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8_{6D66A6B5-9C45-4382-9D83-3248FA4BDD0B}" xr6:coauthVersionLast="47" xr6:coauthVersionMax="47" xr10:uidLastSave="{00000000-0000-0000-0000-000000000000}"/>
  <workbookProtection workbookAlgorithmName="SHA-512" workbookHashValue="h2V6rrQCK43M3V0VAKL0pStOqv4gX/aH5PtYjN4DcTd7ObTSrNkdYAoyAJkPvN4ZVm4WLaK5eSRocmUjiroo3A==" workbookSaltValue="v0+54aqc55QI6x9oaIJDeg==" workbookSpinCount="100000" lockStructure="1"/>
  <bookViews>
    <workbookView xWindow="-110" yWindow="-110" windowWidth="22780" windowHeight="14540" tabRatio="910" activeTab="12" xr2:uid="{3B0BF47A-1EE5-4E8A-8EFF-895FC10F0D60}"/>
  </bookViews>
  <sheets>
    <sheet name="Cover_sheet" sheetId="2" r:id="rId1"/>
    <sheet name="config" sheetId="15" state="hidden" r:id="rId2"/>
    <sheet name="Contents" sheetId="3" r:id="rId3"/>
    <sheet name="data_0910" sheetId="12" state="hidden" r:id="rId4"/>
    <sheet name="Data - annual" sheetId="1" r:id="rId5"/>
    <sheet name="Data - quarterly" sheetId="8" r:id="rId6"/>
    <sheet name="FIRE1001_working" sheetId="6" state="hidden" r:id="rId7"/>
    <sheet name="FIRE1001" sheetId="7" r:id="rId8"/>
    <sheet name="QA checks" sheetId="16" state="hidden" r:id="rId9"/>
    <sheet name="backdata" sheetId="14" state="hidden" r:id="rId10"/>
    <sheet name="FIRE1001_historical_working" sheetId="9" state="hidden" r:id="rId11"/>
    <sheet name="FIRE1001_historical" sheetId="10" r:id="rId12"/>
    <sheet name="FRS geographical categories" sheetId="13" r:id="rId13"/>
  </sheets>
  <definedNames>
    <definedName name="_xlnm._FilterDatabase" localSheetId="9" hidden="1">backdata!$A$1:$E$3751</definedName>
    <definedName name="_xlnm._FilterDatabase" localSheetId="4" hidden="1">'Data - annual'!$A$1:$H$8890</definedName>
    <definedName name="_xlnm._FilterDatabase" localSheetId="3" hidden="1">data_0910!$A$1:$K$568</definedName>
    <definedName name="_xlnm._FilterDatabase" localSheetId="12" hidden="1">'FRS geographical categories'!$A$1:$C$46</definedName>
    <definedName name="_xlpm.share" hidden="1">#NAME?</definedName>
    <definedName name="_xlnm.Print_Area" localSheetId="2">Contents!$A$1:$E$6</definedName>
    <definedName name="_xlnm.Print_Area" localSheetId="7">FIRE1001!$A$1:$S$50</definedName>
    <definedName name="_xlnm.Print_Area" localSheetId="11">FIRE1001_historical!$A$1:$R$50</definedName>
    <definedName name="_xlnm.Print_Area" localSheetId="10">FIRE1001_historical_working!$A$1:$Q$50</definedName>
    <definedName name="_xlnm.Print_Area" localSheetId="6">FIRE1001_working!$A$1:$D$50</definedName>
    <definedName name="_xlnm.Print_Titles" localSheetId="7">FIRE1001!$A:$B,FIRE1001!$1:$5</definedName>
  </definedNames>
  <calcPr calcId="191029"/>
  <pivotCaches>
    <pivotCache cacheId="0" r:id="rId14"/>
    <pivotCache cacheId="1"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13" l="1"/>
  <c r="AG37" i="16"/>
  <c r="AF37" i="16"/>
  <c r="AC37" i="16"/>
  <c r="AB37" i="16"/>
  <c r="AA23" i="16" a="1"/>
  <c r="AA23" i="16" s="1"/>
  <c r="A83" i="16" a="1"/>
  <c r="Y100" i="16" s="1"/>
  <c r="Y115" i="16" s="1"/>
  <c r="Y101" i="16" l="1"/>
  <c r="Y116" i="16" s="1"/>
  <c r="AB38" i="16"/>
  <c r="M108" i="16"/>
  <c r="Y102" i="16"/>
  <c r="Y117" i="16" s="1"/>
  <c r="Q107" i="16"/>
  <c r="Y108" i="16"/>
  <c r="Y123" i="16" s="1"/>
  <c r="D107" i="16"/>
  <c r="K104" i="16"/>
  <c r="Y98" i="16"/>
  <c r="Y113" i="16" s="1"/>
  <c r="J104" i="16"/>
  <c r="Y103" i="16"/>
  <c r="Y118" i="16" s="1"/>
  <c r="Y104" i="16"/>
  <c r="Y119" i="16" s="1"/>
  <c r="Y105" i="16"/>
  <c r="Y120" i="16" s="1"/>
  <c r="Y106" i="16"/>
  <c r="Y121" i="16" s="1"/>
  <c r="R107" i="16"/>
  <c r="Y107" i="16"/>
  <c r="Y122" i="16" s="1"/>
  <c r="Y99" i="16"/>
  <c r="Y114" i="16" s="1"/>
  <c r="U100" i="16"/>
  <c r="U115" i="16" s="1"/>
  <c r="O103" i="16"/>
  <c r="AC44" i="16"/>
  <c r="AC40" i="16"/>
  <c r="AC46" i="16"/>
  <c r="AB41" i="16"/>
  <c r="AB45" i="16"/>
  <c r="AB40" i="16"/>
  <c r="AB46" i="16"/>
  <c r="AB47" i="16"/>
  <c r="AC45" i="16"/>
  <c r="AC43" i="16"/>
  <c r="AB43" i="16"/>
  <c r="AC42" i="16"/>
  <c r="AB42" i="16"/>
  <c r="AC41" i="16"/>
  <c r="AB39" i="16"/>
  <c r="AC39" i="16"/>
  <c r="AB48" i="16"/>
  <c r="AC47" i="16"/>
  <c r="AC38" i="16"/>
  <c r="AC48" i="16"/>
  <c r="AB44" i="16"/>
  <c r="X99" i="16"/>
  <c r="X114" i="16" s="1"/>
  <c r="R100" i="16"/>
  <c r="S100" i="16"/>
  <c r="S115" i="16" s="1"/>
  <c r="H108" i="16"/>
  <c r="H98" i="16"/>
  <c r="K105" i="16"/>
  <c r="B102" i="16"/>
  <c r="L104" i="16"/>
  <c r="I98" i="16"/>
  <c r="L105" i="16"/>
  <c r="K98" i="16"/>
  <c r="N105" i="16"/>
  <c r="V98" i="16"/>
  <c r="V113" i="16" s="1"/>
  <c r="K102" i="16"/>
  <c r="B106" i="16"/>
  <c r="Q104" i="16"/>
  <c r="X101" i="16"/>
  <c r="X116" i="16" s="1"/>
  <c r="Q99" i="16"/>
  <c r="X102" i="16"/>
  <c r="X117" i="16" s="1"/>
  <c r="P106" i="16"/>
  <c r="I101" i="16"/>
  <c r="W101" i="16"/>
  <c r="W116" i="16" s="1"/>
  <c r="R99" i="16"/>
  <c r="B103" i="16"/>
  <c r="Q106" i="16"/>
  <c r="T107" i="16"/>
  <c r="T122" i="16" s="1"/>
  <c r="B98" i="16"/>
  <c r="S99" i="16"/>
  <c r="S114" i="16" s="1"/>
  <c r="D103" i="16"/>
  <c r="R106" i="16"/>
  <c r="P98" i="16"/>
  <c r="T99" i="16"/>
  <c r="T114" i="16" s="1"/>
  <c r="V100" i="16"/>
  <c r="V115" i="16" s="1"/>
  <c r="C102" i="16"/>
  <c r="I103" i="16"/>
  <c r="M104" i="16"/>
  <c r="O105" i="16"/>
  <c r="S106" i="16"/>
  <c r="S121" i="16" s="1"/>
  <c r="B108" i="16"/>
  <c r="T98" i="16"/>
  <c r="T113" i="16" s="1"/>
  <c r="U99" i="16"/>
  <c r="U114" i="16" s="1"/>
  <c r="G101" i="16"/>
  <c r="H102" i="16"/>
  <c r="M103" i="16"/>
  <c r="N104" i="16"/>
  <c r="W105" i="16"/>
  <c r="W120" i="16" s="1"/>
  <c r="X106" i="16"/>
  <c r="X121" i="16" s="1"/>
  <c r="F108" i="16"/>
  <c r="U98" i="16"/>
  <c r="U113" i="16" s="1"/>
  <c r="V99" i="16"/>
  <c r="V114" i="16" s="1"/>
  <c r="H101" i="16"/>
  <c r="I102" i="16"/>
  <c r="N103" i="16"/>
  <c r="O104" i="16"/>
  <c r="X105" i="16"/>
  <c r="X120" i="16" s="1"/>
  <c r="B107" i="16"/>
  <c r="G108" i="16"/>
  <c r="W98" i="16"/>
  <c r="W113" i="16" s="1"/>
  <c r="F100" i="16"/>
  <c r="J101" i="16"/>
  <c r="L102" i="16"/>
  <c r="P103" i="16"/>
  <c r="V104" i="16"/>
  <c r="V119" i="16" s="1"/>
  <c r="C106" i="16"/>
  <c r="E107" i="16"/>
  <c r="I108" i="16"/>
  <c r="D98" i="16"/>
  <c r="E99" i="16"/>
  <c r="J100" i="16"/>
  <c r="K101" i="16"/>
  <c r="T102" i="16"/>
  <c r="T117" i="16" s="1"/>
  <c r="U103" i="16"/>
  <c r="U118" i="16" s="1"/>
  <c r="C105" i="16"/>
  <c r="D106" i="16"/>
  <c r="M107" i="16"/>
  <c r="N108" i="16"/>
  <c r="E98" i="16"/>
  <c r="F99" i="16"/>
  <c r="K100" i="16"/>
  <c r="L101" i="16"/>
  <c r="U102" i="16"/>
  <c r="U117" i="16" s="1"/>
  <c r="V103" i="16"/>
  <c r="V118" i="16" s="1"/>
  <c r="D105" i="16"/>
  <c r="E106" i="16"/>
  <c r="N107" i="16"/>
  <c r="O108" i="16"/>
  <c r="F98" i="16"/>
  <c r="H99" i="16"/>
  <c r="L100" i="16"/>
  <c r="N101" i="16"/>
  <c r="V102" i="16"/>
  <c r="V117" i="16" s="1"/>
  <c r="X103" i="16"/>
  <c r="X118" i="16" s="1"/>
  <c r="E105" i="16"/>
  <c r="G106" i="16"/>
  <c r="O107" i="16"/>
  <c r="Q108" i="16"/>
  <c r="G98" i="16"/>
  <c r="I99" i="16"/>
  <c r="M100" i="16"/>
  <c r="S101" i="16"/>
  <c r="S116" i="16" s="1"/>
  <c r="W102" i="16"/>
  <c r="W117" i="16" s="1"/>
  <c r="B104" i="16"/>
  <c r="F105" i="16"/>
  <c r="L106" i="16"/>
  <c r="P107" i="16"/>
  <c r="J98" i="16"/>
  <c r="G99" i="16"/>
  <c r="W99" i="16"/>
  <c r="W114" i="16" s="1"/>
  <c r="T100" i="16"/>
  <c r="T115" i="16" s="1"/>
  <c r="M101" i="16"/>
  <c r="J102" i="16"/>
  <c r="C103" i="16"/>
  <c r="W103" i="16"/>
  <c r="W118" i="16" s="1"/>
  <c r="P104" i="16"/>
  <c r="M105" i="16"/>
  <c r="F106" i="16"/>
  <c r="C107" i="16"/>
  <c r="S107" i="16"/>
  <c r="S122" i="16" s="1"/>
  <c r="P108" i="16"/>
  <c r="R108" i="16"/>
  <c r="Q98" i="16"/>
  <c r="J99" i="16"/>
  <c r="G100" i="16"/>
  <c r="W100" i="16"/>
  <c r="W115" i="16" s="1"/>
  <c r="T101" i="16"/>
  <c r="T116" i="16" s="1"/>
  <c r="M102" i="16"/>
  <c r="J103" i="16"/>
  <c r="C104" i="16"/>
  <c r="W104" i="16"/>
  <c r="W119" i="16" s="1"/>
  <c r="P105" i="16"/>
  <c r="M106" i="16"/>
  <c r="F107" i="16"/>
  <c r="C108" i="16"/>
  <c r="S108" i="16"/>
  <c r="S123" i="16" s="1"/>
  <c r="R98" i="16"/>
  <c r="K99" i="16"/>
  <c r="H100" i="16"/>
  <c r="X100" i="16"/>
  <c r="X115" i="16" s="1"/>
  <c r="U101" i="16"/>
  <c r="U116" i="16" s="1"/>
  <c r="N102" i="16"/>
  <c r="K103" i="16"/>
  <c r="D104" i="16"/>
  <c r="X104" i="16"/>
  <c r="X119" i="16" s="1"/>
  <c r="Q105" i="16"/>
  <c r="N106" i="16"/>
  <c r="G107" i="16"/>
  <c r="D108" i="16"/>
  <c r="T108" i="16"/>
  <c r="T123" i="16" s="1"/>
  <c r="S98" i="16"/>
  <c r="S113" i="16" s="1"/>
  <c r="L99" i="16"/>
  <c r="I100" i="16"/>
  <c r="B101" i="16"/>
  <c r="V101" i="16"/>
  <c r="V116" i="16" s="1"/>
  <c r="O102" i="16"/>
  <c r="L103" i="16"/>
  <c r="E104" i="16"/>
  <c r="B105" i="16"/>
  <c r="R105" i="16"/>
  <c r="O106" i="16"/>
  <c r="H107" i="16"/>
  <c r="E108" i="16"/>
  <c r="U108" i="16"/>
  <c r="U123" i="16" s="1"/>
  <c r="X98" i="16"/>
  <c r="X113" i="16" s="1"/>
  <c r="B100" i="16"/>
  <c r="C101" i="16"/>
  <c r="D102" i="16"/>
  <c r="E103" i="16"/>
  <c r="F104" i="16"/>
  <c r="R104" i="16"/>
  <c r="S105" i="16"/>
  <c r="S120" i="16" s="1"/>
  <c r="H106" i="16"/>
  <c r="I107" i="16"/>
  <c r="M98" i="16"/>
  <c r="N99" i="16"/>
  <c r="O100" i="16"/>
  <c r="P101" i="16"/>
  <c r="Q102" i="16"/>
  <c r="F103" i="16"/>
  <c r="G104" i="16"/>
  <c r="H105" i="16"/>
  <c r="I106" i="16"/>
  <c r="V107" i="16"/>
  <c r="V122" i="16" s="1"/>
  <c r="N98" i="16"/>
  <c r="C99" i="16"/>
  <c r="O99" i="16"/>
  <c r="D100" i="16"/>
  <c r="P100" i="16"/>
  <c r="E101" i="16"/>
  <c r="Q101" i="16"/>
  <c r="F102" i="16"/>
  <c r="R102" i="16"/>
  <c r="G103" i="16"/>
  <c r="S103" i="16"/>
  <c r="S118" i="16" s="1"/>
  <c r="H104" i="16"/>
  <c r="T104" i="16"/>
  <c r="T119" i="16" s="1"/>
  <c r="I105" i="16"/>
  <c r="U105" i="16"/>
  <c r="U120" i="16" s="1"/>
  <c r="J106" i="16"/>
  <c r="V106" i="16"/>
  <c r="V121" i="16" s="1"/>
  <c r="K107" i="16"/>
  <c r="W107" i="16"/>
  <c r="W122" i="16" s="1"/>
  <c r="L108" i="16"/>
  <c r="X108" i="16"/>
  <c r="X123" i="16" s="1"/>
  <c r="L98" i="16"/>
  <c r="M99" i="16"/>
  <c r="N100" i="16"/>
  <c r="O101" i="16"/>
  <c r="P102" i="16"/>
  <c r="Q103" i="16"/>
  <c r="G105" i="16"/>
  <c r="T106" i="16"/>
  <c r="T121" i="16" s="1"/>
  <c r="U107" i="16"/>
  <c r="U122" i="16" s="1"/>
  <c r="J108" i="16"/>
  <c r="V108" i="16"/>
  <c r="V123" i="16" s="1"/>
  <c r="A83" i="16"/>
  <c r="B99" i="16"/>
  <c r="C100" i="16"/>
  <c r="D101" i="16"/>
  <c r="E102" i="16"/>
  <c r="R103" i="16"/>
  <c r="S104" i="16"/>
  <c r="S119" i="16" s="1"/>
  <c r="T105" i="16"/>
  <c r="T120" i="16" s="1"/>
  <c r="U106" i="16"/>
  <c r="U121" i="16" s="1"/>
  <c r="J107" i="16"/>
  <c r="K108" i="16"/>
  <c r="W108" i="16"/>
  <c r="W123" i="16" s="1"/>
  <c r="C98" i="16"/>
  <c r="O98" i="16"/>
  <c r="D99" i="16"/>
  <c r="P99" i="16"/>
  <c r="E100" i="16"/>
  <c r="Q100" i="16"/>
  <c r="F101" i="16"/>
  <c r="R101" i="16"/>
  <c r="G102" i="16"/>
  <c r="S102" i="16"/>
  <c r="S117" i="16" s="1"/>
  <c r="H103" i="16"/>
  <c r="T103" i="16"/>
  <c r="T118" i="16" s="1"/>
  <c r="I104" i="16"/>
  <c r="U104" i="16"/>
  <c r="U119" i="16" s="1"/>
  <c r="J105" i="16"/>
  <c r="V105" i="16"/>
  <c r="V120" i="16" s="1"/>
  <c r="K106" i="16"/>
  <c r="W106" i="16"/>
  <c r="W121" i="16" s="1"/>
  <c r="L107" i="16"/>
  <c r="X107" i="16"/>
  <c r="X122" i="16" s="1"/>
  <c r="A23" i="16" l="1" a="1"/>
  <c r="Y42" i="16" l="1"/>
  <c r="Y38" i="16"/>
  <c r="Y39" i="16"/>
  <c r="Y40" i="16"/>
  <c r="Y41" i="16"/>
  <c r="Y43" i="16"/>
  <c r="Y44" i="16"/>
  <c r="Y47" i="16"/>
  <c r="Y45" i="16"/>
  <c r="Y46" i="16"/>
  <c r="Y48" i="16"/>
  <c r="A23" i="16"/>
  <c r="S40" i="16"/>
  <c r="B47" i="16"/>
  <c r="J39" i="16"/>
  <c r="B42" i="16"/>
  <c r="P38" i="16"/>
  <c r="Q45" i="16"/>
  <c r="I47" i="16"/>
  <c r="I39" i="16"/>
  <c r="C42" i="16"/>
  <c r="W44" i="16"/>
  <c r="P45" i="16"/>
  <c r="H47" i="16"/>
  <c r="H39" i="16"/>
  <c r="B43" i="16"/>
  <c r="V42" i="16"/>
  <c r="C45" i="16"/>
  <c r="X48" i="16"/>
  <c r="G39" i="16"/>
  <c r="O43" i="16"/>
  <c r="U42" i="16"/>
  <c r="B46" i="16"/>
  <c r="W48" i="16"/>
  <c r="J40" i="16"/>
  <c r="J43" i="16"/>
  <c r="T42" i="16"/>
  <c r="W46" i="16"/>
  <c r="V48" i="16"/>
  <c r="I40" i="16"/>
  <c r="K44" i="16"/>
  <c r="S42" i="16"/>
  <c r="V46" i="16"/>
  <c r="H48" i="16"/>
  <c r="D40" i="16"/>
  <c r="J44" i="16"/>
  <c r="V40" i="16"/>
  <c r="E46" i="16"/>
  <c r="G48" i="16"/>
  <c r="C40" i="16"/>
  <c r="I44" i="16"/>
  <c r="U40" i="16"/>
  <c r="D46" i="16"/>
  <c r="F48" i="16"/>
  <c r="L38" i="16"/>
  <c r="B41" i="16"/>
  <c r="H44" i="16"/>
  <c r="T40" i="16"/>
  <c r="C46" i="16"/>
  <c r="K38" i="16"/>
  <c r="E41" i="16"/>
  <c r="J38" i="16"/>
  <c r="D41" i="16"/>
  <c r="R38" i="16"/>
  <c r="S45" i="16"/>
  <c r="K47" i="16"/>
  <c r="K39" i="16"/>
  <c r="C41" i="16"/>
  <c r="Q38" i="16"/>
  <c r="R45" i="16"/>
  <c r="J47" i="16"/>
  <c r="U48" i="16"/>
  <c r="E48" i="16"/>
  <c r="I38" i="16"/>
  <c r="O42" i="16"/>
  <c r="G44" i="16"/>
  <c r="R42" i="16"/>
  <c r="O45" i="16"/>
  <c r="W47" i="16"/>
  <c r="H38" i="16"/>
  <c r="O41" i="16"/>
  <c r="H43" i="16"/>
  <c r="Q44" i="16"/>
  <c r="U39" i="16"/>
  <c r="P46" i="16"/>
  <c r="B40" i="16"/>
  <c r="N41" i="16"/>
  <c r="G43" i="16"/>
  <c r="E44" i="16"/>
  <c r="P42" i="16"/>
  <c r="T39" i="16"/>
  <c r="O46" i="16"/>
  <c r="U47" i="16"/>
  <c r="F38" i="16"/>
  <c r="M41" i="16"/>
  <c r="F43" i="16"/>
  <c r="W43" i="16"/>
  <c r="L45" i="16"/>
  <c r="T47" i="16"/>
  <c r="E38" i="16"/>
  <c r="L41" i="16"/>
  <c r="V38" i="16"/>
  <c r="R39" i="16"/>
  <c r="O47" i="16"/>
  <c r="M40" i="16"/>
  <c r="U38" i="16"/>
  <c r="Q39" i="16"/>
  <c r="N47" i="16"/>
  <c r="K48" i="16"/>
  <c r="S39" i="16"/>
  <c r="G42" i="16"/>
  <c r="R41" i="16"/>
  <c r="N39" i="16"/>
  <c r="K41" i="16"/>
  <c r="D43" i="16"/>
  <c r="Q41" i="16"/>
  <c r="X43" i="16"/>
  <c r="M39" i="16"/>
  <c r="L40" i="16"/>
  <c r="J41" i="16"/>
  <c r="E42" i="16"/>
  <c r="C43" i="16"/>
  <c r="T38" i="16"/>
  <c r="T43" i="16"/>
  <c r="P41" i="16"/>
  <c r="P39" i="16"/>
  <c r="E45" i="16"/>
  <c r="K46" i="16"/>
  <c r="M47" i="16"/>
  <c r="X42" i="16"/>
  <c r="J48" i="16"/>
  <c r="I43" i="16"/>
  <c r="R44" i="16"/>
  <c r="V39" i="16"/>
  <c r="Q46" i="16"/>
  <c r="C47" i="16"/>
  <c r="T48" i="16"/>
  <c r="F39" i="16"/>
  <c r="N42" i="16"/>
  <c r="F44" i="16"/>
  <c r="Q42" i="16"/>
  <c r="N45" i="16"/>
  <c r="V47" i="16"/>
  <c r="X47" i="16"/>
  <c r="S48" i="16"/>
  <c r="G38" i="16"/>
  <c r="M42" i="16"/>
  <c r="P44" i="16"/>
  <c r="M45" i="16"/>
  <c r="X46" i="16"/>
  <c r="R48" i="16"/>
  <c r="O40" i="16"/>
  <c r="H42" i="16"/>
  <c r="W41" i="16"/>
  <c r="N46" i="16"/>
  <c r="X45" i="16"/>
  <c r="Q48" i="16"/>
  <c r="N40" i="16"/>
  <c r="E43" i="16"/>
  <c r="V43" i="16"/>
  <c r="G45" i="16"/>
  <c r="M46" i="16"/>
  <c r="X44" i="16"/>
  <c r="L48" i="16"/>
  <c r="F42" i="16"/>
  <c r="U43" i="16"/>
  <c r="F45" i="16"/>
  <c r="L46" i="16"/>
  <c r="L39" i="16"/>
  <c r="K40" i="16"/>
  <c r="F41" i="16"/>
  <c r="D42" i="16"/>
  <c r="L44" i="16"/>
  <c r="S38" i="16"/>
  <c r="S43" i="16"/>
  <c r="W40" i="16"/>
  <c r="B45" i="16"/>
  <c r="D45" i="16"/>
  <c r="J46" i="16"/>
  <c r="L47" i="16"/>
  <c r="X41" i="16"/>
  <c r="I48" i="16"/>
  <c r="D38" i="16"/>
  <c r="L42" i="16"/>
  <c r="N43" i="16"/>
  <c r="D44" i="16"/>
  <c r="R43" i="16"/>
  <c r="R40" i="16"/>
  <c r="K45" i="16"/>
  <c r="I46" i="16"/>
  <c r="S47" i="16"/>
  <c r="X40" i="16"/>
  <c r="P48" i="16"/>
  <c r="D48" i="16"/>
  <c r="O38" i="16"/>
  <c r="C38" i="16"/>
  <c r="E39" i="16"/>
  <c r="G40" i="16"/>
  <c r="I41" i="16"/>
  <c r="K42" i="16"/>
  <c r="M43" i="16"/>
  <c r="O44" i="16"/>
  <c r="C44" i="16"/>
  <c r="U44" i="16"/>
  <c r="Q43" i="16"/>
  <c r="U41" i="16"/>
  <c r="Q40" i="16"/>
  <c r="V45" i="16"/>
  <c r="J45" i="16"/>
  <c r="T46" i="16"/>
  <c r="H46" i="16"/>
  <c r="R47" i="16"/>
  <c r="F47" i="16"/>
  <c r="X39" i="16"/>
  <c r="O48" i="16"/>
  <c r="C48" i="16"/>
  <c r="T44" i="16"/>
  <c r="P43" i="16"/>
  <c r="T41" i="16"/>
  <c r="P40" i="16"/>
  <c r="U45" i="16"/>
  <c r="I45" i="16"/>
  <c r="S46" i="16"/>
  <c r="G46" i="16"/>
  <c r="Q47" i="16"/>
  <c r="E47" i="16"/>
  <c r="X38" i="16"/>
  <c r="N48" i="16"/>
  <c r="H40" i="16"/>
  <c r="B44" i="16"/>
  <c r="V44" i="16"/>
  <c r="V41" i="16"/>
  <c r="W45" i="16"/>
  <c r="U46" i="16"/>
  <c r="G47" i="16"/>
  <c r="N38" i="16"/>
  <c r="B39" i="16"/>
  <c r="D39" i="16"/>
  <c r="F40" i="16"/>
  <c r="H41" i="16"/>
  <c r="J42" i="16"/>
  <c r="L43" i="16"/>
  <c r="N44" i="16"/>
  <c r="M38" i="16"/>
  <c r="O39" i="16"/>
  <c r="C39" i="16"/>
  <c r="E40" i="16"/>
  <c r="G41" i="16"/>
  <c r="I42" i="16"/>
  <c r="K43" i="16"/>
  <c r="M44" i="16"/>
  <c r="W38" i="16"/>
  <c r="S44" i="16"/>
  <c r="W42" i="16"/>
  <c r="S41" i="16"/>
  <c r="W39" i="16"/>
  <c r="T45" i="16"/>
  <c r="H45" i="16"/>
  <c r="R46" i="16"/>
  <c r="F46" i="16"/>
  <c r="P47" i="16"/>
  <c r="D47" i="16"/>
  <c r="B48" i="16"/>
  <c r="M48" i="16"/>
  <c r="B38" i="16"/>
  <c r="D7" i="3"/>
  <c r="D6" i="3"/>
  <c r="B1" i="16" l="1"/>
  <c r="E36" i="6"/>
  <c r="D36" i="6"/>
  <c r="C36" i="6"/>
  <c r="F36" i="6"/>
  <c r="R7" i="6"/>
  <c r="S7" i="6"/>
  <c r="D8" i="3"/>
  <c r="S5" i="7"/>
  <c r="R5" i="7"/>
  <c r="X61" i="16" s="1"/>
  <c r="A9" i="2"/>
  <c r="T53" i="16" l="1"/>
  <c r="R58" i="16"/>
  <c r="Q59" i="16"/>
  <c r="Q56" i="16"/>
  <c r="U61" i="16"/>
  <c r="Q52" i="16"/>
  <c r="T51" i="16"/>
  <c r="U52" i="16"/>
  <c r="T52" i="16"/>
  <c r="R52" i="16"/>
  <c r="V56" i="16"/>
  <c r="X52" i="16"/>
  <c r="T59" i="16"/>
  <c r="Y55" i="16"/>
  <c r="Y56" i="16"/>
  <c r="Y59" i="16"/>
  <c r="Y61" i="16"/>
  <c r="Y52" i="16"/>
  <c r="Y54" i="16"/>
  <c r="Y57" i="16"/>
  <c r="Y58" i="16"/>
  <c r="Y60" i="16"/>
  <c r="Y51" i="16"/>
  <c r="Y53" i="16"/>
  <c r="R59" i="16"/>
  <c r="W55" i="16"/>
  <c r="U57" i="16"/>
  <c r="V51" i="16"/>
  <c r="U55" i="16"/>
  <c r="Q51" i="16"/>
  <c r="W56" i="16"/>
  <c r="V52" i="16"/>
  <c r="U58" i="16"/>
  <c r="R61" i="16"/>
  <c r="R53" i="16"/>
  <c r="S57" i="16"/>
  <c r="V61" i="16"/>
  <c r="W58" i="16"/>
  <c r="X55" i="16"/>
  <c r="V54" i="16"/>
  <c r="R60" i="16"/>
  <c r="T58" i="16"/>
  <c r="R56" i="16"/>
  <c r="W54" i="16"/>
  <c r="V53" i="16"/>
  <c r="S60" i="16"/>
  <c r="S61" i="16"/>
  <c r="W59" i="16"/>
  <c r="T54" i="16"/>
  <c r="R54" i="16"/>
  <c r="Q58" i="16"/>
  <c r="W57" i="16"/>
  <c r="U56" i="16"/>
  <c r="S53" i="16"/>
  <c r="Q61" i="16"/>
  <c r="V57" i="16"/>
  <c r="T56" i="16"/>
  <c r="S52" i="16"/>
  <c r="S58" i="16"/>
  <c r="R51" i="16"/>
  <c r="X57" i="16"/>
  <c r="S56" i="16"/>
  <c r="R57" i="16"/>
  <c r="X59" i="16"/>
  <c r="S51" i="16"/>
  <c r="T57" i="16"/>
  <c r="U59" i="16"/>
  <c r="U53" i="16"/>
  <c r="W53" i="16"/>
  <c r="U51" i="16"/>
  <c r="V60" i="16"/>
  <c r="V55" i="16"/>
  <c r="V58" i="16"/>
  <c r="R55" i="16"/>
  <c r="Q60" i="16"/>
  <c r="U60" i="16"/>
  <c r="X60" i="16"/>
  <c r="W51" i="16"/>
  <c r="Q53" i="16"/>
  <c r="X58" i="16"/>
  <c r="V59" i="16"/>
  <c r="X56" i="16"/>
  <c r="T61" i="16"/>
  <c r="Q55" i="16"/>
  <c r="W61" i="16"/>
  <c r="U54" i="16"/>
  <c r="T60" i="16"/>
  <c r="X53" i="16"/>
  <c r="S55" i="16"/>
  <c r="W60" i="16"/>
  <c r="S59" i="16"/>
  <c r="Q54" i="16"/>
  <c r="Q57" i="16"/>
  <c r="X51" i="16"/>
  <c r="T55" i="16"/>
  <c r="X54" i="16"/>
  <c r="S54" i="16"/>
  <c r="W52" i="16"/>
  <c r="A46" i="10"/>
  <c r="A46" i="7"/>
  <c r="A2" i="3" l="1"/>
  <c r="A8" i="2"/>
  <c r="A5" i="2"/>
  <c r="A3" i="2"/>
  <c r="A48" i="9"/>
  <c r="B38" i="6"/>
  <c r="B39" i="6"/>
  <c r="B40" i="6"/>
  <c r="B41" i="6"/>
  <c r="B42" i="6"/>
  <c r="B43" i="6"/>
  <c r="B44" i="6"/>
  <c r="B45" i="6"/>
  <c r="B46" i="6"/>
  <c r="B47" i="6"/>
  <c r="A39" i="6"/>
  <c r="A42" i="6"/>
  <c r="A43" i="6"/>
  <c r="A45" i="6"/>
  <c r="A46" i="6"/>
  <c r="A47" i="6"/>
  <c r="A38" i="6"/>
  <c r="B37" i="6"/>
  <c r="A37" i="6"/>
  <c r="Q9" i="10" l="1"/>
  <c r="Q10" i="10"/>
  <c r="Q11" i="10"/>
  <c r="Q13" i="10"/>
  <c r="Q14" i="10"/>
  <c r="Q17" i="10"/>
  <c r="Q22" i="10"/>
  <c r="Q23" i="10"/>
  <c r="Q24" i="10"/>
  <c r="Q26" i="10"/>
  <c r="Q27" i="10"/>
  <c r="R30" i="10" l="1"/>
  <c r="P30" i="10"/>
  <c r="O30" i="10"/>
  <c r="N30" i="10"/>
  <c r="M30" i="10"/>
  <c r="L30" i="10"/>
  <c r="K30" i="10"/>
  <c r="J30" i="10"/>
  <c r="I30" i="10"/>
  <c r="H30" i="10"/>
  <c r="G30" i="10"/>
  <c r="F30" i="10"/>
  <c r="E30" i="10"/>
  <c r="D30" i="10"/>
  <c r="C30" i="10"/>
  <c r="P27" i="10"/>
  <c r="O27" i="10"/>
  <c r="N27" i="10"/>
  <c r="M27" i="10"/>
  <c r="L27" i="10"/>
  <c r="K27" i="10"/>
  <c r="J27" i="10"/>
  <c r="I27" i="10"/>
  <c r="H27" i="10"/>
  <c r="G27" i="10"/>
  <c r="F27" i="10"/>
  <c r="E27" i="10"/>
  <c r="D27" i="10"/>
  <c r="C27" i="10"/>
  <c r="P26" i="10"/>
  <c r="O26" i="10"/>
  <c r="N26" i="10"/>
  <c r="M26" i="10"/>
  <c r="L26" i="10"/>
  <c r="K26" i="10"/>
  <c r="J26" i="10"/>
  <c r="I26" i="10"/>
  <c r="H26" i="10"/>
  <c r="G26" i="10"/>
  <c r="F26" i="10"/>
  <c r="E26" i="10"/>
  <c r="D26" i="10"/>
  <c r="C26" i="10"/>
  <c r="P24" i="10"/>
  <c r="O24" i="10"/>
  <c r="N24" i="10"/>
  <c r="M24" i="10"/>
  <c r="L24" i="10"/>
  <c r="K24" i="10"/>
  <c r="J24" i="10"/>
  <c r="I24" i="10"/>
  <c r="H24" i="10"/>
  <c r="G24" i="10"/>
  <c r="F24" i="10"/>
  <c r="E24" i="10"/>
  <c r="D24" i="10"/>
  <c r="C24" i="10"/>
  <c r="P23" i="10"/>
  <c r="O23" i="10"/>
  <c r="N23" i="10"/>
  <c r="M23" i="10"/>
  <c r="L23" i="10"/>
  <c r="K23" i="10"/>
  <c r="J23" i="10"/>
  <c r="I23" i="10"/>
  <c r="H23" i="10"/>
  <c r="G23" i="10"/>
  <c r="F23" i="10"/>
  <c r="E23" i="10"/>
  <c r="D23" i="10"/>
  <c r="C23" i="10"/>
  <c r="P22" i="10"/>
  <c r="O22" i="10"/>
  <c r="N22" i="10"/>
  <c r="M22" i="10"/>
  <c r="L22" i="10"/>
  <c r="K22" i="10"/>
  <c r="J22" i="10"/>
  <c r="I22" i="10"/>
  <c r="H22" i="10"/>
  <c r="G22" i="10"/>
  <c r="F22" i="10"/>
  <c r="E22" i="10"/>
  <c r="D22" i="10"/>
  <c r="C22" i="10"/>
  <c r="P17" i="10"/>
  <c r="O17" i="10"/>
  <c r="N17" i="10"/>
  <c r="M17" i="10"/>
  <c r="L17" i="10"/>
  <c r="K17" i="10"/>
  <c r="J17" i="10"/>
  <c r="I17" i="10"/>
  <c r="H17" i="10"/>
  <c r="G17" i="10"/>
  <c r="F17" i="10"/>
  <c r="E17" i="10"/>
  <c r="D17" i="10"/>
  <c r="C17" i="10"/>
  <c r="P14" i="10"/>
  <c r="O14" i="10"/>
  <c r="N14" i="10"/>
  <c r="M14" i="10"/>
  <c r="L14" i="10"/>
  <c r="K14" i="10"/>
  <c r="J14" i="10"/>
  <c r="I14" i="10"/>
  <c r="H14" i="10"/>
  <c r="G14" i="10"/>
  <c r="F14" i="10"/>
  <c r="E14" i="10"/>
  <c r="D14" i="10"/>
  <c r="C14" i="10"/>
  <c r="P13" i="10"/>
  <c r="O13" i="10"/>
  <c r="N13" i="10"/>
  <c r="M13" i="10"/>
  <c r="L13" i="10"/>
  <c r="K13" i="10"/>
  <c r="J13" i="10"/>
  <c r="I13" i="10"/>
  <c r="H13" i="10"/>
  <c r="G13" i="10"/>
  <c r="F13" i="10"/>
  <c r="E13" i="10"/>
  <c r="D13" i="10"/>
  <c r="C13" i="10"/>
  <c r="P11" i="10"/>
  <c r="O11" i="10"/>
  <c r="N11" i="10"/>
  <c r="M11" i="10"/>
  <c r="L11" i="10"/>
  <c r="K11" i="10"/>
  <c r="J11" i="10"/>
  <c r="I11" i="10"/>
  <c r="H11" i="10"/>
  <c r="G11" i="10"/>
  <c r="F11" i="10"/>
  <c r="E11" i="10"/>
  <c r="D11" i="10"/>
  <c r="C11" i="10"/>
  <c r="P10" i="10"/>
  <c r="O10" i="10"/>
  <c r="N10" i="10"/>
  <c r="M10" i="10"/>
  <c r="L10" i="10"/>
  <c r="K10" i="10"/>
  <c r="J10" i="10"/>
  <c r="I10" i="10"/>
  <c r="H10" i="10"/>
  <c r="G10" i="10"/>
  <c r="F10" i="10"/>
  <c r="E10" i="10"/>
  <c r="D10" i="10"/>
  <c r="C10" i="10"/>
  <c r="P9" i="10"/>
  <c r="O9" i="10"/>
  <c r="N9" i="10"/>
  <c r="M9" i="10"/>
  <c r="L9" i="10"/>
  <c r="K9" i="10"/>
  <c r="J9" i="10"/>
  <c r="I9" i="10"/>
  <c r="H9" i="10"/>
  <c r="G9" i="10"/>
  <c r="F9" i="10"/>
  <c r="E9" i="10"/>
  <c r="D9" i="10"/>
  <c r="C9" i="10"/>
  <c r="A4" i="9"/>
  <c r="A5" i="6"/>
  <c r="C9" i="6" s="1" a="1"/>
  <c r="C9" i="6" s="1"/>
  <c r="A4" i="6"/>
  <c r="S17" i="6" l="1" a="1"/>
  <c r="S17" i="6" s="1"/>
  <c r="S9" i="6" a="1"/>
  <c r="S9" i="6" s="1"/>
  <c r="C47" i="6" a="1"/>
  <c r="C47" i="6" s="1"/>
  <c r="C45" i="6" a="1"/>
  <c r="C45" i="6" s="1"/>
  <c r="C43" i="6" a="1"/>
  <c r="C43" i="6" s="1"/>
  <c r="C41" i="6" a="1"/>
  <c r="C41" i="6" s="1"/>
  <c r="C39" i="6" a="1"/>
  <c r="C39" i="6" s="1"/>
  <c r="C37" i="6" a="1"/>
  <c r="C37" i="6" s="1"/>
  <c r="R12" i="6" a="1"/>
  <c r="R12" i="6" s="1"/>
  <c r="M19" i="6" a="1"/>
  <c r="M19" i="6" s="1"/>
  <c r="M32" i="6" s="1" a="1"/>
  <c r="M32" i="6" s="1"/>
  <c r="E19" i="6" a="1"/>
  <c r="E19" i="6" s="1"/>
  <c r="E32" i="6" s="1" a="1"/>
  <c r="E32" i="6" s="1"/>
  <c r="L18" i="6" a="1"/>
  <c r="L18" i="6" s="1"/>
  <c r="L31" i="6" s="1" a="1"/>
  <c r="L31" i="6" s="1"/>
  <c r="D18" i="6" a="1"/>
  <c r="D18" i="6" s="1"/>
  <c r="D31" i="6" s="1" a="1"/>
  <c r="D31" i="6" s="1"/>
  <c r="K17" i="6" a="1"/>
  <c r="K17" i="6" s="1"/>
  <c r="K30" i="6" s="1" a="1"/>
  <c r="K30" i="6" s="1"/>
  <c r="C17" i="6" a="1"/>
  <c r="C17" i="6" s="1"/>
  <c r="C30" i="6" s="1" a="1"/>
  <c r="C30" i="6" s="1"/>
  <c r="J16" i="6" a="1"/>
  <c r="J16" i="6" s="1"/>
  <c r="J29" i="6" s="1" a="1"/>
  <c r="J29" i="6" s="1"/>
  <c r="Q15" i="6" a="1"/>
  <c r="Q15" i="6" s="1"/>
  <c r="I15" i="6" a="1"/>
  <c r="I15" i="6" s="1"/>
  <c r="I28" i="6" s="1" a="1"/>
  <c r="I28" i="6" s="1"/>
  <c r="P14" i="6" a="1"/>
  <c r="P14" i="6" s="1"/>
  <c r="H14" i="6" a="1"/>
  <c r="H14" i="6" s="1"/>
  <c r="H27" i="6" s="1" a="1"/>
  <c r="H27" i="6" s="1"/>
  <c r="O13" i="6" a="1"/>
  <c r="O13" i="6" s="1"/>
  <c r="O26" i="6" s="1" a="1"/>
  <c r="O26" i="6" s="1"/>
  <c r="G13" i="6" a="1"/>
  <c r="G13" i="6" s="1"/>
  <c r="G26" i="6" s="1" a="1"/>
  <c r="G26" i="6" s="1"/>
  <c r="N12" i="6" a="1"/>
  <c r="N12" i="6" s="1"/>
  <c r="N25" i="6" s="1" a="1"/>
  <c r="N25" i="6" s="1"/>
  <c r="F12" i="6" a="1"/>
  <c r="F12" i="6" s="1"/>
  <c r="F25" i="6" s="1" a="1"/>
  <c r="F25" i="6" s="1"/>
  <c r="M11" i="6" a="1"/>
  <c r="M11" i="6" s="1"/>
  <c r="M24" i="6" s="1" a="1"/>
  <c r="M24" i="6" s="1"/>
  <c r="E11" i="6" a="1"/>
  <c r="E11" i="6" s="1"/>
  <c r="E24" i="6" s="1" a="1"/>
  <c r="E24" i="6" s="1"/>
  <c r="L10" i="6" a="1"/>
  <c r="L10" i="6" s="1"/>
  <c r="L23" i="6" s="1" a="1"/>
  <c r="L23" i="6" s="1"/>
  <c r="D10" i="6" a="1"/>
  <c r="D10" i="6" s="1"/>
  <c r="D23" i="6" s="1" a="1"/>
  <c r="D23" i="6" s="1"/>
  <c r="K9" i="6" a="1"/>
  <c r="K9" i="6" s="1"/>
  <c r="K22" i="6" s="1" a="1"/>
  <c r="K22" i="6" s="1"/>
  <c r="C22" i="6" a="1"/>
  <c r="C22" i="6" s="1"/>
  <c r="C19" i="7" s="1"/>
  <c r="B113" i="16" s="1"/>
  <c r="F9" i="6" a="1"/>
  <c r="F9" i="6" s="1"/>
  <c r="F22" i="6" s="1" a="1"/>
  <c r="F22" i="6" s="1"/>
  <c r="S16" i="6" a="1"/>
  <c r="S16" i="6" s="1"/>
  <c r="S14" i="7" s="1"/>
  <c r="AG45" i="16" s="1"/>
  <c r="F46" i="6" a="1"/>
  <c r="F46" i="6" s="1"/>
  <c r="F44" i="6" a="1"/>
  <c r="F44" i="6" s="1"/>
  <c r="F42" i="6" a="1"/>
  <c r="F42" i="6" s="1"/>
  <c r="F40" i="6" a="1"/>
  <c r="F40" i="6" s="1"/>
  <c r="F38" i="6" a="1"/>
  <c r="F38" i="6" s="1"/>
  <c r="R19" i="6" a="1"/>
  <c r="R19" i="6" s="1"/>
  <c r="R11" i="6" a="1"/>
  <c r="R11" i="6" s="1"/>
  <c r="L19" i="6" a="1"/>
  <c r="L19" i="6" s="1"/>
  <c r="L32" i="6" s="1" a="1"/>
  <c r="L32" i="6" s="1"/>
  <c r="D19" i="6" a="1"/>
  <c r="D19" i="6" s="1"/>
  <c r="D32" i="6" s="1" a="1"/>
  <c r="D32" i="6" s="1"/>
  <c r="K18" i="6" a="1"/>
  <c r="K18" i="6" s="1"/>
  <c r="K31" i="6" s="1" a="1"/>
  <c r="K31" i="6" s="1"/>
  <c r="C18" i="6" a="1"/>
  <c r="C18" i="6" s="1"/>
  <c r="C31" i="6" s="1" a="1"/>
  <c r="C31" i="6" s="1"/>
  <c r="J17" i="6" a="1"/>
  <c r="J17" i="6" s="1"/>
  <c r="J30" i="6" s="1" a="1"/>
  <c r="J30" i="6" s="1"/>
  <c r="Q16" i="6" a="1"/>
  <c r="Q16" i="6" s="1"/>
  <c r="I16" i="6" a="1"/>
  <c r="I16" i="6" s="1"/>
  <c r="I29" i="6" s="1" a="1"/>
  <c r="I29" i="6" s="1"/>
  <c r="P15" i="6" a="1"/>
  <c r="P15" i="6" s="1"/>
  <c r="H15" i="6" a="1"/>
  <c r="H15" i="6" s="1"/>
  <c r="H28" i="6" s="1" a="1"/>
  <c r="H28" i="6" s="1"/>
  <c r="O14" i="6" a="1"/>
  <c r="O14" i="6" s="1"/>
  <c r="O27" i="6" s="1" a="1"/>
  <c r="O27" i="6" s="1"/>
  <c r="G14" i="6" a="1"/>
  <c r="G14" i="6" s="1"/>
  <c r="G27" i="6" s="1" a="1"/>
  <c r="G27" i="6" s="1"/>
  <c r="N13" i="6" a="1"/>
  <c r="N13" i="6" s="1"/>
  <c r="N26" i="6" s="1" a="1"/>
  <c r="N26" i="6" s="1"/>
  <c r="F13" i="6" a="1"/>
  <c r="F13" i="6" s="1"/>
  <c r="F26" i="6" s="1" a="1"/>
  <c r="F26" i="6" s="1"/>
  <c r="M12" i="6" a="1"/>
  <c r="M12" i="6" s="1"/>
  <c r="M25" i="6" s="1" a="1"/>
  <c r="M25" i="6" s="1"/>
  <c r="E12" i="6" a="1"/>
  <c r="E12" i="6" s="1"/>
  <c r="E25" i="6" s="1" a="1"/>
  <c r="E25" i="6" s="1"/>
  <c r="L11" i="6" a="1"/>
  <c r="L11" i="6" s="1"/>
  <c r="L24" i="6" s="1" a="1"/>
  <c r="L24" i="6" s="1"/>
  <c r="D11" i="6" a="1"/>
  <c r="D11" i="6" s="1"/>
  <c r="D24" i="6" s="1" a="1"/>
  <c r="D24" i="6" s="1"/>
  <c r="K10" i="6" a="1"/>
  <c r="K10" i="6" s="1"/>
  <c r="K23" i="6" s="1" a="1"/>
  <c r="K23" i="6" s="1"/>
  <c r="C10" i="6" a="1"/>
  <c r="C10" i="6" s="1"/>
  <c r="C23" i="6" s="1" a="1"/>
  <c r="C23" i="6" s="1"/>
  <c r="J9" i="6" a="1"/>
  <c r="J9" i="6" s="1"/>
  <c r="J22" i="6" s="1" a="1"/>
  <c r="J22" i="6" s="1"/>
  <c r="I10" i="6" a="1"/>
  <c r="I10" i="6" s="1"/>
  <c r="I23" i="6" s="1" a="1"/>
  <c r="I23" i="6" s="1"/>
  <c r="H9" i="6" a="1"/>
  <c r="H9" i="6" s="1"/>
  <c r="H22" i="6" s="1" a="1"/>
  <c r="H22" i="6" s="1"/>
  <c r="S15" i="6" a="1"/>
  <c r="S15" i="6" s="1"/>
  <c r="E46" i="6" a="1"/>
  <c r="E46" i="6" s="1"/>
  <c r="E44" i="6" a="1"/>
  <c r="E44" i="6" s="1"/>
  <c r="E42" i="6" a="1"/>
  <c r="E42" i="6" s="1"/>
  <c r="E40" i="6" a="1"/>
  <c r="E40" i="6" s="1"/>
  <c r="E38" i="6" a="1"/>
  <c r="E38" i="6" s="1"/>
  <c r="R18" i="6" a="1"/>
  <c r="R18" i="6" s="1"/>
  <c r="R10" i="6" a="1"/>
  <c r="R10" i="6" s="1"/>
  <c r="K19" i="6" a="1"/>
  <c r="K19" i="6" s="1"/>
  <c r="K32" i="6" s="1" a="1"/>
  <c r="K32" i="6" s="1"/>
  <c r="C19" i="6" a="1"/>
  <c r="C19" i="6" s="1"/>
  <c r="C32" i="6" s="1" a="1"/>
  <c r="C32" i="6" s="1"/>
  <c r="J18" i="6" a="1"/>
  <c r="J18" i="6" s="1"/>
  <c r="J31" i="6" s="1" a="1"/>
  <c r="J31" i="6" s="1"/>
  <c r="Q17" i="6" a="1"/>
  <c r="Q17" i="6" s="1"/>
  <c r="I17" i="6" a="1"/>
  <c r="I17" i="6" s="1"/>
  <c r="I30" i="6" s="1" a="1"/>
  <c r="I30" i="6" s="1"/>
  <c r="P16" i="6" a="1"/>
  <c r="P16" i="6" s="1"/>
  <c r="H16" i="6" a="1"/>
  <c r="H16" i="6" s="1"/>
  <c r="H29" i="6" s="1" a="1"/>
  <c r="H29" i="6" s="1"/>
  <c r="O15" i="6" a="1"/>
  <c r="O15" i="6" s="1"/>
  <c r="O28" i="6" s="1" a="1"/>
  <c r="O28" i="6" s="1"/>
  <c r="G15" i="6" a="1"/>
  <c r="G15" i="6" s="1"/>
  <c r="G28" i="6" s="1" a="1"/>
  <c r="G28" i="6" s="1"/>
  <c r="N14" i="6" a="1"/>
  <c r="N14" i="6" s="1"/>
  <c r="N27" i="6" s="1" a="1"/>
  <c r="N27" i="6" s="1"/>
  <c r="F14" i="6" a="1"/>
  <c r="F14" i="6" s="1"/>
  <c r="F27" i="6" s="1" a="1"/>
  <c r="F27" i="6" s="1"/>
  <c r="M13" i="6" a="1"/>
  <c r="M13" i="6" s="1"/>
  <c r="M26" i="6" s="1" a="1"/>
  <c r="M26" i="6" s="1"/>
  <c r="E13" i="6" a="1"/>
  <c r="E13" i="6" s="1"/>
  <c r="E26" i="6" s="1" a="1"/>
  <c r="E26" i="6" s="1"/>
  <c r="L12" i="6" a="1"/>
  <c r="L12" i="6" s="1"/>
  <c r="L25" i="6" s="1" a="1"/>
  <c r="L25" i="6" s="1"/>
  <c r="D12" i="6" a="1"/>
  <c r="D12" i="6" s="1"/>
  <c r="D25" i="6" s="1" a="1"/>
  <c r="D25" i="6" s="1"/>
  <c r="K11" i="6" a="1"/>
  <c r="K11" i="6" s="1"/>
  <c r="K24" i="6" s="1" a="1"/>
  <c r="K24" i="6" s="1"/>
  <c r="C11" i="6" a="1"/>
  <c r="C11" i="6" s="1"/>
  <c r="C24" i="6" s="1" a="1"/>
  <c r="C24" i="6" s="1"/>
  <c r="J10" i="6" a="1"/>
  <c r="J10" i="6" s="1"/>
  <c r="J23" i="6" s="1" a="1"/>
  <c r="J23" i="6" s="1"/>
  <c r="Q9" i="6" a="1"/>
  <c r="Q9" i="6" s="1"/>
  <c r="I9" i="6" a="1"/>
  <c r="I9" i="6" s="1"/>
  <c r="I22" i="6" s="1" a="1"/>
  <c r="I22" i="6" s="1"/>
  <c r="G10" i="6" a="1"/>
  <c r="G10" i="6" s="1"/>
  <c r="G23" i="6" s="1" a="1"/>
  <c r="G23" i="6" s="1"/>
  <c r="S14" i="6" a="1"/>
  <c r="S14" i="6" s="1"/>
  <c r="S12" i="7" s="1"/>
  <c r="AG43" i="16" s="1"/>
  <c r="D46" i="6" a="1"/>
  <c r="D46" i="6" s="1"/>
  <c r="D44" i="6" a="1"/>
  <c r="D44" i="6" s="1"/>
  <c r="D42" i="6" a="1"/>
  <c r="D42" i="6" s="1"/>
  <c r="D40" i="6" a="1"/>
  <c r="D40" i="6" s="1"/>
  <c r="D38" i="6" a="1"/>
  <c r="D38" i="6" s="1"/>
  <c r="R17" i="6" a="1"/>
  <c r="R17" i="6" s="1"/>
  <c r="R9" i="6" a="1"/>
  <c r="R9" i="6" s="1"/>
  <c r="J19" i="6" a="1"/>
  <c r="J19" i="6" s="1"/>
  <c r="J32" i="6" s="1" a="1"/>
  <c r="J32" i="6" s="1"/>
  <c r="Q18" i="6" a="1"/>
  <c r="Q18" i="6" s="1"/>
  <c r="I18" i="6" a="1"/>
  <c r="I18" i="6" s="1"/>
  <c r="I31" i="6" s="1" a="1"/>
  <c r="I31" i="6" s="1"/>
  <c r="P17" i="6" a="1"/>
  <c r="P17" i="6" s="1"/>
  <c r="H17" i="6" a="1"/>
  <c r="H17" i="6" s="1"/>
  <c r="H30" i="6" s="1" a="1"/>
  <c r="H30" i="6" s="1"/>
  <c r="O16" i="6" a="1"/>
  <c r="O16" i="6" s="1"/>
  <c r="O29" i="6" s="1" a="1"/>
  <c r="O29" i="6" s="1"/>
  <c r="G16" i="6" a="1"/>
  <c r="G16" i="6" s="1"/>
  <c r="G29" i="6" s="1" a="1"/>
  <c r="G29" i="6" s="1"/>
  <c r="N15" i="6" a="1"/>
  <c r="N15" i="6" s="1"/>
  <c r="N28" i="6" s="1" a="1"/>
  <c r="N28" i="6" s="1"/>
  <c r="F15" i="6" a="1"/>
  <c r="F15" i="6" s="1"/>
  <c r="F28" i="6" s="1" a="1"/>
  <c r="F28" i="6" s="1"/>
  <c r="M14" i="6" a="1"/>
  <c r="M14" i="6" s="1"/>
  <c r="M27" i="6" s="1" a="1"/>
  <c r="M27" i="6" s="1"/>
  <c r="E14" i="6" a="1"/>
  <c r="E14" i="6" s="1"/>
  <c r="E27" i="6" s="1" a="1"/>
  <c r="E27" i="6" s="1"/>
  <c r="L13" i="6" a="1"/>
  <c r="L13" i="6" s="1"/>
  <c r="L26" i="6" s="1" a="1"/>
  <c r="L26" i="6" s="1"/>
  <c r="D13" i="6" a="1"/>
  <c r="D13" i="6" s="1"/>
  <c r="D26" i="6" s="1" a="1"/>
  <c r="D26" i="6" s="1"/>
  <c r="K12" i="6" a="1"/>
  <c r="K12" i="6" s="1"/>
  <c r="K25" i="6" s="1" a="1"/>
  <c r="K25" i="6" s="1"/>
  <c r="C12" i="6" a="1"/>
  <c r="C12" i="6" s="1"/>
  <c r="C25" i="6" s="1" a="1"/>
  <c r="C25" i="6" s="1"/>
  <c r="J11" i="6" a="1"/>
  <c r="J11" i="6" s="1"/>
  <c r="J24" i="6" s="1" a="1"/>
  <c r="J24" i="6" s="1"/>
  <c r="Q10" i="6" a="1"/>
  <c r="Q10" i="6" s="1"/>
  <c r="P9" i="6" a="1"/>
  <c r="P9" i="6" s="1"/>
  <c r="O10" i="6" a="1"/>
  <c r="O10" i="6" s="1"/>
  <c r="O23" i="6" s="1" a="1"/>
  <c r="O23" i="6" s="1"/>
  <c r="S13" i="6" a="1"/>
  <c r="S13" i="6" s="1"/>
  <c r="S11" i="7" s="1"/>
  <c r="AG42" i="16" s="1"/>
  <c r="C46" i="6" a="1"/>
  <c r="C46" i="6" s="1"/>
  <c r="C44" i="6" a="1"/>
  <c r="C44" i="6" s="1"/>
  <c r="C42" i="6" a="1"/>
  <c r="C42" i="6" s="1"/>
  <c r="C40" i="6" a="1"/>
  <c r="C40" i="6" s="1"/>
  <c r="C38" i="6" a="1"/>
  <c r="C38" i="6" s="1"/>
  <c r="R16" i="6" a="1"/>
  <c r="R16" i="6" s="1"/>
  <c r="Q19" i="6" a="1"/>
  <c r="Q19" i="6" s="1"/>
  <c r="I19" i="6" a="1"/>
  <c r="I19" i="6" s="1"/>
  <c r="I32" i="6" s="1" a="1"/>
  <c r="I32" i="6" s="1"/>
  <c r="P18" i="6" a="1"/>
  <c r="P18" i="6" s="1"/>
  <c r="H18" i="6" a="1"/>
  <c r="H18" i="6" s="1"/>
  <c r="H31" i="6" s="1" a="1"/>
  <c r="H31" i="6" s="1"/>
  <c r="O17" i="6" a="1"/>
  <c r="O17" i="6" s="1"/>
  <c r="O30" i="6" s="1" a="1"/>
  <c r="O30" i="6" s="1"/>
  <c r="G17" i="6" a="1"/>
  <c r="G17" i="6" s="1"/>
  <c r="G30" i="6" s="1" a="1"/>
  <c r="G30" i="6" s="1"/>
  <c r="N16" i="6" a="1"/>
  <c r="N16" i="6" s="1"/>
  <c r="N29" i="6" s="1" a="1"/>
  <c r="N29" i="6" s="1"/>
  <c r="F16" i="6" a="1"/>
  <c r="F16" i="6" s="1"/>
  <c r="F29" i="6" s="1" a="1"/>
  <c r="F29" i="6" s="1"/>
  <c r="M15" i="6" a="1"/>
  <c r="M15" i="6" s="1"/>
  <c r="M28" i="6" s="1" a="1"/>
  <c r="M28" i="6" s="1"/>
  <c r="E15" i="6" a="1"/>
  <c r="E15" i="6" s="1"/>
  <c r="E28" i="6" s="1" a="1"/>
  <c r="E28" i="6" s="1"/>
  <c r="L14" i="6" a="1"/>
  <c r="L14" i="6" s="1"/>
  <c r="L27" i="6" s="1" a="1"/>
  <c r="L27" i="6" s="1"/>
  <c r="D14" i="6" a="1"/>
  <c r="D14" i="6" s="1"/>
  <c r="D27" i="6" s="1" a="1"/>
  <c r="D27" i="6" s="1"/>
  <c r="K13" i="6" a="1"/>
  <c r="K13" i="6" s="1"/>
  <c r="K26" i="6" s="1" a="1"/>
  <c r="K26" i="6" s="1"/>
  <c r="C13" i="6" a="1"/>
  <c r="C13" i="6" s="1"/>
  <c r="C26" i="6" s="1" a="1"/>
  <c r="C26" i="6" s="1"/>
  <c r="J12" i="6" a="1"/>
  <c r="J12" i="6" s="1"/>
  <c r="J25" i="6" s="1" a="1"/>
  <c r="J25" i="6" s="1"/>
  <c r="Q11" i="6" a="1"/>
  <c r="Q11" i="6" s="1"/>
  <c r="I11" i="6" a="1"/>
  <c r="I11" i="6" s="1"/>
  <c r="I24" i="6" s="1" a="1"/>
  <c r="I24" i="6" s="1"/>
  <c r="P10" i="6" a="1"/>
  <c r="P10" i="6" s="1"/>
  <c r="H10" i="6" a="1"/>
  <c r="H10" i="6" s="1"/>
  <c r="H23" i="6" s="1" a="1"/>
  <c r="H23" i="6" s="1"/>
  <c r="H20" i="7" s="1"/>
  <c r="G114" i="16" s="1"/>
  <c r="O9" i="6" a="1"/>
  <c r="O9" i="6" s="1"/>
  <c r="O22" i="6" s="1" a="1"/>
  <c r="O22" i="6" s="1"/>
  <c r="G9" i="6" a="1"/>
  <c r="G9" i="6" s="1"/>
  <c r="G22" i="6" s="1" a="1"/>
  <c r="G22" i="6" s="1"/>
  <c r="P11" i="6" a="1"/>
  <c r="P11" i="6" s="1"/>
  <c r="N9" i="6" a="1"/>
  <c r="N9" i="6" s="1"/>
  <c r="N22" i="6" s="1" a="1"/>
  <c r="N22" i="6" s="1"/>
  <c r="S19" i="6" a="1"/>
  <c r="S19" i="6" s="1"/>
  <c r="S17" i="7" s="1"/>
  <c r="AG48" i="16" s="1"/>
  <c r="S12" i="6" a="1"/>
  <c r="S12" i="6" s="1"/>
  <c r="S10" i="7" s="1"/>
  <c r="AG41" i="16" s="1"/>
  <c r="F47" i="6" a="1"/>
  <c r="F47" i="6" s="1"/>
  <c r="F45" i="6" a="1"/>
  <c r="F45" i="6" s="1"/>
  <c r="F43" i="6" a="1"/>
  <c r="F43" i="6" s="1"/>
  <c r="F41" i="6" a="1"/>
  <c r="F41" i="6" s="1"/>
  <c r="F39" i="6" a="1"/>
  <c r="F39" i="6" s="1"/>
  <c r="F37" i="6" a="1"/>
  <c r="F37" i="6" s="1"/>
  <c r="R15" i="6" a="1"/>
  <c r="R15" i="6" s="1"/>
  <c r="P19" i="6" a="1"/>
  <c r="P19" i="6" s="1"/>
  <c r="H19" i="6" a="1"/>
  <c r="H19" i="6" s="1"/>
  <c r="H32" i="6" s="1" a="1"/>
  <c r="H32" i="6" s="1"/>
  <c r="O18" i="6" a="1"/>
  <c r="O18" i="6" s="1"/>
  <c r="O31" i="6" s="1" a="1"/>
  <c r="O31" i="6" s="1"/>
  <c r="G18" i="6" a="1"/>
  <c r="G18" i="6" s="1"/>
  <c r="G31" i="6" s="1" a="1"/>
  <c r="G31" i="6" s="1"/>
  <c r="N17" i="6" a="1"/>
  <c r="N17" i="6" s="1"/>
  <c r="N30" i="6" s="1" a="1"/>
  <c r="N30" i="6" s="1"/>
  <c r="F17" i="6" a="1"/>
  <c r="F17" i="6" s="1"/>
  <c r="F30" i="6" s="1" a="1"/>
  <c r="F30" i="6" s="1"/>
  <c r="M16" i="6" a="1"/>
  <c r="M16" i="6" s="1"/>
  <c r="M29" i="6" s="1" a="1"/>
  <c r="M29" i="6" s="1"/>
  <c r="E16" i="6" a="1"/>
  <c r="E16" i="6" s="1"/>
  <c r="E29" i="6" s="1" a="1"/>
  <c r="E29" i="6" s="1"/>
  <c r="L15" i="6" a="1"/>
  <c r="L15" i="6" s="1"/>
  <c r="L28" i="6" s="1" a="1"/>
  <c r="L28" i="6" s="1"/>
  <c r="D15" i="6" a="1"/>
  <c r="D15" i="6" s="1"/>
  <c r="D28" i="6" s="1" a="1"/>
  <c r="D28" i="6" s="1"/>
  <c r="K14" i="6" a="1"/>
  <c r="K14" i="6" s="1"/>
  <c r="K27" i="6" s="1" a="1"/>
  <c r="K27" i="6" s="1"/>
  <c r="C14" i="6" a="1"/>
  <c r="C14" i="6" s="1"/>
  <c r="C27" i="6" s="1" a="1"/>
  <c r="C27" i="6" s="1"/>
  <c r="J13" i="6" a="1"/>
  <c r="J13" i="6" s="1"/>
  <c r="J26" i="6" s="1" a="1"/>
  <c r="J26" i="6" s="1"/>
  <c r="Q12" i="6" a="1"/>
  <c r="Q12" i="6" s="1"/>
  <c r="I12" i="6" a="1"/>
  <c r="I12" i="6" s="1"/>
  <c r="I25" i="6" s="1" a="1"/>
  <c r="I25" i="6" s="1"/>
  <c r="H11" i="6" a="1"/>
  <c r="H11" i="6" s="1"/>
  <c r="H24" i="6" s="1" a="1"/>
  <c r="H24" i="6" s="1"/>
  <c r="S11" i="6" a="1"/>
  <c r="S11" i="6" s="1"/>
  <c r="S9" i="7" s="1"/>
  <c r="AG40" i="16" s="1"/>
  <c r="E47" i="6" a="1"/>
  <c r="E47" i="6" s="1"/>
  <c r="E45" i="6" a="1"/>
  <c r="E45" i="6" s="1"/>
  <c r="E43" i="6" a="1"/>
  <c r="E43" i="6" s="1"/>
  <c r="E41" i="6" a="1"/>
  <c r="E41" i="6" s="1"/>
  <c r="E39" i="6" a="1"/>
  <c r="E39" i="6" s="1"/>
  <c r="E37" i="6" a="1"/>
  <c r="E37" i="6" s="1"/>
  <c r="R14" i="6" a="1"/>
  <c r="R14" i="6" s="1"/>
  <c r="O19" i="6" a="1"/>
  <c r="O19" i="6" s="1"/>
  <c r="O32" i="6" s="1" a="1"/>
  <c r="O32" i="6" s="1"/>
  <c r="G19" i="6" a="1"/>
  <c r="G19" i="6" s="1"/>
  <c r="G32" i="6" s="1" a="1"/>
  <c r="G32" i="6" s="1"/>
  <c r="N18" i="6" a="1"/>
  <c r="N18" i="6" s="1"/>
  <c r="N31" i="6" s="1" a="1"/>
  <c r="N31" i="6" s="1"/>
  <c r="F18" i="6" a="1"/>
  <c r="F18" i="6" s="1"/>
  <c r="F31" i="6" s="1" a="1"/>
  <c r="F31" i="6" s="1"/>
  <c r="M17" i="6" a="1"/>
  <c r="M17" i="6" s="1"/>
  <c r="M30" i="6" s="1" a="1"/>
  <c r="M30" i="6" s="1"/>
  <c r="E17" i="6" a="1"/>
  <c r="E17" i="6" s="1"/>
  <c r="E30" i="6" s="1" a="1"/>
  <c r="E30" i="6" s="1"/>
  <c r="L16" i="6" a="1"/>
  <c r="L16" i="6" s="1"/>
  <c r="L29" i="6" s="1" a="1"/>
  <c r="L29" i="6" s="1"/>
  <c r="D16" i="6" a="1"/>
  <c r="D16" i="6" s="1"/>
  <c r="D29" i="6" s="1" a="1"/>
  <c r="D29" i="6" s="1"/>
  <c r="K15" i="6" a="1"/>
  <c r="K15" i="6" s="1"/>
  <c r="K28" i="6" s="1" a="1"/>
  <c r="K28" i="6" s="1"/>
  <c r="C15" i="6" a="1"/>
  <c r="C15" i="6" s="1"/>
  <c r="C28" i="6" s="1" a="1"/>
  <c r="C28" i="6" s="1"/>
  <c r="J14" i="6" a="1"/>
  <c r="J14" i="6" s="1"/>
  <c r="J27" i="6" s="1" a="1"/>
  <c r="J27" i="6" s="1"/>
  <c r="Q13" i="6" a="1"/>
  <c r="Q13" i="6" s="1"/>
  <c r="I13" i="6" a="1"/>
  <c r="I13" i="6" s="1"/>
  <c r="I26" i="6" s="1" a="1"/>
  <c r="I26" i="6" s="1"/>
  <c r="P12" i="6" a="1"/>
  <c r="P12" i="6" s="1"/>
  <c r="H12" i="6" a="1"/>
  <c r="H12" i="6" s="1"/>
  <c r="H25" i="6" s="1" a="1"/>
  <c r="H25" i="6" s="1"/>
  <c r="O11" i="6" a="1"/>
  <c r="O11" i="6" s="1"/>
  <c r="O24" i="6" s="1" a="1"/>
  <c r="O24" i="6" s="1"/>
  <c r="G11" i="6" a="1"/>
  <c r="G11" i="6" s="1"/>
  <c r="G24" i="6" s="1" a="1"/>
  <c r="G24" i="6" s="1"/>
  <c r="N10" i="6" a="1"/>
  <c r="N10" i="6" s="1"/>
  <c r="N23" i="6" s="1" a="1"/>
  <c r="N23" i="6" s="1"/>
  <c r="F10" i="6" a="1"/>
  <c r="F10" i="6" s="1"/>
  <c r="F23" i="6" s="1" a="1"/>
  <c r="F23" i="6" s="1"/>
  <c r="M9" i="6" a="1"/>
  <c r="M9" i="6" s="1"/>
  <c r="M22" i="6" s="1" a="1"/>
  <c r="M22" i="6" s="1"/>
  <c r="E9" i="6" a="1"/>
  <c r="E9" i="6" s="1"/>
  <c r="E22" i="6" s="1" a="1"/>
  <c r="E22" i="6" s="1"/>
  <c r="D9" i="6" a="1"/>
  <c r="D9" i="6" s="1"/>
  <c r="D22" i="6" s="1" a="1"/>
  <c r="D22" i="6" s="1"/>
  <c r="D19" i="7" s="1"/>
  <c r="C113" i="16" s="1"/>
  <c r="S18" i="6" a="1"/>
  <c r="S18" i="6" s="1"/>
  <c r="S16" i="7" s="1"/>
  <c r="AG47" i="16" s="1"/>
  <c r="S10" i="6" a="1"/>
  <c r="S10" i="6" s="1"/>
  <c r="S8" i="7" s="1"/>
  <c r="AG39" i="16" s="1"/>
  <c r="D47" i="6" a="1"/>
  <c r="D47" i="6" s="1"/>
  <c r="D45" i="6" a="1"/>
  <c r="D45" i="6" s="1"/>
  <c r="D43" i="6" a="1"/>
  <c r="D43" i="6" s="1"/>
  <c r="D41" i="6" a="1"/>
  <c r="D41" i="6" s="1"/>
  <c r="D39" i="6" a="1"/>
  <c r="D39" i="6" s="1"/>
  <c r="D37" i="6" a="1"/>
  <c r="D37" i="6" s="1"/>
  <c r="R13" i="6" a="1"/>
  <c r="R13" i="6" s="1"/>
  <c r="N19" i="6" a="1"/>
  <c r="N19" i="6" s="1"/>
  <c r="N32" i="6" s="1" a="1"/>
  <c r="N32" i="6" s="1"/>
  <c r="F19" i="6" a="1"/>
  <c r="F19" i="6" s="1"/>
  <c r="F32" i="6" s="1" a="1"/>
  <c r="F32" i="6" s="1"/>
  <c r="M18" i="6" a="1"/>
  <c r="M18" i="6" s="1"/>
  <c r="M31" i="6" s="1" a="1"/>
  <c r="M31" i="6" s="1"/>
  <c r="E18" i="6" a="1"/>
  <c r="E18" i="6" s="1"/>
  <c r="E31" i="6" s="1" a="1"/>
  <c r="E31" i="6" s="1"/>
  <c r="L17" i="6" a="1"/>
  <c r="L17" i="6" s="1"/>
  <c r="L30" i="6" s="1" a="1"/>
  <c r="L30" i="6" s="1"/>
  <c r="D17" i="6" a="1"/>
  <c r="D17" i="6" s="1"/>
  <c r="D30" i="6" s="1" a="1"/>
  <c r="D30" i="6" s="1"/>
  <c r="K16" i="6" a="1"/>
  <c r="K16" i="6" s="1"/>
  <c r="K29" i="6" s="1" a="1"/>
  <c r="K29" i="6" s="1"/>
  <c r="C16" i="6" a="1"/>
  <c r="C16" i="6" s="1"/>
  <c r="C29" i="6" s="1" a="1"/>
  <c r="C29" i="6" s="1"/>
  <c r="J15" i="6" a="1"/>
  <c r="J15" i="6" s="1"/>
  <c r="J28" i="6" s="1" a="1"/>
  <c r="J28" i="6" s="1"/>
  <c r="Q14" i="6" a="1"/>
  <c r="Q14" i="6" s="1"/>
  <c r="I14" i="6" a="1"/>
  <c r="I14" i="6" s="1"/>
  <c r="I27" i="6" s="1" a="1"/>
  <c r="I27" i="6" s="1"/>
  <c r="P13" i="6" a="1"/>
  <c r="P13" i="6" s="1"/>
  <c r="H13" i="6" a="1"/>
  <c r="H13" i="6" s="1"/>
  <c r="H26" i="6" s="1" a="1"/>
  <c r="H26" i="6" s="1"/>
  <c r="O12" i="6" a="1"/>
  <c r="O12" i="6" s="1"/>
  <c r="O25" i="6" s="1" a="1"/>
  <c r="O25" i="6" s="1"/>
  <c r="G12" i="6" a="1"/>
  <c r="G12" i="6" s="1"/>
  <c r="G25" i="6" s="1" a="1"/>
  <c r="G25" i="6" s="1"/>
  <c r="N11" i="6" a="1"/>
  <c r="N11" i="6" s="1"/>
  <c r="N24" i="6" s="1" a="1"/>
  <c r="N24" i="6" s="1"/>
  <c r="F11" i="6" a="1"/>
  <c r="F11" i="6" s="1"/>
  <c r="F24" i="6" s="1" a="1"/>
  <c r="F24" i="6" s="1"/>
  <c r="M10" i="6" a="1"/>
  <c r="M10" i="6" s="1"/>
  <c r="M23" i="6" s="1" a="1"/>
  <c r="M23" i="6" s="1"/>
  <c r="E10" i="6" a="1"/>
  <c r="E10" i="6" s="1"/>
  <c r="E23" i="6" s="1" a="1"/>
  <c r="E23" i="6" s="1"/>
  <c r="L9" i="6" a="1"/>
  <c r="L9" i="6" s="1"/>
  <c r="L22" i="6" s="1" a="1"/>
  <c r="L22" i="6" s="1"/>
  <c r="L19" i="7" s="1"/>
  <c r="K113" i="16" s="1"/>
  <c r="D20" i="7"/>
  <c r="C114" i="16" s="1"/>
  <c r="S7" i="7"/>
  <c r="AG38" i="16" s="1"/>
  <c r="S13" i="7"/>
  <c r="AG44" i="16" s="1"/>
  <c r="S15" i="7"/>
  <c r="AG46" i="16" s="1"/>
  <c r="O12" i="7"/>
  <c r="N56" i="16" s="1"/>
  <c r="Q31" i="9"/>
  <c r="Q29" i="10" s="1"/>
  <c r="R19" i="9" a="1"/>
  <c r="R19" i="9" s="1"/>
  <c r="R17" i="9" a="1"/>
  <c r="R17" i="9" s="1"/>
  <c r="R9" i="9" a="1"/>
  <c r="R9" i="9" s="1"/>
  <c r="R16" i="9" a="1"/>
  <c r="R16" i="9" s="1"/>
  <c r="R15" i="9" a="1"/>
  <c r="R15" i="9" s="1"/>
  <c r="R18" i="9" a="1"/>
  <c r="R18" i="9" s="1"/>
  <c r="R14" i="9" a="1"/>
  <c r="R14" i="9" s="1"/>
  <c r="R11" i="9" a="1"/>
  <c r="R11" i="9" s="1"/>
  <c r="R13" i="9" a="1"/>
  <c r="R13" i="9" s="1"/>
  <c r="R10" i="9" a="1"/>
  <c r="R10" i="9" s="1"/>
  <c r="R12" i="9" a="1"/>
  <c r="R12" i="9" s="1"/>
  <c r="H19" i="7"/>
  <c r="G113" i="16" s="1"/>
  <c r="D9" i="9"/>
  <c r="D7" i="10" s="1"/>
  <c r="F9" i="9"/>
  <c r="F7" i="10" s="1"/>
  <c r="J9" i="9"/>
  <c r="J7" i="10" s="1"/>
  <c r="C9" i="9"/>
  <c r="C7" i="10" s="1"/>
  <c r="E9" i="9"/>
  <c r="E7" i="10" s="1"/>
  <c r="G9" i="9"/>
  <c r="G7" i="10" s="1"/>
  <c r="I9" i="9"/>
  <c r="I7" i="10" s="1"/>
  <c r="K9" i="9"/>
  <c r="K7" i="10" s="1"/>
  <c r="M9" i="9"/>
  <c r="M7" i="10" s="1"/>
  <c r="O9" i="9"/>
  <c r="O7" i="10" s="1"/>
  <c r="Q9" i="9"/>
  <c r="Q7" i="10" s="1"/>
  <c r="D10" i="9"/>
  <c r="D8" i="10" s="1"/>
  <c r="F10" i="9"/>
  <c r="F8" i="10" s="1"/>
  <c r="H10" i="9"/>
  <c r="H8" i="10" s="1"/>
  <c r="J10" i="9"/>
  <c r="J8" i="10" s="1"/>
  <c r="L10" i="9"/>
  <c r="L8" i="10" s="1"/>
  <c r="N10" i="9"/>
  <c r="N8" i="10" s="1"/>
  <c r="P10" i="9"/>
  <c r="P8" i="10" s="1"/>
  <c r="C14" i="9"/>
  <c r="C12" i="10" s="1"/>
  <c r="E14" i="9"/>
  <c r="E12" i="10" s="1"/>
  <c r="G14" i="9"/>
  <c r="G12" i="10" s="1"/>
  <c r="I14" i="9"/>
  <c r="I12" i="10" s="1"/>
  <c r="K14" i="9"/>
  <c r="K12" i="10" s="1"/>
  <c r="M14" i="9"/>
  <c r="M12" i="10" s="1"/>
  <c r="O14" i="9"/>
  <c r="O12" i="10" s="1"/>
  <c r="Q14" i="9"/>
  <c r="Q12" i="10" s="1"/>
  <c r="D17" i="9"/>
  <c r="D15" i="10" s="1"/>
  <c r="F17" i="9"/>
  <c r="F15" i="10" s="1"/>
  <c r="H17" i="9"/>
  <c r="H15" i="10" s="1"/>
  <c r="J17" i="9"/>
  <c r="J15" i="10" s="1"/>
  <c r="L17" i="9"/>
  <c r="L15" i="10" s="1"/>
  <c r="N17" i="9"/>
  <c r="N15" i="10" s="1"/>
  <c r="P17" i="9"/>
  <c r="P15" i="10" s="1"/>
  <c r="C18" i="9"/>
  <c r="C16" i="10" s="1"/>
  <c r="E18" i="9"/>
  <c r="E16" i="10" s="1"/>
  <c r="G18" i="9"/>
  <c r="G16" i="10" s="1"/>
  <c r="I18" i="9"/>
  <c r="I16" i="10" s="1"/>
  <c r="K18" i="9"/>
  <c r="K16" i="10" s="1"/>
  <c r="M18" i="9"/>
  <c r="M16" i="10" s="1"/>
  <c r="O18" i="9"/>
  <c r="O16" i="10" s="1"/>
  <c r="Q18" i="9"/>
  <c r="Q16" i="10" s="1"/>
  <c r="D22" i="9"/>
  <c r="D20" i="10" s="1"/>
  <c r="F22" i="9"/>
  <c r="F20" i="10" s="1"/>
  <c r="H22" i="9"/>
  <c r="H20" i="10" s="1"/>
  <c r="J22" i="9"/>
  <c r="J20" i="10" s="1"/>
  <c r="L22" i="9"/>
  <c r="L20" i="10" s="1"/>
  <c r="N22" i="9"/>
  <c r="N20" i="10" s="1"/>
  <c r="P22" i="9"/>
  <c r="P20" i="10" s="1"/>
  <c r="C23" i="9"/>
  <c r="C21" i="10" s="1"/>
  <c r="E23" i="9"/>
  <c r="E21" i="10" s="1"/>
  <c r="G23" i="9"/>
  <c r="G21" i="10" s="1"/>
  <c r="I23" i="9"/>
  <c r="I21" i="10" s="1"/>
  <c r="K23" i="9"/>
  <c r="K21" i="10" s="1"/>
  <c r="M23" i="9"/>
  <c r="M21" i="10" s="1"/>
  <c r="O23" i="9"/>
  <c r="O21" i="10" s="1"/>
  <c r="Q23" i="9"/>
  <c r="Q21" i="10" s="1"/>
  <c r="D27" i="9"/>
  <c r="D25" i="10" s="1"/>
  <c r="F27" i="9"/>
  <c r="F25" i="10" s="1"/>
  <c r="H27" i="9"/>
  <c r="H25" i="10" s="1"/>
  <c r="J27" i="9"/>
  <c r="J25" i="10" s="1"/>
  <c r="L27" i="9"/>
  <c r="L25" i="10" s="1"/>
  <c r="N27" i="9"/>
  <c r="N25" i="10" s="1"/>
  <c r="P27" i="9"/>
  <c r="P25" i="10" s="1"/>
  <c r="C30" i="9"/>
  <c r="C28" i="10" s="1"/>
  <c r="E30" i="9"/>
  <c r="E28" i="10" s="1"/>
  <c r="G30" i="9"/>
  <c r="G28" i="10" s="1"/>
  <c r="I30" i="9"/>
  <c r="I28" i="10" s="1"/>
  <c r="K30" i="9"/>
  <c r="K28" i="10" s="1"/>
  <c r="M30" i="9"/>
  <c r="M28" i="10" s="1"/>
  <c r="O30" i="9"/>
  <c r="O28" i="10" s="1"/>
  <c r="Q30" i="9"/>
  <c r="Q28" i="10" s="1"/>
  <c r="D31" i="9"/>
  <c r="D29" i="10" s="1"/>
  <c r="F31" i="9"/>
  <c r="F29" i="10" s="1"/>
  <c r="H31" i="9"/>
  <c r="H29" i="10" s="1"/>
  <c r="J31" i="9"/>
  <c r="J29" i="10" s="1"/>
  <c r="L31" i="9"/>
  <c r="L29" i="10" s="1"/>
  <c r="N31" i="9"/>
  <c r="N29" i="10" s="1"/>
  <c r="P31" i="9"/>
  <c r="P29" i="10" s="1"/>
  <c r="H9" i="9"/>
  <c r="H7" i="10" s="1"/>
  <c r="L9" i="9"/>
  <c r="L7" i="10" s="1"/>
  <c r="N9" i="9"/>
  <c r="N7" i="10" s="1"/>
  <c r="P9" i="9"/>
  <c r="P7" i="10" s="1"/>
  <c r="C10" i="9"/>
  <c r="C8" i="10" s="1"/>
  <c r="E10" i="9"/>
  <c r="E8" i="10" s="1"/>
  <c r="G10" i="9"/>
  <c r="G8" i="10" s="1"/>
  <c r="I10" i="9"/>
  <c r="I8" i="10" s="1"/>
  <c r="K10" i="9"/>
  <c r="K8" i="10" s="1"/>
  <c r="M10" i="9"/>
  <c r="M8" i="10" s="1"/>
  <c r="O10" i="9"/>
  <c r="O8" i="10" s="1"/>
  <c r="Q10" i="9"/>
  <c r="Q8" i="10" s="1"/>
  <c r="D14" i="9"/>
  <c r="D12" i="10" s="1"/>
  <c r="F14" i="9"/>
  <c r="F12" i="10" s="1"/>
  <c r="H14" i="9"/>
  <c r="H12" i="10" s="1"/>
  <c r="J14" i="9"/>
  <c r="J12" i="10" s="1"/>
  <c r="L14" i="9"/>
  <c r="L12" i="10" s="1"/>
  <c r="N14" i="9"/>
  <c r="N12" i="10" s="1"/>
  <c r="P14" i="9"/>
  <c r="P12" i="10" s="1"/>
  <c r="C17" i="9"/>
  <c r="C15" i="10" s="1"/>
  <c r="E17" i="9"/>
  <c r="E15" i="10" s="1"/>
  <c r="G17" i="9"/>
  <c r="G15" i="10" s="1"/>
  <c r="I17" i="9"/>
  <c r="I15" i="10" s="1"/>
  <c r="K17" i="9"/>
  <c r="K15" i="10" s="1"/>
  <c r="M17" i="9"/>
  <c r="M15" i="10" s="1"/>
  <c r="O17" i="9"/>
  <c r="O15" i="10" s="1"/>
  <c r="Q17" i="9"/>
  <c r="Q15" i="10" s="1"/>
  <c r="D18" i="9"/>
  <c r="D16" i="10" s="1"/>
  <c r="F18" i="9"/>
  <c r="F16" i="10" s="1"/>
  <c r="H18" i="9"/>
  <c r="H16" i="10" s="1"/>
  <c r="J18" i="9"/>
  <c r="J16" i="10" s="1"/>
  <c r="L18" i="9"/>
  <c r="L16" i="10" s="1"/>
  <c r="N18" i="9"/>
  <c r="N16" i="10" s="1"/>
  <c r="P18" i="9"/>
  <c r="P16" i="10" s="1"/>
  <c r="C22" i="9"/>
  <c r="C20" i="10" s="1"/>
  <c r="E22" i="9"/>
  <c r="E20" i="10" s="1"/>
  <c r="G22" i="9"/>
  <c r="G20" i="10" s="1"/>
  <c r="I22" i="9"/>
  <c r="I20" i="10" s="1"/>
  <c r="K22" i="9"/>
  <c r="K20" i="10" s="1"/>
  <c r="M22" i="9"/>
  <c r="M20" i="10" s="1"/>
  <c r="O22" i="9"/>
  <c r="O20" i="10" s="1"/>
  <c r="Q22" i="9"/>
  <c r="Q20" i="10" s="1"/>
  <c r="D23" i="9"/>
  <c r="D21" i="10" s="1"/>
  <c r="F23" i="9"/>
  <c r="F21" i="10" s="1"/>
  <c r="H23" i="9"/>
  <c r="H21" i="10" s="1"/>
  <c r="J23" i="9"/>
  <c r="J21" i="10" s="1"/>
  <c r="L23" i="9"/>
  <c r="L21" i="10" s="1"/>
  <c r="N23" i="9"/>
  <c r="N21" i="10" s="1"/>
  <c r="P23" i="9"/>
  <c r="P21" i="10" s="1"/>
  <c r="C27" i="9"/>
  <c r="C25" i="10" s="1"/>
  <c r="E27" i="9"/>
  <c r="E25" i="10" s="1"/>
  <c r="G27" i="9"/>
  <c r="G25" i="10" s="1"/>
  <c r="I27" i="9"/>
  <c r="I25" i="10" s="1"/>
  <c r="K27" i="9"/>
  <c r="K25" i="10" s="1"/>
  <c r="M27" i="9"/>
  <c r="M25" i="10" s="1"/>
  <c r="O27" i="9"/>
  <c r="O25" i="10" s="1"/>
  <c r="Q27" i="9"/>
  <c r="Q25" i="10" s="1"/>
  <c r="D30" i="9"/>
  <c r="D28" i="10" s="1"/>
  <c r="F30" i="9"/>
  <c r="F28" i="10" s="1"/>
  <c r="H30" i="9"/>
  <c r="H28" i="10" s="1"/>
  <c r="J30" i="9"/>
  <c r="J28" i="10" s="1"/>
  <c r="L30" i="9"/>
  <c r="L28" i="10" s="1"/>
  <c r="N30" i="9"/>
  <c r="N28" i="10" s="1"/>
  <c r="P30" i="9"/>
  <c r="P28" i="10" s="1"/>
  <c r="C31" i="9"/>
  <c r="C29" i="10" s="1"/>
  <c r="E31" i="9"/>
  <c r="E29" i="10" s="1"/>
  <c r="G31" i="9"/>
  <c r="G29" i="10" s="1"/>
  <c r="I31" i="9"/>
  <c r="I29" i="10" s="1"/>
  <c r="K31" i="9"/>
  <c r="K29" i="10" s="1"/>
  <c r="M31" i="9"/>
  <c r="M29" i="10" s="1"/>
  <c r="O31" i="9"/>
  <c r="O29" i="10" s="1"/>
  <c r="Q26" i="6" l="1" a="1"/>
  <c r="Q26" i="6" s="1"/>
  <c r="Q23" i="7" s="1"/>
  <c r="Q11" i="7"/>
  <c r="P55" i="16" s="1"/>
  <c r="Q22" i="6" a="1"/>
  <c r="Q22" i="6" s="1"/>
  <c r="Q19" i="7" s="1"/>
  <c r="Q7" i="7"/>
  <c r="P51" i="16" s="1"/>
  <c r="P31" i="6" a="1"/>
  <c r="P31" i="6" s="1"/>
  <c r="P28" i="7" s="1"/>
  <c r="P16" i="7"/>
  <c r="O60" i="16" s="1"/>
  <c r="P28" i="6" a="1"/>
  <c r="P28" i="6" s="1"/>
  <c r="P25" i="7" s="1"/>
  <c r="O119" i="16" s="1"/>
  <c r="P13" i="7"/>
  <c r="O57" i="16" s="1"/>
  <c r="P23" i="6" a="1"/>
  <c r="P23" i="6" s="1"/>
  <c r="P20" i="7" s="1"/>
  <c r="O114" i="16" s="1"/>
  <c r="P8" i="7"/>
  <c r="P30" i="6" a="1"/>
  <c r="P30" i="6" s="1"/>
  <c r="P27" i="7" s="1"/>
  <c r="P15" i="7"/>
  <c r="P26" i="6" a="1"/>
  <c r="P26" i="6" s="1"/>
  <c r="P23" i="7" s="1"/>
  <c r="O117" i="16" s="1"/>
  <c r="P11" i="7"/>
  <c r="O55" i="16" s="1"/>
  <c r="Q27" i="6" a="1"/>
  <c r="Q27" i="6" s="1"/>
  <c r="Q24" i="7" s="1"/>
  <c r="Q12" i="7"/>
  <c r="P56" i="16" s="1"/>
  <c r="P32" i="6" a="1"/>
  <c r="P32" i="6" s="1"/>
  <c r="P29" i="7" s="1"/>
  <c r="O123" i="16" s="1"/>
  <c r="P17" i="7"/>
  <c r="Q32" i="6" a="1"/>
  <c r="Q32" i="6" s="1"/>
  <c r="Q29" i="7" s="1"/>
  <c r="Q17" i="7"/>
  <c r="P61" i="16" s="1"/>
  <c r="Q29" i="6" a="1"/>
  <c r="Q29" i="6" s="1"/>
  <c r="Q26" i="7" s="1"/>
  <c r="Q14" i="7"/>
  <c r="P58" i="16" s="1"/>
  <c r="Q24" i="6" a="1"/>
  <c r="Q24" i="6" s="1"/>
  <c r="Q21" i="7" s="1"/>
  <c r="Q9" i="7"/>
  <c r="P53" i="16" s="1"/>
  <c r="P22" i="6" a="1"/>
  <c r="P22" i="6" s="1"/>
  <c r="P19" i="7" s="1"/>
  <c r="O113" i="16" s="1"/>
  <c r="P7" i="7"/>
  <c r="Q31" i="6" a="1"/>
  <c r="Q31" i="6" s="1"/>
  <c r="Q28" i="7" s="1"/>
  <c r="Q16" i="7"/>
  <c r="P60" i="16" s="1"/>
  <c r="J37" i="6"/>
  <c r="Q23" i="6" a="1"/>
  <c r="Q23" i="6" s="1"/>
  <c r="Q20" i="7" s="1"/>
  <c r="Q8" i="7"/>
  <c r="P52" i="16" s="1"/>
  <c r="P29" i="6" a="1"/>
  <c r="P29" i="6" s="1"/>
  <c r="P26" i="7" s="1"/>
  <c r="O120" i="16" s="1"/>
  <c r="P14" i="7"/>
  <c r="O58" i="16" s="1"/>
  <c r="P27" i="6" a="1"/>
  <c r="P27" i="6" s="1"/>
  <c r="P24" i="7" s="1"/>
  <c r="P12" i="7"/>
  <c r="P25" i="6" a="1"/>
  <c r="P25" i="6" s="1"/>
  <c r="P22" i="7" s="1"/>
  <c r="P10" i="7"/>
  <c r="O54" i="16" s="1"/>
  <c r="Q25" i="6" a="1"/>
  <c r="Q25" i="6" s="1"/>
  <c r="Q22" i="7" s="1"/>
  <c r="Q10" i="7"/>
  <c r="P54" i="16" s="1"/>
  <c r="P24" i="6" a="1"/>
  <c r="P24" i="6" s="1"/>
  <c r="P21" i="7" s="1"/>
  <c r="O115" i="16" s="1"/>
  <c r="P9" i="7"/>
  <c r="O53" i="16" s="1"/>
  <c r="Q30" i="6" a="1"/>
  <c r="Q30" i="6" s="1"/>
  <c r="Q27" i="7" s="1"/>
  <c r="Q15" i="7"/>
  <c r="P59" i="16" s="1"/>
  <c r="Q28" i="6" a="1"/>
  <c r="Q28" i="6" s="1"/>
  <c r="Q25" i="7" s="1"/>
  <c r="Q13" i="7"/>
  <c r="P57" i="16" s="1"/>
  <c r="H8" i="7"/>
  <c r="G52" i="16" s="1"/>
  <c r="O11" i="7"/>
  <c r="N55" i="16" s="1"/>
  <c r="R24" i="6" a="1"/>
  <c r="R24" i="6" s="1"/>
  <c r="S24" i="6" a="1"/>
  <c r="S24" i="6" s="1"/>
  <c r="S21" i="7" s="1"/>
  <c r="R32" i="6" a="1"/>
  <c r="R32" i="6" s="1"/>
  <c r="S32" i="6" a="1"/>
  <c r="S32" i="6" s="1"/>
  <c r="S29" i="7" s="1"/>
  <c r="R23" i="6" a="1"/>
  <c r="R23" i="6" s="1"/>
  <c r="S23" i="6" a="1"/>
  <c r="S23" i="6" s="1"/>
  <c r="S20" i="7" s="1"/>
  <c r="S27" i="6" a="1"/>
  <c r="S27" i="6" s="1"/>
  <c r="S24" i="7" s="1"/>
  <c r="R27" i="6" a="1"/>
  <c r="R27" i="6" s="1"/>
  <c r="R28" i="6" a="1"/>
  <c r="R28" i="6" s="1"/>
  <c r="S28" i="6" a="1"/>
  <c r="S28" i="6" s="1"/>
  <c r="S25" i="7" s="1"/>
  <c r="R29" i="6" a="1"/>
  <c r="R29" i="6" s="1"/>
  <c r="S29" i="6" a="1"/>
  <c r="S29" i="6" s="1"/>
  <c r="S26" i="7" s="1"/>
  <c r="S31" i="6" a="1"/>
  <c r="S31" i="6" s="1"/>
  <c r="S28" i="7" s="1"/>
  <c r="R31" i="6" a="1"/>
  <c r="R31" i="6" s="1"/>
  <c r="S26" i="6" a="1"/>
  <c r="S26" i="6" s="1"/>
  <c r="S23" i="7" s="1"/>
  <c r="R26" i="6" a="1"/>
  <c r="R26" i="6" s="1"/>
  <c r="O10" i="7"/>
  <c r="N54" i="16" s="1"/>
  <c r="S22" i="6" a="1"/>
  <c r="S22" i="6" s="1"/>
  <c r="S19" i="7" s="1"/>
  <c r="R22" i="6" a="1"/>
  <c r="R22" i="6" s="1"/>
  <c r="R30" i="6" a="1"/>
  <c r="R30" i="6" s="1"/>
  <c r="S30" i="6" a="1"/>
  <c r="S30" i="6" s="1"/>
  <c r="S27" i="7" s="1"/>
  <c r="R25" i="6" a="1"/>
  <c r="R25" i="6" s="1"/>
  <c r="S25" i="6" a="1"/>
  <c r="S25" i="6" s="1"/>
  <c r="S22" i="7" s="1"/>
  <c r="O15" i="7"/>
  <c r="N59" i="16" s="1"/>
  <c r="R10" i="7"/>
  <c r="AF41" i="16" s="1"/>
  <c r="R14" i="7"/>
  <c r="AF45" i="16" s="1"/>
  <c r="R11" i="7"/>
  <c r="AF42" i="16" s="1"/>
  <c r="R15" i="7"/>
  <c r="AF46" i="16" s="1"/>
  <c r="R8" i="7"/>
  <c r="AF39" i="16" s="1"/>
  <c r="R12" i="7"/>
  <c r="AF43" i="16" s="1"/>
  <c r="R16" i="7"/>
  <c r="AF47" i="16" s="1"/>
  <c r="R17" i="7"/>
  <c r="AF48" i="16" s="1"/>
  <c r="R9" i="7"/>
  <c r="AF40" i="16" s="1"/>
  <c r="R7" i="7"/>
  <c r="AF38" i="16" s="1"/>
  <c r="R13" i="7"/>
  <c r="AF44" i="16" s="1"/>
  <c r="O17" i="7"/>
  <c r="N61" i="16" s="1"/>
  <c r="O8" i="7"/>
  <c r="N52" i="16" s="1"/>
  <c r="O7" i="7"/>
  <c r="N51" i="16" s="1"/>
  <c r="G24" i="7"/>
  <c r="F118" i="16" s="1"/>
  <c r="G12" i="7"/>
  <c r="F56" i="16" s="1"/>
  <c r="N17" i="7"/>
  <c r="M61" i="16" s="1"/>
  <c r="O16" i="7"/>
  <c r="N60" i="16" s="1"/>
  <c r="O14" i="7"/>
  <c r="N58" i="16" s="1"/>
  <c r="O13" i="7"/>
  <c r="N57" i="16" s="1"/>
  <c r="O9" i="7"/>
  <c r="N53" i="16" s="1"/>
  <c r="O116" i="16"/>
  <c r="O118" i="16"/>
  <c r="O56" i="16"/>
  <c r="O122" i="16"/>
  <c r="O61" i="16"/>
  <c r="O52" i="16"/>
  <c r="O51" i="16"/>
  <c r="O121" i="16"/>
  <c r="O59" i="16"/>
  <c r="D8" i="7"/>
  <c r="C52" i="16" s="1"/>
  <c r="E34" i="6"/>
  <c r="E17" i="7"/>
  <c r="D61" i="16" s="1"/>
  <c r="G17" i="7"/>
  <c r="F61" i="16" s="1"/>
  <c r="D34" i="6"/>
  <c r="D17" i="7"/>
  <c r="C61" i="16" s="1"/>
  <c r="I34" i="6"/>
  <c r="I17" i="7"/>
  <c r="H61" i="16" s="1"/>
  <c r="F34" i="6"/>
  <c r="F17" i="7"/>
  <c r="E61" i="16" s="1"/>
  <c r="K34" i="6"/>
  <c r="K17" i="7"/>
  <c r="J61" i="16" s="1"/>
  <c r="H34" i="6"/>
  <c r="H17" i="7"/>
  <c r="G61" i="16" s="1"/>
  <c r="M29" i="7"/>
  <c r="L123" i="16" s="1"/>
  <c r="M17" i="7"/>
  <c r="L61" i="16" s="1"/>
  <c r="J34" i="6"/>
  <c r="J17" i="7"/>
  <c r="I61" i="16" s="1"/>
  <c r="L34" i="6"/>
  <c r="L17" i="7"/>
  <c r="K61" i="16" s="1"/>
  <c r="C34" i="6"/>
  <c r="C17" i="7"/>
  <c r="B61" i="16" s="1"/>
  <c r="N9" i="7"/>
  <c r="M53" i="16" s="1"/>
  <c r="N21" i="7"/>
  <c r="M115" i="16" s="1"/>
  <c r="G34" i="6"/>
  <c r="N16" i="7"/>
  <c r="M60" i="16" s="1"/>
  <c r="N28" i="7"/>
  <c r="M122" i="16" s="1"/>
  <c r="N8" i="7"/>
  <c r="M52" i="16" s="1"/>
  <c r="N20" i="7"/>
  <c r="M114" i="16" s="1"/>
  <c r="N7" i="7"/>
  <c r="M51" i="16" s="1"/>
  <c r="N19" i="7"/>
  <c r="M113" i="16" s="1"/>
  <c r="N11" i="7"/>
  <c r="M55" i="16" s="1"/>
  <c r="N23" i="7"/>
  <c r="M117" i="16" s="1"/>
  <c r="N14" i="7"/>
  <c r="M58" i="16" s="1"/>
  <c r="N26" i="7"/>
  <c r="M120" i="16" s="1"/>
  <c r="N15" i="7"/>
  <c r="M59" i="16" s="1"/>
  <c r="N27" i="7"/>
  <c r="M121" i="16" s="1"/>
  <c r="N13" i="7"/>
  <c r="M57" i="16" s="1"/>
  <c r="N25" i="7"/>
  <c r="M119" i="16" s="1"/>
  <c r="N10" i="7"/>
  <c r="M54" i="16" s="1"/>
  <c r="N22" i="7"/>
  <c r="M116" i="16" s="1"/>
  <c r="N12" i="7"/>
  <c r="M56" i="16" s="1"/>
  <c r="N24" i="7"/>
  <c r="M118" i="16" s="1"/>
  <c r="O23" i="7"/>
  <c r="N117" i="16" s="1"/>
  <c r="O22" i="7"/>
  <c r="N116" i="16" s="1"/>
  <c r="I47" i="6"/>
  <c r="H47" i="6"/>
  <c r="J47" i="6"/>
  <c r="J38" i="6"/>
  <c r="H38" i="6"/>
  <c r="I38" i="6"/>
  <c r="O29" i="7"/>
  <c r="N123" i="16" s="1"/>
  <c r="J42" i="6"/>
  <c r="I42" i="6"/>
  <c r="H42" i="6"/>
  <c r="O19" i="7"/>
  <c r="N113" i="16" s="1"/>
  <c r="O21" i="7"/>
  <c r="N115" i="16" s="1"/>
  <c r="H40" i="6"/>
  <c r="I40" i="6"/>
  <c r="J40" i="6"/>
  <c r="I46" i="6"/>
  <c r="J46" i="6"/>
  <c r="H46" i="6"/>
  <c r="O26" i="7"/>
  <c r="N120" i="16" s="1"/>
  <c r="O28" i="7"/>
  <c r="N122" i="16" s="1"/>
  <c r="J44" i="6"/>
  <c r="H44" i="6"/>
  <c r="I44" i="6"/>
  <c r="O25" i="7"/>
  <c r="N119" i="16" s="1"/>
  <c r="O20" i="7"/>
  <c r="N114" i="16" s="1"/>
  <c r="I45" i="6"/>
  <c r="J45" i="6"/>
  <c r="H45" i="6"/>
  <c r="I37" i="6"/>
  <c r="H37" i="6"/>
  <c r="O27" i="7"/>
  <c r="N121" i="16" s="1"/>
  <c r="J43" i="6"/>
  <c r="I43" i="6"/>
  <c r="H43" i="6"/>
  <c r="J39" i="6"/>
  <c r="I39" i="6"/>
  <c r="H39" i="6"/>
  <c r="O24" i="7"/>
  <c r="N118" i="16" s="1"/>
  <c r="J41" i="6"/>
  <c r="H41" i="6"/>
  <c r="I41" i="6"/>
  <c r="R27" i="9" a="1"/>
  <c r="R27" i="9" s="1"/>
  <c r="R25" i="10" s="1"/>
  <c r="R12" i="10"/>
  <c r="R31" i="9" a="1"/>
  <c r="R31" i="9" s="1"/>
  <c r="R29" i="10" s="1"/>
  <c r="R16" i="10"/>
  <c r="R28" i="9" a="1"/>
  <c r="R28" i="9" s="1"/>
  <c r="R26" i="10" s="1"/>
  <c r="R13" i="10"/>
  <c r="R29" i="9" a="1"/>
  <c r="R29" i="9" s="1"/>
  <c r="R27" i="10" s="1"/>
  <c r="R14" i="10"/>
  <c r="R25" i="9" a="1"/>
  <c r="R25" i="9" s="1"/>
  <c r="R23" i="10" s="1"/>
  <c r="R10" i="10"/>
  <c r="R22" i="9" a="1"/>
  <c r="R22" i="9" s="1"/>
  <c r="R20" i="10" s="1"/>
  <c r="R7" i="10"/>
  <c r="R23" i="9" a="1"/>
  <c r="R23" i="9" s="1"/>
  <c r="R21" i="10" s="1"/>
  <c r="R8" i="10"/>
  <c r="R30" i="9" a="1"/>
  <c r="R30" i="9" s="1"/>
  <c r="R28" i="10" s="1"/>
  <c r="R15" i="10"/>
  <c r="R26" i="9" a="1"/>
  <c r="R26" i="9" s="1"/>
  <c r="R24" i="10" s="1"/>
  <c r="R11" i="10"/>
  <c r="R32" i="9" a="1"/>
  <c r="R32" i="9" s="1"/>
  <c r="R17" i="10"/>
  <c r="R24" i="9" a="1"/>
  <c r="R24" i="9" s="1"/>
  <c r="R22" i="10" s="1"/>
  <c r="R9" i="10"/>
  <c r="D7" i="7"/>
  <c r="C51" i="16" s="1"/>
  <c r="L7" i="7"/>
  <c r="K51" i="16" s="1"/>
  <c r="H7" i="7"/>
  <c r="G51" i="16" s="1"/>
  <c r="C7" i="7"/>
  <c r="B51" i="16" s="1"/>
  <c r="E29" i="7"/>
  <c r="D123" i="16" s="1"/>
  <c r="M28" i="7"/>
  <c r="L122" i="16" s="1"/>
  <c r="M16" i="7"/>
  <c r="L60" i="16" s="1"/>
  <c r="I28" i="7"/>
  <c r="H122" i="16" s="1"/>
  <c r="I16" i="7"/>
  <c r="H60" i="16" s="1"/>
  <c r="E28" i="7"/>
  <c r="D122" i="16" s="1"/>
  <c r="E16" i="7"/>
  <c r="D60" i="16" s="1"/>
  <c r="M27" i="7"/>
  <c r="L121" i="16" s="1"/>
  <c r="M15" i="7"/>
  <c r="L59" i="16" s="1"/>
  <c r="I27" i="7"/>
  <c r="H121" i="16" s="1"/>
  <c r="I15" i="7"/>
  <c r="H59" i="16" s="1"/>
  <c r="E27" i="7"/>
  <c r="D121" i="16" s="1"/>
  <c r="E15" i="7"/>
  <c r="D59" i="16" s="1"/>
  <c r="M26" i="7"/>
  <c r="L120" i="16" s="1"/>
  <c r="M14" i="7"/>
  <c r="L58" i="16" s="1"/>
  <c r="I26" i="7"/>
  <c r="H120" i="16" s="1"/>
  <c r="I14" i="7"/>
  <c r="H58" i="16" s="1"/>
  <c r="E26" i="7"/>
  <c r="D120" i="16" s="1"/>
  <c r="E14" i="7"/>
  <c r="D58" i="16" s="1"/>
  <c r="M25" i="7"/>
  <c r="L119" i="16" s="1"/>
  <c r="M13" i="7"/>
  <c r="L57" i="16" s="1"/>
  <c r="I25" i="7"/>
  <c r="H119" i="16" s="1"/>
  <c r="I13" i="7"/>
  <c r="H57" i="16" s="1"/>
  <c r="E25" i="7"/>
  <c r="D119" i="16" s="1"/>
  <c r="E13" i="7"/>
  <c r="D57" i="16" s="1"/>
  <c r="M24" i="7"/>
  <c r="L118" i="16" s="1"/>
  <c r="M12" i="7"/>
  <c r="L56" i="16" s="1"/>
  <c r="I24" i="7"/>
  <c r="H118" i="16" s="1"/>
  <c r="I12" i="7"/>
  <c r="H56" i="16" s="1"/>
  <c r="E24" i="7"/>
  <c r="D118" i="16" s="1"/>
  <c r="E12" i="7"/>
  <c r="D56" i="16" s="1"/>
  <c r="M23" i="7"/>
  <c r="L117" i="16" s="1"/>
  <c r="M11" i="7"/>
  <c r="L55" i="16" s="1"/>
  <c r="I23" i="7"/>
  <c r="H117" i="16" s="1"/>
  <c r="I11" i="7"/>
  <c r="H55" i="16" s="1"/>
  <c r="E23" i="7"/>
  <c r="D117" i="16" s="1"/>
  <c r="E11" i="7"/>
  <c r="D55" i="16" s="1"/>
  <c r="M22" i="7"/>
  <c r="L116" i="16" s="1"/>
  <c r="M10" i="7"/>
  <c r="L54" i="16" s="1"/>
  <c r="I22" i="7"/>
  <c r="H116" i="16" s="1"/>
  <c r="I10" i="7"/>
  <c r="H54" i="16" s="1"/>
  <c r="E22" i="7"/>
  <c r="D116" i="16" s="1"/>
  <c r="E10" i="7"/>
  <c r="D54" i="16" s="1"/>
  <c r="M21" i="7"/>
  <c r="L115" i="16" s="1"/>
  <c r="M9" i="7"/>
  <c r="L53" i="16" s="1"/>
  <c r="I21" i="7"/>
  <c r="H115" i="16" s="1"/>
  <c r="I9" i="7"/>
  <c r="H53" i="16" s="1"/>
  <c r="E21" i="7"/>
  <c r="D115" i="16" s="1"/>
  <c r="E9" i="7"/>
  <c r="D53" i="16" s="1"/>
  <c r="M20" i="7"/>
  <c r="L114" i="16" s="1"/>
  <c r="M8" i="7"/>
  <c r="L52" i="16" s="1"/>
  <c r="I20" i="7"/>
  <c r="H114" i="16" s="1"/>
  <c r="I8" i="7"/>
  <c r="H52" i="16" s="1"/>
  <c r="E20" i="7"/>
  <c r="D114" i="16" s="1"/>
  <c r="E8" i="7"/>
  <c r="D52" i="16" s="1"/>
  <c r="M19" i="7"/>
  <c r="L113" i="16" s="1"/>
  <c r="M7" i="7"/>
  <c r="L51" i="16" s="1"/>
  <c r="I19" i="7"/>
  <c r="H113" i="16" s="1"/>
  <c r="I7" i="7"/>
  <c r="H51" i="16" s="1"/>
  <c r="E19" i="7"/>
  <c r="D113" i="16" s="1"/>
  <c r="E7" i="7"/>
  <c r="D51" i="16" s="1"/>
  <c r="L22" i="7"/>
  <c r="K116" i="16" s="1"/>
  <c r="L10" i="7"/>
  <c r="K54" i="16" s="1"/>
  <c r="D22" i="7"/>
  <c r="C116" i="16" s="1"/>
  <c r="D10" i="7"/>
  <c r="C54" i="16" s="1"/>
  <c r="H21" i="7"/>
  <c r="G115" i="16" s="1"/>
  <c r="H9" i="7"/>
  <c r="G53" i="16" s="1"/>
  <c r="L20" i="7"/>
  <c r="K114" i="16" s="1"/>
  <c r="L8" i="7"/>
  <c r="K52" i="16" s="1"/>
  <c r="F22" i="7"/>
  <c r="E116" i="16" s="1"/>
  <c r="F10" i="7"/>
  <c r="E54" i="16" s="1"/>
  <c r="F21" i="7"/>
  <c r="E115" i="16" s="1"/>
  <c r="F9" i="7"/>
  <c r="E53" i="16" s="1"/>
  <c r="F20" i="7"/>
  <c r="E114" i="16" s="1"/>
  <c r="F8" i="7"/>
  <c r="E52" i="16" s="1"/>
  <c r="F19" i="7"/>
  <c r="E113" i="16" s="1"/>
  <c r="F7" i="7"/>
  <c r="E51" i="16" s="1"/>
  <c r="L23" i="7"/>
  <c r="K117" i="16" s="1"/>
  <c r="L11" i="7"/>
  <c r="K55" i="16" s="1"/>
  <c r="H24" i="7"/>
  <c r="G118" i="16" s="1"/>
  <c r="H12" i="7"/>
  <c r="G56" i="16" s="1"/>
  <c r="D25" i="7"/>
  <c r="C119" i="16" s="1"/>
  <c r="D13" i="7"/>
  <c r="C57" i="16" s="1"/>
  <c r="H25" i="7"/>
  <c r="G119" i="16" s="1"/>
  <c r="H13" i="7"/>
  <c r="G57" i="16" s="1"/>
  <c r="F26" i="7"/>
  <c r="E120" i="16" s="1"/>
  <c r="F14" i="7"/>
  <c r="E58" i="16" s="1"/>
  <c r="F27" i="7"/>
  <c r="E121" i="16" s="1"/>
  <c r="F15" i="7"/>
  <c r="E59" i="16" s="1"/>
  <c r="D28" i="7"/>
  <c r="C122" i="16" s="1"/>
  <c r="D16" i="7"/>
  <c r="C60" i="16" s="1"/>
  <c r="L28" i="7"/>
  <c r="K122" i="16" s="1"/>
  <c r="L16" i="7"/>
  <c r="K60" i="16" s="1"/>
  <c r="D23" i="7"/>
  <c r="C117" i="16" s="1"/>
  <c r="D11" i="7"/>
  <c r="C55" i="16" s="1"/>
  <c r="J23" i="7"/>
  <c r="I117" i="16" s="1"/>
  <c r="J11" i="7"/>
  <c r="I55" i="16" s="1"/>
  <c r="J24" i="7"/>
  <c r="I118" i="16" s="1"/>
  <c r="J12" i="7"/>
  <c r="I56" i="16" s="1"/>
  <c r="D26" i="7"/>
  <c r="C120" i="16" s="1"/>
  <c r="D14" i="7"/>
  <c r="C58" i="16" s="1"/>
  <c r="L26" i="7"/>
  <c r="K120" i="16" s="1"/>
  <c r="L14" i="7"/>
  <c r="K58" i="16" s="1"/>
  <c r="H27" i="7"/>
  <c r="G121" i="16" s="1"/>
  <c r="H15" i="7"/>
  <c r="G59" i="16" s="1"/>
  <c r="F28" i="7"/>
  <c r="E122" i="16" s="1"/>
  <c r="F16" i="7"/>
  <c r="E60" i="16" s="1"/>
  <c r="G29" i="7"/>
  <c r="F123" i="16" s="1"/>
  <c r="K28" i="7"/>
  <c r="J122" i="16" s="1"/>
  <c r="K16" i="7"/>
  <c r="J60" i="16" s="1"/>
  <c r="G28" i="7"/>
  <c r="F122" i="16" s="1"/>
  <c r="G16" i="7"/>
  <c r="F60" i="16" s="1"/>
  <c r="K27" i="7"/>
  <c r="J121" i="16" s="1"/>
  <c r="K15" i="7"/>
  <c r="J59" i="16" s="1"/>
  <c r="G27" i="7"/>
  <c r="F121" i="16" s="1"/>
  <c r="G15" i="7"/>
  <c r="F59" i="16" s="1"/>
  <c r="K26" i="7"/>
  <c r="J120" i="16" s="1"/>
  <c r="K14" i="7"/>
  <c r="J58" i="16" s="1"/>
  <c r="G26" i="7"/>
  <c r="F120" i="16" s="1"/>
  <c r="G14" i="7"/>
  <c r="F58" i="16" s="1"/>
  <c r="K25" i="7"/>
  <c r="J119" i="16" s="1"/>
  <c r="K13" i="7"/>
  <c r="J57" i="16" s="1"/>
  <c r="G25" i="7"/>
  <c r="F119" i="16" s="1"/>
  <c r="G13" i="7"/>
  <c r="F57" i="16" s="1"/>
  <c r="K24" i="7"/>
  <c r="J118" i="16" s="1"/>
  <c r="K12" i="7"/>
  <c r="J56" i="16" s="1"/>
  <c r="K23" i="7"/>
  <c r="J117" i="16" s="1"/>
  <c r="K11" i="7"/>
  <c r="J55" i="16" s="1"/>
  <c r="G23" i="7"/>
  <c r="F117" i="16" s="1"/>
  <c r="G11" i="7"/>
  <c r="F55" i="16" s="1"/>
  <c r="K22" i="7"/>
  <c r="J116" i="16" s="1"/>
  <c r="K10" i="7"/>
  <c r="J54" i="16" s="1"/>
  <c r="G22" i="7"/>
  <c r="F116" i="16" s="1"/>
  <c r="G10" i="7"/>
  <c r="F54" i="16" s="1"/>
  <c r="K21" i="7"/>
  <c r="J115" i="16" s="1"/>
  <c r="K9" i="7"/>
  <c r="J53" i="16" s="1"/>
  <c r="G21" i="7"/>
  <c r="F115" i="16" s="1"/>
  <c r="G9" i="7"/>
  <c r="F53" i="16" s="1"/>
  <c r="K20" i="7"/>
  <c r="J114" i="16" s="1"/>
  <c r="K8" i="7"/>
  <c r="J52" i="16" s="1"/>
  <c r="G20" i="7"/>
  <c r="F114" i="16" s="1"/>
  <c r="G8" i="7"/>
  <c r="F52" i="16" s="1"/>
  <c r="K19" i="7"/>
  <c r="J113" i="16" s="1"/>
  <c r="K7" i="7"/>
  <c r="J51" i="16" s="1"/>
  <c r="G19" i="7"/>
  <c r="F113" i="16" s="1"/>
  <c r="G7" i="7"/>
  <c r="F51" i="16" s="1"/>
  <c r="H22" i="7"/>
  <c r="G116" i="16" s="1"/>
  <c r="H10" i="7"/>
  <c r="G54" i="16" s="1"/>
  <c r="L21" i="7"/>
  <c r="K115" i="16" s="1"/>
  <c r="L9" i="7"/>
  <c r="K53" i="16" s="1"/>
  <c r="D21" i="7"/>
  <c r="C115" i="16" s="1"/>
  <c r="D9" i="7"/>
  <c r="C53" i="16" s="1"/>
  <c r="J22" i="7"/>
  <c r="I116" i="16" s="1"/>
  <c r="J10" i="7"/>
  <c r="I54" i="16" s="1"/>
  <c r="J21" i="7"/>
  <c r="I115" i="16" s="1"/>
  <c r="J9" i="7"/>
  <c r="I53" i="16" s="1"/>
  <c r="J20" i="7"/>
  <c r="I114" i="16" s="1"/>
  <c r="J8" i="7"/>
  <c r="I52" i="16" s="1"/>
  <c r="J19" i="7"/>
  <c r="I113" i="16" s="1"/>
  <c r="J7" i="7"/>
  <c r="I51" i="16" s="1"/>
  <c r="H23" i="7"/>
  <c r="G117" i="16" s="1"/>
  <c r="H11" i="7"/>
  <c r="G55" i="16" s="1"/>
  <c r="D24" i="7"/>
  <c r="C118" i="16" s="1"/>
  <c r="D12" i="7"/>
  <c r="C56" i="16" s="1"/>
  <c r="L24" i="7"/>
  <c r="K118" i="16" s="1"/>
  <c r="L12" i="7"/>
  <c r="K56" i="16" s="1"/>
  <c r="F25" i="7"/>
  <c r="E119" i="16" s="1"/>
  <c r="F13" i="7"/>
  <c r="E57" i="16" s="1"/>
  <c r="J25" i="7"/>
  <c r="I119" i="16" s="1"/>
  <c r="J13" i="7"/>
  <c r="I57" i="16" s="1"/>
  <c r="J26" i="7"/>
  <c r="I120" i="16" s="1"/>
  <c r="J14" i="7"/>
  <c r="I58" i="16" s="1"/>
  <c r="J27" i="7"/>
  <c r="I121" i="16" s="1"/>
  <c r="J15" i="7"/>
  <c r="I59" i="16" s="1"/>
  <c r="H28" i="7"/>
  <c r="G122" i="16" s="1"/>
  <c r="H16" i="7"/>
  <c r="G60" i="16" s="1"/>
  <c r="F23" i="7"/>
  <c r="E117" i="16" s="1"/>
  <c r="F11" i="7"/>
  <c r="E55" i="16" s="1"/>
  <c r="F24" i="7"/>
  <c r="E118" i="16" s="1"/>
  <c r="F12" i="7"/>
  <c r="E56" i="16" s="1"/>
  <c r="L25" i="7"/>
  <c r="K119" i="16" s="1"/>
  <c r="L13" i="7"/>
  <c r="K57" i="16" s="1"/>
  <c r="H26" i="7"/>
  <c r="G120" i="16" s="1"/>
  <c r="H14" i="7"/>
  <c r="G58" i="16" s="1"/>
  <c r="D27" i="7"/>
  <c r="C121" i="16" s="1"/>
  <c r="D15" i="7"/>
  <c r="C59" i="16" s="1"/>
  <c r="L27" i="7"/>
  <c r="K121" i="16" s="1"/>
  <c r="L15" i="7"/>
  <c r="K59" i="16" s="1"/>
  <c r="J28" i="7"/>
  <c r="I122" i="16" s="1"/>
  <c r="J16" i="7"/>
  <c r="I60" i="16" s="1"/>
  <c r="C25" i="7"/>
  <c r="B119" i="16" s="1"/>
  <c r="C13" i="7"/>
  <c r="B57" i="16" s="1"/>
  <c r="C12" i="7"/>
  <c r="B56" i="16" s="1"/>
  <c r="C24" i="7"/>
  <c r="B118" i="16" s="1"/>
  <c r="C23" i="7"/>
  <c r="B117" i="16" s="1"/>
  <c r="C11" i="7"/>
  <c r="B55" i="16" s="1"/>
  <c r="C10" i="7"/>
  <c r="B54" i="16" s="1"/>
  <c r="C22" i="7"/>
  <c r="B116" i="16" s="1"/>
  <c r="C21" i="7"/>
  <c r="B115" i="16" s="1"/>
  <c r="C9" i="7"/>
  <c r="B53" i="16" s="1"/>
  <c r="C8" i="7"/>
  <c r="B52" i="16" s="1"/>
  <c r="C20" i="7"/>
  <c r="B114" i="16" s="1"/>
  <c r="C14" i="7"/>
  <c r="B58" i="16" s="1"/>
  <c r="C26" i="7"/>
  <c r="B120" i="16" s="1"/>
  <c r="C27" i="7"/>
  <c r="B121" i="16" s="1"/>
  <c r="C15" i="7"/>
  <c r="B59" i="16" s="1"/>
  <c r="C16" i="7"/>
  <c r="B60" i="16" s="1"/>
  <c r="C28" i="7"/>
  <c r="B122" i="16" s="1"/>
  <c r="B4" i="16" l="1"/>
  <c r="R116" i="16"/>
  <c r="R122" i="16"/>
  <c r="R120" i="16"/>
  <c r="R123" i="16"/>
  <c r="R121" i="16"/>
  <c r="R113" i="16"/>
  <c r="R119" i="16"/>
  <c r="R115" i="16"/>
  <c r="R114" i="16"/>
  <c r="R117" i="16"/>
  <c r="R118" i="16"/>
  <c r="AB4" i="16"/>
  <c r="R21" i="7"/>
  <c r="P115" i="16" s="1"/>
  <c r="R23" i="7"/>
  <c r="P117" i="16" s="1"/>
  <c r="R22" i="7"/>
  <c r="P116" i="16" s="1"/>
  <c r="R19" i="7"/>
  <c r="P113" i="16" s="1"/>
  <c r="R25" i="7"/>
  <c r="P119" i="16" s="1"/>
  <c r="R28" i="7"/>
  <c r="P122" i="16" s="1"/>
  <c r="R26" i="7"/>
  <c r="P120" i="16" s="1"/>
  <c r="R24" i="7"/>
  <c r="P118" i="16" s="1"/>
  <c r="R27" i="7"/>
  <c r="P121" i="16" s="1"/>
  <c r="R29" i="7"/>
  <c r="P123" i="16" s="1"/>
  <c r="R20" i="7"/>
  <c r="P114" i="16" s="1"/>
  <c r="Q34" i="6"/>
  <c r="I29" i="7"/>
  <c r="H123" i="16" s="1"/>
  <c r="C29" i="7"/>
  <c r="B123" i="16" s="1"/>
  <c r="H29" i="7"/>
  <c r="G123" i="16" s="1"/>
  <c r="J29" i="7"/>
  <c r="I123" i="16" s="1"/>
  <c r="L29" i="7"/>
  <c r="K123" i="16" s="1"/>
  <c r="D29" i="7"/>
  <c r="C123" i="16" s="1"/>
  <c r="K29" i="7"/>
  <c r="J123" i="16" s="1"/>
  <c r="F29" i="7"/>
  <c r="E123" i="16" s="1"/>
  <c r="M34" i="6"/>
  <c r="N34" i="6"/>
  <c r="N29" i="7"/>
  <c r="M123" i="16" s="1"/>
  <c r="P34" i="6"/>
  <c r="O34" i="6"/>
  <c r="S34" i="6"/>
  <c r="R34" i="6"/>
  <c r="Q114" i="16" l="1"/>
  <c r="Q116" i="16"/>
  <c r="Q115" i="16"/>
  <c r="Q118" i="16"/>
  <c r="Q120" i="16"/>
  <c r="Q123" i="16"/>
  <c r="Q119" i="16"/>
  <c r="Q117" i="16"/>
  <c r="Q113" i="16"/>
  <c r="Q122" i="16"/>
  <c r="Q121" i="16"/>
  <c r="B64" i="16"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<sst xmlns="http://schemas.openxmlformats.org/spreadsheetml/2006/main" count="67272" uniqueCount="274">
  <si>
    <t>FINANCIAL_YEAR</t>
  </si>
  <si>
    <t>FIRE_TYPE</t>
  </si>
  <si>
    <t>LOCATION_CATEGORY</t>
  </si>
  <si>
    <t>TOTAL_RESPONSE_TIME</t>
  </si>
  <si>
    <t>CALL_HANDLING_TIME</t>
  </si>
  <si>
    <t>CREW_TURNOUT_TIME</t>
  </si>
  <si>
    <t>DRIVE_TIME</t>
  </si>
  <si>
    <t>2010/11</t>
  </si>
  <si>
    <t>Primary</t>
  </si>
  <si>
    <t>England</t>
  </si>
  <si>
    <t>Dwellings</t>
  </si>
  <si>
    <t>Other Buildings</t>
  </si>
  <si>
    <t>Other Outdoors</t>
  </si>
  <si>
    <t>Road Vehicles</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</si>
  <si>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</si>
  <si>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</si>
  <si>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</si>
  <si>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</si>
  <si>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</si>
  <si>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</si>
  <si>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</si>
  <si>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</si>
  <si>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</si>
  <si>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</si>
  <si>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</si>
  <si>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</si>
  <si>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</si>
  <si>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</si>
  <si>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</si>
  <si>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</si>
  <si>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</si>
  <si>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</si>
  <si>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t>
  </si>
  <si>
    <t>Hereford and Worcester</t>
  </si>
  <si>
    <t>Hertfordshire</t>
  </si>
  <si>
    <t>Humberside</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</si>
  <si>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</si>
  <si>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</si>
  <si>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</si>
  <si>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</si>
  <si>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</si>
  <si>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</si>
  <si>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</si>
  <si>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</si>
  <si>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</si>
  <si>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</si>
  <si>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</si>
  <si>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</si>
  <si>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</si>
  <si>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</si>
  <si>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</si>
  <si>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</si>
  <si>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</si>
  <si>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</si>
  <si>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</si>
  <si>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</si>
  <si>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</si>
  <si>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Isles Of Scilly</t>
  </si>
  <si>
    <t>2011/12</t>
  </si>
  <si>
    <t>2012/13</t>
  </si>
  <si>
    <t>2013/14</t>
  </si>
  <si>
    <t>2014/15</t>
  </si>
  <si>
    <t>Isle Of Wight</t>
  </si>
  <si>
    <t>2015/16</t>
  </si>
  <si>
    <t>2016/17</t>
  </si>
  <si>
    <t>2017/18</t>
  </si>
  <si>
    <t>2018/19</t>
  </si>
  <si>
    <t>2019/20</t>
  </si>
  <si>
    <t>2020/21</t>
  </si>
  <si>
    <t>Flats</t>
  </si>
  <si>
    <t>House/Bungalow</t>
  </si>
  <si>
    <t>Other dwellings</t>
  </si>
  <si>
    <t>Non Residential</t>
  </si>
  <si>
    <t>Other Residential</t>
  </si>
  <si>
    <t>Secondary Fires</t>
  </si>
  <si>
    <t>Metropolitan</t>
  </si>
  <si>
    <t>Non-metropolitan</t>
  </si>
  <si>
    <t>Fire incidents response times</t>
  </si>
  <si>
    <t>Table 1001</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</si>
  <si>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</si>
  <si>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</si>
  <si>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</si>
  <si>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</si>
  <si>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</si>
  <si>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</si>
  <si>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</si>
  <si>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</si>
  <si>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</si>
  <si>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Average response times by location and fire and rescue authority/geographical category, England</t>
  </si>
  <si>
    <t>Shows the average response times for fires attended by type of incident, fire and rescue authority (or other geographical category) and response time component for financial years. Also shows the number of incidents used in these calculations.</t>
  </si>
  <si>
    <t>No</t>
  </si>
  <si>
    <t>Shows the average response times for fires attended by type of incident, fire and rescue authority (or other geographical category). Also shows the number of incidents used in these calculations.</t>
  </si>
  <si>
    <t>FRS geographical categories</t>
  </si>
  <si>
    <t>How FRAs are categorised</t>
  </si>
  <si>
    <t>Shows the classification of each FRS into the rural/urban and metropolitan/non-metropolitan groups</t>
  </si>
  <si>
    <t>Fire and rescue incident statistics</t>
  </si>
  <si>
    <t>INCLUDING 'heat and smoke damage only' incidents.</t>
  </si>
  <si>
    <t>2009/10</t>
  </si>
  <si>
    <t>Response times (minutes and seconds)</t>
  </si>
  <si>
    <t xml:space="preserve">         of which:</t>
  </si>
  <si>
    <t>House/bungalow</t>
  </si>
  <si>
    <t>Other Dwellings</t>
  </si>
  <si>
    <t>Secondary</t>
  </si>
  <si>
    <t>Total response time</t>
  </si>
  <si>
    <t>Call handling time</t>
  </si>
  <si>
    <t>Crew turnout time</t>
  </si>
  <si>
    <t>Drive time</t>
  </si>
  <si>
    <t>Isle of Wight</t>
  </si>
  <si>
    <t>Isles of Scilly</t>
  </si>
  <si>
    <t>INCLUDING 'heat and/or smoke damage only' incidents</t>
  </si>
  <si>
    <t>Number of incidents</t>
  </si>
  <si>
    <t>1 Some fires are excluded when calculating average response times. Please see definition document for a more detailed explanation.</t>
  </si>
  <si>
    <t>3 These are 'Total response time' (time of call to first vehicle to arrive at the incident), 'Call handling' (time of call to time station notified), 'Crew turnout' (from time station notified to first vehicle to leave) and 'Drive time' (from time first vehicle leaves to first vehicle to arrive at the incident).</t>
  </si>
  <si>
    <t xml:space="preserve">4 Primary fires are those where one or more of the following apply: i) all fires in buildings, outdoor structures and vehicles that are not derelict, ii) any fires involving casualties or rescues, iii) any fire attended by five or more appliances </t>
  </si>
  <si>
    <t>5 The largest components of 'other buildings fires' are incidents in private garden sheds, retail and food/drink buildings</t>
  </si>
  <si>
    <t xml:space="preserve">6 Either fires in primary outdoor locations (e.g. aircraft, boats etc) or fires in non-primary outdoor locations that have casualties or five or more pumping appliances attending.  </t>
  </si>
  <si>
    <t>7 Generally small outdoor fires, not involving people or property.</t>
  </si>
  <si>
    <t>.. Data not available</t>
  </si>
  <si>
    <t>Before 1 April 2009 fire incident statistics were based on the FDR1 paper form. This approach means the statistics for before this date can be less robust. Since this date the statistics are based on an online collection tool, the Incident Recording System (IRS).</t>
  </si>
  <si>
    <t>General note:</t>
  </si>
  <si>
    <t>Fire data are collected by the IRS which collects information on all incidents attended by fire services. For a variety of reasons some records take longer than others for fire services to upload to the IRS and therefore incident totals are constantly being amended (by relatively small numbers).</t>
  </si>
  <si>
    <t>The full set of fire statistics releases, tables and guidance can be found on our landing page, here-</t>
  </si>
  <si>
    <t>https://www.gov.uk/government/collections/fire-statistics</t>
  </si>
  <si>
    <t>end of table</t>
  </si>
  <si>
    <t>1994/95</t>
  </si>
  <si>
    <t>1995/96</t>
  </si>
  <si>
    <t>1996/97</t>
  </si>
  <si>
    <t>1997/98</t>
  </si>
  <si>
    <t>1998/99</t>
  </si>
  <si>
    <t>1999/00</t>
  </si>
  <si>
    <t>2000/01</t>
  </si>
  <si>
    <t>2001/02</t>
  </si>
  <si>
    <t>2002/03</t>
  </si>
  <si>
    <t>2003/04</t>
  </si>
  <si>
    <t>2004/05</t>
  </si>
  <si>
    <t>2005/06</t>
  </si>
  <si>
    <t>2006/07</t>
  </si>
  <si>
    <t>2007/08</t>
  </si>
  <si>
    <t>2008/09</t>
  </si>
  <si>
    <t>..</t>
  </si>
  <si>
    <t xml:space="preserve">3 Primary fires are those where one or more of the following apply: i) all fires in buildings, outdoor structures and vehicles that are not derelict, ii) any fires involving casualties or rescues, iii) any fire attended by five or more appliances </t>
  </si>
  <si>
    <t>4 The largest components of 'other buildings fires' are incidents in private garden sheds, retail and food/drink buildings</t>
  </si>
  <si>
    <t xml:space="preserve">5 Either fires in primary outdoor locations (e.g. aircraft, boats etc) or fires in non-primary outdoor locations that have casualties or five or more pumping appliances attending.  </t>
  </si>
  <si>
    <t>6 Generally small outdoor fires, not involving people or property.</t>
  </si>
  <si>
    <t>Note on data prior to 2009/10:</t>
  </si>
  <si>
    <t>FRS Name</t>
  </si>
  <si>
    <t>Met/Non-met category</t>
  </si>
  <si>
    <t>Total response times</t>
  </si>
  <si>
    <t>DO NOT EDIT THIS DATA</t>
  </si>
  <si>
    <t>Other buildings</t>
  </si>
  <si>
    <t>Other outdoors</t>
  </si>
  <si>
    <t>1 Some fires are excluded when calculating average response times. Please see definition document for a more detailed explanation. Please note that all calculations now include incidents with only heat/smoke damage.</t>
  </si>
  <si>
    <t>Data - annual</t>
  </si>
  <si>
    <t>Data - quarterly</t>
  </si>
  <si>
    <t>FIRE1001</t>
  </si>
  <si>
    <t>FIRE1001_historical</t>
  </si>
  <si>
    <t>Raw annual data for the main data table</t>
  </si>
  <si>
    <t>It is possible to create pivot tables from the data worksheets by using the insert pivot table function. Please note the formatting is as decimal rather than a time.</t>
  </si>
  <si>
    <t>End of table</t>
  </si>
  <si>
    <t>Hampshire and Isle of Wight</t>
  </si>
  <si>
    <t>1994/95 to 2009/10</t>
  </si>
  <si>
    <t xml:space="preserve">Figures for Hampshire and Isle of Wight, who merged into one FRS on 1 April 2021, are presented merged. </t>
  </si>
  <si>
    <t>Please note in this table the Predominantly urban, Predominantly rural and Significantly rural categories use Hampshire and Isle of Wight in their categories from before their merger on 1 April 2021.</t>
  </si>
  <si>
    <t>INCIDENTS_INCLUDED</t>
  </si>
  <si>
    <t>YEAR_ENDING_QUARTER</t>
  </si>
  <si>
    <t>2021/22</t>
  </si>
  <si>
    <t>2022/23</t>
  </si>
  <si>
    <t>10 years</t>
  </si>
  <si>
    <t>5 years</t>
  </si>
  <si>
    <t>Previous Year</t>
  </si>
  <si>
    <t>Accredited Official Statistics?</t>
  </si>
  <si>
    <t>2023/24</t>
  </si>
  <si>
    <t>Raw data on a moving annual average basis (i.e. year to March etc) for the main data table</t>
  </si>
  <si>
    <t>2024/25</t>
  </si>
  <si>
    <t>Pubdate</t>
  </si>
  <si>
    <t>Upcoming date</t>
  </si>
  <si>
    <t>Datacut date</t>
  </si>
  <si>
    <t>Responsible statistician</t>
  </si>
  <si>
    <t>year ending month</t>
  </si>
  <si>
    <t xml:space="preserve">year    </t>
  </si>
  <si>
    <t>December</t>
  </si>
  <si>
    <t>COPYRIGHT YEAR</t>
  </si>
  <si>
    <t>Source: MHCLG Incident Recording System</t>
  </si>
  <si>
    <t>Row Labels</t>
  </si>
  <si>
    <t>Grand Total</t>
  </si>
  <si>
    <t>Column Labels</t>
  </si>
  <si>
    <t>All Primary fires4</t>
  </si>
  <si>
    <t>Other Buildings5</t>
  </si>
  <si>
    <t>Other Outdoor6</t>
  </si>
  <si>
    <t>Secondary fires7</t>
  </si>
  <si>
    <t>Average of TOTAL_RESPONSE_TIME</t>
  </si>
  <si>
    <t>2025/26</t>
  </si>
  <si>
    <t>2026/27</t>
  </si>
  <si>
    <t>2027/28</t>
  </si>
  <si>
    <t>2028/29</t>
  </si>
  <si>
    <t>2029/30</t>
  </si>
  <si>
    <t>2030/31</t>
  </si>
  <si>
    <t>2031/32</t>
  </si>
  <si>
    <t>2032/33</t>
  </si>
  <si>
    <t>QA</t>
  </si>
  <si>
    <t>Sum of INCIDENTS_INCLUDED</t>
  </si>
  <si>
    <t>2033/34</t>
  </si>
  <si>
    <t>Check response times</t>
  </si>
  <si>
    <t>Check incident numbers</t>
  </si>
  <si>
    <t>Secondary fires</t>
  </si>
  <si>
    <t>Check quarterly response times</t>
  </si>
  <si>
    <t>Press enquiries: NewsDesk@communities.gov.uk</t>
  </si>
  <si>
    <t>Please email us at firestatistics@communities.gov.uk</t>
  </si>
  <si>
    <t>(blank)</t>
  </si>
  <si>
    <t>Email: FireStatistics@communities.gov.uk</t>
  </si>
  <si>
    <t>Contact: FireStatistics@communities.gov.uk</t>
  </si>
  <si>
    <t>Note on Suffolk in 2024/25:</t>
  </si>
  <si>
    <t>Suffolk FRS could not submit all incidents before this date, due to technical reasons. Therefore, these statistics do not contain data for all incidents attended from September 2024 to September 2025 from Suffolk.</t>
  </si>
  <si>
    <t>The data will be revised in due course, as incidents are updated to the IRS.</t>
  </si>
  <si>
    <t>29 April 2026</t>
  </si>
  <si>
    <t>Katrina Ihebunezie</t>
  </si>
  <si>
    <t>2026</t>
  </si>
  <si>
    <t>Crown copyright © 2026</t>
  </si>
  <si>
    <t>Suffolk FRS could not submit all incidents due to technical reasons. Therefore, these statistics do not contain data for all incidents attended from September 2024 to September 2025 from Suffolk.</t>
  </si>
  <si>
    <t>The data will be revised in due course, as incidents are updated to the FaRDaP.</t>
  </si>
  <si>
    <t>For a variety of reasons some records take longer than others for fire and rescue services to upload to FaRDaP and therefore totals are constantly being amended (by relatively small numbers).</t>
  </si>
  <si>
    <t>Fire data were collected by the IRS until November 2025. Since November 2025, fire data has been collected by the Fire and Rescue Data Platform (FaRDaP).</t>
  </si>
  <si>
    <t>Urban</t>
  </si>
  <si>
    <t>Intermediate urban</t>
  </si>
  <si>
    <t>Majority rural</t>
  </si>
  <si>
    <t>Devon &amp; Somerset</t>
  </si>
  <si>
    <t>Intermediate rural</t>
  </si>
  <si>
    <t>Dorset &amp; Wiltshire</t>
  </si>
  <si>
    <t>Hereford &amp; Worcester</t>
  </si>
  <si>
    <t xml:space="preserve">Nottinghamshire </t>
  </si>
  <si>
    <t>1 Rural Urban classification of Fire and Rescue Services is based on the Department for Environment, Food and Rural Affairs (DEFRA) Rural Urban Classifications,</t>
  </si>
  <si>
    <t>which was calculated by the Office for National Statistics (ONS) based on the 2021 Census and the following categories:</t>
  </si>
  <si>
    <t>Majority rural: 50% or more of population in rural output areas</t>
  </si>
  <si>
    <t>Intermediate rural: between 25% and less than 50% of population in rural output areas</t>
  </si>
  <si>
    <t>Intermediate urban: between 20% and less than 35% of population in rural output areas</t>
  </si>
  <si>
    <t>Urban: less than 20% of population in rural output areas</t>
  </si>
  <si>
    <t>2 For a list of FRAs and whether they are considered "Metropolitan", "Non Metropolitan", "Majority rural", "Intermediate rural", "Intermediate urban" or "Urban" please see the FRS geographical categories sheet.</t>
  </si>
  <si>
    <t>Year ending December 2010</t>
  </si>
  <si>
    <t>Year ending December 2011</t>
  </si>
  <si>
    <t>Year ending December 2012</t>
  </si>
  <si>
    <t>Year ending December 2013</t>
  </si>
  <si>
    <t>Year ending December 2014</t>
  </si>
  <si>
    <t>Year ending December 2015</t>
  </si>
  <si>
    <t>Year ending December 2016</t>
  </si>
  <si>
    <t>Year ending December 2017</t>
  </si>
  <si>
    <t>Year ending December 2018</t>
  </si>
  <si>
    <t>Year ending December 2019</t>
  </si>
  <si>
    <t>Year ending December 2020</t>
  </si>
  <si>
    <t>Year ending December 2021</t>
  </si>
  <si>
    <t>Year ending December 2022</t>
  </si>
  <si>
    <t>Year ending December 2023</t>
  </si>
  <si>
    <t>Year ending December 2024</t>
  </si>
  <si>
    <t>Year ending December 2025</t>
  </si>
  <si>
    <t>22 July 2026</t>
  </si>
  <si>
    <t>As part of the transition to FaRDaP, data have been subject to reconciliation and improvements in data processing, which may result in small changes to figures compared with previously published data.</t>
  </si>
  <si>
    <t>3 March 2026</t>
  </si>
  <si>
    <r>
      <t>All Primary fires</t>
    </r>
    <r>
      <rPr>
        <b/>
        <vertAlign val="superscript"/>
        <sz val="12"/>
        <color rgb="FF000000"/>
        <rFont val="Arial"/>
        <family val="2"/>
      </rPr>
      <t>6</t>
    </r>
  </si>
  <si>
    <r>
      <t>Other Buildings</t>
    </r>
    <r>
      <rPr>
        <b/>
        <vertAlign val="superscript"/>
        <sz val="12"/>
        <color rgb="FF000000"/>
        <rFont val="Arial"/>
        <family val="2"/>
      </rPr>
      <t>7</t>
    </r>
  </si>
  <si>
    <r>
      <t>Other Outdoor</t>
    </r>
    <r>
      <rPr>
        <b/>
        <vertAlign val="superscript"/>
        <sz val="12"/>
        <color rgb="FF000000"/>
        <rFont val="Arial"/>
        <family val="2"/>
      </rPr>
      <t>8</t>
    </r>
  </si>
  <si>
    <r>
      <t>Secondary fires</t>
    </r>
    <r>
      <rPr>
        <b/>
        <vertAlign val="superscript"/>
        <sz val="12"/>
        <color rgb="FF000000"/>
        <rFont val="Arial"/>
        <family val="2"/>
      </rPr>
      <t>9</t>
    </r>
  </si>
  <si>
    <r>
      <t>Number of incidents</t>
    </r>
    <r>
      <rPr>
        <u/>
        <vertAlign val="superscript"/>
        <sz val="12"/>
        <color rgb="FF000000"/>
        <rFont val="Arial"/>
        <family val="2"/>
      </rPr>
      <t>10</t>
    </r>
  </si>
  <si>
    <r>
      <t>FIRE STATISTICS TABLE 1001: Average response times</t>
    </r>
    <r>
      <rPr>
        <b/>
        <vertAlign val="superscript"/>
        <sz val="12"/>
        <color rgb="FF000000"/>
        <rFont val="Arial"/>
        <family val="2"/>
      </rPr>
      <t>1</t>
    </r>
    <r>
      <rPr>
        <b/>
        <sz val="12"/>
        <color rgb="FF000000"/>
        <rFont val="Arial"/>
        <family val="2"/>
      </rPr>
      <t xml:space="preserve"> by location and fire and rescue authority/geographical category, England</t>
    </r>
  </si>
  <si>
    <r>
      <t>Select a fire and rescue authority (or other geographical category</t>
    </r>
    <r>
      <rPr>
        <b/>
        <vertAlign val="superscript"/>
        <sz val="12"/>
        <color rgb="FF000000"/>
        <rFont val="Arial"/>
        <family val="2"/>
      </rPr>
      <t>2</t>
    </r>
    <r>
      <rPr>
        <b/>
        <sz val="12"/>
        <color rgb="FF000000"/>
        <rFont val="Arial"/>
        <family val="2"/>
      </rPr>
      <t>) and response time component</t>
    </r>
    <r>
      <rPr>
        <b/>
        <vertAlign val="superscript"/>
        <sz val="12"/>
        <color rgb="FF000000"/>
        <rFont val="Arial"/>
        <family val="2"/>
      </rPr>
      <t>3</t>
    </r>
    <r>
      <rPr>
        <b/>
        <sz val="12"/>
        <color rgb="FF000000"/>
        <rFont val="Arial"/>
        <family val="2"/>
      </rPr>
      <t xml:space="preserve"> from the drop-down lists in the boxes below:</t>
    </r>
  </si>
  <si>
    <r>
      <t>All Primary fires</t>
    </r>
    <r>
      <rPr>
        <b/>
        <vertAlign val="superscript"/>
        <sz val="12"/>
        <color rgb="FF000000"/>
        <rFont val="Arial"/>
        <family val="2"/>
      </rPr>
      <t>4</t>
    </r>
  </si>
  <si>
    <r>
      <t>Other Buildings</t>
    </r>
    <r>
      <rPr>
        <b/>
        <vertAlign val="superscript"/>
        <sz val="12"/>
        <color rgb="FF000000"/>
        <rFont val="Arial"/>
        <family val="2"/>
      </rPr>
      <t>5</t>
    </r>
  </si>
  <si>
    <r>
      <t>Other Outdoor</t>
    </r>
    <r>
      <rPr>
        <b/>
        <vertAlign val="superscript"/>
        <sz val="12"/>
        <color rgb="FF000000"/>
        <rFont val="Arial"/>
        <family val="2"/>
      </rPr>
      <t>6</t>
    </r>
  </si>
  <si>
    <r>
      <t>Secondary fires</t>
    </r>
    <r>
      <rPr>
        <b/>
        <vertAlign val="superscript"/>
        <sz val="12"/>
        <color rgb="FF000000"/>
        <rFont val="Arial"/>
        <family val="2"/>
      </rPr>
      <t>7</t>
    </r>
  </si>
  <si>
    <r>
      <t>All Primary fires</t>
    </r>
    <r>
      <rPr>
        <b/>
        <vertAlign val="superscript"/>
        <sz val="12"/>
        <color rgb="FF000000"/>
        <rFont val="Arial"/>
        <family val="2"/>
      </rPr>
      <t>3</t>
    </r>
  </si>
  <si>
    <r>
      <t>Other Buildings</t>
    </r>
    <r>
      <rPr>
        <b/>
        <vertAlign val="superscript"/>
        <sz val="12"/>
        <color rgb="FF000000"/>
        <rFont val="Arial"/>
        <family val="2"/>
      </rPr>
      <t>4</t>
    </r>
  </si>
  <si>
    <r>
      <t>Other Outdoor</t>
    </r>
    <r>
      <rPr>
        <b/>
        <vertAlign val="superscript"/>
        <sz val="12"/>
        <color rgb="FF000000"/>
        <rFont val="Arial"/>
        <family val="2"/>
      </rPr>
      <t>5</t>
    </r>
  </si>
  <si>
    <r>
      <t>Secondary fires</t>
    </r>
    <r>
      <rPr>
        <b/>
        <vertAlign val="superscript"/>
        <sz val="12"/>
        <color rgb="FF000000"/>
        <rFont val="Arial"/>
        <family val="2"/>
      </rPr>
      <t>6</t>
    </r>
  </si>
  <si>
    <r>
      <t>FIRE STATISTICS TABLE 1001 (Historical): Average response times</t>
    </r>
    <r>
      <rPr>
        <b/>
        <vertAlign val="superscript"/>
        <sz val="12"/>
        <color rgb="FF000000"/>
        <rFont val="Arial"/>
        <family val="2"/>
      </rPr>
      <t>1</t>
    </r>
    <r>
      <rPr>
        <b/>
        <sz val="12"/>
        <color rgb="FF000000"/>
        <rFont val="Arial"/>
        <family val="2"/>
      </rPr>
      <t xml:space="preserve"> by location and fire and rescue authority/geographical category, England</t>
    </r>
  </si>
  <si>
    <r>
      <t>Select a fire and rescue authority (or other geographical category</t>
    </r>
    <r>
      <rPr>
        <b/>
        <vertAlign val="superscript"/>
        <sz val="12"/>
        <color rgb="FF000000"/>
        <rFont val="Arial"/>
        <family val="2"/>
      </rPr>
      <t>2</t>
    </r>
    <r>
      <rPr>
        <b/>
        <sz val="12"/>
        <color rgb="FF000000"/>
        <rFont val="Arial"/>
        <family val="2"/>
      </rPr>
      <t>) from the drop-down lists in the box below:</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</si>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</sst>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0_-;\-* #,##0.0_-;_-* &quot;-&quot;??_-;_-@_-"/>
    <numFmt numFmtId="166" formatCode="m&quot;m &quot;ss&quot;s&quot;"/>
    <numFmt numFmtId="167" formatCode="0.0000000000000"/>
    <numFmt numFmtId="168" formatCode="hh:mm:ss;@"/>
    <numFmt numFmtId="169" formatCode="0.0"/>
    <numFmt numFmtId="170" formatCode="0.0%"/>
    <numFmt numFmtId="171" formatCode="[$-F400]h:mm:ss\ AM/PM"/>
    <numFmt numFmtId="172" formatCode="_-* #,##0_-;\-* #,##0_-;_-* &quot;-&quot;??_-;_-@_-"/>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00000"/>
      <name val="Arial"/>
      <family val="2"/>
    </font>
    <font>
      <b/>
      <u/>
      <sz val="12"/>
      <color rgb="FF000000"/>
      <name val="Arial"/>
      <family val="2"/>
    </font>
    <font>
      <b/>
      <vertAlign val="superscript"/>
      <sz val="12"/>
      <color rgb="FF000000"/>
      <name val="Arial"/>
      <family val="2"/>
    </font>
    <font>
      <u/>
      <vertAlign val="superscript"/>
      <sz val="12"/>
      <color rgb="FF000000"/>
      <name val="Arial"/>
      <family val="2"/>
    </font>
    <font>
      <sz val="12"/>
      <color rgb="FFFFFFFF"/>
      <name val="Arial"/>
      <family val="2"/>
    </font>
  </fonts>
  <fills count="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23">
    <border>
      <left/>
      <right/>
      <top/>
      <bottom/>
      <diagonal/>
    </border>
    <border>
      <left style="thin">
        <color indexed="64"/>
      </left>
      <right/>
      <top/>
      <bottom/>
      <diagonal/>
    </border>
    <border>
      <left/>
      <right/>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diagonal/>
    </border>
    <border>
      <left/>
      <right style="thin">
        <color rgb="FF000000"/>
      </right>
      <top/>
      <bottom/>
      <diagonal/>
    </border>
    <border>
      <left/>
      <right style="thin">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thin">
        <color indexed="64"/>
      </left>
      <right/>
      <top/>
      <bottom style="medium">
        <color rgb="FF000000"/>
      </bottom>
      <diagonal/>
    </border>
    <border>
      <left/>
      <right style="medium">
        <color rgb="FF000000"/>
      </right>
      <top/>
      <bottom style="medium">
        <color rgb="FF000000"/>
      </bottom>
      <diagonal/>
    </border>
    <border>
      <left/>
      <right style="thin">
        <color indexed="64"/>
      </right>
      <top/>
      <bottom/>
      <diagonal/>
    </border>
    <border>
      <left/>
      <right style="thin">
        <color indexed="64"/>
      </right>
      <top/>
      <bottom style="medium">
        <color rgb="FF000000"/>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11" fillId="0" borderId="0" applyNumberFormat="0" applyFont="0" applyBorder="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4" fillId="0" borderId="0" applyNumberFormat="0" applyBorder="0" applyProtection="0"/>
    <xf numFmtId="0" fontId="11" fillId="0" borderId="0"/>
    <xf numFmtId="0" fontId="11" fillId="0" borderId="0" applyNumberFormat="0" applyFont="0" applyBorder="0" applyProtection="0"/>
    <xf numFmtId="0" fontId="2" fillId="0" borderId="0" applyNumberFormat="0" applyFill="0" applyBorder="0" applyAlignment="0" applyProtection="0"/>
  </cellStyleXfs>
  <cellXfs count="168">
    <xf numFmtId="0" fontId="0" fillId="0" borderId="0" xfId="0"/>
    <xf numFmtId="0" fontId="4" fillId="2" borderId="0" xfId="4" applyFont="1" applyFill="1"/>
    <xf numFmtId="0" fontId="8" fillId="0" borderId="0" xfId="5" applyFont="1" applyAlignment="1">
      <alignment vertical="center"/>
    </xf>
    <xf numFmtId="0" fontId="9" fillId="0" borderId="0" xfId="4" applyFont="1"/>
    <xf numFmtId="0" fontId="3" fillId="2" borderId="0" xfId="4" applyFill="1"/>
    <xf numFmtId="0" fontId="3" fillId="2" borderId="0" xfId="6" applyFont="1" applyFill="1"/>
    <xf numFmtId="0" fontId="14" fillId="2" borderId="0" xfId="7" applyFont="1" applyFill="1" applyAlignment="1"/>
    <xf numFmtId="0" fontId="4" fillId="6" borderId="0" xfId="4" applyFont="1" applyFill="1"/>
    <xf numFmtId="0" fontId="5" fillId="6" borderId="0" xfId="4" applyFont="1" applyFill="1"/>
    <xf numFmtId="0" fontId="7" fillId="6" borderId="0" xfId="4" applyFont="1" applyFill="1"/>
    <xf numFmtId="0" fontId="3" fillId="6" borderId="0" xfId="4" applyFill="1"/>
    <xf numFmtId="0" fontId="14" fillId="6" borderId="0" xfId="8" applyFill="1" applyAlignment="1"/>
    <xf numFmtId="0" fontId="12" fillId="6" borderId="0" xfId="10" applyFont="1" applyFill="1"/>
    <xf numFmtId="0" fontId="3" fillId="6" borderId="0" xfId="10" applyFont="1" applyFill="1"/>
    <xf numFmtId="0" fontId="3" fillId="6" borderId="0" xfId="10" applyFont="1" applyFill="1" applyAlignment="1">
      <alignment horizontal="left"/>
    </xf>
    <xf numFmtId="0" fontId="3" fillId="6" borderId="0" xfId="5" applyFont="1" applyFill="1"/>
    <xf numFmtId="0" fontId="3" fillId="6" borderId="0" xfId="5" applyFont="1" applyFill="1" applyAlignment="1">
      <alignment horizontal="left"/>
    </xf>
    <xf numFmtId="0" fontId="12" fillId="6" borderId="0" xfId="10" applyFont="1" applyFill="1" applyAlignment="1">
      <alignment wrapText="1"/>
    </xf>
    <xf numFmtId="0" fontId="3" fillId="6" borderId="0" xfId="12" applyFont="1" applyFill="1" applyAlignment="1">
      <alignment horizontal="left" vertical="center" wrapText="1"/>
    </xf>
    <xf numFmtId="1" fontId="3" fillId="6" borderId="0" xfId="12" applyNumberFormat="1" applyFont="1" applyFill="1" applyAlignment="1">
      <alignment horizontal="left" vertical="center"/>
    </xf>
    <xf numFmtId="0" fontId="3" fillId="6" borderId="0" xfId="11" applyFont="1" applyFill="1" applyAlignment="1">
      <alignment horizontal="left"/>
    </xf>
    <xf numFmtId="0" fontId="3" fillId="6" borderId="0" xfId="11" applyFont="1" applyFill="1"/>
    <xf numFmtId="0" fontId="6" fillId="6" borderId="0" xfId="5" applyFont="1" applyFill="1" applyAlignment="1">
      <alignment vertical="center"/>
    </xf>
    <xf numFmtId="0" fontId="10" fillId="6" borderId="0" xfId="13" applyFont="1" applyFill="1"/>
    <xf numFmtId="0" fontId="10" fillId="6" borderId="0" xfId="3" applyFont="1" applyFill="1"/>
    <xf numFmtId="0" fontId="12" fillId="6" borderId="0" xfId="5" applyFont="1" applyFill="1"/>
    <xf numFmtId="1" fontId="3" fillId="6" borderId="0" xfId="12" applyNumberFormat="1" applyFont="1" applyFill="1" applyAlignment="1">
      <alignment horizontal="left" vertical="center" wrapText="1"/>
    </xf>
    <xf numFmtId="0" fontId="10" fillId="6" borderId="0" xfId="3" applyFont="1" applyFill="1" applyAlignment="1"/>
    <xf numFmtId="0" fontId="10" fillId="6" borderId="0" xfId="3" applyFont="1" applyFill="1" applyAlignment="1" applyProtection="1"/>
    <xf numFmtId="0" fontId="3" fillId="0" borderId="0" xfId="0" applyFont="1"/>
    <xf numFmtId="49" fontId="3" fillId="0" borderId="0" xfId="0" applyNumberFormat="1" applyFont="1"/>
    <xf numFmtId="0" fontId="12" fillId="0" borderId="0" xfId="0" applyFont="1"/>
    <xf numFmtId="0" fontId="16" fillId="6" borderId="0" xfId="7" applyFont="1" applyFill="1" applyAlignment="1"/>
    <xf numFmtId="0" fontId="12" fillId="6" borderId="0" xfId="10" applyFont="1" applyFill="1" applyAlignment="1">
      <alignment horizontal="left" wrapText="1"/>
    </xf>
    <xf numFmtId="0" fontId="16" fillId="6" borderId="0" xfId="3" applyFont="1" applyFill="1" applyAlignment="1">
      <alignment horizontal="left" vertical="center"/>
    </xf>
    <xf numFmtId="0" fontId="3" fillId="2" borderId="0" xfId="10" applyFont="1" applyFill="1"/>
    <xf numFmtId="0" fontId="3" fillId="2" borderId="0" xfId="5" applyFont="1" applyFill="1"/>
    <xf numFmtId="0" fontId="3" fillId="2" borderId="0" xfId="11" applyFont="1" applyFill="1"/>
    <xf numFmtId="0" fontId="3" fillId="2" borderId="0" xfId="11" applyFont="1" applyFill="1" applyAlignment="1">
      <alignment wrapText="1"/>
    </xf>
    <xf numFmtId="0" fontId="3" fillId="2" borderId="0" xfId="11" applyFont="1" applyFill="1" applyAlignment="1">
      <alignment horizontal="left"/>
    </xf>
    <xf numFmtId="0" fontId="12" fillId="0" borderId="0" xfId="0" applyFont="1" applyAlignment="1">
      <alignment horizontal="left"/>
    </xf>
    <xf numFmtId="172" fontId="12" fillId="0" borderId="0" xfId="1" applyNumberFormat="1" applyFont="1" applyFill="1" applyAlignment="1">
      <alignment horizontal="left"/>
    </xf>
    <xf numFmtId="0" fontId="3" fillId="0" borderId="0" xfId="0" applyFont="1" applyAlignment="1">
      <alignment horizontal="left"/>
    </xf>
    <xf numFmtId="0" fontId="3" fillId="0" borderId="0" xfId="0" applyFont="1" applyAlignment="1">
      <alignment horizontal="right"/>
    </xf>
    <xf numFmtId="172" fontId="3" fillId="0" borderId="0" xfId="1" applyNumberFormat="1" applyFont="1" applyFill="1" applyAlignment="1">
      <alignment horizontal="right"/>
    </xf>
    <xf numFmtId="0" fontId="3" fillId="8" borderId="0" xfId="0" applyFont="1" applyFill="1" applyAlignment="1">
      <alignment horizontal="left" vertical="top"/>
    </xf>
    <xf numFmtId="171" fontId="12" fillId="0" borderId="0" xfId="0" applyNumberFormat="1" applyFont="1" applyAlignment="1">
      <alignment horizontal="left"/>
    </xf>
    <xf numFmtId="172" fontId="3" fillId="0" borderId="0" xfId="1" applyNumberFormat="1" applyFont="1" applyFill="1" applyAlignment="1"/>
    <xf numFmtId="171" fontId="3" fillId="0" borderId="0" xfId="0" applyNumberFormat="1" applyFont="1"/>
    <xf numFmtId="0" fontId="12" fillId="8" borderId="0" xfId="0" applyFont="1" applyFill="1" applyAlignment="1">
      <alignment horizontal="left"/>
    </xf>
    <xf numFmtId="0" fontId="3" fillId="8" borderId="0" xfId="0" applyFont="1" applyFill="1"/>
    <xf numFmtId="0" fontId="3" fillId="3" borderId="0" xfId="0" applyFont="1" applyFill="1"/>
    <xf numFmtId="165" fontId="3" fillId="8" borderId="0" xfId="1" applyNumberFormat="1" applyFont="1" applyFill="1" applyBorder="1"/>
    <xf numFmtId="0" fontId="12" fillId="8" borderId="0" xfId="0" applyFont="1" applyFill="1"/>
    <xf numFmtId="0" fontId="3" fillId="8" borderId="0" xfId="0" applyFont="1" applyFill="1" applyAlignment="1">
      <alignment horizontal="center" wrapText="1"/>
    </xf>
    <xf numFmtId="166" fontId="3" fillId="8" borderId="0" xfId="0" applyNumberFormat="1" applyFont="1" applyFill="1" applyAlignment="1">
      <alignment horizontal="center" wrapText="1"/>
    </xf>
    <xf numFmtId="166" fontId="3" fillId="8" borderId="0" xfId="0" applyNumberFormat="1" applyFont="1" applyFill="1"/>
    <xf numFmtId="0" fontId="12" fillId="8" borderId="0" xfId="0" applyFont="1" applyFill="1" applyAlignment="1">
      <alignment horizontal="center" vertical="center"/>
    </xf>
    <xf numFmtId="0" fontId="3" fillId="8" borderId="0" xfId="0" applyFont="1" applyFill="1" applyAlignment="1">
      <alignment horizontal="center" vertical="center" wrapText="1"/>
    </xf>
    <xf numFmtId="0" fontId="12" fillId="8" borderId="0" xfId="0" applyFont="1" applyFill="1" applyAlignment="1">
      <alignment horizontal="center" vertical="center" wrapText="1"/>
    </xf>
    <xf numFmtId="0" fontId="12" fillId="3" borderId="0" xfId="0" applyFont="1" applyFill="1" applyAlignment="1">
      <alignment horizontal="center" vertical="center" wrapText="1"/>
    </xf>
    <xf numFmtId="0" fontId="17" fillId="8" borderId="0" xfId="0" applyFont="1" applyFill="1"/>
    <xf numFmtId="0" fontId="12" fillId="8" borderId="0" xfId="0" applyFont="1" applyFill="1" applyAlignment="1">
      <alignment horizontal="right" vertical="center"/>
    </xf>
    <xf numFmtId="0" fontId="12" fillId="8" borderId="0" xfId="0" applyFont="1" applyFill="1" applyAlignment="1">
      <alignment wrapText="1"/>
    </xf>
    <xf numFmtId="166" fontId="12" fillId="8" borderId="0" xfId="0" applyNumberFormat="1" applyFont="1" applyFill="1" applyAlignment="1">
      <alignment horizontal="right"/>
    </xf>
    <xf numFmtId="0" fontId="12" fillId="3" borderId="0" xfId="0" applyFont="1" applyFill="1"/>
    <xf numFmtId="0" fontId="12" fillId="8" borderId="0" xfId="0" applyFont="1" applyFill="1" applyAlignment="1">
      <alignment horizontal="left" indent="2"/>
    </xf>
    <xf numFmtId="0" fontId="3" fillId="8" borderId="0" xfId="0" applyFont="1" applyFill="1" applyAlignment="1">
      <alignment horizontal="right"/>
    </xf>
    <xf numFmtId="0" fontId="3" fillId="8" borderId="0" xfId="0" applyFont="1" applyFill="1" applyAlignment="1">
      <alignment wrapText="1"/>
    </xf>
    <xf numFmtId="166" fontId="3" fillId="8" borderId="0" xfId="0" applyNumberFormat="1" applyFont="1" applyFill="1" applyAlignment="1">
      <alignment horizontal="right"/>
    </xf>
    <xf numFmtId="3" fontId="12" fillId="8" borderId="0" xfId="0" applyNumberFormat="1" applyFont="1" applyFill="1" applyAlignment="1">
      <alignment horizontal="right"/>
    </xf>
    <xf numFmtId="3" fontId="3" fillId="8" borderId="0" xfId="0" applyNumberFormat="1" applyFont="1" applyFill="1"/>
    <xf numFmtId="0" fontId="16" fillId="8" borderId="0" xfId="3" applyFont="1" applyFill="1" applyBorder="1"/>
    <xf numFmtId="0" fontId="3" fillId="8" borderId="0" xfId="0" applyFont="1" applyFill="1" applyAlignment="1">
      <alignment horizontal="left" vertical="top" wrapText="1"/>
    </xf>
    <xf numFmtId="0" fontId="3" fillId="8" borderId="0" xfId="3" applyFont="1" applyFill="1" applyBorder="1" applyAlignment="1">
      <alignment horizontal="left"/>
    </xf>
    <xf numFmtId="170" fontId="12" fillId="8" borderId="0" xfId="2" applyNumberFormat="1" applyFont="1" applyFill="1"/>
    <xf numFmtId="1" fontId="3" fillId="8" borderId="0" xfId="0" applyNumberFormat="1" applyFont="1" applyFill="1"/>
    <xf numFmtId="0" fontId="16" fillId="8" borderId="0" xfId="3" applyFont="1" applyFill="1" applyBorder="1" applyAlignment="1"/>
    <xf numFmtId="0" fontId="3" fillId="5" borderId="0" xfId="0" applyFont="1" applyFill="1"/>
    <xf numFmtId="0" fontId="12" fillId="8" borderId="3" xfId="0" applyFont="1" applyFill="1" applyBorder="1" applyAlignment="1">
      <alignment wrapText="1"/>
    </xf>
    <xf numFmtId="0" fontId="3" fillId="8" borderId="4" xfId="0" applyFont="1" applyFill="1" applyBorder="1"/>
    <xf numFmtId="0" fontId="12" fillId="8" borderId="4"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2" fillId="8" borderId="14" xfId="0" applyFont="1" applyFill="1" applyBorder="1" applyAlignment="1">
      <alignment horizontal="right" vertical="center"/>
    </xf>
    <xf numFmtId="0" fontId="12" fillId="8" borderId="8" xfId="0" applyFont="1" applyFill="1" applyBorder="1" applyAlignment="1">
      <alignment horizontal="right" vertical="center"/>
    </xf>
    <xf numFmtId="0" fontId="12" fillId="8" borderId="6" xfId="0" applyFont="1" applyFill="1" applyBorder="1"/>
    <xf numFmtId="166" fontId="12" fillId="8" borderId="21" xfId="0" applyNumberFormat="1" applyFont="1" applyFill="1" applyBorder="1" applyAlignment="1">
      <alignment horizontal="right"/>
    </xf>
    <xf numFmtId="166" fontId="12" fillId="8" borderId="7" xfId="0" applyNumberFormat="1" applyFont="1" applyFill="1" applyBorder="1" applyAlignment="1">
      <alignment horizontal="right"/>
    </xf>
    <xf numFmtId="0" fontId="12" fillId="5" borderId="0" xfId="0" applyFont="1" applyFill="1"/>
    <xf numFmtId="0" fontId="12" fillId="8" borderId="6" xfId="0" applyFont="1" applyFill="1" applyBorder="1" applyAlignment="1">
      <alignment horizontal="left" indent="2"/>
    </xf>
    <xf numFmtId="166" fontId="3" fillId="8" borderId="21" xfId="0" applyNumberFormat="1" applyFont="1" applyFill="1" applyBorder="1" applyAlignment="1">
      <alignment horizontal="right"/>
    </xf>
    <xf numFmtId="166" fontId="3" fillId="8" borderId="7" xfId="0" applyNumberFormat="1" applyFont="1" applyFill="1" applyBorder="1" applyAlignment="1">
      <alignment horizontal="right"/>
    </xf>
    <xf numFmtId="0" fontId="3" fillId="8" borderId="6" xfId="0" applyFont="1" applyFill="1" applyBorder="1"/>
    <xf numFmtId="3" fontId="12" fillId="8" borderId="21" xfId="0" applyNumberFormat="1" applyFont="1" applyFill="1" applyBorder="1" applyAlignment="1">
      <alignment horizontal="right"/>
    </xf>
    <xf numFmtId="3" fontId="12" fillId="8" borderId="7" xfId="0" applyNumberFormat="1" applyFont="1" applyFill="1" applyBorder="1" applyAlignment="1">
      <alignment horizontal="right"/>
    </xf>
    <xf numFmtId="3" fontId="3" fillId="8" borderId="0" xfId="0" applyNumberFormat="1" applyFont="1" applyFill="1" applyAlignment="1">
      <alignment horizontal="right"/>
    </xf>
    <xf numFmtId="3" fontId="3" fillId="8" borderId="21" xfId="0" applyNumberFormat="1" applyFont="1" applyFill="1" applyBorder="1" applyAlignment="1">
      <alignment horizontal="right"/>
    </xf>
    <xf numFmtId="3" fontId="3" fillId="8" borderId="7" xfId="0" applyNumberFormat="1" applyFont="1" applyFill="1" applyBorder="1" applyAlignment="1">
      <alignment horizontal="right"/>
    </xf>
    <xf numFmtId="0" fontId="12" fillId="8" borderId="9" xfId="0" applyFont="1" applyFill="1" applyBorder="1"/>
    <xf numFmtId="0" fontId="12" fillId="8" borderId="10" xfId="0" applyFont="1" applyFill="1" applyBorder="1" applyAlignment="1">
      <alignment wrapText="1"/>
    </xf>
    <xf numFmtId="3" fontId="12" fillId="8" borderId="10" xfId="0" applyNumberFormat="1" applyFont="1" applyFill="1" applyBorder="1" applyAlignment="1">
      <alignment horizontal="right"/>
    </xf>
    <xf numFmtId="3" fontId="12" fillId="8" borderId="22" xfId="0" applyNumberFormat="1" applyFont="1" applyFill="1" applyBorder="1" applyAlignment="1">
      <alignment horizontal="right"/>
    </xf>
    <xf numFmtId="3" fontId="12" fillId="8" borderId="11" xfId="0" applyNumberFormat="1" applyFont="1" applyFill="1" applyBorder="1" applyAlignment="1">
      <alignment horizontal="right"/>
    </xf>
    <xf numFmtId="0" fontId="16" fillId="8" borderId="0" xfId="3" applyFont="1" applyFill="1" applyAlignment="1"/>
    <xf numFmtId="0" fontId="3" fillId="8" borderId="0" xfId="3" applyFont="1" applyFill="1" applyAlignment="1">
      <alignment vertical="center"/>
    </xf>
    <xf numFmtId="0" fontId="3" fillId="8" borderId="0" xfId="0" applyFont="1" applyFill="1" applyAlignment="1">
      <alignment vertical="top"/>
    </xf>
    <xf numFmtId="0" fontId="3" fillId="8" borderId="0" xfId="0" applyFont="1" applyFill="1" applyAlignment="1">
      <alignment horizontal="left"/>
    </xf>
    <xf numFmtId="0" fontId="16" fillId="8" borderId="0" xfId="3" applyFont="1" applyFill="1" applyAlignment="1">
      <alignment horizontal="right"/>
    </xf>
    <xf numFmtId="0" fontId="17" fillId="8" borderId="6" xfId="0" applyFont="1" applyFill="1" applyBorder="1"/>
    <xf numFmtId="0" fontId="3" fillId="8" borderId="6" xfId="0" applyFont="1" applyFill="1" applyBorder="1" applyAlignment="1">
      <alignment horizontal="right"/>
    </xf>
    <xf numFmtId="9" fontId="3" fillId="8" borderId="0" xfId="2" applyFont="1" applyFill="1"/>
    <xf numFmtId="0" fontId="16" fillId="8" borderId="0" xfId="3" applyFont="1" applyFill="1"/>
    <xf numFmtId="0" fontId="20" fillId="8" borderId="0" xfId="3" applyFont="1" applyFill="1"/>
    <xf numFmtId="0" fontId="12" fillId="7" borderId="0" xfId="0" applyFont="1" applyFill="1" applyAlignment="1">
      <alignment horizontal="center" vertical="center"/>
    </xf>
    <xf numFmtId="0" fontId="12" fillId="0" borderId="0" xfId="0" applyFont="1" applyAlignment="1">
      <alignment horizontal="center" vertical="center"/>
    </xf>
    <xf numFmtId="0" fontId="12" fillId="4" borderId="0" xfId="0" applyFont="1" applyFill="1" applyAlignment="1">
      <alignment horizontal="left" vertical="center" wrapText="1"/>
    </xf>
    <xf numFmtId="0" fontId="3" fillId="0" borderId="0" xfId="0" pivotButton="1" applyFont="1"/>
    <xf numFmtId="45" fontId="3" fillId="0" borderId="0" xfId="0" applyNumberFormat="1" applyFont="1"/>
    <xf numFmtId="21" fontId="3" fillId="0" borderId="0" xfId="0" applyNumberFormat="1" applyFont="1"/>
    <xf numFmtId="165" fontId="3" fillId="8" borderId="0" xfId="1" applyNumberFormat="1" applyFont="1" applyFill="1"/>
    <xf numFmtId="0" fontId="12" fillId="8" borderId="0" xfId="0" applyFont="1" applyFill="1" applyAlignment="1">
      <alignment horizontal="center" wrapText="1"/>
    </xf>
    <xf numFmtId="166" fontId="12" fillId="8" borderId="0" xfId="0" applyNumberFormat="1" applyFont="1" applyFill="1"/>
    <xf numFmtId="167" fontId="12" fillId="8" borderId="0" xfId="0" applyNumberFormat="1" applyFont="1" applyFill="1"/>
    <xf numFmtId="166" fontId="12" fillId="8" borderId="0" xfId="2" applyNumberFormat="1" applyFont="1" applyFill="1" applyBorder="1"/>
    <xf numFmtId="3" fontId="3" fillId="8" borderId="0" xfId="1" applyNumberFormat="1" applyFont="1" applyFill="1" applyBorder="1" applyAlignment="1">
      <alignment horizontal="right"/>
    </xf>
    <xf numFmtId="169" fontId="3" fillId="8" borderId="0" xfId="0" applyNumberFormat="1" applyFont="1" applyFill="1" applyAlignment="1">
      <alignment horizontal="right"/>
    </xf>
    <xf numFmtId="169" fontId="12" fillId="8" borderId="0" xfId="0" applyNumberFormat="1" applyFont="1" applyFill="1" applyAlignment="1">
      <alignment horizontal="right"/>
    </xf>
    <xf numFmtId="45" fontId="3" fillId="8" borderId="0" xfId="0" applyNumberFormat="1" applyFont="1" applyFill="1"/>
    <xf numFmtId="0" fontId="3" fillId="8" borderId="12" xfId="0" applyFont="1" applyFill="1" applyBorder="1"/>
    <xf numFmtId="0" fontId="12" fillId="8" borderId="4" xfId="0" applyFont="1" applyFill="1" applyBorder="1" applyAlignment="1">
      <alignment horizontal="right" vertical="center"/>
    </xf>
    <xf numFmtId="0" fontId="12" fillId="8" borderId="13" xfId="0" applyFont="1" applyFill="1" applyBorder="1" applyAlignment="1">
      <alignment horizontal="right" vertical="center"/>
    </xf>
    <xf numFmtId="0" fontId="12" fillId="8" borderId="3" xfId="0" applyFont="1" applyFill="1" applyBorder="1"/>
    <xf numFmtId="0" fontId="3" fillId="8" borderId="14" xfId="0" applyFont="1" applyFill="1" applyBorder="1"/>
    <xf numFmtId="0" fontId="12" fillId="8" borderId="15" xfId="0" applyFont="1" applyFill="1" applyBorder="1" applyAlignment="1">
      <alignment horizontal="right" vertical="center"/>
    </xf>
    <xf numFmtId="0" fontId="3" fillId="8" borderId="17" xfId="0" applyFont="1" applyFill="1" applyBorder="1"/>
    <xf numFmtId="0" fontId="12" fillId="8" borderId="1" xfId="0" applyFont="1" applyFill="1" applyBorder="1" applyAlignment="1">
      <alignment horizontal="right" vertical="center"/>
    </xf>
    <xf numFmtId="0" fontId="12" fillId="8" borderId="18" xfId="0" applyFont="1" applyFill="1" applyBorder="1" applyAlignment="1">
      <alignment horizontal="right" vertical="center"/>
    </xf>
    <xf numFmtId="166" fontId="12" fillId="8" borderId="1" xfId="0" applyNumberFormat="1" applyFont="1" applyFill="1" applyBorder="1" applyAlignment="1">
      <alignment horizontal="right"/>
    </xf>
    <xf numFmtId="166" fontId="12" fillId="8" borderId="18" xfId="0" applyNumberFormat="1" applyFont="1" applyFill="1" applyBorder="1" applyAlignment="1">
      <alignment horizontal="right"/>
    </xf>
    <xf numFmtId="9" fontId="12" fillId="8" borderId="0" xfId="2" applyFont="1" applyFill="1" applyBorder="1"/>
    <xf numFmtId="166" fontId="12" fillId="8" borderId="0" xfId="2" applyNumberFormat="1" applyFont="1" applyFill="1"/>
    <xf numFmtId="166" fontId="3" fillId="8" borderId="1" xfId="0" applyNumberFormat="1" applyFont="1" applyFill="1" applyBorder="1" applyAlignment="1">
      <alignment horizontal="right"/>
    </xf>
    <xf numFmtId="166" fontId="3" fillId="8" borderId="18" xfId="0" applyNumberFormat="1" applyFont="1" applyFill="1" applyBorder="1" applyAlignment="1">
      <alignment horizontal="right"/>
    </xf>
    <xf numFmtId="9" fontId="3" fillId="8" borderId="0" xfId="2" applyFont="1" applyFill="1" applyBorder="1"/>
    <xf numFmtId="3" fontId="3" fillId="8" borderId="1" xfId="1" applyNumberFormat="1" applyFont="1" applyFill="1" applyBorder="1" applyAlignment="1">
      <alignment horizontal="right"/>
    </xf>
    <xf numFmtId="3" fontId="3" fillId="8" borderId="18" xfId="1" applyNumberFormat="1" applyFont="1" applyFill="1" applyBorder="1" applyAlignment="1">
      <alignment horizontal="right"/>
    </xf>
    <xf numFmtId="3" fontId="12" fillId="8" borderId="1" xfId="0" applyNumberFormat="1" applyFont="1" applyFill="1" applyBorder="1" applyAlignment="1">
      <alignment horizontal="right"/>
    </xf>
    <xf numFmtId="3" fontId="12" fillId="8" borderId="18" xfId="0" applyNumberFormat="1" applyFont="1" applyFill="1" applyBorder="1" applyAlignment="1">
      <alignment horizontal="right"/>
    </xf>
    <xf numFmtId="9" fontId="3" fillId="8" borderId="0" xfId="2" applyFont="1" applyFill="1" applyAlignment="1">
      <alignment horizontal="right"/>
    </xf>
    <xf numFmtId="3" fontId="3" fillId="8" borderId="1" xfId="0" applyNumberFormat="1" applyFont="1" applyFill="1" applyBorder="1" applyAlignment="1">
      <alignment horizontal="right"/>
    </xf>
    <xf numFmtId="3" fontId="3" fillId="8" borderId="18" xfId="0" applyNumberFormat="1" applyFont="1" applyFill="1" applyBorder="1" applyAlignment="1">
      <alignment horizontal="right"/>
    </xf>
    <xf numFmtId="0" fontId="12" fillId="8" borderId="9" xfId="0" applyFont="1" applyFill="1" applyBorder="1" applyAlignment="1">
      <alignment horizontal="left" indent="2"/>
    </xf>
    <xf numFmtId="3" fontId="12" fillId="8" borderId="19" xfId="0" applyNumberFormat="1" applyFont="1" applyFill="1" applyBorder="1" applyAlignment="1">
      <alignment horizontal="right"/>
    </xf>
    <xf numFmtId="3" fontId="12" fillId="8" borderId="20" xfId="0" applyNumberFormat="1" applyFont="1" applyFill="1" applyBorder="1" applyAlignment="1">
      <alignment horizontal="right"/>
    </xf>
    <xf numFmtId="0" fontId="12" fillId="8" borderId="10" xfId="0" applyFont="1" applyFill="1" applyBorder="1"/>
    <xf numFmtId="0" fontId="12" fillId="2" borderId="0" xfId="0" applyFont="1" applyFill="1" applyAlignment="1">
      <alignment horizontal="right"/>
    </xf>
    <xf numFmtId="0" fontId="17" fillId="8" borderId="16" xfId="0" applyFont="1" applyFill="1" applyBorder="1"/>
    <xf numFmtId="168" fontId="3" fillId="8" borderId="0" xfId="0" applyNumberFormat="1" applyFont="1" applyFill="1"/>
    <xf numFmtId="0" fontId="12" fillId="3" borderId="2" xfId="0" applyFont="1" applyFill="1" applyBorder="1"/>
    <xf numFmtId="0" fontId="3" fillId="0" borderId="2" xfId="0" applyFont="1" applyBorder="1"/>
    <xf numFmtId="0" fontId="3" fillId="3" borderId="2" xfId="0" applyFont="1" applyFill="1" applyBorder="1"/>
    <xf numFmtId="0" fontId="16" fillId="3" borderId="0" xfId="3" applyFont="1" applyFill="1" applyAlignment="1"/>
    <xf numFmtId="0" fontId="3" fillId="3" borderId="0" xfId="0" applyFont="1" applyFill="1" applyAlignment="1">
      <alignment horizontal="left"/>
    </xf>
    <xf numFmtId="0" fontId="16" fillId="3" borderId="0" xfId="3" applyFont="1" applyFill="1" applyAlignment="1">
      <alignment horizontal="left"/>
    </xf>
    <xf numFmtId="0" fontId="20" fillId="3" borderId="0" xfId="0" applyFont="1" applyFill="1"/>
    <xf numFmtId="0" fontId="12" fillId="8" borderId="0" xfId="0" applyFont="1" applyFill="1" applyAlignment="1">
      <alignment horizontal="left"/>
    </xf>
    <xf numFmtId="0" fontId="3" fillId="8" borderId="0" xfId="3" applyFont="1" applyFill="1" applyBorder="1" applyAlignment="1">
      <alignment horizontal="left" vertical="center" wrapText="1"/>
    </xf>
    <xf numFmtId="0" fontId="12" fillId="4" borderId="0" xfId="0" applyFont="1" applyFill="1" applyAlignment="1">
      <alignment horizontal="center"/>
    </xf>
  </cellXfs>
  <cellStyles count="14">
    <cellStyle name="Comma" xfId="1" builtinId="3"/>
    <cellStyle name="Hyperlink" xfId="3" builtinId="8"/>
    <cellStyle name="Hyperlink 2" xfId="13" xr:uid="{CF89DF44-2C66-4CE4-A886-6EA9D0E98577}"/>
    <cellStyle name="Hyperlink 2 2" xfId="7" xr:uid="{F08A0984-783B-4DA6-9D5C-72375E7B005C}"/>
    <cellStyle name="Hyperlink 3" xfId="9" xr:uid="{B45F364F-9C86-43B1-8184-22F32E849A2A}"/>
    <cellStyle name="Hyperlink 6" xfId="8" xr:uid="{81389EB2-034E-4B8D-8D31-F6330AF8F417}"/>
    <cellStyle name="Normal" xfId="0" builtinId="0"/>
    <cellStyle name="Normal 2 2 2" xfId="5" xr:uid="{9694FA6A-DD6D-4D4B-90E4-94B10C972912}"/>
    <cellStyle name="Normal 2 3" xfId="10" xr:uid="{247479B8-72D1-4C35-A118-B7B639A75D58}"/>
    <cellStyle name="Normal 2 4" xfId="12" xr:uid="{D5003E1C-7303-4D71-9790-CEA12BF57CEC}"/>
    <cellStyle name="Normal 5" xfId="11" xr:uid="{2BA1F432-53B9-486E-9B11-F96FC24B2298}"/>
    <cellStyle name="Normal 6 2" xfId="4" xr:uid="{0715BE6D-7103-420C-94D4-24878AB1B0C7}"/>
    <cellStyle name="Normal 7 2" xfId="6" xr:uid="{A968EF64-5AC3-4999-A2D3-F01B97800080}"/>
    <cellStyle name="Percent" xfId="2" builtinId="5"/>
  </cellStyles>
  <dxfs count="10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4368800</xdr:colOff>
      <xdr:row>0</xdr:row>
      <xdr:rowOff>0</xdr:rowOff>
    </xdr:from>
    <xdr:to>
      <xdr:col>1</xdr:col>
      <xdr:colOff>152400</xdr:colOff>
      <xdr:row>0</xdr:row>
      <xdr:rowOff>952500</xdr:rowOff>
    </xdr:to>
    <xdr:pic>
      <xdr:nvPicPr>
        <xdr:cNvPr id="2" name="Graphic 1" descr="Accredited Official Statistics logo">
          <a:extLst>
            <a:ext uri="{FF2B5EF4-FFF2-40B4-BE49-F238E27FC236}">
              <a16:creationId xmlns:a16="http://schemas.microsoft.com/office/drawing/2014/main" id="{6DBF64FA-D1EF-46E7-AF79-3D78C18350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368800" y="0"/>
          <a:ext cx="95250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2023485</xdr:colOff>
      <xdr:row>0</xdr:row>
      <xdr:rowOff>28576</xdr:rowOff>
    </xdr:from>
    <xdr:to>
      <xdr:col>4</xdr:col>
      <xdr:colOff>1428750</xdr:colOff>
      <xdr:row>4</xdr:row>
      <xdr:rowOff>31750</xdr:rowOff>
    </xdr:to>
    <xdr:pic>
      <xdr:nvPicPr>
        <xdr:cNvPr id="4" name="Picture 3" descr="MHCLG logo">
          <a:extLst>
            <a:ext uri="{FF2B5EF4-FFF2-40B4-BE49-F238E27FC236}">
              <a16:creationId xmlns:a16="http://schemas.microsoft.com/office/drawing/2014/main" id="{DD02E1E0-DFD1-5FC8-FA04-043922BDA6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48585" y="28576"/>
          <a:ext cx="1621415" cy="898524"/>
        </a:xfrm>
        <a:prstGeom prst="rect">
          <a:avLst/>
        </a:prstGeom>
      </xdr:spPr>
    </xdr:pic>
    <xdr:clientData/>
  </xdr:twoCellAnchor>
  <xdr:twoCellAnchor editAs="oneCell">
    <xdr:from>
      <xdr:col>4</xdr:col>
      <xdr:colOff>1485900</xdr:colOff>
      <xdr:row>0</xdr:row>
      <xdr:rowOff>0</xdr:rowOff>
    </xdr:from>
    <xdr:to>
      <xdr:col>5</xdr:col>
      <xdr:colOff>184150</xdr:colOff>
      <xdr:row>4</xdr:row>
      <xdr:rowOff>57150</xdr:rowOff>
    </xdr:to>
    <xdr:pic>
      <xdr:nvPicPr>
        <xdr:cNvPr id="2" name="Graphic 1" descr="Accredited Official Statistics logo">
          <a:extLst>
            <a:ext uri="{FF2B5EF4-FFF2-40B4-BE49-F238E27FC236}">
              <a16:creationId xmlns:a16="http://schemas.microsoft.com/office/drawing/2014/main" id="{8F35CEF6-C4ED-49A1-B066-4127C90E85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027150" y="0"/>
          <a:ext cx="952500"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11</xdr:col>
      <xdr:colOff>184151</xdr:colOff>
      <xdr:row>1</xdr:row>
      <xdr:rowOff>165100</xdr:rowOff>
    </xdr:from>
    <xdr:ext cx="1733550" cy="781240"/>
    <xdr:sp macro="" textlink="">
      <xdr:nvSpPr>
        <xdr:cNvPr id="2" name="TextBox 1">
          <a:extLst>
            <a:ext uri="{FF2B5EF4-FFF2-40B4-BE49-F238E27FC236}">
              <a16:creationId xmlns:a16="http://schemas.microsoft.com/office/drawing/2014/main" id="{173D3FCE-0C0F-4A0D-9A78-24F25F6343D0}"/>
            </a:ext>
          </a:extLst>
        </xdr:cNvPr>
        <xdr:cNvSpPr txBox="1"/>
      </xdr:nvSpPr>
      <xdr:spPr>
        <a:xfrm>
          <a:off x="11623676" y="355600"/>
          <a:ext cx="1733550" cy="78124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a:t>
          </a:r>
          <a:r>
            <a:rPr lang="en-GB" sz="1100" baseline="0"/>
            <a:t> data sheet has data for 2009/10 only, which will no longer be updated in future queries.</a:t>
          </a:r>
          <a:endParaRPr lang="en-GB"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7362731479" createdVersion="8" refreshedVersion="8" minRefreshableVersion="3" recordCount="8167" xr:uid="{646EB436-9F12-4EB5-8B08-7DCFE3520613}">
  <cacheSource type="worksheet">
    <worksheetSource ref="A1:H1" sheet="Data - quarterly"/>
  </cacheSource>
  <cacheFields count="8">
    <cacheField name="YEAR_ENDING_QUARTER" numFmtId="0">
      <sharedItems containsNonDate="0" containsBlank="1" count="16">
        <m/>
        <s v="Year ending December 2010" u="1"/>
        <s v="Year ending December 2011" u="1"/>
        <s v="Year ending December 2012" u="1"/>
        <s v="Year ending December 2013" u="1"/>
        <s v="Year ending December 2014" u="1"/>
        <s v="Year ending December 2015" u="1"/>
        <s v="Year ending December 2016" u="1"/>
        <s v="Year ending December 2017" u="1"/>
        <s v="Year ending December 2018" u="1"/>
        <s v="Year ending December 2019" u="1"/>
        <s v="Year ending December 2020" u="1"/>
        <s v="Year ending December 2021" u="1"/>
        <s v="Year ending December 2022" u="1"/>
        <s v="Year ending December 2023" u="1"/>
        <s v="Year ending December 2024" u="1"/>
      </sharedItems>
    </cacheField>
    <cacheField name="FIRE_TYPE" numFmtId="0">
      <sharedItems containsNonDate="0" containsBlank="1" count="12">
        <m/>
        <s v="Primary" u="1"/>
        <s v="Dwellings" u="1"/>
        <s v="Other Buildings" u="1"/>
        <s v="Other Outdoors" u="1"/>
        <s v="Road Vehicles" u="1"/>
        <s v="Flats" u="1"/>
        <s v="House/Bungalow" u="1"/>
        <s v="Other dwellings" u="1"/>
        <s v="Non Residential" u="1"/>
        <s v="Other Residential" u="1"/>
        <s v="Secondary Fires" u="1"/>
      </sharedItems>
    </cacheField>
    <cacheField name="LOCATION_CATEGORY" numFmtId="0">
      <sharedItems containsNonDate="0" containsBlank="1" count="51">
        <m/>
        <s v="England" u="1"/>
        <s v="Avon" u="1"/>
        <s v="Bedfordshire" u="1"/>
        <s v="Berkshire" u="1"/>
        <s v="Buckinghamshire" u="1"/>
        <s v="Cambridgeshire" u="1"/>
        <s v="Cheshire" u="1"/>
        <s v="Cleveland" u="1"/>
        <s v="Cornwall" u="1"/>
        <s v="Cumbria" u="1"/>
        <s v="Derbyshire" u="1"/>
        <s v="Devon and Somerset" u="1"/>
        <s v="Dorset and Wiltshire" u="1"/>
        <s v="Durham" u="1"/>
        <s v="East Sussex" u="1"/>
        <s v="Essex" u="1"/>
        <s v="Gloucestershire" u="1"/>
        <s v="Greater London" u="1"/>
        <s v="Greater Manchester" u="1"/>
        <s v="Hampshire and Isle of Wight" u="1"/>
        <s v="Hereford and Worcester" u="1"/>
        <s v="Hertfordshire" u="1"/>
        <s v="Humberside" u="1"/>
        <s v="Isles Of Scilly" u="1"/>
        <s v="Kent" u="1"/>
        <s v="Lancashire" u="1"/>
        <s v="Leicestershire" u="1"/>
        <s v="Lincolnshire" u="1"/>
        <s v="Merseyside" u="1"/>
        <s v="Norfolk" u="1"/>
        <s v="North Yorkshire" u="1"/>
        <s v="Northamptonshire" u="1"/>
        <s v="Northumberland" u="1"/>
        <s v="Nottinghamshire" u="1"/>
        <s v="Oxfordshire" u="1"/>
        <s v="Shropshire" u="1"/>
        <s v="South Yorkshire" u="1"/>
        <s v="Staffordshire" u="1"/>
        <s v="Suffolk" u="1"/>
        <s v="Surrey" u="1"/>
        <s v="Tyne and Wear" u="1"/>
        <s v="Warwickshire" u="1"/>
        <s v="West Midlands" u="1"/>
        <s v="West Sussex" u="1"/>
        <s v="West Yorkshire" u="1"/>
        <s v="Metropolitan" u="1"/>
        <s v="Non-metropolitan" u="1"/>
        <s v="Predominantly Rural" u="1"/>
        <s v="Predominantly Urban" u="1"/>
        <s v="Significantly Rural" u="1"/>
      </sharedItems>
    </cacheField>
    <cacheField name="INCIDENTS_INCLUDED" numFmtId="172">
      <sharedItems containsNonDate="0" containsString="0" containsBlank="1"/>
    </cacheField>
    <cacheField name="TOTAL_RESPONSE_TIME" numFmtId="0">
      <sharedItems containsNonDate="0" containsString="0" containsBlank="1"/>
    </cacheField>
    <cacheField name="CALL_HANDLING_TIME" numFmtId="0">
      <sharedItems containsNonDate="0" containsString="0" containsBlank="1"/>
    </cacheField>
    <cacheField name="CREW_TURNOUT_TIME" numFmtId="0">
      <sharedItems containsNonDate="0" containsString="0" containsBlank="1"/>
    </cacheField>
    <cacheField name="DRIVE_TIM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7363310187" createdVersion="8" refreshedVersion="8" minRefreshableVersion="3" recordCount="8167" xr:uid="{F4D31DCC-5C0E-4D3D-8406-A07210190F6C}">
  <cacheSource type="worksheet">
    <worksheetSource ref="A1:H1" sheet="Data - annual"/>
  </cacheSource>
  <cacheFields count="8">
    <cacheField name="FINANCIAL_YEAR" numFmtId="0">
      <sharedItems containsNonDate="0" containsBlank="1" count="16">
        <m/>
        <s v="2010/11" u="1"/>
        <s v="2011/12" u="1"/>
        <s v="2012/13" u="1"/>
        <s v="2013/14" u="1"/>
        <s v="2014/15" u="1"/>
        <s v="2015/16" u="1"/>
        <s v="2016/17" u="1"/>
        <s v="2017/18" u="1"/>
        <s v="2018/19" u="1"/>
        <s v="2019/20" u="1"/>
        <s v="2020/21" u="1"/>
        <s v="2021/22" u="1"/>
        <s v="2022/23" u="1"/>
        <s v="2023/24" u="1"/>
        <s v="2024/25" u="1"/>
      </sharedItems>
    </cacheField>
    <cacheField name="FIRE_TYPE" numFmtId="0">
      <sharedItems containsNonDate="0" containsBlank="1" count="12">
        <m/>
        <s v="Primary" u="1"/>
        <s v="Dwellings" u="1"/>
        <s v="Other Buildings" u="1"/>
        <s v="Other Outdoors" u="1"/>
        <s v="Road Vehicles" u="1"/>
        <s v="Flats" u="1"/>
        <s v="House/Bungalow" u="1"/>
        <s v="Other dwellings" u="1"/>
        <s v="Non Residential" u="1"/>
        <s v="Other Residential" u="1"/>
        <s v="Secondary Fires" u="1"/>
      </sharedItems>
    </cacheField>
    <cacheField name="LOCATION_CATEGORY" numFmtId="0">
      <sharedItems containsNonDate="0" containsBlank="1" count="51">
        <m/>
        <s v="England" u="1"/>
        <s v="Avon" u="1"/>
        <s v="Bedfordshire" u="1"/>
        <s v="Berkshire" u="1"/>
        <s v="Buckinghamshire" u="1"/>
        <s v="Cambridgeshire" u="1"/>
        <s v="Cheshire" u="1"/>
        <s v="Cleveland" u="1"/>
        <s v="Cornwall" u="1"/>
        <s v="Cumbria" u="1"/>
        <s v="Derbyshire" u="1"/>
        <s v="Devon and Somerset" u="1"/>
        <s v="Dorset and Wiltshire" u="1"/>
        <s v="Durham" u="1"/>
        <s v="East Sussex" u="1"/>
        <s v="Essex" u="1"/>
        <s v="Gloucestershire" u="1"/>
        <s v="Greater London" u="1"/>
        <s v="Greater Manchester" u="1"/>
        <s v="Hampshire and Isle of Wight" u="1"/>
        <s v="Hereford and Worcester" u="1"/>
        <s v="Hertfordshire" u="1"/>
        <s v="Humberside" u="1"/>
        <s v="Isles Of Scilly" u="1"/>
        <s v="Kent" u="1"/>
        <s v="Lancashire" u="1"/>
        <s v="Leicestershire" u="1"/>
        <s v="Lincolnshire" u="1"/>
        <s v="Merseyside" u="1"/>
        <s v="Norfolk" u="1"/>
        <s v="North Yorkshire" u="1"/>
        <s v="Northamptonshire" u="1"/>
        <s v="Northumberland" u="1"/>
        <s v="Nottinghamshire" u="1"/>
        <s v="Oxfordshire" u="1"/>
        <s v="Shropshire" u="1"/>
        <s v="South Yorkshire" u="1"/>
        <s v="Staffordshire" u="1"/>
        <s v="Suffolk" u="1"/>
        <s v="Surrey" u="1"/>
        <s v="Tyne and Wear" u="1"/>
        <s v="Warwickshire" u="1"/>
        <s v="West Midlands" u="1"/>
        <s v="West Sussex" u="1"/>
        <s v="West Yorkshire" u="1"/>
        <s v="Metropolitan" u="1"/>
        <s v="Non-metropolitan" u="1"/>
        <s v="Predominantly Rural" u="1"/>
        <s v="Predominantly Urban" u="1"/>
        <s v="Significantly Rural" u="1"/>
      </sharedItems>
    </cacheField>
    <cacheField name="INCIDENTS_INCLUDED" numFmtId="172">
      <sharedItems containsNonDate="0" containsString="0" containsBlank="1"/>
    </cacheField>
    <cacheField name="TOTAL_RESPONSE_TIME" numFmtId="0">
      <sharedItems containsNonDate="0" containsString="0" containsBlank="1"/>
    </cacheField>
    <cacheField name="CALL_HANDLING_TIME" numFmtId="0">
      <sharedItems containsNonDate="0" containsString="0" containsBlank="1"/>
    </cacheField>
    <cacheField name="CREW_TURNOUT_TIME" numFmtId="0">
      <sharedItems containsNonDate="0" containsString="0" containsBlank="1"/>
    </cacheField>
    <cacheField name="DRIVE_TIM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67">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67">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17E79F-DE38-4695-A90E-9CEE35958C89}"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A8:AC11" firstHeaderRow="1" firstDataRow="2" firstDataCol="1" rowPageCount="1" colPageCount="1"/>
  <pivotFields count="8">
    <pivotField axis="axisCol" showAll="0">
      <items count="17">
        <item m="1" x="1"/>
        <item m="1" x="2"/>
        <item m="1" x="3"/>
        <item m="1" x="4"/>
        <item m="1" x="5"/>
        <item m="1" x="6"/>
        <item m="1" x="7"/>
        <item m="1" x="8"/>
        <item m="1" x="9"/>
        <item m="1" x="10"/>
        <item m="1" x="11"/>
        <item m="1" x="12"/>
        <item m="1" x="13"/>
        <item m="1" x="14"/>
        <item m="1" x="15"/>
        <item x="0"/>
        <item t="default"/>
      </items>
    </pivotField>
    <pivotField axis="axisRow" showAll="0">
      <items count="13">
        <item m="1" x="2"/>
        <item m="1" x="6"/>
        <item m="1" x="7"/>
        <item m="1" x="9"/>
        <item m="1" x="3"/>
        <item m="1" x="8"/>
        <item m="1" x="4"/>
        <item m="1" x="10"/>
        <item m="1" x="1"/>
        <item m="1" x="5"/>
        <item m="1" x="11"/>
        <item x="0"/>
        <item t="default"/>
      </items>
    </pivotField>
    <pivotField axis="axisPage" showAll="0">
      <items count="52">
        <item m="1" x="2"/>
        <item m="1" x="3"/>
        <item m="1" x="4"/>
        <item m="1" x="5"/>
        <item m="1" x="6"/>
        <item m="1" x="7"/>
        <item m="1" x="8"/>
        <item m="1" x="9"/>
        <item m="1" x="10"/>
        <item m="1" x="11"/>
        <item m="1" x="12"/>
        <item m="1" x="13"/>
        <item m="1" x="14"/>
        <item m="1" x="15"/>
        <item m="1" x="1"/>
        <item m="1" x="16"/>
        <item m="1" x="17"/>
        <item m="1" x="18"/>
        <item m="1" x="19"/>
        <item m="1" x="20"/>
        <item m="1" x="21"/>
        <item m="1" x="22"/>
        <item m="1" x="23"/>
        <item m="1" x="24"/>
        <item m="1" x="25"/>
        <item m="1" x="26"/>
        <item m="1" x="27"/>
        <item m="1" x="28"/>
        <item m="1" x="29"/>
        <item m="1" x="46"/>
        <item m="1" x="47"/>
        <item m="1" x="30"/>
        <item m="1" x="31"/>
        <item m="1" x="32"/>
        <item m="1" x="33"/>
        <item m="1" x="34"/>
        <item m="1" x="35"/>
        <item m="1" x="48"/>
        <item m="1" x="49"/>
        <item m="1" x="36"/>
        <item m="1" x="50"/>
        <item m="1" x="37"/>
        <item m="1" x="38"/>
        <item m="1" x="39"/>
        <item m="1" x="40"/>
        <item m="1" x="41"/>
        <item m="1" x="42"/>
        <item m="1" x="43"/>
        <item m="1" x="44"/>
        <item m="1" x="45"/>
        <item x="0"/>
        <item t="default"/>
      </items>
    </pivotField>
    <pivotField numFmtId="172" showAll="0"/>
    <pivotField dataField="1" showAll="0"/>
    <pivotField showAll="0"/>
    <pivotField showAll="0"/>
    <pivotField showAll="0"/>
  </pivotFields>
  <rowFields count="1">
    <field x="1"/>
  </rowFields>
  <rowItems count="2">
    <i>
      <x v="11"/>
    </i>
    <i t="grand">
      <x/>
    </i>
  </rowItems>
  <colFields count="1">
    <field x="0"/>
  </colFields>
  <colItems count="2">
    <i>
      <x v="15"/>
    </i>
    <i t="grand">
      <x/>
    </i>
  </colItems>
  <pageFields count="1">
    <pageField fld="2" item="50" hier="-1"/>
  </pageFields>
  <dataFields count="1">
    <dataField name="Average of TOTAL_RESPONSE_TIME" fld="4" subtotal="average" baseField="1" baseItem="8"/>
  </dataFields>
  <formats count="30">
    <format dxfId="45">
      <pivotArea type="all" dataOnly="0" outline="0" fieldPosition="0"/>
    </format>
    <format dxfId="44">
      <pivotArea outline="0" collapsedLevelsAreSubtotals="1" fieldPosition="0"/>
    </format>
    <format dxfId="43">
      <pivotArea type="origin" dataOnly="0" labelOnly="1" outline="0" fieldPosition="0"/>
    </format>
    <format dxfId="42">
      <pivotArea field="0" type="button" dataOnly="0" labelOnly="1" outline="0" axis="axisCol" fieldPosition="0"/>
    </format>
    <format dxfId="41">
      <pivotArea type="topRight" dataOnly="0" labelOnly="1" outline="0" fieldPosition="0"/>
    </format>
    <format dxfId="40">
      <pivotArea field="1" type="button" dataOnly="0" labelOnly="1" outline="0" axis="axisRow" fieldPosition="0"/>
    </format>
    <format dxfId="39">
      <pivotArea dataOnly="0" labelOnly="1" fieldPosition="0">
        <references count="1">
          <reference field="1" count="0"/>
        </references>
      </pivotArea>
    </format>
    <format dxfId="38">
      <pivotArea dataOnly="0" labelOnly="1" grandRow="1" outline="0" fieldPosition="0"/>
    </format>
    <format dxfId="37">
      <pivotArea dataOnly="0" labelOnly="1" fieldPosition="0">
        <references count="1">
          <reference field="0" count="0"/>
        </references>
      </pivotArea>
    </format>
    <format dxfId="36">
      <pivotArea dataOnly="0" labelOnly="1" grandCol="1" outline="0" fieldPosition="0"/>
    </format>
    <format dxfId="35">
      <pivotArea type="all" dataOnly="0" outline="0" fieldPosition="0"/>
    </format>
    <format dxfId="34">
      <pivotArea outline="0" collapsedLevelsAreSubtotals="1" fieldPosition="0"/>
    </format>
    <format dxfId="33">
      <pivotArea type="origin" dataOnly="0" labelOnly="1" outline="0" fieldPosition="0"/>
    </format>
    <format dxfId="32">
      <pivotArea field="0" type="button" dataOnly="0" labelOnly="1" outline="0" axis="axisCol" fieldPosition="0"/>
    </format>
    <format dxfId="31">
      <pivotArea type="topRight" dataOnly="0" labelOnly="1" outline="0" fieldPosition="0"/>
    </format>
    <format dxfId="30">
      <pivotArea field="1" type="button" dataOnly="0" labelOnly="1" outline="0" axis="axisRow" fieldPosition="0"/>
    </format>
    <format dxfId="29">
      <pivotArea dataOnly="0" labelOnly="1" fieldPosition="0">
        <references count="1">
          <reference field="1" count="0"/>
        </references>
      </pivotArea>
    </format>
    <format dxfId="28">
      <pivotArea dataOnly="0" labelOnly="1" grandRow="1" outline="0" fieldPosition="0"/>
    </format>
    <format dxfId="27">
      <pivotArea dataOnly="0" labelOnly="1" fieldPosition="0">
        <references count="1">
          <reference field="0" count="0"/>
        </references>
      </pivotArea>
    </format>
    <format dxfId="26">
      <pivotArea dataOnly="0" labelOnly="1" grandCol="1" outline="0" fieldPosition="0"/>
    </format>
    <format dxfId="25">
      <pivotArea type="all" dataOnly="0" outline="0" fieldPosition="0"/>
    </format>
    <format dxfId="24">
      <pivotArea outline="0" collapsedLevelsAreSubtotals="1"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fieldPosition="0">
        <references count="1">
          <reference field="1" count="0"/>
        </references>
      </pivotArea>
    </format>
    <format dxfId="18">
      <pivotArea dataOnly="0" labelOnly="1" grandRow="1" outline="0" fieldPosition="0"/>
    </format>
    <format dxfId="17">
      <pivotArea dataOnly="0" labelOnly="1" fieldPosition="0">
        <references count="1">
          <reference field="0" count="0"/>
        </references>
      </pivotArea>
    </format>
    <format dxfId="1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F6362A3-BD7F-49DA-91EF-5E4D214346F8}"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8:C71" firstHeaderRow="1" firstDataRow="2" firstDataCol="1" rowPageCount="1" colPageCount="1"/>
  <pivotFields count="8">
    <pivotField axis="axisCol" showAll="0">
      <items count="17">
        <item m="1" x="1"/>
        <item m="1" x="2"/>
        <item m="1" x="3"/>
        <item m="1" x="4"/>
        <item m="1" x="5"/>
        <item m="1" x="6"/>
        <item m="1" x="7"/>
        <item m="1" x="8"/>
        <item m="1" x="9"/>
        <item m="1" x="10"/>
        <item m="1" x="11"/>
        <item m="1" x="12"/>
        <item m="1" x="13"/>
        <item m="1" x="14"/>
        <item m="1" x="15"/>
        <item x="0"/>
        <item t="default"/>
      </items>
    </pivotField>
    <pivotField axis="axisRow" showAll="0">
      <items count="13">
        <item m="1" x="2"/>
        <item m="1" x="6"/>
        <item m="1" x="7"/>
        <item m="1" x="9"/>
        <item m="1" x="3"/>
        <item m="1" x="8"/>
        <item m="1" x="4"/>
        <item m="1" x="10"/>
        <item m="1" x="1"/>
        <item m="1" x="5"/>
        <item m="1" x="11"/>
        <item x="0"/>
        <item t="default"/>
      </items>
    </pivotField>
    <pivotField axis="axisPage" showAll="0">
      <items count="52">
        <item m="1" x="2"/>
        <item m="1" x="3"/>
        <item m="1" x="4"/>
        <item m="1" x="5"/>
        <item m="1" x="6"/>
        <item m="1" x="7"/>
        <item m="1" x="8"/>
        <item m="1" x="9"/>
        <item m="1" x="10"/>
        <item m="1" x="11"/>
        <item m="1" x="12"/>
        <item m="1" x="13"/>
        <item m="1" x="14"/>
        <item m="1" x="15"/>
        <item m="1" x="1"/>
        <item m="1" x="16"/>
        <item m="1" x="17"/>
        <item m="1" x="18"/>
        <item m="1" x="19"/>
        <item m="1" x="20"/>
        <item m="1" x="21"/>
        <item m="1" x="22"/>
        <item m="1" x="23"/>
        <item m="1" x="24"/>
        <item m="1" x="25"/>
        <item m="1" x="26"/>
        <item m="1" x="27"/>
        <item m="1" x="28"/>
        <item m="1" x="29"/>
        <item m="1" x="46"/>
        <item m="1" x="47"/>
        <item m="1" x="30"/>
        <item m="1" x="31"/>
        <item m="1" x="32"/>
        <item m="1" x="33"/>
        <item m="1" x="34"/>
        <item m="1" x="35"/>
        <item m="1" x="48"/>
        <item m="1" x="49"/>
        <item m="1" x="36"/>
        <item m="1" x="50"/>
        <item m="1" x="37"/>
        <item m="1" x="38"/>
        <item m="1" x="39"/>
        <item m="1" x="40"/>
        <item m="1" x="41"/>
        <item m="1" x="42"/>
        <item m="1" x="43"/>
        <item m="1" x="44"/>
        <item m="1" x="45"/>
        <item x="0"/>
        <item t="default"/>
      </items>
    </pivotField>
    <pivotField dataField="1" numFmtId="172" showAll="0"/>
    <pivotField showAll="0"/>
    <pivotField showAll="0"/>
    <pivotField showAll="0"/>
    <pivotField showAll="0"/>
  </pivotFields>
  <rowFields count="1">
    <field x="1"/>
  </rowFields>
  <rowItems count="2">
    <i>
      <x v="11"/>
    </i>
    <i t="grand">
      <x/>
    </i>
  </rowItems>
  <colFields count="1">
    <field x="0"/>
  </colFields>
  <colItems count="2">
    <i>
      <x v="15"/>
    </i>
    <i t="grand">
      <x/>
    </i>
  </colItems>
  <pageFields count="1">
    <pageField fld="2" item="50" hier="-1"/>
  </pageFields>
  <dataFields count="1">
    <dataField name="Sum of INCIDENTS_INCLUDED" fld="3" baseField="0" baseItem="0"/>
  </dataFields>
  <formats count="30">
    <format dxfId="75">
      <pivotArea type="all" dataOnly="0" outline="0" fieldPosition="0"/>
    </format>
    <format dxfId="74">
      <pivotArea outline="0" collapsedLevelsAreSubtotals="1" fieldPosition="0"/>
    </format>
    <format dxfId="73">
      <pivotArea type="origin" dataOnly="0" labelOnly="1" outline="0" fieldPosition="0"/>
    </format>
    <format dxfId="72">
      <pivotArea field="0" type="button" dataOnly="0" labelOnly="1" outline="0" axis="axisCol" fieldPosition="0"/>
    </format>
    <format dxfId="71">
      <pivotArea type="topRight" dataOnly="0" labelOnly="1" outline="0" fieldPosition="0"/>
    </format>
    <format dxfId="70">
      <pivotArea field="1" type="button" dataOnly="0" labelOnly="1" outline="0" axis="axisRow" fieldPosition="0"/>
    </format>
    <format dxfId="69">
      <pivotArea dataOnly="0" labelOnly="1" fieldPosition="0">
        <references count="1">
          <reference field="1" count="0"/>
        </references>
      </pivotArea>
    </format>
    <format dxfId="68">
      <pivotArea dataOnly="0" labelOnly="1" grandRow="1" outline="0" fieldPosition="0"/>
    </format>
    <format dxfId="67">
      <pivotArea dataOnly="0" labelOnly="1" fieldPosition="0">
        <references count="1">
          <reference field="0" count="0"/>
        </references>
      </pivotArea>
    </format>
    <format dxfId="66">
      <pivotArea dataOnly="0" labelOnly="1" grandCol="1" outline="0" fieldPosition="0"/>
    </format>
    <format dxfId="65">
      <pivotArea type="all" dataOnly="0" outline="0" fieldPosition="0"/>
    </format>
    <format dxfId="64">
      <pivotArea outline="0" collapsedLevelsAreSubtotals="1" fieldPosition="0"/>
    </format>
    <format dxfId="63">
      <pivotArea type="origin" dataOnly="0" labelOnly="1" outline="0" fieldPosition="0"/>
    </format>
    <format dxfId="62">
      <pivotArea field="0" type="button" dataOnly="0" labelOnly="1" outline="0" axis="axisCol" fieldPosition="0"/>
    </format>
    <format dxfId="61">
      <pivotArea type="topRight" dataOnly="0" labelOnly="1" outline="0" fieldPosition="0"/>
    </format>
    <format dxfId="60">
      <pivotArea field="1" type="button" dataOnly="0" labelOnly="1" outline="0" axis="axisRow" fieldPosition="0"/>
    </format>
    <format dxfId="59">
      <pivotArea dataOnly="0" labelOnly="1" fieldPosition="0">
        <references count="1">
          <reference field="1" count="0"/>
        </references>
      </pivotArea>
    </format>
    <format dxfId="58">
      <pivotArea dataOnly="0" labelOnly="1" grandRow="1" outline="0" fieldPosition="0"/>
    </format>
    <format dxfId="57">
      <pivotArea dataOnly="0" labelOnly="1" fieldPosition="0">
        <references count="1">
          <reference field="0" count="0"/>
        </references>
      </pivotArea>
    </format>
    <format dxfId="56">
      <pivotArea dataOnly="0" labelOnly="1" grandCol="1" outline="0" fieldPosition="0"/>
    </format>
    <format dxfId="55">
      <pivotArea type="all" dataOnly="0" outline="0" fieldPosition="0"/>
    </format>
    <format dxfId="54">
      <pivotArea outline="0" collapsedLevelsAreSubtotals="1" fieldPosition="0"/>
    </format>
    <format dxfId="53">
      <pivotArea type="origin" dataOnly="0" labelOnly="1" outline="0" fieldPosition="0"/>
    </format>
    <format dxfId="52">
      <pivotArea field="0" type="button" dataOnly="0" labelOnly="1" outline="0" axis="axisCol" fieldPosition="0"/>
    </format>
    <format dxfId="51">
      <pivotArea type="topRight" dataOnly="0" labelOnly="1" outline="0" fieldPosition="0"/>
    </format>
    <format dxfId="50">
      <pivotArea field="1" type="button" dataOnly="0" labelOnly="1" outline="0" axis="axisRow" fieldPosition="0"/>
    </format>
    <format dxfId="49">
      <pivotArea dataOnly="0" labelOnly="1" fieldPosition="0">
        <references count="1">
          <reference field="1" count="0"/>
        </references>
      </pivotArea>
    </format>
    <format dxfId="48">
      <pivotArea dataOnly="0" labelOnly="1" grandRow="1" outline="0" fieldPosition="0"/>
    </format>
    <format dxfId="47">
      <pivotArea dataOnly="0" labelOnly="1" fieldPosition="0">
        <references count="1">
          <reference field="0" count="0"/>
        </references>
      </pivotArea>
    </format>
    <format dxfId="4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62ED363-0C81-4578-AA49-C9C126B3A69B}"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C11" firstHeaderRow="1" firstDataRow="2" firstDataCol="1" rowPageCount="1" colPageCount="1"/>
  <pivotFields count="8">
    <pivotField axis="axisCol" showAll="0">
      <items count="17">
        <item m="1" x="1"/>
        <item m="1" x="2"/>
        <item m="1" x="3"/>
        <item m="1" x="4"/>
        <item m="1" x="5"/>
        <item m="1" x="6"/>
        <item m="1" x="7"/>
        <item m="1" x="8"/>
        <item m="1" x="9"/>
        <item m="1" x="10"/>
        <item m="1" x="11"/>
        <item m="1" x="12"/>
        <item m="1" x="13"/>
        <item m="1" x="14"/>
        <item m="1" x="15"/>
        <item x="0"/>
        <item t="default"/>
      </items>
    </pivotField>
    <pivotField axis="axisRow" showAll="0">
      <items count="13">
        <item m="1" x="2"/>
        <item m="1" x="6"/>
        <item m="1" x="7"/>
        <item m="1" x="9"/>
        <item m="1" x="3"/>
        <item m="1" x="8"/>
        <item m="1" x="4"/>
        <item m="1" x="10"/>
        <item m="1" x="1"/>
        <item m="1" x="5"/>
        <item m="1" x="11"/>
        <item x="0"/>
        <item t="default"/>
      </items>
    </pivotField>
    <pivotField axis="axisPage" showAll="0">
      <items count="52">
        <item m="1" x="2"/>
        <item m="1" x="3"/>
        <item m="1" x="4"/>
        <item m="1" x="5"/>
        <item m="1" x="6"/>
        <item m="1" x="7"/>
        <item m="1" x="8"/>
        <item m="1" x="9"/>
        <item m="1" x="10"/>
        <item m="1" x="11"/>
        <item m="1" x="12"/>
        <item m="1" x="13"/>
        <item m="1" x="14"/>
        <item m="1" x="15"/>
        <item m="1" x="1"/>
        <item m="1" x="16"/>
        <item m="1" x="17"/>
        <item m="1" x="18"/>
        <item m="1" x="19"/>
        <item m="1" x="20"/>
        <item m="1" x="21"/>
        <item m="1" x="22"/>
        <item m="1" x="23"/>
        <item m="1" x="24"/>
        <item m="1" x="25"/>
        <item m="1" x="26"/>
        <item m="1" x="27"/>
        <item m="1" x="28"/>
        <item m="1" x="29"/>
        <item m="1" x="46"/>
        <item m="1" x="47"/>
        <item m="1" x="30"/>
        <item m="1" x="31"/>
        <item m="1" x="32"/>
        <item m="1" x="33"/>
        <item m="1" x="34"/>
        <item m="1" x="35"/>
        <item m="1" x="48"/>
        <item m="1" x="49"/>
        <item m="1" x="36"/>
        <item m="1" x="50"/>
        <item m="1" x="37"/>
        <item m="1" x="38"/>
        <item m="1" x="39"/>
        <item m="1" x="40"/>
        <item m="1" x="41"/>
        <item m="1" x="42"/>
        <item m="1" x="43"/>
        <item m="1" x="44"/>
        <item m="1" x="45"/>
        <item x="0"/>
        <item t="default"/>
      </items>
    </pivotField>
    <pivotField numFmtId="172" showAll="0"/>
    <pivotField dataField="1" showAll="0"/>
    <pivotField showAll="0"/>
    <pivotField showAll="0"/>
    <pivotField showAll="0"/>
  </pivotFields>
  <rowFields count="1">
    <field x="1"/>
  </rowFields>
  <rowItems count="2">
    <i>
      <x v="11"/>
    </i>
    <i t="grand">
      <x/>
    </i>
  </rowItems>
  <colFields count="1">
    <field x="0"/>
  </colFields>
  <colItems count="2">
    <i>
      <x v="15"/>
    </i>
    <i t="grand">
      <x/>
    </i>
  </colItems>
  <pageFields count="1">
    <pageField fld="2" item="50" hier="-1"/>
  </pageFields>
  <dataFields count="1">
    <dataField name="Average of TOTAL_RESPONSE_TIME" fld="4" subtotal="average" baseField="1" baseItem="8"/>
  </dataFields>
  <formats count="30">
    <format dxfId="105">
      <pivotArea type="all" dataOnly="0" outline="0" fieldPosition="0"/>
    </format>
    <format dxfId="104">
      <pivotArea outline="0" collapsedLevelsAreSubtotals="1" fieldPosition="0"/>
    </format>
    <format dxfId="103">
      <pivotArea type="origin" dataOnly="0" labelOnly="1" outline="0" fieldPosition="0"/>
    </format>
    <format dxfId="102">
      <pivotArea field="0" type="button" dataOnly="0" labelOnly="1" outline="0" axis="axisCol" fieldPosition="0"/>
    </format>
    <format dxfId="101">
      <pivotArea type="topRight" dataOnly="0" labelOnly="1" outline="0" fieldPosition="0"/>
    </format>
    <format dxfId="100">
      <pivotArea field="1" type="button" dataOnly="0" labelOnly="1" outline="0" axis="axisRow" fieldPosition="0"/>
    </format>
    <format dxfId="99">
      <pivotArea dataOnly="0" labelOnly="1" fieldPosition="0">
        <references count="1">
          <reference field="1" count="0"/>
        </references>
      </pivotArea>
    </format>
    <format dxfId="98">
      <pivotArea dataOnly="0" labelOnly="1" grandRow="1" outline="0" fieldPosition="0"/>
    </format>
    <format dxfId="97">
      <pivotArea dataOnly="0" labelOnly="1" fieldPosition="0">
        <references count="1">
          <reference field="0" count="0"/>
        </references>
      </pivotArea>
    </format>
    <format dxfId="96">
      <pivotArea dataOnly="0" labelOnly="1" grandCol="1" outline="0" fieldPosition="0"/>
    </format>
    <format dxfId="95">
      <pivotArea type="all" dataOnly="0" outline="0" fieldPosition="0"/>
    </format>
    <format dxfId="94">
      <pivotArea outline="0" collapsedLevelsAreSubtotals="1" fieldPosition="0"/>
    </format>
    <format dxfId="93">
      <pivotArea type="origin" dataOnly="0" labelOnly="1" outline="0" fieldPosition="0"/>
    </format>
    <format dxfId="92">
      <pivotArea field="0" type="button" dataOnly="0" labelOnly="1" outline="0" axis="axisCol" fieldPosition="0"/>
    </format>
    <format dxfId="91">
      <pivotArea type="topRight" dataOnly="0" labelOnly="1" outline="0" fieldPosition="0"/>
    </format>
    <format dxfId="90">
      <pivotArea field="1" type="button" dataOnly="0" labelOnly="1" outline="0" axis="axisRow" fieldPosition="0"/>
    </format>
    <format dxfId="89">
      <pivotArea dataOnly="0" labelOnly="1" fieldPosition="0">
        <references count="1">
          <reference field="1" count="0"/>
        </references>
      </pivotArea>
    </format>
    <format dxfId="88">
      <pivotArea dataOnly="0" labelOnly="1" grandRow="1" outline="0" fieldPosition="0"/>
    </format>
    <format dxfId="87">
      <pivotArea dataOnly="0" labelOnly="1" fieldPosition="0">
        <references count="1">
          <reference field="0" count="0"/>
        </references>
      </pivotArea>
    </format>
    <format dxfId="86">
      <pivotArea dataOnly="0" labelOnly="1" grandCol="1" outline="0" fieldPosition="0"/>
    </format>
    <format dxfId="85">
      <pivotArea type="all" dataOnly="0" outline="0" fieldPosition="0"/>
    </format>
    <format dxfId="84">
      <pivotArea outline="0" collapsedLevelsAreSubtotals="1" fieldPosition="0"/>
    </format>
    <format dxfId="83">
      <pivotArea type="origin" dataOnly="0" labelOnly="1" outline="0" fieldPosition="0"/>
    </format>
    <format dxfId="82">
      <pivotArea field="0" type="button" dataOnly="0" labelOnly="1" outline="0" axis="axisCol" fieldPosition="0"/>
    </format>
    <format dxfId="81">
      <pivotArea type="topRight" dataOnly="0" labelOnly="1" outline="0" fieldPosition="0"/>
    </format>
    <format dxfId="80">
      <pivotArea field="1" type="button" dataOnly="0" labelOnly="1" outline="0" axis="axisRow" fieldPosition="0"/>
    </format>
    <format dxfId="79">
      <pivotArea dataOnly="0" labelOnly="1" fieldPosition="0">
        <references count="1">
          <reference field="1" count="0"/>
        </references>
      </pivotArea>
    </format>
    <format dxfId="78">
      <pivotArea dataOnly="0" labelOnly="1" grandRow="1" outline="0" fieldPosition="0"/>
    </format>
    <format dxfId="77">
      <pivotArea dataOnly="0" labelOnly="1" fieldPosition="0">
        <references count="1">
          <reference field="0" count="0"/>
        </references>
      </pivotArea>
    </format>
    <format dxfId="7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assets.publishing.service.gov.uk/government/uploads/system/uploads/attachment_data/file/754567/fire-statistics-definitions.pdf" TargetMode="External"/><Relationship Id="rId1" Type="http://schemas.openxmlformats.org/officeDocument/2006/relationships/hyperlink" Target="https://www.gov.uk/government/collections/fire-statistics"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ons.gov.uk/methodology/geography/geographicalproducts/ruralurbanclassifications/2021ruralurbanclassification" TargetMode="External"/><Relationship Id="rId1" Type="http://schemas.openxmlformats.org/officeDocument/2006/relationships/hyperlink" Target="https://www.gov.uk/government/collections/rural-urban-classific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1494-8E60-485F-9222-631286BBAD92}">
  <sheetPr codeName="Sheet1">
    <pageSetUpPr autoPageBreaks="0"/>
  </sheetPr>
  <dimension ref="A1:K20"/>
  <sheetViews>
    <sheetView workbookViewId="0"/>
  </sheetViews>
  <sheetFormatPr defaultRowHeight="12.5" x14ac:dyDescent="0.25"/>
  <cols>
    <col min="1" max="1" width="74" style="1" bestFit="1" customWidth="1"/>
    <col min="2" max="255" width="9.453125" style="1" customWidth="1"/>
    <col min="256" max="256" width="2.81640625" style="1" customWidth="1"/>
    <col min="257" max="257" width="74" style="1" bestFit="1" customWidth="1"/>
    <col min="258" max="511" width="9.453125" style="1" customWidth="1"/>
    <col min="512" max="512" width="2.81640625" style="1" customWidth="1"/>
    <col min="513" max="513" width="74" style="1" bestFit="1" customWidth="1"/>
    <col min="514" max="767" width="9.453125" style="1" customWidth="1"/>
    <col min="768" max="768" width="2.81640625" style="1" customWidth="1"/>
    <col min="769" max="769" width="74" style="1" bestFit="1" customWidth="1"/>
    <col min="770" max="1023" width="9.453125" style="1" customWidth="1"/>
    <col min="1024" max="1024" width="2.81640625" style="1" customWidth="1"/>
    <col min="1025" max="1025" width="74" style="1" bestFit="1" customWidth="1"/>
    <col min="1026" max="1279" width="9.453125" style="1" customWidth="1"/>
    <col min="1280" max="1280" width="2.81640625" style="1" customWidth="1"/>
    <col min="1281" max="1281" width="74" style="1" bestFit="1" customWidth="1"/>
    <col min="1282" max="1535" width="9.453125" style="1" customWidth="1"/>
    <col min="1536" max="1536" width="2.81640625" style="1" customWidth="1"/>
    <col min="1537" max="1537" width="74" style="1" bestFit="1" customWidth="1"/>
    <col min="1538" max="1791" width="9.453125" style="1" customWidth="1"/>
    <col min="1792" max="1792" width="2.81640625" style="1" customWidth="1"/>
    <col min="1793" max="1793" width="74" style="1" bestFit="1" customWidth="1"/>
    <col min="1794" max="2047" width="9.453125" style="1" customWidth="1"/>
    <col min="2048" max="2048" width="2.81640625" style="1" customWidth="1"/>
    <col min="2049" max="2049" width="74" style="1" bestFit="1" customWidth="1"/>
    <col min="2050" max="2303" width="9.453125" style="1" customWidth="1"/>
    <col min="2304" max="2304" width="2.81640625" style="1" customWidth="1"/>
    <col min="2305" max="2305" width="74" style="1" bestFit="1" customWidth="1"/>
    <col min="2306" max="2559" width="9.453125" style="1" customWidth="1"/>
    <col min="2560" max="2560" width="2.81640625" style="1" customWidth="1"/>
    <col min="2561" max="2561" width="74" style="1" bestFit="1" customWidth="1"/>
    <col min="2562" max="2815" width="9.453125" style="1" customWidth="1"/>
    <col min="2816" max="2816" width="2.81640625" style="1" customWidth="1"/>
    <col min="2817" max="2817" width="74" style="1" bestFit="1" customWidth="1"/>
    <col min="2818" max="3071" width="9.453125" style="1" customWidth="1"/>
    <col min="3072" max="3072" width="2.81640625" style="1" customWidth="1"/>
    <col min="3073" max="3073" width="74" style="1" bestFit="1" customWidth="1"/>
    <col min="3074" max="3327" width="9.453125" style="1" customWidth="1"/>
    <col min="3328" max="3328" width="2.81640625" style="1" customWidth="1"/>
    <col min="3329" max="3329" width="74" style="1" bestFit="1" customWidth="1"/>
    <col min="3330" max="3583" width="9.453125" style="1" customWidth="1"/>
    <col min="3584" max="3584" width="2.81640625" style="1" customWidth="1"/>
    <col min="3585" max="3585" width="74" style="1" bestFit="1" customWidth="1"/>
    <col min="3586" max="3839" width="9.453125" style="1" customWidth="1"/>
    <col min="3840" max="3840" width="2.81640625" style="1" customWidth="1"/>
    <col min="3841" max="3841" width="74" style="1" bestFit="1" customWidth="1"/>
    <col min="3842" max="4095" width="9.453125" style="1" customWidth="1"/>
    <col min="4096" max="4096" width="2.81640625" style="1" customWidth="1"/>
    <col min="4097" max="4097" width="74" style="1" bestFit="1" customWidth="1"/>
    <col min="4098" max="4351" width="9.453125" style="1" customWidth="1"/>
    <col min="4352" max="4352" width="2.81640625" style="1" customWidth="1"/>
    <col min="4353" max="4353" width="74" style="1" bestFit="1" customWidth="1"/>
    <col min="4354" max="4607" width="9.453125" style="1" customWidth="1"/>
    <col min="4608" max="4608" width="2.81640625" style="1" customWidth="1"/>
    <col min="4609" max="4609" width="74" style="1" bestFit="1" customWidth="1"/>
    <col min="4610" max="4863" width="9.453125" style="1" customWidth="1"/>
    <col min="4864" max="4864" width="2.81640625" style="1" customWidth="1"/>
    <col min="4865" max="4865" width="74" style="1" bestFit="1" customWidth="1"/>
    <col min="4866" max="5119" width="9.453125" style="1" customWidth="1"/>
    <col min="5120" max="5120" width="2.81640625" style="1" customWidth="1"/>
    <col min="5121" max="5121" width="74" style="1" bestFit="1" customWidth="1"/>
    <col min="5122" max="5375" width="9.453125" style="1" customWidth="1"/>
    <col min="5376" max="5376" width="2.81640625" style="1" customWidth="1"/>
    <col min="5377" max="5377" width="74" style="1" bestFit="1" customWidth="1"/>
    <col min="5378" max="5631" width="9.453125" style="1" customWidth="1"/>
    <col min="5632" max="5632" width="2.81640625" style="1" customWidth="1"/>
    <col min="5633" max="5633" width="74" style="1" bestFit="1" customWidth="1"/>
    <col min="5634" max="5887" width="9.453125" style="1" customWidth="1"/>
    <col min="5888" max="5888" width="2.81640625" style="1" customWidth="1"/>
    <col min="5889" max="5889" width="74" style="1" bestFit="1" customWidth="1"/>
    <col min="5890" max="6143" width="9.453125" style="1" customWidth="1"/>
    <col min="6144" max="6144" width="2.81640625" style="1" customWidth="1"/>
    <col min="6145" max="6145" width="74" style="1" bestFit="1" customWidth="1"/>
    <col min="6146" max="6399" width="9.453125" style="1" customWidth="1"/>
    <col min="6400" max="6400" width="2.81640625" style="1" customWidth="1"/>
    <col min="6401" max="6401" width="74" style="1" bestFit="1" customWidth="1"/>
    <col min="6402" max="6655" width="9.453125" style="1" customWidth="1"/>
    <col min="6656" max="6656" width="2.81640625" style="1" customWidth="1"/>
    <col min="6657" max="6657" width="74" style="1" bestFit="1" customWidth="1"/>
    <col min="6658" max="6911" width="9.453125" style="1" customWidth="1"/>
    <col min="6912" max="6912" width="2.81640625" style="1" customWidth="1"/>
    <col min="6913" max="6913" width="74" style="1" bestFit="1" customWidth="1"/>
    <col min="6914" max="7167" width="9.453125" style="1" customWidth="1"/>
    <col min="7168" max="7168" width="2.81640625" style="1" customWidth="1"/>
    <col min="7169" max="7169" width="74" style="1" bestFit="1" customWidth="1"/>
    <col min="7170" max="7423" width="9.453125" style="1" customWidth="1"/>
    <col min="7424" max="7424" width="2.81640625" style="1" customWidth="1"/>
    <col min="7425" max="7425" width="74" style="1" bestFit="1" customWidth="1"/>
    <col min="7426" max="7679" width="9.453125" style="1" customWidth="1"/>
    <col min="7680" max="7680" width="2.81640625" style="1" customWidth="1"/>
    <col min="7681" max="7681" width="74" style="1" bestFit="1" customWidth="1"/>
    <col min="7682" max="7935" width="9.453125" style="1" customWidth="1"/>
    <col min="7936" max="7936" width="2.81640625" style="1" customWidth="1"/>
    <col min="7937" max="7937" width="74" style="1" bestFit="1" customWidth="1"/>
    <col min="7938" max="8191" width="9.453125" style="1" customWidth="1"/>
    <col min="8192" max="8192" width="2.81640625" style="1" customWidth="1"/>
    <col min="8193" max="8193" width="74" style="1" bestFit="1" customWidth="1"/>
    <col min="8194" max="8447" width="9.453125" style="1" customWidth="1"/>
    <col min="8448" max="8448" width="2.81640625" style="1" customWidth="1"/>
    <col min="8449" max="8449" width="74" style="1" bestFit="1" customWidth="1"/>
    <col min="8450" max="8703" width="9.453125" style="1" customWidth="1"/>
    <col min="8704" max="8704" width="2.81640625" style="1" customWidth="1"/>
    <col min="8705" max="8705" width="74" style="1" bestFit="1" customWidth="1"/>
    <col min="8706" max="8959" width="9.453125" style="1" customWidth="1"/>
    <col min="8960" max="8960" width="2.81640625" style="1" customWidth="1"/>
    <col min="8961" max="8961" width="74" style="1" bestFit="1" customWidth="1"/>
    <col min="8962" max="9215" width="9.453125" style="1" customWidth="1"/>
    <col min="9216" max="9216" width="2.81640625" style="1" customWidth="1"/>
    <col min="9217" max="9217" width="74" style="1" bestFit="1" customWidth="1"/>
    <col min="9218" max="9471" width="9.453125" style="1" customWidth="1"/>
    <col min="9472" max="9472" width="2.81640625" style="1" customWidth="1"/>
    <col min="9473" max="9473" width="74" style="1" bestFit="1" customWidth="1"/>
    <col min="9474" max="9727" width="9.453125" style="1" customWidth="1"/>
    <col min="9728" max="9728" width="2.81640625" style="1" customWidth="1"/>
    <col min="9729" max="9729" width="74" style="1" bestFit="1" customWidth="1"/>
    <col min="9730" max="9983" width="9.453125" style="1" customWidth="1"/>
    <col min="9984" max="9984" width="2.81640625" style="1" customWidth="1"/>
    <col min="9985" max="9985" width="74" style="1" bestFit="1" customWidth="1"/>
    <col min="9986" max="10239" width="9.453125" style="1" customWidth="1"/>
    <col min="10240" max="10240" width="2.81640625" style="1" customWidth="1"/>
    <col min="10241" max="10241" width="74" style="1" bestFit="1" customWidth="1"/>
    <col min="10242" max="10495" width="9.453125" style="1" customWidth="1"/>
    <col min="10496" max="10496" width="2.81640625" style="1" customWidth="1"/>
    <col min="10497" max="10497" width="74" style="1" bestFit="1" customWidth="1"/>
    <col min="10498" max="10751" width="9.453125" style="1" customWidth="1"/>
    <col min="10752" max="10752" width="2.81640625" style="1" customWidth="1"/>
    <col min="10753" max="10753" width="74" style="1" bestFit="1" customWidth="1"/>
    <col min="10754" max="11007" width="9.453125" style="1" customWidth="1"/>
    <col min="11008" max="11008" width="2.81640625" style="1" customWidth="1"/>
    <col min="11009" max="11009" width="74" style="1" bestFit="1" customWidth="1"/>
    <col min="11010" max="11263" width="9.453125" style="1" customWidth="1"/>
    <col min="11264" max="11264" width="2.81640625" style="1" customWidth="1"/>
    <col min="11265" max="11265" width="74" style="1" bestFit="1" customWidth="1"/>
    <col min="11266" max="11519" width="9.453125" style="1" customWidth="1"/>
    <col min="11520" max="11520" width="2.81640625" style="1" customWidth="1"/>
    <col min="11521" max="11521" width="74" style="1" bestFit="1" customWidth="1"/>
    <col min="11522" max="11775" width="9.453125" style="1" customWidth="1"/>
    <col min="11776" max="11776" width="2.81640625" style="1" customWidth="1"/>
    <col min="11777" max="11777" width="74" style="1" bestFit="1" customWidth="1"/>
    <col min="11778" max="12031" width="9.453125" style="1" customWidth="1"/>
    <col min="12032" max="12032" width="2.81640625" style="1" customWidth="1"/>
    <col min="12033" max="12033" width="74" style="1" bestFit="1" customWidth="1"/>
    <col min="12034" max="12287" width="9.453125" style="1" customWidth="1"/>
    <col min="12288" max="12288" width="2.81640625" style="1" customWidth="1"/>
    <col min="12289" max="12289" width="74" style="1" bestFit="1" customWidth="1"/>
    <col min="12290" max="12543" width="9.453125" style="1" customWidth="1"/>
    <col min="12544" max="12544" width="2.81640625" style="1" customWidth="1"/>
    <col min="12545" max="12545" width="74" style="1" bestFit="1" customWidth="1"/>
    <col min="12546" max="12799" width="9.453125" style="1" customWidth="1"/>
    <col min="12800" max="12800" width="2.81640625" style="1" customWidth="1"/>
    <col min="12801" max="12801" width="74" style="1" bestFit="1" customWidth="1"/>
    <col min="12802" max="13055" width="9.453125" style="1" customWidth="1"/>
    <col min="13056" max="13056" width="2.81640625" style="1" customWidth="1"/>
    <col min="13057" max="13057" width="74" style="1" bestFit="1" customWidth="1"/>
    <col min="13058" max="13311" width="9.453125" style="1" customWidth="1"/>
    <col min="13312" max="13312" width="2.81640625" style="1" customWidth="1"/>
    <col min="13313" max="13313" width="74" style="1" bestFit="1" customWidth="1"/>
    <col min="13314" max="13567" width="9.453125" style="1" customWidth="1"/>
    <col min="13568" max="13568" width="2.81640625" style="1" customWidth="1"/>
    <col min="13569" max="13569" width="74" style="1" bestFit="1" customWidth="1"/>
    <col min="13570" max="13823" width="9.453125" style="1" customWidth="1"/>
    <col min="13824" max="13824" width="2.81640625" style="1" customWidth="1"/>
    <col min="13825" max="13825" width="74" style="1" bestFit="1" customWidth="1"/>
    <col min="13826" max="14079" width="9.453125" style="1" customWidth="1"/>
    <col min="14080" max="14080" width="2.81640625" style="1" customWidth="1"/>
    <col min="14081" max="14081" width="74" style="1" bestFit="1" customWidth="1"/>
    <col min="14082" max="14335" width="9.453125" style="1" customWidth="1"/>
    <col min="14336" max="14336" width="2.81640625" style="1" customWidth="1"/>
    <col min="14337" max="14337" width="74" style="1" bestFit="1" customWidth="1"/>
    <col min="14338" max="14591" width="9.453125" style="1" customWidth="1"/>
    <col min="14592" max="14592" width="2.81640625" style="1" customWidth="1"/>
    <col min="14593" max="14593" width="74" style="1" bestFit="1" customWidth="1"/>
    <col min="14594" max="14847" width="9.453125" style="1" customWidth="1"/>
    <col min="14848" max="14848" width="2.81640625" style="1" customWidth="1"/>
    <col min="14849" max="14849" width="74" style="1" bestFit="1" customWidth="1"/>
    <col min="14850" max="15103" width="9.453125" style="1" customWidth="1"/>
    <col min="15104" max="15104" width="2.81640625" style="1" customWidth="1"/>
    <col min="15105" max="15105" width="74" style="1" bestFit="1" customWidth="1"/>
    <col min="15106" max="15359" width="9.453125" style="1" customWidth="1"/>
    <col min="15360" max="15360" width="2.81640625" style="1" customWidth="1"/>
    <col min="15361" max="15361" width="74" style="1" bestFit="1" customWidth="1"/>
    <col min="15362" max="15615" width="9.453125" style="1" customWidth="1"/>
    <col min="15616" max="15616" width="2.81640625" style="1" customWidth="1"/>
    <col min="15617" max="15617" width="74" style="1" bestFit="1" customWidth="1"/>
    <col min="15618" max="15871" width="9.453125" style="1" customWidth="1"/>
    <col min="15872" max="15872" width="2.81640625" style="1" customWidth="1"/>
    <col min="15873" max="15873" width="74" style="1" bestFit="1" customWidth="1"/>
    <col min="15874" max="16127" width="9.453125" style="1" customWidth="1"/>
    <col min="16128" max="16128" width="2.81640625" style="1" customWidth="1"/>
    <col min="16129" max="16129" width="74" style="1" bestFit="1" customWidth="1"/>
    <col min="16130" max="16384" width="9.453125" style="1" customWidth="1"/>
  </cols>
  <sheetData>
    <row r="1" spans="1:11" ht="84" customHeight="1" x14ac:dyDescent="0.25">
      <c r="A1" s="7" t="e" vm="1">
        <v>#VALUE!</v>
      </c>
    </row>
    <row r="2" spans="1:11" ht="27.5" x14ac:dyDescent="0.55000000000000004">
      <c r="A2" s="8" t="s">
        <v>95</v>
      </c>
    </row>
    <row r="3" spans="1:11" ht="22.5" x14ac:dyDescent="0.25">
      <c r="A3" s="22" t="str">
        <f>_xlfn.CONCAT("England, year ending ",config!B5," ",config!B6,": data tables")</f>
        <v>England, year ending December 2025: data tables</v>
      </c>
    </row>
    <row r="4" spans="1:11" ht="45" customHeight="1" x14ac:dyDescent="0.35">
      <c r="A4" s="9" t="s">
        <v>78</v>
      </c>
      <c r="C4" s="2"/>
      <c r="K4" s="3"/>
    </row>
    <row r="5" spans="1:11" ht="32.25" customHeight="1" x14ac:dyDescent="0.35">
      <c r="A5" s="10" t="str">
        <f>_xlfn.CONCAT("Responsible Statistician: ",config!B4)</f>
        <v>Responsible Statistician: Katrina Ihebunezie</v>
      </c>
      <c r="B5" s="4"/>
    </row>
    <row r="6" spans="1:11" ht="15.5" x14ac:dyDescent="0.35">
      <c r="A6" s="27" t="s">
        <v>209</v>
      </c>
      <c r="B6" s="4"/>
    </row>
    <row r="7" spans="1:11" ht="15.5" x14ac:dyDescent="0.35">
      <c r="A7" s="24" t="s">
        <v>206</v>
      </c>
      <c r="B7" s="6"/>
    </row>
    <row r="8" spans="1:11" ht="28.5" customHeight="1" x14ac:dyDescent="0.35">
      <c r="A8" s="23" t="str">
        <f>_xlfn.CONCAT("Published: ",config!B1)</f>
        <v>Published: 29 April 2026</v>
      </c>
      <c r="B8" s="5"/>
    </row>
    <row r="9" spans="1:11" ht="15.5" x14ac:dyDescent="0.35">
      <c r="A9" s="24" t="str">
        <f>_xlfn.CONCAT("Next update: ",config!B2)</f>
        <v>Next update: 22 July 2026</v>
      </c>
      <c r="B9" s="5"/>
    </row>
    <row r="10" spans="1:11" ht="30" customHeight="1" x14ac:dyDescent="0.35">
      <c r="A10" s="10" t="s">
        <v>217</v>
      </c>
    </row>
    <row r="11" spans="1:11" ht="15.5" x14ac:dyDescent="0.35">
      <c r="A11" s="11" t="s">
        <v>79</v>
      </c>
    </row>
    <row r="12" spans="1:11" ht="26.25" customHeight="1" x14ac:dyDescent="0.35">
      <c r="A12" s="10" t="s">
        <v>80</v>
      </c>
    </row>
    <row r="13" spans="1:11" ht="15.5" x14ac:dyDescent="0.35">
      <c r="A13" s="10" t="s">
        <v>81</v>
      </c>
    </row>
    <row r="14" spans="1:11" ht="15.5" x14ac:dyDescent="0.35">
      <c r="A14" s="28" t="s">
        <v>207</v>
      </c>
    </row>
    <row r="15" spans="1:11" x14ac:dyDescent="0.25">
      <c r="A15" s="7"/>
    </row>
    <row r="16" spans="1:11" x14ac:dyDescent="0.25">
      <c r="A16" s="7"/>
    </row>
    <row r="17" spans="1:1" x14ac:dyDescent="0.25">
      <c r="A17" s="7"/>
    </row>
    <row r="18" spans="1:1" x14ac:dyDescent="0.25">
      <c r="A18" s="7"/>
    </row>
    <row r="19" spans="1:1" x14ac:dyDescent="0.25">
      <c r="A19" s="7"/>
    </row>
    <row r="20" spans="1:1" x14ac:dyDescent="0.25">
      <c r="A20" s="7"/>
    </row>
  </sheetData>
  <hyperlinks>
    <hyperlink ref="A11" location="Contents!A1" display="Contents" xr:uid="{94DE3246-953E-4985-BAF1-68B3C3F10525}"/>
    <hyperlink ref="A14" r:id="rId1" xr:uid="{C1936073-E38F-4666-8DD7-D88EE3D459BB}"/>
    <hyperlink ref="A9" r:id="rId2" display="Next update: 24 October 2024" xr:uid="{70675603-97AE-43D3-AB43-0BDDABEA3FCA}"/>
    <hyperlink ref="A8" r:id="rId3" display="Published: 12 August 2021" xr:uid="{1523C20A-B1A7-41E5-937D-60E226A4963E}"/>
    <hyperlink ref="A7" r:id="rId4" xr:uid="{0FE1621A-288A-4F51-93FF-A1BEFB0CECD0}"/>
    <hyperlink ref="A6" r:id="rId5" xr:uid="{04E4C3BE-57B5-4CA2-B4C6-787BEE52D7E4}"/>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5F30-B46B-474D-95A9-2EF1E578BDBA}">
  <sheetPr codeName="Sheet9">
    <tabColor rgb="FFFF0000"/>
  </sheetPr>
  <dimension ref="A1:I3826"/>
  <sheetViews>
    <sheetView zoomScaleNormal="100" workbookViewId="0">
      <selection activeCell="C1" sqref="C1"/>
    </sheetView>
  </sheetViews>
  <sheetFormatPr defaultColWidth="9.1796875" defaultRowHeight="15.5" x14ac:dyDescent="0.35"/>
  <cols>
    <col min="1" max="1" width="16.1796875" style="29" bestFit="1" customWidth="1"/>
    <col min="2" max="2" width="14.81640625" style="29" bestFit="1" customWidth="1"/>
    <col min="3" max="3" width="20.54296875" style="29" bestFit="1" customWidth="1"/>
    <col min="4" max="4" width="9.1796875" style="29"/>
    <col min="5" max="5" width="22.453125" style="29" bestFit="1" customWidth="1"/>
    <col min="6" max="16384" width="9.1796875" style="29"/>
  </cols>
  <sheetData>
    <row r="1" spans="1:9" x14ac:dyDescent="0.35">
      <c r="A1" s="31" t="s">
        <v>0</v>
      </c>
      <c r="B1" s="29" t="s">
        <v>1</v>
      </c>
      <c r="C1" s="29" t="s">
        <v>2</v>
      </c>
      <c r="D1" s="29" t="s">
        <v>110</v>
      </c>
      <c r="E1" s="29" t="s">
        <v>147</v>
      </c>
      <c r="G1" s="167" t="s">
        <v>148</v>
      </c>
      <c r="H1" s="167"/>
      <c r="I1" s="167"/>
    </row>
    <row r="2" spans="1:9" x14ac:dyDescent="0.35">
      <c r="A2" s="29" t="s">
        <v>124</v>
      </c>
      <c r="B2" s="29" t="s">
        <v>8</v>
      </c>
      <c r="C2" s="29" t="s">
        <v>9</v>
      </c>
      <c r="D2" s="29">
        <v>153420.27026369999</v>
      </c>
      <c r="E2" s="29">
        <v>4.2436169999999999E-3</v>
      </c>
    </row>
    <row r="3" spans="1:9" x14ac:dyDescent="0.35">
      <c r="A3" s="29" t="s">
        <v>125</v>
      </c>
      <c r="B3" s="29" t="s">
        <v>8</v>
      </c>
      <c r="C3" s="29" t="s">
        <v>9</v>
      </c>
      <c r="D3" s="29">
        <v>163897.37466433001</v>
      </c>
      <c r="E3" s="29">
        <v>4.3080289999999997E-3</v>
      </c>
    </row>
    <row r="4" spans="1:9" x14ac:dyDescent="0.35">
      <c r="A4" s="29" t="s">
        <v>126</v>
      </c>
      <c r="B4" s="29" t="s">
        <v>8</v>
      </c>
      <c r="C4" s="29" t="s">
        <v>9</v>
      </c>
      <c r="D4" s="29">
        <v>163383.66619875</v>
      </c>
      <c r="E4" s="29">
        <v>4.2860729999999996E-3</v>
      </c>
    </row>
    <row r="5" spans="1:9" x14ac:dyDescent="0.35">
      <c r="A5" s="29" t="s">
        <v>127</v>
      </c>
      <c r="B5" s="29" t="s">
        <v>8</v>
      </c>
      <c r="C5" s="29" t="s">
        <v>9</v>
      </c>
      <c r="D5" s="29">
        <v>159698.27331545</v>
      </c>
      <c r="E5" s="29">
        <v>4.2974559999999998E-3</v>
      </c>
    </row>
    <row r="6" spans="1:9" x14ac:dyDescent="0.35">
      <c r="A6" s="29" t="s">
        <v>128</v>
      </c>
      <c r="B6" s="29" t="s">
        <v>8</v>
      </c>
      <c r="C6" s="29" t="s">
        <v>9</v>
      </c>
      <c r="D6" s="29">
        <v>160788.44021609001</v>
      </c>
      <c r="E6" s="29">
        <v>4.3415600000000004E-3</v>
      </c>
    </row>
    <row r="7" spans="1:9" x14ac:dyDescent="0.35">
      <c r="A7" s="29" t="s">
        <v>129</v>
      </c>
      <c r="B7" s="29" t="s">
        <v>8</v>
      </c>
      <c r="C7" s="29" t="s">
        <v>9</v>
      </c>
      <c r="D7" s="29">
        <v>178442.66763303999</v>
      </c>
      <c r="E7" s="29">
        <v>4.467108E-3</v>
      </c>
    </row>
    <row r="8" spans="1:9" x14ac:dyDescent="0.35">
      <c r="A8" s="29" t="s">
        <v>130</v>
      </c>
      <c r="B8" s="29" t="s">
        <v>8</v>
      </c>
      <c r="C8" s="29" t="s">
        <v>9</v>
      </c>
      <c r="D8" s="29">
        <v>173482.43783576001</v>
      </c>
      <c r="E8" s="29">
        <v>4.5405869999999996E-3</v>
      </c>
    </row>
    <row r="9" spans="1:9" x14ac:dyDescent="0.35">
      <c r="A9" s="29" t="s">
        <v>131</v>
      </c>
      <c r="B9" s="29" t="s">
        <v>8</v>
      </c>
      <c r="C9" s="29" t="s">
        <v>9</v>
      </c>
      <c r="D9" s="29">
        <v>185338.87338259001</v>
      </c>
      <c r="E9" s="29">
        <v>4.5179549999999997E-3</v>
      </c>
    </row>
    <row r="10" spans="1:9" x14ac:dyDescent="0.35">
      <c r="A10" s="29" t="s">
        <v>132</v>
      </c>
      <c r="B10" s="29" t="s">
        <v>8</v>
      </c>
      <c r="C10" s="29" t="s">
        <v>9</v>
      </c>
      <c r="D10" s="29">
        <v>169453.18249512001</v>
      </c>
      <c r="E10" s="29">
        <v>4.6114190000000003E-3</v>
      </c>
    </row>
    <row r="11" spans="1:9" x14ac:dyDescent="0.35">
      <c r="A11" s="29" t="s">
        <v>133</v>
      </c>
      <c r="B11" s="29" t="s">
        <v>8</v>
      </c>
      <c r="C11" s="29" t="s">
        <v>9</v>
      </c>
      <c r="D11" s="29">
        <v>167697.80462647</v>
      </c>
      <c r="E11" s="29">
        <v>4.7362630000000001E-3</v>
      </c>
    </row>
    <row r="12" spans="1:9" x14ac:dyDescent="0.35">
      <c r="A12" s="29" t="s">
        <v>134</v>
      </c>
      <c r="B12" s="29" t="s">
        <v>8</v>
      </c>
      <c r="C12" s="29" t="s">
        <v>9</v>
      </c>
      <c r="D12" s="29">
        <v>142748.46948244001</v>
      </c>
      <c r="E12" s="29">
        <v>4.8327800000000001E-3</v>
      </c>
    </row>
    <row r="13" spans="1:9" x14ac:dyDescent="0.35">
      <c r="A13" s="29" t="s">
        <v>135</v>
      </c>
      <c r="B13" s="29" t="s">
        <v>8</v>
      </c>
      <c r="C13" s="29" t="s">
        <v>9</v>
      </c>
      <c r="D13" s="29">
        <v>133481</v>
      </c>
      <c r="E13" s="29">
        <v>4.9750360000000004E-3</v>
      </c>
    </row>
    <row r="14" spans="1:9" x14ac:dyDescent="0.35">
      <c r="A14" s="29" t="s">
        <v>136</v>
      </c>
      <c r="B14" s="29" t="s">
        <v>8</v>
      </c>
      <c r="C14" s="29" t="s">
        <v>9</v>
      </c>
      <c r="D14" s="29">
        <v>125016.67071535</v>
      </c>
      <c r="E14" s="29">
        <v>5.0996649999999998E-3</v>
      </c>
    </row>
    <row r="15" spans="1:9" x14ac:dyDescent="0.35">
      <c r="A15" s="29" t="s">
        <v>137</v>
      </c>
      <c r="B15" s="29" t="s">
        <v>8</v>
      </c>
      <c r="C15" s="29" t="s">
        <v>9</v>
      </c>
      <c r="D15" s="29">
        <v>111095.40765381001</v>
      </c>
      <c r="E15" s="29">
        <v>5.1474989999999998E-3</v>
      </c>
    </row>
    <row r="16" spans="1:9" x14ac:dyDescent="0.35">
      <c r="A16" s="29" t="s">
        <v>138</v>
      </c>
      <c r="B16" s="29" t="s">
        <v>8</v>
      </c>
      <c r="C16" s="29" t="s">
        <v>9</v>
      </c>
      <c r="D16" s="29">
        <v>95995.748001130007</v>
      </c>
      <c r="E16" s="29">
        <v>5.2892779999999997E-3</v>
      </c>
    </row>
    <row r="17" spans="1:5" x14ac:dyDescent="0.35">
      <c r="A17" s="29" t="s">
        <v>124</v>
      </c>
      <c r="B17" s="29" t="s">
        <v>8</v>
      </c>
      <c r="C17" s="29" t="s">
        <v>14</v>
      </c>
      <c r="D17" s="29">
        <v>3489.66674805</v>
      </c>
      <c r="E17" s="29">
        <v>4.2399650000000001E-3</v>
      </c>
    </row>
    <row r="18" spans="1:5" x14ac:dyDescent="0.35">
      <c r="A18" s="29" t="s">
        <v>125</v>
      </c>
      <c r="B18" s="29" t="s">
        <v>8</v>
      </c>
      <c r="C18" s="29" t="s">
        <v>14</v>
      </c>
      <c r="D18" s="29">
        <v>3258.47924805</v>
      </c>
      <c r="E18" s="29">
        <v>4.2238420000000002E-3</v>
      </c>
    </row>
    <row r="19" spans="1:5" x14ac:dyDescent="0.35">
      <c r="A19" s="29" t="s">
        <v>126</v>
      </c>
      <c r="B19" s="29" t="s">
        <v>8</v>
      </c>
      <c r="C19" s="29" t="s">
        <v>14</v>
      </c>
      <c r="D19" s="29">
        <v>3403.8718261700001</v>
      </c>
      <c r="E19" s="29">
        <v>4.3081489999999998E-3</v>
      </c>
    </row>
    <row r="20" spans="1:5" x14ac:dyDescent="0.35">
      <c r="A20" s="29" t="s">
        <v>127</v>
      </c>
      <c r="B20" s="29" t="s">
        <v>8</v>
      </c>
      <c r="C20" s="29" t="s">
        <v>14</v>
      </c>
      <c r="D20" s="29">
        <v>3400.8903808599998</v>
      </c>
      <c r="E20" s="29">
        <v>4.1097959999999998E-3</v>
      </c>
    </row>
    <row r="21" spans="1:5" x14ac:dyDescent="0.35">
      <c r="A21" s="29" t="s">
        <v>128</v>
      </c>
      <c r="B21" s="29" t="s">
        <v>8</v>
      </c>
      <c r="C21" s="29" t="s">
        <v>14</v>
      </c>
      <c r="D21" s="29">
        <v>3544.6513671900002</v>
      </c>
      <c r="E21" s="29">
        <v>4.3103129999999996E-3</v>
      </c>
    </row>
    <row r="22" spans="1:5" x14ac:dyDescent="0.35">
      <c r="A22" s="29" t="s">
        <v>129</v>
      </c>
      <c r="B22" s="29" t="s">
        <v>8</v>
      </c>
      <c r="C22" s="29" t="s">
        <v>14</v>
      </c>
      <c r="D22" s="29">
        <v>4145.1196289099998</v>
      </c>
      <c r="E22" s="29">
        <v>4.369548E-3</v>
      </c>
    </row>
    <row r="23" spans="1:5" x14ac:dyDescent="0.35">
      <c r="A23" s="29" t="s">
        <v>130</v>
      </c>
      <c r="B23" s="29" t="s">
        <v>8</v>
      </c>
      <c r="C23" s="29" t="s">
        <v>14</v>
      </c>
      <c r="D23" s="29">
        <v>4612.0917968800004</v>
      </c>
      <c r="E23" s="29">
        <v>4.5725339999999996E-3</v>
      </c>
    </row>
    <row r="24" spans="1:5" x14ac:dyDescent="0.35">
      <c r="A24" s="29" t="s">
        <v>131</v>
      </c>
      <c r="B24" s="29" t="s">
        <v>8</v>
      </c>
      <c r="C24" s="29" t="s">
        <v>14</v>
      </c>
      <c r="D24" s="29">
        <v>4881.51171875</v>
      </c>
      <c r="E24" s="29">
        <v>4.5222500000000002E-3</v>
      </c>
    </row>
    <row r="25" spans="1:5" x14ac:dyDescent="0.35">
      <c r="A25" s="29" t="s">
        <v>132</v>
      </c>
      <c r="B25" s="29" t="s">
        <v>8</v>
      </c>
      <c r="C25" s="29" t="s">
        <v>14</v>
      </c>
      <c r="D25" s="29">
        <v>4019</v>
      </c>
      <c r="E25" s="29">
        <v>4.6795079999999998E-3</v>
      </c>
    </row>
    <row r="26" spans="1:5" x14ac:dyDescent="0.35">
      <c r="A26" s="29" t="s">
        <v>133</v>
      </c>
      <c r="B26" s="29" t="s">
        <v>8</v>
      </c>
      <c r="C26" s="29" t="s">
        <v>14</v>
      </c>
      <c r="D26" s="29">
        <v>3981</v>
      </c>
      <c r="E26" s="29">
        <v>4.8059879999999998E-3</v>
      </c>
    </row>
    <row r="27" spans="1:5" x14ac:dyDescent="0.35">
      <c r="A27" s="29" t="s">
        <v>134</v>
      </c>
      <c r="B27" s="29" t="s">
        <v>8</v>
      </c>
      <c r="C27" s="29" t="s">
        <v>14</v>
      </c>
      <c r="D27" s="29">
        <v>3240</v>
      </c>
      <c r="E27" s="29">
        <v>5.3223589999999996E-3</v>
      </c>
    </row>
    <row r="28" spans="1:5" x14ac:dyDescent="0.35">
      <c r="A28" s="29" t="s">
        <v>135</v>
      </c>
      <c r="B28" s="29" t="s">
        <v>8</v>
      </c>
      <c r="C28" s="29" t="s">
        <v>14</v>
      </c>
      <c r="D28" s="29">
        <v>3361</v>
      </c>
      <c r="E28" s="29">
        <v>5.3950120000000002E-3</v>
      </c>
    </row>
    <row r="29" spans="1:5" x14ac:dyDescent="0.35">
      <c r="A29" s="29" t="s">
        <v>136</v>
      </c>
      <c r="B29" s="29" t="s">
        <v>8</v>
      </c>
      <c r="C29" s="29" t="s">
        <v>14</v>
      </c>
      <c r="D29" s="29">
        <v>3073</v>
      </c>
      <c r="E29" s="29">
        <v>5.4986080000000003E-3</v>
      </c>
    </row>
    <row r="30" spans="1:5" x14ac:dyDescent="0.35">
      <c r="A30" s="29" t="s">
        <v>137</v>
      </c>
      <c r="B30" s="29" t="s">
        <v>8</v>
      </c>
      <c r="C30" s="29" t="s">
        <v>14</v>
      </c>
      <c r="D30" s="29">
        <v>2856</v>
      </c>
      <c r="E30" s="29">
        <v>5.4514849999999998E-3</v>
      </c>
    </row>
    <row r="31" spans="1:5" x14ac:dyDescent="0.35">
      <c r="A31" s="29" t="s">
        <v>138</v>
      </c>
      <c r="B31" s="29" t="s">
        <v>8</v>
      </c>
      <c r="C31" s="29" t="s">
        <v>14</v>
      </c>
      <c r="D31" s="29">
        <v>2195</v>
      </c>
      <c r="E31" s="29">
        <v>5.3290309999999997E-3</v>
      </c>
    </row>
    <row r="32" spans="1:5" x14ac:dyDescent="0.35">
      <c r="A32" s="29" t="s">
        <v>124</v>
      </c>
      <c r="B32" s="29" t="s">
        <v>8</v>
      </c>
      <c r="C32" s="29" t="s">
        <v>15</v>
      </c>
      <c r="D32" s="29">
        <v>1674</v>
      </c>
      <c r="E32" s="29">
        <v>5.2983470000000001E-3</v>
      </c>
    </row>
    <row r="33" spans="1:5" x14ac:dyDescent="0.35">
      <c r="A33" s="29" t="s">
        <v>125</v>
      </c>
      <c r="B33" s="29" t="s">
        <v>8</v>
      </c>
      <c r="C33" s="29" t="s">
        <v>15</v>
      </c>
      <c r="D33" s="29">
        <v>1635.3618164100001</v>
      </c>
      <c r="E33" s="29">
        <v>5.1527470000000001E-3</v>
      </c>
    </row>
    <row r="34" spans="1:5" x14ac:dyDescent="0.35">
      <c r="A34" s="29" t="s">
        <v>126</v>
      </c>
      <c r="B34" s="29" t="s">
        <v>8</v>
      </c>
      <c r="C34" s="29" t="s">
        <v>15</v>
      </c>
      <c r="D34" s="29">
        <v>1718.9458007799999</v>
      </c>
      <c r="E34" s="29">
        <v>5.10956E-3</v>
      </c>
    </row>
    <row r="35" spans="1:5" x14ac:dyDescent="0.35">
      <c r="A35" s="29" t="s">
        <v>127</v>
      </c>
      <c r="B35" s="29" t="s">
        <v>8</v>
      </c>
      <c r="C35" s="29" t="s">
        <v>15</v>
      </c>
      <c r="D35" s="29">
        <v>1675.5783691399999</v>
      </c>
      <c r="E35" s="29">
        <v>4.8832679999999996E-3</v>
      </c>
    </row>
    <row r="36" spans="1:5" x14ac:dyDescent="0.35">
      <c r="A36" s="29" t="s">
        <v>128</v>
      </c>
      <c r="B36" s="29" t="s">
        <v>8</v>
      </c>
      <c r="C36" s="29" t="s">
        <v>15</v>
      </c>
      <c r="D36" s="29">
        <v>1692.2009277300001</v>
      </c>
      <c r="E36" s="29">
        <v>4.8391110000000001E-3</v>
      </c>
    </row>
    <row r="37" spans="1:5" x14ac:dyDescent="0.35">
      <c r="A37" s="29" t="s">
        <v>129</v>
      </c>
      <c r="B37" s="29" t="s">
        <v>8</v>
      </c>
      <c r="C37" s="29" t="s">
        <v>15</v>
      </c>
      <c r="D37" s="29">
        <v>1974.75183105</v>
      </c>
      <c r="E37" s="29">
        <v>4.8634940000000003E-3</v>
      </c>
    </row>
    <row r="38" spans="1:5" x14ac:dyDescent="0.35">
      <c r="A38" s="29" t="s">
        <v>130</v>
      </c>
      <c r="B38" s="29" t="s">
        <v>8</v>
      </c>
      <c r="C38" s="29" t="s">
        <v>15</v>
      </c>
      <c r="D38" s="29">
        <v>1998.14416504</v>
      </c>
      <c r="E38" s="29">
        <v>4.9538719999999998E-3</v>
      </c>
    </row>
    <row r="39" spans="1:5" x14ac:dyDescent="0.35">
      <c r="A39" s="29" t="s">
        <v>131</v>
      </c>
      <c r="B39" s="29" t="s">
        <v>8</v>
      </c>
      <c r="C39" s="29" t="s">
        <v>15</v>
      </c>
      <c r="D39" s="29">
        <v>2034.78845215</v>
      </c>
      <c r="E39" s="29">
        <v>4.9618780000000003E-3</v>
      </c>
    </row>
    <row r="40" spans="1:5" x14ac:dyDescent="0.35">
      <c r="A40" s="29" t="s">
        <v>132</v>
      </c>
      <c r="B40" s="29" t="s">
        <v>8</v>
      </c>
      <c r="C40" s="29" t="s">
        <v>15</v>
      </c>
      <c r="D40" s="29">
        <v>2085.6662597700001</v>
      </c>
      <c r="E40" s="29">
        <v>4.8411399999999999E-3</v>
      </c>
    </row>
    <row r="41" spans="1:5" x14ac:dyDescent="0.35">
      <c r="A41" s="29" t="s">
        <v>133</v>
      </c>
      <c r="B41" s="29" t="s">
        <v>8</v>
      </c>
      <c r="C41" s="29" t="s">
        <v>15</v>
      </c>
      <c r="D41" s="29">
        <v>1790.70910645</v>
      </c>
      <c r="E41" s="29">
        <v>4.8425569999999999E-3</v>
      </c>
    </row>
    <row r="42" spans="1:5" x14ac:dyDescent="0.35">
      <c r="A42" s="29" t="s">
        <v>134</v>
      </c>
      <c r="B42" s="29" t="s">
        <v>8</v>
      </c>
      <c r="C42" s="29" t="s">
        <v>15</v>
      </c>
      <c r="D42" s="29">
        <v>1685</v>
      </c>
      <c r="E42" s="29">
        <v>4.9006759999999996E-3</v>
      </c>
    </row>
    <row r="43" spans="1:5" x14ac:dyDescent="0.35">
      <c r="A43" s="29" t="s">
        <v>135</v>
      </c>
      <c r="B43" s="29" t="s">
        <v>8</v>
      </c>
      <c r="C43" s="29" t="s">
        <v>15</v>
      </c>
      <c r="D43" s="29">
        <v>1581</v>
      </c>
      <c r="E43" s="29">
        <v>4.9269980000000001E-3</v>
      </c>
    </row>
    <row r="44" spans="1:5" x14ac:dyDescent="0.35">
      <c r="A44" s="29" t="s">
        <v>136</v>
      </c>
      <c r="B44" s="29" t="s">
        <v>8</v>
      </c>
      <c r="C44" s="29" t="s">
        <v>15</v>
      </c>
      <c r="D44" s="29">
        <v>1481</v>
      </c>
      <c r="E44" s="29">
        <v>5.1025949999999997E-3</v>
      </c>
    </row>
    <row r="45" spans="1:5" x14ac:dyDescent="0.35">
      <c r="A45" s="29" t="s">
        <v>137</v>
      </c>
      <c r="B45" s="29" t="s">
        <v>8</v>
      </c>
      <c r="C45" s="29" t="s">
        <v>15</v>
      </c>
      <c r="D45" s="29">
        <v>1439</v>
      </c>
      <c r="E45" s="29">
        <v>5.0232610000000002E-3</v>
      </c>
    </row>
    <row r="46" spans="1:5" x14ac:dyDescent="0.35">
      <c r="A46" s="29" t="s">
        <v>138</v>
      </c>
      <c r="B46" s="29" t="s">
        <v>8</v>
      </c>
      <c r="C46" s="29" t="s">
        <v>15</v>
      </c>
      <c r="D46" s="29">
        <v>1213</v>
      </c>
      <c r="E46" s="29">
        <v>4.9561450000000003E-3</v>
      </c>
    </row>
    <row r="47" spans="1:5" x14ac:dyDescent="0.35">
      <c r="A47" s="29" t="s">
        <v>124</v>
      </c>
      <c r="B47" s="29" t="s">
        <v>8</v>
      </c>
      <c r="C47" s="29" t="s">
        <v>16</v>
      </c>
      <c r="D47" s="29">
        <v>1927.9403076200001</v>
      </c>
      <c r="E47" s="29">
        <v>4.6546280000000001E-3</v>
      </c>
    </row>
    <row r="48" spans="1:5" x14ac:dyDescent="0.35">
      <c r="A48" s="29" t="s">
        <v>125</v>
      </c>
      <c r="B48" s="29" t="s">
        <v>8</v>
      </c>
      <c r="C48" s="29" t="s">
        <v>16</v>
      </c>
      <c r="D48" s="29">
        <v>2103.4213867200001</v>
      </c>
      <c r="E48" s="29">
        <v>4.5925970000000003E-3</v>
      </c>
    </row>
    <row r="49" spans="1:5" x14ac:dyDescent="0.35">
      <c r="A49" s="29" t="s">
        <v>126</v>
      </c>
      <c r="B49" s="29" t="s">
        <v>8</v>
      </c>
      <c r="C49" s="29" t="s">
        <v>16</v>
      </c>
      <c r="D49" s="29">
        <v>2168.3256835900002</v>
      </c>
      <c r="E49" s="29">
        <v>4.5883520000000004E-3</v>
      </c>
    </row>
    <row r="50" spans="1:5" x14ac:dyDescent="0.35">
      <c r="A50" s="29" t="s">
        <v>127</v>
      </c>
      <c r="B50" s="29" t="s">
        <v>8</v>
      </c>
      <c r="C50" s="29" t="s">
        <v>16</v>
      </c>
      <c r="D50" s="29">
        <v>2095.2661132799999</v>
      </c>
      <c r="E50" s="29">
        <v>4.9068619999999997E-3</v>
      </c>
    </row>
    <row r="51" spans="1:5" x14ac:dyDescent="0.35">
      <c r="A51" s="29" t="s">
        <v>128</v>
      </c>
      <c r="B51" s="29" t="s">
        <v>8</v>
      </c>
      <c r="C51" s="29" t="s">
        <v>16</v>
      </c>
      <c r="D51" s="29">
        <v>2208.69921875</v>
      </c>
      <c r="E51" s="29">
        <v>4.5603309999999999E-3</v>
      </c>
    </row>
    <row r="52" spans="1:5" x14ac:dyDescent="0.35">
      <c r="A52" s="29" t="s">
        <v>129</v>
      </c>
      <c r="B52" s="29" t="s">
        <v>8</v>
      </c>
      <c r="C52" s="29" t="s">
        <v>16</v>
      </c>
      <c r="D52" s="29">
        <v>2432.7346191400002</v>
      </c>
      <c r="E52" s="29">
        <v>4.6702740000000003E-3</v>
      </c>
    </row>
    <row r="53" spans="1:5" x14ac:dyDescent="0.35">
      <c r="A53" s="29" t="s">
        <v>130</v>
      </c>
      <c r="B53" s="29" t="s">
        <v>8</v>
      </c>
      <c r="C53" s="29" t="s">
        <v>16</v>
      </c>
      <c r="D53" s="29">
        <v>2456.0463867200001</v>
      </c>
      <c r="E53" s="29">
        <v>4.8867379999999998E-3</v>
      </c>
    </row>
    <row r="54" spans="1:5" x14ac:dyDescent="0.35">
      <c r="A54" s="29" t="s">
        <v>131</v>
      </c>
      <c r="B54" s="29" t="s">
        <v>8</v>
      </c>
      <c r="C54" s="29" t="s">
        <v>16</v>
      </c>
      <c r="D54" s="29">
        <v>2505.9812011700001</v>
      </c>
      <c r="E54" s="29">
        <v>4.9796110000000001E-3</v>
      </c>
    </row>
    <row r="55" spans="1:5" x14ac:dyDescent="0.35">
      <c r="A55" s="29" t="s">
        <v>132</v>
      </c>
      <c r="B55" s="29" t="s">
        <v>8</v>
      </c>
      <c r="C55" s="29" t="s">
        <v>16</v>
      </c>
      <c r="D55" s="29">
        <v>2167.00390625</v>
      </c>
      <c r="E55" s="29">
        <v>5.0631749999999996E-3</v>
      </c>
    </row>
    <row r="56" spans="1:5" x14ac:dyDescent="0.35">
      <c r="A56" s="29" t="s">
        <v>133</v>
      </c>
      <c r="B56" s="29" t="s">
        <v>8</v>
      </c>
      <c r="C56" s="29" t="s">
        <v>16</v>
      </c>
      <c r="D56" s="29">
        <v>2110.0871582</v>
      </c>
      <c r="E56" s="29">
        <v>5.2215079999999997E-3</v>
      </c>
    </row>
    <row r="57" spans="1:5" x14ac:dyDescent="0.35">
      <c r="A57" s="29" t="s">
        <v>134</v>
      </c>
      <c r="B57" s="29" t="s">
        <v>8</v>
      </c>
      <c r="C57" s="29" t="s">
        <v>16</v>
      </c>
      <c r="D57" s="29">
        <v>1803.1065673799999</v>
      </c>
      <c r="E57" s="29">
        <v>5.1489630000000003E-3</v>
      </c>
    </row>
    <row r="58" spans="1:5" x14ac:dyDescent="0.35">
      <c r="A58" s="29" t="s">
        <v>135</v>
      </c>
      <c r="B58" s="29" t="s">
        <v>8</v>
      </c>
      <c r="C58" s="29" t="s">
        <v>16</v>
      </c>
      <c r="D58" s="29">
        <v>1750</v>
      </c>
      <c r="E58" s="29">
        <v>5.1682539999999997E-3</v>
      </c>
    </row>
    <row r="59" spans="1:5" x14ac:dyDescent="0.35">
      <c r="A59" s="29" t="s">
        <v>136</v>
      </c>
      <c r="B59" s="29" t="s">
        <v>8</v>
      </c>
      <c r="C59" s="29" t="s">
        <v>16</v>
      </c>
      <c r="D59" s="29">
        <v>1592.0019531299999</v>
      </c>
      <c r="E59" s="29">
        <v>5.4375810000000004E-3</v>
      </c>
    </row>
    <row r="60" spans="1:5" x14ac:dyDescent="0.35">
      <c r="A60" s="29" t="s">
        <v>137</v>
      </c>
      <c r="B60" s="29" t="s">
        <v>8</v>
      </c>
      <c r="C60" s="29" t="s">
        <v>16</v>
      </c>
      <c r="D60" s="29">
        <v>1539.4924316399999</v>
      </c>
      <c r="E60" s="29">
        <v>5.6691959999999996E-3</v>
      </c>
    </row>
    <row r="61" spans="1:5" x14ac:dyDescent="0.35">
      <c r="A61" s="29" t="s">
        <v>138</v>
      </c>
      <c r="B61" s="29" t="s">
        <v>8</v>
      </c>
      <c r="C61" s="29" t="s">
        <v>16</v>
      </c>
      <c r="D61" s="29">
        <v>1295.4063720700001</v>
      </c>
      <c r="E61" s="29">
        <v>5.6141020000000002E-3</v>
      </c>
    </row>
    <row r="62" spans="1:5" x14ac:dyDescent="0.35">
      <c r="A62" s="29" t="s">
        <v>124</v>
      </c>
      <c r="B62" s="29" t="s">
        <v>8</v>
      </c>
      <c r="C62" s="29" t="s">
        <v>17</v>
      </c>
      <c r="D62" s="29">
        <v>2205.5</v>
      </c>
      <c r="E62" s="29">
        <v>4.8744920000000002E-3</v>
      </c>
    </row>
    <row r="63" spans="1:5" x14ac:dyDescent="0.35">
      <c r="A63" s="29" t="s">
        <v>125</v>
      </c>
      <c r="B63" s="29" t="s">
        <v>8</v>
      </c>
      <c r="C63" s="29" t="s">
        <v>17</v>
      </c>
      <c r="D63" s="29">
        <v>2348.1599121099998</v>
      </c>
      <c r="E63" s="29">
        <v>5.1806819999999998E-3</v>
      </c>
    </row>
    <row r="64" spans="1:5" x14ac:dyDescent="0.35">
      <c r="A64" s="29" t="s">
        <v>126</v>
      </c>
      <c r="B64" s="29" t="s">
        <v>8</v>
      </c>
      <c r="C64" s="29" t="s">
        <v>17</v>
      </c>
      <c r="D64" s="29">
        <v>2355.1171875</v>
      </c>
      <c r="E64" s="29">
        <v>5.2308320000000004E-3</v>
      </c>
    </row>
    <row r="65" spans="1:5" x14ac:dyDescent="0.35">
      <c r="A65" s="29" t="s">
        <v>127</v>
      </c>
      <c r="B65" s="29" t="s">
        <v>8</v>
      </c>
      <c r="C65" s="29" t="s">
        <v>17</v>
      </c>
      <c r="D65" s="29">
        <v>2294.51171875</v>
      </c>
      <c r="E65" s="29">
        <v>5.3568130000000002E-3</v>
      </c>
    </row>
    <row r="66" spans="1:5" x14ac:dyDescent="0.35">
      <c r="A66" s="29" t="s">
        <v>128</v>
      </c>
      <c r="B66" s="29" t="s">
        <v>8</v>
      </c>
      <c r="C66" s="29" t="s">
        <v>17</v>
      </c>
      <c r="D66" s="29">
        <v>2304.1826171900002</v>
      </c>
      <c r="E66" s="29">
        <v>5.2996709999999997E-3</v>
      </c>
    </row>
    <row r="67" spans="1:5" x14ac:dyDescent="0.35">
      <c r="A67" s="29" t="s">
        <v>129</v>
      </c>
      <c r="B67" s="29" t="s">
        <v>8</v>
      </c>
      <c r="C67" s="29" t="s">
        <v>17</v>
      </c>
      <c r="D67" s="29">
        <v>2557.1708984400002</v>
      </c>
      <c r="E67" s="29">
        <v>5.4572539999999999E-3</v>
      </c>
    </row>
    <row r="68" spans="1:5" x14ac:dyDescent="0.35">
      <c r="A68" s="29" t="s">
        <v>130</v>
      </c>
      <c r="B68" s="29" t="s">
        <v>8</v>
      </c>
      <c r="C68" s="29" t="s">
        <v>17</v>
      </c>
      <c r="D68" s="29">
        <v>2461.4304199200001</v>
      </c>
      <c r="E68" s="29">
        <v>5.4804650000000003E-3</v>
      </c>
    </row>
    <row r="69" spans="1:5" x14ac:dyDescent="0.35">
      <c r="A69" s="29" t="s">
        <v>131</v>
      </c>
      <c r="B69" s="29" t="s">
        <v>8</v>
      </c>
      <c r="C69" s="29" t="s">
        <v>17</v>
      </c>
      <c r="D69" s="29">
        <v>2614.1855468799999</v>
      </c>
      <c r="E69" s="29">
        <v>5.526759E-3</v>
      </c>
    </row>
    <row r="70" spans="1:5" x14ac:dyDescent="0.35">
      <c r="A70" s="29" t="s">
        <v>132</v>
      </c>
      <c r="B70" s="29" t="s">
        <v>8</v>
      </c>
      <c r="C70" s="29" t="s">
        <v>17</v>
      </c>
      <c r="D70" s="29">
        <v>2167.91796875</v>
      </c>
      <c r="E70" s="29">
        <v>5.8600249999999996E-3</v>
      </c>
    </row>
    <row r="71" spans="1:5" x14ac:dyDescent="0.35">
      <c r="A71" s="29" t="s">
        <v>133</v>
      </c>
      <c r="B71" s="29" t="s">
        <v>8</v>
      </c>
      <c r="C71" s="29" t="s">
        <v>17</v>
      </c>
      <c r="D71" s="29">
        <v>2300.6860351599998</v>
      </c>
      <c r="E71" s="29">
        <v>5.6611880000000002E-3</v>
      </c>
    </row>
    <row r="72" spans="1:5" x14ac:dyDescent="0.35">
      <c r="A72" s="29" t="s">
        <v>134</v>
      </c>
      <c r="B72" s="29" t="s">
        <v>8</v>
      </c>
      <c r="C72" s="29" t="s">
        <v>17</v>
      </c>
      <c r="D72" s="29">
        <v>1894.31481934</v>
      </c>
      <c r="E72" s="29">
        <v>5.7231770000000003E-3</v>
      </c>
    </row>
    <row r="73" spans="1:5" x14ac:dyDescent="0.35">
      <c r="A73" s="29" t="s">
        <v>135</v>
      </c>
      <c r="B73" s="29" t="s">
        <v>8</v>
      </c>
      <c r="C73" s="29" t="s">
        <v>17</v>
      </c>
      <c r="D73" s="29">
        <v>1834</v>
      </c>
      <c r="E73" s="29">
        <v>5.9201949999999996E-3</v>
      </c>
    </row>
    <row r="74" spans="1:5" x14ac:dyDescent="0.35">
      <c r="A74" s="29" t="s">
        <v>136</v>
      </c>
      <c r="B74" s="29" t="s">
        <v>8</v>
      </c>
      <c r="C74" s="29" t="s">
        <v>17</v>
      </c>
      <c r="D74" s="29">
        <v>1741.6951904299999</v>
      </c>
      <c r="E74" s="29">
        <v>5.8763080000000002E-3</v>
      </c>
    </row>
    <row r="75" spans="1:5" x14ac:dyDescent="0.35">
      <c r="A75" s="29" t="s">
        <v>137</v>
      </c>
      <c r="B75" s="29" t="s">
        <v>8</v>
      </c>
      <c r="C75" s="29" t="s">
        <v>17</v>
      </c>
      <c r="D75" s="29">
        <v>1423.7609863299999</v>
      </c>
      <c r="E75" s="29">
        <v>5.8188340000000002E-3</v>
      </c>
    </row>
    <row r="76" spans="1:5" x14ac:dyDescent="0.35">
      <c r="A76" s="29" t="s">
        <v>138</v>
      </c>
      <c r="B76" s="29" t="s">
        <v>8</v>
      </c>
      <c r="C76" s="29" t="s">
        <v>17</v>
      </c>
      <c r="D76" s="29">
        <v>1264.0767822299999</v>
      </c>
      <c r="E76" s="29">
        <v>6.2467729999999997E-3</v>
      </c>
    </row>
    <row r="77" spans="1:5" x14ac:dyDescent="0.35">
      <c r="A77" s="29" t="s">
        <v>124</v>
      </c>
      <c r="B77" s="29" t="s">
        <v>8</v>
      </c>
      <c r="C77" s="29" t="s">
        <v>18</v>
      </c>
      <c r="D77" s="29">
        <v>1868.3161621100001</v>
      </c>
      <c r="E77" s="29">
        <v>5.7109159999999999E-3</v>
      </c>
    </row>
    <row r="78" spans="1:5" x14ac:dyDescent="0.35">
      <c r="A78" s="29" t="s">
        <v>125</v>
      </c>
      <c r="B78" s="29" t="s">
        <v>8</v>
      </c>
      <c r="C78" s="29" t="s">
        <v>18</v>
      </c>
      <c r="D78" s="29">
        <v>2066.2299804700001</v>
      </c>
      <c r="E78" s="29">
        <v>6.0081029999999999E-3</v>
      </c>
    </row>
    <row r="79" spans="1:5" x14ac:dyDescent="0.35">
      <c r="A79" s="29" t="s">
        <v>126</v>
      </c>
      <c r="B79" s="29" t="s">
        <v>8</v>
      </c>
      <c r="C79" s="29" t="s">
        <v>18</v>
      </c>
      <c r="D79" s="29">
        <v>2182.1308593799999</v>
      </c>
      <c r="E79" s="29">
        <v>5.9824270000000002E-3</v>
      </c>
    </row>
    <row r="80" spans="1:5" x14ac:dyDescent="0.35">
      <c r="A80" s="29" t="s">
        <v>127</v>
      </c>
      <c r="B80" s="29" t="s">
        <v>8</v>
      </c>
      <c r="C80" s="29" t="s">
        <v>18</v>
      </c>
      <c r="D80" s="29">
        <v>2030.2324218799999</v>
      </c>
      <c r="E80" s="29">
        <v>5.9251219999999997E-3</v>
      </c>
    </row>
    <row r="81" spans="1:5" x14ac:dyDescent="0.35">
      <c r="A81" s="29" t="s">
        <v>128</v>
      </c>
      <c r="B81" s="29" t="s">
        <v>8</v>
      </c>
      <c r="C81" s="29" t="s">
        <v>18</v>
      </c>
      <c r="D81" s="29">
        <v>2087.6499023400002</v>
      </c>
      <c r="E81" s="29">
        <v>5.6466529999999997E-3</v>
      </c>
    </row>
    <row r="82" spans="1:5" x14ac:dyDescent="0.35">
      <c r="A82" s="29" t="s">
        <v>129</v>
      </c>
      <c r="B82" s="29" t="s">
        <v>8</v>
      </c>
      <c r="C82" s="29" t="s">
        <v>18</v>
      </c>
      <c r="D82" s="29">
        <v>2403.9338378900002</v>
      </c>
      <c r="E82" s="29">
        <v>5.7982909999999997E-3</v>
      </c>
    </row>
    <row r="83" spans="1:5" x14ac:dyDescent="0.35">
      <c r="A83" s="29" t="s">
        <v>130</v>
      </c>
      <c r="B83" s="29" t="s">
        <v>8</v>
      </c>
      <c r="C83" s="29" t="s">
        <v>18</v>
      </c>
      <c r="D83" s="29">
        <v>2232.9875488299999</v>
      </c>
      <c r="E83" s="29">
        <v>6.0570090000000004E-3</v>
      </c>
    </row>
    <row r="84" spans="1:5" x14ac:dyDescent="0.35">
      <c r="A84" s="29" t="s">
        <v>131</v>
      </c>
      <c r="B84" s="29" t="s">
        <v>8</v>
      </c>
      <c r="C84" s="29" t="s">
        <v>18</v>
      </c>
      <c r="D84" s="29">
        <v>2285.9050293</v>
      </c>
      <c r="E84" s="29">
        <v>6.1375680000000004E-3</v>
      </c>
    </row>
    <row r="85" spans="1:5" x14ac:dyDescent="0.35">
      <c r="A85" s="29" t="s">
        <v>132</v>
      </c>
      <c r="B85" s="29" t="s">
        <v>8</v>
      </c>
      <c r="C85" s="29" t="s">
        <v>18</v>
      </c>
      <c r="D85" s="29">
        <v>2361.6364746099998</v>
      </c>
      <c r="E85" s="29">
        <v>6.1088039999999998E-3</v>
      </c>
    </row>
    <row r="86" spans="1:5" x14ac:dyDescent="0.35">
      <c r="A86" s="29" t="s">
        <v>133</v>
      </c>
      <c r="B86" s="29" t="s">
        <v>8</v>
      </c>
      <c r="C86" s="29" t="s">
        <v>18</v>
      </c>
      <c r="D86" s="29">
        <v>2442</v>
      </c>
      <c r="E86" s="29">
        <v>6.3722800000000001E-3</v>
      </c>
    </row>
    <row r="87" spans="1:5" x14ac:dyDescent="0.35">
      <c r="A87" s="29" t="s">
        <v>134</v>
      </c>
      <c r="B87" s="29" t="s">
        <v>8</v>
      </c>
      <c r="C87" s="29" t="s">
        <v>18</v>
      </c>
      <c r="D87" s="29">
        <v>2022</v>
      </c>
      <c r="E87" s="29">
        <v>6.271637E-3</v>
      </c>
    </row>
    <row r="88" spans="1:5" x14ac:dyDescent="0.35">
      <c r="A88" s="29" t="s">
        <v>135</v>
      </c>
      <c r="B88" s="29" t="s">
        <v>8</v>
      </c>
      <c r="C88" s="29" t="s">
        <v>18</v>
      </c>
      <c r="D88" s="29">
        <v>2007</v>
      </c>
      <c r="E88" s="29">
        <v>6.4375379999999996E-3</v>
      </c>
    </row>
    <row r="89" spans="1:5" x14ac:dyDescent="0.35">
      <c r="A89" s="29" t="s">
        <v>136</v>
      </c>
      <c r="B89" s="29" t="s">
        <v>8</v>
      </c>
      <c r="C89" s="29" t="s">
        <v>18</v>
      </c>
      <c r="D89" s="29">
        <v>2045</v>
      </c>
      <c r="E89" s="29">
        <v>6.6636100000000004E-3</v>
      </c>
    </row>
    <row r="90" spans="1:5" x14ac:dyDescent="0.35">
      <c r="A90" s="29" t="s">
        <v>137</v>
      </c>
      <c r="B90" s="29" t="s">
        <v>8</v>
      </c>
      <c r="C90" s="29" t="s">
        <v>18</v>
      </c>
      <c r="D90" s="29">
        <v>1789</v>
      </c>
      <c r="E90" s="29">
        <v>6.6521480000000001E-3</v>
      </c>
    </row>
    <row r="91" spans="1:5" x14ac:dyDescent="0.35">
      <c r="A91" s="29" t="s">
        <v>138</v>
      </c>
      <c r="B91" s="29" t="s">
        <v>8</v>
      </c>
      <c r="C91" s="29" t="s">
        <v>18</v>
      </c>
      <c r="D91" s="29">
        <v>1434</v>
      </c>
      <c r="E91" s="29">
        <v>7.2035290000000002E-3</v>
      </c>
    </row>
    <row r="92" spans="1:5" x14ac:dyDescent="0.35">
      <c r="A92" s="29" t="s">
        <v>124</v>
      </c>
      <c r="B92" s="29" t="s">
        <v>8</v>
      </c>
      <c r="C92" s="29" t="s">
        <v>19</v>
      </c>
      <c r="D92" s="29">
        <v>2865.7368164099998</v>
      </c>
      <c r="E92" s="29">
        <v>4.472508E-3</v>
      </c>
    </row>
    <row r="93" spans="1:5" x14ac:dyDescent="0.35">
      <c r="A93" s="29" t="s">
        <v>125</v>
      </c>
      <c r="B93" s="29" t="s">
        <v>8</v>
      </c>
      <c r="C93" s="29" t="s">
        <v>19</v>
      </c>
      <c r="D93" s="29">
        <v>3099.2973632799999</v>
      </c>
      <c r="E93" s="29">
        <v>4.6996659999999999E-3</v>
      </c>
    </row>
    <row r="94" spans="1:5" x14ac:dyDescent="0.35">
      <c r="A94" s="29" t="s">
        <v>126</v>
      </c>
      <c r="B94" s="29" t="s">
        <v>8</v>
      </c>
      <c r="C94" s="29" t="s">
        <v>19</v>
      </c>
      <c r="D94" s="29">
        <v>3107.2199707</v>
      </c>
      <c r="E94" s="29">
        <v>4.6465120000000002E-3</v>
      </c>
    </row>
    <row r="95" spans="1:5" x14ac:dyDescent="0.35">
      <c r="A95" s="29" t="s">
        <v>127</v>
      </c>
      <c r="B95" s="29" t="s">
        <v>8</v>
      </c>
      <c r="C95" s="29" t="s">
        <v>19</v>
      </c>
      <c r="D95" s="29">
        <v>2901.5708007799999</v>
      </c>
      <c r="E95" s="29">
        <v>4.6780570000000002E-3</v>
      </c>
    </row>
    <row r="96" spans="1:5" x14ac:dyDescent="0.35">
      <c r="A96" s="29" t="s">
        <v>128</v>
      </c>
      <c r="B96" s="29" t="s">
        <v>8</v>
      </c>
      <c r="C96" s="29" t="s">
        <v>19</v>
      </c>
      <c r="D96" s="29">
        <v>2807.3818359400002</v>
      </c>
      <c r="E96" s="29">
        <v>4.5537950000000002E-3</v>
      </c>
    </row>
    <row r="97" spans="1:5" x14ac:dyDescent="0.35">
      <c r="A97" s="29" t="s">
        <v>129</v>
      </c>
      <c r="B97" s="29" t="s">
        <v>8</v>
      </c>
      <c r="C97" s="29" t="s">
        <v>19</v>
      </c>
      <c r="D97" s="29">
        <v>2970.7358398400002</v>
      </c>
      <c r="E97" s="29">
        <v>4.5274260000000002E-3</v>
      </c>
    </row>
    <row r="98" spans="1:5" x14ac:dyDescent="0.35">
      <c r="A98" s="29" t="s">
        <v>130</v>
      </c>
      <c r="B98" s="29" t="s">
        <v>8</v>
      </c>
      <c r="C98" s="29" t="s">
        <v>19</v>
      </c>
      <c r="D98" s="29">
        <v>2967.1594238299999</v>
      </c>
      <c r="E98" s="29">
        <v>4.5606290000000001E-3</v>
      </c>
    </row>
    <row r="99" spans="1:5" x14ac:dyDescent="0.35">
      <c r="A99" s="29" t="s">
        <v>131</v>
      </c>
      <c r="B99" s="29" t="s">
        <v>8</v>
      </c>
      <c r="C99" s="29" t="s">
        <v>19</v>
      </c>
      <c r="D99" s="29">
        <v>3224.1147460900002</v>
      </c>
      <c r="E99" s="29">
        <v>4.7416669999999998E-3</v>
      </c>
    </row>
    <row r="100" spans="1:5" x14ac:dyDescent="0.35">
      <c r="A100" s="29" t="s">
        <v>132</v>
      </c>
      <c r="B100" s="29" t="s">
        <v>8</v>
      </c>
      <c r="C100" s="29" t="s">
        <v>19</v>
      </c>
      <c r="D100" s="29">
        <v>3042.9311523400002</v>
      </c>
      <c r="E100" s="29">
        <v>4.8200609999999996E-3</v>
      </c>
    </row>
    <row r="101" spans="1:5" x14ac:dyDescent="0.35">
      <c r="A101" s="29" t="s">
        <v>133</v>
      </c>
      <c r="B101" s="29" t="s">
        <v>8</v>
      </c>
      <c r="C101" s="29" t="s">
        <v>19</v>
      </c>
      <c r="D101" s="29">
        <v>3114.0166015599998</v>
      </c>
      <c r="E101" s="29">
        <v>5.0091789999999999E-3</v>
      </c>
    </row>
    <row r="102" spans="1:5" x14ac:dyDescent="0.35">
      <c r="A102" s="29" t="s">
        <v>134</v>
      </c>
      <c r="B102" s="29" t="s">
        <v>8</v>
      </c>
      <c r="C102" s="29" t="s">
        <v>19</v>
      </c>
      <c r="D102" s="29">
        <v>2981.9211425799999</v>
      </c>
      <c r="E102" s="29">
        <v>5.021541E-3</v>
      </c>
    </row>
    <row r="103" spans="1:5" x14ac:dyDescent="0.35">
      <c r="A103" s="29" t="s">
        <v>135</v>
      </c>
      <c r="B103" s="29" t="s">
        <v>8</v>
      </c>
      <c r="C103" s="29" t="s">
        <v>19</v>
      </c>
      <c r="D103" s="29">
        <v>2849</v>
      </c>
      <c r="E103" s="29">
        <v>5.1236299999999997E-3</v>
      </c>
    </row>
    <row r="104" spans="1:5" x14ac:dyDescent="0.35">
      <c r="A104" s="29" t="s">
        <v>136</v>
      </c>
      <c r="B104" s="29" t="s">
        <v>8</v>
      </c>
      <c r="C104" s="29" t="s">
        <v>19</v>
      </c>
      <c r="D104" s="29">
        <v>2426.7734375</v>
      </c>
      <c r="E104" s="29">
        <v>5.3465850000000001E-3</v>
      </c>
    </row>
    <row r="105" spans="1:5" x14ac:dyDescent="0.35">
      <c r="A105" s="29" t="s">
        <v>137</v>
      </c>
      <c r="B105" s="29" t="s">
        <v>8</v>
      </c>
      <c r="C105" s="29" t="s">
        <v>19</v>
      </c>
      <c r="D105" s="29">
        <v>2094.9262695299999</v>
      </c>
      <c r="E105" s="29">
        <v>5.171185E-3</v>
      </c>
    </row>
    <row r="106" spans="1:5" x14ac:dyDescent="0.35">
      <c r="A106" s="29" t="s">
        <v>138</v>
      </c>
      <c r="B106" s="29" t="s">
        <v>8</v>
      </c>
      <c r="C106" s="29" t="s">
        <v>19</v>
      </c>
      <c r="D106" s="29">
        <v>1724.1970214800001</v>
      </c>
      <c r="E106" s="29">
        <v>5.2158250000000003E-3</v>
      </c>
    </row>
    <row r="107" spans="1:5" x14ac:dyDescent="0.35">
      <c r="A107" s="29" t="s">
        <v>124</v>
      </c>
      <c r="B107" s="29" t="s">
        <v>8</v>
      </c>
      <c r="C107" s="29" t="s">
        <v>20</v>
      </c>
      <c r="D107" s="29">
        <v>3202.0554199200001</v>
      </c>
      <c r="E107" s="29">
        <v>3.6757930000000001E-3</v>
      </c>
    </row>
    <row r="108" spans="1:5" x14ac:dyDescent="0.35">
      <c r="A108" s="29" t="s">
        <v>125</v>
      </c>
      <c r="B108" s="29" t="s">
        <v>8</v>
      </c>
      <c r="C108" s="29" t="s">
        <v>20</v>
      </c>
      <c r="D108" s="29">
        <v>3415.7216796900002</v>
      </c>
      <c r="E108" s="29">
        <v>3.573714E-3</v>
      </c>
    </row>
    <row r="109" spans="1:5" x14ac:dyDescent="0.35">
      <c r="A109" s="29" t="s">
        <v>126</v>
      </c>
      <c r="B109" s="29" t="s">
        <v>8</v>
      </c>
      <c r="C109" s="29" t="s">
        <v>20</v>
      </c>
      <c r="D109" s="29">
        <v>2571.5349121099998</v>
      </c>
      <c r="E109" s="29">
        <v>3.414229E-3</v>
      </c>
    </row>
    <row r="110" spans="1:5" x14ac:dyDescent="0.35">
      <c r="A110" s="29" t="s">
        <v>127</v>
      </c>
      <c r="B110" s="29" t="s">
        <v>8</v>
      </c>
      <c r="C110" s="29" t="s">
        <v>20</v>
      </c>
      <c r="D110" s="29">
        <v>2393.8671875</v>
      </c>
      <c r="E110" s="29">
        <v>3.3729609999999998E-3</v>
      </c>
    </row>
    <row r="111" spans="1:5" x14ac:dyDescent="0.35">
      <c r="A111" s="29" t="s">
        <v>128</v>
      </c>
      <c r="B111" s="29" t="s">
        <v>8</v>
      </c>
      <c r="C111" s="29" t="s">
        <v>20</v>
      </c>
      <c r="D111" s="29">
        <v>2494.04296875</v>
      </c>
      <c r="E111" s="29">
        <v>3.4074109999999999E-3</v>
      </c>
    </row>
    <row r="112" spans="1:5" x14ac:dyDescent="0.35">
      <c r="A112" s="29" t="s">
        <v>129</v>
      </c>
      <c r="B112" s="29" t="s">
        <v>8</v>
      </c>
      <c r="C112" s="29" t="s">
        <v>20</v>
      </c>
      <c r="D112" s="29">
        <v>2928.4213867200001</v>
      </c>
      <c r="E112" s="29">
        <v>3.3943039999999999E-3</v>
      </c>
    </row>
    <row r="113" spans="1:5" x14ac:dyDescent="0.35">
      <c r="A113" s="29" t="s">
        <v>130</v>
      </c>
      <c r="B113" s="29" t="s">
        <v>8</v>
      </c>
      <c r="C113" s="29" t="s">
        <v>20</v>
      </c>
      <c r="D113" s="29">
        <v>3040.7092285200001</v>
      </c>
      <c r="E113" s="29">
        <v>3.4890979999999999E-3</v>
      </c>
    </row>
    <row r="114" spans="1:5" x14ac:dyDescent="0.35">
      <c r="A114" s="29" t="s">
        <v>131</v>
      </c>
      <c r="B114" s="29" t="s">
        <v>8</v>
      </c>
      <c r="C114" s="29" t="s">
        <v>20</v>
      </c>
      <c r="D114" s="29">
        <v>3507.1142578099998</v>
      </c>
      <c r="E114" s="29">
        <v>3.4687170000000001E-3</v>
      </c>
    </row>
    <row r="115" spans="1:5" x14ac:dyDescent="0.35">
      <c r="A115" s="29" t="s">
        <v>132</v>
      </c>
      <c r="B115" s="29" t="s">
        <v>8</v>
      </c>
      <c r="C115" s="29" t="s">
        <v>20</v>
      </c>
      <c r="D115" s="29">
        <v>3275.9951171900002</v>
      </c>
      <c r="E115" s="29">
        <v>3.5896280000000001E-3</v>
      </c>
    </row>
    <row r="116" spans="1:5" x14ac:dyDescent="0.35">
      <c r="A116" s="29" t="s">
        <v>133</v>
      </c>
      <c r="B116" s="29" t="s">
        <v>8</v>
      </c>
      <c r="C116" s="29" t="s">
        <v>20</v>
      </c>
      <c r="D116" s="29">
        <v>2953.6826171900002</v>
      </c>
      <c r="E116" s="29">
        <v>3.6637990000000001E-3</v>
      </c>
    </row>
    <row r="117" spans="1:5" x14ac:dyDescent="0.35">
      <c r="A117" s="29" t="s">
        <v>134</v>
      </c>
      <c r="B117" s="29" t="s">
        <v>8</v>
      </c>
      <c r="C117" s="29" t="s">
        <v>20</v>
      </c>
      <c r="D117" s="29">
        <v>2410.9760742200001</v>
      </c>
      <c r="E117" s="29">
        <v>3.6157530000000002E-3</v>
      </c>
    </row>
    <row r="118" spans="1:5" x14ac:dyDescent="0.35">
      <c r="A118" s="29" t="s">
        <v>135</v>
      </c>
      <c r="B118" s="29" t="s">
        <v>8</v>
      </c>
      <c r="C118" s="29" t="s">
        <v>20</v>
      </c>
      <c r="D118" s="29">
        <v>1802</v>
      </c>
      <c r="E118" s="29">
        <v>3.898061E-3</v>
      </c>
    </row>
    <row r="119" spans="1:5" x14ac:dyDescent="0.35">
      <c r="A119" s="29" t="s">
        <v>136</v>
      </c>
      <c r="B119" s="29" t="s">
        <v>8</v>
      </c>
      <c r="C119" s="29" t="s">
        <v>20</v>
      </c>
      <c r="D119" s="29">
        <v>1580.9069824200001</v>
      </c>
      <c r="E119" s="29">
        <v>3.9419290000000003E-3</v>
      </c>
    </row>
    <row r="120" spans="1:5" x14ac:dyDescent="0.35">
      <c r="A120" s="29" t="s">
        <v>137</v>
      </c>
      <c r="B120" s="29" t="s">
        <v>8</v>
      </c>
      <c r="C120" s="29" t="s">
        <v>20</v>
      </c>
      <c r="D120" s="29">
        <v>1424.42736816</v>
      </c>
      <c r="E120" s="29">
        <v>4.0547769999999999E-3</v>
      </c>
    </row>
    <row r="121" spans="1:5" x14ac:dyDescent="0.35">
      <c r="A121" s="29" t="s">
        <v>138</v>
      </c>
      <c r="B121" s="29" t="s">
        <v>8</v>
      </c>
      <c r="C121" s="29" t="s">
        <v>20</v>
      </c>
      <c r="D121" s="29">
        <v>1049.7020263700001</v>
      </c>
      <c r="E121" s="29">
        <v>4.1002369999999996E-3</v>
      </c>
    </row>
    <row r="122" spans="1:5" x14ac:dyDescent="0.35">
      <c r="A122" s="29" t="s">
        <v>124</v>
      </c>
      <c r="B122" s="29" t="s">
        <v>8</v>
      </c>
      <c r="C122" s="29" t="s">
        <v>21</v>
      </c>
      <c r="D122" s="29">
        <v>1153.0476074200001</v>
      </c>
      <c r="E122" s="29">
        <v>6.6776960000000003E-3</v>
      </c>
    </row>
    <row r="123" spans="1:5" x14ac:dyDescent="0.35">
      <c r="A123" s="29" t="s">
        <v>125</v>
      </c>
      <c r="B123" s="29" t="s">
        <v>8</v>
      </c>
      <c r="C123" s="29" t="s">
        <v>21</v>
      </c>
      <c r="D123" s="29">
        <v>1218.8302002</v>
      </c>
      <c r="E123" s="29">
        <v>6.3900440000000001E-3</v>
      </c>
    </row>
    <row r="124" spans="1:5" x14ac:dyDescent="0.35">
      <c r="A124" s="29" t="s">
        <v>126</v>
      </c>
      <c r="B124" s="29" t="s">
        <v>8</v>
      </c>
      <c r="C124" s="29" t="s">
        <v>21</v>
      </c>
      <c r="D124" s="29">
        <v>1349.6196289100001</v>
      </c>
      <c r="E124" s="29">
        <v>6.4230850000000003E-3</v>
      </c>
    </row>
    <row r="125" spans="1:5" x14ac:dyDescent="0.35">
      <c r="A125" s="29" t="s">
        <v>127</v>
      </c>
      <c r="B125" s="29" t="s">
        <v>8</v>
      </c>
      <c r="C125" s="29" t="s">
        <v>21</v>
      </c>
      <c r="D125" s="29">
        <v>1380.6458740200001</v>
      </c>
      <c r="E125" s="29">
        <v>6.4160720000000001E-3</v>
      </c>
    </row>
    <row r="126" spans="1:5" x14ac:dyDescent="0.35">
      <c r="A126" s="29" t="s">
        <v>128</v>
      </c>
      <c r="B126" s="29" t="s">
        <v>8</v>
      </c>
      <c r="C126" s="29" t="s">
        <v>21</v>
      </c>
      <c r="D126" s="29">
        <v>1292.6595459</v>
      </c>
      <c r="E126" s="29">
        <v>6.2047680000000003E-3</v>
      </c>
    </row>
    <row r="127" spans="1:5" x14ac:dyDescent="0.35">
      <c r="A127" s="29" t="s">
        <v>129</v>
      </c>
      <c r="B127" s="29" t="s">
        <v>8</v>
      </c>
      <c r="C127" s="29" t="s">
        <v>21</v>
      </c>
      <c r="D127" s="29">
        <v>1370.7106933600001</v>
      </c>
      <c r="E127" s="29">
        <v>6.5510589999999997E-3</v>
      </c>
    </row>
    <row r="128" spans="1:5" x14ac:dyDescent="0.35">
      <c r="A128" s="29" t="s">
        <v>130</v>
      </c>
      <c r="B128" s="29" t="s">
        <v>8</v>
      </c>
      <c r="C128" s="29" t="s">
        <v>21</v>
      </c>
      <c r="D128" s="29">
        <v>1343.25</v>
      </c>
      <c r="E128" s="29">
        <v>6.3171160000000002E-3</v>
      </c>
    </row>
    <row r="129" spans="1:5" x14ac:dyDescent="0.35">
      <c r="A129" s="29" t="s">
        <v>131</v>
      </c>
      <c r="B129" s="29" t="s">
        <v>8</v>
      </c>
      <c r="C129" s="29" t="s">
        <v>21</v>
      </c>
      <c r="D129" s="29">
        <v>1446.6905517600001</v>
      </c>
      <c r="E129" s="29">
        <v>6.4636379999999998E-3</v>
      </c>
    </row>
    <row r="130" spans="1:5" x14ac:dyDescent="0.35">
      <c r="A130" s="29" t="s">
        <v>132</v>
      </c>
      <c r="B130" s="29" t="s">
        <v>8</v>
      </c>
      <c r="C130" s="29" t="s">
        <v>21</v>
      </c>
      <c r="D130" s="29">
        <v>1363.7052002</v>
      </c>
      <c r="E130" s="29">
        <v>6.9212420000000002E-3</v>
      </c>
    </row>
    <row r="131" spans="1:5" x14ac:dyDescent="0.35">
      <c r="A131" s="29" t="s">
        <v>133</v>
      </c>
      <c r="B131" s="29" t="s">
        <v>8</v>
      </c>
      <c r="C131" s="29" t="s">
        <v>21</v>
      </c>
      <c r="D131" s="29">
        <v>1232.7465820299999</v>
      </c>
      <c r="E131" s="29">
        <v>7.064926E-3</v>
      </c>
    </row>
    <row r="132" spans="1:5" x14ac:dyDescent="0.35">
      <c r="A132" s="29" t="s">
        <v>134</v>
      </c>
      <c r="B132" s="29" t="s">
        <v>8</v>
      </c>
      <c r="C132" s="29" t="s">
        <v>21</v>
      </c>
      <c r="D132" s="29">
        <v>1227.3249511700001</v>
      </c>
      <c r="E132" s="29">
        <v>6.8734709999999999E-3</v>
      </c>
    </row>
    <row r="133" spans="1:5" x14ac:dyDescent="0.35">
      <c r="A133" s="29" t="s">
        <v>135</v>
      </c>
      <c r="B133" s="29" t="s">
        <v>8</v>
      </c>
      <c r="C133" s="29" t="s">
        <v>21</v>
      </c>
      <c r="D133" s="29">
        <v>1069</v>
      </c>
      <c r="E133" s="29">
        <v>6.8762329999999998E-3</v>
      </c>
    </row>
    <row r="134" spans="1:5" x14ac:dyDescent="0.35">
      <c r="A134" s="29" t="s">
        <v>136</v>
      </c>
      <c r="B134" s="29" t="s">
        <v>8</v>
      </c>
      <c r="C134" s="29" t="s">
        <v>21</v>
      </c>
      <c r="D134" s="29">
        <v>1034.3217773399999</v>
      </c>
      <c r="E134" s="29">
        <v>6.8262130000000002E-3</v>
      </c>
    </row>
    <row r="135" spans="1:5" x14ac:dyDescent="0.35">
      <c r="A135" s="29" t="s">
        <v>137</v>
      </c>
      <c r="B135" s="29" t="s">
        <v>8</v>
      </c>
      <c r="C135" s="29" t="s">
        <v>21</v>
      </c>
      <c r="D135" s="29">
        <v>927.91546631000006</v>
      </c>
      <c r="E135" s="29">
        <v>6.8025029999999997E-3</v>
      </c>
    </row>
    <row r="136" spans="1:5" x14ac:dyDescent="0.35">
      <c r="A136" s="29" t="s">
        <v>138</v>
      </c>
      <c r="B136" s="29" t="s">
        <v>8</v>
      </c>
      <c r="C136" s="29" t="s">
        <v>21</v>
      </c>
      <c r="D136" s="29">
        <v>821.92053223000005</v>
      </c>
      <c r="E136" s="29">
        <v>7.0863030000000004E-3</v>
      </c>
    </row>
    <row r="137" spans="1:5" x14ac:dyDescent="0.35">
      <c r="A137" s="29" t="s">
        <v>124</v>
      </c>
      <c r="B137" s="29" t="s">
        <v>8</v>
      </c>
      <c r="C137" s="29" t="s">
        <v>22</v>
      </c>
      <c r="D137" s="29">
        <v>1665</v>
      </c>
      <c r="E137" s="29">
        <v>4.7157409999999999E-3</v>
      </c>
    </row>
    <row r="138" spans="1:5" x14ac:dyDescent="0.35">
      <c r="A138" s="29" t="s">
        <v>125</v>
      </c>
      <c r="B138" s="29" t="s">
        <v>8</v>
      </c>
      <c r="C138" s="29" t="s">
        <v>22</v>
      </c>
      <c r="D138" s="29">
        <v>1725.2669677700001</v>
      </c>
      <c r="E138" s="29">
        <v>4.7998549999999996E-3</v>
      </c>
    </row>
    <row r="139" spans="1:5" x14ac:dyDescent="0.35">
      <c r="A139" s="29" t="s">
        <v>126</v>
      </c>
      <c r="B139" s="29" t="s">
        <v>8</v>
      </c>
      <c r="C139" s="29" t="s">
        <v>22</v>
      </c>
      <c r="D139" s="29">
        <v>1656.2788085899999</v>
      </c>
      <c r="E139" s="29">
        <v>4.7650430000000001E-3</v>
      </c>
    </row>
    <row r="140" spans="1:5" x14ac:dyDescent="0.35">
      <c r="A140" s="29" t="s">
        <v>127</v>
      </c>
      <c r="B140" s="29" t="s">
        <v>8</v>
      </c>
      <c r="C140" s="29" t="s">
        <v>22</v>
      </c>
      <c r="D140" s="29">
        <v>1564.3139648399999</v>
      </c>
      <c r="E140" s="29">
        <v>4.503735E-3</v>
      </c>
    </row>
    <row r="141" spans="1:5" x14ac:dyDescent="0.35">
      <c r="A141" s="29" t="s">
        <v>128</v>
      </c>
      <c r="B141" s="29" t="s">
        <v>8</v>
      </c>
      <c r="C141" s="29" t="s">
        <v>22</v>
      </c>
      <c r="D141" s="29">
        <v>1749.2905273399999</v>
      </c>
      <c r="E141" s="29">
        <v>5.0892359999999996E-3</v>
      </c>
    </row>
    <row r="142" spans="1:5" x14ac:dyDescent="0.35">
      <c r="A142" s="29" t="s">
        <v>129</v>
      </c>
      <c r="B142" s="29" t="s">
        <v>8</v>
      </c>
      <c r="C142" s="29" t="s">
        <v>22</v>
      </c>
      <c r="D142" s="29">
        <v>1912</v>
      </c>
      <c r="E142" s="29">
        <v>5.2809729999999996E-3</v>
      </c>
    </row>
    <row r="143" spans="1:5" x14ac:dyDescent="0.35">
      <c r="A143" s="29" t="s">
        <v>130</v>
      </c>
      <c r="B143" s="29" t="s">
        <v>8</v>
      </c>
      <c r="C143" s="29" t="s">
        <v>22</v>
      </c>
      <c r="D143" s="29">
        <v>1681</v>
      </c>
      <c r="E143" s="29">
        <v>5.5274640000000002E-3</v>
      </c>
    </row>
    <row r="144" spans="1:5" x14ac:dyDescent="0.35">
      <c r="A144" s="29" t="s">
        <v>131</v>
      </c>
      <c r="B144" s="29" t="s">
        <v>8</v>
      </c>
      <c r="C144" s="29" t="s">
        <v>22</v>
      </c>
      <c r="D144" s="29">
        <v>1638</v>
      </c>
      <c r="E144" s="29">
        <v>5.5686980000000004E-3</v>
      </c>
    </row>
    <row r="145" spans="1:5" x14ac:dyDescent="0.35">
      <c r="A145" s="29" t="s">
        <v>132</v>
      </c>
      <c r="B145" s="29" t="s">
        <v>8</v>
      </c>
      <c r="C145" s="29" t="s">
        <v>22</v>
      </c>
      <c r="D145" s="29">
        <v>1571</v>
      </c>
      <c r="E145" s="29">
        <v>5.7350229999999997E-3</v>
      </c>
    </row>
    <row r="146" spans="1:5" x14ac:dyDescent="0.35">
      <c r="A146" s="29" t="s">
        <v>133</v>
      </c>
      <c r="B146" s="29" t="s">
        <v>8</v>
      </c>
      <c r="C146" s="29" t="s">
        <v>22</v>
      </c>
      <c r="D146" s="29">
        <v>1593</v>
      </c>
      <c r="E146" s="29">
        <v>5.8310660000000002E-3</v>
      </c>
    </row>
    <row r="147" spans="1:5" x14ac:dyDescent="0.35">
      <c r="A147" s="29" t="s">
        <v>134</v>
      </c>
      <c r="B147" s="29" t="s">
        <v>8</v>
      </c>
      <c r="C147" s="29" t="s">
        <v>22</v>
      </c>
      <c r="D147" s="29">
        <v>1425</v>
      </c>
      <c r="E147" s="29">
        <v>6.0248530000000002E-3</v>
      </c>
    </row>
    <row r="148" spans="1:5" x14ac:dyDescent="0.35">
      <c r="A148" s="29" t="s">
        <v>135</v>
      </c>
      <c r="B148" s="29" t="s">
        <v>8</v>
      </c>
      <c r="C148" s="29" t="s">
        <v>22</v>
      </c>
      <c r="D148" s="29">
        <v>1380</v>
      </c>
      <c r="E148" s="29">
        <v>6.0794070000000002E-3</v>
      </c>
    </row>
    <row r="149" spans="1:5" x14ac:dyDescent="0.35">
      <c r="A149" s="29" t="s">
        <v>136</v>
      </c>
      <c r="B149" s="29" t="s">
        <v>8</v>
      </c>
      <c r="C149" s="29" t="s">
        <v>22</v>
      </c>
      <c r="D149" s="29">
        <v>1307</v>
      </c>
      <c r="E149" s="29">
        <v>6.0257790000000002E-3</v>
      </c>
    </row>
    <row r="150" spans="1:5" x14ac:dyDescent="0.35">
      <c r="A150" s="29" t="s">
        <v>137</v>
      </c>
      <c r="B150" s="29" t="s">
        <v>8</v>
      </c>
      <c r="C150" s="29" t="s">
        <v>22</v>
      </c>
      <c r="D150" s="29">
        <v>1157</v>
      </c>
      <c r="E150" s="29">
        <v>6.0315220000000001E-3</v>
      </c>
    </row>
    <row r="151" spans="1:5" x14ac:dyDescent="0.35">
      <c r="A151" s="29" t="s">
        <v>138</v>
      </c>
      <c r="B151" s="29" t="s">
        <v>8</v>
      </c>
      <c r="C151" s="29" t="s">
        <v>22</v>
      </c>
      <c r="D151" s="29">
        <v>964</v>
      </c>
      <c r="E151" s="29">
        <v>6.2154209999999996E-3</v>
      </c>
    </row>
    <row r="152" spans="1:5" x14ac:dyDescent="0.35">
      <c r="A152" s="29" t="s">
        <v>124</v>
      </c>
      <c r="B152" s="29" t="s">
        <v>8</v>
      </c>
      <c r="C152" s="29" t="s">
        <v>23</v>
      </c>
      <c r="D152" s="29">
        <v>2166.6994628900002</v>
      </c>
      <c r="E152" s="29">
        <v>4.2694220000000001E-3</v>
      </c>
    </row>
    <row r="153" spans="1:5" x14ac:dyDescent="0.35">
      <c r="A153" s="29" t="s">
        <v>125</v>
      </c>
      <c r="B153" s="29" t="s">
        <v>8</v>
      </c>
      <c r="C153" s="29" t="s">
        <v>23</v>
      </c>
      <c r="D153" s="29">
        <v>2389.0783691400002</v>
      </c>
      <c r="E153" s="29">
        <v>4.6120229999999998E-3</v>
      </c>
    </row>
    <row r="154" spans="1:5" x14ac:dyDescent="0.35">
      <c r="A154" s="29" t="s">
        <v>126</v>
      </c>
      <c r="B154" s="29" t="s">
        <v>8</v>
      </c>
      <c r="C154" s="29" t="s">
        <v>23</v>
      </c>
      <c r="D154" s="29">
        <v>2333.2553710900002</v>
      </c>
      <c r="E154" s="29">
        <v>4.8968520000000001E-3</v>
      </c>
    </row>
    <row r="155" spans="1:5" x14ac:dyDescent="0.35">
      <c r="A155" s="29" t="s">
        <v>127</v>
      </c>
      <c r="B155" s="29" t="s">
        <v>8</v>
      </c>
      <c r="C155" s="29" t="s">
        <v>23</v>
      </c>
      <c r="D155" s="29">
        <v>2455.6838378900002</v>
      </c>
      <c r="E155" s="29">
        <v>4.5895370000000003E-3</v>
      </c>
    </row>
    <row r="156" spans="1:5" x14ac:dyDescent="0.35">
      <c r="A156" s="29" t="s">
        <v>128</v>
      </c>
      <c r="B156" s="29" t="s">
        <v>8</v>
      </c>
      <c r="C156" s="29" t="s">
        <v>23</v>
      </c>
      <c r="D156" s="29">
        <v>2494</v>
      </c>
      <c r="E156" s="29">
        <v>4.7152050000000001E-3</v>
      </c>
    </row>
    <row r="157" spans="1:5" x14ac:dyDescent="0.35">
      <c r="A157" s="29" t="s">
        <v>129</v>
      </c>
      <c r="B157" s="29" t="s">
        <v>8</v>
      </c>
      <c r="C157" s="29" t="s">
        <v>23</v>
      </c>
      <c r="D157" s="29">
        <v>2651</v>
      </c>
      <c r="E157" s="29">
        <v>4.8616349999999996E-3</v>
      </c>
    </row>
    <row r="158" spans="1:5" x14ac:dyDescent="0.35">
      <c r="A158" s="29" t="s">
        <v>130</v>
      </c>
      <c r="B158" s="29" t="s">
        <v>8</v>
      </c>
      <c r="C158" s="29" t="s">
        <v>23</v>
      </c>
      <c r="D158" s="29">
        <v>2509</v>
      </c>
      <c r="E158" s="29">
        <v>4.8528080000000001E-3</v>
      </c>
    </row>
    <row r="159" spans="1:5" x14ac:dyDescent="0.35">
      <c r="A159" s="29" t="s">
        <v>131</v>
      </c>
      <c r="B159" s="29" t="s">
        <v>8</v>
      </c>
      <c r="C159" s="29" t="s">
        <v>23</v>
      </c>
      <c r="D159" s="29">
        <v>2772</v>
      </c>
      <c r="E159" s="29">
        <v>4.8989400000000001E-3</v>
      </c>
    </row>
    <row r="160" spans="1:5" x14ac:dyDescent="0.35">
      <c r="A160" s="29" t="s">
        <v>132</v>
      </c>
      <c r="B160" s="29" t="s">
        <v>8</v>
      </c>
      <c r="C160" s="29" t="s">
        <v>23</v>
      </c>
      <c r="D160" s="29">
        <v>2765</v>
      </c>
      <c r="E160" s="29">
        <v>5.0364169999999996E-3</v>
      </c>
    </row>
    <row r="161" spans="1:5" x14ac:dyDescent="0.35">
      <c r="A161" s="29" t="s">
        <v>133</v>
      </c>
      <c r="B161" s="29" t="s">
        <v>8</v>
      </c>
      <c r="C161" s="29" t="s">
        <v>23</v>
      </c>
      <c r="D161" s="29">
        <v>2550</v>
      </c>
      <c r="E161" s="29">
        <v>5.1315359999999999E-3</v>
      </c>
    </row>
    <row r="162" spans="1:5" x14ac:dyDescent="0.35">
      <c r="A162" s="29" t="s">
        <v>134</v>
      </c>
      <c r="B162" s="29" t="s">
        <v>8</v>
      </c>
      <c r="C162" s="29" t="s">
        <v>23</v>
      </c>
      <c r="D162" s="29">
        <v>2191</v>
      </c>
      <c r="E162" s="29">
        <v>5.2763200000000001E-3</v>
      </c>
    </row>
    <row r="163" spans="1:5" x14ac:dyDescent="0.35">
      <c r="A163" s="29" t="s">
        <v>135</v>
      </c>
      <c r="B163" s="29" t="s">
        <v>8</v>
      </c>
      <c r="C163" s="29" t="s">
        <v>23</v>
      </c>
      <c r="D163" s="29">
        <v>2150</v>
      </c>
      <c r="E163" s="29">
        <v>5.3536820000000002E-3</v>
      </c>
    </row>
    <row r="164" spans="1:5" x14ac:dyDescent="0.35">
      <c r="A164" s="29" t="s">
        <v>136</v>
      </c>
      <c r="B164" s="29" t="s">
        <v>8</v>
      </c>
      <c r="C164" s="29" t="s">
        <v>23</v>
      </c>
      <c r="D164" s="29">
        <v>2001</v>
      </c>
      <c r="E164" s="29">
        <v>5.3851539999999996E-3</v>
      </c>
    </row>
    <row r="165" spans="1:5" x14ac:dyDescent="0.35">
      <c r="A165" s="29" t="s">
        <v>137</v>
      </c>
      <c r="B165" s="29" t="s">
        <v>8</v>
      </c>
      <c r="C165" s="29" t="s">
        <v>23</v>
      </c>
      <c r="D165" s="29">
        <v>1914</v>
      </c>
      <c r="E165" s="29">
        <v>5.5657149999999997E-3</v>
      </c>
    </row>
    <row r="166" spans="1:5" x14ac:dyDescent="0.35">
      <c r="A166" s="29" t="s">
        <v>138</v>
      </c>
      <c r="B166" s="29" t="s">
        <v>8</v>
      </c>
      <c r="C166" s="29" t="s">
        <v>23</v>
      </c>
      <c r="D166" s="29">
        <v>1726</v>
      </c>
      <c r="E166" s="29">
        <v>5.8371960000000002E-3</v>
      </c>
    </row>
    <row r="167" spans="1:5" x14ac:dyDescent="0.35">
      <c r="A167" s="29" t="s">
        <v>124</v>
      </c>
      <c r="B167" s="29" t="s">
        <v>8</v>
      </c>
      <c r="C167" s="29" t="s">
        <v>24</v>
      </c>
      <c r="D167" s="29">
        <v>4138.2143554699996</v>
      </c>
      <c r="E167" s="29">
        <v>4.9325549999999999E-3</v>
      </c>
    </row>
    <row r="168" spans="1:5" x14ac:dyDescent="0.35">
      <c r="A168" s="29" t="s">
        <v>125</v>
      </c>
      <c r="B168" s="29" t="s">
        <v>8</v>
      </c>
      <c r="C168" s="29" t="s">
        <v>24</v>
      </c>
      <c r="D168" s="29">
        <v>4456.2661132800004</v>
      </c>
      <c r="E168" s="29">
        <v>4.9582230000000003E-3</v>
      </c>
    </row>
    <row r="169" spans="1:5" x14ac:dyDescent="0.35">
      <c r="A169" s="29" t="s">
        <v>126</v>
      </c>
      <c r="B169" s="29" t="s">
        <v>8</v>
      </c>
      <c r="C169" s="29" t="s">
        <v>24</v>
      </c>
      <c r="D169" s="29">
        <v>4538.5766601599998</v>
      </c>
      <c r="E169" s="29">
        <v>4.5639879999999997E-3</v>
      </c>
    </row>
    <row r="170" spans="1:5" x14ac:dyDescent="0.35">
      <c r="A170" s="29" t="s">
        <v>127</v>
      </c>
      <c r="B170" s="29" t="s">
        <v>8</v>
      </c>
      <c r="C170" s="29" t="s">
        <v>24</v>
      </c>
      <c r="D170" s="29">
        <v>4555.9926757800004</v>
      </c>
      <c r="E170" s="29">
        <v>4.7708350000000002E-3</v>
      </c>
    </row>
    <row r="171" spans="1:5" x14ac:dyDescent="0.35">
      <c r="A171" s="29" t="s">
        <v>128</v>
      </c>
      <c r="B171" s="29" t="s">
        <v>8</v>
      </c>
      <c r="C171" s="29" t="s">
        <v>24</v>
      </c>
      <c r="D171" s="29">
        <v>4551.1762695300004</v>
      </c>
      <c r="E171" s="29">
        <v>4.6634270000000004E-3</v>
      </c>
    </row>
    <row r="172" spans="1:5" x14ac:dyDescent="0.35">
      <c r="A172" s="29" t="s">
        <v>129</v>
      </c>
      <c r="B172" s="29" t="s">
        <v>8</v>
      </c>
      <c r="C172" s="29" t="s">
        <v>24</v>
      </c>
      <c r="D172" s="29">
        <v>5006.5405273400002</v>
      </c>
      <c r="E172" s="29">
        <v>4.5119629999999999E-3</v>
      </c>
    </row>
    <row r="173" spans="1:5" x14ac:dyDescent="0.35">
      <c r="A173" s="29" t="s">
        <v>130</v>
      </c>
      <c r="B173" s="29" t="s">
        <v>8</v>
      </c>
      <c r="C173" s="29" t="s">
        <v>24</v>
      </c>
      <c r="D173" s="29">
        <v>4721.2192382800004</v>
      </c>
      <c r="E173" s="29">
        <v>5.0044080000000001E-3</v>
      </c>
    </row>
    <row r="174" spans="1:5" x14ac:dyDescent="0.35">
      <c r="A174" s="29" t="s">
        <v>131</v>
      </c>
      <c r="B174" s="29" t="s">
        <v>8</v>
      </c>
      <c r="C174" s="29" t="s">
        <v>24</v>
      </c>
      <c r="D174" s="29">
        <v>5029.7094726599998</v>
      </c>
      <c r="E174" s="29">
        <v>5.0193080000000001E-3</v>
      </c>
    </row>
    <row r="175" spans="1:5" x14ac:dyDescent="0.35">
      <c r="A175" s="29" t="s">
        <v>132</v>
      </c>
      <c r="B175" s="29" t="s">
        <v>8</v>
      </c>
      <c r="C175" s="29" t="s">
        <v>24</v>
      </c>
      <c r="D175" s="29">
        <v>4661.9541015599998</v>
      </c>
      <c r="E175" s="29">
        <v>5.4089769999999997E-3</v>
      </c>
    </row>
    <row r="176" spans="1:5" x14ac:dyDescent="0.35">
      <c r="A176" s="29" t="s">
        <v>133</v>
      </c>
      <c r="B176" s="29" t="s">
        <v>8</v>
      </c>
      <c r="C176" s="29" t="s">
        <v>24</v>
      </c>
      <c r="D176" s="29">
        <v>4510.8803710900002</v>
      </c>
      <c r="E176" s="29">
        <v>5.2241040000000002E-3</v>
      </c>
    </row>
    <row r="177" spans="1:5" x14ac:dyDescent="0.35">
      <c r="A177" s="29" t="s">
        <v>134</v>
      </c>
      <c r="B177" s="29" t="s">
        <v>8</v>
      </c>
      <c r="C177" s="29" t="s">
        <v>24</v>
      </c>
      <c r="D177" s="29">
        <v>3861.7355957</v>
      </c>
      <c r="E177" s="29">
        <v>5.9146470000000003E-3</v>
      </c>
    </row>
    <row r="178" spans="1:5" x14ac:dyDescent="0.35">
      <c r="A178" s="29" t="s">
        <v>135</v>
      </c>
      <c r="B178" s="29" t="s">
        <v>8</v>
      </c>
      <c r="C178" s="29" t="s">
        <v>24</v>
      </c>
      <c r="D178" s="29">
        <v>3727</v>
      </c>
      <c r="E178" s="29">
        <v>5.632509E-3</v>
      </c>
    </row>
    <row r="179" spans="1:5" x14ac:dyDescent="0.35">
      <c r="A179" s="29" t="s">
        <v>136</v>
      </c>
      <c r="B179" s="29" t="s">
        <v>8</v>
      </c>
      <c r="C179" s="29" t="s">
        <v>24</v>
      </c>
      <c r="D179" s="29">
        <v>3821.4865722700001</v>
      </c>
      <c r="E179" s="29">
        <v>5.7711949999999998E-3</v>
      </c>
    </row>
    <row r="180" spans="1:5" x14ac:dyDescent="0.35">
      <c r="A180" s="29" t="s">
        <v>137</v>
      </c>
      <c r="B180" s="29" t="s">
        <v>8</v>
      </c>
      <c r="C180" s="29" t="s">
        <v>24</v>
      </c>
      <c r="D180" s="29">
        <v>3280.7856445299999</v>
      </c>
      <c r="E180" s="29">
        <v>5.9618989999999997E-3</v>
      </c>
    </row>
    <row r="181" spans="1:5" x14ac:dyDescent="0.35">
      <c r="A181" s="29" t="s">
        <v>138</v>
      </c>
      <c r="B181" s="29" t="s">
        <v>8</v>
      </c>
      <c r="C181" s="29" t="s">
        <v>24</v>
      </c>
      <c r="D181" s="29">
        <v>3068.1245117200001</v>
      </c>
      <c r="E181" s="29">
        <v>5.929106E-3</v>
      </c>
    </row>
    <row r="182" spans="1:5" x14ac:dyDescent="0.35">
      <c r="A182" s="29" t="s">
        <v>124</v>
      </c>
      <c r="B182" s="29" t="s">
        <v>8</v>
      </c>
      <c r="C182" s="29" t="s">
        <v>25</v>
      </c>
      <c r="D182" s="29">
        <v>2806.3959960900002</v>
      </c>
      <c r="E182" s="29">
        <v>5.1329949999999996E-3</v>
      </c>
    </row>
    <row r="183" spans="1:5" x14ac:dyDescent="0.35">
      <c r="A183" s="29" t="s">
        <v>125</v>
      </c>
      <c r="B183" s="29" t="s">
        <v>8</v>
      </c>
      <c r="C183" s="29" t="s">
        <v>25</v>
      </c>
      <c r="D183" s="29">
        <v>2838.0786132799999</v>
      </c>
      <c r="E183" s="29">
        <v>5.3043220000000002E-3</v>
      </c>
    </row>
    <row r="184" spans="1:5" x14ac:dyDescent="0.35">
      <c r="A184" s="29" t="s">
        <v>126</v>
      </c>
      <c r="B184" s="29" t="s">
        <v>8</v>
      </c>
      <c r="C184" s="29" t="s">
        <v>25</v>
      </c>
      <c r="D184" s="29">
        <v>2993.2243652299999</v>
      </c>
      <c r="E184" s="29">
        <v>5.2151890000000003E-3</v>
      </c>
    </row>
    <row r="185" spans="1:5" x14ac:dyDescent="0.35">
      <c r="A185" s="29" t="s">
        <v>127</v>
      </c>
      <c r="B185" s="29" t="s">
        <v>8</v>
      </c>
      <c r="C185" s="29" t="s">
        <v>25</v>
      </c>
      <c r="D185" s="29">
        <v>3119.7949218799999</v>
      </c>
      <c r="E185" s="29">
        <v>5.186136E-3</v>
      </c>
    </row>
    <row r="186" spans="1:5" x14ac:dyDescent="0.35">
      <c r="A186" s="29" t="s">
        <v>128</v>
      </c>
      <c r="B186" s="29" t="s">
        <v>8</v>
      </c>
      <c r="C186" s="29" t="s">
        <v>25</v>
      </c>
      <c r="D186" s="29">
        <v>2918.3032226599998</v>
      </c>
      <c r="E186" s="29">
        <v>5.2109699999999997E-3</v>
      </c>
    </row>
    <row r="187" spans="1:5" x14ac:dyDescent="0.35">
      <c r="A187" s="29" t="s">
        <v>129</v>
      </c>
      <c r="B187" s="29" t="s">
        <v>8</v>
      </c>
      <c r="C187" s="29" t="s">
        <v>25</v>
      </c>
      <c r="D187" s="29">
        <v>3133.6672363299999</v>
      </c>
      <c r="E187" s="29">
        <v>5.4492739999999996E-3</v>
      </c>
    </row>
    <row r="188" spans="1:5" x14ac:dyDescent="0.35">
      <c r="A188" s="29" t="s">
        <v>130</v>
      </c>
      <c r="B188" s="29" t="s">
        <v>8</v>
      </c>
      <c r="C188" s="29" t="s">
        <v>25</v>
      </c>
      <c r="D188" s="29">
        <v>3244.2824707</v>
      </c>
      <c r="E188" s="29">
        <v>5.5265239999999997E-3</v>
      </c>
    </row>
    <row r="189" spans="1:5" x14ac:dyDescent="0.35">
      <c r="A189" s="29" t="s">
        <v>131</v>
      </c>
      <c r="B189" s="29" t="s">
        <v>8</v>
      </c>
      <c r="C189" s="29" t="s">
        <v>25</v>
      </c>
      <c r="D189" s="29">
        <v>3287.23168945</v>
      </c>
      <c r="E189" s="29">
        <v>5.5995649999999999E-3</v>
      </c>
    </row>
    <row r="190" spans="1:5" x14ac:dyDescent="0.35">
      <c r="A190" s="29" t="s">
        <v>132</v>
      </c>
      <c r="B190" s="29" t="s">
        <v>8</v>
      </c>
      <c r="C190" s="29" t="s">
        <v>25</v>
      </c>
      <c r="D190" s="29">
        <v>3085.4448242200001</v>
      </c>
      <c r="E190" s="29">
        <v>5.2588899999999996E-3</v>
      </c>
    </row>
    <row r="191" spans="1:5" x14ac:dyDescent="0.35">
      <c r="A191" s="29" t="s">
        <v>133</v>
      </c>
      <c r="B191" s="29" t="s">
        <v>8</v>
      </c>
      <c r="C191" s="29" t="s">
        <v>25</v>
      </c>
      <c r="D191" s="29">
        <v>3065.2546386700001</v>
      </c>
      <c r="E191" s="29">
        <v>5.500006E-3</v>
      </c>
    </row>
    <row r="192" spans="1:5" x14ac:dyDescent="0.35">
      <c r="A192" s="29" t="s">
        <v>134</v>
      </c>
      <c r="B192" s="29" t="s">
        <v>8</v>
      </c>
      <c r="C192" s="29" t="s">
        <v>25</v>
      </c>
      <c r="D192" s="29">
        <v>2736.5463867200001</v>
      </c>
      <c r="E192" s="29">
        <v>5.6377440000000001E-3</v>
      </c>
    </row>
    <row r="193" spans="1:5" x14ac:dyDescent="0.35">
      <c r="A193" s="29" t="s">
        <v>135</v>
      </c>
      <c r="B193" s="29" t="s">
        <v>8</v>
      </c>
      <c r="C193" s="29" t="s">
        <v>25</v>
      </c>
      <c r="D193" s="29">
        <v>2723</v>
      </c>
      <c r="E193" s="29">
        <v>6.2048590000000001E-3</v>
      </c>
    </row>
    <row r="194" spans="1:5" x14ac:dyDescent="0.35">
      <c r="A194" s="29" t="s">
        <v>136</v>
      </c>
      <c r="B194" s="29" t="s">
        <v>8</v>
      </c>
      <c r="C194" s="29" t="s">
        <v>25</v>
      </c>
      <c r="D194" s="29">
        <v>2609</v>
      </c>
      <c r="E194" s="29">
        <v>6.2337620000000003E-3</v>
      </c>
    </row>
    <row r="195" spans="1:5" x14ac:dyDescent="0.35">
      <c r="A195" s="29" t="s">
        <v>137</v>
      </c>
      <c r="B195" s="29" t="s">
        <v>8</v>
      </c>
      <c r="C195" s="29" t="s">
        <v>25</v>
      </c>
      <c r="D195" s="29">
        <v>2315</v>
      </c>
      <c r="E195" s="29">
        <v>6.4098870000000004E-3</v>
      </c>
    </row>
    <row r="196" spans="1:5" x14ac:dyDescent="0.35">
      <c r="A196" s="29" t="s">
        <v>138</v>
      </c>
      <c r="B196" s="29" t="s">
        <v>8</v>
      </c>
      <c r="C196" s="29" t="s">
        <v>25</v>
      </c>
      <c r="D196" s="29">
        <v>2305</v>
      </c>
      <c r="E196" s="29">
        <v>6.1587120000000002E-3</v>
      </c>
    </row>
    <row r="197" spans="1:5" x14ac:dyDescent="0.35">
      <c r="A197" s="29" t="s">
        <v>124</v>
      </c>
      <c r="B197" s="29" t="s">
        <v>8</v>
      </c>
      <c r="C197" s="29" t="s">
        <v>26</v>
      </c>
      <c r="D197" s="29">
        <v>2221.0700683599998</v>
      </c>
      <c r="E197" s="29">
        <v>4.5826909999999998E-3</v>
      </c>
    </row>
    <row r="198" spans="1:5" x14ac:dyDescent="0.35">
      <c r="A198" s="29" t="s">
        <v>125</v>
      </c>
      <c r="B198" s="29" t="s">
        <v>8</v>
      </c>
      <c r="C198" s="29" t="s">
        <v>26</v>
      </c>
      <c r="D198" s="29">
        <v>2206.8032226599998</v>
      </c>
      <c r="E198" s="29">
        <v>4.88566E-3</v>
      </c>
    </row>
    <row r="199" spans="1:5" x14ac:dyDescent="0.35">
      <c r="A199" s="29" t="s">
        <v>126</v>
      </c>
      <c r="B199" s="29" t="s">
        <v>8</v>
      </c>
      <c r="C199" s="29" t="s">
        <v>26</v>
      </c>
      <c r="D199" s="29">
        <v>2340.7390136700001</v>
      </c>
      <c r="E199" s="29">
        <v>4.7313310000000001E-3</v>
      </c>
    </row>
    <row r="200" spans="1:5" x14ac:dyDescent="0.35">
      <c r="A200" s="29" t="s">
        <v>127</v>
      </c>
      <c r="B200" s="29" t="s">
        <v>8</v>
      </c>
      <c r="C200" s="29" t="s">
        <v>26</v>
      </c>
      <c r="D200" s="29">
        <v>2323.3808593799999</v>
      </c>
      <c r="E200" s="29">
        <v>5.0382990000000004E-3</v>
      </c>
    </row>
    <row r="201" spans="1:5" x14ac:dyDescent="0.35">
      <c r="A201" s="29" t="s">
        <v>128</v>
      </c>
      <c r="B201" s="29" t="s">
        <v>8</v>
      </c>
      <c r="C201" s="29" t="s">
        <v>26</v>
      </c>
      <c r="D201" s="29">
        <v>2364.4665527299999</v>
      </c>
      <c r="E201" s="29">
        <v>5.1697089999999998E-3</v>
      </c>
    </row>
    <row r="202" spans="1:5" x14ac:dyDescent="0.35">
      <c r="A202" s="29" t="s">
        <v>129</v>
      </c>
      <c r="B202" s="29" t="s">
        <v>8</v>
      </c>
      <c r="C202" s="29" t="s">
        <v>26</v>
      </c>
      <c r="D202" s="29">
        <v>2461</v>
      </c>
      <c r="E202" s="29">
        <v>5.1404679999999996E-3</v>
      </c>
    </row>
    <row r="203" spans="1:5" x14ac:dyDescent="0.35">
      <c r="A203" s="29" t="s">
        <v>130</v>
      </c>
      <c r="B203" s="29" t="s">
        <v>8</v>
      </c>
      <c r="C203" s="29" t="s">
        <v>26</v>
      </c>
      <c r="D203" s="29">
        <v>2270</v>
      </c>
      <c r="E203" s="29">
        <v>5.1841650000000001E-3</v>
      </c>
    </row>
    <row r="204" spans="1:5" x14ac:dyDescent="0.35">
      <c r="A204" s="29" t="s">
        <v>131</v>
      </c>
      <c r="B204" s="29" t="s">
        <v>8</v>
      </c>
      <c r="C204" s="29" t="s">
        <v>26</v>
      </c>
      <c r="D204" s="29">
        <v>2372</v>
      </c>
      <c r="E204" s="29">
        <v>5.2923570000000001E-3</v>
      </c>
    </row>
    <row r="205" spans="1:5" x14ac:dyDescent="0.35">
      <c r="A205" s="29" t="s">
        <v>132</v>
      </c>
      <c r="B205" s="29" t="s">
        <v>8</v>
      </c>
      <c r="C205" s="29" t="s">
        <v>26</v>
      </c>
      <c r="D205" s="29">
        <v>2167</v>
      </c>
      <c r="E205" s="29">
        <v>5.3270649999999998E-3</v>
      </c>
    </row>
    <row r="206" spans="1:5" x14ac:dyDescent="0.35">
      <c r="A206" s="29" t="s">
        <v>133</v>
      </c>
      <c r="B206" s="29" t="s">
        <v>8</v>
      </c>
      <c r="C206" s="29" t="s">
        <v>26</v>
      </c>
      <c r="D206" s="29">
        <v>2207</v>
      </c>
      <c r="E206" s="29">
        <v>5.3935069999999996E-3</v>
      </c>
    </row>
    <row r="207" spans="1:5" x14ac:dyDescent="0.35">
      <c r="A207" s="29" t="s">
        <v>134</v>
      </c>
      <c r="B207" s="29" t="s">
        <v>8</v>
      </c>
      <c r="C207" s="29" t="s">
        <v>26</v>
      </c>
      <c r="D207" s="29">
        <v>1877</v>
      </c>
      <c r="E207" s="29">
        <v>5.4149649999999999E-3</v>
      </c>
    </row>
    <row r="208" spans="1:5" x14ac:dyDescent="0.35">
      <c r="A208" s="29" t="s">
        <v>135</v>
      </c>
      <c r="B208" s="29" t="s">
        <v>8</v>
      </c>
      <c r="C208" s="29" t="s">
        <v>26</v>
      </c>
      <c r="D208" s="29">
        <v>1734</v>
      </c>
      <c r="E208" s="29">
        <v>5.5719749999999998E-3</v>
      </c>
    </row>
    <row r="209" spans="1:5" x14ac:dyDescent="0.35">
      <c r="A209" s="29" t="s">
        <v>136</v>
      </c>
      <c r="B209" s="29" t="s">
        <v>8</v>
      </c>
      <c r="C209" s="29" t="s">
        <v>26</v>
      </c>
      <c r="D209" s="29">
        <v>1822</v>
      </c>
      <c r="E209" s="29">
        <v>5.6340699999999997E-3</v>
      </c>
    </row>
    <row r="210" spans="1:5" x14ac:dyDescent="0.35">
      <c r="A210" s="29" t="s">
        <v>137</v>
      </c>
      <c r="B210" s="29" t="s">
        <v>8</v>
      </c>
      <c r="C210" s="29" t="s">
        <v>26</v>
      </c>
      <c r="D210" s="29">
        <v>1877</v>
      </c>
      <c r="E210" s="29">
        <v>5.5899620000000004E-3</v>
      </c>
    </row>
    <row r="211" spans="1:5" x14ac:dyDescent="0.35">
      <c r="A211" s="29" t="s">
        <v>138</v>
      </c>
      <c r="B211" s="29" t="s">
        <v>8</v>
      </c>
      <c r="C211" s="29" t="s">
        <v>26</v>
      </c>
      <c r="D211" s="29">
        <v>1570</v>
      </c>
      <c r="E211" s="29">
        <v>5.800159E-3</v>
      </c>
    </row>
    <row r="212" spans="1:5" x14ac:dyDescent="0.35">
      <c r="A212" s="29" t="s">
        <v>124</v>
      </c>
      <c r="B212" s="29" t="s">
        <v>8</v>
      </c>
      <c r="C212" s="29" t="s">
        <v>27</v>
      </c>
      <c r="D212" s="29">
        <v>2156.3288574200001</v>
      </c>
      <c r="E212" s="29">
        <v>4.6907820000000001E-3</v>
      </c>
    </row>
    <row r="213" spans="1:5" x14ac:dyDescent="0.35">
      <c r="A213" s="29" t="s">
        <v>125</v>
      </c>
      <c r="B213" s="29" t="s">
        <v>8</v>
      </c>
      <c r="C213" s="29" t="s">
        <v>27</v>
      </c>
      <c r="D213" s="29">
        <v>2321.9755859400002</v>
      </c>
      <c r="E213" s="29">
        <v>4.5975850000000004E-3</v>
      </c>
    </row>
    <row r="214" spans="1:5" x14ac:dyDescent="0.35">
      <c r="A214" s="29" t="s">
        <v>126</v>
      </c>
      <c r="B214" s="29" t="s">
        <v>8</v>
      </c>
      <c r="C214" s="29" t="s">
        <v>27</v>
      </c>
      <c r="D214" s="29">
        <v>2465.2792968799999</v>
      </c>
      <c r="E214" s="29">
        <v>4.1199950000000004E-3</v>
      </c>
    </row>
    <row r="215" spans="1:5" x14ac:dyDescent="0.35">
      <c r="A215" s="29" t="s">
        <v>127</v>
      </c>
      <c r="B215" s="29" t="s">
        <v>8</v>
      </c>
      <c r="C215" s="29" t="s">
        <v>27</v>
      </c>
      <c r="D215" s="29">
        <v>2408.6455078099998</v>
      </c>
      <c r="E215" s="29">
        <v>4.4295130000000004E-3</v>
      </c>
    </row>
    <row r="216" spans="1:5" x14ac:dyDescent="0.35">
      <c r="A216" s="29" t="s">
        <v>128</v>
      </c>
      <c r="B216" s="29" t="s">
        <v>8</v>
      </c>
      <c r="C216" s="29" t="s">
        <v>27</v>
      </c>
      <c r="D216" s="29">
        <v>2570.9580078099998</v>
      </c>
      <c r="E216" s="29">
        <v>4.3549390000000004E-3</v>
      </c>
    </row>
    <row r="217" spans="1:5" x14ac:dyDescent="0.35">
      <c r="A217" s="29" t="s">
        <v>129</v>
      </c>
      <c r="B217" s="29" t="s">
        <v>8</v>
      </c>
      <c r="C217" s="29" t="s">
        <v>27</v>
      </c>
      <c r="D217" s="29">
        <v>3020.1022949200001</v>
      </c>
      <c r="E217" s="29">
        <v>4.5257149999999996E-3</v>
      </c>
    </row>
    <row r="218" spans="1:5" x14ac:dyDescent="0.35">
      <c r="A218" s="29" t="s">
        <v>130</v>
      </c>
      <c r="B218" s="29" t="s">
        <v>8</v>
      </c>
      <c r="C218" s="29" t="s">
        <v>27</v>
      </c>
      <c r="D218" s="29">
        <v>2801.02612305</v>
      </c>
      <c r="E218" s="29">
        <v>4.5472960000000002E-3</v>
      </c>
    </row>
    <row r="219" spans="1:5" x14ac:dyDescent="0.35">
      <c r="A219" s="29" t="s">
        <v>131</v>
      </c>
      <c r="B219" s="29" t="s">
        <v>8</v>
      </c>
      <c r="C219" s="29" t="s">
        <v>27</v>
      </c>
      <c r="D219" s="29">
        <v>2752.0874023400002</v>
      </c>
      <c r="E219" s="29">
        <v>4.4163129999999998E-3</v>
      </c>
    </row>
    <row r="220" spans="1:5" x14ac:dyDescent="0.35">
      <c r="A220" s="29" t="s">
        <v>132</v>
      </c>
      <c r="B220" s="29" t="s">
        <v>8</v>
      </c>
      <c r="C220" s="29" t="s">
        <v>27</v>
      </c>
      <c r="D220" s="29">
        <v>2456.60546875</v>
      </c>
      <c r="E220" s="29">
        <v>4.6838280000000001E-3</v>
      </c>
    </row>
    <row r="221" spans="1:5" x14ac:dyDescent="0.35">
      <c r="A221" s="29" t="s">
        <v>133</v>
      </c>
      <c r="B221" s="29" t="s">
        <v>8</v>
      </c>
      <c r="C221" s="29" t="s">
        <v>27</v>
      </c>
      <c r="D221" s="29">
        <v>2529</v>
      </c>
      <c r="E221" s="29">
        <v>4.5760840000000002E-3</v>
      </c>
    </row>
    <row r="222" spans="1:5" x14ac:dyDescent="0.35">
      <c r="A222" s="29" t="s">
        <v>134</v>
      </c>
      <c r="B222" s="29" t="s">
        <v>8</v>
      </c>
      <c r="C222" s="29" t="s">
        <v>27</v>
      </c>
      <c r="D222" s="29">
        <v>2193</v>
      </c>
      <c r="E222" s="29">
        <v>4.5935300000000002E-3</v>
      </c>
    </row>
    <row r="223" spans="1:5" x14ac:dyDescent="0.35">
      <c r="A223" s="29" t="s">
        <v>135</v>
      </c>
      <c r="B223" s="29" t="s">
        <v>8</v>
      </c>
      <c r="C223" s="29" t="s">
        <v>27</v>
      </c>
      <c r="D223" s="29">
        <v>1977</v>
      </c>
      <c r="E223" s="29">
        <v>4.658082E-3</v>
      </c>
    </row>
    <row r="224" spans="1:5" x14ac:dyDescent="0.35">
      <c r="A224" s="29" t="s">
        <v>136</v>
      </c>
      <c r="B224" s="29" t="s">
        <v>8</v>
      </c>
      <c r="C224" s="29" t="s">
        <v>27</v>
      </c>
      <c r="D224" s="29">
        <v>1772</v>
      </c>
      <c r="E224" s="29">
        <v>4.6871079999999997E-3</v>
      </c>
    </row>
    <row r="225" spans="1:5" x14ac:dyDescent="0.35">
      <c r="A225" s="29" t="s">
        <v>137</v>
      </c>
      <c r="B225" s="29" t="s">
        <v>8</v>
      </c>
      <c r="C225" s="29" t="s">
        <v>27</v>
      </c>
      <c r="D225" s="29">
        <v>1669</v>
      </c>
      <c r="E225" s="29">
        <v>4.8269910000000001E-3</v>
      </c>
    </row>
    <row r="226" spans="1:5" x14ac:dyDescent="0.35">
      <c r="A226" s="29" t="s">
        <v>138</v>
      </c>
      <c r="B226" s="29" t="s">
        <v>8</v>
      </c>
      <c r="C226" s="29" t="s">
        <v>27</v>
      </c>
      <c r="D226" s="29">
        <v>1659</v>
      </c>
      <c r="E226" s="29">
        <v>5.1034749999999997E-3</v>
      </c>
    </row>
    <row r="227" spans="1:5" x14ac:dyDescent="0.35">
      <c r="A227" s="29" t="s">
        <v>124</v>
      </c>
      <c r="B227" s="29" t="s">
        <v>8</v>
      </c>
      <c r="C227" s="29" t="s">
        <v>28</v>
      </c>
      <c r="D227" s="29">
        <v>4463.2001953099998</v>
      </c>
      <c r="E227" s="29">
        <v>4.9031730000000003E-3</v>
      </c>
    </row>
    <row r="228" spans="1:5" x14ac:dyDescent="0.35">
      <c r="A228" s="29" t="s">
        <v>125</v>
      </c>
      <c r="B228" s="29" t="s">
        <v>8</v>
      </c>
      <c r="C228" s="29" t="s">
        <v>28</v>
      </c>
      <c r="D228" s="29">
        <v>3544.1596679700001</v>
      </c>
      <c r="E228" s="29">
        <v>5.0245000000000003E-3</v>
      </c>
    </row>
    <row r="229" spans="1:5" x14ac:dyDescent="0.35">
      <c r="A229" s="29" t="s">
        <v>126</v>
      </c>
      <c r="B229" s="29" t="s">
        <v>8</v>
      </c>
      <c r="C229" s="29" t="s">
        <v>28</v>
      </c>
      <c r="D229" s="29">
        <v>3518.2194824200001</v>
      </c>
      <c r="E229" s="29">
        <v>4.9326029999999998E-3</v>
      </c>
    </row>
    <row r="230" spans="1:5" x14ac:dyDescent="0.35">
      <c r="A230" s="29" t="s">
        <v>127</v>
      </c>
      <c r="B230" s="29" t="s">
        <v>8</v>
      </c>
      <c r="C230" s="29" t="s">
        <v>28</v>
      </c>
      <c r="D230" s="29">
        <v>3537.3972168</v>
      </c>
      <c r="E230" s="29">
        <v>4.8544019999999998E-3</v>
      </c>
    </row>
    <row r="231" spans="1:5" x14ac:dyDescent="0.35">
      <c r="A231" s="29" t="s">
        <v>128</v>
      </c>
      <c r="B231" s="29" t="s">
        <v>8</v>
      </c>
      <c r="C231" s="29" t="s">
        <v>28</v>
      </c>
      <c r="D231" s="29">
        <v>3530.4663085900002</v>
      </c>
      <c r="E231" s="29">
        <v>4.9078120000000001E-3</v>
      </c>
    </row>
    <row r="232" spans="1:5" x14ac:dyDescent="0.35">
      <c r="A232" s="29" t="s">
        <v>129</v>
      </c>
      <c r="B232" s="29" t="s">
        <v>8</v>
      </c>
      <c r="C232" s="29" t="s">
        <v>28</v>
      </c>
      <c r="D232" s="29">
        <v>4251.7075195300004</v>
      </c>
      <c r="E232" s="29">
        <v>4.9712139999999998E-3</v>
      </c>
    </row>
    <row r="233" spans="1:5" x14ac:dyDescent="0.35">
      <c r="A233" s="29" t="s">
        <v>130</v>
      </c>
      <c r="B233" s="29" t="s">
        <v>8</v>
      </c>
      <c r="C233" s="29" t="s">
        <v>28</v>
      </c>
      <c r="D233" s="29">
        <v>4591.7636718800004</v>
      </c>
      <c r="E233" s="29">
        <v>5.1151850000000004E-3</v>
      </c>
    </row>
    <row r="234" spans="1:5" x14ac:dyDescent="0.35">
      <c r="A234" s="29" t="s">
        <v>131</v>
      </c>
      <c r="B234" s="29" t="s">
        <v>8</v>
      </c>
      <c r="C234" s="29" t="s">
        <v>28</v>
      </c>
      <c r="D234" s="29">
        <v>4687.7255859400002</v>
      </c>
      <c r="E234" s="29">
        <v>5.0150799999999999E-3</v>
      </c>
    </row>
    <row r="235" spans="1:5" x14ac:dyDescent="0.35">
      <c r="A235" s="29" t="s">
        <v>132</v>
      </c>
      <c r="B235" s="29" t="s">
        <v>8</v>
      </c>
      <c r="C235" s="29" t="s">
        <v>28</v>
      </c>
      <c r="D235" s="29">
        <v>4184.7436523400002</v>
      </c>
      <c r="E235" s="29">
        <v>5.0613159999999997E-3</v>
      </c>
    </row>
    <row r="236" spans="1:5" x14ac:dyDescent="0.35">
      <c r="A236" s="29" t="s">
        <v>133</v>
      </c>
      <c r="B236" s="29" t="s">
        <v>8</v>
      </c>
      <c r="C236" s="29" t="s">
        <v>28</v>
      </c>
      <c r="D236" s="29">
        <v>4075.0844726599998</v>
      </c>
      <c r="E236" s="29">
        <v>5.0562030000000004E-3</v>
      </c>
    </row>
    <row r="237" spans="1:5" x14ac:dyDescent="0.35">
      <c r="A237" s="29" t="s">
        <v>134</v>
      </c>
      <c r="B237" s="29" t="s">
        <v>8</v>
      </c>
      <c r="C237" s="29" t="s">
        <v>28</v>
      </c>
      <c r="D237" s="29">
        <v>3276.5725097700001</v>
      </c>
      <c r="E237" s="29">
        <v>5.2641370000000003E-3</v>
      </c>
    </row>
    <row r="238" spans="1:5" x14ac:dyDescent="0.35">
      <c r="A238" s="29" t="s">
        <v>135</v>
      </c>
      <c r="B238" s="29" t="s">
        <v>8</v>
      </c>
      <c r="C238" s="29" t="s">
        <v>28</v>
      </c>
      <c r="D238" s="29">
        <v>3017</v>
      </c>
      <c r="E238" s="29">
        <v>5.3905180000000004E-3</v>
      </c>
    </row>
    <row r="239" spans="1:5" x14ac:dyDescent="0.35">
      <c r="A239" s="29" t="s">
        <v>136</v>
      </c>
      <c r="B239" s="29" t="s">
        <v>8</v>
      </c>
      <c r="C239" s="29" t="s">
        <v>28</v>
      </c>
      <c r="D239" s="29">
        <v>2868.9287109400002</v>
      </c>
      <c r="E239" s="29">
        <v>5.5496909999999998E-3</v>
      </c>
    </row>
    <row r="240" spans="1:5" x14ac:dyDescent="0.35">
      <c r="A240" s="29" t="s">
        <v>137</v>
      </c>
      <c r="B240" s="29" t="s">
        <v>8</v>
      </c>
      <c r="C240" s="29" t="s">
        <v>28</v>
      </c>
      <c r="D240" s="29">
        <v>2436.6840820299999</v>
      </c>
      <c r="E240" s="29">
        <v>5.4578179999999997E-3</v>
      </c>
    </row>
    <row r="241" spans="1:5" x14ac:dyDescent="0.35">
      <c r="A241" s="29" t="s">
        <v>138</v>
      </c>
      <c r="B241" s="29" t="s">
        <v>8</v>
      </c>
      <c r="C241" s="29" t="s">
        <v>28</v>
      </c>
      <c r="D241" s="29">
        <v>2329.7536621099998</v>
      </c>
      <c r="E241" s="29">
        <v>5.4103670000000001E-3</v>
      </c>
    </row>
    <row r="242" spans="1:5" x14ac:dyDescent="0.35">
      <c r="A242" s="29" t="s">
        <v>124</v>
      </c>
      <c r="B242" s="29" t="s">
        <v>8</v>
      </c>
      <c r="C242" s="29" t="s">
        <v>29</v>
      </c>
      <c r="D242" s="29">
        <v>1562</v>
      </c>
      <c r="E242" s="29">
        <v>5.2767999999999999E-3</v>
      </c>
    </row>
    <row r="243" spans="1:5" x14ac:dyDescent="0.35">
      <c r="A243" s="29" t="s">
        <v>125</v>
      </c>
      <c r="B243" s="29" t="s">
        <v>8</v>
      </c>
      <c r="C243" s="29" t="s">
        <v>29</v>
      </c>
      <c r="D243" s="29">
        <v>1705.4490966799999</v>
      </c>
      <c r="E243" s="29">
        <v>5.5941660000000002E-3</v>
      </c>
    </row>
    <row r="244" spans="1:5" x14ac:dyDescent="0.35">
      <c r="A244" s="29" t="s">
        <v>126</v>
      </c>
      <c r="B244" s="29" t="s">
        <v>8</v>
      </c>
      <c r="C244" s="29" t="s">
        <v>29</v>
      </c>
      <c r="D244" s="29">
        <v>1623.9154052700001</v>
      </c>
      <c r="E244" s="29">
        <v>5.5402969999999996E-3</v>
      </c>
    </row>
    <row r="245" spans="1:5" x14ac:dyDescent="0.35">
      <c r="A245" s="29" t="s">
        <v>127</v>
      </c>
      <c r="B245" s="29" t="s">
        <v>8</v>
      </c>
      <c r="C245" s="29" t="s">
        <v>29</v>
      </c>
      <c r="D245" s="29">
        <v>1616.1140136700001</v>
      </c>
      <c r="E245" s="29">
        <v>5.84171E-3</v>
      </c>
    </row>
    <row r="246" spans="1:5" x14ac:dyDescent="0.35">
      <c r="A246" s="29" t="s">
        <v>128</v>
      </c>
      <c r="B246" s="29" t="s">
        <v>8</v>
      </c>
      <c r="C246" s="29" t="s">
        <v>29</v>
      </c>
      <c r="D246" s="29">
        <v>1560.9005127</v>
      </c>
      <c r="E246" s="29">
        <v>5.7262459999999999E-3</v>
      </c>
    </row>
    <row r="247" spans="1:5" x14ac:dyDescent="0.35">
      <c r="A247" s="29" t="s">
        <v>129</v>
      </c>
      <c r="B247" s="29" t="s">
        <v>8</v>
      </c>
      <c r="C247" s="29" t="s">
        <v>29</v>
      </c>
      <c r="D247" s="29">
        <v>1645.3963623</v>
      </c>
      <c r="E247" s="29">
        <v>5.8200709999999996E-3</v>
      </c>
    </row>
    <row r="248" spans="1:5" x14ac:dyDescent="0.35">
      <c r="A248" s="29" t="s">
        <v>130</v>
      </c>
      <c r="B248" s="29" t="s">
        <v>8</v>
      </c>
      <c r="C248" s="29" t="s">
        <v>29</v>
      </c>
      <c r="D248" s="29">
        <v>1610.38378906</v>
      </c>
      <c r="E248" s="29">
        <v>6.093841E-3</v>
      </c>
    </row>
    <row r="249" spans="1:5" x14ac:dyDescent="0.35">
      <c r="A249" s="29" t="s">
        <v>131</v>
      </c>
      <c r="B249" s="29" t="s">
        <v>8</v>
      </c>
      <c r="C249" s="29" t="s">
        <v>29</v>
      </c>
      <c r="D249" s="29">
        <v>1689.3975830100001</v>
      </c>
      <c r="E249" s="29">
        <v>6.0430060000000001E-3</v>
      </c>
    </row>
    <row r="250" spans="1:5" x14ac:dyDescent="0.35">
      <c r="A250" s="29" t="s">
        <v>132</v>
      </c>
      <c r="B250" s="29" t="s">
        <v>8</v>
      </c>
      <c r="C250" s="29" t="s">
        <v>29</v>
      </c>
      <c r="D250" s="29">
        <v>1721.7189941399999</v>
      </c>
      <c r="E250" s="29">
        <v>5.8287549999999997E-3</v>
      </c>
    </row>
    <row r="251" spans="1:5" x14ac:dyDescent="0.35">
      <c r="A251" s="29" t="s">
        <v>133</v>
      </c>
      <c r="B251" s="29" t="s">
        <v>8</v>
      </c>
      <c r="C251" s="29" t="s">
        <v>29</v>
      </c>
      <c r="D251" s="29">
        <v>1850.3170166</v>
      </c>
      <c r="E251" s="29">
        <v>6.041266E-3</v>
      </c>
    </row>
    <row r="252" spans="1:5" x14ac:dyDescent="0.35">
      <c r="A252" s="29" t="s">
        <v>134</v>
      </c>
      <c r="B252" s="29" t="s">
        <v>8</v>
      </c>
      <c r="C252" s="29" t="s">
        <v>29</v>
      </c>
      <c r="D252" s="29">
        <v>1591.30895996</v>
      </c>
      <c r="E252" s="29">
        <v>6.3265470000000001E-3</v>
      </c>
    </row>
    <row r="253" spans="1:5" x14ac:dyDescent="0.35">
      <c r="A253" s="29" t="s">
        <v>135</v>
      </c>
      <c r="B253" s="29" t="s">
        <v>8</v>
      </c>
      <c r="C253" s="29" t="s">
        <v>29</v>
      </c>
      <c r="D253" s="29">
        <v>1393</v>
      </c>
      <c r="E253" s="29">
        <v>6.316304E-3</v>
      </c>
    </row>
    <row r="254" spans="1:5" x14ac:dyDescent="0.35">
      <c r="A254" s="29" t="s">
        <v>136</v>
      </c>
      <c r="B254" s="29" t="s">
        <v>8</v>
      </c>
      <c r="C254" s="29" t="s">
        <v>29</v>
      </c>
      <c r="D254" s="29">
        <v>1403.34436035</v>
      </c>
      <c r="E254" s="29">
        <v>6.3412679999999997E-3</v>
      </c>
    </row>
    <row r="255" spans="1:5" x14ac:dyDescent="0.35">
      <c r="A255" s="29" t="s">
        <v>137</v>
      </c>
      <c r="B255" s="29" t="s">
        <v>8</v>
      </c>
      <c r="C255" s="29" t="s">
        <v>29</v>
      </c>
      <c r="D255" s="29">
        <v>1251.41564941</v>
      </c>
      <c r="E255" s="29">
        <v>6.4289949999999998E-3</v>
      </c>
    </row>
    <row r="256" spans="1:5" x14ac:dyDescent="0.35">
      <c r="A256" s="29" t="s">
        <v>138</v>
      </c>
      <c r="B256" s="29" t="s">
        <v>8</v>
      </c>
      <c r="C256" s="29" t="s">
        <v>29</v>
      </c>
      <c r="D256" s="29">
        <v>1022.77276611</v>
      </c>
      <c r="E256" s="29">
        <v>6.3413219999999999E-3</v>
      </c>
    </row>
    <row r="257" spans="1:5" x14ac:dyDescent="0.35">
      <c r="A257" s="29" t="s">
        <v>124</v>
      </c>
      <c r="B257" s="29" t="s">
        <v>8</v>
      </c>
      <c r="C257" s="29" t="s">
        <v>30</v>
      </c>
      <c r="D257" s="29">
        <v>18283.359375</v>
      </c>
      <c r="E257" s="29">
        <v>3.3615860000000002E-3</v>
      </c>
    </row>
    <row r="258" spans="1:5" x14ac:dyDescent="0.35">
      <c r="A258" s="29" t="s">
        <v>125</v>
      </c>
      <c r="B258" s="29" t="s">
        <v>8</v>
      </c>
      <c r="C258" s="29" t="s">
        <v>30</v>
      </c>
      <c r="D258" s="29">
        <v>19090.029296879999</v>
      </c>
      <c r="E258" s="29">
        <v>3.3186410000000002E-3</v>
      </c>
    </row>
    <row r="259" spans="1:5" x14ac:dyDescent="0.35">
      <c r="A259" s="29" t="s">
        <v>126</v>
      </c>
      <c r="B259" s="29" t="s">
        <v>8</v>
      </c>
      <c r="C259" s="29" t="s">
        <v>30</v>
      </c>
      <c r="D259" s="29">
        <v>19309.447265629999</v>
      </c>
      <c r="E259" s="29">
        <v>3.2954759999999999E-3</v>
      </c>
    </row>
    <row r="260" spans="1:5" x14ac:dyDescent="0.35">
      <c r="A260" s="29" t="s">
        <v>127</v>
      </c>
      <c r="B260" s="29" t="s">
        <v>8</v>
      </c>
      <c r="C260" s="29" t="s">
        <v>30</v>
      </c>
      <c r="D260" s="29">
        <v>19120.119140629999</v>
      </c>
      <c r="E260" s="29">
        <v>3.2728610000000002E-3</v>
      </c>
    </row>
    <row r="261" spans="1:5" x14ac:dyDescent="0.35">
      <c r="A261" s="29" t="s">
        <v>128</v>
      </c>
      <c r="B261" s="29" t="s">
        <v>8</v>
      </c>
      <c r="C261" s="29" t="s">
        <v>30</v>
      </c>
      <c r="D261" s="29">
        <v>18927.98046875</v>
      </c>
      <c r="E261" s="29">
        <v>3.3116310000000002E-3</v>
      </c>
    </row>
    <row r="262" spans="1:5" x14ac:dyDescent="0.35">
      <c r="A262" s="29" t="s">
        <v>129</v>
      </c>
      <c r="B262" s="29" t="s">
        <v>8</v>
      </c>
      <c r="C262" s="29" t="s">
        <v>30</v>
      </c>
      <c r="D262" s="29">
        <v>20872.810546879999</v>
      </c>
      <c r="E262" s="29">
        <v>3.4225620000000001E-3</v>
      </c>
    </row>
    <row r="263" spans="1:5" x14ac:dyDescent="0.35">
      <c r="A263" s="29" t="s">
        <v>130</v>
      </c>
      <c r="B263" s="29" t="s">
        <v>8</v>
      </c>
      <c r="C263" s="29" t="s">
        <v>30</v>
      </c>
      <c r="D263" s="29">
        <v>20847.322265629999</v>
      </c>
      <c r="E263" s="29">
        <v>3.4561010000000001E-3</v>
      </c>
    </row>
    <row r="264" spans="1:5" x14ac:dyDescent="0.35">
      <c r="A264" s="29" t="s">
        <v>131</v>
      </c>
      <c r="B264" s="29" t="s">
        <v>8</v>
      </c>
      <c r="C264" s="29" t="s">
        <v>30</v>
      </c>
      <c r="D264" s="29">
        <v>21230.0859375</v>
      </c>
      <c r="E264" s="29">
        <v>3.5019130000000002E-3</v>
      </c>
    </row>
    <row r="265" spans="1:5" x14ac:dyDescent="0.35">
      <c r="A265" s="29" t="s">
        <v>132</v>
      </c>
      <c r="B265" s="29" t="s">
        <v>8</v>
      </c>
      <c r="C265" s="29" t="s">
        <v>30</v>
      </c>
      <c r="D265" s="29">
        <v>18316.529296879999</v>
      </c>
      <c r="E265" s="29">
        <v>3.5149859999999999E-3</v>
      </c>
    </row>
    <row r="266" spans="1:5" x14ac:dyDescent="0.35">
      <c r="A266" s="29" t="s">
        <v>133</v>
      </c>
      <c r="B266" s="29" t="s">
        <v>8</v>
      </c>
      <c r="C266" s="29" t="s">
        <v>30</v>
      </c>
      <c r="D266" s="29">
        <v>18871.38671875</v>
      </c>
      <c r="E266" s="29">
        <v>3.6175600000000001E-3</v>
      </c>
    </row>
    <row r="267" spans="1:5" x14ac:dyDescent="0.35">
      <c r="A267" s="29" t="s">
        <v>134</v>
      </c>
      <c r="B267" s="29" t="s">
        <v>8</v>
      </c>
      <c r="C267" s="29" t="s">
        <v>30</v>
      </c>
      <c r="D267" s="29">
        <v>16312.16210938</v>
      </c>
      <c r="E267" s="29">
        <v>3.8217310000000001E-3</v>
      </c>
    </row>
    <row r="268" spans="1:5" x14ac:dyDescent="0.35">
      <c r="A268" s="29" t="s">
        <v>135</v>
      </c>
      <c r="B268" s="29" t="s">
        <v>8</v>
      </c>
      <c r="C268" s="29" t="s">
        <v>30</v>
      </c>
      <c r="D268" s="29">
        <v>15197</v>
      </c>
      <c r="E268" s="29">
        <v>3.8518649999999999E-3</v>
      </c>
    </row>
    <row r="269" spans="1:5" x14ac:dyDescent="0.35">
      <c r="A269" s="29" t="s">
        <v>136</v>
      </c>
      <c r="B269" s="29" t="s">
        <v>8</v>
      </c>
      <c r="C269" s="29" t="s">
        <v>30</v>
      </c>
      <c r="D269" s="29">
        <v>14570.483398439999</v>
      </c>
      <c r="E269" s="29">
        <v>3.9448410000000001E-3</v>
      </c>
    </row>
    <row r="270" spans="1:5" x14ac:dyDescent="0.35">
      <c r="A270" s="29" t="s">
        <v>137</v>
      </c>
      <c r="B270" s="29" t="s">
        <v>8</v>
      </c>
      <c r="C270" s="29" t="s">
        <v>30</v>
      </c>
      <c r="D270" s="29">
        <v>13243.532226560001</v>
      </c>
      <c r="E270" s="29">
        <v>4.020661E-3</v>
      </c>
    </row>
    <row r="271" spans="1:5" x14ac:dyDescent="0.35">
      <c r="A271" s="29" t="s">
        <v>138</v>
      </c>
      <c r="B271" s="29" t="s">
        <v>8</v>
      </c>
      <c r="C271" s="29" t="s">
        <v>30</v>
      </c>
      <c r="D271" s="29">
        <v>10680.53710938</v>
      </c>
      <c r="E271" s="29">
        <v>4.3709389999999999E-3</v>
      </c>
    </row>
    <row r="272" spans="1:5" x14ac:dyDescent="0.35">
      <c r="A272" s="29" t="s">
        <v>124</v>
      </c>
      <c r="B272" s="29" t="s">
        <v>8</v>
      </c>
      <c r="C272" s="29" t="s">
        <v>31</v>
      </c>
      <c r="D272" s="29">
        <v>12148.24414063</v>
      </c>
      <c r="E272" s="29">
        <v>3.2963810000000001E-3</v>
      </c>
    </row>
    <row r="273" spans="1:5" x14ac:dyDescent="0.35">
      <c r="A273" s="29" t="s">
        <v>125</v>
      </c>
      <c r="B273" s="29" t="s">
        <v>8</v>
      </c>
      <c r="C273" s="29" t="s">
        <v>31</v>
      </c>
      <c r="D273" s="29">
        <v>13062.98046875</v>
      </c>
      <c r="E273" s="29">
        <v>3.3878490000000001E-3</v>
      </c>
    </row>
    <row r="274" spans="1:5" x14ac:dyDescent="0.35">
      <c r="A274" s="29" t="s">
        <v>126</v>
      </c>
      <c r="B274" s="29" t="s">
        <v>8</v>
      </c>
      <c r="C274" s="29" t="s">
        <v>31</v>
      </c>
      <c r="D274" s="29">
        <v>13360.95507813</v>
      </c>
      <c r="E274" s="29">
        <v>3.397616E-3</v>
      </c>
    </row>
    <row r="275" spans="1:5" x14ac:dyDescent="0.35">
      <c r="A275" s="29" t="s">
        <v>127</v>
      </c>
      <c r="B275" s="29" t="s">
        <v>8</v>
      </c>
      <c r="C275" s="29" t="s">
        <v>31</v>
      </c>
      <c r="D275" s="29">
        <v>13033.219726560001</v>
      </c>
      <c r="E275" s="29">
        <v>3.3707350000000001E-3</v>
      </c>
    </row>
    <row r="276" spans="1:5" x14ac:dyDescent="0.35">
      <c r="A276" s="29" t="s">
        <v>128</v>
      </c>
      <c r="B276" s="29" t="s">
        <v>8</v>
      </c>
      <c r="C276" s="29" t="s">
        <v>31</v>
      </c>
      <c r="D276" s="29">
        <v>12690.33203125</v>
      </c>
      <c r="E276" s="29">
        <v>3.396081E-3</v>
      </c>
    </row>
    <row r="277" spans="1:5" x14ac:dyDescent="0.35">
      <c r="A277" s="29" t="s">
        <v>129</v>
      </c>
      <c r="B277" s="29" t="s">
        <v>8</v>
      </c>
      <c r="C277" s="29" t="s">
        <v>31</v>
      </c>
      <c r="D277" s="29">
        <v>15108.090820310001</v>
      </c>
      <c r="E277" s="29">
        <v>3.9176020000000001E-3</v>
      </c>
    </row>
    <row r="278" spans="1:5" x14ac:dyDescent="0.35">
      <c r="A278" s="29" t="s">
        <v>130</v>
      </c>
      <c r="B278" s="29" t="s">
        <v>8</v>
      </c>
      <c r="C278" s="29" t="s">
        <v>31</v>
      </c>
      <c r="D278" s="29">
        <v>14544.50390625</v>
      </c>
      <c r="E278" s="29">
        <v>4.2220929999999997E-3</v>
      </c>
    </row>
    <row r="279" spans="1:5" x14ac:dyDescent="0.35">
      <c r="A279" s="29" t="s">
        <v>131</v>
      </c>
      <c r="B279" s="29" t="s">
        <v>8</v>
      </c>
      <c r="C279" s="29" t="s">
        <v>31</v>
      </c>
      <c r="D279" s="29">
        <v>15998</v>
      </c>
      <c r="E279" s="29">
        <v>4.21281E-3</v>
      </c>
    </row>
    <row r="280" spans="1:5" x14ac:dyDescent="0.35">
      <c r="A280" s="29" t="s">
        <v>132</v>
      </c>
      <c r="B280" s="29" t="s">
        <v>8</v>
      </c>
      <c r="C280" s="29" t="s">
        <v>31</v>
      </c>
      <c r="D280" s="29">
        <v>14220</v>
      </c>
      <c r="E280" s="29">
        <v>4.0804719999999999E-3</v>
      </c>
    </row>
    <row r="281" spans="1:5" x14ac:dyDescent="0.35">
      <c r="A281" s="29" t="s">
        <v>133</v>
      </c>
      <c r="B281" s="29" t="s">
        <v>8</v>
      </c>
      <c r="C281" s="29" t="s">
        <v>31</v>
      </c>
      <c r="D281" s="29">
        <v>13474</v>
      </c>
      <c r="E281" s="29">
        <v>4.166253E-3</v>
      </c>
    </row>
    <row r="282" spans="1:5" x14ac:dyDescent="0.35">
      <c r="A282" s="29" t="s">
        <v>134</v>
      </c>
      <c r="B282" s="29" t="s">
        <v>8</v>
      </c>
      <c r="C282" s="29" t="s">
        <v>31</v>
      </c>
      <c r="D282" s="29">
        <v>11810</v>
      </c>
      <c r="E282" s="29">
        <v>4.174016E-3</v>
      </c>
    </row>
    <row r="283" spans="1:5" x14ac:dyDescent="0.35">
      <c r="A283" s="29" t="s">
        <v>135</v>
      </c>
      <c r="B283" s="29" t="s">
        <v>8</v>
      </c>
      <c r="C283" s="29" t="s">
        <v>31</v>
      </c>
      <c r="D283" s="29">
        <v>11641</v>
      </c>
      <c r="E283" s="29">
        <v>4.4345770000000003E-3</v>
      </c>
    </row>
    <row r="284" spans="1:5" x14ac:dyDescent="0.35">
      <c r="A284" s="29" t="s">
        <v>136</v>
      </c>
      <c r="B284" s="29" t="s">
        <v>8</v>
      </c>
      <c r="C284" s="29" t="s">
        <v>31</v>
      </c>
      <c r="D284" s="29">
        <v>10188</v>
      </c>
      <c r="E284" s="29">
        <v>4.7697729999999997E-3</v>
      </c>
    </row>
    <row r="285" spans="1:5" x14ac:dyDescent="0.35">
      <c r="A285" s="29" t="s">
        <v>137</v>
      </c>
      <c r="B285" s="29" t="s">
        <v>8</v>
      </c>
      <c r="C285" s="29" t="s">
        <v>31</v>
      </c>
      <c r="D285" s="29">
        <v>8362</v>
      </c>
      <c r="E285" s="29">
        <v>4.872904E-3</v>
      </c>
    </row>
    <row r="286" spans="1:5" x14ac:dyDescent="0.35">
      <c r="A286" s="29" t="s">
        <v>138</v>
      </c>
      <c r="B286" s="29" t="s">
        <v>8</v>
      </c>
      <c r="C286" s="29" t="s">
        <v>31</v>
      </c>
      <c r="D286" s="29">
        <v>7178</v>
      </c>
      <c r="E286" s="29">
        <v>4.9311549999999996E-3</v>
      </c>
    </row>
    <row r="287" spans="1:5" x14ac:dyDescent="0.35">
      <c r="A287" s="29" t="s">
        <v>124</v>
      </c>
      <c r="B287" s="29" t="s">
        <v>8</v>
      </c>
      <c r="C287" s="29" t="s">
        <v>32</v>
      </c>
      <c r="D287" s="29">
        <v>3199.7431640599998</v>
      </c>
      <c r="E287" s="29">
        <v>4.0605720000000001E-3</v>
      </c>
    </row>
    <row r="288" spans="1:5" x14ac:dyDescent="0.35">
      <c r="A288" s="29" t="s">
        <v>125</v>
      </c>
      <c r="B288" s="29" t="s">
        <v>8</v>
      </c>
      <c r="C288" s="29" t="s">
        <v>32</v>
      </c>
      <c r="D288" s="29">
        <v>3842.7312011700001</v>
      </c>
      <c r="E288" s="29">
        <v>4.1623049999999998E-3</v>
      </c>
    </row>
    <row r="289" spans="1:5" x14ac:dyDescent="0.35">
      <c r="A289" s="29" t="s">
        <v>126</v>
      </c>
      <c r="B289" s="29" t="s">
        <v>8</v>
      </c>
      <c r="C289" s="29" t="s">
        <v>32</v>
      </c>
      <c r="D289" s="29">
        <v>3848.66015625</v>
      </c>
      <c r="E289" s="29">
        <v>4.2849089999999999E-3</v>
      </c>
    </row>
    <row r="290" spans="1:5" x14ac:dyDescent="0.35">
      <c r="A290" s="29" t="s">
        <v>127</v>
      </c>
      <c r="B290" s="29" t="s">
        <v>8</v>
      </c>
      <c r="C290" s="29" t="s">
        <v>32</v>
      </c>
      <c r="D290" s="29">
        <v>3853.2692871099998</v>
      </c>
      <c r="E290" s="29">
        <v>4.6799349999999997E-3</v>
      </c>
    </row>
    <row r="291" spans="1:5" x14ac:dyDescent="0.35">
      <c r="A291" s="29" t="s">
        <v>128</v>
      </c>
      <c r="B291" s="29" t="s">
        <v>8</v>
      </c>
      <c r="C291" s="29" t="s">
        <v>32</v>
      </c>
      <c r="D291" s="29">
        <v>3856.2749023400002</v>
      </c>
      <c r="E291" s="29">
        <v>4.839627E-3</v>
      </c>
    </row>
    <row r="292" spans="1:5" x14ac:dyDescent="0.35">
      <c r="A292" s="29" t="s">
        <v>129</v>
      </c>
      <c r="B292" s="29" t="s">
        <v>8</v>
      </c>
      <c r="C292" s="29" t="s">
        <v>32</v>
      </c>
      <c r="D292" s="29">
        <v>4037.8361816400002</v>
      </c>
      <c r="E292" s="29">
        <v>4.9063129999999998E-3</v>
      </c>
    </row>
    <row r="293" spans="1:5" x14ac:dyDescent="0.35">
      <c r="A293" s="29" t="s">
        <v>130</v>
      </c>
      <c r="B293" s="29" t="s">
        <v>8</v>
      </c>
      <c r="C293" s="29" t="s">
        <v>32</v>
      </c>
      <c r="D293" s="29">
        <v>3898.2873535200001</v>
      </c>
      <c r="E293" s="29">
        <v>4.9262009999999998E-3</v>
      </c>
    </row>
    <row r="294" spans="1:5" x14ac:dyDescent="0.35">
      <c r="A294" s="29" t="s">
        <v>131</v>
      </c>
      <c r="B294" s="29" t="s">
        <v>8</v>
      </c>
      <c r="C294" s="29" t="s">
        <v>32</v>
      </c>
      <c r="D294" s="29">
        <v>4171.1801757800004</v>
      </c>
      <c r="E294" s="29">
        <v>4.8738260000000004E-3</v>
      </c>
    </row>
    <row r="295" spans="1:5" x14ac:dyDescent="0.35">
      <c r="A295" s="29" t="s">
        <v>132</v>
      </c>
      <c r="B295" s="29" t="s">
        <v>8</v>
      </c>
      <c r="C295" s="29" t="s">
        <v>32</v>
      </c>
      <c r="D295" s="29">
        <v>3668.5476074200001</v>
      </c>
      <c r="E295" s="29">
        <v>5.0574970000000002E-3</v>
      </c>
    </row>
    <row r="296" spans="1:5" x14ac:dyDescent="0.35">
      <c r="A296" s="29" t="s">
        <v>133</v>
      </c>
      <c r="B296" s="29" t="s">
        <v>8</v>
      </c>
      <c r="C296" s="29" t="s">
        <v>32</v>
      </c>
      <c r="D296" s="29">
        <v>3726.0527343799999</v>
      </c>
      <c r="E296" s="29">
        <v>5.207209E-3</v>
      </c>
    </row>
    <row r="297" spans="1:5" x14ac:dyDescent="0.35">
      <c r="A297" s="29" t="s">
        <v>134</v>
      </c>
      <c r="B297" s="29" t="s">
        <v>8</v>
      </c>
      <c r="C297" s="29" t="s">
        <v>32</v>
      </c>
      <c r="D297" s="29">
        <v>3069.4067382799999</v>
      </c>
      <c r="E297" s="29">
        <v>5.2104569999999999E-3</v>
      </c>
    </row>
    <row r="298" spans="1:5" x14ac:dyDescent="0.35">
      <c r="A298" s="29" t="s">
        <v>135</v>
      </c>
      <c r="B298" s="29" t="s">
        <v>8</v>
      </c>
      <c r="C298" s="29" t="s">
        <v>32</v>
      </c>
      <c r="D298" s="29">
        <v>3061</v>
      </c>
      <c r="E298" s="29">
        <v>5.2830869999999997E-3</v>
      </c>
    </row>
    <row r="299" spans="1:5" x14ac:dyDescent="0.35">
      <c r="A299" s="29" t="s">
        <v>136</v>
      </c>
      <c r="B299" s="29" t="s">
        <v>8</v>
      </c>
      <c r="C299" s="29" t="s">
        <v>32</v>
      </c>
      <c r="D299" s="29">
        <v>3023.0471191400002</v>
      </c>
      <c r="E299" s="29">
        <v>5.2044819999999999E-3</v>
      </c>
    </row>
    <row r="300" spans="1:5" x14ac:dyDescent="0.35">
      <c r="A300" s="29" t="s">
        <v>137</v>
      </c>
      <c r="B300" s="29" t="s">
        <v>8</v>
      </c>
      <c r="C300" s="29" t="s">
        <v>32</v>
      </c>
      <c r="D300" s="29">
        <v>2657.6425781299999</v>
      </c>
      <c r="E300" s="29">
        <v>4.88844E-3</v>
      </c>
    </row>
    <row r="301" spans="1:5" x14ac:dyDescent="0.35">
      <c r="A301" s="29" t="s">
        <v>138</v>
      </c>
      <c r="B301" s="29" t="s">
        <v>8</v>
      </c>
      <c r="C301" s="29" t="s">
        <v>32</v>
      </c>
      <c r="D301" s="29">
        <v>2481.2253418</v>
      </c>
      <c r="E301" s="29">
        <v>4.9750159999999996E-3</v>
      </c>
    </row>
    <row r="302" spans="1:5" x14ac:dyDescent="0.35">
      <c r="A302" s="29" t="s">
        <v>124</v>
      </c>
      <c r="B302" s="29" t="s">
        <v>8</v>
      </c>
      <c r="C302" s="29" t="s">
        <v>33</v>
      </c>
      <c r="D302" s="29">
        <v>1656</v>
      </c>
      <c r="E302" s="29">
        <v>5.9522250000000002E-3</v>
      </c>
    </row>
    <row r="303" spans="1:5" x14ac:dyDescent="0.35">
      <c r="A303" s="29" t="s">
        <v>125</v>
      </c>
      <c r="B303" s="29" t="s">
        <v>8</v>
      </c>
      <c r="C303" s="29" t="s">
        <v>33</v>
      </c>
      <c r="D303" s="29">
        <v>1768.29870605</v>
      </c>
      <c r="E303" s="29">
        <v>5.8185140000000003E-3</v>
      </c>
    </row>
    <row r="304" spans="1:5" x14ac:dyDescent="0.35">
      <c r="A304" s="29" t="s">
        <v>126</v>
      </c>
      <c r="B304" s="29" t="s">
        <v>8</v>
      </c>
      <c r="C304" s="29" t="s">
        <v>33</v>
      </c>
      <c r="D304" s="29">
        <v>2009.6236572299999</v>
      </c>
      <c r="E304" s="29">
        <v>5.5493720000000003E-3</v>
      </c>
    </row>
    <row r="305" spans="1:5" x14ac:dyDescent="0.35">
      <c r="A305" s="29" t="s">
        <v>127</v>
      </c>
      <c r="B305" s="29" t="s">
        <v>8</v>
      </c>
      <c r="C305" s="29" t="s">
        <v>33</v>
      </c>
      <c r="D305" s="29">
        <v>2082.9562988299999</v>
      </c>
      <c r="E305" s="29">
        <v>5.3674009999999999E-3</v>
      </c>
    </row>
    <row r="306" spans="1:5" x14ac:dyDescent="0.35">
      <c r="A306" s="29" t="s">
        <v>128</v>
      </c>
      <c r="B306" s="29" t="s">
        <v>8</v>
      </c>
      <c r="C306" s="29" t="s">
        <v>33</v>
      </c>
      <c r="D306" s="29">
        <v>1966.76916504</v>
      </c>
      <c r="E306" s="29">
        <v>5.5703100000000002E-3</v>
      </c>
    </row>
    <row r="307" spans="1:5" x14ac:dyDescent="0.35">
      <c r="A307" s="29" t="s">
        <v>129</v>
      </c>
      <c r="B307" s="29" t="s">
        <v>8</v>
      </c>
      <c r="C307" s="29" t="s">
        <v>33</v>
      </c>
      <c r="D307" s="29">
        <v>2165.4338378900002</v>
      </c>
      <c r="E307" s="29">
        <v>5.4888259999999996E-3</v>
      </c>
    </row>
    <row r="308" spans="1:5" x14ac:dyDescent="0.35">
      <c r="A308" s="29" t="s">
        <v>130</v>
      </c>
      <c r="B308" s="29" t="s">
        <v>8</v>
      </c>
      <c r="C308" s="29" t="s">
        <v>33</v>
      </c>
      <c r="D308" s="29">
        <v>1916.93237305</v>
      </c>
      <c r="E308" s="29">
        <v>5.7374180000000002E-3</v>
      </c>
    </row>
    <row r="309" spans="1:5" x14ac:dyDescent="0.35">
      <c r="A309" s="29" t="s">
        <v>131</v>
      </c>
      <c r="B309" s="29" t="s">
        <v>8</v>
      </c>
      <c r="C309" s="29" t="s">
        <v>33</v>
      </c>
      <c r="D309" s="29">
        <v>2066.5498046900002</v>
      </c>
      <c r="E309" s="29">
        <v>5.5746329999999998E-3</v>
      </c>
    </row>
    <row r="310" spans="1:5" x14ac:dyDescent="0.35">
      <c r="A310" s="29" t="s">
        <v>132</v>
      </c>
      <c r="B310" s="29" t="s">
        <v>8</v>
      </c>
      <c r="C310" s="29" t="s">
        <v>33</v>
      </c>
      <c r="D310" s="29">
        <v>1676.75158691</v>
      </c>
      <c r="E310" s="29">
        <v>6.0642370000000001E-3</v>
      </c>
    </row>
    <row r="311" spans="1:5" x14ac:dyDescent="0.35">
      <c r="A311" s="29" t="s">
        <v>133</v>
      </c>
      <c r="B311" s="29" t="s">
        <v>8</v>
      </c>
      <c r="C311" s="29" t="s">
        <v>33</v>
      </c>
      <c r="D311" s="29">
        <v>1694.36987305</v>
      </c>
      <c r="E311" s="29">
        <v>5.86785E-3</v>
      </c>
    </row>
    <row r="312" spans="1:5" x14ac:dyDescent="0.35">
      <c r="A312" s="29" t="s">
        <v>134</v>
      </c>
      <c r="B312" s="29" t="s">
        <v>8</v>
      </c>
      <c r="C312" s="29" t="s">
        <v>33</v>
      </c>
      <c r="D312" s="29">
        <v>1456.15893555</v>
      </c>
      <c r="E312" s="29">
        <v>6.096621E-3</v>
      </c>
    </row>
    <row r="313" spans="1:5" x14ac:dyDescent="0.35">
      <c r="A313" s="29" t="s">
        <v>135</v>
      </c>
      <c r="B313" s="29" t="s">
        <v>8</v>
      </c>
      <c r="C313" s="29" t="s">
        <v>33</v>
      </c>
      <c r="D313" s="29">
        <v>1290</v>
      </c>
      <c r="E313" s="29">
        <v>6.0938839999999999E-3</v>
      </c>
    </row>
    <row r="314" spans="1:5" x14ac:dyDescent="0.35">
      <c r="A314" s="29" t="s">
        <v>136</v>
      </c>
      <c r="B314" s="29" t="s">
        <v>8</v>
      </c>
      <c r="C314" s="29" t="s">
        <v>33</v>
      </c>
      <c r="D314" s="29">
        <v>1405.9958496100001</v>
      </c>
      <c r="E314" s="29">
        <v>6.0085709999999999E-3</v>
      </c>
    </row>
    <row r="315" spans="1:5" x14ac:dyDescent="0.35">
      <c r="A315" s="29" t="s">
        <v>137</v>
      </c>
      <c r="B315" s="29" t="s">
        <v>8</v>
      </c>
      <c r="C315" s="29" t="s">
        <v>33</v>
      </c>
      <c r="D315" s="29">
        <v>1271.6750488299999</v>
      </c>
      <c r="E315" s="29">
        <v>6.4761150000000002E-3</v>
      </c>
    </row>
    <row r="316" spans="1:5" x14ac:dyDescent="0.35">
      <c r="A316" s="29" t="s">
        <v>138</v>
      </c>
      <c r="B316" s="29" t="s">
        <v>8</v>
      </c>
      <c r="C316" s="29" t="s">
        <v>33</v>
      </c>
      <c r="D316" s="29">
        <v>1163.0184326200001</v>
      </c>
      <c r="E316" s="29">
        <v>6.3714829999999998E-3</v>
      </c>
    </row>
    <row r="317" spans="1:5" x14ac:dyDescent="0.35">
      <c r="A317" s="29" t="s">
        <v>124</v>
      </c>
      <c r="B317" s="29" t="s">
        <v>8</v>
      </c>
      <c r="C317" s="29" t="s">
        <v>34</v>
      </c>
      <c r="D317" s="29">
        <v>2346.4519043</v>
      </c>
      <c r="E317" s="29">
        <v>4.780276E-3</v>
      </c>
    </row>
    <row r="318" spans="1:5" x14ac:dyDescent="0.35">
      <c r="A318" s="29" t="s">
        <v>125</v>
      </c>
      <c r="B318" s="29" t="s">
        <v>8</v>
      </c>
      <c r="C318" s="29" t="s">
        <v>34</v>
      </c>
      <c r="D318" s="29">
        <v>2701.8676757799999</v>
      </c>
      <c r="E318" s="29">
        <v>4.8492479999999996E-3</v>
      </c>
    </row>
    <row r="319" spans="1:5" x14ac:dyDescent="0.35">
      <c r="A319" s="29" t="s">
        <v>126</v>
      </c>
      <c r="B319" s="29" t="s">
        <v>8</v>
      </c>
      <c r="C319" s="29" t="s">
        <v>34</v>
      </c>
      <c r="D319" s="29">
        <v>2729.6660156299999</v>
      </c>
      <c r="E319" s="29">
        <v>4.8454500000000003E-3</v>
      </c>
    </row>
    <row r="320" spans="1:5" x14ac:dyDescent="0.35">
      <c r="A320" s="29" t="s">
        <v>127</v>
      </c>
      <c r="B320" s="29" t="s">
        <v>8</v>
      </c>
      <c r="C320" s="29" t="s">
        <v>34</v>
      </c>
      <c r="D320" s="29">
        <v>2755.9951171900002</v>
      </c>
      <c r="E320" s="29">
        <v>4.7119390000000001E-3</v>
      </c>
    </row>
    <row r="321" spans="1:5" x14ac:dyDescent="0.35">
      <c r="A321" s="29" t="s">
        <v>128</v>
      </c>
      <c r="B321" s="29" t="s">
        <v>8</v>
      </c>
      <c r="C321" s="29" t="s">
        <v>34</v>
      </c>
      <c r="D321" s="29">
        <v>2633.5500488299999</v>
      </c>
      <c r="E321" s="29">
        <v>4.9856320000000003E-3</v>
      </c>
    </row>
    <row r="322" spans="1:5" x14ac:dyDescent="0.35">
      <c r="A322" s="29" t="s">
        <v>129</v>
      </c>
      <c r="B322" s="29" t="s">
        <v>8</v>
      </c>
      <c r="C322" s="29" t="s">
        <v>34</v>
      </c>
      <c r="D322" s="29">
        <v>3032.82421875</v>
      </c>
      <c r="E322" s="29">
        <v>4.9884509999999996E-3</v>
      </c>
    </row>
    <row r="323" spans="1:5" x14ac:dyDescent="0.35">
      <c r="A323" s="29" t="s">
        <v>130</v>
      </c>
      <c r="B323" s="29" t="s">
        <v>8</v>
      </c>
      <c r="C323" s="29" t="s">
        <v>34</v>
      </c>
      <c r="D323" s="29">
        <v>2832.6381835900002</v>
      </c>
      <c r="E323" s="29">
        <v>5.0860209999999996E-3</v>
      </c>
    </row>
    <row r="324" spans="1:5" x14ac:dyDescent="0.35">
      <c r="A324" s="29" t="s">
        <v>131</v>
      </c>
      <c r="B324" s="29" t="s">
        <v>8</v>
      </c>
      <c r="C324" s="29" t="s">
        <v>34</v>
      </c>
      <c r="D324" s="29">
        <v>2682.3508300799999</v>
      </c>
      <c r="E324" s="29">
        <v>4.9129439999999998E-3</v>
      </c>
    </row>
    <row r="325" spans="1:5" x14ac:dyDescent="0.35">
      <c r="A325" s="29" t="s">
        <v>132</v>
      </c>
      <c r="B325" s="29" t="s">
        <v>8</v>
      </c>
      <c r="C325" s="29" t="s">
        <v>34</v>
      </c>
      <c r="D325" s="29">
        <v>2463.6342773400002</v>
      </c>
      <c r="E325" s="29">
        <v>5.0612590000000002E-3</v>
      </c>
    </row>
    <row r="326" spans="1:5" x14ac:dyDescent="0.35">
      <c r="A326" s="29" t="s">
        <v>133</v>
      </c>
      <c r="B326" s="29" t="s">
        <v>8</v>
      </c>
      <c r="C326" s="29" t="s">
        <v>34</v>
      </c>
      <c r="D326" s="29">
        <v>2654.9294433599998</v>
      </c>
      <c r="E326" s="29">
        <v>5.275325E-3</v>
      </c>
    </row>
    <row r="327" spans="1:5" x14ac:dyDescent="0.35">
      <c r="A327" s="29" t="s">
        <v>134</v>
      </c>
      <c r="B327" s="29" t="s">
        <v>8</v>
      </c>
      <c r="C327" s="29" t="s">
        <v>34</v>
      </c>
      <c r="D327" s="29">
        <v>2267.2048339799999</v>
      </c>
      <c r="E327" s="29">
        <v>4.8945919999999997E-3</v>
      </c>
    </row>
    <row r="328" spans="1:5" x14ac:dyDescent="0.35">
      <c r="A328" s="29" t="s">
        <v>135</v>
      </c>
      <c r="B328" s="29" t="s">
        <v>8</v>
      </c>
      <c r="C328" s="29" t="s">
        <v>34</v>
      </c>
      <c r="D328" s="29">
        <v>2235</v>
      </c>
      <c r="E328" s="29">
        <v>4.9922320000000001E-3</v>
      </c>
    </row>
    <row r="329" spans="1:5" x14ac:dyDescent="0.35">
      <c r="A329" s="29" t="s">
        <v>136</v>
      </c>
      <c r="B329" s="29" t="s">
        <v>8</v>
      </c>
      <c r="C329" s="29" t="s">
        <v>34</v>
      </c>
      <c r="D329" s="29">
        <v>1853.6348877</v>
      </c>
      <c r="E329" s="29">
        <v>5.0059859999999996E-3</v>
      </c>
    </row>
    <row r="330" spans="1:5" x14ac:dyDescent="0.35">
      <c r="A330" s="29" t="s">
        <v>137</v>
      </c>
      <c r="B330" s="29" t="s">
        <v>8</v>
      </c>
      <c r="C330" s="29" t="s">
        <v>34</v>
      </c>
      <c r="D330" s="29">
        <v>1705.89611816</v>
      </c>
      <c r="E330" s="29">
        <v>4.9198130000000003E-3</v>
      </c>
    </row>
    <row r="331" spans="1:5" x14ac:dyDescent="0.35">
      <c r="A331" s="29" t="s">
        <v>138</v>
      </c>
      <c r="B331" s="29" t="s">
        <v>8</v>
      </c>
      <c r="C331" s="29" t="s">
        <v>34</v>
      </c>
      <c r="D331" s="29">
        <v>1531.4992675799999</v>
      </c>
      <c r="E331" s="29">
        <v>5.1276869999999997E-3</v>
      </c>
    </row>
    <row r="332" spans="1:5" x14ac:dyDescent="0.35">
      <c r="A332" s="29" t="s">
        <v>124</v>
      </c>
      <c r="B332" s="29" t="s">
        <v>8</v>
      </c>
      <c r="C332" s="29" t="s">
        <v>35</v>
      </c>
      <c r="D332" s="29">
        <v>3175.1347656299999</v>
      </c>
      <c r="E332" s="29">
        <v>4.1261429999999997E-3</v>
      </c>
    </row>
    <row r="333" spans="1:5" x14ac:dyDescent="0.35">
      <c r="A333" s="29" t="s">
        <v>125</v>
      </c>
      <c r="B333" s="29" t="s">
        <v>8</v>
      </c>
      <c r="C333" s="29" t="s">
        <v>35</v>
      </c>
      <c r="D333" s="29">
        <v>3321.8337402299999</v>
      </c>
      <c r="E333" s="29">
        <v>4.3484810000000004E-3</v>
      </c>
    </row>
    <row r="334" spans="1:5" x14ac:dyDescent="0.35">
      <c r="A334" s="29" t="s">
        <v>126</v>
      </c>
      <c r="B334" s="29" t="s">
        <v>8</v>
      </c>
      <c r="C334" s="29" t="s">
        <v>35</v>
      </c>
      <c r="D334" s="29">
        <v>3155.4353027299999</v>
      </c>
      <c r="E334" s="29">
        <v>4.1848780000000004E-3</v>
      </c>
    </row>
    <row r="335" spans="1:5" x14ac:dyDescent="0.35">
      <c r="A335" s="29" t="s">
        <v>127</v>
      </c>
      <c r="B335" s="29" t="s">
        <v>8</v>
      </c>
      <c r="C335" s="29" t="s">
        <v>35</v>
      </c>
      <c r="D335" s="29">
        <v>3098.1206054700001</v>
      </c>
      <c r="E335" s="29">
        <v>4.2195560000000002E-3</v>
      </c>
    </row>
    <row r="336" spans="1:5" x14ac:dyDescent="0.35">
      <c r="A336" s="29" t="s">
        <v>128</v>
      </c>
      <c r="B336" s="29" t="s">
        <v>8</v>
      </c>
      <c r="C336" s="29" t="s">
        <v>35</v>
      </c>
      <c r="D336" s="29">
        <v>3329.5146484400002</v>
      </c>
      <c r="E336" s="29">
        <v>4.2356219999999997E-3</v>
      </c>
    </row>
    <row r="337" spans="1:5" x14ac:dyDescent="0.35">
      <c r="A337" s="29" t="s">
        <v>129</v>
      </c>
      <c r="B337" s="29" t="s">
        <v>8</v>
      </c>
      <c r="C337" s="29" t="s">
        <v>35</v>
      </c>
      <c r="D337" s="29">
        <v>3522.3334960900002</v>
      </c>
      <c r="E337" s="29">
        <v>4.3294400000000004E-3</v>
      </c>
    </row>
    <row r="338" spans="1:5" x14ac:dyDescent="0.35">
      <c r="A338" s="29" t="s">
        <v>130</v>
      </c>
      <c r="B338" s="29" t="s">
        <v>8</v>
      </c>
      <c r="C338" s="29" t="s">
        <v>35</v>
      </c>
      <c r="D338" s="29">
        <v>3296.7385253900002</v>
      </c>
      <c r="E338" s="29">
        <v>4.2276550000000003E-3</v>
      </c>
    </row>
    <row r="339" spans="1:5" x14ac:dyDescent="0.35">
      <c r="A339" s="29" t="s">
        <v>131</v>
      </c>
      <c r="B339" s="29" t="s">
        <v>8</v>
      </c>
      <c r="C339" s="29" t="s">
        <v>35</v>
      </c>
      <c r="D339" s="29">
        <v>3762.4077148400002</v>
      </c>
      <c r="E339" s="29">
        <v>4.0645450000000001E-3</v>
      </c>
    </row>
    <row r="340" spans="1:5" x14ac:dyDescent="0.35">
      <c r="A340" s="29" t="s">
        <v>132</v>
      </c>
      <c r="B340" s="29" t="s">
        <v>8</v>
      </c>
      <c r="C340" s="29" t="s">
        <v>35</v>
      </c>
      <c r="D340" s="29">
        <v>4024.6518554700001</v>
      </c>
      <c r="E340" s="29">
        <v>4.1013220000000001E-3</v>
      </c>
    </row>
    <row r="341" spans="1:5" x14ac:dyDescent="0.35">
      <c r="A341" s="29" t="s">
        <v>133</v>
      </c>
      <c r="B341" s="29" t="s">
        <v>8</v>
      </c>
      <c r="C341" s="29" t="s">
        <v>35</v>
      </c>
      <c r="D341" s="29">
        <v>4351.6567382800004</v>
      </c>
      <c r="E341" s="29">
        <v>4.2348849999999999E-3</v>
      </c>
    </row>
    <row r="342" spans="1:5" x14ac:dyDescent="0.35">
      <c r="A342" s="29" t="s">
        <v>134</v>
      </c>
      <c r="B342" s="29" t="s">
        <v>8</v>
      </c>
      <c r="C342" s="29" t="s">
        <v>35</v>
      </c>
      <c r="D342" s="29">
        <v>3444.4909668</v>
      </c>
      <c r="E342" s="29">
        <v>4.26962E-3</v>
      </c>
    </row>
    <row r="343" spans="1:5" x14ac:dyDescent="0.35">
      <c r="A343" s="29" t="s">
        <v>135</v>
      </c>
      <c r="B343" s="29" t="s">
        <v>8</v>
      </c>
      <c r="C343" s="29" t="s">
        <v>35</v>
      </c>
      <c r="D343" s="29">
        <v>3236</v>
      </c>
      <c r="E343" s="29">
        <v>4.4074459999999998E-3</v>
      </c>
    </row>
    <row r="344" spans="1:5" x14ac:dyDescent="0.35">
      <c r="A344" s="29" t="s">
        <v>136</v>
      </c>
      <c r="B344" s="29" t="s">
        <v>8</v>
      </c>
      <c r="C344" s="29" t="s">
        <v>35</v>
      </c>
      <c r="D344" s="29">
        <v>3089.2866210900002</v>
      </c>
      <c r="E344" s="29">
        <v>4.757982E-3</v>
      </c>
    </row>
    <row r="345" spans="1:5" x14ac:dyDescent="0.35">
      <c r="A345" s="29" t="s">
        <v>137</v>
      </c>
      <c r="B345" s="29" t="s">
        <v>8</v>
      </c>
      <c r="C345" s="29" t="s">
        <v>35</v>
      </c>
      <c r="D345" s="29">
        <v>2707.921875</v>
      </c>
      <c r="E345" s="29">
        <v>5.0673339999999997E-3</v>
      </c>
    </row>
    <row r="346" spans="1:5" x14ac:dyDescent="0.35">
      <c r="A346" s="29" t="s">
        <v>138</v>
      </c>
      <c r="B346" s="29" t="s">
        <v>8</v>
      </c>
      <c r="C346" s="29" t="s">
        <v>35</v>
      </c>
      <c r="D346" s="29">
        <v>2138.3422851599998</v>
      </c>
      <c r="E346" s="29">
        <v>5.2198840000000002E-3</v>
      </c>
    </row>
    <row r="347" spans="1:5" x14ac:dyDescent="0.35">
      <c r="A347" s="29" t="s">
        <v>124</v>
      </c>
      <c r="B347" s="29" t="s">
        <v>8</v>
      </c>
      <c r="C347" s="29" t="s">
        <v>107</v>
      </c>
      <c r="D347" s="29">
        <v>389</v>
      </c>
      <c r="E347" s="29">
        <v>4.5545020000000002E-3</v>
      </c>
    </row>
    <row r="348" spans="1:5" x14ac:dyDescent="0.35">
      <c r="A348" s="29" t="s">
        <v>125</v>
      </c>
      <c r="B348" s="29" t="s">
        <v>8</v>
      </c>
      <c r="C348" s="29" t="s">
        <v>107</v>
      </c>
      <c r="D348" s="29">
        <v>350.33334351000002</v>
      </c>
      <c r="E348" s="29">
        <v>4.9466559999999998E-3</v>
      </c>
    </row>
    <row r="349" spans="1:5" x14ac:dyDescent="0.35">
      <c r="A349" s="29" t="s">
        <v>126</v>
      </c>
      <c r="B349" s="29" t="s">
        <v>8</v>
      </c>
      <c r="C349" s="29" t="s">
        <v>107</v>
      </c>
      <c r="D349" s="29">
        <v>347.65838623000002</v>
      </c>
      <c r="E349" s="29">
        <v>5.157923E-3</v>
      </c>
    </row>
    <row r="350" spans="1:5" x14ac:dyDescent="0.35">
      <c r="A350" s="29" t="s">
        <v>127</v>
      </c>
      <c r="B350" s="29" t="s">
        <v>8</v>
      </c>
      <c r="C350" s="29" t="s">
        <v>107</v>
      </c>
      <c r="D350" s="29">
        <v>385.16992188</v>
      </c>
      <c r="E350" s="29">
        <v>4.7132500000000004E-3</v>
      </c>
    </row>
    <row r="351" spans="1:5" x14ac:dyDescent="0.35">
      <c r="A351" s="29" t="s">
        <v>128</v>
      </c>
      <c r="B351" s="29" t="s">
        <v>8</v>
      </c>
      <c r="C351" s="29" t="s">
        <v>107</v>
      </c>
      <c r="D351" s="29">
        <v>368.53054809999998</v>
      </c>
      <c r="E351" s="29">
        <v>4.6955570000000004E-3</v>
      </c>
    </row>
    <row r="352" spans="1:5" x14ac:dyDescent="0.35">
      <c r="A352" s="29" t="s">
        <v>129</v>
      </c>
      <c r="B352" s="29" t="s">
        <v>8</v>
      </c>
      <c r="C352" s="29" t="s">
        <v>107</v>
      </c>
      <c r="D352" s="29">
        <v>376.65664672999998</v>
      </c>
      <c r="E352" s="29">
        <v>5.4279100000000002E-3</v>
      </c>
    </row>
    <row r="353" spans="1:5" x14ac:dyDescent="0.35">
      <c r="A353" s="29" t="s">
        <v>130</v>
      </c>
      <c r="B353" s="29" t="s">
        <v>8</v>
      </c>
      <c r="C353" s="29" t="s">
        <v>107</v>
      </c>
      <c r="D353" s="29">
        <v>325.47030640000003</v>
      </c>
      <c r="E353" s="29">
        <v>4.6482549999999996E-3</v>
      </c>
    </row>
    <row r="354" spans="1:5" x14ac:dyDescent="0.35">
      <c r="A354" s="29" t="s">
        <v>131</v>
      </c>
      <c r="B354" s="29" t="s">
        <v>8</v>
      </c>
      <c r="C354" s="29" t="s">
        <v>107</v>
      </c>
      <c r="D354" s="29">
        <v>392.41574097</v>
      </c>
      <c r="E354" s="29">
        <v>5.4084299999999997E-3</v>
      </c>
    </row>
    <row r="355" spans="1:5" x14ac:dyDescent="0.35">
      <c r="A355" s="29" t="s">
        <v>132</v>
      </c>
      <c r="B355" s="29" t="s">
        <v>8</v>
      </c>
      <c r="C355" s="29" t="s">
        <v>107</v>
      </c>
      <c r="D355" s="29">
        <v>294.75</v>
      </c>
      <c r="E355" s="29">
        <v>4.7539100000000001E-3</v>
      </c>
    </row>
    <row r="356" spans="1:5" x14ac:dyDescent="0.35">
      <c r="A356" s="29" t="s">
        <v>133</v>
      </c>
      <c r="B356" s="29" t="s">
        <v>8</v>
      </c>
      <c r="C356" s="29" t="s">
        <v>107</v>
      </c>
      <c r="D356" s="29">
        <v>266.02777099999997</v>
      </c>
      <c r="E356" s="29">
        <v>5.5144510000000001E-3</v>
      </c>
    </row>
    <row r="357" spans="1:5" x14ac:dyDescent="0.35">
      <c r="A357" s="29" t="s">
        <v>134</v>
      </c>
      <c r="B357" s="29" t="s">
        <v>8</v>
      </c>
      <c r="C357" s="29" t="s">
        <v>107</v>
      </c>
      <c r="D357" s="29">
        <v>237.98016357</v>
      </c>
      <c r="E357" s="29">
        <v>4.7998199999999998E-3</v>
      </c>
    </row>
    <row r="358" spans="1:5" x14ac:dyDescent="0.35">
      <c r="A358" s="29" t="s">
        <v>135</v>
      </c>
      <c r="B358" s="29" t="s">
        <v>8</v>
      </c>
      <c r="C358" s="29" t="s">
        <v>107</v>
      </c>
      <c r="D358" s="29">
        <v>270</v>
      </c>
      <c r="E358" s="29">
        <v>4.6810690000000004E-3</v>
      </c>
    </row>
    <row r="359" spans="1:5" x14ac:dyDescent="0.35">
      <c r="A359" s="29" t="s">
        <v>136</v>
      </c>
      <c r="B359" s="29" t="s">
        <v>8</v>
      </c>
      <c r="C359" s="29" t="s">
        <v>107</v>
      </c>
      <c r="D359" s="29">
        <v>276.57421875</v>
      </c>
      <c r="E359" s="29">
        <v>4.9449869999999996E-3</v>
      </c>
    </row>
    <row r="360" spans="1:5" x14ac:dyDescent="0.35">
      <c r="A360" s="29" t="s">
        <v>137</v>
      </c>
      <c r="B360" s="29" t="s">
        <v>8</v>
      </c>
      <c r="C360" s="29" t="s">
        <v>107</v>
      </c>
      <c r="D360" s="29">
        <v>237.48284912</v>
      </c>
      <c r="E360" s="29">
        <v>5.249437E-3</v>
      </c>
    </row>
    <row r="361" spans="1:5" x14ac:dyDescent="0.35">
      <c r="A361" s="29" t="s">
        <v>138</v>
      </c>
      <c r="B361" s="29" t="s">
        <v>8</v>
      </c>
      <c r="C361" s="29" t="s">
        <v>107</v>
      </c>
      <c r="D361" s="29">
        <v>212.32820129000001</v>
      </c>
      <c r="E361" s="29">
        <v>4.9899699999999998E-3</v>
      </c>
    </row>
    <row r="362" spans="1:5" x14ac:dyDescent="0.35">
      <c r="A362" s="29" t="s">
        <v>124</v>
      </c>
      <c r="B362" s="29" t="s">
        <v>8</v>
      </c>
      <c r="C362" s="29" t="s">
        <v>108</v>
      </c>
      <c r="D362" s="29">
        <v>3</v>
      </c>
      <c r="E362" s="29">
        <v>5.7870359999999997E-3</v>
      </c>
    </row>
    <row r="363" spans="1:5" x14ac:dyDescent="0.35">
      <c r="A363" s="29" t="s">
        <v>125</v>
      </c>
      <c r="B363" s="29" t="s">
        <v>8</v>
      </c>
      <c r="C363" s="29" t="s">
        <v>108</v>
      </c>
      <c r="D363" s="29">
        <v>3.625</v>
      </c>
      <c r="E363" s="29">
        <v>4.8611100000000001E-3</v>
      </c>
    </row>
    <row r="364" spans="1:5" x14ac:dyDescent="0.35">
      <c r="A364" s="29" t="s">
        <v>126</v>
      </c>
      <c r="B364" s="29" t="s">
        <v>8</v>
      </c>
      <c r="C364" s="29" t="s">
        <v>108</v>
      </c>
      <c r="D364" s="29">
        <v>6</v>
      </c>
      <c r="E364" s="29">
        <v>6.8287030000000002E-3</v>
      </c>
    </row>
    <row r="365" spans="1:5" x14ac:dyDescent="0.35">
      <c r="A365" s="29" t="s">
        <v>127</v>
      </c>
      <c r="B365" s="29" t="s">
        <v>8</v>
      </c>
      <c r="C365" s="29" t="s">
        <v>108</v>
      </c>
      <c r="D365" s="29">
        <v>3</v>
      </c>
      <c r="E365" s="29">
        <v>9.4907410000000005E-3</v>
      </c>
    </row>
    <row r="366" spans="1:5" x14ac:dyDescent="0.35">
      <c r="A366" s="29" t="s">
        <v>128</v>
      </c>
      <c r="B366" s="29" t="s">
        <v>8</v>
      </c>
      <c r="C366" s="29" t="s">
        <v>108</v>
      </c>
      <c r="D366" s="29">
        <v>3</v>
      </c>
      <c r="E366" s="29">
        <v>4.3981480000000002E-3</v>
      </c>
    </row>
    <row r="367" spans="1:5" x14ac:dyDescent="0.35">
      <c r="A367" s="29" t="s">
        <v>129</v>
      </c>
      <c r="B367" s="29" t="s">
        <v>8</v>
      </c>
      <c r="C367" s="29" t="s">
        <v>108</v>
      </c>
      <c r="D367" s="29">
        <v>4</v>
      </c>
      <c r="E367" s="29">
        <v>5.3819439999999996E-3</v>
      </c>
    </row>
    <row r="368" spans="1:5" x14ac:dyDescent="0.35">
      <c r="A368" s="29" t="s">
        <v>130</v>
      </c>
      <c r="B368" s="29" t="s">
        <v>8</v>
      </c>
      <c r="C368" s="29" t="s">
        <v>108</v>
      </c>
      <c r="D368" s="29">
        <v>7</v>
      </c>
      <c r="E368" s="29">
        <v>5.2579369999999999E-3</v>
      </c>
    </row>
    <row r="369" spans="1:5" x14ac:dyDescent="0.35">
      <c r="A369" s="29" t="s">
        <v>131</v>
      </c>
      <c r="B369" s="29" t="s">
        <v>8</v>
      </c>
      <c r="C369" s="29" t="s">
        <v>108</v>
      </c>
      <c r="D369" s="29">
        <v>1</v>
      </c>
      <c r="E369" s="29">
        <v>3.4722220000000001E-3</v>
      </c>
    </row>
    <row r="370" spans="1:5" x14ac:dyDescent="0.35">
      <c r="A370" s="29" t="s">
        <v>132</v>
      </c>
      <c r="B370" s="29" t="s">
        <v>8</v>
      </c>
      <c r="C370" s="29" t="s">
        <v>108</v>
      </c>
      <c r="D370" s="29">
        <v>3</v>
      </c>
      <c r="E370" s="29">
        <v>4.8611100000000001E-3</v>
      </c>
    </row>
    <row r="371" spans="1:5" x14ac:dyDescent="0.35">
      <c r="A371" s="29" t="s">
        <v>133</v>
      </c>
      <c r="B371" s="29" t="s">
        <v>8</v>
      </c>
      <c r="C371" s="29" t="s">
        <v>108</v>
      </c>
      <c r="D371" s="29">
        <v>4</v>
      </c>
      <c r="E371" s="29">
        <v>6.5972210000000003E-3</v>
      </c>
    </row>
    <row r="372" spans="1:5" x14ac:dyDescent="0.35">
      <c r="A372" s="29" t="s">
        <v>134</v>
      </c>
      <c r="B372" s="29" t="s">
        <v>8</v>
      </c>
      <c r="C372" s="29" t="s">
        <v>108</v>
      </c>
      <c r="D372" s="29">
        <v>1</v>
      </c>
      <c r="E372" s="29">
        <v>5.5555559999999997E-3</v>
      </c>
    </row>
    <row r="373" spans="1:5" x14ac:dyDescent="0.35">
      <c r="A373" s="29" t="s">
        <v>135</v>
      </c>
      <c r="B373" s="29" t="s">
        <v>8</v>
      </c>
      <c r="C373" s="29" t="s">
        <v>108</v>
      </c>
      <c r="D373" s="29">
        <v>10</v>
      </c>
      <c r="E373" s="29">
        <v>5.1388880000000003E-3</v>
      </c>
    </row>
    <row r="374" spans="1:5" x14ac:dyDescent="0.35">
      <c r="A374" s="29" t="s">
        <v>136</v>
      </c>
      <c r="B374" s="29" t="s">
        <v>8</v>
      </c>
      <c r="C374" s="29" t="s">
        <v>108</v>
      </c>
      <c r="D374" s="29">
        <v>5</v>
      </c>
      <c r="E374" s="29">
        <v>5.1388880000000003E-3</v>
      </c>
    </row>
    <row r="375" spans="1:5" x14ac:dyDescent="0.35">
      <c r="A375" s="29" t="s">
        <v>137</v>
      </c>
      <c r="B375" s="29" t="s">
        <v>8</v>
      </c>
      <c r="C375" s="29" t="s">
        <v>108</v>
      </c>
      <c r="D375" s="29">
        <v>1</v>
      </c>
      <c r="E375" s="29">
        <v>4.8611100000000001E-3</v>
      </c>
    </row>
    <row r="376" spans="1:5" x14ac:dyDescent="0.35">
      <c r="A376" s="29" t="s">
        <v>138</v>
      </c>
      <c r="B376" s="29" t="s">
        <v>8</v>
      </c>
      <c r="C376" s="29" t="s">
        <v>108</v>
      </c>
      <c r="D376" s="29">
        <v>2</v>
      </c>
      <c r="E376" s="29">
        <v>7.2916669999999999E-3</v>
      </c>
    </row>
    <row r="377" spans="1:5" x14ac:dyDescent="0.35">
      <c r="A377" s="29" t="s">
        <v>124</v>
      </c>
      <c r="B377" s="29" t="s">
        <v>8</v>
      </c>
      <c r="C377" s="29" t="s">
        <v>36</v>
      </c>
      <c r="D377" s="29">
        <v>4433.55859375</v>
      </c>
      <c r="E377" s="29">
        <v>5.3118000000000002E-3</v>
      </c>
    </row>
    <row r="378" spans="1:5" x14ac:dyDescent="0.35">
      <c r="A378" s="29" t="s">
        <v>125</v>
      </c>
      <c r="B378" s="29" t="s">
        <v>8</v>
      </c>
      <c r="C378" s="29" t="s">
        <v>36</v>
      </c>
      <c r="D378" s="29">
        <v>4713.2866210900002</v>
      </c>
      <c r="E378" s="29">
        <v>5.2714950000000002E-3</v>
      </c>
    </row>
    <row r="379" spans="1:5" x14ac:dyDescent="0.35">
      <c r="A379" s="29" t="s">
        <v>126</v>
      </c>
      <c r="B379" s="29" t="s">
        <v>8</v>
      </c>
      <c r="C379" s="29" t="s">
        <v>36</v>
      </c>
      <c r="D379" s="29">
        <v>4828.0405273400002</v>
      </c>
      <c r="E379" s="29">
        <v>5.3380010000000002E-3</v>
      </c>
    </row>
    <row r="380" spans="1:5" x14ac:dyDescent="0.35">
      <c r="A380" s="29" t="s">
        <v>127</v>
      </c>
      <c r="B380" s="29" t="s">
        <v>8</v>
      </c>
      <c r="C380" s="29" t="s">
        <v>36</v>
      </c>
      <c r="D380" s="29">
        <v>4797.1855468800004</v>
      </c>
      <c r="E380" s="29">
        <v>5.4526649999999998E-3</v>
      </c>
    </row>
    <row r="381" spans="1:5" x14ac:dyDescent="0.35">
      <c r="A381" s="29" t="s">
        <v>128</v>
      </c>
      <c r="B381" s="29" t="s">
        <v>8</v>
      </c>
      <c r="C381" s="29" t="s">
        <v>36</v>
      </c>
      <c r="D381" s="29">
        <v>4833.1538085900002</v>
      </c>
      <c r="E381" s="29">
        <v>5.6125749999999999E-3</v>
      </c>
    </row>
    <row r="382" spans="1:5" x14ac:dyDescent="0.35">
      <c r="A382" s="29" t="s">
        <v>129</v>
      </c>
      <c r="B382" s="29" t="s">
        <v>8</v>
      </c>
      <c r="C382" s="29" t="s">
        <v>36</v>
      </c>
      <c r="D382" s="29">
        <v>5494.12109375</v>
      </c>
      <c r="E382" s="29">
        <v>5.630683E-3</v>
      </c>
    </row>
    <row r="383" spans="1:5" x14ac:dyDescent="0.35">
      <c r="A383" s="29" t="s">
        <v>130</v>
      </c>
      <c r="B383" s="29" t="s">
        <v>8</v>
      </c>
      <c r="C383" s="29" t="s">
        <v>36</v>
      </c>
      <c r="D383" s="29">
        <v>5323.5488281300004</v>
      </c>
      <c r="E383" s="29">
        <v>5.6302779999999998E-3</v>
      </c>
    </row>
    <row r="384" spans="1:5" x14ac:dyDescent="0.35">
      <c r="A384" s="29" t="s">
        <v>131</v>
      </c>
      <c r="B384" s="29" t="s">
        <v>8</v>
      </c>
      <c r="C384" s="29" t="s">
        <v>36</v>
      </c>
      <c r="D384" s="29">
        <v>5016.6015625</v>
      </c>
      <c r="E384" s="29">
        <v>5.2589350000000002E-3</v>
      </c>
    </row>
    <row r="385" spans="1:5" x14ac:dyDescent="0.35">
      <c r="A385" s="29" t="s">
        <v>132</v>
      </c>
      <c r="B385" s="29" t="s">
        <v>8</v>
      </c>
      <c r="C385" s="29" t="s">
        <v>36</v>
      </c>
      <c r="D385" s="29">
        <v>4666.6611328099998</v>
      </c>
      <c r="E385" s="29">
        <v>5.3650579999999998E-3</v>
      </c>
    </row>
    <row r="386" spans="1:5" x14ac:dyDescent="0.35">
      <c r="A386" s="29" t="s">
        <v>133</v>
      </c>
      <c r="B386" s="29" t="s">
        <v>8</v>
      </c>
      <c r="C386" s="29" t="s">
        <v>36</v>
      </c>
      <c r="D386" s="29">
        <v>4740.1728515599998</v>
      </c>
      <c r="E386" s="29">
        <v>5.271838E-3</v>
      </c>
    </row>
    <row r="387" spans="1:5" x14ac:dyDescent="0.35">
      <c r="A387" s="29" t="s">
        <v>134</v>
      </c>
      <c r="B387" s="29" t="s">
        <v>8</v>
      </c>
      <c r="C387" s="29" t="s">
        <v>36</v>
      </c>
      <c r="D387" s="29">
        <v>4172.6010742199996</v>
      </c>
      <c r="E387" s="29">
        <v>5.30292E-3</v>
      </c>
    </row>
    <row r="388" spans="1:5" x14ac:dyDescent="0.35">
      <c r="A388" s="29" t="s">
        <v>135</v>
      </c>
      <c r="B388" s="29" t="s">
        <v>8</v>
      </c>
      <c r="C388" s="29" t="s">
        <v>36</v>
      </c>
      <c r="D388" s="29">
        <v>4064</v>
      </c>
      <c r="E388" s="29">
        <v>5.2975299999999999E-3</v>
      </c>
    </row>
    <row r="389" spans="1:5" x14ac:dyDescent="0.35">
      <c r="A389" s="29" t="s">
        <v>136</v>
      </c>
      <c r="B389" s="29" t="s">
        <v>8</v>
      </c>
      <c r="C389" s="29" t="s">
        <v>36</v>
      </c>
      <c r="D389" s="29">
        <v>3498.0817871099998</v>
      </c>
      <c r="E389" s="29">
        <v>5.4866760000000002E-3</v>
      </c>
    </row>
    <row r="390" spans="1:5" x14ac:dyDescent="0.35">
      <c r="A390" s="29" t="s">
        <v>137</v>
      </c>
      <c r="B390" s="29" t="s">
        <v>8</v>
      </c>
      <c r="C390" s="29" t="s">
        <v>36</v>
      </c>
      <c r="D390" s="29">
        <v>3238.1677246099998</v>
      </c>
      <c r="E390" s="29">
        <v>5.1524780000000003E-3</v>
      </c>
    </row>
    <row r="391" spans="1:5" x14ac:dyDescent="0.35">
      <c r="A391" s="29" t="s">
        <v>138</v>
      </c>
      <c r="B391" s="29" t="s">
        <v>8</v>
      </c>
      <c r="C391" s="29" t="s">
        <v>36</v>
      </c>
      <c r="D391" s="29">
        <v>2751.8203125</v>
      </c>
      <c r="E391" s="29">
        <v>5.4471700000000003E-3</v>
      </c>
    </row>
    <row r="392" spans="1:5" x14ac:dyDescent="0.35">
      <c r="A392" s="29" t="s">
        <v>124</v>
      </c>
      <c r="B392" s="29" t="s">
        <v>8</v>
      </c>
      <c r="C392" s="29" t="s">
        <v>37</v>
      </c>
      <c r="D392" s="29">
        <v>5310.5571289099998</v>
      </c>
      <c r="E392" s="29">
        <v>3.898683E-3</v>
      </c>
    </row>
    <row r="393" spans="1:5" x14ac:dyDescent="0.35">
      <c r="A393" s="29" t="s">
        <v>125</v>
      </c>
      <c r="B393" s="29" t="s">
        <v>8</v>
      </c>
      <c r="C393" s="29" t="s">
        <v>37</v>
      </c>
      <c r="D393" s="29">
        <v>5776.0737304699996</v>
      </c>
      <c r="E393" s="29">
        <v>3.8909959999999999E-3</v>
      </c>
    </row>
    <row r="394" spans="1:5" x14ac:dyDescent="0.35">
      <c r="A394" s="29" t="s">
        <v>126</v>
      </c>
      <c r="B394" s="29" t="s">
        <v>8</v>
      </c>
      <c r="C394" s="29" t="s">
        <v>37</v>
      </c>
      <c r="D394" s="29">
        <v>5625.2397460900002</v>
      </c>
      <c r="E394" s="29">
        <v>3.6963460000000001E-3</v>
      </c>
    </row>
    <row r="395" spans="1:5" x14ac:dyDescent="0.35">
      <c r="A395" s="29" t="s">
        <v>127</v>
      </c>
      <c r="B395" s="29" t="s">
        <v>8</v>
      </c>
      <c r="C395" s="29" t="s">
        <v>37</v>
      </c>
      <c r="D395" s="29">
        <v>5260.1777343800004</v>
      </c>
      <c r="E395" s="29">
        <v>3.8534300000000001E-3</v>
      </c>
    </row>
    <row r="396" spans="1:5" x14ac:dyDescent="0.35">
      <c r="A396" s="29" t="s">
        <v>128</v>
      </c>
      <c r="B396" s="29" t="s">
        <v>8</v>
      </c>
      <c r="C396" s="29" t="s">
        <v>37</v>
      </c>
      <c r="D396" s="29">
        <v>5272.9985351599998</v>
      </c>
      <c r="E396" s="29">
        <v>3.8924139999999999E-3</v>
      </c>
    </row>
    <row r="397" spans="1:5" x14ac:dyDescent="0.35">
      <c r="A397" s="29" t="s">
        <v>129</v>
      </c>
      <c r="B397" s="29" t="s">
        <v>8</v>
      </c>
      <c r="C397" s="29" t="s">
        <v>37</v>
      </c>
      <c r="D397" s="29">
        <v>5704.5708007800004</v>
      </c>
      <c r="E397" s="29">
        <v>3.977932E-3</v>
      </c>
    </row>
    <row r="398" spans="1:5" x14ac:dyDescent="0.35">
      <c r="A398" s="29" t="s">
        <v>130</v>
      </c>
      <c r="B398" s="29" t="s">
        <v>8</v>
      </c>
      <c r="C398" s="29" t="s">
        <v>37</v>
      </c>
      <c r="D398" s="29">
        <v>5319.8193359400002</v>
      </c>
      <c r="E398" s="29">
        <v>4.1369650000000003E-3</v>
      </c>
    </row>
    <row r="399" spans="1:5" x14ac:dyDescent="0.35">
      <c r="A399" s="29" t="s">
        <v>131</v>
      </c>
      <c r="B399" s="29" t="s">
        <v>8</v>
      </c>
      <c r="C399" s="29" t="s">
        <v>37</v>
      </c>
      <c r="D399" s="29">
        <v>5574.3027343800004</v>
      </c>
      <c r="E399" s="29">
        <v>4.1553680000000004E-3</v>
      </c>
    </row>
    <row r="400" spans="1:5" x14ac:dyDescent="0.35">
      <c r="A400" s="29" t="s">
        <v>132</v>
      </c>
      <c r="B400" s="29" t="s">
        <v>8</v>
      </c>
      <c r="C400" s="29" t="s">
        <v>37</v>
      </c>
      <c r="D400" s="29">
        <v>4976.7685546900002</v>
      </c>
      <c r="E400" s="29">
        <v>4.5975199999999999E-3</v>
      </c>
    </row>
    <row r="401" spans="1:5" x14ac:dyDescent="0.35">
      <c r="A401" s="29" t="s">
        <v>133</v>
      </c>
      <c r="B401" s="29" t="s">
        <v>8</v>
      </c>
      <c r="C401" s="29" t="s">
        <v>37</v>
      </c>
      <c r="D401" s="29">
        <v>5380</v>
      </c>
      <c r="E401" s="29">
        <v>4.6712359999999996E-3</v>
      </c>
    </row>
    <row r="402" spans="1:5" x14ac:dyDescent="0.35">
      <c r="A402" s="29" t="s">
        <v>134</v>
      </c>
      <c r="B402" s="29" t="s">
        <v>8</v>
      </c>
      <c r="C402" s="29" t="s">
        <v>37</v>
      </c>
      <c r="D402" s="29">
        <v>4731</v>
      </c>
      <c r="E402" s="29">
        <v>4.5869149999999996E-3</v>
      </c>
    </row>
    <row r="403" spans="1:5" x14ac:dyDescent="0.35">
      <c r="A403" s="29" t="s">
        <v>135</v>
      </c>
      <c r="B403" s="29" t="s">
        <v>8</v>
      </c>
      <c r="C403" s="29" t="s">
        <v>37</v>
      </c>
      <c r="D403" s="29">
        <v>4514</v>
      </c>
      <c r="E403" s="29">
        <v>4.6657299999999999E-3</v>
      </c>
    </row>
    <row r="404" spans="1:5" x14ac:dyDescent="0.35">
      <c r="A404" s="29" t="s">
        <v>136</v>
      </c>
      <c r="B404" s="29" t="s">
        <v>8</v>
      </c>
      <c r="C404" s="29" t="s">
        <v>37</v>
      </c>
      <c r="D404" s="29">
        <v>4164</v>
      </c>
      <c r="E404" s="29">
        <v>4.7905650000000001E-3</v>
      </c>
    </row>
    <row r="405" spans="1:5" x14ac:dyDescent="0.35">
      <c r="A405" s="29" t="s">
        <v>137</v>
      </c>
      <c r="B405" s="29" t="s">
        <v>8</v>
      </c>
      <c r="C405" s="29" t="s">
        <v>37</v>
      </c>
      <c r="D405" s="29">
        <v>3555</v>
      </c>
      <c r="E405" s="29">
        <v>4.8321989999999997E-3</v>
      </c>
    </row>
    <row r="406" spans="1:5" x14ac:dyDescent="0.35">
      <c r="A406" s="29" t="s">
        <v>138</v>
      </c>
      <c r="B406" s="29" t="s">
        <v>8</v>
      </c>
      <c r="C406" s="29" t="s">
        <v>37</v>
      </c>
      <c r="D406" s="29">
        <v>3334</v>
      </c>
      <c r="E406" s="29">
        <v>5.0129550000000004E-3</v>
      </c>
    </row>
    <row r="407" spans="1:5" x14ac:dyDescent="0.35">
      <c r="A407" s="29" t="s">
        <v>124</v>
      </c>
      <c r="B407" s="29" t="s">
        <v>8</v>
      </c>
      <c r="C407" s="29" t="s">
        <v>38</v>
      </c>
      <c r="D407" s="29">
        <v>2538.7026367200001</v>
      </c>
      <c r="E407" s="29">
        <v>5.381678E-3</v>
      </c>
    </row>
    <row r="408" spans="1:5" x14ac:dyDescent="0.35">
      <c r="A408" s="29" t="s">
        <v>125</v>
      </c>
      <c r="B408" s="29" t="s">
        <v>8</v>
      </c>
      <c r="C408" s="29" t="s">
        <v>38</v>
      </c>
      <c r="D408" s="29">
        <v>3030.62890625</v>
      </c>
      <c r="E408" s="29">
        <v>4.8570779999999999E-3</v>
      </c>
    </row>
    <row r="409" spans="1:5" x14ac:dyDescent="0.35">
      <c r="A409" s="29" t="s">
        <v>126</v>
      </c>
      <c r="B409" s="29" t="s">
        <v>8</v>
      </c>
      <c r="C409" s="29" t="s">
        <v>38</v>
      </c>
      <c r="D409" s="29">
        <v>2963.2341308599998</v>
      </c>
      <c r="E409" s="29">
        <v>4.8417759999999999E-3</v>
      </c>
    </row>
    <row r="410" spans="1:5" x14ac:dyDescent="0.35">
      <c r="A410" s="29" t="s">
        <v>127</v>
      </c>
      <c r="B410" s="29" t="s">
        <v>8</v>
      </c>
      <c r="C410" s="29" t="s">
        <v>38</v>
      </c>
      <c r="D410" s="29">
        <v>2819.2475585900002</v>
      </c>
      <c r="E410" s="29">
        <v>4.4926870000000004E-3</v>
      </c>
    </row>
    <row r="411" spans="1:5" x14ac:dyDescent="0.35">
      <c r="A411" s="29" t="s">
        <v>128</v>
      </c>
      <c r="B411" s="29" t="s">
        <v>8</v>
      </c>
      <c r="C411" s="29" t="s">
        <v>38</v>
      </c>
      <c r="D411" s="29">
        <v>2877.5268554700001</v>
      </c>
      <c r="E411" s="29">
        <v>4.5394449999999996E-3</v>
      </c>
    </row>
    <row r="412" spans="1:5" x14ac:dyDescent="0.35">
      <c r="A412" s="29" t="s">
        <v>129</v>
      </c>
      <c r="B412" s="29" t="s">
        <v>8</v>
      </c>
      <c r="C412" s="29" t="s">
        <v>38</v>
      </c>
      <c r="D412" s="29">
        <v>3019.8269043</v>
      </c>
      <c r="E412" s="29">
        <v>4.6687009999999999E-3</v>
      </c>
    </row>
    <row r="413" spans="1:5" x14ac:dyDescent="0.35">
      <c r="A413" s="29" t="s">
        <v>130</v>
      </c>
      <c r="B413" s="29" t="s">
        <v>8</v>
      </c>
      <c r="C413" s="29" t="s">
        <v>38</v>
      </c>
      <c r="D413" s="29">
        <v>2734.9865722700001</v>
      </c>
      <c r="E413" s="29">
        <v>4.5954450000000001E-3</v>
      </c>
    </row>
    <row r="414" spans="1:5" x14ac:dyDescent="0.35">
      <c r="A414" s="29" t="s">
        <v>131</v>
      </c>
      <c r="B414" s="29" t="s">
        <v>8</v>
      </c>
      <c r="C414" s="29" t="s">
        <v>38</v>
      </c>
      <c r="D414" s="29">
        <v>3171.07543945</v>
      </c>
      <c r="E414" s="29">
        <v>4.6420879999999999E-3</v>
      </c>
    </row>
    <row r="415" spans="1:5" x14ac:dyDescent="0.35">
      <c r="A415" s="29" t="s">
        <v>132</v>
      </c>
      <c r="B415" s="29" t="s">
        <v>8</v>
      </c>
      <c r="C415" s="29" t="s">
        <v>38</v>
      </c>
      <c r="D415" s="29">
        <v>2730.3552246099998</v>
      </c>
      <c r="E415" s="29">
        <v>4.5974429999999997E-3</v>
      </c>
    </row>
    <row r="416" spans="1:5" x14ac:dyDescent="0.35">
      <c r="A416" s="29" t="s">
        <v>133</v>
      </c>
      <c r="B416" s="29" t="s">
        <v>8</v>
      </c>
      <c r="C416" s="29" t="s">
        <v>38</v>
      </c>
      <c r="D416" s="29">
        <v>2543.3708496099998</v>
      </c>
      <c r="E416" s="29">
        <v>4.8271649999999996E-3</v>
      </c>
    </row>
    <row r="417" spans="1:5" x14ac:dyDescent="0.35">
      <c r="A417" s="29" t="s">
        <v>134</v>
      </c>
      <c r="B417" s="29" t="s">
        <v>8</v>
      </c>
      <c r="C417" s="29" t="s">
        <v>38</v>
      </c>
      <c r="D417" s="29">
        <v>2083.3427734400002</v>
      </c>
      <c r="E417" s="29">
        <v>4.8429229999999998E-3</v>
      </c>
    </row>
    <row r="418" spans="1:5" x14ac:dyDescent="0.35">
      <c r="A418" s="29" t="s">
        <v>135</v>
      </c>
      <c r="B418" s="29" t="s">
        <v>8</v>
      </c>
      <c r="C418" s="29" t="s">
        <v>38</v>
      </c>
      <c r="D418" s="29">
        <v>1779</v>
      </c>
      <c r="E418" s="29">
        <v>5.1753470000000003E-3</v>
      </c>
    </row>
    <row r="419" spans="1:5" x14ac:dyDescent="0.35">
      <c r="A419" s="29" t="s">
        <v>136</v>
      </c>
      <c r="B419" s="29" t="s">
        <v>8</v>
      </c>
      <c r="C419" s="29" t="s">
        <v>38</v>
      </c>
      <c r="D419" s="29">
        <v>1919.54199219</v>
      </c>
      <c r="E419" s="29">
        <v>5.5553379999999999E-3</v>
      </c>
    </row>
    <row r="420" spans="1:5" x14ac:dyDescent="0.35">
      <c r="A420" s="29" t="s">
        <v>137</v>
      </c>
      <c r="B420" s="29" t="s">
        <v>8</v>
      </c>
      <c r="C420" s="29" t="s">
        <v>38</v>
      </c>
      <c r="D420" s="29">
        <v>1720.04504395</v>
      </c>
      <c r="E420" s="29">
        <v>5.1340470000000001E-3</v>
      </c>
    </row>
    <row r="421" spans="1:5" x14ac:dyDescent="0.35">
      <c r="A421" s="29" t="s">
        <v>138</v>
      </c>
      <c r="B421" s="29" t="s">
        <v>8</v>
      </c>
      <c r="C421" s="29" t="s">
        <v>38</v>
      </c>
      <c r="D421" s="29">
        <v>1567</v>
      </c>
      <c r="E421" s="29">
        <v>6.0448120000000001E-3</v>
      </c>
    </row>
    <row r="422" spans="1:5" x14ac:dyDescent="0.35">
      <c r="A422" s="29" t="s">
        <v>124</v>
      </c>
      <c r="B422" s="29" t="s">
        <v>8</v>
      </c>
      <c r="C422" s="29" t="s">
        <v>39</v>
      </c>
      <c r="D422" s="29">
        <v>1482</v>
      </c>
      <c r="E422" s="29">
        <v>5.732811E-3</v>
      </c>
    </row>
    <row r="423" spans="1:5" x14ac:dyDescent="0.35">
      <c r="A423" s="29" t="s">
        <v>125</v>
      </c>
      <c r="B423" s="29" t="s">
        <v>8</v>
      </c>
      <c r="C423" s="29" t="s">
        <v>39</v>
      </c>
      <c r="D423" s="29">
        <v>1510.5900878899999</v>
      </c>
      <c r="E423" s="29">
        <v>5.8809149999999996E-3</v>
      </c>
    </row>
    <row r="424" spans="1:5" x14ac:dyDescent="0.35">
      <c r="A424" s="29" t="s">
        <v>126</v>
      </c>
      <c r="B424" s="29" t="s">
        <v>8</v>
      </c>
      <c r="C424" s="29" t="s">
        <v>39</v>
      </c>
      <c r="D424" s="29">
        <v>1564.6287841799999</v>
      </c>
      <c r="E424" s="29">
        <v>5.898599E-3</v>
      </c>
    </row>
    <row r="425" spans="1:5" x14ac:dyDescent="0.35">
      <c r="A425" s="29" t="s">
        <v>127</v>
      </c>
      <c r="B425" s="29" t="s">
        <v>8</v>
      </c>
      <c r="C425" s="29" t="s">
        <v>39</v>
      </c>
      <c r="D425" s="29">
        <v>1520.4772949200001</v>
      </c>
      <c r="E425" s="29">
        <v>6.0721769999999998E-3</v>
      </c>
    </row>
    <row r="426" spans="1:5" x14ac:dyDescent="0.35">
      <c r="A426" s="29" t="s">
        <v>128</v>
      </c>
      <c r="B426" s="29" t="s">
        <v>8</v>
      </c>
      <c r="C426" s="29" t="s">
        <v>39</v>
      </c>
      <c r="D426" s="29">
        <v>1690.65136719</v>
      </c>
      <c r="E426" s="29">
        <v>6.1323059999999997E-3</v>
      </c>
    </row>
    <row r="427" spans="1:5" x14ac:dyDescent="0.35">
      <c r="A427" s="29" t="s">
        <v>129</v>
      </c>
      <c r="B427" s="29" t="s">
        <v>8</v>
      </c>
      <c r="C427" s="29" t="s">
        <v>39</v>
      </c>
      <c r="D427" s="29">
        <v>1841.68066406</v>
      </c>
      <c r="E427" s="29">
        <v>6.0725659999999997E-3</v>
      </c>
    </row>
    <row r="428" spans="1:5" x14ac:dyDescent="0.35">
      <c r="A428" s="29" t="s">
        <v>130</v>
      </c>
      <c r="B428" s="29" t="s">
        <v>8</v>
      </c>
      <c r="C428" s="29" t="s">
        <v>39</v>
      </c>
      <c r="D428" s="29">
        <v>1670.4992675799999</v>
      </c>
      <c r="E428" s="29">
        <v>6.246868E-3</v>
      </c>
    </row>
    <row r="429" spans="1:5" x14ac:dyDescent="0.35">
      <c r="A429" s="29" t="s">
        <v>131</v>
      </c>
      <c r="B429" s="29" t="s">
        <v>8</v>
      </c>
      <c r="C429" s="29" t="s">
        <v>39</v>
      </c>
      <c r="D429" s="29">
        <v>1773.77185059</v>
      </c>
      <c r="E429" s="29">
        <v>6.186034E-3</v>
      </c>
    </row>
    <row r="430" spans="1:5" x14ac:dyDescent="0.35">
      <c r="A430" s="29" t="s">
        <v>132</v>
      </c>
      <c r="B430" s="29" t="s">
        <v>8</v>
      </c>
      <c r="C430" s="29" t="s">
        <v>39</v>
      </c>
      <c r="D430" s="29">
        <v>1903</v>
      </c>
      <c r="E430" s="29">
        <v>6.6262320000000001E-3</v>
      </c>
    </row>
    <row r="431" spans="1:5" x14ac:dyDescent="0.35">
      <c r="A431" s="29" t="s">
        <v>133</v>
      </c>
      <c r="B431" s="29" t="s">
        <v>8</v>
      </c>
      <c r="C431" s="29" t="s">
        <v>39</v>
      </c>
      <c r="D431" s="29">
        <v>1854</v>
      </c>
      <c r="E431" s="29">
        <v>6.8062299999999999E-3</v>
      </c>
    </row>
    <row r="432" spans="1:5" x14ac:dyDescent="0.35">
      <c r="A432" s="29" t="s">
        <v>134</v>
      </c>
      <c r="B432" s="29" t="s">
        <v>8</v>
      </c>
      <c r="C432" s="29" t="s">
        <v>39</v>
      </c>
      <c r="D432" s="29">
        <v>1685</v>
      </c>
      <c r="E432" s="29">
        <v>6.9362010000000003E-3</v>
      </c>
    </row>
    <row r="433" spans="1:5" x14ac:dyDescent="0.35">
      <c r="A433" s="29" t="s">
        <v>135</v>
      </c>
      <c r="B433" s="29" t="s">
        <v>8</v>
      </c>
      <c r="C433" s="29" t="s">
        <v>39</v>
      </c>
      <c r="D433" s="29">
        <v>1615</v>
      </c>
      <c r="E433" s="29">
        <v>7.1246130000000001E-3</v>
      </c>
    </row>
    <row r="434" spans="1:5" x14ac:dyDescent="0.35">
      <c r="A434" s="29" t="s">
        <v>136</v>
      </c>
      <c r="B434" s="29" t="s">
        <v>8</v>
      </c>
      <c r="C434" s="29" t="s">
        <v>39</v>
      </c>
      <c r="D434" s="29">
        <v>1491</v>
      </c>
      <c r="E434" s="29">
        <v>7.0939519999999997E-3</v>
      </c>
    </row>
    <row r="435" spans="1:5" x14ac:dyDescent="0.35">
      <c r="A435" s="29" t="s">
        <v>137</v>
      </c>
      <c r="B435" s="29" t="s">
        <v>8</v>
      </c>
      <c r="C435" s="29" t="s">
        <v>39</v>
      </c>
      <c r="D435" s="29">
        <v>1474</v>
      </c>
      <c r="E435" s="29">
        <v>7.1635190000000001E-3</v>
      </c>
    </row>
    <row r="436" spans="1:5" x14ac:dyDescent="0.35">
      <c r="A436" s="29" t="s">
        <v>138</v>
      </c>
      <c r="B436" s="29" t="s">
        <v>8</v>
      </c>
      <c r="C436" s="29" t="s">
        <v>39</v>
      </c>
      <c r="D436" s="29">
        <v>1375</v>
      </c>
      <c r="E436" s="29">
        <v>6.6752529999999999E-3</v>
      </c>
    </row>
    <row r="437" spans="1:5" x14ac:dyDescent="0.35">
      <c r="A437" s="29" t="s">
        <v>124</v>
      </c>
      <c r="B437" s="29" t="s">
        <v>8</v>
      </c>
      <c r="C437" s="29" t="s">
        <v>40</v>
      </c>
      <c r="D437" s="29">
        <v>6208.1796875</v>
      </c>
      <c r="E437" s="29">
        <v>3.2205599999999999E-3</v>
      </c>
    </row>
    <row r="438" spans="1:5" x14ac:dyDescent="0.35">
      <c r="A438" s="29" t="s">
        <v>125</v>
      </c>
      <c r="B438" s="29" t="s">
        <v>8</v>
      </c>
      <c r="C438" s="29" t="s">
        <v>40</v>
      </c>
      <c r="D438" s="29">
        <v>6963.79296875</v>
      </c>
      <c r="E438" s="29">
        <v>3.299148E-3</v>
      </c>
    </row>
    <row r="439" spans="1:5" x14ac:dyDescent="0.35">
      <c r="A439" s="29" t="s">
        <v>126</v>
      </c>
      <c r="B439" s="29" t="s">
        <v>8</v>
      </c>
      <c r="C439" s="29" t="s">
        <v>40</v>
      </c>
      <c r="D439" s="29">
        <v>6870.7060546900002</v>
      </c>
      <c r="E439" s="29">
        <v>3.5415310000000001E-3</v>
      </c>
    </row>
    <row r="440" spans="1:5" x14ac:dyDescent="0.35">
      <c r="A440" s="29" t="s">
        <v>127</v>
      </c>
      <c r="B440" s="29" t="s">
        <v>8</v>
      </c>
      <c r="C440" s="29" t="s">
        <v>40</v>
      </c>
      <c r="D440" s="29">
        <v>6694.7387695300004</v>
      </c>
      <c r="E440" s="29">
        <v>3.4972139999999998E-3</v>
      </c>
    </row>
    <row r="441" spans="1:5" x14ac:dyDescent="0.35">
      <c r="A441" s="29" t="s">
        <v>128</v>
      </c>
      <c r="B441" s="29" t="s">
        <v>8</v>
      </c>
      <c r="C441" s="29" t="s">
        <v>40</v>
      </c>
      <c r="D441" s="29">
        <v>6990.7133789099998</v>
      </c>
      <c r="E441" s="29">
        <v>3.4678460000000001E-3</v>
      </c>
    </row>
    <row r="442" spans="1:5" x14ac:dyDescent="0.35">
      <c r="A442" s="29" t="s">
        <v>129</v>
      </c>
      <c r="B442" s="29" t="s">
        <v>8</v>
      </c>
      <c r="C442" s="29" t="s">
        <v>40</v>
      </c>
      <c r="D442" s="29">
        <v>8468.9091796899993</v>
      </c>
      <c r="E442" s="29">
        <v>3.5640020000000001E-3</v>
      </c>
    </row>
    <row r="443" spans="1:5" x14ac:dyDescent="0.35">
      <c r="A443" s="29" t="s">
        <v>130</v>
      </c>
      <c r="B443" s="29" t="s">
        <v>8</v>
      </c>
      <c r="C443" s="29" t="s">
        <v>40</v>
      </c>
      <c r="D443" s="29">
        <v>8078.9838867199996</v>
      </c>
      <c r="E443" s="29">
        <v>3.7651529999999998E-3</v>
      </c>
    </row>
    <row r="444" spans="1:5" x14ac:dyDescent="0.35">
      <c r="A444" s="29" t="s">
        <v>131</v>
      </c>
      <c r="B444" s="29" t="s">
        <v>8</v>
      </c>
      <c r="C444" s="29" t="s">
        <v>40</v>
      </c>
      <c r="D444" s="29">
        <v>8269.6513671899993</v>
      </c>
      <c r="E444" s="29">
        <v>3.8421869999999999E-3</v>
      </c>
    </row>
    <row r="445" spans="1:5" x14ac:dyDescent="0.35">
      <c r="A445" s="29" t="s">
        <v>132</v>
      </c>
      <c r="B445" s="29" t="s">
        <v>8</v>
      </c>
      <c r="C445" s="29" t="s">
        <v>40</v>
      </c>
      <c r="D445" s="29">
        <v>7703.2827148400002</v>
      </c>
      <c r="E445" s="29">
        <v>3.9041140000000002E-3</v>
      </c>
    </row>
    <row r="446" spans="1:5" x14ac:dyDescent="0.35">
      <c r="A446" s="29" t="s">
        <v>133</v>
      </c>
      <c r="B446" s="29" t="s">
        <v>8</v>
      </c>
      <c r="C446" s="29" t="s">
        <v>40</v>
      </c>
      <c r="D446" s="29">
        <v>7613.5830078099998</v>
      </c>
      <c r="E446" s="29">
        <v>4.0219080000000003E-3</v>
      </c>
    </row>
    <row r="447" spans="1:5" x14ac:dyDescent="0.35">
      <c r="A447" s="29" t="s">
        <v>134</v>
      </c>
      <c r="B447" s="29" t="s">
        <v>8</v>
      </c>
      <c r="C447" s="29" t="s">
        <v>40</v>
      </c>
      <c r="D447" s="29">
        <v>6658.8535156300004</v>
      </c>
      <c r="E447" s="29">
        <v>4.168087E-3</v>
      </c>
    </row>
    <row r="448" spans="1:5" x14ac:dyDescent="0.35">
      <c r="A448" s="29" t="s">
        <v>135</v>
      </c>
      <c r="B448" s="29" t="s">
        <v>8</v>
      </c>
      <c r="C448" s="29" t="s">
        <v>40</v>
      </c>
      <c r="D448" s="29">
        <v>5521</v>
      </c>
      <c r="E448" s="29">
        <v>4.3072910000000004E-3</v>
      </c>
    </row>
    <row r="449" spans="1:5" x14ac:dyDescent="0.35">
      <c r="A449" s="29" t="s">
        <v>136</v>
      </c>
      <c r="B449" s="29" t="s">
        <v>8</v>
      </c>
      <c r="C449" s="29" t="s">
        <v>40</v>
      </c>
      <c r="D449" s="29">
        <v>4976.9204101599998</v>
      </c>
      <c r="E449" s="29">
        <v>4.346534E-3</v>
      </c>
    </row>
    <row r="450" spans="1:5" x14ac:dyDescent="0.35">
      <c r="A450" s="29" t="s">
        <v>137</v>
      </c>
      <c r="B450" s="29" t="s">
        <v>8</v>
      </c>
      <c r="C450" s="29" t="s">
        <v>40</v>
      </c>
      <c r="D450" s="29">
        <v>4320.9736328099998</v>
      </c>
      <c r="E450" s="29">
        <v>4.2027610000000002E-3</v>
      </c>
    </row>
    <row r="451" spans="1:5" x14ac:dyDescent="0.35">
      <c r="A451" s="29" t="s">
        <v>138</v>
      </c>
      <c r="B451" s="29" t="s">
        <v>8</v>
      </c>
      <c r="C451" s="29" t="s">
        <v>40</v>
      </c>
      <c r="D451" s="29">
        <v>3527</v>
      </c>
      <c r="E451" s="29">
        <v>3.9112940000000001E-3</v>
      </c>
    </row>
    <row r="452" spans="1:5" x14ac:dyDescent="0.35">
      <c r="A452" s="29" t="s">
        <v>124</v>
      </c>
      <c r="B452" s="29" t="s">
        <v>8</v>
      </c>
      <c r="C452" s="42" t="s">
        <v>41</v>
      </c>
      <c r="D452" s="29">
        <v>2105</v>
      </c>
      <c r="E452" s="29">
        <v>5.4601570000000002E-3</v>
      </c>
    </row>
    <row r="453" spans="1:5" x14ac:dyDescent="0.35">
      <c r="A453" s="29" t="s">
        <v>125</v>
      </c>
      <c r="B453" s="29" t="s">
        <v>8</v>
      </c>
      <c r="C453" s="42" t="s">
        <v>41</v>
      </c>
      <c r="D453" s="29">
        <v>2065.0671386700001</v>
      </c>
      <c r="E453" s="29">
        <v>5.732961E-3</v>
      </c>
    </row>
    <row r="454" spans="1:5" x14ac:dyDescent="0.35">
      <c r="A454" s="29" t="s">
        <v>126</v>
      </c>
      <c r="B454" s="29" t="s">
        <v>8</v>
      </c>
      <c r="C454" s="42" t="s">
        <v>41</v>
      </c>
      <c r="D454" s="29">
        <v>2144.7053222700001</v>
      </c>
      <c r="E454" s="29">
        <v>5.536371E-3</v>
      </c>
    </row>
    <row r="455" spans="1:5" x14ac:dyDescent="0.35">
      <c r="A455" s="29" t="s">
        <v>127</v>
      </c>
      <c r="B455" s="29" t="s">
        <v>8</v>
      </c>
      <c r="C455" s="42" t="s">
        <v>41</v>
      </c>
      <c r="D455" s="29">
        <v>2088.7507324200001</v>
      </c>
      <c r="E455" s="29">
        <v>5.2636619999999997E-3</v>
      </c>
    </row>
    <row r="456" spans="1:5" x14ac:dyDescent="0.35">
      <c r="A456" s="29" t="s">
        <v>128</v>
      </c>
      <c r="B456" s="29" t="s">
        <v>8</v>
      </c>
      <c r="C456" s="42" t="s">
        <v>41</v>
      </c>
      <c r="D456" s="29">
        <v>2141.0021972700001</v>
      </c>
      <c r="E456" s="29">
        <v>5.7376429999999997E-3</v>
      </c>
    </row>
    <row r="457" spans="1:5" x14ac:dyDescent="0.35">
      <c r="A457" s="29" t="s">
        <v>129</v>
      </c>
      <c r="B457" s="29" t="s">
        <v>8</v>
      </c>
      <c r="C457" s="42" t="s">
        <v>41</v>
      </c>
      <c r="D457" s="29">
        <v>2211</v>
      </c>
      <c r="E457" s="29">
        <v>6.0900240000000003E-3</v>
      </c>
    </row>
    <row r="458" spans="1:5" x14ac:dyDescent="0.35">
      <c r="A458" s="29" t="s">
        <v>130</v>
      </c>
      <c r="B458" s="29" t="s">
        <v>8</v>
      </c>
      <c r="C458" s="42" t="s">
        <v>41</v>
      </c>
      <c r="D458" s="29">
        <v>2316</v>
      </c>
      <c r="E458" s="29">
        <v>6.1183660000000001E-3</v>
      </c>
    </row>
    <row r="459" spans="1:5" x14ac:dyDescent="0.35">
      <c r="A459" s="29" t="s">
        <v>131</v>
      </c>
      <c r="B459" s="29" t="s">
        <v>8</v>
      </c>
      <c r="C459" s="42" t="s">
        <v>41</v>
      </c>
      <c r="D459" s="29">
        <v>2309</v>
      </c>
      <c r="E459" s="29">
        <v>5.7892430000000003E-3</v>
      </c>
    </row>
    <row r="460" spans="1:5" x14ac:dyDescent="0.35">
      <c r="A460" s="29" t="s">
        <v>132</v>
      </c>
      <c r="B460" s="29" t="s">
        <v>8</v>
      </c>
      <c r="C460" s="42" t="s">
        <v>41</v>
      </c>
      <c r="D460" s="29">
        <v>2218</v>
      </c>
      <c r="E460" s="29">
        <v>5.5946920000000001E-3</v>
      </c>
    </row>
    <row r="461" spans="1:5" x14ac:dyDescent="0.35">
      <c r="A461" s="29" t="s">
        <v>133</v>
      </c>
      <c r="B461" s="29" t="s">
        <v>8</v>
      </c>
      <c r="C461" s="42" t="s">
        <v>41</v>
      </c>
      <c r="D461" s="29">
        <v>2148</v>
      </c>
      <c r="E461" s="29">
        <v>5.5148200000000001E-3</v>
      </c>
    </row>
    <row r="462" spans="1:5" x14ac:dyDescent="0.35">
      <c r="A462" s="29" t="s">
        <v>134</v>
      </c>
      <c r="B462" s="29" t="s">
        <v>8</v>
      </c>
      <c r="C462" s="42" t="s">
        <v>41</v>
      </c>
      <c r="D462" s="29">
        <v>1760</v>
      </c>
      <c r="E462" s="29">
        <v>5.5831750000000001E-3</v>
      </c>
    </row>
    <row r="463" spans="1:5" x14ac:dyDescent="0.35">
      <c r="A463" s="29" t="s">
        <v>135</v>
      </c>
      <c r="B463" s="29" t="s">
        <v>8</v>
      </c>
      <c r="C463" s="42" t="s">
        <v>41</v>
      </c>
      <c r="D463" s="29">
        <v>1694</v>
      </c>
      <c r="E463" s="29">
        <v>6.4357030000000001E-3</v>
      </c>
    </row>
    <row r="464" spans="1:5" x14ac:dyDescent="0.35">
      <c r="A464" s="29" t="s">
        <v>136</v>
      </c>
      <c r="B464" s="29" t="s">
        <v>8</v>
      </c>
      <c r="C464" s="42" t="s">
        <v>41</v>
      </c>
      <c r="D464" s="29">
        <v>1747</v>
      </c>
      <c r="E464" s="29">
        <v>6.2591419999999997E-3</v>
      </c>
    </row>
    <row r="465" spans="1:5" x14ac:dyDescent="0.35">
      <c r="A465" s="29" t="s">
        <v>137</v>
      </c>
      <c r="B465" s="29" t="s">
        <v>8</v>
      </c>
      <c r="C465" s="42" t="s">
        <v>41</v>
      </c>
      <c r="D465" s="29">
        <v>1571</v>
      </c>
      <c r="E465" s="29">
        <v>6.1244610000000003E-3</v>
      </c>
    </row>
    <row r="466" spans="1:5" x14ac:dyDescent="0.35">
      <c r="A466" s="29" t="s">
        <v>138</v>
      </c>
      <c r="B466" s="29" t="s">
        <v>8</v>
      </c>
      <c r="C466" s="42" t="s">
        <v>41</v>
      </c>
      <c r="D466" s="29">
        <v>1410</v>
      </c>
      <c r="E466" s="29">
        <v>6.0919019999999997E-3</v>
      </c>
    </row>
    <row r="467" spans="1:5" x14ac:dyDescent="0.35">
      <c r="A467" s="29" t="s">
        <v>124</v>
      </c>
      <c r="B467" s="29" t="s">
        <v>8</v>
      </c>
      <c r="C467" s="29" t="s">
        <v>42</v>
      </c>
      <c r="D467" s="29">
        <v>1605.1785888700001</v>
      </c>
      <c r="E467" s="29">
        <v>5.6418029999999999E-3</v>
      </c>
    </row>
    <row r="468" spans="1:5" x14ac:dyDescent="0.35">
      <c r="A468" s="29" t="s">
        <v>125</v>
      </c>
      <c r="B468" s="29" t="s">
        <v>8</v>
      </c>
      <c r="C468" s="29" t="s">
        <v>42</v>
      </c>
      <c r="D468" s="29">
        <v>1843.05566406</v>
      </c>
      <c r="E468" s="29">
        <v>5.8198420000000004E-3</v>
      </c>
    </row>
    <row r="469" spans="1:5" x14ac:dyDescent="0.35">
      <c r="A469" s="29" t="s">
        <v>126</v>
      </c>
      <c r="B469" s="29" t="s">
        <v>8</v>
      </c>
      <c r="C469" s="29" t="s">
        <v>42</v>
      </c>
      <c r="D469" s="29">
        <v>1724.56481934</v>
      </c>
      <c r="E469" s="29">
        <v>5.9312940000000001E-3</v>
      </c>
    </row>
    <row r="470" spans="1:5" x14ac:dyDescent="0.35">
      <c r="A470" s="29" t="s">
        <v>127</v>
      </c>
      <c r="B470" s="29" t="s">
        <v>8</v>
      </c>
      <c r="C470" s="29" t="s">
        <v>42</v>
      </c>
      <c r="D470" s="29">
        <v>1662.4294433600001</v>
      </c>
      <c r="E470" s="29">
        <v>5.5858009999999996E-3</v>
      </c>
    </row>
    <row r="471" spans="1:5" x14ac:dyDescent="0.35">
      <c r="A471" s="29" t="s">
        <v>128</v>
      </c>
      <c r="B471" s="29" t="s">
        <v>8</v>
      </c>
      <c r="C471" s="29" t="s">
        <v>42</v>
      </c>
      <c r="D471" s="29">
        <v>1609.3983154299999</v>
      </c>
      <c r="E471" s="29">
        <v>5.515018E-3</v>
      </c>
    </row>
    <row r="472" spans="1:5" x14ac:dyDescent="0.35">
      <c r="A472" s="29" t="s">
        <v>129</v>
      </c>
      <c r="B472" s="29" t="s">
        <v>8</v>
      </c>
      <c r="C472" s="29" t="s">
        <v>42</v>
      </c>
      <c r="D472" s="29">
        <v>1913.86877441</v>
      </c>
      <c r="E472" s="29">
        <v>5.9363250000000001E-3</v>
      </c>
    </row>
    <row r="473" spans="1:5" x14ac:dyDescent="0.35">
      <c r="A473" s="29" t="s">
        <v>130</v>
      </c>
      <c r="B473" s="29" t="s">
        <v>8</v>
      </c>
      <c r="C473" s="29" t="s">
        <v>42</v>
      </c>
      <c r="D473" s="29">
        <v>1983.1036377</v>
      </c>
      <c r="E473" s="29">
        <v>5.381584E-3</v>
      </c>
    </row>
    <row r="474" spans="1:5" x14ac:dyDescent="0.35">
      <c r="A474" s="29" t="s">
        <v>131</v>
      </c>
      <c r="B474" s="29" t="s">
        <v>8</v>
      </c>
      <c r="C474" s="29" t="s">
        <v>42</v>
      </c>
      <c r="D474" s="29">
        <v>2032.2578125</v>
      </c>
      <c r="E474" s="29">
        <v>5.4966110000000002E-3</v>
      </c>
    </row>
    <row r="475" spans="1:5" x14ac:dyDescent="0.35">
      <c r="A475" s="29" t="s">
        <v>132</v>
      </c>
      <c r="B475" s="29" t="s">
        <v>8</v>
      </c>
      <c r="C475" s="29" t="s">
        <v>42</v>
      </c>
      <c r="D475" s="29">
        <v>1882.56799316</v>
      </c>
      <c r="E475" s="29">
        <v>5.7161119999999998E-3</v>
      </c>
    </row>
    <row r="476" spans="1:5" x14ac:dyDescent="0.35">
      <c r="A476" s="29" t="s">
        <v>133</v>
      </c>
      <c r="B476" s="29" t="s">
        <v>8</v>
      </c>
      <c r="C476" s="29" t="s">
        <v>42</v>
      </c>
      <c r="D476" s="29">
        <v>1847.7733154299999</v>
      </c>
      <c r="E476" s="29">
        <v>6.1242670000000001E-3</v>
      </c>
    </row>
    <row r="477" spans="1:5" x14ac:dyDescent="0.35">
      <c r="A477" s="29" t="s">
        <v>134</v>
      </c>
      <c r="B477" s="29" t="s">
        <v>8</v>
      </c>
      <c r="C477" s="29" t="s">
        <v>42</v>
      </c>
      <c r="D477" s="29">
        <v>1648.39025879</v>
      </c>
      <c r="E477" s="29">
        <v>6.1143589999999998E-3</v>
      </c>
    </row>
    <row r="478" spans="1:5" x14ac:dyDescent="0.35">
      <c r="A478" s="29" t="s">
        <v>135</v>
      </c>
      <c r="B478" s="29" t="s">
        <v>8</v>
      </c>
      <c r="C478" s="29" t="s">
        <v>42</v>
      </c>
      <c r="D478" s="29">
        <v>1789</v>
      </c>
      <c r="E478" s="29">
        <v>6.1001650000000003E-3</v>
      </c>
    </row>
    <row r="479" spans="1:5" x14ac:dyDescent="0.35">
      <c r="A479" s="29" t="s">
        <v>136</v>
      </c>
      <c r="B479" s="29" t="s">
        <v>8</v>
      </c>
      <c r="C479" s="29" t="s">
        <v>42</v>
      </c>
      <c r="D479" s="29">
        <v>1534.25390625</v>
      </c>
      <c r="E479" s="29">
        <v>6.3379150000000004E-3</v>
      </c>
    </row>
    <row r="480" spans="1:5" x14ac:dyDescent="0.35">
      <c r="A480" s="29" t="s">
        <v>137</v>
      </c>
      <c r="B480" s="29" t="s">
        <v>8</v>
      </c>
      <c r="C480" s="29" t="s">
        <v>42</v>
      </c>
      <c r="D480" s="29">
        <v>1436.7966308600001</v>
      </c>
      <c r="E480" s="29">
        <v>6.745956E-3</v>
      </c>
    </row>
    <row r="481" spans="1:5" x14ac:dyDescent="0.35">
      <c r="A481" s="29" t="s">
        <v>138</v>
      </c>
      <c r="B481" s="29" t="s">
        <v>8</v>
      </c>
      <c r="C481" s="29" t="s">
        <v>42</v>
      </c>
      <c r="D481" s="29">
        <v>1363.9060058600001</v>
      </c>
      <c r="E481" s="29">
        <v>6.6598070000000002E-3</v>
      </c>
    </row>
    <row r="482" spans="1:5" x14ac:dyDescent="0.35">
      <c r="A482" s="29" t="s">
        <v>124</v>
      </c>
      <c r="B482" s="29" t="s">
        <v>8</v>
      </c>
      <c r="C482" s="29" t="s">
        <v>43</v>
      </c>
      <c r="D482" s="29">
        <v>1881.0369873</v>
      </c>
      <c r="E482" s="29">
        <v>4.2025049999999996E-3</v>
      </c>
    </row>
    <row r="483" spans="1:5" x14ac:dyDescent="0.35">
      <c r="A483" s="29" t="s">
        <v>125</v>
      </c>
      <c r="B483" s="29" t="s">
        <v>8</v>
      </c>
      <c r="C483" s="29" t="s">
        <v>43</v>
      </c>
      <c r="D483" s="29">
        <v>2087.3884277299999</v>
      </c>
      <c r="E483" s="29">
        <v>4.5563899999999996E-3</v>
      </c>
    </row>
    <row r="484" spans="1:5" x14ac:dyDescent="0.35">
      <c r="A484" s="29" t="s">
        <v>126</v>
      </c>
      <c r="B484" s="29" t="s">
        <v>8</v>
      </c>
      <c r="C484" s="29" t="s">
        <v>43</v>
      </c>
      <c r="D484" s="29">
        <v>2267.3669433599998</v>
      </c>
      <c r="E484" s="29">
        <v>4.4555280000000003E-3</v>
      </c>
    </row>
    <row r="485" spans="1:5" x14ac:dyDescent="0.35">
      <c r="A485" s="29" t="s">
        <v>127</v>
      </c>
      <c r="B485" s="29" t="s">
        <v>8</v>
      </c>
      <c r="C485" s="29" t="s">
        <v>43</v>
      </c>
      <c r="D485" s="29">
        <v>2325.7258300799999</v>
      </c>
      <c r="E485" s="29">
        <v>4.4622300000000002E-3</v>
      </c>
    </row>
    <row r="486" spans="1:5" x14ac:dyDescent="0.35">
      <c r="A486" s="29" t="s">
        <v>128</v>
      </c>
      <c r="B486" s="29" t="s">
        <v>8</v>
      </c>
      <c r="C486" s="29" t="s">
        <v>43</v>
      </c>
      <c r="D486" s="29">
        <v>2439.8891601599998</v>
      </c>
      <c r="E486" s="29">
        <v>4.2784019999999997E-3</v>
      </c>
    </row>
    <row r="487" spans="1:5" x14ac:dyDescent="0.35">
      <c r="A487" s="29" t="s">
        <v>129</v>
      </c>
      <c r="B487" s="29" t="s">
        <v>8</v>
      </c>
      <c r="C487" s="29" t="s">
        <v>43</v>
      </c>
      <c r="D487" s="29">
        <v>2552.5446777299999</v>
      </c>
      <c r="E487" s="29">
        <v>4.5534870000000002E-3</v>
      </c>
    </row>
    <row r="488" spans="1:5" x14ac:dyDescent="0.35">
      <c r="A488" s="29" t="s">
        <v>130</v>
      </c>
      <c r="B488" s="29" t="s">
        <v>8</v>
      </c>
      <c r="C488" s="29" t="s">
        <v>43</v>
      </c>
      <c r="D488" s="29">
        <v>2441.0307617200001</v>
      </c>
      <c r="E488" s="29">
        <v>4.6822790000000001E-3</v>
      </c>
    </row>
    <row r="489" spans="1:5" x14ac:dyDescent="0.35">
      <c r="A489" s="29" t="s">
        <v>131</v>
      </c>
      <c r="B489" s="29" t="s">
        <v>8</v>
      </c>
      <c r="C489" s="29" t="s">
        <v>43</v>
      </c>
      <c r="D489" s="29">
        <v>2654.79418945</v>
      </c>
      <c r="E489" s="29">
        <v>4.5141679999999998E-3</v>
      </c>
    </row>
    <row r="490" spans="1:5" x14ac:dyDescent="0.35">
      <c r="A490" s="29" t="s">
        <v>132</v>
      </c>
      <c r="B490" s="29" t="s">
        <v>8</v>
      </c>
      <c r="C490" s="29" t="s">
        <v>43</v>
      </c>
      <c r="D490" s="29">
        <v>2490.2221679700001</v>
      </c>
      <c r="E490" s="29">
        <v>4.6735709999999996E-3</v>
      </c>
    </row>
    <row r="491" spans="1:5" x14ac:dyDescent="0.35">
      <c r="A491" s="29" t="s">
        <v>133</v>
      </c>
      <c r="B491" s="29" t="s">
        <v>8</v>
      </c>
      <c r="C491" s="29" t="s">
        <v>43</v>
      </c>
      <c r="D491" s="29">
        <v>2530.6677246099998</v>
      </c>
      <c r="E491" s="29">
        <v>4.8740069999999996E-3</v>
      </c>
    </row>
    <row r="492" spans="1:5" x14ac:dyDescent="0.35">
      <c r="A492" s="29" t="s">
        <v>134</v>
      </c>
      <c r="B492" s="29" t="s">
        <v>8</v>
      </c>
      <c r="C492" s="29" t="s">
        <v>43</v>
      </c>
      <c r="D492" s="29">
        <v>2109.04174805</v>
      </c>
      <c r="E492" s="29">
        <v>5.2385260000000003E-3</v>
      </c>
    </row>
    <row r="493" spans="1:5" x14ac:dyDescent="0.35">
      <c r="A493" s="29" t="s">
        <v>135</v>
      </c>
      <c r="B493" s="29" t="s">
        <v>8</v>
      </c>
      <c r="C493" s="29" t="s">
        <v>43</v>
      </c>
      <c r="D493" s="29">
        <v>2149</v>
      </c>
      <c r="E493" s="29">
        <v>5.3626350000000001E-3</v>
      </c>
    </row>
    <row r="494" spans="1:5" x14ac:dyDescent="0.35">
      <c r="A494" s="29" t="s">
        <v>136</v>
      </c>
      <c r="B494" s="29" t="s">
        <v>8</v>
      </c>
      <c r="C494" s="29" t="s">
        <v>43</v>
      </c>
      <c r="D494" s="29">
        <v>2043.5164794899999</v>
      </c>
      <c r="E494" s="29">
        <v>5.4492760000000003E-3</v>
      </c>
    </row>
    <row r="495" spans="1:5" x14ac:dyDescent="0.35">
      <c r="A495" s="29" t="s">
        <v>137</v>
      </c>
      <c r="B495" s="29" t="s">
        <v>8</v>
      </c>
      <c r="C495" s="29" t="s">
        <v>43</v>
      </c>
      <c r="D495" s="29">
        <v>1724.92224121</v>
      </c>
      <c r="E495" s="29">
        <v>5.4950509999999999E-3</v>
      </c>
    </row>
    <row r="496" spans="1:5" x14ac:dyDescent="0.35">
      <c r="A496" s="29" t="s">
        <v>138</v>
      </c>
      <c r="B496" s="29" t="s">
        <v>8</v>
      </c>
      <c r="C496" s="29" t="s">
        <v>43</v>
      </c>
      <c r="D496" s="29">
        <v>1736.37768555</v>
      </c>
      <c r="E496" s="29">
        <v>5.4960449999999998E-3</v>
      </c>
    </row>
    <row r="497" spans="1:5" x14ac:dyDescent="0.35">
      <c r="A497" s="29" t="s">
        <v>124</v>
      </c>
      <c r="B497" s="29" t="s">
        <v>8</v>
      </c>
      <c r="C497" s="29" t="s">
        <v>44</v>
      </c>
      <c r="D497" s="29">
        <v>991</v>
      </c>
      <c r="E497" s="29">
        <v>5.0369020000000002E-3</v>
      </c>
    </row>
    <row r="498" spans="1:5" x14ac:dyDescent="0.35">
      <c r="A498" s="29" t="s">
        <v>125</v>
      </c>
      <c r="B498" s="29" t="s">
        <v>8</v>
      </c>
      <c r="C498" s="29" t="s">
        <v>44</v>
      </c>
      <c r="D498" s="29">
        <v>1020.33648682</v>
      </c>
      <c r="E498" s="29">
        <v>5.6113990000000004E-3</v>
      </c>
    </row>
    <row r="499" spans="1:5" x14ac:dyDescent="0.35">
      <c r="A499" s="29" t="s">
        <v>126</v>
      </c>
      <c r="B499" s="29" t="s">
        <v>8</v>
      </c>
      <c r="C499" s="29" t="s">
        <v>44</v>
      </c>
      <c r="D499" s="29">
        <v>1206.2852783200001</v>
      </c>
      <c r="E499" s="29">
        <v>5.6061330000000001E-3</v>
      </c>
    </row>
    <row r="500" spans="1:5" x14ac:dyDescent="0.35">
      <c r="A500" s="29" t="s">
        <v>127</v>
      </c>
      <c r="B500" s="29" t="s">
        <v>8</v>
      </c>
      <c r="C500" s="29" t="s">
        <v>44</v>
      </c>
      <c r="D500" s="29">
        <v>1099.8344726600001</v>
      </c>
      <c r="E500" s="29">
        <v>5.3861969999999997E-3</v>
      </c>
    </row>
    <row r="501" spans="1:5" x14ac:dyDescent="0.35">
      <c r="A501" s="29" t="s">
        <v>128</v>
      </c>
      <c r="B501" s="29" t="s">
        <v>8</v>
      </c>
      <c r="C501" s="29" t="s">
        <v>44</v>
      </c>
      <c r="D501" s="29">
        <v>1121.70910645</v>
      </c>
      <c r="E501" s="29">
        <v>5.2585779999999999E-3</v>
      </c>
    </row>
    <row r="502" spans="1:5" x14ac:dyDescent="0.35">
      <c r="A502" s="29" t="s">
        <v>129</v>
      </c>
      <c r="B502" s="29" t="s">
        <v>8</v>
      </c>
      <c r="C502" s="29" t="s">
        <v>44</v>
      </c>
      <c r="D502" s="29">
        <v>1233.72302246</v>
      </c>
      <c r="E502" s="29">
        <v>5.2599810000000004E-3</v>
      </c>
    </row>
    <row r="503" spans="1:5" x14ac:dyDescent="0.35">
      <c r="A503" s="29" t="s">
        <v>130</v>
      </c>
      <c r="B503" s="29" t="s">
        <v>8</v>
      </c>
      <c r="C503" s="29" t="s">
        <v>44</v>
      </c>
      <c r="D503" s="29">
        <v>1052.42785645</v>
      </c>
      <c r="E503" s="29">
        <v>5.3516090000000002E-3</v>
      </c>
    </row>
    <row r="504" spans="1:5" x14ac:dyDescent="0.35">
      <c r="A504" s="29" t="s">
        <v>131</v>
      </c>
      <c r="B504" s="29" t="s">
        <v>8</v>
      </c>
      <c r="C504" s="29" t="s">
        <v>44</v>
      </c>
      <c r="D504" s="29">
        <v>1212.5705566399999</v>
      </c>
      <c r="E504" s="29">
        <v>5.0049389999999999E-3</v>
      </c>
    </row>
    <row r="505" spans="1:5" x14ac:dyDescent="0.35">
      <c r="A505" s="29" t="s">
        <v>132</v>
      </c>
      <c r="B505" s="29" t="s">
        <v>8</v>
      </c>
      <c r="C505" s="29" t="s">
        <v>44</v>
      </c>
      <c r="D505" s="29">
        <v>1111.0590820299999</v>
      </c>
      <c r="E505" s="29">
        <v>5.5369870000000002E-3</v>
      </c>
    </row>
    <row r="506" spans="1:5" x14ac:dyDescent="0.35">
      <c r="A506" s="29" t="s">
        <v>133</v>
      </c>
      <c r="B506" s="29" t="s">
        <v>8</v>
      </c>
      <c r="C506" s="29" t="s">
        <v>44</v>
      </c>
      <c r="D506" s="29">
        <v>1218.8359375</v>
      </c>
      <c r="E506" s="29">
        <v>5.8603179999999998E-3</v>
      </c>
    </row>
    <row r="507" spans="1:5" x14ac:dyDescent="0.35">
      <c r="A507" s="29" t="s">
        <v>134</v>
      </c>
      <c r="B507" s="29" t="s">
        <v>8</v>
      </c>
      <c r="C507" s="29" t="s">
        <v>44</v>
      </c>
      <c r="D507" s="29">
        <v>932.50775146000001</v>
      </c>
      <c r="E507" s="29">
        <v>5.7029990000000003E-3</v>
      </c>
    </row>
    <row r="508" spans="1:5" x14ac:dyDescent="0.35">
      <c r="A508" s="29" t="s">
        <v>135</v>
      </c>
      <c r="B508" s="29" t="s">
        <v>8</v>
      </c>
      <c r="C508" s="29" t="s">
        <v>44</v>
      </c>
      <c r="D508" s="29">
        <v>846</v>
      </c>
      <c r="E508" s="29">
        <v>5.976655E-3</v>
      </c>
    </row>
    <row r="509" spans="1:5" x14ac:dyDescent="0.35">
      <c r="A509" s="29" t="s">
        <v>136</v>
      </c>
      <c r="B509" s="29" t="s">
        <v>8</v>
      </c>
      <c r="C509" s="29" t="s">
        <v>44</v>
      </c>
      <c r="D509" s="29">
        <v>820.09271239999998</v>
      </c>
      <c r="E509" s="29">
        <v>6.1276330000000004E-3</v>
      </c>
    </row>
    <row r="510" spans="1:5" x14ac:dyDescent="0.35">
      <c r="A510" s="29" t="s">
        <v>137</v>
      </c>
      <c r="B510" s="29" t="s">
        <v>8</v>
      </c>
      <c r="C510" s="29" t="s">
        <v>44</v>
      </c>
      <c r="D510" s="29">
        <v>712.62365723000005</v>
      </c>
      <c r="E510" s="29">
        <v>6.0411759999999997E-3</v>
      </c>
    </row>
    <row r="511" spans="1:5" x14ac:dyDescent="0.35">
      <c r="A511" s="29" t="s">
        <v>138</v>
      </c>
      <c r="B511" s="29" t="s">
        <v>8</v>
      </c>
      <c r="C511" s="29" t="s">
        <v>44</v>
      </c>
      <c r="D511" s="29">
        <v>612.17907715000001</v>
      </c>
      <c r="E511" s="29">
        <v>6.2486099999999999E-3</v>
      </c>
    </row>
    <row r="512" spans="1:5" x14ac:dyDescent="0.35">
      <c r="A512" s="29" t="s">
        <v>124</v>
      </c>
      <c r="B512" s="29" t="s">
        <v>8</v>
      </c>
      <c r="C512" s="29" t="s">
        <v>45</v>
      </c>
      <c r="D512" s="29">
        <v>3380.5454101599998</v>
      </c>
      <c r="E512" s="29">
        <v>4.5460470000000001E-3</v>
      </c>
    </row>
    <row r="513" spans="1:5" x14ac:dyDescent="0.35">
      <c r="A513" s="29" t="s">
        <v>125</v>
      </c>
      <c r="B513" s="29" t="s">
        <v>8</v>
      </c>
      <c r="C513" s="29" t="s">
        <v>45</v>
      </c>
      <c r="D513" s="29">
        <v>3702.3156738299999</v>
      </c>
      <c r="E513" s="29">
        <v>4.6307500000000003E-3</v>
      </c>
    </row>
    <row r="514" spans="1:5" x14ac:dyDescent="0.35">
      <c r="A514" s="29" t="s">
        <v>126</v>
      </c>
      <c r="B514" s="29" t="s">
        <v>8</v>
      </c>
      <c r="C514" s="29" t="s">
        <v>45</v>
      </c>
      <c r="D514" s="29">
        <v>3582.29174805</v>
      </c>
      <c r="E514" s="29">
        <v>4.370751E-3</v>
      </c>
    </row>
    <row r="515" spans="1:5" x14ac:dyDescent="0.35">
      <c r="A515" s="29" t="s">
        <v>127</v>
      </c>
      <c r="B515" s="29" t="s">
        <v>8</v>
      </c>
      <c r="C515" s="29" t="s">
        <v>45</v>
      </c>
      <c r="D515" s="29">
        <v>3519.0102539099998</v>
      </c>
      <c r="E515" s="29">
        <v>4.1374869999999996E-3</v>
      </c>
    </row>
    <row r="516" spans="1:5" x14ac:dyDescent="0.35">
      <c r="A516" s="29" t="s">
        <v>128</v>
      </c>
      <c r="B516" s="29" t="s">
        <v>8</v>
      </c>
      <c r="C516" s="29" t="s">
        <v>45</v>
      </c>
      <c r="D516" s="29">
        <v>3573.4667968799999</v>
      </c>
      <c r="E516" s="29">
        <v>4.20697E-3</v>
      </c>
    </row>
    <row r="517" spans="1:5" x14ac:dyDescent="0.35">
      <c r="A517" s="29" t="s">
        <v>129</v>
      </c>
      <c r="B517" s="29" t="s">
        <v>8</v>
      </c>
      <c r="C517" s="29" t="s">
        <v>45</v>
      </c>
      <c r="D517" s="29">
        <v>4314.9672851599998</v>
      </c>
      <c r="E517" s="29">
        <v>4.2865680000000001E-3</v>
      </c>
    </row>
    <row r="518" spans="1:5" x14ac:dyDescent="0.35">
      <c r="A518" s="29" t="s">
        <v>130</v>
      </c>
      <c r="B518" s="29" t="s">
        <v>8</v>
      </c>
      <c r="C518" s="29" t="s">
        <v>45</v>
      </c>
      <c r="D518" s="29">
        <v>4153.6386718800004</v>
      </c>
      <c r="E518" s="29">
        <v>4.1785529999999998E-3</v>
      </c>
    </row>
    <row r="519" spans="1:5" x14ac:dyDescent="0.35">
      <c r="A519" s="29" t="s">
        <v>131</v>
      </c>
      <c r="B519" s="29" t="s">
        <v>8</v>
      </c>
      <c r="C519" s="29" t="s">
        <v>45</v>
      </c>
      <c r="D519" s="29">
        <v>5390.7207031300004</v>
      </c>
      <c r="E519" s="29">
        <v>4.1949320000000002E-3</v>
      </c>
    </row>
    <row r="520" spans="1:5" x14ac:dyDescent="0.35">
      <c r="A520" s="29" t="s">
        <v>132</v>
      </c>
      <c r="B520" s="29" t="s">
        <v>8</v>
      </c>
      <c r="C520" s="29" t="s">
        <v>45</v>
      </c>
      <c r="D520" s="29">
        <v>5481.9550781300004</v>
      </c>
      <c r="E520" s="29">
        <v>4.2784609999999999E-3</v>
      </c>
    </row>
    <row r="521" spans="1:5" x14ac:dyDescent="0.35">
      <c r="A521" s="29" t="s">
        <v>133</v>
      </c>
      <c r="B521" s="29" t="s">
        <v>8</v>
      </c>
      <c r="C521" s="29" t="s">
        <v>45</v>
      </c>
      <c r="D521" s="29">
        <v>4930.6586914099998</v>
      </c>
      <c r="E521" s="29">
        <v>4.5579740000000002E-3</v>
      </c>
    </row>
    <row r="522" spans="1:5" x14ac:dyDescent="0.35">
      <c r="A522" s="29" t="s">
        <v>134</v>
      </c>
      <c r="B522" s="29" t="s">
        <v>8</v>
      </c>
      <c r="C522" s="29" t="s">
        <v>45</v>
      </c>
      <c r="D522" s="29">
        <v>4051.1464843799999</v>
      </c>
      <c r="E522" s="29">
        <v>4.5181140000000002E-3</v>
      </c>
    </row>
    <row r="523" spans="1:5" x14ac:dyDescent="0.35">
      <c r="A523" s="29" t="s">
        <v>135</v>
      </c>
      <c r="B523" s="29" t="s">
        <v>8</v>
      </c>
      <c r="C523" s="29" t="s">
        <v>45</v>
      </c>
      <c r="D523" s="29">
        <v>3417</v>
      </c>
      <c r="E523" s="29">
        <v>4.7464869999999998E-3</v>
      </c>
    </row>
    <row r="524" spans="1:5" x14ac:dyDescent="0.35">
      <c r="A524" s="29" t="s">
        <v>136</v>
      </c>
      <c r="B524" s="29" t="s">
        <v>8</v>
      </c>
      <c r="C524" s="29" t="s">
        <v>45</v>
      </c>
      <c r="D524" s="29">
        <v>3052.9250488299999</v>
      </c>
      <c r="E524" s="29">
        <v>4.700302E-3</v>
      </c>
    </row>
    <row r="525" spans="1:5" x14ac:dyDescent="0.35">
      <c r="A525" s="29" t="s">
        <v>137</v>
      </c>
      <c r="B525" s="29" t="s">
        <v>8</v>
      </c>
      <c r="C525" s="29" t="s">
        <v>45</v>
      </c>
      <c r="D525" s="29">
        <v>2879.4450683599998</v>
      </c>
      <c r="E525" s="29">
        <v>4.7822200000000002E-3</v>
      </c>
    </row>
    <row r="526" spans="1:5" x14ac:dyDescent="0.35">
      <c r="A526" s="29" t="s">
        <v>138</v>
      </c>
      <c r="B526" s="29" t="s">
        <v>8</v>
      </c>
      <c r="C526" s="29" t="s">
        <v>45</v>
      </c>
      <c r="D526" s="29">
        <v>2450.2905273400002</v>
      </c>
      <c r="E526" s="29">
        <v>4.6953990000000003E-3</v>
      </c>
    </row>
    <row r="527" spans="1:5" x14ac:dyDescent="0.35">
      <c r="A527" s="29" t="s">
        <v>124</v>
      </c>
      <c r="B527" s="29" t="s">
        <v>8</v>
      </c>
      <c r="C527" s="29" t="s">
        <v>46</v>
      </c>
      <c r="D527" s="29">
        <v>1857.57458496</v>
      </c>
      <c r="E527" s="29">
        <v>5.6450570000000002E-3</v>
      </c>
    </row>
    <row r="528" spans="1:5" x14ac:dyDescent="0.35">
      <c r="A528" s="29" t="s">
        <v>125</v>
      </c>
      <c r="B528" s="29" t="s">
        <v>8</v>
      </c>
      <c r="C528" s="29" t="s">
        <v>46</v>
      </c>
      <c r="D528" s="29">
        <v>1900.4461669899999</v>
      </c>
      <c r="E528" s="29">
        <v>5.4019990000000002E-3</v>
      </c>
    </row>
    <row r="529" spans="1:5" x14ac:dyDescent="0.35">
      <c r="A529" s="29" t="s">
        <v>126</v>
      </c>
      <c r="B529" s="29" t="s">
        <v>8</v>
      </c>
      <c r="C529" s="29" t="s">
        <v>46</v>
      </c>
      <c r="D529" s="29">
        <v>1904.24816895</v>
      </c>
      <c r="E529" s="29">
        <v>5.4911719999999999E-3</v>
      </c>
    </row>
    <row r="530" spans="1:5" x14ac:dyDescent="0.35">
      <c r="A530" s="29" t="s">
        <v>127</v>
      </c>
      <c r="B530" s="29" t="s">
        <v>8</v>
      </c>
      <c r="C530" s="29" t="s">
        <v>46</v>
      </c>
      <c r="D530" s="29">
        <v>1725.56286621</v>
      </c>
      <c r="E530" s="29">
        <v>5.4802820000000004E-3</v>
      </c>
    </row>
    <row r="531" spans="1:5" x14ac:dyDescent="0.35">
      <c r="A531" s="29" t="s">
        <v>128</v>
      </c>
      <c r="B531" s="29" t="s">
        <v>8</v>
      </c>
      <c r="C531" s="29" t="s">
        <v>46</v>
      </c>
      <c r="D531" s="29">
        <v>1756.17871094</v>
      </c>
      <c r="E531" s="29">
        <v>5.5790930000000002E-3</v>
      </c>
    </row>
    <row r="532" spans="1:5" x14ac:dyDescent="0.35">
      <c r="A532" s="29" t="s">
        <v>129</v>
      </c>
      <c r="B532" s="29" t="s">
        <v>8</v>
      </c>
      <c r="C532" s="29" t="s">
        <v>46</v>
      </c>
      <c r="D532" s="29">
        <v>1878.40393066</v>
      </c>
      <c r="E532" s="29">
        <v>5.6014929999999999E-3</v>
      </c>
    </row>
    <row r="533" spans="1:5" x14ac:dyDescent="0.35">
      <c r="A533" s="29" t="s">
        <v>130</v>
      </c>
      <c r="B533" s="29" t="s">
        <v>8</v>
      </c>
      <c r="C533" s="29" t="s">
        <v>46</v>
      </c>
      <c r="D533" s="29">
        <v>1816.62927246</v>
      </c>
      <c r="E533" s="29">
        <v>5.6203399999999997E-3</v>
      </c>
    </row>
    <row r="534" spans="1:5" x14ac:dyDescent="0.35">
      <c r="A534" s="29" t="s">
        <v>131</v>
      </c>
      <c r="B534" s="29" t="s">
        <v>8</v>
      </c>
      <c r="C534" s="29" t="s">
        <v>46</v>
      </c>
      <c r="D534" s="29">
        <v>1805.14807129</v>
      </c>
      <c r="E534" s="29">
        <v>6.040358E-3</v>
      </c>
    </row>
    <row r="535" spans="1:5" x14ac:dyDescent="0.35">
      <c r="A535" s="29" t="s">
        <v>132</v>
      </c>
      <c r="B535" s="29" t="s">
        <v>8</v>
      </c>
      <c r="C535" s="29" t="s">
        <v>46</v>
      </c>
      <c r="D535" s="29">
        <v>1727.09106445</v>
      </c>
      <c r="E535" s="29">
        <v>6.2656159999999999E-3</v>
      </c>
    </row>
    <row r="536" spans="1:5" x14ac:dyDescent="0.35">
      <c r="A536" s="29" t="s">
        <v>133</v>
      </c>
      <c r="B536" s="29" t="s">
        <v>8</v>
      </c>
      <c r="C536" s="29" t="s">
        <v>46</v>
      </c>
      <c r="D536" s="29">
        <v>1535.8967285199999</v>
      </c>
      <c r="E536" s="29">
        <v>6.4099359999999998E-3</v>
      </c>
    </row>
    <row r="537" spans="1:5" x14ac:dyDescent="0.35">
      <c r="A537" s="29" t="s">
        <v>134</v>
      </c>
      <c r="B537" s="29" t="s">
        <v>8</v>
      </c>
      <c r="C537" s="29" t="s">
        <v>46</v>
      </c>
      <c r="D537" s="29">
        <v>1419.37463379</v>
      </c>
      <c r="E537" s="29">
        <v>6.312191E-3</v>
      </c>
    </row>
    <row r="538" spans="1:5" x14ac:dyDescent="0.35">
      <c r="A538" s="29" t="s">
        <v>135</v>
      </c>
      <c r="B538" s="29" t="s">
        <v>8</v>
      </c>
      <c r="C538" s="29" t="s">
        <v>46</v>
      </c>
      <c r="D538" s="29">
        <v>1364</v>
      </c>
      <c r="E538" s="29">
        <v>6.3329859999999997E-3</v>
      </c>
    </row>
    <row r="539" spans="1:5" x14ac:dyDescent="0.35">
      <c r="A539" s="29" t="s">
        <v>136</v>
      </c>
      <c r="B539" s="29" t="s">
        <v>8</v>
      </c>
      <c r="C539" s="29" t="s">
        <v>46</v>
      </c>
      <c r="D539" s="29">
        <v>1249.7694091799999</v>
      </c>
      <c r="E539" s="29">
        <v>6.2566740000000003E-3</v>
      </c>
    </row>
    <row r="540" spans="1:5" x14ac:dyDescent="0.35">
      <c r="A540" s="29" t="s">
        <v>137</v>
      </c>
      <c r="B540" s="29" t="s">
        <v>8</v>
      </c>
      <c r="C540" s="29" t="s">
        <v>46</v>
      </c>
      <c r="D540" s="29">
        <v>1056.1973877</v>
      </c>
      <c r="E540" s="29">
        <v>6.5496030000000002E-3</v>
      </c>
    </row>
    <row r="541" spans="1:5" x14ac:dyDescent="0.35">
      <c r="A541" s="29" t="s">
        <v>138</v>
      </c>
      <c r="B541" s="29" t="s">
        <v>8</v>
      </c>
      <c r="C541" s="29" t="s">
        <v>46</v>
      </c>
      <c r="D541" s="29">
        <v>920.46649170000001</v>
      </c>
      <c r="E541" s="29">
        <v>6.4835370000000002E-3</v>
      </c>
    </row>
    <row r="542" spans="1:5" x14ac:dyDescent="0.35">
      <c r="A542" s="29" t="s">
        <v>124</v>
      </c>
      <c r="B542" s="29" t="s">
        <v>8</v>
      </c>
      <c r="C542" s="29" t="s">
        <v>47</v>
      </c>
      <c r="D542" s="29">
        <v>1240.08691406</v>
      </c>
      <c r="E542" s="29">
        <v>5.8107180000000003E-3</v>
      </c>
    </row>
    <row r="543" spans="1:5" x14ac:dyDescent="0.35">
      <c r="A543" s="29" t="s">
        <v>125</v>
      </c>
      <c r="B543" s="29" t="s">
        <v>8</v>
      </c>
      <c r="C543" s="29" t="s">
        <v>47</v>
      </c>
      <c r="D543" s="29">
        <v>1380.21716309</v>
      </c>
      <c r="E543" s="29">
        <v>6.0028410000000001E-3</v>
      </c>
    </row>
    <row r="544" spans="1:5" x14ac:dyDescent="0.35">
      <c r="A544" s="29" t="s">
        <v>126</v>
      </c>
      <c r="B544" s="29" t="s">
        <v>8</v>
      </c>
      <c r="C544" s="29" t="s">
        <v>47</v>
      </c>
      <c r="D544" s="29">
        <v>1338.16052246</v>
      </c>
      <c r="E544" s="29">
        <v>5.6709129999999996E-3</v>
      </c>
    </row>
    <row r="545" spans="1:5" x14ac:dyDescent="0.35">
      <c r="A545" s="29" t="s">
        <v>127</v>
      </c>
      <c r="B545" s="29" t="s">
        <v>8</v>
      </c>
      <c r="C545" s="29" t="s">
        <v>47</v>
      </c>
      <c r="D545" s="29">
        <v>1328.25842285</v>
      </c>
      <c r="E545" s="29">
        <v>6.0000330000000001E-3</v>
      </c>
    </row>
    <row r="546" spans="1:5" x14ac:dyDescent="0.35">
      <c r="A546" s="29" t="s">
        <v>128</v>
      </c>
      <c r="B546" s="29" t="s">
        <v>8</v>
      </c>
      <c r="C546" s="29" t="s">
        <v>47</v>
      </c>
      <c r="D546" s="29">
        <v>1289.17370605</v>
      </c>
      <c r="E546" s="29">
        <v>5.4810350000000004E-3</v>
      </c>
    </row>
    <row r="547" spans="1:5" x14ac:dyDescent="0.35">
      <c r="A547" s="29" t="s">
        <v>129</v>
      </c>
      <c r="B547" s="29" t="s">
        <v>8</v>
      </c>
      <c r="C547" s="29" t="s">
        <v>47</v>
      </c>
      <c r="D547" s="29">
        <v>1521.7348632799999</v>
      </c>
      <c r="E547" s="29">
        <v>5.4897130000000002E-3</v>
      </c>
    </row>
    <row r="548" spans="1:5" x14ac:dyDescent="0.35">
      <c r="A548" s="29" t="s">
        <v>130</v>
      </c>
      <c r="B548" s="29" t="s">
        <v>8</v>
      </c>
      <c r="C548" s="29" t="s">
        <v>47</v>
      </c>
      <c r="D548" s="29">
        <v>1438.4661865200001</v>
      </c>
      <c r="E548" s="29">
        <v>5.533568E-3</v>
      </c>
    </row>
    <row r="549" spans="1:5" x14ac:dyDescent="0.35">
      <c r="A549" s="29" t="s">
        <v>131</v>
      </c>
      <c r="B549" s="29" t="s">
        <v>8</v>
      </c>
      <c r="C549" s="29" t="s">
        <v>47</v>
      </c>
      <c r="D549" s="29">
        <v>1554.80236816</v>
      </c>
      <c r="E549" s="29">
        <v>6.0517729999999999E-3</v>
      </c>
    </row>
    <row r="550" spans="1:5" x14ac:dyDescent="0.35">
      <c r="A550" s="29" t="s">
        <v>132</v>
      </c>
      <c r="B550" s="29" t="s">
        <v>8</v>
      </c>
      <c r="C550" s="29" t="s">
        <v>47</v>
      </c>
      <c r="D550" s="29">
        <v>1342.2980957</v>
      </c>
      <c r="E550" s="29">
        <v>6.0932180000000001E-3</v>
      </c>
    </row>
    <row r="551" spans="1:5" x14ac:dyDescent="0.35">
      <c r="A551" s="29" t="s">
        <v>133</v>
      </c>
      <c r="B551" s="29" t="s">
        <v>8</v>
      </c>
      <c r="C551" s="29" t="s">
        <v>47</v>
      </c>
      <c r="D551" s="29">
        <v>1234.13793945</v>
      </c>
      <c r="E551" s="29">
        <v>6.0715020000000003E-3</v>
      </c>
    </row>
    <row r="552" spans="1:5" x14ac:dyDescent="0.35">
      <c r="A552" s="29" t="s">
        <v>134</v>
      </c>
      <c r="B552" s="29" t="s">
        <v>8</v>
      </c>
      <c r="C552" s="29" t="s">
        <v>47</v>
      </c>
      <c r="D552" s="29">
        <v>1136.0792236299999</v>
      </c>
      <c r="E552" s="29">
        <v>5.514611E-3</v>
      </c>
    </row>
    <row r="553" spans="1:5" x14ac:dyDescent="0.35">
      <c r="A553" s="29" t="s">
        <v>135</v>
      </c>
      <c r="B553" s="29" t="s">
        <v>8</v>
      </c>
      <c r="C553" s="29" t="s">
        <v>47</v>
      </c>
      <c r="D553" s="29">
        <v>1053</v>
      </c>
      <c r="E553" s="29">
        <v>5.8932150000000003E-3</v>
      </c>
    </row>
    <row r="554" spans="1:5" x14ac:dyDescent="0.35">
      <c r="A554" s="29" t="s">
        <v>136</v>
      </c>
      <c r="B554" s="29" t="s">
        <v>8</v>
      </c>
      <c r="C554" s="29" t="s">
        <v>47</v>
      </c>
      <c r="D554" s="29">
        <v>1066.7432861299999</v>
      </c>
      <c r="E554" s="29">
        <v>6.2679349999999997E-3</v>
      </c>
    </row>
    <row r="555" spans="1:5" x14ac:dyDescent="0.35">
      <c r="A555" s="29" t="s">
        <v>137</v>
      </c>
      <c r="B555" s="29" t="s">
        <v>8</v>
      </c>
      <c r="C555" s="29" t="s">
        <v>47</v>
      </c>
      <c r="D555" s="29">
        <v>1016.54241943</v>
      </c>
      <c r="E555" s="29">
        <v>6.027068E-3</v>
      </c>
    </row>
    <row r="556" spans="1:5" x14ac:dyDescent="0.35">
      <c r="A556" s="29" t="s">
        <v>138</v>
      </c>
      <c r="B556" s="29" t="s">
        <v>8</v>
      </c>
      <c r="C556" s="29" t="s">
        <v>47</v>
      </c>
      <c r="D556" s="29">
        <v>943.24108887</v>
      </c>
      <c r="E556" s="29">
        <v>5.8101359999999996E-3</v>
      </c>
    </row>
    <row r="557" spans="1:5" x14ac:dyDescent="0.35">
      <c r="A557" s="29" t="s">
        <v>124</v>
      </c>
      <c r="B557" s="29" t="s">
        <v>8</v>
      </c>
      <c r="C557" s="29" t="s">
        <v>48</v>
      </c>
      <c r="D557" s="29">
        <v>4533.1484375</v>
      </c>
      <c r="E557" s="29">
        <v>4.5463350000000003E-3</v>
      </c>
    </row>
    <row r="558" spans="1:5" x14ac:dyDescent="0.35">
      <c r="A558" s="29" t="s">
        <v>125</v>
      </c>
      <c r="B558" s="29" t="s">
        <v>8</v>
      </c>
      <c r="C558" s="29" t="s">
        <v>48</v>
      </c>
      <c r="D558" s="29">
        <v>4883.9458007800004</v>
      </c>
      <c r="E558" s="29">
        <v>4.7157359999999999E-3</v>
      </c>
    </row>
    <row r="559" spans="1:5" x14ac:dyDescent="0.35">
      <c r="A559" s="29" t="s">
        <v>126</v>
      </c>
      <c r="B559" s="29" t="s">
        <v>8</v>
      </c>
      <c r="C559" s="29" t="s">
        <v>48</v>
      </c>
      <c r="D559" s="29">
        <v>5082.1987304699996</v>
      </c>
      <c r="E559" s="29">
        <v>4.8768459999999998E-3</v>
      </c>
    </row>
    <row r="560" spans="1:5" x14ac:dyDescent="0.35">
      <c r="A560" s="29" t="s">
        <v>127</v>
      </c>
      <c r="B560" s="29" t="s">
        <v>8</v>
      </c>
      <c r="C560" s="29" t="s">
        <v>48</v>
      </c>
      <c r="D560" s="29">
        <v>4600.7490234400002</v>
      </c>
      <c r="E560" s="29">
        <v>4.7371360000000003E-3</v>
      </c>
    </row>
    <row r="561" spans="1:5" x14ac:dyDescent="0.35">
      <c r="A561" s="29" t="s">
        <v>128</v>
      </c>
      <c r="B561" s="29" t="s">
        <v>8</v>
      </c>
      <c r="C561" s="29" t="s">
        <v>48</v>
      </c>
      <c r="D561" s="29">
        <v>4996.8940429699996</v>
      </c>
      <c r="E561" s="29">
        <v>4.7433739999999999E-3</v>
      </c>
    </row>
    <row r="562" spans="1:5" x14ac:dyDescent="0.35">
      <c r="A562" s="29" t="s">
        <v>129</v>
      </c>
      <c r="B562" s="29" t="s">
        <v>8</v>
      </c>
      <c r="C562" s="29" t="s">
        <v>48</v>
      </c>
      <c r="D562" s="29">
        <v>5160.2553710900002</v>
      </c>
      <c r="E562" s="29">
        <v>4.7571369999999998E-3</v>
      </c>
    </row>
    <row r="563" spans="1:5" x14ac:dyDescent="0.35">
      <c r="A563" s="29" t="s">
        <v>130</v>
      </c>
      <c r="B563" s="29" t="s">
        <v>8</v>
      </c>
      <c r="C563" s="29" t="s">
        <v>48</v>
      </c>
      <c r="D563" s="29">
        <v>4998.7958984400002</v>
      </c>
      <c r="E563" s="29">
        <v>4.6049530000000002E-3</v>
      </c>
    </row>
    <row r="564" spans="1:5" x14ac:dyDescent="0.35">
      <c r="A564" s="29" t="s">
        <v>131</v>
      </c>
      <c r="B564" s="29" t="s">
        <v>8</v>
      </c>
      <c r="C564" s="29" t="s">
        <v>48</v>
      </c>
      <c r="D564" s="29">
        <v>6017.75</v>
      </c>
      <c r="E564" s="29">
        <v>4.5629149999999999E-3</v>
      </c>
    </row>
    <row r="565" spans="1:5" x14ac:dyDescent="0.35">
      <c r="A565" s="29" t="s">
        <v>132</v>
      </c>
      <c r="B565" s="29" t="s">
        <v>8</v>
      </c>
      <c r="C565" s="29" t="s">
        <v>48</v>
      </c>
      <c r="D565" s="29">
        <v>6066.9077148400002</v>
      </c>
      <c r="E565" s="29">
        <v>4.4895940000000004E-3</v>
      </c>
    </row>
    <row r="566" spans="1:5" x14ac:dyDescent="0.35">
      <c r="A566" s="29" t="s">
        <v>133</v>
      </c>
      <c r="B566" s="29" t="s">
        <v>8</v>
      </c>
      <c r="C566" s="29" t="s">
        <v>48</v>
      </c>
      <c r="D566" s="29">
        <v>5969</v>
      </c>
      <c r="E566" s="29">
        <v>4.4942849999999998E-3</v>
      </c>
    </row>
    <row r="567" spans="1:5" x14ac:dyDescent="0.35">
      <c r="A567" s="29" t="s">
        <v>134</v>
      </c>
      <c r="B567" s="29" t="s">
        <v>8</v>
      </c>
      <c r="C567" s="29" t="s">
        <v>48</v>
      </c>
      <c r="D567" s="29">
        <v>5033</v>
      </c>
      <c r="E567" s="29">
        <v>4.6228229999999999E-3</v>
      </c>
    </row>
    <row r="568" spans="1:5" x14ac:dyDescent="0.35">
      <c r="A568" s="29" t="s">
        <v>135</v>
      </c>
      <c r="B568" s="29" t="s">
        <v>8</v>
      </c>
      <c r="C568" s="29" t="s">
        <v>48</v>
      </c>
      <c r="D568" s="29">
        <v>4703</v>
      </c>
      <c r="E568" s="29">
        <v>4.7164030000000001E-3</v>
      </c>
    </row>
    <row r="569" spans="1:5" x14ac:dyDescent="0.35">
      <c r="A569" s="29" t="s">
        <v>136</v>
      </c>
      <c r="B569" s="29" t="s">
        <v>8</v>
      </c>
      <c r="C569" s="29" t="s">
        <v>48</v>
      </c>
      <c r="D569" s="29">
        <v>4556</v>
      </c>
      <c r="E569" s="29">
        <v>4.8262050000000001E-3</v>
      </c>
    </row>
    <row r="570" spans="1:5" x14ac:dyDescent="0.35">
      <c r="A570" s="29" t="s">
        <v>137</v>
      </c>
      <c r="B570" s="29" t="s">
        <v>8</v>
      </c>
      <c r="C570" s="29" t="s">
        <v>48</v>
      </c>
      <c r="D570" s="29">
        <v>4243</v>
      </c>
      <c r="E570" s="29">
        <v>5.074861E-3</v>
      </c>
    </row>
    <row r="571" spans="1:5" x14ac:dyDescent="0.35">
      <c r="A571" s="29" t="s">
        <v>138</v>
      </c>
      <c r="B571" s="29" t="s">
        <v>8</v>
      </c>
      <c r="C571" s="29" t="s">
        <v>48</v>
      </c>
      <c r="D571" s="29">
        <v>3504</v>
      </c>
      <c r="E571" s="29">
        <v>5.3430999999999999E-3</v>
      </c>
    </row>
    <row r="572" spans="1:5" x14ac:dyDescent="0.35">
      <c r="A572" s="29" t="s">
        <v>124</v>
      </c>
      <c r="B572" s="29" t="s">
        <v>8</v>
      </c>
      <c r="C572" s="29" t="s">
        <v>49</v>
      </c>
      <c r="D572" s="29">
        <v>2898.3889160200001</v>
      </c>
      <c r="E572" s="29">
        <v>4.6442089999999998E-3</v>
      </c>
    </row>
    <row r="573" spans="1:5" x14ac:dyDescent="0.35">
      <c r="A573" s="29" t="s">
        <v>125</v>
      </c>
      <c r="B573" s="29" t="s">
        <v>8</v>
      </c>
      <c r="C573" s="29" t="s">
        <v>49</v>
      </c>
      <c r="D573" s="29">
        <v>3161.4953613299999</v>
      </c>
      <c r="E573" s="29">
        <v>4.762657E-3</v>
      </c>
    </row>
    <row r="574" spans="1:5" x14ac:dyDescent="0.35">
      <c r="A574" s="29" t="s">
        <v>126</v>
      </c>
      <c r="B574" s="29" t="s">
        <v>8</v>
      </c>
      <c r="C574" s="29" t="s">
        <v>49</v>
      </c>
      <c r="D574" s="29">
        <v>2994.2529296900002</v>
      </c>
      <c r="E574" s="29">
        <v>4.8226090000000003E-3</v>
      </c>
    </row>
    <row r="575" spans="1:5" x14ac:dyDescent="0.35">
      <c r="A575" s="29" t="s">
        <v>127</v>
      </c>
      <c r="B575" s="29" t="s">
        <v>8</v>
      </c>
      <c r="C575" s="29" t="s">
        <v>49</v>
      </c>
      <c r="D575" s="29">
        <v>2955.9704589799999</v>
      </c>
      <c r="E575" s="29">
        <v>5.3381920000000003E-3</v>
      </c>
    </row>
    <row r="576" spans="1:5" x14ac:dyDescent="0.35">
      <c r="A576" s="29" t="s">
        <v>128</v>
      </c>
      <c r="B576" s="29" t="s">
        <v>8</v>
      </c>
      <c r="C576" s="29" t="s">
        <v>49</v>
      </c>
      <c r="D576" s="29">
        <v>3181.5776367200001</v>
      </c>
      <c r="E576" s="29">
        <v>5.5892019999999997E-3</v>
      </c>
    </row>
    <row r="577" spans="1:5" x14ac:dyDescent="0.35">
      <c r="A577" s="29" t="s">
        <v>129</v>
      </c>
      <c r="B577" s="29" t="s">
        <v>8</v>
      </c>
      <c r="C577" s="29" t="s">
        <v>49</v>
      </c>
      <c r="D577" s="29">
        <v>3600.1831054700001</v>
      </c>
      <c r="E577" s="29">
        <v>5.4278629999999998E-3</v>
      </c>
    </row>
    <row r="578" spans="1:5" x14ac:dyDescent="0.35">
      <c r="A578" s="29" t="s">
        <v>130</v>
      </c>
      <c r="B578" s="29" t="s">
        <v>8</v>
      </c>
      <c r="C578" s="29" t="s">
        <v>49</v>
      </c>
      <c r="D578" s="29">
        <v>3053.5537109400002</v>
      </c>
      <c r="E578" s="29">
        <v>5.4679150000000003E-3</v>
      </c>
    </row>
    <row r="579" spans="1:5" x14ac:dyDescent="0.35">
      <c r="A579" s="29" t="s">
        <v>131</v>
      </c>
      <c r="B579" s="29" t="s">
        <v>8</v>
      </c>
      <c r="C579" s="29" t="s">
        <v>49</v>
      </c>
      <c r="D579" s="29">
        <v>3150.8669433599998</v>
      </c>
      <c r="E579" s="29">
        <v>5.2981690000000001E-3</v>
      </c>
    </row>
    <row r="580" spans="1:5" x14ac:dyDescent="0.35">
      <c r="A580" s="29" t="s">
        <v>132</v>
      </c>
      <c r="B580" s="29" t="s">
        <v>8</v>
      </c>
      <c r="C580" s="29" t="s">
        <v>49</v>
      </c>
      <c r="D580" s="29">
        <v>2817.36206055</v>
      </c>
      <c r="E580" s="29">
        <v>5.4414090000000003E-3</v>
      </c>
    </row>
    <row r="581" spans="1:5" x14ac:dyDescent="0.35">
      <c r="A581" s="29" t="s">
        <v>133</v>
      </c>
      <c r="B581" s="29" t="s">
        <v>8</v>
      </c>
      <c r="C581" s="29" t="s">
        <v>49</v>
      </c>
      <c r="D581" s="29">
        <v>3062.8244628900002</v>
      </c>
      <c r="E581" s="29">
        <v>5.5894059999999999E-3</v>
      </c>
    </row>
    <row r="582" spans="1:5" x14ac:dyDescent="0.35">
      <c r="A582" s="29" t="s">
        <v>134</v>
      </c>
      <c r="B582" s="29" t="s">
        <v>8</v>
      </c>
      <c r="C582" s="29" t="s">
        <v>49</v>
      </c>
      <c r="D582" s="29">
        <v>2521.79956055</v>
      </c>
      <c r="E582" s="29">
        <v>5.8190519999999999E-3</v>
      </c>
    </row>
    <row r="583" spans="1:5" x14ac:dyDescent="0.35">
      <c r="A583" s="29" t="s">
        <v>135</v>
      </c>
      <c r="B583" s="29" t="s">
        <v>8</v>
      </c>
      <c r="C583" s="29" t="s">
        <v>49</v>
      </c>
      <c r="D583" s="29">
        <v>2476</v>
      </c>
      <c r="E583" s="29">
        <v>6.1114480000000002E-3</v>
      </c>
    </row>
    <row r="584" spans="1:5" x14ac:dyDescent="0.35">
      <c r="A584" s="29" t="s">
        <v>136</v>
      </c>
      <c r="B584" s="29" t="s">
        <v>8</v>
      </c>
      <c r="C584" s="29" t="s">
        <v>49</v>
      </c>
      <c r="D584" s="29">
        <v>2414.5249023400002</v>
      </c>
      <c r="E584" s="29">
        <v>6.0666950000000004E-3</v>
      </c>
    </row>
    <row r="585" spans="1:5" x14ac:dyDescent="0.35">
      <c r="A585" s="29" t="s">
        <v>137</v>
      </c>
      <c r="B585" s="29" t="s">
        <v>8</v>
      </c>
      <c r="C585" s="29" t="s">
        <v>49</v>
      </c>
      <c r="D585" s="29">
        <v>2221.5058593799999</v>
      </c>
      <c r="E585" s="29">
        <v>6.1879639999999998E-3</v>
      </c>
    </row>
    <row r="586" spans="1:5" x14ac:dyDescent="0.35">
      <c r="A586" s="29" t="s">
        <v>138</v>
      </c>
      <c r="B586" s="29" t="s">
        <v>8</v>
      </c>
      <c r="C586" s="29" t="s">
        <v>49</v>
      </c>
      <c r="D586" s="29">
        <v>1987.5440673799999</v>
      </c>
      <c r="E586" s="29">
        <v>6.1636700000000004E-3</v>
      </c>
    </row>
    <row r="587" spans="1:5" x14ac:dyDescent="0.35">
      <c r="A587" s="29" t="s">
        <v>124</v>
      </c>
      <c r="B587" s="29" t="s">
        <v>8</v>
      </c>
      <c r="C587" s="29" t="s">
        <v>50</v>
      </c>
      <c r="D587" s="29">
        <v>1591.3864746100001</v>
      </c>
      <c r="E587" s="29">
        <v>5.962167E-3</v>
      </c>
    </row>
    <row r="588" spans="1:5" x14ac:dyDescent="0.35">
      <c r="A588" s="29" t="s">
        <v>125</v>
      </c>
      <c r="B588" s="29" t="s">
        <v>8</v>
      </c>
      <c r="C588" s="29" t="s">
        <v>50</v>
      </c>
      <c r="D588" s="29">
        <v>1606.1335449200001</v>
      </c>
      <c r="E588" s="29">
        <v>6.1959570000000002E-3</v>
      </c>
    </row>
    <row r="589" spans="1:5" x14ac:dyDescent="0.35">
      <c r="A589" s="29" t="s">
        <v>126</v>
      </c>
      <c r="B589" s="29" t="s">
        <v>8</v>
      </c>
      <c r="C589" s="29" t="s">
        <v>50</v>
      </c>
      <c r="D589" s="29">
        <v>1548.25427246</v>
      </c>
      <c r="E589" s="29">
        <v>6.0318139999999999E-3</v>
      </c>
    </row>
    <row r="590" spans="1:5" x14ac:dyDescent="0.35">
      <c r="A590" s="29" t="s">
        <v>127</v>
      </c>
      <c r="B590" s="29" t="s">
        <v>8</v>
      </c>
      <c r="C590" s="29" t="s">
        <v>50</v>
      </c>
      <c r="D590" s="29">
        <v>1557.30505371</v>
      </c>
      <c r="E590" s="29">
        <v>5.9850770000000001E-3</v>
      </c>
    </row>
    <row r="591" spans="1:5" x14ac:dyDescent="0.35">
      <c r="A591" s="29" t="s">
        <v>128</v>
      </c>
      <c r="B591" s="29" t="s">
        <v>8</v>
      </c>
      <c r="C591" s="29" t="s">
        <v>50</v>
      </c>
      <c r="D591" s="29">
        <v>1480.90808105</v>
      </c>
      <c r="E591" s="29">
        <v>5.9848719999999996E-3</v>
      </c>
    </row>
    <row r="592" spans="1:5" x14ac:dyDescent="0.35">
      <c r="A592" s="29" t="s">
        <v>129</v>
      </c>
      <c r="B592" s="29" t="s">
        <v>8</v>
      </c>
      <c r="C592" s="29" t="s">
        <v>50</v>
      </c>
      <c r="D592" s="29">
        <v>1707.9152832</v>
      </c>
      <c r="E592" s="29">
        <v>6.3270959999999999E-3</v>
      </c>
    </row>
    <row r="593" spans="1:5" x14ac:dyDescent="0.35">
      <c r="A593" s="29" t="s">
        <v>130</v>
      </c>
      <c r="B593" s="29" t="s">
        <v>8</v>
      </c>
      <c r="C593" s="29" t="s">
        <v>50</v>
      </c>
      <c r="D593" s="29">
        <v>1597.3395996100001</v>
      </c>
      <c r="E593" s="29">
        <v>6.027587E-3</v>
      </c>
    </row>
    <row r="594" spans="1:5" x14ac:dyDescent="0.35">
      <c r="A594" s="29" t="s">
        <v>131</v>
      </c>
      <c r="B594" s="29" t="s">
        <v>8</v>
      </c>
      <c r="C594" s="29" t="s">
        <v>50</v>
      </c>
      <c r="D594" s="29">
        <v>1633.1977539100001</v>
      </c>
      <c r="E594" s="29">
        <v>6.2562700000000004E-3</v>
      </c>
    </row>
    <row r="595" spans="1:5" x14ac:dyDescent="0.35">
      <c r="A595" s="29" t="s">
        <v>132</v>
      </c>
      <c r="B595" s="29" t="s">
        <v>8</v>
      </c>
      <c r="C595" s="29" t="s">
        <v>50</v>
      </c>
      <c r="D595" s="29">
        <v>1445.5493164100001</v>
      </c>
      <c r="E595" s="29">
        <v>6.2233729999999999E-3</v>
      </c>
    </row>
    <row r="596" spans="1:5" x14ac:dyDescent="0.35">
      <c r="A596" s="29" t="s">
        <v>133</v>
      </c>
      <c r="B596" s="29" t="s">
        <v>8</v>
      </c>
      <c r="C596" s="29" t="s">
        <v>50</v>
      </c>
      <c r="D596" s="29">
        <v>1711.4880371100001</v>
      </c>
      <c r="E596" s="29">
        <v>6.4111740000000004E-3</v>
      </c>
    </row>
    <row r="597" spans="1:5" x14ac:dyDescent="0.35">
      <c r="A597" s="29" t="s">
        <v>134</v>
      </c>
      <c r="B597" s="29" t="s">
        <v>8</v>
      </c>
      <c r="C597" s="29" t="s">
        <v>50</v>
      </c>
      <c r="D597" s="29">
        <v>1380.77185059</v>
      </c>
      <c r="E597" s="29">
        <v>6.5476570000000001E-3</v>
      </c>
    </row>
    <row r="598" spans="1:5" x14ac:dyDescent="0.35">
      <c r="A598" s="29" t="s">
        <v>135</v>
      </c>
      <c r="B598" s="29" t="s">
        <v>8</v>
      </c>
      <c r="C598" s="29" t="s">
        <v>50</v>
      </c>
      <c r="D598" s="29">
        <v>1296</v>
      </c>
      <c r="E598" s="29">
        <v>6.5372080000000001E-3</v>
      </c>
    </row>
    <row r="599" spans="1:5" x14ac:dyDescent="0.35">
      <c r="A599" s="29" t="s">
        <v>136</v>
      </c>
      <c r="B599" s="29" t="s">
        <v>8</v>
      </c>
      <c r="C599" s="29" t="s">
        <v>50</v>
      </c>
      <c r="D599" s="29">
        <v>1413.0112304700001</v>
      </c>
      <c r="E599" s="29">
        <v>6.6377060000000002E-3</v>
      </c>
    </row>
    <row r="600" spans="1:5" x14ac:dyDescent="0.35">
      <c r="A600" s="29" t="s">
        <v>137</v>
      </c>
      <c r="B600" s="29" t="s">
        <v>8</v>
      </c>
      <c r="C600" s="29" t="s">
        <v>50</v>
      </c>
      <c r="D600" s="29">
        <v>1271.0974121100001</v>
      </c>
      <c r="E600" s="29">
        <v>6.557406E-3</v>
      </c>
    </row>
    <row r="601" spans="1:5" x14ac:dyDescent="0.35">
      <c r="A601" s="29" t="s">
        <v>138</v>
      </c>
      <c r="B601" s="29" t="s">
        <v>8</v>
      </c>
      <c r="C601" s="29" t="s">
        <v>50</v>
      </c>
      <c r="D601" s="29">
        <v>1095.8654785199999</v>
      </c>
      <c r="E601" s="29">
        <v>6.7554290000000003E-3</v>
      </c>
    </row>
    <row r="602" spans="1:5" x14ac:dyDescent="0.35">
      <c r="A602" s="29" t="s">
        <v>124</v>
      </c>
      <c r="B602" s="29" t="s">
        <v>8</v>
      </c>
      <c r="C602" s="29" t="s">
        <v>51</v>
      </c>
      <c r="D602" s="29">
        <v>2177.2368164099998</v>
      </c>
      <c r="E602" s="29">
        <v>4.7701289999999997E-3</v>
      </c>
    </row>
    <row r="603" spans="1:5" x14ac:dyDescent="0.35">
      <c r="A603" s="29" t="s">
        <v>125</v>
      </c>
      <c r="B603" s="29" t="s">
        <v>8</v>
      </c>
      <c r="C603" s="29" t="s">
        <v>51</v>
      </c>
      <c r="D603" s="29">
        <v>2119.0925293</v>
      </c>
      <c r="E603" s="29">
        <v>4.9839690000000004E-3</v>
      </c>
    </row>
    <row r="604" spans="1:5" x14ac:dyDescent="0.35">
      <c r="A604" s="29" t="s">
        <v>126</v>
      </c>
      <c r="B604" s="29" t="s">
        <v>8</v>
      </c>
      <c r="C604" s="29" t="s">
        <v>51</v>
      </c>
      <c r="D604" s="29">
        <v>2254.7346191400002</v>
      </c>
      <c r="E604" s="29">
        <v>4.9019049999999998E-3</v>
      </c>
    </row>
    <row r="605" spans="1:5" x14ac:dyDescent="0.35">
      <c r="A605" s="29" t="s">
        <v>127</v>
      </c>
      <c r="B605" s="29" t="s">
        <v>8</v>
      </c>
      <c r="C605" s="29" t="s">
        <v>51</v>
      </c>
      <c r="D605" s="29">
        <v>2263.0048828099998</v>
      </c>
      <c r="E605" s="29">
        <v>5.0040120000000004E-3</v>
      </c>
    </row>
    <row r="606" spans="1:5" x14ac:dyDescent="0.35">
      <c r="A606" s="29" t="s">
        <v>128</v>
      </c>
      <c r="B606" s="29" t="s">
        <v>8</v>
      </c>
      <c r="C606" s="29" t="s">
        <v>51</v>
      </c>
      <c r="D606" s="29">
        <v>2101.2800293</v>
      </c>
      <c r="E606" s="29">
        <v>4.9794510000000002E-3</v>
      </c>
    </row>
    <row r="607" spans="1:5" x14ac:dyDescent="0.35">
      <c r="A607" s="29" t="s">
        <v>129</v>
      </c>
      <c r="B607" s="29" t="s">
        <v>8</v>
      </c>
      <c r="C607" s="29" t="s">
        <v>51</v>
      </c>
      <c r="D607" s="29">
        <v>2345.4794921900002</v>
      </c>
      <c r="E607" s="29">
        <v>5.0981919999999997E-3</v>
      </c>
    </row>
    <row r="608" spans="1:5" x14ac:dyDescent="0.35">
      <c r="A608" s="29" t="s">
        <v>130</v>
      </c>
      <c r="B608" s="29" t="s">
        <v>8</v>
      </c>
      <c r="C608" s="29" t="s">
        <v>51</v>
      </c>
      <c r="D608" s="29">
        <v>2237.9162597700001</v>
      </c>
      <c r="E608" s="29">
        <v>5.3386140000000002E-3</v>
      </c>
    </row>
    <row r="609" spans="1:5" x14ac:dyDescent="0.35">
      <c r="A609" s="29" t="s">
        <v>131</v>
      </c>
      <c r="B609" s="29" t="s">
        <v>8</v>
      </c>
      <c r="C609" s="29" t="s">
        <v>51</v>
      </c>
      <c r="D609" s="29">
        <v>2376.6010742200001</v>
      </c>
      <c r="E609" s="29">
        <v>5.579451E-3</v>
      </c>
    </row>
    <row r="610" spans="1:5" x14ac:dyDescent="0.35">
      <c r="A610" s="29" t="s">
        <v>132</v>
      </c>
      <c r="B610" s="29" t="s">
        <v>8</v>
      </c>
      <c r="C610" s="29" t="s">
        <v>51</v>
      </c>
      <c r="D610" s="29">
        <v>2318.6684570299999</v>
      </c>
      <c r="E610" s="29">
        <v>5.7065279999999998E-3</v>
      </c>
    </row>
    <row r="611" spans="1:5" x14ac:dyDescent="0.35">
      <c r="A611" s="29" t="s">
        <v>133</v>
      </c>
      <c r="B611" s="29" t="s">
        <v>8</v>
      </c>
      <c r="C611" s="29" t="s">
        <v>51</v>
      </c>
      <c r="D611" s="29">
        <v>2487.6293945299999</v>
      </c>
      <c r="E611" s="29">
        <v>5.7540270000000001E-3</v>
      </c>
    </row>
    <row r="612" spans="1:5" x14ac:dyDescent="0.35">
      <c r="A612" s="29" t="s">
        <v>134</v>
      </c>
      <c r="B612" s="29" t="s">
        <v>8</v>
      </c>
      <c r="C612" s="29" t="s">
        <v>51</v>
      </c>
      <c r="D612" s="29">
        <v>2326.0056152299999</v>
      </c>
      <c r="E612" s="29">
        <v>5.7259160000000002E-3</v>
      </c>
    </row>
    <row r="613" spans="1:5" x14ac:dyDescent="0.35">
      <c r="A613" s="29" t="s">
        <v>135</v>
      </c>
      <c r="B613" s="29" t="s">
        <v>8</v>
      </c>
      <c r="C613" s="29" t="s">
        <v>51</v>
      </c>
      <c r="D613" s="29">
        <v>2111</v>
      </c>
      <c r="E613" s="29">
        <v>5.9858410000000004E-3</v>
      </c>
    </row>
    <row r="614" spans="1:5" x14ac:dyDescent="0.35">
      <c r="A614" s="29" t="s">
        <v>136</v>
      </c>
      <c r="B614" s="29" t="s">
        <v>8</v>
      </c>
      <c r="C614" s="29" t="s">
        <v>51</v>
      </c>
      <c r="D614" s="29">
        <v>2110.0107421900002</v>
      </c>
      <c r="E614" s="29">
        <v>6.0461500000000001E-3</v>
      </c>
    </row>
    <row r="615" spans="1:5" x14ac:dyDescent="0.35">
      <c r="A615" s="29" t="s">
        <v>137</v>
      </c>
      <c r="B615" s="29" t="s">
        <v>8</v>
      </c>
      <c r="C615" s="29" t="s">
        <v>51</v>
      </c>
      <c r="D615" s="29">
        <v>1622.5371093799999</v>
      </c>
      <c r="E615" s="29">
        <v>6.4995950000000004E-3</v>
      </c>
    </row>
    <row r="616" spans="1:5" x14ac:dyDescent="0.35">
      <c r="A616" s="29" t="s">
        <v>138</v>
      </c>
      <c r="B616" s="29" t="s">
        <v>8</v>
      </c>
      <c r="C616" s="29" t="s">
        <v>51</v>
      </c>
      <c r="D616" s="29">
        <v>1532.9355468799999</v>
      </c>
      <c r="E616" s="29">
        <v>6.2282359999999998E-3</v>
      </c>
    </row>
    <row r="617" spans="1:5" x14ac:dyDescent="0.35">
      <c r="A617" s="29" t="s">
        <v>124</v>
      </c>
      <c r="B617" s="29" t="s">
        <v>8</v>
      </c>
      <c r="C617" s="29" t="s">
        <v>52</v>
      </c>
      <c r="D617" s="29">
        <v>6089.1113281300004</v>
      </c>
      <c r="E617" s="29">
        <v>3.5579710000000001E-3</v>
      </c>
    </row>
    <row r="618" spans="1:5" x14ac:dyDescent="0.35">
      <c r="A618" s="29" t="s">
        <v>125</v>
      </c>
      <c r="B618" s="29" t="s">
        <v>8</v>
      </c>
      <c r="C618" s="29" t="s">
        <v>52</v>
      </c>
      <c r="D618" s="29">
        <v>5818.24609375</v>
      </c>
      <c r="E618" s="29">
        <v>3.6687009999999999E-3</v>
      </c>
    </row>
    <row r="619" spans="1:5" x14ac:dyDescent="0.35">
      <c r="A619" s="29" t="s">
        <v>126</v>
      </c>
      <c r="B619" s="29" t="s">
        <v>8</v>
      </c>
      <c r="C619" s="29" t="s">
        <v>52</v>
      </c>
      <c r="D619" s="29">
        <v>5576.0654296900002</v>
      </c>
      <c r="E619" s="29">
        <v>3.631806E-3</v>
      </c>
    </row>
    <row r="620" spans="1:5" x14ac:dyDescent="0.35">
      <c r="A620" s="29" t="s">
        <v>127</v>
      </c>
      <c r="B620" s="29" t="s">
        <v>8</v>
      </c>
      <c r="C620" s="29" t="s">
        <v>52</v>
      </c>
      <c r="D620" s="29">
        <v>5748.2285156300004</v>
      </c>
      <c r="E620" s="29">
        <v>3.5887330000000002E-3</v>
      </c>
    </row>
    <row r="621" spans="1:5" x14ac:dyDescent="0.35">
      <c r="A621" s="29" t="s">
        <v>128</v>
      </c>
      <c r="B621" s="29" t="s">
        <v>8</v>
      </c>
      <c r="C621" s="29" t="s">
        <v>52</v>
      </c>
      <c r="D621" s="29">
        <v>6051</v>
      </c>
      <c r="E621" s="29">
        <v>3.5444090000000001E-3</v>
      </c>
    </row>
    <row r="622" spans="1:5" x14ac:dyDescent="0.35">
      <c r="A622" s="29" t="s">
        <v>129</v>
      </c>
      <c r="B622" s="29" t="s">
        <v>8</v>
      </c>
      <c r="C622" s="29" t="s">
        <v>52</v>
      </c>
      <c r="D622" s="29">
        <v>6080</v>
      </c>
      <c r="E622" s="29">
        <v>3.5509180000000001E-3</v>
      </c>
    </row>
    <row r="623" spans="1:5" x14ac:dyDescent="0.35">
      <c r="A623" s="29" t="s">
        <v>130</v>
      </c>
      <c r="B623" s="29" t="s">
        <v>8</v>
      </c>
      <c r="C623" s="29" t="s">
        <v>52</v>
      </c>
      <c r="D623" s="29">
        <v>6170</v>
      </c>
      <c r="E623" s="29">
        <v>3.5404289999999999E-3</v>
      </c>
    </row>
    <row r="624" spans="1:5" x14ac:dyDescent="0.35">
      <c r="A624" s="29" t="s">
        <v>131</v>
      </c>
      <c r="B624" s="29" t="s">
        <v>8</v>
      </c>
      <c r="C624" s="29" t="s">
        <v>52</v>
      </c>
      <c r="D624" s="29">
        <v>6737</v>
      </c>
      <c r="E624" s="29">
        <v>3.5390180000000001E-3</v>
      </c>
    </row>
    <row r="625" spans="1:5" x14ac:dyDescent="0.35">
      <c r="A625" s="29" t="s">
        <v>132</v>
      </c>
      <c r="B625" s="29" t="s">
        <v>8</v>
      </c>
      <c r="C625" s="29" t="s">
        <v>52</v>
      </c>
      <c r="D625" s="29">
        <v>5753</v>
      </c>
      <c r="E625" s="29">
        <v>3.5324559999999998E-3</v>
      </c>
    </row>
    <row r="626" spans="1:5" x14ac:dyDescent="0.35">
      <c r="A626" s="29" t="s">
        <v>133</v>
      </c>
      <c r="B626" s="29" t="s">
        <v>8</v>
      </c>
      <c r="C626" s="29" t="s">
        <v>52</v>
      </c>
      <c r="D626" s="29">
        <v>5577</v>
      </c>
      <c r="E626" s="29">
        <v>3.6881380000000001E-3</v>
      </c>
    </row>
    <row r="627" spans="1:5" x14ac:dyDescent="0.35">
      <c r="A627" s="29" t="s">
        <v>134</v>
      </c>
      <c r="B627" s="29" t="s">
        <v>8</v>
      </c>
      <c r="C627" s="29" t="s">
        <v>52</v>
      </c>
      <c r="D627" s="29">
        <v>4747</v>
      </c>
      <c r="E627" s="29">
        <v>3.6192450000000001E-3</v>
      </c>
    </row>
    <row r="628" spans="1:5" x14ac:dyDescent="0.35">
      <c r="A628" s="29" t="s">
        <v>135</v>
      </c>
      <c r="B628" s="29" t="s">
        <v>8</v>
      </c>
      <c r="C628" s="29" t="s">
        <v>52</v>
      </c>
      <c r="D628" s="29">
        <v>4541</v>
      </c>
      <c r="E628" s="29">
        <v>3.7950509999999998E-3</v>
      </c>
    </row>
    <row r="629" spans="1:5" x14ac:dyDescent="0.35">
      <c r="A629" s="29" t="s">
        <v>136</v>
      </c>
      <c r="B629" s="29" t="s">
        <v>8</v>
      </c>
      <c r="C629" s="29" t="s">
        <v>52</v>
      </c>
      <c r="D629" s="29">
        <v>4301</v>
      </c>
      <c r="E629" s="29">
        <v>3.78707E-3</v>
      </c>
    </row>
    <row r="630" spans="1:5" x14ac:dyDescent="0.35">
      <c r="A630" s="29" t="s">
        <v>137</v>
      </c>
      <c r="B630" s="29" t="s">
        <v>8</v>
      </c>
      <c r="C630" s="29" t="s">
        <v>52</v>
      </c>
      <c r="D630" s="29">
        <v>3619</v>
      </c>
      <c r="E630" s="29">
        <v>3.8155110000000002E-3</v>
      </c>
    </row>
    <row r="631" spans="1:5" x14ac:dyDescent="0.35">
      <c r="A631" s="29" t="s">
        <v>138</v>
      </c>
      <c r="B631" s="29" t="s">
        <v>8</v>
      </c>
      <c r="C631" s="29" t="s">
        <v>52</v>
      </c>
      <c r="D631" s="29">
        <v>2522</v>
      </c>
      <c r="E631" s="29">
        <v>3.9075580000000002E-3</v>
      </c>
    </row>
    <row r="632" spans="1:5" x14ac:dyDescent="0.35">
      <c r="A632" s="29" t="s">
        <v>124</v>
      </c>
      <c r="B632" s="29" t="s">
        <v>8</v>
      </c>
      <c r="C632" s="29" t="s">
        <v>53</v>
      </c>
      <c r="D632" s="29">
        <v>1307.6557617200001</v>
      </c>
      <c r="E632" s="29">
        <v>5.4032710000000003E-3</v>
      </c>
    </row>
    <row r="633" spans="1:5" x14ac:dyDescent="0.35">
      <c r="A633" s="29" t="s">
        <v>125</v>
      </c>
      <c r="B633" s="29" t="s">
        <v>8</v>
      </c>
      <c r="C633" s="29" t="s">
        <v>53</v>
      </c>
      <c r="D633" s="29">
        <v>1413.6804199200001</v>
      </c>
      <c r="E633" s="29">
        <v>5.5374040000000001E-3</v>
      </c>
    </row>
    <row r="634" spans="1:5" x14ac:dyDescent="0.35">
      <c r="A634" s="29" t="s">
        <v>126</v>
      </c>
      <c r="B634" s="29" t="s">
        <v>8</v>
      </c>
      <c r="C634" s="29" t="s">
        <v>53</v>
      </c>
      <c r="D634" s="29">
        <v>1440.57580566</v>
      </c>
      <c r="E634" s="29">
        <v>5.5326710000000003E-3</v>
      </c>
    </row>
    <row r="635" spans="1:5" x14ac:dyDescent="0.35">
      <c r="A635" s="29" t="s">
        <v>127</v>
      </c>
      <c r="B635" s="29" t="s">
        <v>8</v>
      </c>
      <c r="C635" s="29" t="s">
        <v>53</v>
      </c>
      <c r="D635" s="29">
        <v>1463.3712158200001</v>
      </c>
      <c r="E635" s="29">
        <v>5.0855459999999998E-3</v>
      </c>
    </row>
    <row r="636" spans="1:5" x14ac:dyDescent="0.35">
      <c r="A636" s="29" t="s">
        <v>128</v>
      </c>
      <c r="B636" s="29" t="s">
        <v>8</v>
      </c>
      <c r="C636" s="29" t="s">
        <v>53</v>
      </c>
      <c r="D636" s="29">
        <v>1352.74938965</v>
      </c>
      <c r="E636" s="29">
        <v>5.3313839999999998E-3</v>
      </c>
    </row>
    <row r="637" spans="1:5" x14ac:dyDescent="0.35">
      <c r="A637" s="29" t="s">
        <v>129</v>
      </c>
      <c r="B637" s="29" t="s">
        <v>8</v>
      </c>
      <c r="C637" s="29" t="s">
        <v>53</v>
      </c>
      <c r="D637" s="29">
        <v>1522.8709716799999</v>
      </c>
      <c r="E637" s="29">
        <v>5.3449919999999998E-3</v>
      </c>
    </row>
    <row r="638" spans="1:5" x14ac:dyDescent="0.35">
      <c r="A638" s="29" t="s">
        <v>130</v>
      </c>
      <c r="B638" s="29" t="s">
        <v>8</v>
      </c>
      <c r="C638" s="29" t="s">
        <v>53</v>
      </c>
      <c r="D638" s="29">
        <v>1469.7131347699999</v>
      </c>
      <c r="E638" s="29">
        <v>5.4339380000000001E-3</v>
      </c>
    </row>
    <row r="639" spans="1:5" x14ac:dyDescent="0.35">
      <c r="A639" s="29" t="s">
        <v>131</v>
      </c>
      <c r="B639" s="29" t="s">
        <v>8</v>
      </c>
      <c r="C639" s="29" t="s">
        <v>53</v>
      </c>
      <c r="D639" s="29">
        <v>1521.85754395</v>
      </c>
      <c r="E639" s="29">
        <v>5.3236769999999997E-3</v>
      </c>
    </row>
    <row r="640" spans="1:5" x14ac:dyDescent="0.35">
      <c r="A640" s="29" t="s">
        <v>132</v>
      </c>
      <c r="B640" s="29" t="s">
        <v>8</v>
      </c>
      <c r="C640" s="29" t="s">
        <v>53</v>
      </c>
      <c r="D640" s="29">
        <v>1608.7573242200001</v>
      </c>
      <c r="E640" s="29">
        <v>5.4982390000000003E-3</v>
      </c>
    </row>
    <row r="641" spans="1:5" x14ac:dyDescent="0.35">
      <c r="A641" s="29" t="s">
        <v>133</v>
      </c>
      <c r="B641" s="29" t="s">
        <v>8</v>
      </c>
      <c r="C641" s="29" t="s">
        <v>53</v>
      </c>
      <c r="D641" s="29">
        <v>1527.70080566</v>
      </c>
      <c r="E641" s="29">
        <v>5.600107E-3</v>
      </c>
    </row>
    <row r="642" spans="1:5" x14ac:dyDescent="0.35">
      <c r="A642" s="29" t="s">
        <v>134</v>
      </c>
      <c r="B642" s="29" t="s">
        <v>8</v>
      </c>
      <c r="C642" s="29" t="s">
        <v>53</v>
      </c>
      <c r="D642" s="29">
        <v>1315.2396240200001</v>
      </c>
      <c r="E642" s="29">
        <v>5.8700250000000001E-3</v>
      </c>
    </row>
    <row r="643" spans="1:5" x14ac:dyDescent="0.35">
      <c r="A643" s="29" t="s">
        <v>135</v>
      </c>
      <c r="B643" s="29" t="s">
        <v>8</v>
      </c>
      <c r="C643" s="29" t="s">
        <v>53</v>
      </c>
      <c r="D643" s="29">
        <v>1307</v>
      </c>
      <c r="E643" s="29">
        <v>5.5762770000000001E-3</v>
      </c>
    </row>
    <row r="644" spans="1:5" x14ac:dyDescent="0.35">
      <c r="A644" s="29" t="s">
        <v>136</v>
      </c>
      <c r="B644" s="29" t="s">
        <v>8</v>
      </c>
      <c r="C644" s="29" t="s">
        <v>53</v>
      </c>
      <c r="D644" s="29">
        <v>1188.5220947299999</v>
      </c>
      <c r="E644" s="29">
        <v>5.9012769999999999E-3</v>
      </c>
    </row>
    <row r="645" spans="1:5" x14ac:dyDescent="0.35">
      <c r="A645" s="29" t="s">
        <v>137</v>
      </c>
      <c r="B645" s="29" t="s">
        <v>8</v>
      </c>
      <c r="C645" s="29" t="s">
        <v>53</v>
      </c>
      <c r="D645" s="29">
        <v>1125.3494873</v>
      </c>
      <c r="E645" s="29">
        <v>6.2147139999999997E-3</v>
      </c>
    </row>
    <row r="646" spans="1:5" x14ac:dyDescent="0.35">
      <c r="A646" s="29" t="s">
        <v>138</v>
      </c>
      <c r="B646" s="29" t="s">
        <v>8</v>
      </c>
      <c r="C646" s="29" t="s">
        <v>53</v>
      </c>
      <c r="D646" s="29">
        <v>907</v>
      </c>
      <c r="E646" s="29">
        <v>6.2316239999999998E-3</v>
      </c>
    </row>
    <row r="647" spans="1:5" x14ac:dyDescent="0.35">
      <c r="A647" s="29" t="s">
        <v>124</v>
      </c>
      <c r="B647" s="29" t="s">
        <v>8</v>
      </c>
      <c r="C647" s="29" t="s">
        <v>54</v>
      </c>
      <c r="D647" s="29">
        <v>11227.80078125</v>
      </c>
      <c r="E647" s="29">
        <v>3.2188109999999998E-3</v>
      </c>
    </row>
    <row r="648" spans="1:5" x14ac:dyDescent="0.35">
      <c r="A648" s="29" t="s">
        <v>125</v>
      </c>
      <c r="B648" s="29" t="s">
        <v>8</v>
      </c>
      <c r="C648" s="29" t="s">
        <v>54</v>
      </c>
      <c r="D648" s="29">
        <v>12792.41210938</v>
      </c>
      <c r="E648" s="29">
        <v>3.315639E-3</v>
      </c>
    </row>
    <row r="649" spans="1:5" x14ac:dyDescent="0.35">
      <c r="A649" s="29" t="s">
        <v>126</v>
      </c>
      <c r="B649" s="29" t="s">
        <v>8</v>
      </c>
      <c r="C649" s="29" t="s">
        <v>54</v>
      </c>
      <c r="D649" s="29">
        <v>12662.518554689999</v>
      </c>
      <c r="E649" s="29">
        <v>3.321255E-3</v>
      </c>
    </row>
    <row r="650" spans="1:5" x14ac:dyDescent="0.35">
      <c r="A650" s="29" t="s">
        <v>127</v>
      </c>
      <c r="B650" s="29" t="s">
        <v>8</v>
      </c>
      <c r="C650" s="29" t="s">
        <v>54</v>
      </c>
      <c r="D650" s="29">
        <v>11758.895507810001</v>
      </c>
      <c r="E650" s="29">
        <v>3.371977E-3</v>
      </c>
    </row>
    <row r="651" spans="1:5" x14ac:dyDescent="0.35">
      <c r="A651" s="29" t="s">
        <v>128</v>
      </c>
      <c r="B651" s="29" t="s">
        <v>8</v>
      </c>
      <c r="C651" s="29" t="s">
        <v>54</v>
      </c>
      <c r="D651" s="29">
        <v>11507</v>
      </c>
      <c r="E651" s="29">
        <v>3.4758419999999998E-3</v>
      </c>
    </row>
    <row r="652" spans="1:5" x14ac:dyDescent="0.35">
      <c r="A652" s="29" t="s">
        <v>129</v>
      </c>
      <c r="B652" s="29" t="s">
        <v>8</v>
      </c>
      <c r="C652" s="29" t="s">
        <v>54</v>
      </c>
      <c r="D652" s="29">
        <v>12602</v>
      </c>
      <c r="E652" s="29">
        <v>3.6333509999999999E-3</v>
      </c>
    </row>
    <row r="653" spans="1:5" x14ac:dyDescent="0.35">
      <c r="A653" s="29" t="s">
        <v>130</v>
      </c>
      <c r="B653" s="29" t="s">
        <v>8</v>
      </c>
      <c r="C653" s="29" t="s">
        <v>54</v>
      </c>
      <c r="D653" s="29">
        <v>11935</v>
      </c>
      <c r="E653" s="29">
        <v>3.6673180000000001E-3</v>
      </c>
    </row>
    <row r="654" spans="1:5" x14ac:dyDescent="0.35">
      <c r="A654" s="29" t="s">
        <v>131</v>
      </c>
      <c r="B654" s="29" t="s">
        <v>8</v>
      </c>
      <c r="C654" s="29" t="s">
        <v>54</v>
      </c>
      <c r="D654" s="29">
        <v>12511</v>
      </c>
      <c r="E654" s="29">
        <v>3.6634969999999999E-3</v>
      </c>
    </row>
    <row r="655" spans="1:5" x14ac:dyDescent="0.35">
      <c r="A655" s="29" t="s">
        <v>132</v>
      </c>
      <c r="B655" s="29" t="s">
        <v>8</v>
      </c>
      <c r="C655" s="29" t="s">
        <v>54</v>
      </c>
      <c r="D655" s="29">
        <v>11152</v>
      </c>
      <c r="E655" s="29">
        <v>3.6939049999999999E-3</v>
      </c>
    </row>
    <row r="656" spans="1:5" x14ac:dyDescent="0.35">
      <c r="A656" s="29" t="s">
        <v>133</v>
      </c>
      <c r="B656" s="29" t="s">
        <v>8</v>
      </c>
      <c r="C656" s="29" t="s">
        <v>54</v>
      </c>
      <c r="D656" s="29">
        <v>10739</v>
      </c>
      <c r="E656" s="29">
        <v>3.9736399999999996E-3</v>
      </c>
    </row>
    <row r="657" spans="1:5" x14ac:dyDescent="0.35">
      <c r="A657" s="29" t="s">
        <v>134</v>
      </c>
      <c r="B657" s="29" t="s">
        <v>8</v>
      </c>
      <c r="C657" s="29" t="s">
        <v>54</v>
      </c>
      <c r="D657" s="29">
        <v>8863</v>
      </c>
      <c r="E657" s="29">
        <v>4.1716019999999999E-3</v>
      </c>
    </row>
    <row r="658" spans="1:5" x14ac:dyDescent="0.35">
      <c r="A658" s="29" t="s">
        <v>135</v>
      </c>
      <c r="B658" s="29" t="s">
        <v>8</v>
      </c>
      <c r="C658" s="29" t="s">
        <v>54</v>
      </c>
      <c r="D658" s="29">
        <v>7846</v>
      </c>
      <c r="E658" s="29">
        <v>4.262788E-3</v>
      </c>
    </row>
    <row r="659" spans="1:5" x14ac:dyDescent="0.35">
      <c r="A659" s="29" t="s">
        <v>136</v>
      </c>
      <c r="B659" s="29" t="s">
        <v>8</v>
      </c>
      <c r="C659" s="29" t="s">
        <v>54</v>
      </c>
      <c r="D659" s="29">
        <v>6797</v>
      </c>
      <c r="E659" s="29">
        <v>4.3106220000000001E-3</v>
      </c>
    </row>
    <row r="660" spans="1:5" x14ac:dyDescent="0.35">
      <c r="A660" s="29" t="s">
        <v>137</v>
      </c>
      <c r="B660" s="29" t="s">
        <v>8</v>
      </c>
      <c r="C660" s="29" t="s">
        <v>54</v>
      </c>
      <c r="D660" s="29">
        <v>5888</v>
      </c>
      <c r="E660" s="29">
        <v>4.3195200000000003E-3</v>
      </c>
    </row>
    <row r="661" spans="1:5" x14ac:dyDescent="0.35">
      <c r="A661" s="29" t="s">
        <v>138</v>
      </c>
      <c r="B661" s="29" t="s">
        <v>8</v>
      </c>
      <c r="C661" s="29" t="s">
        <v>54</v>
      </c>
      <c r="D661" s="29">
        <v>5316</v>
      </c>
      <c r="E661" s="29">
        <v>4.6911569999999996E-3</v>
      </c>
    </row>
    <row r="662" spans="1:5" x14ac:dyDescent="0.35">
      <c r="A662" s="29" t="s">
        <v>124</v>
      </c>
      <c r="B662" s="29" t="s">
        <v>8</v>
      </c>
      <c r="C662" s="29" t="s">
        <v>55</v>
      </c>
      <c r="D662" s="29">
        <v>1802.9880371100001</v>
      </c>
      <c r="E662" s="29">
        <v>4.626776E-3</v>
      </c>
    </row>
    <row r="663" spans="1:5" x14ac:dyDescent="0.35">
      <c r="A663" s="29" t="s">
        <v>125</v>
      </c>
      <c r="B663" s="29" t="s">
        <v>8</v>
      </c>
      <c r="C663" s="29" t="s">
        <v>55</v>
      </c>
      <c r="D663" s="29">
        <v>2089.1040039099998</v>
      </c>
      <c r="E663" s="29">
        <v>4.915521E-3</v>
      </c>
    </row>
    <row r="664" spans="1:5" x14ac:dyDescent="0.35">
      <c r="A664" s="29" t="s">
        <v>126</v>
      </c>
      <c r="B664" s="29" t="s">
        <v>8</v>
      </c>
      <c r="C664" s="29" t="s">
        <v>55</v>
      </c>
      <c r="D664" s="29">
        <v>2044.7237548799999</v>
      </c>
      <c r="E664" s="29">
        <v>5.0275989999999998E-3</v>
      </c>
    </row>
    <row r="665" spans="1:5" x14ac:dyDescent="0.35">
      <c r="A665" s="29" t="s">
        <v>127</v>
      </c>
      <c r="B665" s="29" t="s">
        <v>8</v>
      </c>
      <c r="C665" s="29" t="s">
        <v>55</v>
      </c>
      <c r="D665" s="29">
        <v>2087.8686523400002</v>
      </c>
      <c r="E665" s="29">
        <v>4.8650489999999998E-3</v>
      </c>
    </row>
    <row r="666" spans="1:5" x14ac:dyDescent="0.35">
      <c r="A666" s="29" t="s">
        <v>128</v>
      </c>
      <c r="B666" s="29" t="s">
        <v>8</v>
      </c>
      <c r="C666" s="29" t="s">
        <v>55</v>
      </c>
      <c r="D666" s="29">
        <v>2043.32128906</v>
      </c>
      <c r="E666" s="29">
        <v>5.0727569999999998E-3</v>
      </c>
    </row>
    <row r="667" spans="1:5" x14ac:dyDescent="0.35">
      <c r="A667" s="29" t="s">
        <v>129</v>
      </c>
      <c r="B667" s="29" t="s">
        <v>8</v>
      </c>
      <c r="C667" s="29" t="s">
        <v>55</v>
      </c>
      <c r="D667" s="29">
        <v>2064.3623046900002</v>
      </c>
      <c r="E667" s="29">
        <v>5.2355309999999999E-3</v>
      </c>
    </row>
    <row r="668" spans="1:5" x14ac:dyDescent="0.35">
      <c r="A668" s="29" t="s">
        <v>130</v>
      </c>
      <c r="B668" s="29" t="s">
        <v>8</v>
      </c>
      <c r="C668" s="29" t="s">
        <v>55</v>
      </c>
      <c r="D668" s="29">
        <v>1947.4483642600001</v>
      </c>
      <c r="E668" s="29">
        <v>5.2640619999999999E-3</v>
      </c>
    </row>
    <row r="669" spans="1:5" x14ac:dyDescent="0.35">
      <c r="A669" s="29" t="s">
        <v>131</v>
      </c>
      <c r="B669" s="29" t="s">
        <v>8</v>
      </c>
      <c r="C669" s="29" t="s">
        <v>55</v>
      </c>
      <c r="D669" s="29">
        <v>2127.3986816400002</v>
      </c>
      <c r="E669" s="29">
        <v>5.1368669999999998E-3</v>
      </c>
    </row>
    <row r="670" spans="1:5" x14ac:dyDescent="0.35">
      <c r="A670" s="29" t="s">
        <v>132</v>
      </c>
      <c r="B670" s="29" t="s">
        <v>8</v>
      </c>
      <c r="C670" s="29" t="s">
        <v>55</v>
      </c>
      <c r="D670" s="29">
        <v>1885.6274414100001</v>
      </c>
      <c r="E670" s="29">
        <v>5.2895950000000002E-3</v>
      </c>
    </row>
    <row r="671" spans="1:5" x14ac:dyDescent="0.35">
      <c r="A671" s="29" t="s">
        <v>133</v>
      </c>
      <c r="B671" s="29" t="s">
        <v>8</v>
      </c>
      <c r="C671" s="29" t="s">
        <v>55</v>
      </c>
      <c r="D671" s="29">
        <v>2060.17700195</v>
      </c>
      <c r="E671" s="29">
        <v>5.7855559999999999E-3</v>
      </c>
    </row>
    <row r="672" spans="1:5" x14ac:dyDescent="0.35">
      <c r="A672" s="29" t="s">
        <v>134</v>
      </c>
      <c r="B672" s="29" t="s">
        <v>8</v>
      </c>
      <c r="C672" s="29" t="s">
        <v>55</v>
      </c>
      <c r="D672" s="29">
        <v>1662.1046142600001</v>
      </c>
      <c r="E672" s="29">
        <v>5.7307369999999996E-3</v>
      </c>
    </row>
    <row r="673" spans="1:5" x14ac:dyDescent="0.35">
      <c r="A673" s="29" t="s">
        <v>135</v>
      </c>
      <c r="B673" s="29" t="s">
        <v>8</v>
      </c>
      <c r="C673" s="29" t="s">
        <v>55</v>
      </c>
      <c r="D673" s="29">
        <v>1537</v>
      </c>
      <c r="E673" s="29">
        <v>6.2314750000000002E-3</v>
      </c>
    </row>
    <row r="674" spans="1:5" x14ac:dyDescent="0.35">
      <c r="A674" s="29" t="s">
        <v>136</v>
      </c>
      <c r="B674" s="29" t="s">
        <v>8</v>
      </c>
      <c r="C674" s="29" t="s">
        <v>55</v>
      </c>
      <c r="D674" s="29">
        <v>1621.2756347699999</v>
      </c>
      <c r="E674" s="29">
        <v>5.9494450000000003E-3</v>
      </c>
    </row>
    <row r="675" spans="1:5" x14ac:dyDescent="0.35">
      <c r="A675" s="29" t="s">
        <v>137</v>
      </c>
      <c r="B675" s="29" t="s">
        <v>8</v>
      </c>
      <c r="C675" s="29" t="s">
        <v>55</v>
      </c>
      <c r="D675" s="29">
        <v>1382.6453857399999</v>
      </c>
      <c r="E675" s="29">
        <v>6.1111220000000001E-3</v>
      </c>
    </row>
    <row r="676" spans="1:5" x14ac:dyDescent="0.35">
      <c r="A676" s="29" t="s">
        <v>138</v>
      </c>
      <c r="B676" s="29" t="s">
        <v>8</v>
      </c>
      <c r="C676" s="29" t="s">
        <v>55</v>
      </c>
      <c r="D676" s="29">
        <v>1266.2174072299999</v>
      </c>
      <c r="E676" s="29">
        <v>6.3427500000000003E-3</v>
      </c>
    </row>
    <row r="677" spans="1:5" x14ac:dyDescent="0.35">
      <c r="A677" s="29" t="s">
        <v>124</v>
      </c>
      <c r="B677" s="29" t="s">
        <v>8</v>
      </c>
      <c r="C677" s="29" t="s">
        <v>56</v>
      </c>
      <c r="D677" s="29">
        <v>7993.0278320300004</v>
      </c>
      <c r="E677" s="29">
        <v>3.9833430000000003E-3</v>
      </c>
    </row>
    <row r="678" spans="1:5" x14ac:dyDescent="0.35">
      <c r="A678" s="29" t="s">
        <v>125</v>
      </c>
      <c r="B678" s="29" t="s">
        <v>8</v>
      </c>
      <c r="C678" s="29" t="s">
        <v>56</v>
      </c>
      <c r="D678" s="29">
        <v>9545.7871093800004</v>
      </c>
      <c r="E678" s="29">
        <v>4.0630800000000002E-3</v>
      </c>
    </row>
    <row r="679" spans="1:5" x14ac:dyDescent="0.35">
      <c r="A679" s="29" t="s">
        <v>126</v>
      </c>
      <c r="B679" s="29" t="s">
        <v>8</v>
      </c>
      <c r="C679" s="29" t="s">
        <v>56</v>
      </c>
      <c r="D679" s="29">
        <v>8667.1699218800004</v>
      </c>
      <c r="E679" s="29">
        <v>3.938665E-3</v>
      </c>
    </row>
    <row r="680" spans="1:5" x14ac:dyDescent="0.35">
      <c r="A680" s="29" t="s">
        <v>127</v>
      </c>
      <c r="B680" s="29" t="s">
        <v>8</v>
      </c>
      <c r="C680" s="29" t="s">
        <v>56</v>
      </c>
      <c r="D680" s="29">
        <v>8335.7451171899993</v>
      </c>
      <c r="E680" s="29">
        <v>4.0524230000000003E-3</v>
      </c>
    </row>
    <row r="681" spans="1:5" x14ac:dyDescent="0.35">
      <c r="A681" s="29" t="s">
        <v>128</v>
      </c>
      <c r="B681" s="29" t="s">
        <v>8</v>
      </c>
      <c r="C681" s="29" t="s">
        <v>56</v>
      </c>
      <c r="D681" s="29">
        <v>8530.8662109399993</v>
      </c>
      <c r="E681" s="29">
        <v>4.1644730000000001E-3</v>
      </c>
    </row>
    <row r="682" spans="1:5" x14ac:dyDescent="0.35">
      <c r="A682" s="29" t="s">
        <v>129</v>
      </c>
      <c r="B682" s="29" t="s">
        <v>8</v>
      </c>
      <c r="C682" s="29" t="s">
        <v>56</v>
      </c>
      <c r="D682" s="29">
        <v>9219.2714843800004</v>
      </c>
      <c r="E682" s="29">
        <v>4.4200130000000004E-3</v>
      </c>
    </row>
    <row r="683" spans="1:5" x14ac:dyDescent="0.35">
      <c r="A683" s="29" t="s">
        <v>130</v>
      </c>
      <c r="B683" s="29" t="s">
        <v>8</v>
      </c>
      <c r="C683" s="29" t="s">
        <v>56</v>
      </c>
      <c r="D683" s="29">
        <v>9534.1494140600007</v>
      </c>
      <c r="E683" s="29">
        <v>4.4806450000000001E-3</v>
      </c>
    </row>
    <row r="684" spans="1:5" x14ac:dyDescent="0.35">
      <c r="A684" s="29" t="s">
        <v>131</v>
      </c>
      <c r="B684" s="29" t="s">
        <v>8</v>
      </c>
      <c r="C684" s="29" t="s">
        <v>56</v>
      </c>
      <c r="D684" s="29">
        <v>11466.071289060001</v>
      </c>
      <c r="E684" s="29">
        <v>4.324535E-3</v>
      </c>
    </row>
    <row r="685" spans="1:5" x14ac:dyDescent="0.35">
      <c r="A685" s="29" t="s">
        <v>132</v>
      </c>
      <c r="B685" s="29" t="s">
        <v>8</v>
      </c>
      <c r="C685" s="29" t="s">
        <v>56</v>
      </c>
      <c r="D685" s="29">
        <v>10406.86132813</v>
      </c>
      <c r="E685" s="29">
        <v>4.4857580000000003E-3</v>
      </c>
    </row>
    <row r="686" spans="1:5" x14ac:dyDescent="0.35">
      <c r="A686" s="29" t="s">
        <v>133</v>
      </c>
      <c r="B686" s="29" t="s">
        <v>8</v>
      </c>
      <c r="C686" s="29" t="s">
        <v>56</v>
      </c>
      <c r="D686" s="29">
        <v>9638</v>
      </c>
      <c r="E686" s="29">
        <v>4.6639740000000004E-3</v>
      </c>
    </row>
    <row r="687" spans="1:5" x14ac:dyDescent="0.35">
      <c r="A687" s="29" t="s">
        <v>134</v>
      </c>
      <c r="B687" s="29" t="s">
        <v>8</v>
      </c>
      <c r="C687" s="29" t="s">
        <v>56</v>
      </c>
      <c r="D687" s="29">
        <v>7497</v>
      </c>
      <c r="E687" s="29">
        <v>4.6887270000000002E-3</v>
      </c>
    </row>
    <row r="688" spans="1:5" x14ac:dyDescent="0.35">
      <c r="A688" s="29" t="s">
        <v>135</v>
      </c>
      <c r="B688" s="29" t="s">
        <v>8</v>
      </c>
      <c r="C688" s="29" t="s">
        <v>56</v>
      </c>
      <c r="D688" s="29">
        <v>6565</v>
      </c>
      <c r="E688" s="29">
        <v>4.7522629999999996E-3</v>
      </c>
    </row>
    <row r="689" spans="1:5" x14ac:dyDescent="0.35">
      <c r="A689" s="29" t="s">
        <v>136</v>
      </c>
      <c r="B689" s="29" t="s">
        <v>8</v>
      </c>
      <c r="C689" s="29" t="s">
        <v>56</v>
      </c>
      <c r="D689" s="29">
        <v>6060</v>
      </c>
      <c r="E689" s="29">
        <v>4.8857479999999997E-3</v>
      </c>
    </row>
    <row r="690" spans="1:5" x14ac:dyDescent="0.35">
      <c r="A690" s="29" t="s">
        <v>137</v>
      </c>
      <c r="B690" s="29" t="s">
        <v>8</v>
      </c>
      <c r="C690" s="29" t="s">
        <v>56</v>
      </c>
      <c r="D690" s="29">
        <v>5434</v>
      </c>
      <c r="E690" s="29">
        <v>4.8859039999999999E-3</v>
      </c>
    </row>
    <row r="691" spans="1:5" x14ac:dyDescent="0.35">
      <c r="A691" s="29" t="s">
        <v>138</v>
      </c>
      <c r="B691" s="29" t="s">
        <v>8</v>
      </c>
      <c r="C691" s="29" t="s">
        <v>56</v>
      </c>
      <c r="D691" s="29">
        <v>4844</v>
      </c>
      <c r="E691" s="29">
        <v>4.9206060000000001E-3</v>
      </c>
    </row>
    <row r="692" spans="1:5" x14ac:dyDescent="0.35">
      <c r="A692" s="29" t="s">
        <v>124</v>
      </c>
      <c r="B692" s="29" t="s">
        <v>8</v>
      </c>
      <c r="C692" s="29" t="s">
        <v>222</v>
      </c>
      <c r="D692" s="29">
        <v>101629.51110843</v>
      </c>
      <c r="E692" s="29">
        <v>3.783027E-3</v>
      </c>
    </row>
    <row r="693" spans="1:5" x14ac:dyDescent="0.35">
      <c r="A693" s="29" t="s">
        <v>125</v>
      </c>
      <c r="B693" s="29" t="s">
        <v>8</v>
      </c>
      <c r="C693" s="29" t="s">
        <v>222</v>
      </c>
      <c r="D693" s="29">
        <v>110099.10263065</v>
      </c>
      <c r="E693" s="29">
        <v>3.8453350000000001E-3</v>
      </c>
    </row>
    <row r="694" spans="1:5" x14ac:dyDescent="0.35">
      <c r="A694" s="29" t="s">
        <v>126</v>
      </c>
      <c r="B694" s="29" t="s">
        <v>8</v>
      </c>
      <c r="C694" s="29" t="s">
        <v>222</v>
      </c>
      <c r="D694" s="29">
        <v>108672.52008058999</v>
      </c>
      <c r="E694" s="29">
        <v>3.8308890000000001E-3</v>
      </c>
    </row>
    <row r="695" spans="1:5" x14ac:dyDescent="0.35">
      <c r="A695" s="29" t="s">
        <v>127</v>
      </c>
      <c r="B695" s="29" t="s">
        <v>8</v>
      </c>
      <c r="C695" s="29" t="s">
        <v>222</v>
      </c>
      <c r="D695" s="29">
        <v>105572.40209962</v>
      </c>
      <c r="E695" s="29">
        <v>3.8577939999999999E-3</v>
      </c>
    </row>
    <row r="696" spans="1:5" x14ac:dyDescent="0.35">
      <c r="A696" s="29" t="s">
        <v>128</v>
      </c>
      <c r="B696" s="29" t="s">
        <v>8</v>
      </c>
      <c r="C696" s="29" t="s">
        <v>222</v>
      </c>
      <c r="D696" s="29">
        <v>106351.51931765</v>
      </c>
      <c r="E696" s="29">
        <v>3.9135999999999997E-3</v>
      </c>
    </row>
    <row r="697" spans="1:5" x14ac:dyDescent="0.35">
      <c r="A697" s="29" t="s">
        <v>129</v>
      </c>
      <c r="B697" s="29" t="s">
        <v>8</v>
      </c>
      <c r="C697" s="29" t="s">
        <v>222</v>
      </c>
      <c r="D697" s="29">
        <v>118485.33120729</v>
      </c>
      <c r="E697" s="29">
        <v>4.0553170000000001E-3</v>
      </c>
    </row>
    <row r="698" spans="1:5" x14ac:dyDescent="0.35">
      <c r="A698" s="29" t="s">
        <v>130</v>
      </c>
      <c r="B698" s="29" t="s">
        <v>8</v>
      </c>
      <c r="C698" s="29" t="s">
        <v>222</v>
      </c>
      <c r="D698" s="29">
        <v>115754.5605164</v>
      </c>
      <c r="E698" s="29">
        <v>4.1344559999999999E-3</v>
      </c>
    </row>
    <row r="699" spans="1:5" x14ac:dyDescent="0.35">
      <c r="A699" s="29" t="s">
        <v>131</v>
      </c>
      <c r="B699" s="29" t="s">
        <v>8</v>
      </c>
      <c r="C699" s="29" t="s">
        <v>222</v>
      </c>
      <c r="D699" s="29">
        <v>124966.20480347</v>
      </c>
      <c r="E699" s="29">
        <v>4.1346120000000002E-3</v>
      </c>
    </row>
    <row r="700" spans="1:5" x14ac:dyDescent="0.35">
      <c r="A700" s="29" t="s">
        <v>132</v>
      </c>
      <c r="B700" s="29" t="s">
        <v>8</v>
      </c>
      <c r="C700" s="29" t="s">
        <v>222</v>
      </c>
      <c r="D700" s="29">
        <v>112487.43017579</v>
      </c>
      <c r="E700" s="29">
        <v>4.2042529999999998E-3</v>
      </c>
    </row>
    <row r="701" spans="1:5" x14ac:dyDescent="0.35">
      <c r="A701" s="29" t="s">
        <v>133</v>
      </c>
      <c r="B701" s="29" t="s">
        <v>8</v>
      </c>
      <c r="C701" s="29" t="s">
        <v>222</v>
      </c>
      <c r="D701" s="29">
        <v>111138.05560303001</v>
      </c>
      <c r="E701" s="29">
        <v>4.3551359999999999E-3</v>
      </c>
    </row>
    <row r="702" spans="1:5" x14ac:dyDescent="0.35">
      <c r="A702" s="29" t="s">
        <v>134</v>
      </c>
      <c r="B702" s="29" t="s">
        <v>8</v>
      </c>
      <c r="C702" s="29" t="s">
        <v>222</v>
      </c>
      <c r="D702" s="29">
        <v>94416.667419439997</v>
      </c>
      <c r="E702" s="29">
        <v>4.4272920000000002E-3</v>
      </c>
    </row>
    <row r="703" spans="1:5" x14ac:dyDescent="0.35">
      <c r="A703" s="29" t="s">
        <v>135</v>
      </c>
      <c r="B703" s="29" t="s">
        <v>8</v>
      </c>
      <c r="C703" s="29" t="s">
        <v>222</v>
      </c>
      <c r="D703" s="29">
        <v>87374</v>
      </c>
      <c r="E703" s="29">
        <v>4.5691580000000002E-3</v>
      </c>
    </row>
    <row r="704" spans="1:5" x14ac:dyDescent="0.35">
      <c r="A704" s="29" t="s">
        <v>136</v>
      </c>
      <c r="B704" s="29" t="s">
        <v>8</v>
      </c>
      <c r="C704" s="29" t="s">
        <v>222</v>
      </c>
      <c r="D704" s="29">
        <v>80410.07873537</v>
      </c>
      <c r="E704" s="29">
        <v>4.6720980000000004E-3</v>
      </c>
    </row>
    <row r="705" spans="1:5" x14ac:dyDescent="0.35">
      <c r="A705" s="29" t="s">
        <v>137</v>
      </c>
      <c r="B705" s="29" t="s">
        <v>8</v>
      </c>
      <c r="C705" s="29" t="s">
        <v>222</v>
      </c>
      <c r="D705" s="29">
        <v>70956.506896969993</v>
      </c>
      <c r="E705" s="29">
        <v>4.7178660000000002E-3</v>
      </c>
    </row>
    <row r="706" spans="1:5" x14ac:dyDescent="0.35">
      <c r="A706" s="29" t="s">
        <v>138</v>
      </c>
      <c r="B706" s="29" t="s">
        <v>8</v>
      </c>
      <c r="C706" s="29" t="s">
        <v>222</v>
      </c>
      <c r="D706" s="29">
        <v>60290.882888799999</v>
      </c>
      <c r="E706" s="29">
        <v>4.8641439999999999E-3</v>
      </c>
    </row>
    <row r="707" spans="1:5" x14ac:dyDescent="0.35">
      <c r="A707" s="29" t="s">
        <v>124</v>
      </c>
      <c r="B707" s="29" t="s">
        <v>8</v>
      </c>
      <c r="C707" s="29" t="s">
        <v>223</v>
      </c>
      <c r="D707" s="29">
        <v>31738.20056152</v>
      </c>
      <c r="E707" s="29">
        <v>5.0164529999999997E-3</v>
      </c>
    </row>
    <row r="708" spans="1:5" x14ac:dyDescent="0.35">
      <c r="A708" s="29" t="s">
        <v>125</v>
      </c>
      <c r="B708" s="29" t="s">
        <v>8</v>
      </c>
      <c r="C708" s="29" t="s">
        <v>223</v>
      </c>
      <c r="D708" s="29">
        <v>32861.634277329998</v>
      </c>
      <c r="E708" s="29">
        <v>5.1143380000000004E-3</v>
      </c>
    </row>
    <row r="709" spans="1:5" x14ac:dyDescent="0.35">
      <c r="A709" s="29" t="s">
        <v>126</v>
      </c>
      <c r="B709" s="29" t="s">
        <v>8</v>
      </c>
      <c r="C709" s="29" t="s">
        <v>223</v>
      </c>
      <c r="D709" s="29">
        <v>33389.084838850002</v>
      </c>
      <c r="E709" s="29">
        <v>5.0942610000000001E-3</v>
      </c>
    </row>
    <row r="710" spans="1:5" x14ac:dyDescent="0.35">
      <c r="A710" s="29" t="s">
        <v>127</v>
      </c>
      <c r="B710" s="29" t="s">
        <v>8</v>
      </c>
      <c r="C710" s="29" t="s">
        <v>223</v>
      </c>
      <c r="D710" s="29">
        <v>33315.919555679997</v>
      </c>
      <c r="E710" s="29">
        <v>5.026488E-3</v>
      </c>
    </row>
    <row r="711" spans="1:5" x14ac:dyDescent="0.35">
      <c r="A711" s="29" t="s">
        <v>128</v>
      </c>
      <c r="B711" s="29" t="s">
        <v>8</v>
      </c>
      <c r="C711" s="29" t="s">
        <v>223</v>
      </c>
      <c r="D711" s="29">
        <v>33387.306518559999</v>
      </c>
      <c r="E711" s="29">
        <v>5.0413769999999997E-3</v>
      </c>
    </row>
    <row r="712" spans="1:5" x14ac:dyDescent="0.35">
      <c r="A712" s="29" t="s">
        <v>129</v>
      </c>
      <c r="B712" s="29" t="s">
        <v>8</v>
      </c>
      <c r="C712" s="29" t="s">
        <v>223</v>
      </c>
      <c r="D712" s="29">
        <v>36894.75866698</v>
      </c>
      <c r="E712" s="29">
        <v>5.1526929999999999E-3</v>
      </c>
    </row>
    <row r="713" spans="1:5" x14ac:dyDescent="0.35">
      <c r="A713" s="29" t="s">
        <v>130</v>
      </c>
      <c r="B713" s="29" t="s">
        <v>8</v>
      </c>
      <c r="C713" s="29" t="s">
        <v>223</v>
      </c>
      <c r="D713" s="29">
        <v>35830.942260759999</v>
      </c>
      <c r="E713" s="29">
        <v>5.224902E-3</v>
      </c>
    </row>
    <row r="714" spans="1:5" x14ac:dyDescent="0.35">
      <c r="A714" s="29" t="s">
        <v>131</v>
      </c>
      <c r="B714" s="29" t="s">
        <v>8</v>
      </c>
      <c r="C714" s="29" t="s">
        <v>223</v>
      </c>
      <c r="D714" s="29">
        <v>37564.520141610003</v>
      </c>
      <c r="E714" s="29">
        <v>5.1186790000000001E-3</v>
      </c>
    </row>
    <row r="715" spans="1:5" x14ac:dyDescent="0.35">
      <c r="A715" s="29" t="s">
        <v>132</v>
      </c>
      <c r="B715" s="29" t="s">
        <v>8</v>
      </c>
      <c r="C715" s="29" t="s">
        <v>223</v>
      </c>
      <c r="D715" s="29">
        <v>35569.52746582</v>
      </c>
      <c r="E715" s="29">
        <v>5.1544980000000004E-3</v>
      </c>
    </row>
    <row r="716" spans="1:5" x14ac:dyDescent="0.35">
      <c r="A716" s="29" t="s">
        <v>133</v>
      </c>
      <c r="B716" s="29" t="s">
        <v>8</v>
      </c>
      <c r="C716" s="29" t="s">
        <v>223</v>
      </c>
      <c r="D716" s="29">
        <v>35461.990112309999</v>
      </c>
      <c r="E716" s="29">
        <v>5.2312890000000001E-3</v>
      </c>
    </row>
    <row r="717" spans="1:5" x14ac:dyDescent="0.35">
      <c r="A717" s="29" t="s">
        <v>134</v>
      </c>
      <c r="B717" s="29" t="s">
        <v>8</v>
      </c>
      <c r="C717" s="29" t="s">
        <v>223</v>
      </c>
      <c r="D717" s="29">
        <v>29977.61779787</v>
      </c>
      <c r="E717" s="29">
        <v>5.3591339999999998E-3</v>
      </c>
    </row>
    <row r="718" spans="1:5" x14ac:dyDescent="0.35">
      <c r="A718" s="29" t="s">
        <v>135</v>
      </c>
      <c r="B718" s="29" t="s">
        <v>8</v>
      </c>
      <c r="C718" s="29" t="s">
        <v>223</v>
      </c>
      <c r="D718" s="29">
        <v>28530</v>
      </c>
      <c r="E718" s="29">
        <v>5.4927309999999998E-3</v>
      </c>
    </row>
    <row r="719" spans="1:5" x14ac:dyDescent="0.35">
      <c r="A719" s="29" t="s">
        <v>136</v>
      </c>
      <c r="B719" s="29" t="s">
        <v>8</v>
      </c>
      <c r="C719" s="29" t="s">
        <v>223</v>
      </c>
      <c r="D719" s="29">
        <v>27294.913085939999</v>
      </c>
      <c r="E719" s="29">
        <v>5.6578970000000003E-3</v>
      </c>
    </row>
    <row r="720" spans="1:5" x14ac:dyDescent="0.35">
      <c r="A720" s="29" t="s">
        <v>137</v>
      </c>
      <c r="B720" s="29" t="s">
        <v>8</v>
      </c>
      <c r="C720" s="29" t="s">
        <v>223</v>
      </c>
      <c r="D720" s="29">
        <v>24356.942138670001</v>
      </c>
      <c r="E720" s="29">
        <v>5.6737369999999999E-3</v>
      </c>
    </row>
    <row r="721" spans="1:5" x14ac:dyDescent="0.35">
      <c r="A721" s="29" t="s">
        <v>138</v>
      </c>
      <c r="B721" s="29" t="s">
        <v>8</v>
      </c>
      <c r="C721" s="29" t="s">
        <v>223</v>
      </c>
      <c r="D721" s="29">
        <v>21558.161926280001</v>
      </c>
      <c r="E721" s="29">
        <v>5.8367059999999997E-3</v>
      </c>
    </row>
    <row r="722" spans="1:5" x14ac:dyDescent="0.35">
      <c r="A722" s="29" t="s">
        <v>124</v>
      </c>
      <c r="B722" s="29" t="s">
        <v>8</v>
      </c>
      <c r="C722" s="29" t="s">
        <v>226</v>
      </c>
      <c r="D722" s="29">
        <v>17231.510986329999</v>
      </c>
      <c r="E722" s="29">
        <v>5.3279019999999998E-3</v>
      </c>
    </row>
    <row r="723" spans="1:5" x14ac:dyDescent="0.35">
      <c r="A723" s="29" t="s">
        <v>125</v>
      </c>
      <c r="B723" s="29" t="s">
        <v>8</v>
      </c>
      <c r="C723" s="29" t="s">
        <v>226</v>
      </c>
      <c r="D723" s="29">
        <v>17988.915588380001</v>
      </c>
      <c r="E723" s="29">
        <v>5.4786089999999997E-3</v>
      </c>
    </row>
    <row r="724" spans="1:5" x14ac:dyDescent="0.35">
      <c r="A724" s="29" t="s">
        <v>126</v>
      </c>
      <c r="B724" s="29" t="s">
        <v>8</v>
      </c>
      <c r="C724" s="29" t="s">
        <v>226</v>
      </c>
      <c r="D724" s="29">
        <v>18310.162841810001</v>
      </c>
      <c r="E724" s="29">
        <v>5.3122000000000004E-3</v>
      </c>
    </row>
    <row r="725" spans="1:5" x14ac:dyDescent="0.35">
      <c r="A725" s="29" t="s">
        <v>127</v>
      </c>
      <c r="B725" s="29" t="s">
        <v>8</v>
      </c>
      <c r="C725" s="29" t="s">
        <v>226</v>
      </c>
      <c r="D725" s="29">
        <v>17861.991821290001</v>
      </c>
      <c r="E725" s="29">
        <v>5.353577E-3</v>
      </c>
    </row>
    <row r="726" spans="1:5" x14ac:dyDescent="0.35">
      <c r="A726" s="29" t="s">
        <v>128</v>
      </c>
      <c r="B726" s="29" t="s">
        <v>8</v>
      </c>
      <c r="C726" s="29" t="s">
        <v>226</v>
      </c>
      <c r="D726" s="29">
        <v>18004.664306639999</v>
      </c>
      <c r="E726" s="29">
        <v>5.3653299999999998E-3</v>
      </c>
    </row>
    <row r="727" spans="1:5" x14ac:dyDescent="0.35">
      <c r="A727" s="29" t="s">
        <v>129</v>
      </c>
      <c r="B727" s="29" t="s">
        <v>8</v>
      </c>
      <c r="C727" s="29" t="s">
        <v>226</v>
      </c>
      <c r="D727" s="29">
        <v>19775.867065409999</v>
      </c>
      <c r="E727" s="29">
        <v>5.4319429999999998E-3</v>
      </c>
    </row>
    <row r="728" spans="1:5" x14ac:dyDescent="0.35">
      <c r="A728" s="29" t="s">
        <v>130</v>
      </c>
      <c r="B728" s="29" t="s">
        <v>8</v>
      </c>
      <c r="C728" s="29" t="s">
        <v>226</v>
      </c>
      <c r="D728" s="29">
        <v>18865.6850586</v>
      </c>
      <c r="E728" s="29">
        <v>5.518111E-3</v>
      </c>
    </row>
    <row r="729" spans="1:5" x14ac:dyDescent="0.35">
      <c r="A729" s="29" t="s">
        <v>131</v>
      </c>
      <c r="B729" s="29" t="s">
        <v>8</v>
      </c>
      <c r="C729" s="29" t="s">
        <v>226</v>
      </c>
      <c r="D729" s="29">
        <v>19722.457885749998</v>
      </c>
      <c r="E729" s="29">
        <v>5.572797E-3</v>
      </c>
    </row>
    <row r="730" spans="1:5" x14ac:dyDescent="0.35">
      <c r="A730" s="29" t="s">
        <v>132</v>
      </c>
      <c r="B730" s="29" t="s">
        <v>8</v>
      </c>
      <c r="C730" s="29" t="s">
        <v>226</v>
      </c>
      <c r="D730" s="29">
        <v>18458.519653309999</v>
      </c>
      <c r="E730" s="29">
        <v>5.7798880000000004E-3</v>
      </c>
    </row>
    <row r="731" spans="1:5" x14ac:dyDescent="0.35">
      <c r="A731" s="29" t="s">
        <v>133</v>
      </c>
      <c r="B731" s="29" t="s">
        <v>8</v>
      </c>
      <c r="C731" s="29" t="s">
        <v>226</v>
      </c>
      <c r="D731" s="29">
        <v>18268.012329100002</v>
      </c>
      <c r="E731" s="29">
        <v>5.84098E-3</v>
      </c>
    </row>
    <row r="732" spans="1:5" x14ac:dyDescent="0.35">
      <c r="A732" s="29" t="s">
        <v>134</v>
      </c>
      <c r="B732" s="29" t="s">
        <v>8</v>
      </c>
      <c r="C732" s="29" t="s">
        <v>226</v>
      </c>
      <c r="D732" s="29">
        <v>15700.85931396</v>
      </c>
      <c r="E732" s="29">
        <v>5.9984449999999998E-3</v>
      </c>
    </row>
    <row r="733" spans="1:5" x14ac:dyDescent="0.35">
      <c r="A733" s="29" t="s">
        <v>135</v>
      </c>
      <c r="B733" s="29" t="s">
        <v>8</v>
      </c>
      <c r="C733" s="29" t="s">
        <v>226</v>
      </c>
      <c r="D733" s="29">
        <v>15118</v>
      </c>
      <c r="E733" s="29">
        <v>6.108474E-3</v>
      </c>
    </row>
    <row r="734" spans="1:5" x14ac:dyDescent="0.35">
      <c r="A734" s="29" t="s">
        <v>136</v>
      </c>
      <c r="B734" s="29" t="s">
        <v>8</v>
      </c>
      <c r="C734" s="29" t="s">
        <v>226</v>
      </c>
      <c r="D734" s="29">
        <v>14965.357116699999</v>
      </c>
      <c r="E734" s="29">
        <v>6.1786469999999998E-3</v>
      </c>
    </row>
    <row r="735" spans="1:5" x14ac:dyDescent="0.35">
      <c r="A735" s="29" t="s">
        <v>137</v>
      </c>
      <c r="B735" s="29" t="s">
        <v>8</v>
      </c>
      <c r="C735" s="29" t="s">
        <v>226</v>
      </c>
      <c r="D735" s="29">
        <v>13696.04315186</v>
      </c>
      <c r="E735" s="29">
        <v>6.2506979999999998E-3</v>
      </c>
    </row>
    <row r="736" spans="1:5" x14ac:dyDescent="0.35">
      <c r="A736" s="29" t="s">
        <v>138</v>
      </c>
      <c r="B736" s="29" t="s">
        <v>8</v>
      </c>
      <c r="C736" s="29" t="s">
        <v>226</v>
      </c>
      <c r="D736" s="29">
        <v>12358.782653820001</v>
      </c>
      <c r="E736" s="29">
        <v>6.2162629999999996E-3</v>
      </c>
    </row>
    <row r="737" spans="1:5" x14ac:dyDescent="0.35">
      <c r="A737" s="29" t="s">
        <v>124</v>
      </c>
      <c r="B737" s="29" t="s">
        <v>8</v>
      </c>
      <c r="C737" s="29" t="s">
        <v>224</v>
      </c>
      <c r="D737" s="29">
        <v>2821.0476074200001</v>
      </c>
      <c r="E737" s="29">
        <v>5.5187910000000003E-3</v>
      </c>
    </row>
    <row r="738" spans="1:5" x14ac:dyDescent="0.35">
      <c r="A738" s="29" t="s">
        <v>125</v>
      </c>
      <c r="B738" s="29" t="s">
        <v>8</v>
      </c>
      <c r="C738" s="29" t="s">
        <v>224</v>
      </c>
      <c r="D738" s="29">
        <v>2947.7221679700001</v>
      </c>
      <c r="E738" s="29">
        <v>5.457445E-3</v>
      </c>
    </row>
    <row r="739" spans="1:5" x14ac:dyDescent="0.35">
      <c r="A739" s="29" t="s">
        <v>126</v>
      </c>
      <c r="B739" s="29" t="s">
        <v>8</v>
      </c>
      <c r="C739" s="29" t="s">
        <v>224</v>
      </c>
      <c r="D739" s="29">
        <v>3011.8984375</v>
      </c>
      <c r="E739" s="29">
        <v>5.5121160000000001E-3</v>
      </c>
    </row>
    <row r="740" spans="1:5" x14ac:dyDescent="0.35">
      <c r="A740" s="29" t="s">
        <v>127</v>
      </c>
      <c r="B740" s="29" t="s">
        <v>8</v>
      </c>
      <c r="C740" s="29" t="s">
        <v>224</v>
      </c>
      <c r="D740" s="29">
        <v>2947.9598388600002</v>
      </c>
      <c r="E740" s="29">
        <v>5.4044330000000002E-3</v>
      </c>
    </row>
    <row r="741" spans="1:5" x14ac:dyDescent="0.35">
      <c r="A741" s="29" t="s">
        <v>128</v>
      </c>
      <c r="B741" s="29" t="s">
        <v>8</v>
      </c>
      <c r="C741" s="29" t="s">
        <v>224</v>
      </c>
      <c r="D741" s="29">
        <v>3044.9500732400002</v>
      </c>
      <c r="E741" s="29">
        <v>5.562127E-3</v>
      </c>
    </row>
    <row r="742" spans="1:5" x14ac:dyDescent="0.35">
      <c r="A742" s="29" t="s">
        <v>129</v>
      </c>
      <c r="B742" s="29" t="s">
        <v>8</v>
      </c>
      <c r="C742" s="29" t="s">
        <v>224</v>
      </c>
      <c r="D742" s="29">
        <v>3286.7106933599998</v>
      </c>
      <c r="E742" s="29">
        <v>5.8107810000000001E-3</v>
      </c>
    </row>
    <row r="743" spans="1:5" x14ac:dyDescent="0.35">
      <c r="A743" s="29" t="s">
        <v>130</v>
      </c>
      <c r="B743" s="29" t="s">
        <v>8</v>
      </c>
      <c r="C743" s="29" t="s">
        <v>224</v>
      </c>
      <c r="D743" s="29">
        <v>3031.25</v>
      </c>
      <c r="E743" s="29">
        <v>5.8767630000000001E-3</v>
      </c>
    </row>
    <row r="744" spans="1:5" x14ac:dyDescent="0.35">
      <c r="A744" s="29" t="s">
        <v>131</v>
      </c>
      <c r="B744" s="29" t="s">
        <v>8</v>
      </c>
      <c r="C744" s="29" t="s">
        <v>224</v>
      </c>
      <c r="D744" s="29">
        <v>3085.6905517599998</v>
      </c>
      <c r="E744" s="29">
        <v>5.9876010000000004E-3</v>
      </c>
    </row>
    <row r="745" spans="1:5" x14ac:dyDescent="0.35">
      <c r="A745" s="29" t="s">
        <v>132</v>
      </c>
      <c r="B745" s="29" t="s">
        <v>8</v>
      </c>
      <c r="C745" s="29" t="s">
        <v>224</v>
      </c>
      <c r="D745" s="29">
        <v>2937.7052002</v>
      </c>
      <c r="E745" s="29">
        <v>6.2847830000000004E-3</v>
      </c>
    </row>
    <row r="746" spans="1:5" x14ac:dyDescent="0.35">
      <c r="A746" s="29" t="s">
        <v>133</v>
      </c>
      <c r="B746" s="29" t="s">
        <v>8</v>
      </c>
      <c r="C746" s="29" t="s">
        <v>224</v>
      </c>
      <c r="D746" s="29">
        <v>2829.7465820299999</v>
      </c>
      <c r="E746" s="29">
        <v>6.3696660000000004E-3</v>
      </c>
    </row>
    <row r="747" spans="1:5" x14ac:dyDescent="0.35">
      <c r="A747" s="29" t="s">
        <v>134</v>
      </c>
      <c r="B747" s="29" t="s">
        <v>8</v>
      </c>
      <c r="C747" s="29" t="s">
        <v>224</v>
      </c>
      <c r="D747" s="29">
        <v>2653.3249511700001</v>
      </c>
      <c r="E747" s="29">
        <v>6.4172140000000001E-3</v>
      </c>
    </row>
    <row r="748" spans="1:5" x14ac:dyDescent="0.35">
      <c r="A748" s="29" t="s">
        <v>135</v>
      </c>
      <c r="B748" s="29" t="s">
        <v>8</v>
      </c>
      <c r="C748" s="29" t="s">
        <v>224</v>
      </c>
      <c r="D748" s="29">
        <v>2459</v>
      </c>
      <c r="E748" s="29">
        <v>6.4219860000000002E-3</v>
      </c>
    </row>
    <row r="749" spans="1:5" x14ac:dyDescent="0.35">
      <c r="A749" s="29" t="s">
        <v>136</v>
      </c>
      <c r="B749" s="29" t="s">
        <v>8</v>
      </c>
      <c r="C749" s="29" t="s">
        <v>224</v>
      </c>
      <c r="D749" s="29">
        <v>2346.3217773400002</v>
      </c>
      <c r="E749" s="29">
        <v>6.3767420000000003E-3</v>
      </c>
    </row>
    <row r="750" spans="1:5" x14ac:dyDescent="0.35">
      <c r="A750" s="29" t="s">
        <v>137</v>
      </c>
      <c r="B750" s="29" t="s">
        <v>8</v>
      </c>
      <c r="C750" s="29" t="s">
        <v>224</v>
      </c>
      <c r="D750" s="29">
        <v>2085.9154663099998</v>
      </c>
      <c r="E750" s="29">
        <v>6.3739299999999999E-3</v>
      </c>
    </row>
    <row r="751" spans="1:5" x14ac:dyDescent="0.35">
      <c r="A751" s="29" t="s">
        <v>138</v>
      </c>
      <c r="B751" s="29" t="s">
        <v>8</v>
      </c>
      <c r="C751" s="29" t="s">
        <v>224</v>
      </c>
      <c r="D751" s="29">
        <v>1787.9205322299999</v>
      </c>
      <c r="E751" s="29">
        <v>6.6169760000000001E-3</v>
      </c>
    </row>
    <row r="752" spans="1:5" x14ac:dyDescent="0.35">
      <c r="A752" s="29" t="s">
        <v>124</v>
      </c>
      <c r="B752" s="29" t="s">
        <v>10</v>
      </c>
      <c r="C752" s="29" t="s">
        <v>9</v>
      </c>
      <c r="D752" s="29">
        <v>50466.795196539999</v>
      </c>
      <c r="E752" s="29">
        <v>3.8548969999999999E-3</v>
      </c>
    </row>
    <row r="753" spans="1:5" x14ac:dyDescent="0.35">
      <c r="A753" s="29" t="s">
        <v>125</v>
      </c>
      <c r="B753" s="29" t="s">
        <v>10</v>
      </c>
      <c r="C753" s="29" t="s">
        <v>9</v>
      </c>
      <c r="D753" s="29">
        <v>52534.577972419997</v>
      </c>
      <c r="E753" s="29">
        <v>3.857886E-3</v>
      </c>
    </row>
    <row r="754" spans="1:5" x14ac:dyDescent="0.35">
      <c r="A754" s="29" t="s">
        <v>126</v>
      </c>
      <c r="B754" s="29" t="s">
        <v>10</v>
      </c>
      <c r="C754" s="29" t="s">
        <v>9</v>
      </c>
      <c r="D754" s="29">
        <v>54360.242095959999</v>
      </c>
      <c r="E754" s="29">
        <v>3.887082E-3</v>
      </c>
    </row>
    <row r="755" spans="1:5" x14ac:dyDescent="0.35">
      <c r="A755" s="29" t="s">
        <v>127</v>
      </c>
      <c r="B755" s="29" t="s">
        <v>10</v>
      </c>
      <c r="C755" s="29" t="s">
        <v>9</v>
      </c>
      <c r="D755" s="29">
        <v>55054.592514060001</v>
      </c>
      <c r="E755" s="29">
        <v>3.8825980000000001E-3</v>
      </c>
    </row>
    <row r="756" spans="1:5" x14ac:dyDescent="0.35">
      <c r="A756" s="29" t="s">
        <v>128</v>
      </c>
      <c r="B756" s="29" t="s">
        <v>10</v>
      </c>
      <c r="C756" s="29" t="s">
        <v>9</v>
      </c>
      <c r="D756" s="29">
        <v>53781.660156240003</v>
      </c>
      <c r="E756" s="29">
        <v>3.8836529999999999E-3</v>
      </c>
    </row>
    <row r="757" spans="1:5" x14ac:dyDescent="0.35">
      <c r="A757" s="29" t="s">
        <v>129</v>
      </c>
      <c r="B757" s="29" t="s">
        <v>10</v>
      </c>
      <c r="C757" s="29" t="s">
        <v>9</v>
      </c>
      <c r="D757" s="29">
        <v>56313.722610489996</v>
      </c>
      <c r="E757" s="29">
        <v>3.9904220000000004E-3</v>
      </c>
    </row>
    <row r="758" spans="1:5" x14ac:dyDescent="0.35">
      <c r="A758" s="29" t="s">
        <v>130</v>
      </c>
      <c r="B758" s="29" t="s">
        <v>10</v>
      </c>
      <c r="C758" s="29" t="s">
        <v>9</v>
      </c>
      <c r="D758" s="29">
        <v>52781.876312250002</v>
      </c>
      <c r="E758" s="29">
        <v>4.074093E-3</v>
      </c>
    </row>
    <row r="759" spans="1:5" x14ac:dyDescent="0.35">
      <c r="A759" s="29" t="s">
        <v>131</v>
      </c>
      <c r="B759" s="29" t="s">
        <v>10</v>
      </c>
      <c r="C759" s="29" t="s">
        <v>9</v>
      </c>
      <c r="D759" s="29">
        <v>52374.58751677</v>
      </c>
      <c r="E759" s="29">
        <v>4.1100779999999996E-3</v>
      </c>
    </row>
    <row r="760" spans="1:5" x14ac:dyDescent="0.35">
      <c r="A760" s="29" t="s">
        <v>132</v>
      </c>
      <c r="B760" s="29" t="s">
        <v>10</v>
      </c>
      <c r="C760" s="29" t="s">
        <v>9</v>
      </c>
      <c r="D760" s="29">
        <v>46741.604835470003</v>
      </c>
      <c r="E760" s="29">
        <v>4.1089819999999997E-3</v>
      </c>
    </row>
    <row r="761" spans="1:5" x14ac:dyDescent="0.35">
      <c r="A761" s="29" t="s">
        <v>133</v>
      </c>
      <c r="B761" s="29" t="s">
        <v>10</v>
      </c>
      <c r="C761" s="29" t="s">
        <v>9</v>
      </c>
      <c r="D761" s="29">
        <v>48382.493164059997</v>
      </c>
      <c r="E761" s="29">
        <v>4.2219190000000002E-3</v>
      </c>
    </row>
    <row r="762" spans="1:5" x14ac:dyDescent="0.35">
      <c r="A762" s="29" t="s">
        <v>134</v>
      </c>
      <c r="B762" s="29" t="s">
        <v>10</v>
      </c>
      <c r="C762" s="29" t="s">
        <v>9</v>
      </c>
      <c r="D762" s="29">
        <v>44996.754951479998</v>
      </c>
      <c r="E762" s="29">
        <v>4.3220439999999997E-3</v>
      </c>
    </row>
    <row r="763" spans="1:5" x14ac:dyDescent="0.35">
      <c r="A763" s="29" t="s">
        <v>135</v>
      </c>
      <c r="B763" s="29" t="s">
        <v>10</v>
      </c>
      <c r="C763" s="29" t="s">
        <v>9</v>
      </c>
      <c r="D763" s="29">
        <v>43892</v>
      </c>
      <c r="E763" s="29">
        <v>4.4433240000000002E-3</v>
      </c>
    </row>
    <row r="764" spans="1:5" x14ac:dyDescent="0.35">
      <c r="A764" s="29" t="s">
        <v>136</v>
      </c>
      <c r="B764" s="29" t="s">
        <v>10</v>
      </c>
      <c r="C764" s="29" t="s">
        <v>9</v>
      </c>
      <c r="D764" s="29">
        <v>42111.802116400002</v>
      </c>
      <c r="E764" s="29">
        <v>4.5468369999999998E-3</v>
      </c>
    </row>
    <row r="765" spans="1:5" x14ac:dyDescent="0.35">
      <c r="A765" s="29" t="s">
        <v>137</v>
      </c>
      <c r="B765" s="29" t="s">
        <v>10</v>
      </c>
      <c r="C765" s="29" t="s">
        <v>9</v>
      </c>
      <c r="D765" s="29">
        <v>38993.366218590003</v>
      </c>
      <c r="E765" s="29">
        <v>4.6149820000000001E-3</v>
      </c>
    </row>
    <row r="766" spans="1:5" x14ac:dyDescent="0.35">
      <c r="A766" s="29" t="s">
        <v>138</v>
      </c>
      <c r="B766" s="29" t="s">
        <v>10</v>
      </c>
      <c r="C766" s="29" t="s">
        <v>9</v>
      </c>
      <c r="D766" s="29">
        <v>33293.819683080001</v>
      </c>
      <c r="E766" s="29">
        <v>4.7240010000000002E-3</v>
      </c>
    </row>
    <row r="767" spans="1:5" x14ac:dyDescent="0.35">
      <c r="A767" s="29" t="s">
        <v>124</v>
      </c>
      <c r="B767" s="29" t="s">
        <v>10</v>
      </c>
      <c r="C767" s="29" t="s">
        <v>14</v>
      </c>
      <c r="D767" s="29">
        <v>987.33331298999997</v>
      </c>
      <c r="E767" s="29">
        <v>3.7392620000000001E-3</v>
      </c>
    </row>
    <row r="768" spans="1:5" x14ac:dyDescent="0.35">
      <c r="A768" s="29" t="s">
        <v>125</v>
      </c>
      <c r="B768" s="29" t="s">
        <v>10</v>
      </c>
      <c r="C768" s="29" t="s">
        <v>14</v>
      </c>
      <c r="D768" s="29">
        <v>792.53625488</v>
      </c>
      <c r="E768" s="29">
        <v>3.6332159999999999E-3</v>
      </c>
    </row>
    <row r="769" spans="1:5" x14ac:dyDescent="0.35">
      <c r="A769" s="29" t="s">
        <v>126</v>
      </c>
      <c r="B769" s="29" t="s">
        <v>10</v>
      </c>
      <c r="C769" s="29" t="s">
        <v>14</v>
      </c>
      <c r="D769" s="29">
        <v>972.02514647999999</v>
      </c>
      <c r="E769" s="29">
        <v>3.996327E-3</v>
      </c>
    </row>
    <row r="770" spans="1:5" x14ac:dyDescent="0.35">
      <c r="A770" s="29" t="s">
        <v>127</v>
      </c>
      <c r="B770" s="29" t="s">
        <v>10</v>
      </c>
      <c r="C770" s="29" t="s">
        <v>14</v>
      </c>
      <c r="D770" s="29">
        <v>1010.09619141</v>
      </c>
      <c r="E770" s="29">
        <v>3.5574550000000002E-3</v>
      </c>
    </row>
    <row r="771" spans="1:5" x14ac:dyDescent="0.35">
      <c r="A771" s="29" t="s">
        <v>128</v>
      </c>
      <c r="B771" s="29" t="s">
        <v>10</v>
      </c>
      <c r="C771" s="29" t="s">
        <v>14</v>
      </c>
      <c r="D771" s="29">
        <v>914.38354491999996</v>
      </c>
      <c r="E771" s="29">
        <v>3.8609870000000002E-3</v>
      </c>
    </row>
    <row r="772" spans="1:5" x14ac:dyDescent="0.35">
      <c r="A772" s="29" t="s">
        <v>129</v>
      </c>
      <c r="B772" s="29" t="s">
        <v>10</v>
      </c>
      <c r="C772" s="29" t="s">
        <v>14</v>
      </c>
      <c r="D772" s="29">
        <v>991.92742920000001</v>
      </c>
      <c r="E772" s="29">
        <v>3.816505E-3</v>
      </c>
    </row>
    <row r="773" spans="1:5" x14ac:dyDescent="0.35">
      <c r="A773" s="29" t="s">
        <v>130</v>
      </c>
      <c r="B773" s="29" t="s">
        <v>10</v>
      </c>
      <c r="C773" s="29" t="s">
        <v>14</v>
      </c>
      <c r="D773" s="29">
        <v>993.66174316000001</v>
      </c>
      <c r="E773" s="29">
        <v>4.0080410000000004E-3</v>
      </c>
    </row>
    <row r="774" spans="1:5" x14ac:dyDescent="0.35">
      <c r="A774" s="29" t="s">
        <v>131</v>
      </c>
      <c r="B774" s="29" t="s">
        <v>10</v>
      </c>
      <c r="C774" s="29" t="s">
        <v>14</v>
      </c>
      <c r="D774" s="29">
        <v>940.67419433999999</v>
      </c>
      <c r="E774" s="29">
        <v>4.1799640000000004E-3</v>
      </c>
    </row>
    <row r="775" spans="1:5" x14ac:dyDescent="0.35">
      <c r="A775" s="29" t="s">
        <v>132</v>
      </c>
      <c r="B775" s="29" t="s">
        <v>10</v>
      </c>
      <c r="C775" s="29" t="s">
        <v>14</v>
      </c>
      <c r="D775" s="29">
        <v>707</v>
      </c>
      <c r="E775" s="29">
        <v>4.2865000000000004E-3</v>
      </c>
    </row>
    <row r="776" spans="1:5" x14ac:dyDescent="0.35">
      <c r="A776" s="29" t="s">
        <v>133</v>
      </c>
      <c r="B776" s="29" t="s">
        <v>10</v>
      </c>
      <c r="C776" s="29" t="s">
        <v>14</v>
      </c>
      <c r="D776" s="29">
        <v>813</v>
      </c>
      <c r="E776" s="29">
        <v>4.2179169999999998E-3</v>
      </c>
    </row>
    <row r="777" spans="1:5" x14ac:dyDescent="0.35">
      <c r="A777" s="29" t="s">
        <v>134</v>
      </c>
      <c r="B777" s="29" t="s">
        <v>10</v>
      </c>
      <c r="C777" s="29" t="s">
        <v>14</v>
      </c>
      <c r="D777" s="29">
        <v>702</v>
      </c>
      <c r="E777" s="29">
        <v>4.8710020000000001E-3</v>
      </c>
    </row>
    <row r="778" spans="1:5" x14ac:dyDescent="0.35">
      <c r="A778" s="29" t="s">
        <v>135</v>
      </c>
      <c r="B778" s="29" t="s">
        <v>10</v>
      </c>
      <c r="C778" s="29" t="s">
        <v>14</v>
      </c>
      <c r="D778" s="29">
        <v>676</v>
      </c>
      <c r="E778" s="29">
        <v>4.8600839999999998E-3</v>
      </c>
    </row>
    <row r="779" spans="1:5" x14ac:dyDescent="0.35">
      <c r="A779" s="29" t="s">
        <v>136</v>
      </c>
      <c r="B779" s="29" t="s">
        <v>10</v>
      </c>
      <c r="C779" s="29" t="s">
        <v>14</v>
      </c>
      <c r="D779" s="29">
        <v>726</v>
      </c>
      <c r="E779" s="29">
        <v>4.8869370000000001E-3</v>
      </c>
    </row>
    <row r="780" spans="1:5" x14ac:dyDescent="0.35">
      <c r="A780" s="29" t="s">
        <v>137</v>
      </c>
      <c r="B780" s="29" t="s">
        <v>10</v>
      </c>
      <c r="C780" s="29" t="s">
        <v>14</v>
      </c>
      <c r="D780" s="29">
        <v>737</v>
      </c>
      <c r="E780" s="29">
        <v>4.8469769999999997E-3</v>
      </c>
    </row>
    <row r="781" spans="1:5" x14ac:dyDescent="0.35">
      <c r="A781" s="29" t="s">
        <v>138</v>
      </c>
      <c r="B781" s="29" t="s">
        <v>10</v>
      </c>
      <c r="C781" s="29" t="s">
        <v>14</v>
      </c>
      <c r="D781" s="29">
        <v>563</v>
      </c>
      <c r="E781" s="29">
        <v>4.7315960000000002E-3</v>
      </c>
    </row>
    <row r="782" spans="1:5" x14ac:dyDescent="0.35">
      <c r="A782" s="29" t="s">
        <v>124</v>
      </c>
      <c r="B782" s="29" t="s">
        <v>10</v>
      </c>
      <c r="C782" s="29" t="s">
        <v>15</v>
      </c>
      <c r="D782" s="29">
        <v>417.63864136000001</v>
      </c>
      <c r="E782" s="29">
        <v>4.5256330000000003E-3</v>
      </c>
    </row>
    <row r="783" spans="1:5" x14ac:dyDescent="0.35">
      <c r="A783" s="29" t="s">
        <v>125</v>
      </c>
      <c r="B783" s="29" t="s">
        <v>10</v>
      </c>
      <c r="C783" s="29" t="s">
        <v>15</v>
      </c>
      <c r="D783" s="29">
        <v>457.60974120999998</v>
      </c>
      <c r="E783" s="29">
        <v>4.608099E-3</v>
      </c>
    </row>
    <row r="784" spans="1:5" x14ac:dyDescent="0.35">
      <c r="A784" s="29" t="s">
        <v>126</v>
      </c>
      <c r="B784" s="29" t="s">
        <v>10</v>
      </c>
      <c r="C784" s="29" t="s">
        <v>15</v>
      </c>
      <c r="D784" s="29">
        <v>473.60601807</v>
      </c>
      <c r="E784" s="29">
        <v>4.6751350000000004E-3</v>
      </c>
    </row>
    <row r="785" spans="1:5" x14ac:dyDescent="0.35">
      <c r="A785" s="29" t="s">
        <v>127</v>
      </c>
      <c r="B785" s="29" t="s">
        <v>10</v>
      </c>
      <c r="C785" s="29" t="s">
        <v>15</v>
      </c>
      <c r="D785" s="29">
        <v>513.21520996000004</v>
      </c>
      <c r="E785" s="29">
        <v>4.2617330000000002E-3</v>
      </c>
    </row>
    <row r="786" spans="1:5" x14ac:dyDescent="0.35">
      <c r="A786" s="29" t="s">
        <v>128</v>
      </c>
      <c r="B786" s="29" t="s">
        <v>10</v>
      </c>
      <c r="C786" s="29" t="s">
        <v>15</v>
      </c>
      <c r="D786" s="29">
        <v>471.94873046999999</v>
      </c>
      <c r="E786" s="29">
        <v>4.1869000000000003E-3</v>
      </c>
    </row>
    <row r="787" spans="1:5" x14ac:dyDescent="0.35">
      <c r="A787" s="29" t="s">
        <v>129</v>
      </c>
      <c r="B787" s="29" t="s">
        <v>10</v>
      </c>
      <c r="C787" s="29" t="s">
        <v>15</v>
      </c>
      <c r="D787" s="29">
        <v>401.21447754000002</v>
      </c>
      <c r="E787" s="29">
        <v>4.3604919999999997E-3</v>
      </c>
    </row>
    <row r="788" spans="1:5" x14ac:dyDescent="0.35">
      <c r="A788" s="29" t="s">
        <v>130</v>
      </c>
      <c r="B788" s="29" t="s">
        <v>10</v>
      </c>
      <c r="C788" s="29" t="s">
        <v>15</v>
      </c>
      <c r="D788" s="29">
        <v>459.76577759000003</v>
      </c>
      <c r="E788" s="29">
        <v>4.492762E-3</v>
      </c>
    </row>
    <row r="789" spans="1:5" x14ac:dyDescent="0.35">
      <c r="A789" s="29" t="s">
        <v>131</v>
      </c>
      <c r="B789" s="29" t="s">
        <v>10</v>
      </c>
      <c r="C789" s="29" t="s">
        <v>15</v>
      </c>
      <c r="D789" s="29">
        <v>464.96731567</v>
      </c>
      <c r="E789" s="29">
        <v>4.1099889999999997E-3</v>
      </c>
    </row>
    <row r="790" spans="1:5" x14ac:dyDescent="0.35">
      <c r="A790" s="29" t="s">
        <v>132</v>
      </c>
      <c r="B790" s="29" t="s">
        <v>10</v>
      </c>
      <c r="C790" s="29" t="s">
        <v>15</v>
      </c>
      <c r="D790" s="29">
        <v>471.65066528</v>
      </c>
      <c r="E790" s="29">
        <v>4.2374500000000002E-3</v>
      </c>
    </row>
    <row r="791" spans="1:5" x14ac:dyDescent="0.35">
      <c r="A791" s="29" t="s">
        <v>133</v>
      </c>
      <c r="B791" s="29" t="s">
        <v>10</v>
      </c>
      <c r="C791" s="29" t="s">
        <v>15</v>
      </c>
      <c r="D791" s="29">
        <v>439.29998778999999</v>
      </c>
      <c r="E791" s="29">
        <v>4.2979419999999999E-3</v>
      </c>
    </row>
    <row r="792" spans="1:5" x14ac:dyDescent="0.35">
      <c r="A792" s="29" t="s">
        <v>134</v>
      </c>
      <c r="B792" s="29" t="s">
        <v>10</v>
      </c>
      <c r="C792" s="29" t="s">
        <v>15</v>
      </c>
      <c r="D792" s="29">
        <v>496</v>
      </c>
      <c r="E792" s="29">
        <v>4.5292889999999997E-3</v>
      </c>
    </row>
    <row r="793" spans="1:5" x14ac:dyDescent="0.35">
      <c r="A793" s="29" t="s">
        <v>135</v>
      </c>
      <c r="B793" s="29" t="s">
        <v>10</v>
      </c>
      <c r="C793" s="29" t="s">
        <v>15</v>
      </c>
      <c r="D793" s="29">
        <v>502</v>
      </c>
      <c r="E793" s="29">
        <v>4.3631019999999998E-3</v>
      </c>
    </row>
    <row r="794" spans="1:5" x14ac:dyDescent="0.35">
      <c r="A794" s="29" t="s">
        <v>136</v>
      </c>
      <c r="B794" s="29" t="s">
        <v>10</v>
      </c>
      <c r="C794" s="29" t="s">
        <v>15</v>
      </c>
      <c r="D794" s="29">
        <v>454</v>
      </c>
      <c r="E794" s="29">
        <v>4.5551879999999999E-3</v>
      </c>
    </row>
    <row r="795" spans="1:5" x14ac:dyDescent="0.35">
      <c r="A795" s="29" t="s">
        <v>137</v>
      </c>
      <c r="B795" s="29" t="s">
        <v>10</v>
      </c>
      <c r="C795" s="29" t="s">
        <v>15</v>
      </c>
      <c r="D795" s="29">
        <v>506</v>
      </c>
      <c r="E795" s="29">
        <v>4.5111439999999999E-3</v>
      </c>
    </row>
    <row r="796" spans="1:5" x14ac:dyDescent="0.35">
      <c r="A796" s="29" t="s">
        <v>138</v>
      </c>
      <c r="B796" s="29" t="s">
        <v>10</v>
      </c>
      <c r="C796" s="29" t="s">
        <v>15</v>
      </c>
      <c r="D796" s="29">
        <v>440</v>
      </c>
      <c r="E796" s="29">
        <v>4.3386980000000002E-3</v>
      </c>
    </row>
    <row r="797" spans="1:5" x14ac:dyDescent="0.35">
      <c r="A797" s="29" t="s">
        <v>124</v>
      </c>
      <c r="B797" s="29" t="s">
        <v>10</v>
      </c>
      <c r="C797" s="29" t="s">
        <v>16</v>
      </c>
      <c r="D797" s="29">
        <v>583.07464600000003</v>
      </c>
      <c r="E797" s="29">
        <v>3.9651030000000002E-3</v>
      </c>
    </row>
    <row r="798" spans="1:5" x14ac:dyDescent="0.35">
      <c r="A798" s="29" t="s">
        <v>125</v>
      </c>
      <c r="B798" s="29" t="s">
        <v>10</v>
      </c>
      <c r="C798" s="29" t="s">
        <v>16</v>
      </c>
      <c r="D798" s="29">
        <v>550.40716553000004</v>
      </c>
      <c r="E798" s="29">
        <v>4.0544759999999996E-3</v>
      </c>
    </row>
    <row r="799" spans="1:5" x14ac:dyDescent="0.35">
      <c r="A799" s="29" t="s">
        <v>126</v>
      </c>
      <c r="B799" s="29" t="s">
        <v>10</v>
      </c>
      <c r="C799" s="29" t="s">
        <v>16</v>
      </c>
      <c r="D799" s="29">
        <v>602.41845703000001</v>
      </c>
      <c r="E799" s="29">
        <v>4.312125E-3</v>
      </c>
    </row>
    <row r="800" spans="1:5" x14ac:dyDescent="0.35">
      <c r="A800" s="29" t="s">
        <v>127</v>
      </c>
      <c r="B800" s="29" t="s">
        <v>10</v>
      </c>
      <c r="C800" s="29" t="s">
        <v>16</v>
      </c>
      <c r="D800" s="29">
        <v>648.72033691000001</v>
      </c>
      <c r="E800" s="29">
        <v>4.6350779999999999E-3</v>
      </c>
    </row>
    <row r="801" spans="1:5" x14ac:dyDescent="0.35">
      <c r="A801" s="29" t="s">
        <v>128</v>
      </c>
      <c r="B801" s="29" t="s">
        <v>10</v>
      </c>
      <c r="C801" s="29" t="s">
        <v>16</v>
      </c>
      <c r="D801" s="29">
        <v>655.95422363</v>
      </c>
      <c r="E801" s="29">
        <v>4.2791030000000002E-3</v>
      </c>
    </row>
    <row r="802" spans="1:5" x14ac:dyDescent="0.35">
      <c r="A802" s="29" t="s">
        <v>129</v>
      </c>
      <c r="B802" s="29" t="s">
        <v>10</v>
      </c>
      <c r="C802" s="29" t="s">
        <v>16</v>
      </c>
      <c r="D802" s="29">
        <v>631.26092529000005</v>
      </c>
      <c r="E802" s="29">
        <v>4.1884000000000001E-3</v>
      </c>
    </row>
    <row r="803" spans="1:5" x14ac:dyDescent="0.35">
      <c r="A803" s="29" t="s">
        <v>130</v>
      </c>
      <c r="B803" s="29" t="s">
        <v>10</v>
      </c>
      <c r="C803" s="29" t="s">
        <v>16</v>
      </c>
      <c r="D803" s="29">
        <v>581.82995604999996</v>
      </c>
      <c r="E803" s="29">
        <v>4.3833040000000002E-3</v>
      </c>
    </row>
    <row r="804" spans="1:5" x14ac:dyDescent="0.35">
      <c r="A804" s="29" t="s">
        <v>131</v>
      </c>
      <c r="B804" s="29" t="s">
        <v>10</v>
      </c>
      <c r="C804" s="29" t="s">
        <v>16</v>
      </c>
      <c r="D804" s="29">
        <v>627.19506836000005</v>
      </c>
      <c r="E804" s="29">
        <v>4.7705170000000002E-3</v>
      </c>
    </row>
    <row r="805" spans="1:5" x14ac:dyDescent="0.35">
      <c r="A805" s="29" t="s">
        <v>132</v>
      </c>
      <c r="B805" s="29" t="s">
        <v>10</v>
      </c>
      <c r="C805" s="29" t="s">
        <v>16</v>
      </c>
      <c r="D805" s="29">
        <v>578.96899413999995</v>
      </c>
      <c r="E805" s="29">
        <v>4.5435019999999996E-3</v>
      </c>
    </row>
    <row r="806" spans="1:5" x14ac:dyDescent="0.35">
      <c r="A806" s="29" t="s">
        <v>133</v>
      </c>
      <c r="B806" s="29" t="s">
        <v>10</v>
      </c>
      <c r="C806" s="29" t="s">
        <v>16</v>
      </c>
      <c r="D806" s="29">
        <v>595.04345703000001</v>
      </c>
      <c r="E806" s="29">
        <v>4.60758E-3</v>
      </c>
    </row>
    <row r="807" spans="1:5" x14ac:dyDescent="0.35">
      <c r="A807" s="29" t="s">
        <v>134</v>
      </c>
      <c r="B807" s="29" t="s">
        <v>10</v>
      </c>
      <c r="C807" s="29" t="s">
        <v>16</v>
      </c>
      <c r="D807" s="29">
        <v>561.97558593999997</v>
      </c>
      <c r="E807" s="29">
        <v>4.972387E-3</v>
      </c>
    </row>
    <row r="808" spans="1:5" x14ac:dyDescent="0.35">
      <c r="A808" s="29" t="s">
        <v>135</v>
      </c>
      <c r="B808" s="29" t="s">
        <v>10</v>
      </c>
      <c r="C808" s="29" t="s">
        <v>16</v>
      </c>
      <c r="D808" s="29">
        <v>553</v>
      </c>
      <c r="E808" s="29">
        <v>4.647628E-3</v>
      </c>
    </row>
    <row r="809" spans="1:5" x14ac:dyDescent="0.35">
      <c r="A809" s="29" t="s">
        <v>136</v>
      </c>
      <c r="B809" s="29" t="s">
        <v>10</v>
      </c>
      <c r="C809" s="29" t="s">
        <v>16</v>
      </c>
      <c r="D809" s="29">
        <v>490.46310425000001</v>
      </c>
      <c r="E809" s="29">
        <v>4.8410989999999997E-3</v>
      </c>
    </row>
    <row r="810" spans="1:5" x14ac:dyDescent="0.35">
      <c r="A810" s="29" t="s">
        <v>137</v>
      </c>
      <c r="B810" s="29" t="s">
        <v>10</v>
      </c>
      <c r="C810" s="29" t="s">
        <v>16</v>
      </c>
      <c r="D810" s="29">
        <v>504.70736693999999</v>
      </c>
      <c r="E810" s="29">
        <v>5.010479E-3</v>
      </c>
    </row>
    <row r="811" spans="1:5" x14ac:dyDescent="0.35">
      <c r="A811" s="29" t="s">
        <v>138</v>
      </c>
      <c r="B811" s="29" t="s">
        <v>10</v>
      </c>
      <c r="C811" s="29" t="s">
        <v>16</v>
      </c>
      <c r="D811" s="29">
        <v>443.31491089000002</v>
      </c>
      <c r="E811" s="29">
        <v>5.2684469999999999E-3</v>
      </c>
    </row>
    <row r="812" spans="1:5" x14ac:dyDescent="0.35">
      <c r="A812" s="29" t="s">
        <v>124</v>
      </c>
      <c r="B812" s="29" t="s">
        <v>10</v>
      </c>
      <c r="C812" s="29" t="s">
        <v>17</v>
      </c>
      <c r="D812" s="29">
        <v>690</v>
      </c>
      <c r="E812" s="29">
        <v>4.3256839999999998E-3</v>
      </c>
    </row>
    <row r="813" spans="1:5" x14ac:dyDescent="0.35">
      <c r="A813" s="29" t="s">
        <v>125</v>
      </c>
      <c r="B813" s="29" t="s">
        <v>10</v>
      </c>
      <c r="C813" s="29" t="s">
        <v>17</v>
      </c>
      <c r="D813" s="29">
        <v>661.00897216999999</v>
      </c>
      <c r="E813" s="29">
        <v>4.99592E-3</v>
      </c>
    </row>
    <row r="814" spans="1:5" x14ac:dyDescent="0.35">
      <c r="A814" s="29" t="s">
        <v>126</v>
      </c>
      <c r="B814" s="29" t="s">
        <v>10</v>
      </c>
      <c r="C814" s="29" t="s">
        <v>17</v>
      </c>
      <c r="D814" s="29">
        <v>659.86834716999999</v>
      </c>
      <c r="E814" s="29">
        <v>5.0275270000000004E-3</v>
      </c>
    </row>
    <row r="815" spans="1:5" x14ac:dyDescent="0.35">
      <c r="A815" s="29" t="s">
        <v>127</v>
      </c>
      <c r="B815" s="29" t="s">
        <v>10</v>
      </c>
      <c r="C815" s="29" t="s">
        <v>17</v>
      </c>
      <c r="D815" s="29">
        <v>701.125</v>
      </c>
      <c r="E815" s="29">
        <v>4.8441170000000002E-3</v>
      </c>
    </row>
    <row r="816" spans="1:5" x14ac:dyDescent="0.35">
      <c r="A816" s="29" t="s">
        <v>128</v>
      </c>
      <c r="B816" s="29" t="s">
        <v>10</v>
      </c>
      <c r="C816" s="29" t="s">
        <v>17</v>
      </c>
      <c r="D816" s="29">
        <v>620.19927978999999</v>
      </c>
      <c r="E816" s="29">
        <v>5.1477279999999999E-3</v>
      </c>
    </row>
    <row r="817" spans="1:5" x14ac:dyDescent="0.35">
      <c r="A817" s="29" t="s">
        <v>129</v>
      </c>
      <c r="B817" s="29" t="s">
        <v>10</v>
      </c>
      <c r="C817" s="29" t="s">
        <v>17</v>
      </c>
      <c r="D817" s="29">
        <v>698.46081543000003</v>
      </c>
      <c r="E817" s="29">
        <v>5.1605360000000003E-3</v>
      </c>
    </row>
    <row r="818" spans="1:5" x14ac:dyDescent="0.35">
      <c r="A818" s="29" t="s">
        <v>130</v>
      </c>
      <c r="B818" s="29" t="s">
        <v>10</v>
      </c>
      <c r="C818" s="29" t="s">
        <v>17</v>
      </c>
      <c r="D818" s="29">
        <v>578.06414795000001</v>
      </c>
      <c r="E818" s="29">
        <v>4.9693840000000003E-3</v>
      </c>
    </row>
    <row r="819" spans="1:5" x14ac:dyDescent="0.35">
      <c r="A819" s="29" t="s">
        <v>131</v>
      </c>
      <c r="B819" s="29" t="s">
        <v>10</v>
      </c>
      <c r="C819" s="29" t="s">
        <v>17</v>
      </c>
      <c r="D819" s="29">
        <v>588.78326416000004</v>
      </c>
      <c r="E819" s="29">
        <v>5.0169810000000002E-3</v>
      </c>
    </row>
    <row r="820" spans="1:5" x14ac:dyDescent="0.35">
      <c r="A820" s="29" t="s">
        <v>132</v>
      </c>
      <c r="B820" s="29" t="s">
        <v>10</v>
      </c>
      <c r="C820" s="29" t="s">
        <v>17</v>
      </c>
      <c r="D820" s="29">
        <v>455.87658691000001</v>
      </c>
      <c r="E820" s="29">
        <v>5.3738099999999997E-3</v>
      </c>
    </row>
    <row r="821" spans="1:5" x14ac:dyDescent="0.35">
      <c r="A821" s="29" t="s">
        <v>133</v>
      </c>
      <c r="B821" s="29" t="s">
        <v>10</v>
      </c>
      <c r="C821" s="29" t="s">
        <v>17</v>
      </c>
      <c r="D821" s="29">
        <v>516.62243651999995</v>
      </c>
      <c r="E821" s="29">
        <v>5.1448969999999998E-3</v>
      </c>
    </row>
    <row r="822" spans="1:5" x14ac:dyDescent="0.35">
      <c r="A822" s="29" t="s">
        <v>134</v>
      </c>
      <c r="B822" s="29" t="s">
        <v>10</v>
      </c>
      <c r="C822" s="29" t="s">
        <v>17</v>
      </c>
      <c r="D822" s="29">
        <v>458.31430053999998</v>
      </c>
      <c r="E822" s="29">
        <v>5.1822359999999998E-3</v>
      </c>
    </row>
    <row r="823" spans="1:5" x14ac:dyDescent="0.35">
      <c r="A823" s="29" t="s">
        <v>135</v>
      </c>
      <c r="B823" s="29" t="s">
        <v>10</v>
      </c>
      <c r="C823" s="29" t="s">
        <v>17</v>
      </c>
      <c r="D823" s="29">
        <v>504</v>
      </c>
      <c r="E823" s="29">
        <v>5.7374339999999996E-3</v>
      </c>
    </row>
    <row r="824" spans="1:5" x14ac:dyDescent="0.35">
      <c r="A824" s="29" t="s">
        <v>136</v>
      </c>
      <c r="B824" s="29" t="s">
        <v>10</v>
      </c>
      <c r="C824" s="29" t="s">
        <v>17</v>
      </c>
      <c r="D824" s="29">
        <v>549.56744385000002</v>
      </c>
      <c r="E824" s="29">
        <v>5.6289770000000003E-3</v>
      </c>
    </row>
    <row r="825" spans="1:5" x14ac:dyDescent="0.35">
      <c r="A825" s="29" t="s">
        <v>137</v>
      </c>
      <c r="B825" s="29" t="s">
        <v>10</v>
      </c>
      <c r="C825" s="29" t="s">
        <v>17</v>
      </c>
      <c r="D825" s="29">
        <v>414.80007934999998</v>
      </c>
      <c r="E825" s="29">
        <v>5.6165629999999998E-3</v>
      </c>
    </row>
    <row r="826" spans="1:5" x14ac:dyDescent="0.35">
      <c r="A826" s="29" t="s">
        <v>138</v>
      </c>
      <c r="B826" s="29" t="s">
        <v>10</v>
      </c>
      <c r="C826" s="29" t="s">
        <v>17</v>
      </c>
      <c r="D826" s="29">
        <v>397.63534546</v>
      </c>
      <c r="E826" s="29">
        <v>5.840713E-3</v>
      </c>
    </row>
    <row r="827" spans="1:5" x14ac:dyDescent="0.35">
      <c r="A827" s="29" t="s">
        <v>124</v>
      </c>
      <c r="B827" s="29" t="s">
        <v>10</v>
      </c>
      <c r="C827" s="29" t="s">
        <v>18</v>
      </c>
      <c r="D827" s="29">
        <v>454.38235473999998</v>
      </c>
      <c r="E827" s="29">
        <v>4.737158E-3</v>
      </c>
    </row>
    <row r="828" spans="1:5" x14ac:dyDescent="0.35">
      <c r="A828" s="29" t="s">
        <v>125</v>
      </c>
      <c r="B828" s="29" t="s">
        <v>10</v>
      </c>
      <c r="C828" s="29" t="s">
        <v>18</v>
      </c>
      <c r="D828" s="29">
        <v>510.57446289000001</v>
      </c>
      <c r="E828" s="29">
        <v>5.1813809999999997E-3</v>
      </c>
    </row>
    <row r="829" spans="1:5" x14ac:dyDescent="0.35">
      <c r="A829" s="29" t="s">
        <v>126</v>
      </c>
      <c r="B829" s="29" t="s">
        <v>10</v>
      </c>
      <c r="C829" s="29" t="s">
        <v>18</v>
      </c>
      <c r="D829" s="29">
        <v>561.60015868999994</v>
      </c>
      <c r="E829" s="29">
        <v>5.1224590000000002E-3</v>
      </c>
    </row>
    <row r="830" spans="1:5" x14ac:dyDescent="0.35">
      <c r="A830" s="29" t="s">
        <v>127</v>
      </c>
      <c r="B830" s="29" t="s">
        <v>10</v>
      </c>
      <c r="C830" s="29" t="s">
        <v>18</v>
      </c>
      <c r="D830" s="29">
        <v>544.55834961000005</v>
      </c>
      <c r="E830" s="29">
        <v>5.1487490000000002E-3</v>
      </c>
    </row>
    <row r="831" spans="1:5" x14ac:dyDescent="0.35">
      <c r="A831" s="29" t="s">
        <v>128</v>
      </c>
      <c r="B831" s="29" t="s">
        <v>10</v>
      </c>
      <c r="C831" s="29" t="s">
        <v>18</v>
      </c>
      <c r="D831" s="29">
        <v>566.87194824000005</v>
      </c>
      <c r="E831" s="29">
        <v>5.0496400000000002E-3</v>
      </c>
    </row>
    <row r="832" spans="1:5" x14ac:dyDescent="0.35">
      <c r="A832" s="29" t="s">
        <v>129</v>
      </c>
      <c r="B832" s="29" t="s">
        <v>10</v>
      </c>
      <c r="C832" s="29" t="s">
        <v>18</v>
      </c>
      <c r="D832" s="29">
        <v>582.68615723000005</v>
      </c>
      <c r="E832" s="29">
        <v>5.2364930000000001E-3</v>
      </c>
    </row>
    <row r="833" spans="1:5" x14ac:dyDescent="0.35">
      <c r="A833" s="29" t="s">
        <v>130</v>
      </c>
      <c r="B833" s="29" t="s">
        <v>10</v>
      </c>
      <c r="C833" s="29" t="s">
        <v>18</v>
      </c>
      <c r="D833" s="29">
        <v>497.24258422999998</v>
      </c>
      <c r="E833" s="29">
        <v>5.5724570000000003E-3</v>
      </c>
    </row>
    <row r="834" spans="1:5" x14ac:dyDescent="0.35">
      <c r="A834" s="29" t="s">
        <v>131</v>
      </c>
      <c r="B834" s="29" t="s">
        <v>10</v>
      </c>
      <c r="C834" s="29" t="s">
        <v>18</v>
      </c>
      <c r="D834" s="29">
        <v>497.13732909999999</v>
      </c>
      <c r="E834" s="29">
        <v>5.5030979999999997E-3</v>
      </c>
    </row>
    <row r="835" spans="1:5" x14ac:dyDescent="0.35">
      <c r="A835" s="29" t="s">
        <v>132</v>
      </c>
      <c r="B835" s="29" t="s">
        <v>10</v>
      </c>
      <c r="C835" s="29" t="s">
        <v>18</v>
      </c>
      <c r="D835" s="29">
        <v>538.63635253999996</v>
      </c>
      <c r="E835" s="29">
        <v>5.3952959999999999E-3</v>
      </c>
    </row>
    <row r="836" spans="1:5" x14ac:dyDescent="0.35">
      <c r="A836" s="29" t="s">
        <v>133</v>
      </c>
      <c r="B836" s="29" t="s">
        <v>10</v>
      </c>
      <c r="C836" s="29" t="s">
        <v>18</v>
      </c>
      <c r="D836" s="29">
        <v>574</v>
      </c>
      <c r="E836" s="29">
        <v>5.6850080000000001E-3</v>
      </c>
    </row>
    <row r="837" spans="1:5" x14ac:dyDescent="0.35">
      <c r="A837" s="29" t="s">
        <v>134</v>
      </c>
      <c r="B837" s="29" t="s">
        <v>10</v>
      </c>
      <c r="C837" s="29" t="s">
        <v>18</v>
      </c>
      <c r="D837" s="29">
        <v>522</v>
      </c>
      <c r="E837" s="29">
        <v>5.575511E-3</v>
      </c>
    </row>
    <row r="838" spans="1:5" x14ac:dyDescent="0.35">
      <c r="A838" s="29" t="s">
        <v>135</v>
      </c>
      <c r="B838" s="29" t="s">
        <v>10</v>
      </c>
      <c r="C838" s="29" t="s">
        <v>18</v>
      </c>
      <c r="D838" s="29">
        <v>547</v>
      </c>
      <c r="E838" s="29">
        <v>5.6139550000000003E-3</v>
      </c>
    </row>
    <row r="839" spans="1:5" x14ac:dyDescent="0.35">
      <c r="A839" s="29" t="s">
        <v>136</v>
      </c>
      <c r="B839" s="29" t="s">
        <v>10</v>
      </c>
      <c r="C839" s="29" t="s">
        <v>18</v>
      </c>
      <c r="D839" s="29">
        <v>541</v>
      </c>
      <c r="E839" s="29">
        <v>5.8058629999999996E-3</v>
      </c>
    </row>
    <row r="840" spans="1:5" x14ac:dyDescent="0.35">
      <c r="A840" s="29" t="s">
        <v>137</v>
      </c>
      <c r="B840" s="29" t="s">
        <v>10</v>
      </c>
      <c r="C840" s="29" t="s">
        <v>18</v>
      </c>
      <c r="D840" s="29">
        <v>526</v>
      </c>
      <c r="E840" s="29">
        <v>5.8961769999999998E-3</v>
      </c>
    </row>
    <row r="841" spans="1:5" x14ac:dyDescent="0.35">
      <c r="A841" s="29" t="s">
        <v>138</v>
      </c>
      <c r="B841" s="29" t="s">
        <v>10</v>
      </c>
      <c r="C841" s="29" t="s">
        <v>18</v>
      </c>
      <c r="D841" s="29">
        <v>301</v>
      </c>
      <c r="E841" s="29">
        <v>6.2638420000000004E-3</v>
      </c>
    </row>
    <row r="842" spans="1:5" x14ac:dyDescent="0.35">
      <c r="A842" s="29" t="s">
        <v>124</v>
      </c>
      <c r="B842" s="29" t="s">
        <v>10</v>
      </c>
      <c r="C842" s="29" t="s">
        <v>19</v>
      </c>
      <c r="D842" s="29">
        <v>928.31579590000001</v>
      </c>
      <c r="E842" s="29">
        <v>4.1801709999999999E-3</v>
      </c>
    </row>
    <row r="843" spans="1:5" x14ac:dyDescent="0.35">
      <c r="A843" s="29" t="s">
        <v>125</v>
      </c>
      <c r="B843" s="29" t="s">
        <v>10</v>
      </c>
      <c r="C843" s="29" t="s">
        <v>19</v>
      </c>
      <c r="D843" s="29">
        <v>894.66992187999995</v>
      </c>
      <c r="E843" s="29">
        <v>4.1859899999999997E-3</v>
      </c>
    </row>
    <row r="844" spans="1:5" x14ac:dyDescent="0.35">
      <c r="A844" s="29" t="s">
        <v>126</v>
      </c>
      <c r="B844" s="29" t="s">
        <v>10</v>
      </c>
      <c r="C844" s="29" t="s">
        <v>19</v>
      </c>
      <c r="D844" s="29">
        <v>1046.63183594</v>
      </c>
      <c r="E844" s="29">
        <v>4.2647980000000002E-3</v>
      </c>
    </row>
    <row r="845" spans="1:5" x14ac:dyDescent="0.35">
      <c r="A845" s="29" t="s">
        <v>127</v>
      </c>
      <c r="B845" s="29" t="s">
        <v>10</v>
      </c>
      <c r="C845" s="29" t="s">
        <v>19</v>
      </c>
      <c r="D845" s="29">
        <v>984.02117920000001</v>
      </c>
      <c r="E845" s="29">
        <v>4.3337389999999996E-3</v>
      </c>
    </row>
    <row r="846" spans="1:5" x14ac:dyDescent="0.35">
      <c r="A846" s="29" t="s">
        <v>128</v>
      </c>
      <c r="B846" s="29" t="s">
        <v>10</v>
      </c>
      <c r="C846" s="29" t="s">
        <v>19</v>
      </c>
      <c r="D846" s="29">
        <v>978.15447998000002</v>
      </c>
      <c r="E846" s="29">
        <v>4.1291169999999999E-3</v>
      </c>
    </row>
    <row r="847" spans="1:5" x14ac:dyDescent="0.35">
      <c r="A847" s="29" t="s">
        <v>129</v>
      </c>
      <c r="B847" s="29" t="s">
        <v>10</v>
      </c>
      <c r="C847" s="29" t="s">
        <v>19</v>
      </c>
      <c r="D847" s="29">
        <v>960.60931396000001</v>
      </c>
      <c r="E847" s="29">
        <v>4.3541120000000003E-3</v>
      </c>
    </row>
    <row r="848" spans="1:5" x14ac:dyDescent="0.35">
      <c r="A848" s="29" t="s">
        <v>130</v>
      </c>
      <c r="B848" s="29" t="s">
        <v>10</v>
      </c>
      <c r="C848" s="29" t="s">
        <v>19</v>
      </c>
      <c r="D848" s="29">
        <v>956.40521239999998</v>
      </c>
      <c r="E848" s="29">
        <v>4.3502910000000001E-3</v>
      </c>
    </row>
    <row r="849" spans="1:5" x14ac:dyDescent="0.35">
      <c r="A849" s="29" t="s">
        <v>131</v>
      </c>
      <c r="B849" s="29" t="s">
        <v>10</v>
      </c>
      <c r="C849" s="29" t="s">
        <v>19</v>
      </c>
      <c r="D849" s="29">
        <v>942.35485840000001</v>
      </c>
      <c r="E849" s="29">
        <v>4.4534969999999998E-3</v>
      </c>
    </row>
    <row r="850" spans="1:5" x14ac:dyDescent="0.35">
      <c r="A850" s="29" t="s">
        <v>132</v>
      </c>
      <c r="B850" s="29" t="s">
        <v>10</v>
      </c>
      <c r="C850" s="29" t="s">
        <v>19</v>
      </c>
      <c r="D850" s="29">
        <v>831.30871581999997</v>
      </c>
      <c r="E850" s="29">
        <v>4.2728870000000004E-3</v>
      </c>
    </row>
    <row r="851" spans="1:5" x14ac:dyDescent="0.35">
      <c r="A851" s="29" t="s">
        <v>133</v>
      </c>
      <c r="B851" s="29" t="s">
        <v>10</v>
      </c>
      <c r="C851" s="29" t="s">
        <v>19</v>
      </c>
      <c r="D851" s="29">
        <v>824.41058350000003</v>
      </c>
      <c r="E851" s="29">
        <v>4.6405659999999996E-3</v>
      </c>
    </row>
    <row r="852" spans="1:5" x14ac:dyDescent="0.35">
      <c r="A852" s="29" t="s">
        <v>134</v>
      </c>
      <c r="B852" s="29" t="s">
        <v>10</v>
      </c>
      <c r="C852" s="29" t="s">
        <v>19</v>
      </c>
      <c r="D852" s="29">
        <v>801.05029296999999</v>
      </c>
      <c r="E852" s="29">
        <v>4.6921000000000003E-3</v>
      </c>
    </row>
    <row r="853" spans="1:5" x14ac:dyDescent="0.35">
      <c r="A853" s="29" t="s">
        <v>135</v>
      </c>
      <c r="B853" s="29" t="s">
        <v>10</v>
      </c>
      <c r="C853" s="29" t="s">
        <v>19</v>
      </c>
      <c r="D853" s="29">
        <v>773</v>
      </c>
      <c r="E853" s="29">
        <v>4.7182689999999998E-3</v>
      </c>
    </row>
    <row r="854" spans="1:5" x14ac:dyDescent="0.35">
      <c r="A854" s="29" t="s">
        <v>136</v>
      </c>
      <c r="B854" s="29" t="s">
        <v>10</v>
      </c>
      <c r="C854" s="29" t="s">
        <v>19</v>
      </c>
      <c r="D854" s="29">
        <v>686.09143066000001</v>
      </c>
      <c r="E854" s="29">
        <v>4.6979459999999997E-3</v>
      </c>
    </row>
    <row r="855" spans="1:5" x14ac:dyDescent="0.35">
      <c r="A855" s="29" t="s">
        <v>137</v>
      </c>
      <c r="B855" s="29" t="s">
        <v>10</v>
      </c>
      <c r="C855" s="29" t="s">
        <v>19</v>
      </c>
      <c r="D855" s="29">
        <v>714.39404296999999</v>
      </c>
      <c r="E855" s="29">
        <v>4.7173110000000001E-3</v>
      </c>
    </row>
    <row r="856" spans="1:5" x14ac:dyDescent="0.35">
      <c r="A856" s="29" t="s">
        <v>138</v>
      </c>
      <c r="B856" s="29" t="s">
        <v>10</v>
      </c>
      <c r="C856" s="29" t="s">
        <v>19</v>
      </c>
      <c r="D856" s="29">
        <v>458.22302245999998</v>
      </c>
      <c r="E856" s="29">
        <v>4.4496869999999999E-3</v>
      </c>
    </row>
    <row r="857" spans="1:5" x14ac:dyDescent="0.35">
      <c r="A857" s="29" t="s">
        <v>124</v>
      </c>
      <c r="B857" s="29" t="s">
        <v>10</v>
      </c>
      <c r="C857" s="29" t="s">
        <v>20</v>
      </c>
      <c r="D857" s="29">
        <v>999.04254149999997</v>
      </c>
      <c r="E857" s="29">
        <v>3.3708129999999998E-3</v>
      </c>
    </row>
    <row r="858" spans="1:5" x14ac:dyDescent="0.35">
      <c r="A858" s="29" t="s">
        <v>125</v>
      </c>
      <c r="B858" s="29" t="s">
        <v>10</v>
      </c>
      <c r="C858" s="29" t="s">
        <v>20</v>
      </c>
      <c r="D858" s="29">
        <v>1193.80175781</v>
      </c>
      <c r="E858" s="29">
        <v>3.2235810000000001E-3</v>
      </c>
    </row>
    <row r="859" spans="1:5" x14ac:dyDescent="0.35">
      <c r="A859" s="29" t="s">
        <v>126</v>
      </c>
      <c r="B859" s="29" t="s">
        <v>10</v>
      </c>
      <c r="C859" s="29" t="s">
        <v>20</v>
      </c>
      <c r="D859" s="29">
        <v>824.85223388999998</v>
      </c>
      <c r="E859" s="29">
        <v>3.2282050000000001E-3</v>
      </c>
    </row>
    <row r="860" spans="1:5" x14ac:dyDescent="0.35">
      <c r="A860" s="29" t="s">
        <v>127</v>
      </c>
      <c r="B860" s="29" t="s">
        <v>10</v>
      </c>
      <c r="C860" s="29" t="s">
        <v>20</v>
      </c>
      <c r="D860" s="29">
        <v>861.73077393000005</v>
      </c>
      <c r="E860" s="29">
        <v>3.246915E-3</v>
      </c>
    </row>
    <row r="861" spans="1:5" x14ac:dyDescent="0.35">
      <c r="A861" s="29" t="s">
        <v>128</v>
      </c>
      <c r="B861" s="29" t="s">
        <v>10</v>
      </c>
      <c r="C861" s="29" t="s">
        <v>20</v>
      </c>
      <c r="D861" s="29">
        <v>711.79254149999997</v>
      </c>
      <c r="E861" s="29">
        <v>3.0809489999999999E-3</v>
      </c>
    </row>
    <row r="862" spans="1:5" x14ac:dyDescent="0.35">
      <c r="A862" s="29" t="s">
        <v>129</v>
      </c>
      <c r="B862" s="29" t="s">
        <v>10</v>
      </c>
      <c r="C862" s="29" t="s">
        <v>20</v>
      </c>
      <c r="D862" s="29">
        <v>859.19586182</v>
      </c>
      <c r="E862" s="29">
        <v>3.1499449999999999E-3</v>
      </c>
    </row>
    <row r="863" spans="1:5" x14ac:dyDescent="0.35">
      <c r="A863" s="29" t="s">
        <v>130</v>
      </c>
      <c r="B863" s="29" t="s">
        <v>10</v>
      </c>
      <c r="C863" s="29" t="s">
        <v>20</v>
      </c>
      <c r="D863" s="29">
        <v>884.95660399999997</v>
      </c>
      <c r="E863" s="29">
        <v>3.2748539999999998E-3</v>
      </c>
    </row>
    <row r="864" spans="1:5" x14ac:dyDescent="0.35">
      <c r="A864" s="29" t="s">
        <v>131</v>
      </c>
      <c r="B864" s="29" t="s">
        <v>10</v>
      </c>
      <c r="C864" s="29" t="s">
        <v>20</v>
      </c>
      <c r="D864" s="29">
        <v>862.75677489999998</v>
      </c>
      <c r="E864" s="29">
        <v>3.175986E-3</v>
      </c>
    </row>
    <row r="865" spans="1:5" x14ac:dyDescent="0.35">
      <c r="A865" s="29" t="s">
        <v>132</v>
      </c>
      <c r="B865" s="29" t="s">
        <v>10</v>
      </c>
      <c r="C865" s="29" t="s">
        <v>20</v>
      </c>
      <c r="D865" s="29">
        <v>789.06396484000004</v>
      </c>
      <c r="E865" s="29">
        <v>3.0542360000000001E-3</v>
      </c>
    </row>
    <row r="866" spans="1:5" x14ac:dyDescent="0.35">
      <c r="A866" s="29" t="s">
        <v>133</v>
      </c>
      <c r="B866" s="29" t="s">
        <v>10</v>
      </c>
      <c r="C866" s="29" t="s">
        <v>20</v>
      </c>
      <c r="D866" s="29">
        <v>754.86444091999999</v>
      </c>
      <c r="E866" s="29">
        <v>3.2346660000000002E-3</v>
      </c>
    </row>
    <row r="867" spans="1:5" x14ac:dyDescent="0.35">
      <c r="A867" s="29" t="s">
        <v>134</v>
      </c>
      <c r="B867" s="29" t="s">
        <v>10</v>
      </c>
      <c r="C867" s="29" t="s">
        <v>20</v>
      </c>
      <c r="D867" s="29">
        <v>659.05224609000004</v>
      </c>
      <c r="E867" s="29">
        <v>3.3269990000000002E-3</v>
      </c>
    </row>
    <row r="868" spans="1:5" x14ac:dyDescent="0.35">
      <c r="A868" s="29" t="s">
        <v>135</v>
      </c>
      <c r="B868" s="29" t="s">
        <v>10</v>
      </c>
      <c r="C868" s="29" t="s">
        <v>20</v>
      </c>
      <c r="D868" s="29">
        <v>472</v>
      </c>
      <c r="E868" s="29">
        <v>3.5619699999999998E-3</v>
      </c>
    </row>
    <row r="869" spans="1:5" x14ac:dyDescent="0.35">
      <c r="A869" s="29" t="s">
        <v>136</v>
      </c>
      <c r="B869" s="29" t="s">
        <v>10</v>
      </c>
      <c r="C869" s="29" t="s">
        <v>20</v>
      </c>
      <c r="D869" s="29">
        <v>430.81362915</v>
      </c>
      <c r="E869" s="29">
        <v>3.5162240000000001E-3</v>
      </c>
    </row>
    <row r="870" spans="1:5" x14ac:dyDescent="0.35">
      <c r="A870" s="29" t="s">
        <v>137</v>
      </c>
      <c r="B870" s="29" t="s">
        <v>10</v>
      </c>
      <c r="C870" s="29" t="s">
        <v>20</v>
      </c>
      <c r="D870" s="29">
        <v>412.99981688999998</v>
      </c>
      <c r="E870" s="29">
        <v>3.5996230000000001E-3</v>
      </c>
    </row>
    <row r="871" spans="1:5" x14ac:dyDescent="0.35">
      <c r="A871" s="29" t="s">
        <v>138</v>
      </c>
      <c r="B871" s="29" t="s">
        <v>10</v>
      </c>
      <c r="C871" s="29" t="s">
        <v>20</v>
      </c>
      <c r="D871" s="29">
        <v>265.30358887</v>
      </c>
      <c r="E871" s="29">
        <v>3.8729939999999998E-3</v>
      </c>
    </row>
    <row r="872" spans="1:5" x14ac:dyDescent="0.35">
      <c r="A872" s="29" t="s">
        <v>124</v>
      </c>
      <c r="B872" s="29" t="s">
        <v>10</v>
      </c>
      <c r="C872" s="29" t="s">
        <v>21</v>
      </c>
      <c r="D872" s="29">
        <v>400.38095092999998</v>
      </c>
      <c r="E872" s="29">
        <v>6.3606749999999997E-3</v>
      </c>
    </row>
    <row r="873" spans="1:5" x14ac:dyDescent="0.35">
      <c r="A873" s="29" t="s">
        <v>125</v>
      </c>
      <c r="B873" s="29" t="s">
        <v>10</v>
      </c>
      <c r="C873" s="29" t="s">
        <v>21</v>
      </c>
      <c r="D873" s="29">
        <v>384.23379517000001</v>
      </c>
      <c r="E873" s="29">
        <v>5.843483E-3</v>
      </c>
    </row>
    <row r="874" spans="1:5" x14ac:dyDescent="0.35">
      <c r="A874" s="29" t="s">
        <v>126</v>
      </c>
      <c r="B874" s="29" t="s">
        <v>10</v>
      </c>
      <c r="C874" s="29" t="s">
        <v>21</v>
      </c>
      <c r="D874" s="29">
        <v>435.20700073</v>
      </c>
      <c r="E874" s="29">
        <v>6.4628990000000002E-3</v>
      </c>
    </row>
    <row r="875" spans="1:5" x14ac:dyDescent="0.35">
      <c r="A875" s="29" t="s">
        <v>127</v>
      </c>
      <c r="B875" s="29" t="s">
        <v>10</v>
      </c>
      <c r="C875" s="29" t="s">
        <v>21</v>
      </c>
      <c r="D875" s="29">
        <v>445.16665648999998</v>
      </c>
      <c r="E875" s="29">
        <v>6.2024589999999996E-3</v>
      </c>
    </row>
    <row r="876" spans="1:5" x14ac:dyDescent="0.35">
      <c r="A876" s="29" t="s">
        <v>128</v>
      </c>
      <c r="B876" s="29" t="s">
        <v>10</v>
      </c>
      <c r="C876" s="29" t="s">
        <v>21</v>
      </c>
      <c r="D876" s="29">
        <v>375.06863403</v>
      </c>
      <c r="E876" s="29">
        <v>5.3988969999999997E-3</v>
      </c>
    </row>
    <row r="877" spans="1:5" x14ac:dyDescent="0.35">
      <c r="A877" s="29" t="s">
        <v>129</v>
      </c>
      <c r="B877" s="29" t="s">
        <v>10</v>
      </c>
      <c r="C877" s="29" t="s">
        <v>21</v>
      </c>
      <c r="D877" s="29">
        <v>445.33654784999999</v>
      </c>
      <c r="E877" s="29">
        <v>6.0718120000000002E-3</v>
      </c>
    </row>
    <row r="878" spans="1:5" x14ac:dyDescent="0.35">
      <c r="A878" s="29" t="s">
        <v>130</v>
      </c>
      <c r="B878" s="29" t="s">
        <v>10</v>
      </c>
      <c r="C878" s="29" t="s">
        <v>21</v>
      </c>
      <c r="D878" s="29">
        <v>400.38589478</v>
      </c>
      <c r="E878" s="29">
        <v>6.105007E-3</v>
      </c>
    </row>
    <row r="879" spans="1:5" x14ac:dyDescent="0.35">
      <c r="A879" s="29" t="s">
        <v>131</v>
      </c>
      <c r="B879" s="29" t="s">
        <v>10</v>
      </c>
      <c r="C879" s="29" t="s">
        <v>21</v>
      </c>
      <c r="D879" s="29">
        <v>431.99212646000001</v>
      </c>
      <c r="E879" s="29">
        <v>5.9880979999999999E-3</v>
      </c>
    </row>
    <row r="880" spans="1:5" x14ac:dyDescent="0.35">
      <c r="A880" s="29" t="s">
        <v>132</v>
      </c>
      <c r="B880" s="29" t="s">
        <v>10</v>
      </c>
      <c r="C880" s="29" t="s">
        <v>21</v>
      </c>
      <c r="D880" s="29">
        <v>347.76470947000001</v>
      </c>
      <c r="E880" s="29">
        <v>6.3776830000000003E-3</v>
      </c>
    </row>
    <row r="881" spans="1:5" x14ac:dyDescent="0.35">
      <c r="A881" s="29" t="s">
        <v>133</v>
      </c>
      <c r="B881" s="29" t="s">
        <v>10</v>
      </c>
      <c r="C881" s="29" t="s">
        <v>21</v>
      </c>
      <c r="D881" s="29">
        <v>361.40350341999999</v>
      </c>
      <c r="E881" s="29">
        <v>6.6622699999999997E-3</v>
      </c>
    </row>
    <row r="882" spans="1:5" x14ac:dyDescent="0.35">
      <c r="A882" s="29" t="s">
        <v>134</v>
      </c>
      <c r="B882" s="29" t="s">
        <v>10</v>
      </c>
      <c r="C882" s="29" t="s">
        <v>21</v>
      </c>
      <c r="D882" s="29">
        <v>338.91229248000002</v>
      </c>
      <c r="E882" s="29">
        <v>6.9464050000000001E-3</v>
      </c>
    </row>
    <row r="883" spans="1:5" x14ac:dyDescent="0.35">
      <c r="A883" s="29" t="s">
        <v>135</v>
      </c>
      <c r="B883" s="29" t="s">
        <v>10</v>
      </c>
      <c r="C883" s="29" t="s">
        <v>21</v>
      </c>
      <c r="D883" s="29">
        <v>357</v>
      </c>
      <c r="E883" s="29">
        <v>6.5943030000000001E-3</v>
      </c>
    </row>
    <row r="884" spans="1:5" x14ac:dyDescent="0.35">
      <c r="A884" s="29" t="s">
        <v>136</v>
      </c>
      <c r="B884" s="29" t="s">
        <v>10</v>
      </c>
      <c r="C884" s="29" t="s">
        <v>21</v>
      </c>
      <c r="D884" s="29">
        <v>324.28570557</v>
      </c>
      <c r="E884" s="29">
        <v>6.2004410000000001E-3</v>
      </c>
    </row>
    <row r="885" spans="1:5" x14ac:dyDescent="0.35">
      <c r="A885" s="29" t="s">
        <v>137</v>
      </c>
      <c r="B885" s="29" t="s">
        <v>10</v>
      </c>
      <c r="C885" s="29" t="s">
        <v>21</v>
      </c>
      <c r="D885" s="29">
        <v>329.93969727000001</v>
      </c>
      <c r="E885" s="29">
        <v>5.762306E-3</v>
      </c>
    </row>
    <row r="886" spans="1:5" x14ac:dyDescent="0.35">
      <c r="A886" s="29" t="s">
        <v>138</v>
      </c>
      <c r="B886" s="29" t="s">
        <v>10</v>
      </c>
      <c r="C886" s="29" t="s">
        <v>21</v>
      </c>
      <c r="D886" s="29">
        <v>230.53262329</v>
      </c>
      <c r="E886" s="29">
        <v>6.9685759999999998E-3</v>
      </c>
    </row>
    <row r="887" spans="1:5" x14ac:dyDescent="0.35">
      <c r="A887" s="29" t="s">
        <v>124</v>
      </c>
      <c r="B887" s="29" t="s">
        <v>10</v>
      </c>
      <c r="C887" s="29" t="s">
        <v>22</v>
      </c>
      <c r="D887" s="29">
        <v>535.06835937999995</v>
      </c>
      <c r="E887" s="29">
        <v>4.143028E-3</v>
      </c>
    </row>
    <row r="888" spans="1:5" x14ac:dyDescent="0.35">
      <c r="A888" s="29" t="s">
        <v>125</v>
      </c>
      <c r="B888" s="29" t="s">
        <v>10</v>
      </c>
      <c r="C888" s="29" t="s">
        <v>22</v>
      </c>
      <c r="D888" s="29">
        <v>556.83697510000002</v>
      </c>
      <c r="E888" s="29">
        <v>4.318817E-3</v>
      </c>
    </row>
    <row r="889" spans="1:5" x14ac:dyDescent="0.35">
      <c r="A889" s="29" t="s">
        <v>126</v>
      </c>
      <c r="B889" s="29" t="s">
        <v>10</v>
      </c>
      <c r="C889" s="29" t="s">
        <v>22</v>
      </c>
      <c r="D889" s="29">
        <v>567.94403076000003</v>
      </c>
      <c r="E889" s="29">
        <v>4.4217420000000002E-3</v>
      </c>
    </row>
    <row r="890" spans="1:5" x14ac:dyDescent="0.35">
      <c r="A890" s="29" t="s">
        <v>127</v>
      </c>
      <c r="B890" s="29" t="s">
        <v>10</v>
      </c>
      <c r="C890" s="29" t="s">
        <v>22</v>
      </c>
      <c r="D890" s="29">
        <v>561.19525146000001</v>
      </c>
      <c r="E890" s="29">
        <v>4.0214220000000002E-3</v>
      </c>
    </row>
    <row r="891" spans="1:5" x14ac:dyDescent="0.35">
      <c r="A891" s="29" t="s">
        <v>128</v>
      </c>
      <c r="B891" s="29" t="s">
        <v>10</v>
      </c>
      <c r="C891" s="29" t="s">
        <v>22</v>
      </c>
      <c r="D891" s="29">
        <v>636.34967041000004</v>
      </c>
      <c r="E891" s="29">
        <v>4.5993429999999997E-3</v>
      </c>
    </row>
    <row r="892" spans="1:5" x14ac:dyDescent="0.35">
      <c r="A892" s="29" t="s">
        <v>129</v>
      </c>
      <c r="B892" s="29" t="s">
        <v>10</v>
      </c>
      <c r="C892" s="29" t="s">
        <v>22</v>
      </c>
      <c r="D892" s="29">
        <v>619</v>
      </c>
      <c r="E892" s="29">
        <v>4.76575E-3</v>
      </c>
    </row>
    <row r="893" spans="1:5" x14ac:dyDescent="0.35">
      <c r="A893" s="29" t="s">
        <v>130</v>
      </c>
      <c r="B893" s="29" t="s">
        <v>10</v>
      </c>
      <c r="C893" s="29" t="s">
        <v>22</v>
      </c>
      <c r="D893" s="29">
        <v>532</v>
      </c>
      <c r="E893" s="29">
        <v>4.8323929999999999E-3</v>
      </c>
    </row>
    <row r="894" spans="1:5" x14ac:dyDescent="0.35">
      <c r="A894" s="29" t="s">
        <v>131</v>
      </c>
      <c r="B894" s="29" t="s">
        <v>10</v>
      </c>
      <c r="C894" s="29" t="s">
        <v>22</v>
      </c>
      <c r="D894" s="29">
        <v>533</v>
      </c>
      <c r="E894" s="29">
        <v>5.1920459999999996E-3</v>
      </c>
    </row>
    <row r="895" spans="1:5" x14ac:dyDescent="0.35">
      <c r="A895" s="29" t="s">
        <v>132</v>
      </c>
      <c r="B895" s="29" t="s">
        <v>10</v>
      </c>
      <c r="C895" s="29" t="s">
        <v>22</v>
      </c>
      <c r="D895" s="29">
        <v>505</v>
      </c>
      <c r="E895" s="29">
        <v>5.0701319999999998E-3</v>
      </c>
    </row>
    <row r="896" spans="1:5" x14ac:dyDescent="0.35">
      <c r="A896" s="29" t="s">
        <v>133</v>
      </c>
      <c r="B896" s="29" t="s">
        <v>10</v>
      </c>
      <c r="C896" s="29" t="s">
        <v>22</v>
      </c>
      <c r="D896" s="29">
        <v>529</v>
      </c>
      <c r="E896" s="29">
        <v>5.0501460000000001E-3</v>
      </c>
    </row>
    <row r="897" spans="1:5" x14ac:dyDescent="0.35">
      <c r="A897" s="29" t="s">
        <v>134</v>
      </c>
      <c r="B897" s="29" t="s">
        <v>10</v>
      </c>
      <c r="C897" s="29" t="s">
        <v>22</v>
      </c>
      <c r="D897" s="29">
        <v>487</v>
      </c>
      <c r="E897" s="29">
        <v>5.6767620000000001E-3</v>
      </c>
    </row>
    <row r="898" spans="1:5" x14ac:dyDescent="0.35">
      <c r="A898" s="29" t="s">
        <v>135</v>
      </c>
      <c r="B898" s="29" t="s">
        <v>10</v>
      </c>
      <c r="C898" s="29" t="s">
        <v>22</v>
      </c>
      <c r="D898" s="29">
        <v>477</v>
      </c>
      <c r="E898" s="29">
        <v>5.3342650000000004E-3</v>
      </c>
    </row>
    <row r="899" spans="1:5" x14ac:dyDescent="0.35">
      <c r="A899" s="29" t="s">
        <v>136</v>
      </c>
      <c r="B899" s="29" t="s">
        <v>10</v>
      </c>
      <c r="C899" s="29" t="s">
        <v>22</v>
      </c>
      <c r="D899" s="29">
        <v>456</v>
      </c>
      <c r="E899" s="29">
        <v>5.3880350000000002E-3</v>
      </c>
    </row>
    <row r="900" spans="1:5" x14ac:dyDescent="0.35">
      <c r="A900" s="29" t="s">
        <v>137</v>
      </c>
      <c r="B900" s="29" t="s">
        <v>10</v>
      </c>
      <c r="C900" s="29" t="s">
        <v>22</v>
      </c>
      <c r="D900" s="29">
        <v>459</v>
      </c>
      <c r="E900" s="29">
        <v>5.3603840000000002E-3</v>
      </c>
    </row>
    <row r="901" spans="1:5" x14ac:dyDescent="0.35">
      <c r="A901" s="29" t="s">
        <v>138</v>
      </c>
      <c r="B901" s="29" t="s">
        <v>10</v>
      </c>
      <c r="C901" s="29" t="s">
        <v>22</v>
      </c>
      <c r="D901" s="29">
        <v>348</v>
      </c>
      <c r="E901" s="29">
        <v>5.557551E-3</v>
      </c>
    </row>
    <row r="902" spans="1:5" x14ac:dyDescent="0.35">
      <c r="A902" s="29" t="s">
        <v>124</v>
      </c>
      <c r="B902" s="29" t="s">
        <v>10</v>
      </c>
      <c r="C902" s="29" t="s">
        <v>23</v>
      </c>
      <c r="D902" s="29">
        <v>561.62091064000003</v>
      </c>
      <c r="E902" s="29">
        <v>4.6094869999999998E-3</v>
      </c>
    </row>
    <row r="903" spans="1:5" x14ac:dyDescent="0.35">
      <c r="A903" s="29" t="s">
        <v>125</v>
      </c>
      <c r="B903" s="29" t="s">
        <v>10</v>
      </c>
      <c r="C903" s="29" t="s">
        <v>23</v>
      </c>
      <c r="D903" s="29">
        <v>672.26428223000005</v>
      </c>
      <c r="E903" s="29">
        <v>3.8954269999999999E-3</v>
      </c>
    </row>
    <row r="904" spans="1:5" x14ac:dyDescent="0.35">
      <c r="A904" s="29" t="s">
        <v>126</v>
      </c>
      <c r="B904" s="29" t="s">
        <v>10</v>
      </c>
      <c r="C904" s="29" t="s">
        <v>23</v>
      </c>
      <c r="D904" s="29">
        <v>681.75408935999997</v>
      </c>
      <c r="E904" s="29">
        <v>4.2127299999999996E-3</v>
      </c>
    </row>
    <row r="905" spans="1:5" x14ac:dyDescent="0.35">
      <c r="A905" s="29" t="s">
        <v>127</v>
      </c>
      <c r="B905" s="29" t="s">
        <v>10</v>
      </c>
      <c r="C905" s="29" t="s">
        <v>23</v>
      </c>
      <c r="D905" s="29">
        <v>752.11480713000003</v>
      </c>
      <c r="E905" s="29">
        <v>4.0972689999999997E-3</v>
      </c>
    </row>
    <row r="906" spans="1:5" x14ac:dyDescent="0.35">
      <c r="A906" s="29" t="s">
        <v>128</v>
      </c>
      <c r="B906" s="29" t="s">
        <v>10</v>
      </c>
      <c r="C906" s="29" t="s">
        <v>23</v>
      </c>
      <c r="D906" s="29">
        <v>769</v>
      </c>
      <c r="E906" s="29">
        <v>4.3219909999999999E-3</v>
      </c>
    </row>
    <row r="907" spans="1:5" x14ac:dyDescent="0.35">
      <c r="A907" s="29" t="s">
        <v>129</v>
      </c>
      <c r="B907" s="29" t="s">
        <v>10</v>
      </c>
      <c r="C907" s="29" t="s">
        <v>23</v>
      </c>
      <c r="D907" s="29">
        <v>734</v>
      </c>
      <c r="E907" s="29">
        <v>4.2584379999999998E-3</v>
      </c>
    </row>
    <row r="908" spans="1:5" x14ac:dyDescent="0.35">
      <c r="A908" s="29" t="s">
        <v>130</v>
      </c>
      <c r="B908" s="29" t="s">
        <v>10</v>
      </c>
      <c r="C908" s="29" t="s">
        <v>23</v>
      </c>
      <c r="D908" s="29">
        <v>702</v>
      </c>
      <c r="E908" s="29">
        <v>4.3664919999999996E-3</v>
      </c>
    </row>
    <row r="909" spans="1:5" x14ac:dyDescent="0.35">
      <c r="A909" s="29" t="s">
        <v>131</v>
      </c>
      <c r="B909" s="29" t="s">
        <v>10</v>
      </c>
      <c r="C909" s="29" t="s">
        <v>23</v>
      </c>
      <c r="D909" s="29">
        <v>747</v>
      </c>
      <c r="E909" s="29">
        <v>4.3721180000000004E-3</v>
      </c>
    </row>
    <row r="910" spans="1:5" x14ac:dyDescent="0.35">
      <c r="A910" s="29" t="s">
        <v>132</v>
      </c>
      <c r="B910" s="29" t="s">
        <v>10</v>
      </c>
      <c r="C910" s="29" t="s">
        <v>23</v>
      </c>
      <c r="D910" s="29">
        <v>683</v>
      </c>
      <c r="E910" s="29">
        <v>4.4828769999999997E-3</v>
      </c>
    </row>
    <row r="911" spans="1:5" x14ac:dyDescent="0.35">
      <c r="A911" s="29" t="s">
        <v>133</v>
      </c>
      <c r="B911" s="29" t="s">
        <v>10</v>
      </c>
      <c r="C911" s="29" t="s">
        <v>23</v>
      </c>
      <c r="D911" s="29">
        <v>665</v>
      </c>
      <c r="E911" s="29">
        <v>4.5258980000000004E-3</v>
      </c>
    </row>
    <row r="912" spans="1:5" x14ac:dyDescent="0.35">
      <c r="A912" s="29" t="s">
        <v>134</v>
      </c>
      <c r="B912" s="29" t="s">
        <v>10</v>
      </c>
      <c r="C912" s="29" t="s">
        <v>23</v>
      </c>
      <c r="D912" s="29">
        <v>677</v>
      </c>
      <c r="E912" s="29">
        <v>4.7154509999999998E-3</v>
      </c>
    </row>
    <row r="913" spans="1:5" x14ac:dyDescent="0.35">
      <c r="A913" s="29" t="s">
        <v>135</v>
      </c>
      <c r="B913" s="29" t="s">
        <v>10</v>
      </c>
      <c r="C913" s="29" t="s">
        <v>23</v>
      </c>
      <c r="D913" s="29">
        <v>661</v>
      </c>
      <c r="E913" s="29">
        <v>4.6993190000000004E-3</v>
      </c>
    </row>
    <row r="914" spans="1:5" x14ac:dyDescent="0.35">
      <c r="A914" s="29" t="s">
        <v>136</v>
      </c>
      <c r="B914" s="29" t="s">
        <v>10</v>
      </c>
      <c r="C914" s="29" t="s">
        <v>23</v>
      </c>
      <c r="D914" s="29">
        <v>603</v>
      </c>
      <c r="E914" s="29">
        <v>4.8818409999999996E-3</v>
      </c>
    </row>
    <row r="915" spans="1:5" x14ac:dyDescent="0.35">
      <c r="A915" s="29" t="s">
        <v>137</v>
      </c>
      <c r="B915" s="29" t="s">
        <v>10</v>
      </c>
      <c r="C915" s="29" t="s">
        <v>23</v>
      </c>
      <c r="D915" s="29">
        <v>595</v>
      </c>
      <c r="E915" s="29">
        <v>5.0315129999999996E-3</v>
      </c>
    </row>
    <row r="916" spans="1:5" x14ac:dyDescent="0.35">
      <c r="A916" s="29" t="s">
        <v>138</v>
      </c>
      <c r="B916" s="29" t="s">
        <v>10</v>
      </c>
      <c r="C916" s="29" t="s">
        <v>23</v>
      </c>
      <c r="D916" s="29">
        <v>589</v>
      </c>
      <c r="E916" s="29">
        <v>5.28438E-3</v>
      </c>
    </row>
    <row r="917" spans="1:5" x14ac:dyDescent="0.35">
      <c r="A917" s="29" t="s">
        <v>124</v>
      </c>
      <c r="B917" s="29" t="s">
        <v>10</v>
      </c>
      <c r="C917" s="29" t="s">
        <v>24</v>
      </c>
      <c r="D917" s="29">
        <v>1345.2355957</v>
      </c>
      <c r="E917" s="29">
        <v>4.2592350000000001E-3</v>
      </c>
    </row>
    <row r="918" spans="1:5" x14ac:dyDescent="0.35">
      <c r="A918" s="29" t="s">
        <v>125</v>
      </c>
      <c r="B918" s="29" t="s">
        <v>10</v>
      </c>
      <c r="C918" s="29" t="s">
        <v>24</v>
      </c>
      <c r="D918" s="29">
        <v>1295.95605469</v>
      </c>
      <c r="E918" s="29">
        <v>4.3010390000000004E-3</v>
      </c>
    </row>
    <row r="919" spans="1:5" x14ac:dyDescent="0.35">
      <c r="A919" s="29" t="s">
        <v>126</v>
      </c>
      <c r="B919" s="29" t="s">
        <v>10</v>
      </c>
      <c r="C919" s="29" t="s">
        <v>24</v>
      </c>
      <c r="D919" s="29">
        <v>1531.6330566399999</v>
      </c>
      <c r="E919" s="29">
        <v>4.3168019999999998E-3</v>
      </c>
    </row>
    <row r="920" spans="1:5" x14ac:dyDescent="0.35">
      <c r="A920" s="29" t="s">
        <v>127</v>
      </c>
      <c r="B920" s="29" t="s">
        <v>10</v>
      </c>
      <c r="C920" s="29" t="s">
        <v>24</v>
      </c>
      <c r="D920" s="29">
        <v>1495.5451660199999</v>
      </c>
      <c r="E920" s="29">
        <v>4.5595560000000002E-3</v>
      </c>
    </row>
    <row r="921" spans="1:5" x14ac:dyDescent="0.35">
      <c r="A921" s="29" t="s">
        <v>128</v>
      </c>
      <c r="B921" s="29" t="s">
        <v>10</v>
      </c>
      <c r="C921" s="29" t="s">
        <v>24</v>
      </c>
      <c r="D921" s="29">
        <v>1480.8298339800001</v>
      </c>
      <c r="E921" s="29">
        <v>4.3125530000000002E-3</v>
      </c>
    </row>
    <row r="922" spans="1:5" x14ac:dyDescent="0.35">
      <c r="A922" s="29" t="s">
        <v>129</v>
      </c>
      <c r="B922" s="29" t="s">
        <v>10</v>
      </c>
      <c r="C922" s="29" t="s">
        <v>24</v>
      </c>
      <c r="D922" s="29">
        <v>1643.5611572299999</v>
      </c>
      <c r="E922" s="29">
        <v>4.121492E-3</v>
      </c>
    </row>
    <row r="923" spans="1:5" x14ac:dyDescent="0.35">
      <c r="A923" s="29" t="s">
        <v>130</v>
      </c>
      <c r="B923" s="29" t="s">
        <v>10</v>
      </c>
      <c r="C923" s="29" t="s">
        <v>24</v>
      </c>
      <c r="D923" s="29">
        <v>1593.9587402300001</v>
      </c>
      <c r="E923" s="29">
        <v>4.7087159999999999E-3</v>
      </c>
    </row>
    <row r="924" spans="1:5" x14ac:dyDescent="0.35">
      <c r="A924" s="29" t="s">
        <v>131</v>
      </c>
      <c r="B924" s="29" t="s">
        <v>10</v>
      </c>
      <c r="C924" s="29" t="s">
        <v>24</v>
      </c>
      <c r="D924" s="29">
        <v>1566.40625</v>
      </c>
      <c r="E924" s="29">
        <v>4.5393450000000002E-3</v>
      </c>
    </row>
    <row r="925" spans="1:5" x14ac:dyDescent="0.35">
      <c r="A925" s="29" t="s">
        <v>132</v>
      </c>
      <c r="B925" s="29" t="s">
        <v>10</v>
      </c>
      <c r="C925" s="29" t="s">
        <v>24</v>
      </c>
      <c r="D925" s="29">
        <v>1353.65979004</v>
      </c>
      <c r="E925" s="29">
        <v>4.5407110000000002E-3</v>
      </c>
    </row>
    <row r="926" spans="1:5" x14ac:dyDescent="0.35">
      <c r="A926" s="29" t="s">
        <v>133</v>
      </c>
      <c r="B926" s="29" t="s">
        <v>10</v>
      </c>
      <c r="C926" s="29" t="s">
        <v>24</v>
      </c>
      <c r="D926" s="29">
        <v>1306.6287841799999</v>
      </c>
      <c r="E926" s="29">
        <v>4.4999769999999996E-3</v>
      </c>
    </row>
    <row r="927" spans="1:5" x14ac:dyDescent="0.35">
      <c r="A927" s="29" t="s">
        <v>134</v>
      </c>
      <c r="B927" s="29" t="s">
        <v>10</v>
      </c>
      <c r="C927" s="29" t="s">
        <v>24</v>
      </c>
      <c r="D927" s="29">
        <v>1215.28125</v>
      </c>
      <c r="E927" s="29">
        <v>5.2715039999999998E-3</v>
      </c>
    </row>
    <row r="928" spans="1:5" x14ac:dyDescent="0.35">
      <c r="A928" s="29" t="s">
        <v>135</v>
      </c>
      <c r="B928" s="29" t="s">
        <v>10</v>
      </c>
      <c r="C928" s="29" t="s">
        <v>24</v>
      </c>
      <c r="D928" s="29">
        <v>1271</v>
      </c>
      <c r="E928" s="29">
        <v>5.108072E-3</v>
      </c>
    </row>
    <row r="929" spans="1:5" x14ac:dyDescent="0.35">
      <c r="A929" s="29" t="s">
        <v>136</v>
      </c>
      <c r="B929" s="29" t="s">
        <v>10</v>
      </c>
      <c r="C929" s="29" t="s">
        <v>24</v>
      </c>
      <c r="D929" s="29">
        <v>1319.1673584</v>
      </c>
      <c r="E929" s="29">
        <v>5.0180900000000002E-3</v>
      </c>
    </row>
    <row r="930" spans="1:5" x14ac:dyDescent="0.35">
      <c r="A930" s="29" t="s">
        <v>137</v>
      </c>
      <c r="B930" s="29" t="s">
        <v>10</v>
      </c>
      <c r="C930" s="29" t="s">
        <v>24</v>
      </c>
      <c r="D930" s="29">
        <v>1174.3774414100001</v>
      </c>
      <c r="E930" s="29">
        <v>5.2495160000000001E-3</v>
      </c>
    </row>
    <row r="931" spans="1:5" x14ac:dyDescent="0.35">
      <c r="A931" s="29" t="s">
        <v>138</v>
      </c>
      <c r="B931" s="29" t="s">
        <v>10</v>
      </c>
      <c r="C931" s="29" t="s">
        <v>24</v>
      </c>
      <c r="D931" s="29">
        <v>1178.9318847699999</v>
      </c>
      <c r="E931" s="29">
        <v>5.2826840000000002E-3</v>
      </c>
    </row>
    <row r="932" spans="1:5" x14ac:dyDescent="0.35">
      <c r="A932" s="29" t="s">
        <v>124</v>
      </c>
      <c r="B932" s="29" t="s">
        <v>10</v>
      </c>
      <c r="C932" s="29" t="s">
        <v>25</v>
      </c>
      <c r="D932" s="29">
        <v>763.78680420000001</v>
      </c>
      <c r="E932" s="29">
        <v>5.2691420000000001E-3</v>
      </c>
    </row>
    <row r="933" spans="1:5" x14ac:dyDescent="0.35">
      <c r="A933" s="29" t="s">
        <v>125</v>
      </c>
      <c r="B933" s="29" t="s">
        <v>10</v>
      </c>
      <c r="C933" s="29" t="s">
        <v>25</v>
      </c>
      <c r="D933" s="29">
        <v>818.26287841999999</v>
      </c>
      <c r="E933" s="29">
        <v>4.8133059999999998E-3</v>
      </c>
    </row>
    <row r="934" spans="1:5" x14ac:dyDescent="0.35">
      <c r="A934" s="29" t="s">
        <v>126</v>
      </c>
      <c r="B934" s="29" t="s">
        <v>10</v>
      </c>
      <c r="C934" s="29" t="s">
        <v>25</v>
      </c>
      <c r="D934" s="29">
        <v>972.56127930000002</v>
      </c>
      <c r="E934" s="29">
        <v>5.1956260000000001E-3</v>
      </c>
    </row>
    <row r="935" spans="1:5" x14ac:dyDescent="0.35">
      <c r="A935" s="29" t="s">
        <v>127</v>
      </c>
      <c r="B935" s="29" t="s">
        <v>10</v>
      </c>
      <c r="C935" s="29" t="s">
        <v>25</v>
      </c>
      <c r="D935" s="29">
        <v>917.25915526999995</v>
      </c>
      <c r="E935" s="29">
        <v>5.0824049999999999E-3</v>
      </c>
    </row>
    <row r="936" spans="1:5" x14ac:dyDescent="0.35">
      <c r="A936" s="29" t="s">
        <v>128</v>
      </c>
      <c r="B936" s="29" t="s">
        <v>10</v>
      </c>
      <c r="C936" s="29" t="s">
        <v>25</v>
      </c>
      <c r="D936" s="29">
        <v>963.39581298999997</v>
      </c>
      <c r="E936" s="29">
        <v>4.9707340000000001E-3</v>
      </c>
    </row>
    <row r="937" spans="1:5" x14ac:dyDescent="0.35">
      <c r="A937" s="29" t="s">
        <v>129</v>
      </c>
      <c r="B937" s="29" t="s">
        <v>10</v>
      </c>
      <c r="C937" s="29" t="s">
        <v>25</v>
      </c>
      <c r="D937" s="29">
        <v>929.96295166000004</v>
      </c>
      <c r="E937" s="29">
        <v>5.0775450000000001E-3</v>
      </c>
    </row>
    <row r="938" spans="1:5" x14ac:dyDescent="0.35">
      <c r="A938" s="29" t="s">
        <v>130</v>
      </c>
      <c r="B938" s="29" t="s">
        <v>10</v>
      </c>
      <c r="C938" s="29" t="s">
        <v>25</v>
      </c>
      <c r="D938" s="29">
        <v>880.08264159999999</v>
      </c>
      <c r="E938" s="29">
        <v>4.9762460000000001E-3</v>
      </c>
    </row>
    <row r="939" spans="1:5" x14ac:dyDescent="0.35">
      <c r="A939" s="29" t="s">
        <v>131</v>
      </c>
      <c r="B939" s="29" t="s">
        <v>10</v>
      </c>
      <c r="C939" s="29" t="s">
        <v>25</v>
      </c>
      <c r="D939" s="29">
        <v>859.13519286999997</v>
      </c>
      <c r="E939" s="29">
        <v>5.1806619999999999E-3</v>
      </c>
    </row>
    <row r="940" spans="1:5" x14ac:dyDescent="0.35">
      <c r="A940" s="29" t="s">
        <v>132</v>
      </c>
      <c r="B940" s="29" t="s">
        <v>10</v>
      </c>
      <c r="C940" s="29" t="s">
        <v>25</v>
      </c>
      <c r="D940" s="29">
        <v>857.87280272999999</v>
      </c>
      <c r="E940" s="29">
        <v>4.7045029999999996E-3</v>
      </c>
    </row>
    <row r="941" spans="1:5" x14ac:dyDescent="0.35">
      <c r="A941" s="29" t="s">
        <v>133</v>
      </c>
      <c r="B941" s="29" t="s">
        <v>10</v>
      </c>
      <c r="C941" s="29" t="s">
        <v>25</v>
      </c>
      <c r="D941" s="29">
        <v>824.0703125</v>
      </c>
      <c r="E941" s="29">
        <v>5.1393740000000004E-3</v>
      </c>
    </row>
    <row r="942" spans="1:5" x14ac:dyDescent="0.35">
      <c r="A942" s="29" t="s">
        <v>134</v>
      </c>
      <c r="B942" s="29" t="s">
        <v>10</v>
      </c>
      <c r="C942" s="29" t="s">
        <v>25</v>
      </c>
      <c r="D942" s="29">
        <v>868.28363036999997</v>
      </c>
      <c r="E942" s="29">
        <v>5.2067010000000002E-3</v>
      </c>
    </row>
    <row r="943" spans="1:5" x14ac:dyDescent="0.35">
      <c r="A943" s="29" t="s">
        <v>135</v>
      </c>
      <c r="B943" s="29" t="s">
        <v>10</v>
      </c>
      <c r="C943" s="29" t="s">
        <v>25</v>
      </c>
      <c r="D943" s="29">
        <v>941</v>
      </c>
      <c r="E943" s="29">
        <v>5.5740049999999999E-3</v>
      </c>
    </row>
    <row r="944" spans="1:5" x14ac:dyDescent="0.35">
      <c r="A944" s="29" t="s">
        <v>136</v>
      </c>
      <c r="B944" s="29" t="s">
        <v>10</v>
      </c>
      <c r="C944" s="29" t="s">
        <v>25</v>
      </c>
      <c r="D944" s="29">
        <v>865</v>
      </c>
      <c r="E944" s="29">
        <v>5.6599220000000004E-3</v>
      </c>
    </row>
    <row r="945" spans="1:5" x14ac:dyDescent="0.35">
      <c r="A945" s="29" t="s">
        <v>137</v>
      </c>
      <c r="B945" s="29" t="s">
        <v>10</v>
      </c>
      <c r="C945" s="29" t="s">
        <v>25</v>
      </c>
      <c r="D945" s="29">
        <v>810</v>
      </c>
      <c r="E945" s="29">
        <v>5.8470500000000003E-3</v>
      </c>
    </row>
    <row r="946" spans="1:5" x14ac:dyDescent="0.35">
      <c r="A946" s="29" t="s">
        <v>138</v>
      </c>
      <c r="B946" s="29" t="s">
        <v>10</v>
      </c>
      <c r="C946" s="29" t="s">
        <v>25</v>
      </c>
      <c r="D946" s="29">
        <v>867</v>
      </c>
      <c r="E946" s="29">
        <v>5.5066960000000002E-3</v>
      </c>
    </row>
    <row r="947" spans="1:5" x14ac:dyDescent="0.35">
      <c r="A947" s="29" t="s">
        <v>124</v>
      </c>
      <c r="B947" s="29" t="s">
        <v>10</v>
      </c>
      <c r="C947" s="29" t="s">
        <v>26</v>
      </c>
      <c r="D947" s="29">
        <v>625.66876220999995</v>
      </c>
      <c r="E947" s="29">
        <v>4.3110329999999997E-3</v>
      </c>
    </row>
    <row r="948" spans="1:5" x14ac:dyDescent="0.35">
      <c r="A948" s="29" t="s">
        <v>125</v>
      </c>
      <c r="B948" s="29" t="s">
        <v>10</v>
      </c>
      <c r="C948" s="29" t="s">
        <v>26</v>
      </c>
      <c r="D948" s="29">
        <v>608.20812988</v>
      </c>
      <c r="E948" s="29">
        <v>4.6130370000000004E-3</v>
      </c>
    </row>
    <row r="949" spans="1:5" x14ac:dyDescent="0.35">
      <c r="A949" s="29" t="s">
        <v>126</v>
      </c>
      <c r="B949" s="29" t="s">
        <v>10</v>
      </c>
      <c r="C949" s="29" t="s">
        <v>26</v>
      </c>
      <c r="D949" s="29">
        <v>689.57513428000004</v>
      </c>
      <c r="E949" s="29">
        <v>4.6499940000000002E-3</v>
      </c>
    </row>
    <row r="950" spans="1:5" x14ac:dyDescent="0.35">
      <c r="A950" s="29" t="s">
        <v>127</v>
      </c>
      <c r="B950" s="29" t="s">
        <v>10</v>
      </c>
      <c r="C950" s="29" t="s">
        <v>26</v>
      </c>
      <c r="D950" s="29">
        <v>682.45349121000004</v>
      </c>
      <c r="E950" s="29">
        <v>4.5229909999999996E-3</v>
      </c>
    </row>
    <row r="951" spans="1:5" x14ac:dyDescent="0.35">
      <c r="A951" s="29" t="s">
        <v>128</v>
      </c>
      <c r="B951" s="29" t="s">
        <v>10</v>
      </c>
      <c r="C951" s="29" t="s">
        <v>26</v>
      </c>
      <c r="D951" s="29">
        <v>664.26416015999996</v>
      </c>
      <c r="E951" s="29">
        <v>4.8797149999999997E-3</v>
      </c>
    </row>
    <row r="952" spans="1:5" x14ac:dyDescent="0.35">
      <c r="A952" s="29" t="s">
        <v>129</v>
      </c>
      <c r="B952" s="29" t="s">
        <v>10</v>
      </c>
      <c r="C952" s="29" t="s">
        <v>26</v>
      </c>
      <c r="D952" s="29">
        <v>687</v>
      </c>
      <c r="E952" s="29">
        <v>4.6538899999999999E-3</v>
      </c>
    </row>
    <row r="953" spans="1:5" x14ac:dyDescent="0.35">
      <c r="A953" s="29" t="s">
        <v>130</v>
      </c>
      <c r="B953" s="29" t="s">
        <v>10</v>
      </c>
      <c r="C953" s="29" t="s">
        <v>26</v>
      </c>
      <c r="D953" s="29">
        <v>643</v>
      </c>
      <c r="E953" s="29">
        <v>4.8297899999999996E-3</v>
      </c>
    </row>
    <row r="954" spans="1:5" x14ac:dyDescent="0.35">
      <c r="A954" s="29" t="s">
        <v>131</v>
      </c>
      <c r="B954" s="29" t="s">
        <v>10</v>
      </c>
      <c r="C954" s="29" t="s">
        <v>26</v>
      </c>
      <c r="D954" s="29">
        <v>637</v>
      </c>
      <c r="E954" s="29">
        <v>4.9374229999999998E-3</v>
      </c>
    </row>
    <row r="955" spans="1:5" x14ac:dyDescent="0.35">
      <c r="A955" s="29" t="s">
        <v>132</v>
      </c>
      <c r="B955" s="29" t="s">
        <v>10</v>
      </c>
      <c r="C955" s="29" t="s">
        <v>26</v>
      </c>
      <c r="D955" s="29">
        <v>549</v>
      </c>
      <c r="E955" s="29">
        <v>4.8459319999999998E-3</v>
      </c>
    </row>
    <row r="956" spans="1:5" x14ac:dyDescent="0.35">
      <c r="A956" s="29" t="s">
        <v>133</v>
      </c>
      <c r="B956" s="29" t="s">
        <v>10</v>
      </c>
      <c r="C956" s="29" t="s">
        <v>26</v>
      </c>
      <c r="D956" s="29">
        <v>556</v>
      </c>
      <c r="E956" s="29">
        <v>4.9947539999999997E-3</v>
      </c>
    </row>
    <row r="957" spans="1:5" x14ac:dyDescent="0.35">
      <c r="A957" s="29" t="s">
        <v>134</v>
      </c>
      <c r="B957" s="29" t="s">
        <v>10</v>
      </c>
      <c r="C957" s="29" t="s">
        <v>26</v>
      </c>
      <c r="D957" s="29">
        <v>516</v>
      </c>
      <c r="E957" s="29">
        <v>4.9337859999999999E-3</v>
      </c>
    </row>
    <row r="958" spans="1:5" x14ac:dyDescent="0.35">
      <c r="A958" s="29" t="s">
        <v>135</v>
      </c>
      <c r="B958" s="29" t="s">
        <v>10</v>
      </c>
      <c r="C958" s="29" t="s">
        <v>26</v>
      </c>
      <c r="D958" s="29">
        <v>510</v>
      </c>
      <c r="E958" s="29">
        <v>5.0122550000000002E-3</v>
      </c>
    </row>
    <row r="959" spans="1:5" x14ac:dyDescent="0.35">
      <c r="A959" s="29" t="s">
        <v>136</v>
      </c>
      <c r="B959" s="29" t="s">
        <v>10</v>
      </c>
      <c r="C959" s="29" t="s">
        <v>26</v>
      </c>
      <c r="D959" s="29">
        <v>542</v>
      </c>
      <c r="E959" s="29">
        <v>5.1558009999999998E-3</v>
      </c>
    </row>
    <row r="960" spans="1:5" x14ac:dyDescent="0.35">
      <c r="A960" s="29" t="s">
        <v>137</v>
      </c>
      <c r="B960" s="29" t="s">
        <v>10</v>
      </c>
      <c r="C960" s="29" t="s">
        <v>26</v>
      </c>
      <c r="D960" s="29">
        <v>527</v>
      </c>
      <c r="E960" s="29">
        <v>5.2089909999999996E-3</v>
      </c>
    </row>
    <row r="961" spans="1:5" x14ac:dyDescent="0.35">
      <c r="A961" s="29" t="s">
        <v>138</v>
      </c>
      <c r="B961" s="29" t="s">
        <v>10</v>
      </c>
      <c r="C961" s="29" t="s">
        <v>26</v>
      </c>
      <c r="D961" s="29">
        <v>411</v>
      </c>
      <c r="E961" s="29">
        <v>5.3308330000000001E-3</v>
      </c>
    </row>
    <row r="962" spans="1:5" x14ac:dyDescent="0.35">
      <c r="A962" s="29" t="s">
        <v>124</v>
      </c>
      <c r="B962" s="29" t="s">
        <v>10</v>
      </c>
      <c r="C962" s="29" t="s">
        <v>27</v>
      </c>
      <c r="D962" s="29">
        <v>923.30139159999999</v>
      </c>
      <c r="E962" s="29">
        <v>3.990637E-3</v>
      </c>
    </row>
    <row r="963" spans="1:5" x14ac:dyDescent="0.35">
      <c r="A963" s="29" t="s">
        <v>125</v>
      </c>
      <c r="B963" s="29" t="s">
        <v>10</v>
      </c>
      <c r="C963" s="29" t="s">
        <v>27</v>
      </c>
      <c r="D963" s="29">
        <v>894.55798340000001</v>
      </c>
      <c r="E963" s="29">
        <v>4.1269239999999997E-3</v>
      </c>
    </row>
    <row r="964" spans="1:5" x14ac:dyDescent="0.35">
      <c r="A964" s="29" t="s">
        <v>126</v>
      </c>
      <c r="B964" s="29" t="s">
        <v>10</v>
      </c>
      <c r="C964" s="29" t="s">
        <v>27</v>
      </c>
      <c r="D964" s="29">
        <v>1016.4327392599999</v>
      </c>
      <c r="E964" s="29">
        <v>3.6341849999999998E-3</v>
      </c>
    </row>
    <row r="965" spans="1:5" x14ac:dyDescent="0.35">
      <c r="A965" s="29" t="s">
        <v>127</v>
      </c>
      <c r="B965" s="29" t="s">
        <v>10</v>
      </c>
      <c r="C965" s="29" t="s">
        <v>27</v>
      </c>
      <c r="D965" s="29">
        <v>918.08483887</v>
      </c>
      <c r="E965" s="29">
        <v>4.0078520000000001E-3</v>
      </c>
    </row>
    <row r="966" spans="1:5" x14ac:dyDescent="0.35">
      <c r="A966" s="29" t="s">
        <v>128</v>
      </c>
      <c r="B966" s="29" t="s">
        <v>10</v>
      </c>
      <c r="C966" s="29" t="s">
        <v>27</v>
      </c>
      <c r="D966" s="29">
        <v>1015.66687012</v>
      </c>
      <c r="E966" s="29">
        <v>4.0812310000000003E-3</v>
      </c>
    </row>
    <row r="967" spans="1:5" x14ac:dyDescent="0.35">
      <c r="A967" s="29" t="s">
        <v>129</v>
      </c>
      <c r="B967" s="29" t="s">
        <v>10</v>
      </c>
      <c r="C967" s="29" t="s">
        <v>27</v>
      </c>
      <c r="D967" s="29">
        <v>1125.4532470700001</v>
      </c>
      <c r="E967" s="29">
        <v>4.2099599999999996E-3</v>
      </c>
    </row>
    <row r="968" spans="1:5" x14ac:dyDescent="0.35">
      <c r="A968" s="29" t="s">
        <v>130</v>
      </c>
      <c r="B968" s="29" t="s">
        <v>10</v>
      </c>
      <c r="C968" s="29" t="s">
        <v>27</v>
      </c>
      <c r="D968" s="29">
        <v>921.01177978999999</v>
      </c>
      <c r="E968" s="29">
        <v>3.9336479999999997E-3</v>
      </c>
    </row>
    <row r="969" spans="1:5" x14ac:dyDescent="0.35">
      <c r="A969" s="29" t="s">
        <v>131</v>
      </c>
      <c r="B969" s="29" t="s">
        <v>10</v>
      </c>
      <c r="C969" s="29" t="s">
        <v>27</v>
      </c>
      <c r="D969" s="29">
        <v>933.17578125</v>
      </c>
      <c r="E969" s="29">
        <v>3.7336499999999998E-3</v>
      </c>
    </row>
    <row r="970" spans="1:5" x14ac:dyDescent="0.35">
      <c r="A970" s="29" t="s">
        <v>132</v>
      </c>
      <c r="B970" s="29" t="s">
        <v>10</v>
      </c>
      <c r="C970" s="29" t="s">
        <v>27</v>
      </c>
      <c r="D970" s="29">
        <v>817.42413329999999</v>
      </c>
      <c r="E970" s="29">
        <v>3.9487610000000003E-3</v>
      </c>
    </row>
    <row r="971" spans="1:5" x14ac:dyDescent="0.35">
      <c r="A971" s="29" t="s">
        <v>133</v>
      </c>
      <c r="B971" s="29" t="s">
        <v>10</v>
      </c>
      <c r="C971" s="29" t="s">
        <v>27</v>
      </c>
      <c r="D971" s="29">
        <v>918</v>
      </c>
      <c r="E971" s="29">
        <v>3.9540970000000002E-3</v>
      </c>
    </row>
    <row r="972" spans="1:5" x14ac:dyDescent="0.35">
      <c r="A972" s="29" t="s">
        <v>134</v>
      </c>
      <c r="B972" s="29" t="s">
        <v>10</v>
      </c>
      <c r="C972" s="29" t="s">
        <v>27</v>
      </c>
      <c r="D972" s="29">
        <v>866</v>
      </c>
      <c r="E972" s="29">
        <v>4.1722790000000001E-3</v>
      </c>
    </row>
    <row r="973" spans="1:5" x14ac:dyDescent="0.35">
      <c r="A973" s="29" t="s">
        <v>135</v>
      </c>
      <c r="B973" s="29" t="s">
        <v>10</v>
      </c>
      <c r="C973" s="29" t="s">
        <v>27</v>
      </c>
      <c r="D973" s="29">
        <v>804</v>
      </c>
      <c r="E973" s="29">
        <v>4.1580280000000002E-3</v>
      </c>
    </row>
    <row r="974" spans="1:5" x14ac:dyDescent="0.35">
      <c r="A974" s="29" t="s">
        <v>136</v>
      </c>
      <c r="B974" s="29" t="s">
        <v>10</v>
      </c>
      <c r="C974" s="29" t="s">
        <v>27</v>
      </c>
      <c r="D974" s="29">
        <v>737</v>
      </c>
      <c r="E974" s="29">
        <v>4.0649029999999999E-3</v>
      </c>
    </row>
    <row r="975" spans="1:5" x14ac:dyDescent="0.35">
      <c r="A975" s="29" t="s">
        <v>137</v>
      </c>
      <c r="B975" s="29" t="s">
        <v>10</v>
      </c>
      <c r="C975" s="29" t="s">
        <v>27</v>
      </c>
      <c r="D975" s="29">
        <v>770</v>
      </c>
      <c r="E975" s="29">
        <v>4.4191919999999997E-3</v>
      </c>
    </row>
    <row r="976" spans="1:5" x14ac:dyDescent="0.35">
      <c r="A976" s="29" t="s">
        <v>138</v>
      </c>
      <c r="B976" s="29" t="s">
        <v>10</v>
      </c>
      <c r="C976" s="29" t="s">
        <v>27</v>
      </c>
      <c r="D976" s="29">
        <v>759</v>
      </c>
      <c r="E976" s="29">
        <v>4.4201070000000004E-3</v>
      </c>
    </row>
    <row r="977" spans="1:5" x14ac:dyDescent="0.35">
      <c r="A977" s="29" t="s">
        <v>124</v>
      </c>
      <c r="B977" s="29" t="s">
        <v>10</v>
      </c>
      <c r="C977" s="29" t="s">
        <v>28</v>
      </c>
      <c r="D977" s="29">
        <v>1336.59997559</v>
      </c>
      <c r="E977" s="29">
        <v>4.6739640000000001E-3</v>
      </c>
    </row>
    <row r="978" spans="1:5" x14ac:dyDescent="0.35">
      <c r="A978" s="29" t="s">
        <v>125</v>
      </c>
      <c r="B978" s="29" t="s">
        <v>10</v>
      </c>
      <c r="C978" s="29" t="s">
        <v>28</v>
      </c>
      <c r="D978" s="29">
        <v>1029.62792969</v>
      </c>
      <c r="E978" s="29">
        <v>4.5901570000000001E-3</v>
      </c>
    </row>
    <row r="979" spans="1:5" x14ac:dyDescent="0.35">
      <c r="A979" s="29" t="s">
        <v>126</v>
      </c>
      <c r="B979" s="29" t="s">
        <v>10</v>
      </c>
      <c r="C979" s="29" t="s">
        <v>28</v>
      </c>
      <c r="D979" s="29">
        <v>1033.66223145</v>
      </c>
      <c r="E979" s="29">
        <v>4.777702E-3</v>
      </c>
    </row>
    <row r="980" spans="1:5" x14ac:dyDescent="0.35">
      <c r="A980" s="29" t="s">
        <v>127</v>
      </c>
      <c r="B980" s="29" t="s">
        <v>10</v>
      </c>
      <c r="C980" s="29" t="s">
        <v>28</v>
      </c>
      <c r="D980" s="29">
        <v>972.85791015999996</v>
      </c>
      <c r="E980" s="29">
        <v>4.4303550000000004E-3</v>
      </c>
    </row>
    <row r="981" spans="1:5" x14ac:dyDescent="0.35">
      <c r="A981" s="29" t="s">
        <v>128</v>
      </c>
      <c r="B981" s="29" t="s">
        <v>10</v>
      </c>
      <c r="C981" s="29" t="s">
        <v>28</v>
      </c>
      <c r="D981" s="29">
        <v>997.85931396000001</v>
      </c>
      <c r="E981" s="29">
        <v>4.5126710000000002E-3</v>
      </c>
    </row>
    <row r="982" spans="1:5" x14ac:dyDescent="0.35">
      <c r="A982" s="29" t="s">
        <v>129</v>
      </c>
      <c r="B982" s="29" t="s">
        <v>10</v>
      </c>
      <c r="C982" s="29" t="s">
        <v>28</v>
      </c>
      <c r="D982" s="29">
        <v>1154.37731934</v>
      </c>
      <c r="E982" s="29">
        <v>4.5335310000000004E-3</v>
      </c>
    </row>
    <row r="983" spans="1:5" x14ac:dyDescent="0.35">
      <c r="A983" s="29" t="s">
        <v>130</v>
      </c>
      <c r="B983" s="29" t="s">
        <v>10</v>
      </c>
      <c r="C983" s="29" t="s">
        <v>28</v>
      </c>
      <c r="D983" s="29">
        <v>1177.98950195</v>
      </c>
      <c r="E983" s="29">
        <v>4.5805969999999996E-3</v>
      </c>
    </row>
    <row r="984" spans="1:5" x14ac:dyDescent="0.35">
      <c r="A984" s="29" t="s">
        <v>131</v>
      </c>
      <c r="B984" s="29" t="s">
        <v>10</v>
      </c>
      <c r="C984" s="29" t="s">
        <v>28</v>
      </c>
      <c r="D984" s="29">
        <v>1116.0085449200001</v>
      </c>
      <c r="E984" s="29">
        <v>4.6199090000000002E-3</v>
      </c>
    </row>
    <row r="985" spans="1:5" x14ac:dyDescent="0.35">
      <c r="A985" s="29" t="s">
        <v>132</v>
      </c>
      <c r="B985" s="29" t="s">
        <v>10</v>
      </c>
      <c r="C985" s="29" t="s">
        <v>28</v>
      </c>
      <c r="D985" s="29">
        <v>1006.2097168</v>
      </c>
      <c r="E985" s="29">
        <v>4.6069639999999999E-3</v>
      </c>
    </row>
    <row r="986" spans="1:5" x14ac:dyDescent="0.35">
      <c r="A986" s="29" t="s">
        <v>133</v>
      </c>
      <c r="B986" s="29" t="s">
        <v>10</v>
      </c>
      <c r="C986" s="29" t="s">
        <v>28</v>
      </c>
      <c r="D986" s="29">
        <v>936.54907227000001</v>
      </c>
      <c r="E986" s="29">
        <v>4.5619639999999999E-3</v>
      </c>
    </row>
    <row r="987" spans="1:5" x14ac:dyDescent="0.35">
      <c r="A987" s="29" t="s">
        <v>134</v>
      </c>
      <c r="B987" s="29" t="s">
        <v>10</v>
      </c>
      <c r="C987" s="29" t="s">
        <v>28</v>
      </c>
      <c r="D987" s="29">
        <v>898.95825194999998</v>
      </c>
      <c r="E987" s="29">
        <v>4.4695869999999997E-3</v>
      </c>
    </row>
    <row r="988" spans="1:5" x14ac:dyDescent="0.35">
      <c r="A988" s="29" t="s">
        <v>135</v>
      </c>
      <c r="B988" s="29" t="s">
        <v>10</v>
      </c>
      <c r="C988" s="29" t="s">
        <v>28</v>
      </c>
      <c r="D988" s="29">
        <v>825</v>
      </c>
      <c r="E988" s="29">
        <v>4.9528610000000002E-3</v>
      </c>
    </row>
    <row r="989" spans="1:5" x14ac:dyDescent="0.35">
      <c r="A989" s="29" t="s">
        <v>136</v>
      </c>
      <c r="B989" s="29" t="s">
        <v>10</v>
      </c>
      <c r="C989" s="29" t="s">
        <v>28</v>
      </c>
      <c r="D989" s="29">
        <v>923.74682616999996</v>
      </c>
      <c r="E989" s="29">
        <v>5.1794090000000003E-3</v>
      </c>
    </row>
    <row r="990" spans="1:5" x14ac:dyDescent="0.35">
      <c r="A990" s="29" t="s">
        <v>137</v>
      </c>
      <c r="B990" s="29" t="s">
        <v>10</v>
      </c>
      <c r="C990" s="29" t="s">
        <v>28</v>
      </c>
      <c r="D990" s="29">
        <v>831.16284180000002</v>
      </c>
      <c r="E990" s="29">
        <v>5.010408E-3</v>
      </c>
    </row>
    <row r="991" spans="1:5" x14ac:dyDescent="0.35">
      <c r="A991" s="29" t="s">
        <v>138</v>
      </c>
      <c r="B991" s="29" t="s">
        <v>10</v>
      </c>
      <c r="C991" s="29" t="s">
        <v>28</v>
      </c>
      <c r="D991" s="29">
        <v>806.75299071999996</v>
      </c>
      <c r="E991" s="29">
        <v>4.5209550000000001E-3</v>
      </c>
    </row>
    <row r="992" spans="1:5" x14ac:dyDescent="0.35">
      <c r="A992" s="29" t="s">
        <v>124</v>
      </c>
      <c r="B992" s="29" t="s">
        <v>10</v>
      </c>
      <c r="C992" s="29" t="s">
        <v>29</v>
      </c>
      <c r="D992" s="29">
        <v>422.375</v>
      </c>
      <c r="E992" s="29">
        <v>5.1501710000000003E-3</v>
      </c>
    </row>
    <row r="993" spans="1:5" x14ac:dyDescent="0.35">
      <c r="A993" s="29" t="s">
        <v>125</v>
      </c>
      <c r="B993" s="29" t="s">
        <v>10</v>
      </c>
      <c r="C993" s="29" t="s">
        <v>29</v>
      </c>
      <c r="D993" s="29">
        <v>488.51419067</v>
      </c>
      <c r="E993" s="29">
        <v>5.4617850000000003E-3</v>
      </c>
    </row>
    <row r="994" spans="1:5" x14ac:dyDescent="0.35">
      <c r="A994" s="29" t="s">
        <v>126</v>
      </c>
      <c r="B994" s="29" t="s">
        <v>10</v>
      </c>
      <c r="C994" s="29" t="s">
        <v>29</v>
      </c>
      <c r="D994" s="29">
        <v>471.44763183999999</v>
      </c>
      <c r="E994" s="29">
        <v>5.1644300000000002E-3</v>
      </c>
    </row>
    <row r="995" spans="1:5" x14ac:dyDescent="0.35">
      <c r="A995" s="29" t="s">
        <v>127</v>
      </c>
      <c r="B995" s="29" t="s">
        <v>10</v>
      </c>
      <c r="C995" s="29" t="s">
        <v>29</v>
      </c>
      <c r="D995" s="29">
        <v>495.75588988999999</v>
      </c>
      <c r="E995" s="29">
        <v>5.3191319999999999E-3</v>
      </c>
    </row>
    <row r="996" spans="1:5" x14ac:dyDescent="0.35">
      <c r="A996" s="29" t="s">
        <v>128</v>
      </c>
      <c r="B996" s="29" t="s">
        <v>10</v>
      </c>
      <c r="C996" s="29" t="s">
        <v>29</v>
      </c>
      <c r="D996" s="29">
        <v>447.96899414000001</v>
      </c>
      <c r="E996" s="29">
        <v>5.1797149999999997E-3</v>
      </c>
    </row>
    <row r="997" spans="1:5" x14ac:dyDescent="0.35">
      <c r="A997" s="29" t="s">
        <v>129</v>
      </c>
      <c r="B997" s="29" t="s">
        <v>10</v>
      </c>
      <c r="C997" s="29" t="s">
        <v>29</v>
      </c>
      <c r="D997" s="29">
        <v>507.80447387999999</v>
      </c>
      <c r="E997" s="29">
        <v>5.2589689999999996E-3</v>
      </c>
    </row>
    <row r="998" spans="1:5" x14ac:dyDescent="0.35">
      <c r="A998" s="29" t="s">
        <v>130</v>
      </c>
      <c r="B998" s="29" t="s">
        <v>10</v>
      </c>
      <c r="C998" s="29" t="s">
        <v>29</v>
      </c>
      <c r="D998" s="29">
        <v>408.64773559999998</v>
      </c>
      <c r="E998" s="29">
        <v>5.5238259999999999E-3</v>
      </c>
    </row>
    <row r="999" spans="1:5" x14ac:dyDescent="0.35">
      <c r="A999" s="29" t="s">
        <v>131</v>
      </c>
      <c r="B999" s="29" t="s">
        <v>10</v>
      </c>
      <c r="C999" s="29" t="s">
        <v>29</v>
      </c>
      <c r="D999" s="29">
        <v>440.16101073999999</v>
      </c>
      <c r="E999" s="29">
        <v>5.9801089999999999E-3</v>
      </c>
    </row>
    <row r="1000" spans="1:5" x14ac:dyDescent="0.35">
      <c r="A1000" s="29" t="s">
        <v>132</v>
      </c>
      <c r="B1000" s="29" t="s">
        <v>10</v>
      </c>
      <c r="C1000" s="29" t="s">
        <v>29</v>
      </c>
      <c r="D1000" s="29">
        <v>463.58230591</v>
      </c>
      <c r="E1000" s="29">
        <v>5.049881E-3</v>
      </c>
    </row>
    <row r="1001" spans="1:5" x14ac:dyDescent="0.35">
      <c r="A1001" s="29" t="s">
        <v>133</v>
      </c>
      <c r="B1001" s="29" t="s">
        <v>10</v>
      </c>
      <c r="C1001" s="29" t="s">
        <v>29</v>
      </c>
      <c r="D1001" s="29">
        <v>411.97091675000001</v>
      </c>
      <c r="E1001" s="29">
        <v>6.1218080000000003E-3</v>
      </c>
    </row>
    <row r="1002" spans="1:5" x14ac:dyDescent="0.35">
      <c r="A1002" s="29" t="s">
        <v>134</v>
      </c>
      <c r="B1002" s="29" t="s">
        <v>10</v>
      </c>
      <c r="C1002" s="29" t="s">
        <v>29</v>
      </c>
      <c r="D1002" s="29">
        <v>453.69232177999999</v>
      </c>
      <c r="E1002" s="29">
        <v>5.2901140000000003E-3</v>
      </c>
    </row>
    <row r="1003" spans="1:5" x14ac:dyDescent="0.35">
      <c r="A1003" s="29" t="s">
        <v>135</v>
      </c>
      <c r="B1003" s="29" t="s">
        <v>10</v>
      </c>
      <c r="C1003" s="29" t="s">
        <v>29</v>
      </c>
      <c r="D1003" s="29">
        <v>425</v>
      </c>
      <c r="E1003" s="29">
        <v>5.653595E-3</v>
      </c>
    </row>
    <row r="1004" spans="1:5" x14ac:dyDescent="0.35">
      <c r="A1004" s="29" t="s">
        <v>136</v>
      </c>
      <c r="B1004" s="29" t="s">
        <v>10</v>
      </c>
      <c r="C1004" s="29" t="s">
        <v>29</v>
      </c>
      <c r="D1004" s="29">
        <v>453.75582886000001</v>
      </c>
      <c r="E1004" s="29">
        <v>5.7497420000000004E-3</v>
      </c>
    </row>
    <row r="1005" spans="1:5" x14ac:dyDescent="0.35">
      <c r="A1005" s="29" t="s">
        <v>137</v>
      </c>
      <c r="B1005" s="29" t="s">
        <v>10</v>
      </c>
      <c r="C1005" s="29" t="s">
        <v>29</v>
      </c>
      <c r="D1005" s="29">
        <v>415.85241698999999</v>
      </c>
      <c r="E1005" s="29">
        <v>6.4153589999999998E-3</v>
      </c>
    </row>
    <row r="1006" spans="1:5" x14ac:dyDescent="0.35">
      <c r="A1006" s="29" t="s">
        <v>138</v>
      </c>
      <c r="B1006" s="29" t="s">
        <v>10</v>
      </c>
      <c r="C1006" s="29" t="s">
        <v>29</v>
      </c>
      <c r="D1006" s="29">
        <v>300.64059448</v>
      </c>
      <c r="E1006" s="29">
        <v>5.8437530000000001E-3</v>
      </c>
    </row>
    <row r="1007" spans="1:5" x14ac:dyDescent="0.35">
      <c r="A1007" s="29" t="s">
        <v>124</v>
      </c>
      <c r="B1007" s="29" t="s">
        <v>10</v>
      </c>
      <c r="C1007" s="29" t="s">
        <v>30</v>
      </c>
      <c r="D1007" s="29">
        <v>7580.0239257800004</v>
      </c>
      <c r="E1007" s="29">
        <v>3.3039050000000002E-3</v>
      </c>
    </row>
    <row r="1008" spans="1:5" x14ac:dyDescent="0.35">
      <c r="A1008" s="29" t="s">
        <v>125</v>
      </c>
      <c r="B1008" s="29" t="s">
        <v>10</v>
      </c>
      <c r="C1008" s="29" t="s">
        <v>30</v>
      </c>
      <c r="D1008" s="29">
        <v>8071.9819335900002</v>
      </c>
      <c r="E1008" s="29">
        <v>3.1960420000000001E-3</v>
      </c>
    </row>
    <row r="1009" spans="1:5" x14ac:dyDescent="0.35">
      <c r="A1009" s="29" t="s">
        <v>126</v>
      </c>
      <c r="B1009" s="29" t="s">
        <v>10</v>
      </c>
      <c r="C1009" s="29" t="s">
        <v>30</v>
      </c>
      <c r="D1009" s="29">
        <v>8341.7080078100007</v>
      </c>
      <c r="E1009" s="29">
        <v>3.168564E-3</v>
      </c>
    </row>
    <row r="1010" spans="1:5" x14ac:dyDescent="0.35">
      <c r="A1010" s="29" t="s">
        <v>127</v>
      </c>
      <c r="B1010" s="29" t="s">
        <v>10</v>
      </c>
      <c r="C1010" s="29" t="s">
        <v>30</v>
      </c>
      <c r="D1010" s="29">
        <v>8352.8359375</v>
      </c>
      <c r="E1010" s="29">
        <v>3.1432259999999998E-3</v>
      </c>
    </row>
    <row r="1011" spans="1:5" x14ac:dyDescent="0.35">
      <c r="A1011" s="29" t="s">
        <v>128</v>
      </c>
      <c r="B1011" s="29" t="s">
        <v>10</v>
      </c>
      <c r="C1011" s="29" t="s">
        <v>30</v>
      </c>
      <c r="D1011" s="29">
        <v>8153.7319335900002</v>
      </c>
      <c r="E1011" s="29">
        <v>3.2356500000000001E-3</v>
      </c>
    </row>
    <row r="1012" spans="1:5" x14ac:dyDescent="0.35">
      <c r="A1012" s="29" t="s">
        <v>129</v>
      </c>
      <c r="B1012" s="29" t="s">
        <v>10</v>
      </c>
      <c r="C1012" s="29" t="s">
        <v>30</v>
      </c>
      <c r="D1012" s="29">
        <v>8407.203125</v>
      </c>
      <c r="E1012" s="29">
        <v>3.2505400000000001E-3</v>
      </c>
    </row>
    <row r="1013" spans="1:5" x14ac:dyDescent="0.35">
      <c r="A1013" s="29" t="s">
        <v>130</v>
      </c>
      <c r="B1013" s="29" t="s">
        <v>10</v>
      </c>
      <c r="C1013" s="29" t="s">
        <v>30</v>
      </c>
      <c r="D1013" s="29">
        <v>8097.8657226599998</v>
      </c>
      <c r="E1013" s="29">
        <v>3.2961750000000001E-3</v>
      </c>
    </row>
    <row r="1014" spans="1:5" x14ac:dyDescent="0.35">
      <c r="A1014" s="29" t="s">
        <v>131</v>
      </c>
      <c r="B1014" s="29" t="s">
        <v>10</v>
      </c>
      <c r="C1014" s="29" t="s">
        <v>30</v>
      </c>
      <c r="D1014" s="29">
        <v>7795.3647460900002</v>
      </c>
      <c r="E1014" s="29">
        <v>3.3736949999999999E-3</v>
      </c>
    </row>
    <row r="1015" spans="1:5" x14ac:dyDescent="0.35">
      <c r="A1015" s="29" t="s">
        <v>132</v>
      </c>
      <c r="B1015" s="29" t="s">
        <v>10</v>
      </c>
      <c r="C1015" s="29" t="s">
        <v>30</v>
      </c>
      <c r="D1015" s="29">
        <v>7015.9140625</v>
      </c>
      <c r="E1015" s="29">
        <v>3.4003190000000002E-3</v>
      </c>
    </row>
    <row r="1016" spans="1:5" x14ac:dyDescent="0.35">
      <c r="A1016" s="29" t="s">
        <v>133</v>
      </c>
      <c r="B1016" s="29" t="s">
        <v>10</v>
      </c>
      <c r="C1016" s="29" t="s">
        <v>30</v>
      </c>
      <c r="D1016" s="29">
        <v>7659.0917968800004</v>
      </c>
      <c r="E1016" s="29">
        <v>3.470997E-3</v>
      </c>
    </row>
    <row r="1017" spans="1:5" x14ac:dyDescent="0.35">
      <c r="A1017" s="29" t="s">
        <v>134</v>
      </c>
      <c r="B1017" s="29" t="s">
        <v>10</v>
      </c>
      <c r="C1017" s="29" t="s">
        <v>30</v>
      </c>
      <c r="D1017" s="29">
        <v>7083.7607421900002</v>
      </c>
      <c r="E1017" s="29">
        <v>3.6496860000000001E-3</v>
      </c>
    </row>
    <row r="1018" spans="1:5" x14ac:dyDescent="0.35">
      <c r="A1018" s="29" t="s">
        <v>135</v>
      </c>
      <c r="B1018" s="29" t="s">
        <v>10</v>
      </c>
      <c r="C1018" s="29" t="s">
        <v>30</v>
      </c>
      <c r="D1018" s="29">
        <v>6889</v>
      </c>
      <c r="E1018" s="29">
        <v>3.7090130000000002E-3</v>
      </c>
    </row>
    <row r="1019" spans="1:5" x14ac:dyDescent="0.35">
      <c r="A1019" s="29" t="s">
        <v>136</v>
      </c>
      <c r="B1019" s="29" t="s">
        <v>10</v>
      </c>
      <c r="C1019" s="29" t="s">
        <v>30</v>
      </c>
      <c r="D1019" s="29">
        <v>6872.7177734400002</v>
      </c>
      <c r="E1019" s="29">
        <v>3.8440700000000002E-3</v>
      </c>
    </row>
    <row r="1020" spans="1:5" x14ac:dyDescent="0.35">
      <c r="A1020" s="29" t="s">
        <v>137</v>
      </c>
      <c r="B1020" s="29" t="s">
        <v>10</v>
      </c>
      <c r="C1020" s="29" t="s">
        <v>30</v>
      </c>
      <c r="D1020" s="29">
        <v>6298.9550781300004</v>
      </c>
      <c r="E1020" s="29">
        <v>3.8560030000000002E-3</v>
      </c>
    </row>
    <row r="1021" spans="1:5" x14ac:dyDescent="0.35">
      <c r="A1021" s="29" t="s">
        <v>138</v>
      </c>
      <c r="B1021" s="29" t="s">
        <v>10</v>
      </c>
      <c r="C1021" s="29" t="s">
        <v>30</v>
      </c>
      <c r="D1021" s="29">
        <v>4772.421875</v>
      </c>
      <c r="E1021" s="29">
        <v>4.035645E-3</v>
      </c>
    </row>
    <row r="1022" spans="1:5" x14ac:dyDescent="0.35">
      <c r="A1022" s="29" t="s">
        <v>124</v>
      </c>
      <c r="B1022" s="29" t="s">
        <v>10</v>
      </c>
      <c r="C1022" s="29" t="s">
        <v>31</v>
      </c>
      <c r="D1022" s="29">
        <v>4290.4916992199996</v>
      </c>
      <c r="E1022" s="29">
        <v>3.1200189999999999E-3</v>
      </c>
    </row>
    <row r="1023" spans="1:5" x14ac:dyDescent="0.35">
      <c r="A1023" s="29" t="s">
        <v>125</v>
      </c>
      <c r="B1023" s="29" t="s">
        <v>10</v>
      </c>
      <c r="C1023" s="29" t="s">
        <v>31</v>
      </c>
      <c r="D1023" s="29">
        <v>4479.6855468800004</v>
      </c>
      <c r="E1023" s="29">
        <v>3.1731379999999998E-3</v>
      </c>
    </row>
    <row r="1024" spans="1:5" x14ac:dyDescent="0.35">
      <c r="A1024" s="29" t="s">
        <v>126</v>
      </c>
      <c r="B1024" s="29" t="s">
        <v>10</v>
      </c>
      <c r="C1024" s="29" t="s">
        <v>31</v>
      </c>
      <c r="D1024" s="29">
        <v>4708.4252929699996</v>
      </c>
      <c r="E1024" s="29">
        <v>3.213404E-3</v>
      </c>
    </row>
    <row r="1025" spans="1:5" x14ac:dyDescent="0.35">
      <c r="A1025" s="29" t="s">
        <v>127</v>
      </c>
      <c r="B1025" s="29" t="s">
        <v>10</v>
      </c>
      <c r="C1025" s="29" t="s">
        <v>31</v>
      </c>
      <c r="D1025" s="29">
        <v>4769.2309570300004</v>
      </c>
      <c r="E1025" s="29">
        <v>3.173833E-3</v>
      </c>
    </row>
    <row r="1026" spans="1:5" x14ac:dyDescent="0.35">
      <c r="A1026" s="29" t="s">
        <v>128</v>
      </c>
      <c r="B1026" s="29" t="s">
        <v>10</v>
      </c>
      <c r="C1026" s="29" t="s">
        <v>31</v>
      </c>
      <c r="D1026" s="29">
        <v>4608.0561523400002</v>
      </c>
      <c r="E1026" s="29">
        <v>3.17827E-3</v>
      </c>
    </row>
    <row r="1027" spans="1:5" x14ac:dyDescent="0.35">
      <c r="A1027" s="29" t="s">
        <v>129</v>
      </c>
      <c r="B1027" s="29" t="s">
        <v>10</v>
      </c>
      <c r="C1027" s="29" t="s">
        <v>31</v>
      </c>
      <c r="D1027" s="29">
        <v>5192.2563476599998</v>
      </c>
      <c r="E1027" s="29">
        <v>3.650716E-3</v>
      </c>
    </row>
    <row r="1028" spans="1:5" x14ac:dyDescent="0.35">
      <c r="A1028" s="29" t="s">
        <v>130</v>
      </c>
      <c r="B1028" s="29" t="s">
        <v>10</v>
      </c>
      <c r="C1028" s="29" t="s">
        <v>31</v>
      </c>
      <c r="D1028" s="29">
        <v>4702.8540039099998</v>
      </c>
      <c r="E1028" s="29">
        <v>3.9602149999999996E-3</v>
      </c>
    </row>
    <row r="1029" spans="1:5" x14ac:dyDescent="0.35">
      <c r="A1029" s="29" t="s">
        <v>131</v>
      </c>
      <c r="B1029" s="29" t="s">
        <v>10</v>
      </c>
      <c r="C1029" s="29" t="s">
        <v>31</v>
      </c>
      <c r="D1029" s="29">
        <v>4613</v>
      </c>
      <c r="E1029" s="29">
        <v>3.9140590000000001E-3</v>
      </c>
    </row>
    <row r="1030" spans="1:5" x14ac:dyDescent="0.35">
      <c r="A1030" s="29" t="s">
        <v>132</v>
      </c>
      <c r="B1030" s="29" t="s">
        <v>10</v>
      </c>
      <c r="C1030" s="29" t="s">
        <v>31</v>
      </c>
      <c r="D1030" s="29">
        <v>4564</v>
      </c>
      <c r="E1030" s="29">
        <v>3.793121E-3</v>
      </c>
    </row>
    <row r="1031" spans="1:5" x14ac:dyDescent="0.35">
      <c r="A1031" s="29" t="s">
        <v>133</v>
      </c>
      <c r="B1031" s="29" t="s">
        <v>10</v>
      </c>
      <c r="C1031" s="29" t="s">
        <v>31</v>
      </c>
      <c r="D1031" s="29">
        <v>4436</v>
      </c>
      <c r="E1031" s="29">
        <v>3.8440219999999999E-3</v>
      </c>
    </row>
    <row r="1032" spans="1:5" x14ac:dyDescent="0.35">
      <c r="A1032" s="29" t="s">
        <v>134</v>
      </c>
      <c r="B1032" s="29" t="s">
        <v>10</v>
      </c>
      <c r="C1032" s="29" t="s">
        <v>31</v>
      </c>
      <c r="D1032" s="29">
        <v>4215</v>
      </c>
      <c r="E1032" s="29">
        <v>3.883451E-3</v>
      </c>
    </row>
    <row r="1033" spans="1:5" x14ac:dyDescent="0.35">
      <c r="A1033" s="29" t="s">
        <v>135</v>
      </c>
      <c r="B1033" s="29" t="s">
        <v>10</v>
      </c>
      <c r="C1033" s="29" t="s">
        <v>31</v>
      </c>
      <c r="D1033" s="29">
        <v>4277</v>
      </c>
      <c r="E1033" s="29">
        <v>4.0538199999999996E-3</v>
      </c>
    </row>
    <row r="1034" spans="1:5" x14ac:dyDescent="0.35">
      <c r="A1034" s="29" t="s">
        <v>136</v>
      </c>
      <c r="B1034" s="29" t="s">
        <v>10</v>
      </c>
      <c r="C1034" s="29" t="s">
        <v>31</v>
      </c>
      <c r="D1034" s="29">
        <v>3699</v>
      </c>
      <c r="E1034" s="29">
        <v>4.3510249999999997E-3</v>
      </c>
    </row>
    <row r="1035" spans="1:5" x14ac:dyDescent="0.35">
      <c r="A1035" s="29" t="s">
        <v>137</v>
      </c>
      <c r="B1035" s="29" t="s">
        <v>10</v>
      </c>
      <c r="C1035" s="29" t="s">
        <v>31</v>
      </c>
      <c r="D1035" s="29">
        <v>3051</v>
      </c>
      <c r="E1035" s="29">
        <v>4.4040659999999999E-3</v>
      </c>
    </row>
    <row r="1036" spans="1:5" x14ac:dyDescent="0.35">
      <c r="A1036" s="29" t="s">
        <v>138</v>
      </c>
      <c r="B1036" s="29" t="s">
        <v>10</v>
      </c>
      <c r="C1036" s="29" t="s">
        <v>31</v>
      </c>
      <c r="D1036" s="29">
        <v>2661</v>
      </c>
      <c r="E1036" s="29">
        <v>4.4793100000000002E-3</v>
      </c>
    </row>
    <row r="1037" spans="1:5" x14ac:dyDescent="0.35">
      <c r="A1037" s="29" t="s">
        <v>124</v>
      </c>
      <c r="B1037" s="29" t="s">
        <v>10</v>
      </c>
      <c r="C1037" s="29" t="s">
        <v>32</v>
      </c>
      <c r="D1037" s="29">
        <v>1047.89904785</v>
      </c>
      <c r="E1037" s="29">
        <v>3.7756180000000001E-3</v>
      </c>
    </row>
    <row r="1038" spans="1:5" x14ac:dyDescent="0.35">
      <c r="A1038" s="29" t="s">
        <v>125</v>
      </c>
      <c r="B1038" s="29" t="s">
        <v>10</v>
      </c>
      <c r="C1038" s="29" t="s">
        <v>32</v>
      </c>
      <c r="D1038" s="29">
        <v>1231.1824951200001</v>
      </c>
      <c r="E1038" s="29">
        <v>3.7110099999999998E-3</v>
      </c>
    </row>
    <row r="1039" spans="1:5" x14ac:dyDescent="0.35">
      <c r="A1039" s="29" t="s">
        <v>126</v>
      </c>
      <c r="B1039" s="29" t="s">
        <v>10</v>
      </c>
      <c r="C1039" s="29" t="s">
        <v>32</v>
      </c>
      <c r="D1039" s="29">
        <v>1281.15893555</v>
      </c>
      <c r="E1039" s="29">
        <v>3.7676200000000002E-3</v>
      </c>
    </row>
    <row r="1040" spans="1:5" x14ac:dyDescent="0.35">
      <c r="A1040" s="29" t="s">
        <v>127</v>
      </c>
      <c r="B1040" s="29" t="s">
        <v>10</v>
      </c>
      <c r="C1040" s="29" t="s">
        <v>32</v>
      </c>
      <c r="D1040" s="29">
        <v>1336.3112793</v>
      </c>
      <c r="E1040" s="29">
        <v>4.2769150000000001E-3</v>
      </c>
    </row>
    <row r="1041" spans="1:5" x14ac:dyDescent="0.35">
      <c r="A1041" s="29" t="s">
        <v>128</v>
      </c>
      <c r="B1041" s="29" t="s">
        <v>10</v>
      </c>
      <c r="C1041" s="29" t="s">
        <v>32</v>
      </c>
      <c r="D1041" s="29">
        <v>1217.30895996</v>
      </c>
      <c r="E1041" s="29">
        <v>4.3444340000000003E-3</v>
      </c>
    </row>
    <row r="1042" spans="1:5" x14ac:dyDescent="0.35">
      <c r="A1042" s="29" t="s">
        <v>129</v>
      </c>
      <c r="B1042" s="29" t="s">
        <v>10</v>
      </c>
      <c r="C1042" s="29" t="s">
        <v>32</v>
      </c>
      <c r="D1042" s="29">
        <v>1396.6740722699999</v>
      </c>
      <c r="E1042" s="29">
        <v>4.4847680000000001E-3</v>
      </c>
    </row>
    <row r="1043" spans="1:5" x14ac:dyDescent="0.35">
      <c r="A1043" s="29" t="s">
        <v>130</v>
      </c>
      <c r="B1043" s="29" t="s">
        <v>10</v>
      </c>
      <c r="C1043" s="29" t="s">
        <v>32</v>
      </c>
      <c r="D1043" s="29">
        <v>1282.0646972699999</v>
      </c>
      <c r="E1043" s="29">
        <v>4.5327259999999999E-3</v>
      </c>
    </row>
    <row r="1044" spans="1:5" x14ac:dyDescent="0.35">
      <c r="A1044" s="29" t="s">
        <v>131</v>
      </c>
      <c r="B1044" s="29" t="s">
        <v>10</v>
      </c>
      <c r="C1044" s="29" t="s">
        <v>32</v>
      </c>
      <c r="D1044" s="29">
        <v>1395.7567138700001</v>
      </c>
      <c r="E1044" s="29">
        <v>4.6978810000000001E-3</v>
      </c>
    </row>
    <row r="1045" spans="1:5" x14ac:dyDescent="0.35">
      <c r="A1045" s="29" t="s">
        <v>132</v>
      </c>
      <c r="B1045" s="29" t="s">
        <v>10</v>
      </c>
      <c r="C1045" s="29" t="s">
        <v>32</v>
      </c>
      <c r="D1045" s="29">
        <v>1148.19104004</v>
      </c>
      <c r="E1045" s="29">
        <v>4.4684750000000004E-3</v>
      </c>
    </row>
    <row r="1046" spans="1:5" x14ac:dyDescent="0.35">
      <c r="A1046" s="29" t="s">
        <v>133</v>
      </c>
      <c r="B1046" s="29" t="s">
        <v>10</v>
      </c>
      <c r="C1046" s="29" t="s">
        <v>32</v>
      </c>
      <c r="D1046" s="29">
        <v>1113.7983398399999</v>
      </c>
      <c r="E1046" s="29">
        <v>4.77524E-3</v>
      </c>
    </row>
    <row r="1047" spans="1:5" x14ac:dyDescent="0.35">
      <c r="A1047" s="29" t="s">
        <v>134</v>
      </c>
      <c r="B1047" s="29" t="s">
        <v>10</v>
      </c>
      <c r="C1047" s="29" t="s">
        <v>32</v>
      </c>
      <c r="D1047" s="29">
        <v>1011.80413818</v>
      </c>
      <c r="E1047" s="29">
        <v>4.835247E-3</v>
      </c>
    </row>
    <row r="1048" spans="1:5" x14ac:dyDescent="0.35">
      <c r="A1048" s="29" t="s">
        <v>135</v>
      </c>
      <c r="B1048" s="29" t="s">
        <v>10</v>
      </c>
      <c r="C1048" s="29" t="s">
        <v>32</v>
      </c>
      <c r="D1048" s="29">
        <v>1041</v>
      </c>
      <c r="E1048" s="29">
        <v>4.8177489999999996E-3</v>
      </c>
    </row>
    <row r="1049" spans="1:5" x14ac:dyDescent="0.35">
      <c r="A1049" s="29" t="s">
        <v>136</v>
      </c>
      <c r="B1049" s="29" t="s">
        <v>10</v>
      </c>
      <c r="C1049" s="29" t="s">
        <v>32</v>
      </c>
      <c r="D1049" s="29">
        <v>1041.2388916</v>
      </c>
      <c r="E1049" s="29">
        <v>4.694419E-3</v>
      </c>
    </row>
    <row r="1050" spans="1:5" x14ac:dyDescent="0.35">
      <c r="A1050" s="29" t="s">
        <v>137</v>
      </c>
      <c r="B1050" s="29" t="s">
        <v>10</v>
      </c>
      <c r="C1050" s="29" t="s">
        <v>32</v>
      </c>
      <c r="D1050" s="29">
        <v>986.49322510000002</v>
      </c>
      <c r="E1050" s="29">
        <v>4.5912360000000003E-3</v>
      </c>
    </row>
    <row r="1051" spans="1:5" x14ac:dyDescent="0.35">
      <c r="A1051" s="29" t="s">
        <v>138</v>
      </c>
      <c r="B1051" s="29" t="s">
        <v>10</v>
      </c>
      <c r="C1051" s="29" t="s">
        <v>32</v>
      </c>
      <c r="D1051" s="29">
        <v>930.85552978999999</v>
      </c>
      <c r="E1051" s="29">
        <v>4.7212030000000002E-3</v>
      </c>
    </row>
    <row r="1052" spans="1:5" x14ac:dyDescent="0.35">
      <c r="A1052" s="29" t="s">
        <v>124</v>
      </c>
      <c r="B1052" s="29" t="s">
        <v>10</v>
      </c>
      <c r="C1052" s="29" t="s">
        <v>33</v>
      </c>
      <c r="D1052" s="29">
        <v>564.03387451000003</v>
      </c>
      <c r="E1052" s="29">
        <v>5.0238390000000004E-3</v>
      </c>
    </row>
    <row r="1053" spans="1:5" x14ac:dyDescent="0.35">
      <c r="A1053" s="29" t="s">
        <v>125</v>
      </c>
      <c r="B1053" s="29" t="s">
        <v>10</v>
      </c>
      <c r="C1053" s="29" t="s">
        <v>33</v>
      </c>
      <c r="D1053" s="29">
        <v>538.17456055000002</v>
      </c>
      <c r="E1053" s="29">
        <v>5.374312E-3</v>
      </c>
    </row>
    <row r="1054" spans="1:5" x14ac:dyDescent="0.35">
      <c r="A1054" s="29" t="s">
        <v>126</v>
      </c>
      <c r="B1054" s="29" t="s">
        <v>10</v>
      </c>
      <c r="C1054" s="29" t="s">
        <v>33</v>
      </c>
      <c r="D1054" s="29">
        <v>674.01306151999995</v>
      </c>
      <c r="E1054" s="29">
        <v>5.2753679999999999E-3</v>
      </c>
    </row>
    <row r="1055" spans="1:5" x14ac:dyDescent="0.35">
      <c r="A1055" s="29" t="s">
        <v>127</v>
      </c>
      <c r="B1055" s="29" t="s">
        <v>10</v>
      </c>
      <c r="C1055" s="29" t="s">
        <v>33</v>
      </c>
      <c r="D1055" s="29">
        <v>666.55279541000004</v>
      </c>
      <c r="E1055" s="29">
        <v>5.0852220000000004E-3</v>
      </c>
    </row>
    <row r="1056" spans="1:5" x14ac:dyDescent="0.35">
      <c r="A1056" s="29" t="s">
        <v>128</v>
      </c>
      <c r="B1056" s="29" t="s">
        <v>10</v>
      </c>
      <c r="C1056" s="29" t="s">
        <v>33</v>
      </c>
      <c r="D1056" s="29">
        <v>726.69750977000001</v>
      </c>
      <c r="E1056" s="29">
        <v>5.3895649999999998E-3</v>
      </c>
    </row>
    <row r="1057" spans="1:5" x14ac:dyDescent="0.35">
      <c r="A1057" s="29" t="s">
        <v>129</v>
      </c>
      <c r="B1057" s="29" t="s">
        <v>10</v>
      </c>
      <c r="C1057" s="29" t="s">
        <v>33</v>
      </c>
      <c r="D1057" s="29">
        <v>661.49243163999995</v>
      </c>
      <c r="E1057" s="29">
        <v>4.7589629999999997E-3</v>
      </c>
    </row>
    <row r="1058" spans="1:5" x14ac:dyDescent="0.35">
      <c r="A1058" s="29" t="s">
        <v>130</v>
      </c>
      <c r="B1058" s="29" t="s">
        <v>10</v>
      </c>
      <c r="C1058" s="29" t="s">
        <v>33</v>
      </c>
      <c r="D1058" s="29">
        <v>571.44958496000004</v>
      </c>
      <c r="E1058" s="29">
        <v>5.3104010000000002E-3</v>
      </c>
    </row>
    <row r="1059" spans="1:5" x14ac:dyDescent="0.35">
      <c r="A1059" s="29" t="s">
        <v>131</v>
      </c>
      <c r="B1059" s="29" t="s">
        <v>10</v>
      </c>
      <c r="C1059" s="29" t="s">
        <v>33</v>
      </c>
      <c r="D1059" s="29">
        <v>651.82305908000001</v>
      </c>
      <c r="E1059" s="29">
        <v>5.2533229999999998E-3</v>
      </c>
    </row>
    <row r="1060" spans="1:5" x14ac:dyDescent="0.35">
      <c r="A1060" s="29" t="s">
        <v>132</v>
      </c>
      <c r="B1060" s="29" t="s">
        <v>10</v>
      </c>
      <c r="C1060" s="29" t="s">
        <v>33</v>
      </c>
      <c r="D1060" s="29">
        <v>490.94201659999999</v>
      </c>
      <c r="E1060" s="29">
        <v>5.4859829999999998E-3</v>
      </c>
    </row>
    <row r="1061" spans="1:5" x14ac:dyDescent="0.35">
      <c r="A1061" s="29" t="s">
        <v>133</v>
      </c>
      <c r="B1061" s="29" t="s">
        <v>10</v>
      </c>
      <c r="C1061" s="29" t="s">
        <v>33</v>
      </c>
      <c r="D1061" s="29">
        <v>499.47241210999999</v>
      </c>
      <c r="E1061" s="29">
        <v>5.0029899999999997E-3</v>
      </c>
    </row>
    <row r="1062" spans="1:5" x14ac:dyDescent="0.35">
      <c r="A1062" s="29" t="s">
        <v>134</v>
      </c>
      <c r="B1062" s="29" t="s">
        <v>10</v>
      </c>
      <c r="C1062" s="29" t="s">
        <v>33</v>
      </c>
      <c r="D1062" s="29">
        <v>417.80892943999999</v>
      </c>
      <c r="E1062" s="29">
        <v>5.1635350000000003E-3</v>
      </c>
    </row>
    <row r="1063" spans="1:5" x14ac:dyDescent="0.35">
      <c r="A1063" s="29" t="s">
        <v>135</v>
      </c>
      <c r="B1063" s="29" t="s">
        <v>10</v>
      </c>
      <c r="C1063" s="29" t="s">
        <v>33</v>
      </c>
      <c r="D1063" s="29">
        <v>419</v>
      </c>
      <c r="E1063" s="29">
        <v>5.2588829999999998E-3</v>
      </c>
    </row>
    <row r="1064" spans="1:5" x14ac:dyDescent="0.35">
      <c r="A1064" s="29" t="s">
        <v>136</v>
      </c>
      <c r="B1064" s="29" t="s">
        <v>10</v>
      </c>
      <c r="C1064" s="29" t="s">
        <v>33</v>
      </c>
      <c r="D1064" s="29">
        <v>426.73394775000003</v>
      </c>
      <c r="E1064" s="29">
        <v>5.3999720000000003E-3</v>
      </c>
    </row>
    <row r="1065" spans="1:5" x14ac:dyDescent="0.35">
      <c r="A1065" s="29" t="s">
        <v>137</v>
      </c>
      <c r="B1065" s="29" t="s">
        <v>10</v>
      </c>
      <c r="C1065" s="29" t="s">
        <v>33</v>
      </c>
      <c r="D1065" s="29">
        <v>413.3515625</v>
      </c>
      <c r="E1065" s="29">
        <v>5.8029739999999998E-3</v>
      </c>
    </row>
    <row r="1066" spans="1:5" x14ac:dyDescent="0.35">
      <c r="A1066" s="29" t="s">
        <v>138</v>
      </c>
      <c r="B1066" s="29" t="s">
        <v>10</v>
      </c>
      <c r="C1066" s="29" t="s">
        <v>33</v>
      </c>
      <c r="D1066" s="29">
        <v>417.45275879000002</v>
      </c>
      <c r="E1066" s="29">
        <v>5.9000980000000003E-3</v>
      </c>
    </row>
    <row r="1067" spans="1:5" x14ac:dyDescent="0.35">
      <c r="A1067" s="29" t="s">
        <v>124</v>
      </c>
      <c r="B1067" s="29" t="s">
        <v>10</v>
      </c>
      <c r="C1067" s="29" t="s">
        <v>34</v>
      </c>
      <c r="D1067" s="29">
        <v>669.02410888999998</v>
      </c>
      <c r="E1067" s="29">
        <v>4.2822839999999999E-3</v>
      </c>
    </row>
    <row r="1068" spans="1:5" x14ac:dyDescent="0.35">
      <c r="A1068" s="29" t="s">
        <v>125</v>
      </c>
      <c r="B1068" s="29" t="s">
        <v>10</v>
      </c>
      <c r="C1068" s="29" t="s">
        <v>34</v>
      </c>
      <c r="D1068" s="29">
        <v>748.98150635000002</v>
      </c>
      <c r="E1068" s="29">
        <v>4.2164560000000004E-3</v>
      </c>
    </row>
    <row r="1069" spans="1:5" x14ac:dyDescent="0.35">
      <c r="A1069" s="29" t="s">
        <v>126</v>
      </c>
      <c r="B1069" s="29" t="s">
        <v>10</v>
      </c>
      <c r="C1069" s="29" t="s">
        <v>34</v>
      </c>
      <c r="D1069" s="29">
        <v>744.93585204999999</v>
      </c>
      <c r="E1069" s="29">
        <v>4.2921290000000004E-3</v>
      </c>
    </row>
    <row r="1070" spans="1:5" x14ac:dyDescent="0.35">
      <c r="A1070" s="29" t="s">
        <v>127</v>
      </c>
      <c r="B1070" s="29" t="s">
        <v>10</v>
      </c>
      <c r="C1070" s="29" t="s">
        <v>34</v>
      </c>
      <c r="D1070" s="29">
        <v>908.07409668000003</v>
      </c>
      <c r="E1070" s="29">
        <v>4.4057159999999996E-3</v>
      </c>
    </row>
    <row r="1071" spans="1:5" x14ac:dyDescent="0.35">
      <c r="A1071" s="29" t="s">
        <v>128</v>
      </c>
      <c r="B1071" s="29" t="s">
        <v>10</v>
      </c>
      <c r="C1071" s="29" t="s">
        <v>34</v>
      </c>
      <c r="D1071" s="29">
        <v>785.27282715000001</v>
      </c>
      <c r="E1071" s="29">
        <v>4.5193550000000001E-3</v>
      </c>
    </row>
    <row r="1072" spans="1:5" x14ac:dyDescent="0.35">
      <c r="A1072" s="29" t="s">
        <v>129</v>
      </c>
      <c r="B1072" s="29" t="s">
        <v>10</v>
      </c>
      <c r="C1072" s="29" t="s">
        <v>34</v>
      </c>
      <c r="D1072" s="29">
        <v>895.55877685999997</v>
      </c>
      <c r="E1072" s="29">
        <v>4.5795970000000004E-3</v>
      </c>
    </row>
    <row r="1073" spans="1:5" x14ac:dyDescent="0.35">
      <c r="A1073" s="29" t="s">
        <v>130</v>
      </c>
      <c r="B1073" s="29" t="s">
        <v>10</v>
      </c>
      <c r="C1073" s="29" t="s">
        <v>34</v>
      </c>
      <c r="D1073" s="29">
        <v>792.53356933999999</v>
      </c>
      <c r="E1073" s="29">
        <v>4.5307580000000002E-3</v>
      </c>
    </row>
    <row r="1074" spans="1:5" x14ac:dyDescent="0.35">
      <c r="A1074" s="29" t="s">
        <v>131</v>
      </c>
      <c r="B1074" s="29" t="s">
        <v>10</v>
      </c>
      <c r="C1074" s="29" t="s">
        <v>34</v>
      </c>
      <c r="D1074" s="29">
        <v>731.56030272999999</v>
      </c>
      <c r="E1074" s="29">
        <v>4.693455E-3</v>
      </c>
    </row>
    <row r="1075" spans="1:5" x14ac:dyDescent="0.35">
      <c r="A1075" s="29" t="s">
        <v>132</v>
      </c>
      <c r="B1075" s="29" t="s">
        <v>10</v>
      </c>
      <c r="C1075" s="29" t="s">
        <v>34</v>
      </c>
      <c r="D1075" s="29">
        <v>593.87054443</v>
      </c>
      <c r="E1075" s="29">
        <v>4.6716700000000002E-3</v>
      </c>
    </row>
    <row r="1076" spans="1:5" x14ac:dyDescent="0.35">
      <c r="A1076" s="29" t="s">
        <v>133</v>
      </c>
      <c r="B1076" s="29" t="s">
        <v>10</v>
      </c>
      <c r="C1076" s="29" t="s">
        <v>34</v>
      </c>
      <c r="D1076" s="29">
        <v>753.70294189000003</v>
      </c>
      <c r="E1076" s="29">
        <v>4.8413759999999997E-3</v>
      </c>
    </row>
    <row r="1077" spans="1:5" x14ac:dyDescent="0.35">
      <c r="A1077" s="29" t="s">
        <v>134</v>
      </c>
      <c r="B1077" s="29" t="s">
        <v>10</v>
      </c>
      <c r="C1077" s="29" t="s">
        <v>34</v>
      </c>
      <c r="D1077" s="29">
        <v>692.35089111000002</v>
      </c>
      <c r="E1077" s="29">
        <v>4.5395729999999999E-3</v>
      </c>
    </row>
    <row r="1078" spans="1:5" x14ac:dyDescent="0.35">
      <c r="A1078" s="29" t="s">
        <v>135</v>
      </c>
      <c r="B1078" s="29" t="s">
        <v>10</v>
      </c>
      <c r="C1078" s="29" t="s">
        <v>34</v>
      </c>
      <c r="D1078" s="29">
        <v>804</v>
      </c>
      <c r="E1078" s="29">
        <v>4.4491089999999997E-3</v>
      </c>
    </row>
    <row r="1079" spans="1:5" x14ac:dyDescent="0.35">
      <c r="A1079" s="29" t="s">
        <v>136</v>
      </c>
      <c r="B1079" s="29" t="s">
        <v>10</v>
      </c>
      <c r="C1079" s="29" t="s">
        <v>34</v>
      </c>
      <c r="D1079" s="29">
        <v>667.92797852000001</v>
      </c>
      <c r="E1079" s="29">
        <v>4.4184960000000001E-3</v>
      </c>
    </row>
    <row r="1080" spans="1:5" x14ac:dyDescent="0.35">
      <c r="A1080" s="29" t="s">
        <v>137</v>
      </c>
      <c r="B1080" s="29" t="s">
        <v>10</v>
      </c>
      <c r="C1080" s="29" t="s">
        <v>34</v>
      </c>
      <c r="D1080" s="29">
        <v>614.69720458999996</v>
      </c>
      <c r="E1080" s="29">
        <v>4.5876889999999998E-3</v>
      </c>
    </row>
    <row r="1081" spans="1:5" x14ac:dyDescent="0.35">
      <c r="A1081" s="29" t="s">
        <v>138</v>
      </c>
      <c r="B1081" s="29" t="s">
        <v>10</v>
      </c>
      <c r="C1081" s="29" t="s">
        <v>34</v>
      </c>
      <c r="D1081" s="29">
        <v>555.86425781000003</v>
      </c>
      <c r="E1081" s="29">
        <v>4.5268740000000002E-3</v>
      </c>
    </row>
    <row r="1082" spans="1:5" x14ac:dyDescent="0.35">
      <c r="A1082" s="29" t="s">
        <v>124</v>
      </c>
      <c r="B1082" s="29" t="s">
        <v>10</v>
      </c>
      <c r="C1082" s="29" t="s">
        <v>35</v>
      </c>
      <c r="D1082" s="29">
        <v>877.81738281000003</v>
      </c>
      <c r="E1082" s="29">
        <v>3.6779669999999999E-3</v>
      </c>
    </row>
    <row r="1083" spans="1:5" x14ac:dyDescent="0.35">
      <c r="A1083" s="29" t="s">
        <v>125</v>
      </c>
      <c r="B1083" s="29" t="s">
        <v>10</v>
      </c>
      <c r="C1083" s="29" t="s">
        <v>35</v>
      </c>
      <c r="D1083" s="29">
        <v>905.17395020000004</v>
      </c>
      <c r="E1083" s="29">
        <v>3.697961E-3</v>
      </c>
    </row>
    <row r="1084" spans="1:5" x14ac:dyDescent="0.35">
      <c r="A1084" s="29" t="s">
        <v>126</v>
      </c>
      <c r="B1084" s="29" t="s">
        <v>10</v>
      </c>
      <c r="C1084" s="29" t="s">
        <v>35</v>
      </c>
      <c r="D1084" s="29">
        <v>924.97705078000001</v>
      </c>
      <c r="E1084" s="29">
        <v>3.5766399999999999E-3</v>
      </c>
    </row>
    <row r="1085" spans="1:5" x14ac:dyDescent="0.35">
      <c r="A1085" s="29" t="s">
        <v>127</v>
      </c>
      <c r="B1085" s="29" t="s">
        <v>10</v>
      </c>
      <c r="C1085" s="29" t="s">
        <v>35</v>
      </c>
      <c r="D1085" s="29">
        <v>1037.08203125</v>
      </c>
      <c r="E1085" s="29">
        <v>3.6578040000000002E-3</v>
      </c>
    </row>
    <row r="1086" spans="1:5" x14ac:dyDescent="0.35">
      <c r="A1086" s="29" t="s">
        <v>128</v>
      </c>
      <c r="B1086" s="29" t="s">
        <v>10</v>
      </c>
      <c r="C1086" s="29" t="s">
        <v>35</v>
      </c>
      <c r="D1086" s="29">
        <v>1025.32385254</v>
      </c>
      <c r="E1086" s="29">
        <v>3.7545809999999999E-3</v>
      </c>
    </row>
    <row r="1087" spans="1:5" x14ac:dyDescent="0.35">
      <c r="A1087" s="29" t="s">
        <v>129</v>
      </c>
      <c r="B1087" s="29" t="s">
        <v>10</v>
      </c>
      <c r="C1087" s="29" t="s">
        <v>35</v>
      </c>
      <c r="D1087" s="29">
        <v>1027.4375</v>
      </c>
      <c r="E1087" s="29">
        <v>3.7534759999999999E-3</v>
      </c>
    </row>
    <row r="1088" spans="1:5" x14ac:dyDescent="0.35">
      <c r="A1088" s="29" t="s">
        <v>130</v>
      </c>
      <c r="B1088" s="29" t="s">
        <v>10</v>
      </c>
      <c r="C1088" s="29" t="s">
        <v>35</v>
      </c>
      <c r="D1088" s="29">
        <v>988.56188965000001</v>
      </c>
      <c r="E1088" s="29">
        <v>3.7252470000000001E-3</v>
      </c>
    </row>
    <row r="1089" spans="1:5" x14ac:dyDescent="0.35">
      <c r="A1089" s="29" t="s">
        <v>131</v>
      </c>
      <c r="B1089" s="29" t="s">
        <v>10</v>
      </c>
      <c r="C1089" s="29" t="s">
        <v>35</v>
      </c>
      <c r="D1089" s="29">
        <v>999.16333008000004</v>
      </c>
      <c r="E1089" s="29">
        <v>3.4025079999999998E-3</v>
      </c>
    </row>
    <row r="1090" spans="1:5" x14ac:dyDescent="0.35">
      <c r="A1090" s="29" t="s">
        <v>132</v>
      </c>
      <c r="B1090" s="29" t="s">
        <v>10</v>
      </c>
      <c r="C1090" s="29" t="s">
        <v>35</v>
      </c>
      <c r="D1090" s="29">
        <v>837.10217284999999</v>
      </c>
      <c r="E1090" s="29">
        <v>3.5543459999999999E-3</v>
      </c>
    </row>
    <row r="1091" spans="1:5" x14ac:dyDescent="0.35">
      <c r="A1091" s="29" t="s">
        <v>133</v>
      </c>
      <c r="B1091" s="29" t="s">
        <v>10</v>
      </c>
      <c r="C1091" s="29" t="s">
        <v>35</v>
      </c>
      <c r="D1091" s="29">
        <v>950.92944336000005</v>
      </c>
      <c r="E1091" s="29">
        <v>3.696141E-3</v>
      </c>
    </row>
    <row r="1092" spans="1:5" x14ac:dyDescent="0.35">
      <c r="A1092" s="29" t="s">
        <v>134</v>
      </c>
      <c r="B1092" s="29" t="s">
        <v>10</v>
      </c>
      <c r="C1092" s="29" t="s">
        <v>35</v>
      </c>
      <c r="D1092" s="29">
        <v>805.62506103999999</v>
      </c>
      <c r="E1092" s="29">
        <v>3.661896E-3</v>
      </c>
    </row>
    <row r="1093" spans="1:5" x14ac:dyDescent="0.35">
      <c r="A1093" s="29" t="s">
        <v>135</v>
      </c>
      <c r="B1093" s="29" t="s">
        <v>10</v>
      </c>
      <c r="C1093" s="29" t="s">
        <v>35</v>
      </c>
      <c r="D1093" s="29">
        <v>771</v>
      </c>
      <c r="E1093" s="29">
        <v>3.8523189999999999E-3</v>
      </c>
    </row>
    <row r="1094" spans="1:5" x14ac:dyDescent="0.35">
      <c r="A1094" s="29" t="s">
        <v>136</v>
      </c>
      <c r="B1094" s="29" t="s">
        <v>10</v>
      </c>
      <c r="C1094" s="29" t="s">
        <v>35</v>
      </c>
      <c r="D1094" s="29">
        <v>881.91546631000006</v>
      </c>
      <c r="E1094" s="29">
        <v>4.182145E-3</v>
      </c>
    </row>
    <row r="1095" spans="1:5" x14ac:dyDescent="0.35">
      <c r="A1095" s="29" t="s">
        <v>137</v>
      </c>
      <c r="B1095" s="29" t="s">
        <v>10</v>
      </c>
      <c r="C1095" s="29" t="s">
        <v>35</v>
      </c>
      <c r="D1095" s="29">
        <v>812.17523193</v>
      </c>
      <c r="E1095" s="29">
        <v>4.2311220000000004E-3</v>
      </c>
    </row>
    <row r="1096" spans="1:5" x14ac:dyDescent="0.35">
      <c r="A1096" s="29" t="s">
        <v>138</v>
      </c>
      <c r="B1096" s="29" t="s">
        <v>10</v>
      </c>
      <c r="C1096" s="29" t="s">
        <v>35</v>
      </c>
      <c r="D1096" s="29">
        <v>631.11254883000004</v>
      </c>
      <c r="E1096" s="29">
        <v>4.4265110000000002E-3</v>
      </c>
    </row>
    <row r="1097" spans="1:5" x14ac:dyDescent="0.35">
      <c r="A1097" s="29" t="s">
        <v>124</v>
      </c>
      <c r="B1097" s="29" t="s">
        <v>10</v>
      </c>
      <c r="C1097" s="29" t="s">
        <v>107</v>
      </c>
      <c r="D1097" s="29">
        <v>107.75</v>
      </c>
      <c r="E1097" s="29">
        <v>4.8917240000000001E-3</v>
      </c>
    </row>
    <row r="1098" spans="1:5" x14ac:dyDescent="0.35">
      <c r="A1098" s="29" t="s">
        <v>125</v>
      </c>
      <c r="B1098" s="29" t="s">
        <v>10</v>
      </c>
      <c r="C1098" s="29" t="s">
        <v>107</v>
      </c>
      <c r="D1098" s="29">
        <v>116.10180664000001</v>
      </c>
      <c r="E1098" s="29">
        <v>4.7937350000000004E-3</v>
      </c>
    </row>
    <row r="1099" spans="1:5" x14ac:dyDescent="0.35">
      <c r="A1099" s="29" t="s">
        <v>126</v>
      </c>
      <c r="B1099" s="29" t="s">
        <v>10</v>
      </c>
      <c r="C1099" s="29" t="s">
        <v>107</v>
      </c>
      <c r="D1099" s="29">
        <v>139.15383911000001</v>
      </c>
      <c r="E1099" s="29">
        <v>4.9114249999999996E-3</v>
      </c>
    </row>
    <row r="1100" spans="1:5" x14ac:dyDescent="0.35">
      <c r="A1100" s="29" t="s">
        <v>127</v>
      </c>
      <c r="B1100" s="29" t="s">
        <v>10</v>
      </c>
      <c r="C1100" s="29" t="s">
        <v>107</v>
      </c>
      <c r="D1100" s="29">
        <v>157.44871520999999</v>
      </c>
      <c r="E1100" s="29">
        <v>4.4876669999999999E-3</v>
      </c>
    </row>
    <row r="1101" spans="1:5" x14ac:dyDescent="0.35">
      <c r="A1101" s="29" t="s">
        <v>128</v>
      </c>
      <c r="B1101" s="29" t="s">
        <v>10</v>
      </c>
      <c r="C1101" s="29" t="s">
        <v>107</v>
      </c>
      <c r="D1101" s="29">
        <v>154.97402954</v>
      </c>
      <c r="E1101" s="29">
        <v>4.76823E-3</v>
      </c>
    </row>
    <row r="1102" spans="1:5" x14ac:dyDescent="0.35">
      <c r="A1102" s="29" t="s">
        <v>129</v>
      </c>
      <c r="B1102" s="29" t="s">
        <v>10</v>
      </c>
      <c r="C1102" s="29" t="s">
        <v>107</v>
      </c>
      <c r="D1102" s="29">
        <v>137.95237732000001</v>
      </c>
      <c r="E1102" s="29">
        <v>5.5281870000000004E-3</v>
      </c>
    </row>
    <row r="1103" spans="1:5" x14ac:dyDescent="0.35">
      <c r="A1103" s="29" t="s">
        <v>130</v>
      </c>
      <c r="B1103" s="29" t="s">
        <v>10</v>
      </c>
      <c r="C1103" s="29" t="s">
        <v>107</v>
      </c>
      <c r="D1103" s="29">
        <v>119.05905151</v>
      </c>
      <c r="E1103" s="29">
        <v>3.9256229999999996E-3</v>
      </c>
    </row>
    <row r="1104" spans="1:5" x14ac:dyDescent="0.35">
      <c r="A1104" s="29" t="s">
        <v>131</v>
      </c>
      <c r="B1104" s="29" t="s">
        <v>10</v>
      </c>
      <c r="C1104" s="29" t="s">
        <v>107</v>
      </c>
      <c r="D1104" s="29">
        <v>125.83242035000001</v>
      </c>
      <c r="E1104" s="29">
        <v>5.3692269999999999E-3</v>
      </c>
    </row>
    <row r="1105" spans="1:5" x14ac:dyDescent="0.35">
      <c r="A1105" s="29" t="s">
        <v>132</v>
      </c>
      <c r="B1105" s="29" t="s">
        <v>10</v>
      </c>
      <c r="C1105" s="29" t="s">
        <v>107</v>
      </c>
      <c r="D1105" s="29">
        <v>109.16666411999999</v>
      </c>
      <c r="E1105" s="29">
        <v>4.3426630000000001E-3</v>
      </c>
    </row>
    <row r="1106" spans="1:5" x14ac:dyDescent="0.35">
      <c r="A1106" s="29" t="s">
        <v>133</v>
      </c>
      <c r="B1106" s="29" t="s">
        <v>10</v>
      </c>
      <c r="C1106" s="29" t="s">
        <v>107</v>
      </c>
      <c r="D1106" s="29">
        <v>82.611114499999999</v>
      </c>
      <c r="E1106" s="29">
        <v>6.6310800000000001E-3</v>
      </c>
    </row>
    <row r="1107" spans="1:5" x14ac:dyDescent="0.35">
      <c r="A1107" s="29" t="s">
        <v>134</v>
      </c>
      <c r="B1107" s="29" t="s">
        <v>10</v>
      </c>
      <c r="C1107" s="29" t="s">
        <v>107</v>
      </c>
      <c r="D1107" s="29">
        <v>79.396827700000003</v>
      </c>
      <c r="E1107" s="29">
        <v>4.9871710000000003E-3</v>
      </c>
    </row>
    <row r="1108" spans="1:5" x14ac:dyDescent="0.35">
      <c r="A1108" s="29" t="s">
        <v>135</v>
      </c>
      <c r="B1108" s="29" t="s">
        <v>10</v>
      </c>
      <c r="C1108" s="29" t="s">
        <v>107</v>
      </c>
      <c r="D1108" s="29">
        <v>89</v>
      </c>
      <c r="E1108" s="29">
        <v>4.4943819999999999E-3</v>
      </c>
    </row>
    <row r="1109" spans="1:5" x14ac:dyDescent="0.35">
      <c r="A1109" s="29" t="s">
        <v>136</v>
      </c>
      <c r="B1109" s="29" t="s">
        <v>10</v>
      </c>
      <c r="C1109" s="29" t="s">
        <v>107</v>
      </c>
      <c r="D1109" s="29">
        <v>85.599998470000003</v>
      </c>
      <c r="E1109" s="29">
        <v>5.1419329999999996E-3</v>
      </c>
    </row>
    <row r="1110" spans="1:5" x14ac:dyDescent="0.35">
      <c r="A1110" s="29" t="s">
        <v>137</v>
      </c>
      <c r="B1110" s="29" t="s">
        <v>10</v>
      </c>
      <c r="C1110" s="29" t="s">
        <v>107</v>
      </c>
      <c r="D1110" s="29">
        <v>70.415382390000005</v>
      </c>
      <c r="E1110" s="29">
        <v>5.791638E-3</v>
      </c>
    </row>
    <row r="1111" spans="1:5" x14ac:dyDescent="0.35">
      <c r="A1111" s="29" t="s">
        <v>138</v>
      </c>
      <c r="B1111" s="29" t="s">
        <v>10</v>
      </c>
      <c r="C1111" s="29" t="s">
        <v>107</v>
      </c>
      <c r="D1111" s="29">
        <v>60.728206630000003</v>
      </c>
      <c r="E1111" s="29">
        <v>5.1952550000000002E-3</v>
      </c>
    </row>
    <row r="1112" spans="1:5" x14ac:dyDescent="0.35">
      <c r="A1112" s="29" t="s">
        <v>124</v>
      </c>
      <c r="B1112" s="29" t="s">
        <v>10</v>
      </c>
      <c r="C1112" s="29" t="s">
        <v>108</v>
      </c>
      <c r="D1112" s="29">
        <v>0</v>
      </c>
      <c r="E1112" s="29">
        <v>0</v>
      </c>
    </row>
    <row r="1113" spans="1:5" x14ac:dyDescent="0.35">
      <c r="A1113" s="29" t="s">
        <v>125</v>
      </c>
      <c r="B1113" s="29" t="s">
        <v>10</v>
      </c>
      <c r="C1113" s="29" t="s">
        <v>108</v>
      </c>
      <c r="D1113" s="29">
        <v>0</v>
      </c>
      <c r="E1113" s="29">
        <v>0</v>
      </c>
    </row>
    <row r="1114" spans="1:5" x14ac:dyDescent="0.35">
      <c r="A1114" s="29" t="s">
        <v>126</v>
      </c>
      <c r="B1114" s="29" t="s">
        <v>10</v>
      </c>
      <c r="C1114" s="29" t="s">
        <v>108</v>
      </c>
      <c r="D1114" s="29">
        <v>3</v>
      </c>
      <c r="E1114" s="29">
        <v>5.5555559999999997E-3</v>
      </c>
    </row>
    <row r="1115" spans="1:5" x14ac:dyDescent="0.35">
      <c r="A1115" s="29" t="s">
        <v>127</v>
      </c>
      <c r="B1115" s="29" t="s">
        <v>10</v>
      </c>
      <c r="C1115" s="29" t="s">
        <v>108</v>
      </c>
      <c r="D1115" s="29">
        <v>0</v>
      </c>
      <c r="E1115" s="29">
        <v>0</v>
      </c>
    </row>
    <row r="1116" spans="1:5" x14ac:dyDescent="0.35">
      <c r="A1116" s="29" t="s">
        <v>128</v>
      </c>
      <c r="B1116" s="29" t="s">
        <v>10</v>
      </c>
      <c r="C1116" s="29" t="s">
        <v>108</v>
      </c>
      <c r="D1116" s="29">
        <v>1</v>
      </c>
      <c r="E1116" s="29">
        <v>4.8611100000000001E-3</v>
      </c>
    </row>
    <row r="1117" spans="1:5" x14ac:dyDescent="0.35">
      <c r="A1117" s="29" t="s">
        <v>129</v>
      </c>
      <c r="B1117" s="29" t="s">
        <v>10</v>
      </c>
      <c r="C1117" s="29" t="s">
        <v>108</v>
      </c>
      <c r="D1117" s="29">
        <v>1</v>
      </c>
      <c r="E1117" s="29">
        <v>4.1666660000000003E-3</v>
      </c>
    </row>
    <row r="1118" spans="1:5" x14ac:dyDescent="0.35">
      <c r="A1118" s="29" t="s">
        <v>130</v>
      </c>
      <c r="B1118" s="29" t="s">
        <v>10</v>
      </c>
      <c r="C1118" s="29" t="s">
        <v>108</v>
      </c>
      <c r="D1118" s="29">
        <v>2</v>
      </c>
      <c r="E1118" s="29">
        <v>5.2083329999999999E-3</v>
      </c>
    </row>
    <row r="1119" spans="1:5" x14ac:dyDescent="0.35">
      <c r="A1119" s="29" t="s">
        <v>131</v>
      </c>
      <c r="B1119" s="29" t="s">
        <v>10</v>
      </c>
      <c r="C1119" s="29" t="s">
        <v>108</v>
      </c>
      <c r="D1119" s="29">
        <v>0</v>
      </c>
      <c r="E1119" s="29">
        <v>0</v>
      </c>
    </row>
    <row r="1120" spans="1:5" x14ac:dyDescent="0.35">
      <c r="A1120" s="29" t="s">
        <v>132</v>
      </c>
      <c r="B1120" s="29" t="s">
        <v>10</v>
      </c>
      <c r="C1120" s="29" t="s">
        <v>108</v>
      </c>
      <c r="D1120" s="29">
        <v>1</v>
      </c>
      <c r="E1120" s="29">
        <v>4.8611100000000001E-3</v>
      </c>
    </row>
    <row r="1121" spans="1:5" x14ac:dyDescent="0.35">
      <c r="A1121" s="29" t="s">
        <v>133</v>
      </c>
      <c r="B1121" s="29" t="s">
        <v>10</v>
      </c>
      <c r="C1121" s="29" t="s">
        <v>108</v>
      </c>
      <c r="D1121" s="29">
        <v>0</v>
      </c>
      <c r="E1121" s="29">
        <v>0</v>
      </c>
    </row>
    <row r="1122" spans="1:5" x14ac:dyDescent="0.35">
      <c r="A1122" s="29" t="s">
        <v>134</v>
      </c>
      <c r="B1122" s="29" t="s">
        <v>10</v>
      </c>
      <c r="C1122" s="29" t="s">
        <v>108</v>
      </c>
      <c r="D1122" s="29">
        <v>0</v>
      </c>
      <c r="E1122" s="29">
        <v>0</v>
      </c>
    </row>
    <row r="1123" spans="1:5" x14ac:dyDescent="0.35">
      <c r="A1123" s="29" t="s">
        <v>135</v>
      </c>
      <c r="B1123" s="29" t="s">
        <v>10</v>
      </c>
      <c r="C1123" s="29" t="s">
        <v>108</v>
      </c>
      <c r="D1123" s="29">
        <v>8</v>
      </c>
      <c r="E1123" s="29">
        <v>5.2951379999999996E-3</v>
      </c>
    </row>
    <row r="1124" spans="1:5" x14ac:dyDescent="0.35">
      <c r="A1124" s="29" t="s">
        <v>136</v>
      </c>
      <c r="B1124" s="29" t="s">
        <v>10</v>
      </c>
      <c r="C1124" s="29" t="s">
        <v>108</v>
      </c>
      <c r="D1124" s="29">
        <v>2</v>
      </c>
      <c r="E1124" s="29">
        <v>4.8611100000000001E-3</v>
      </c>
    </row>
    <row r="1125" spans="1:5" x14ac:dyDescent="0.35">
      <c r="A1125" s="29" t="s">
        <v>137</v>
      </c>
      <c r="B1125" s="29" t="s">
        <v>10</v>
      </c>
      <c r="C1125" s="29" t="s">
        <v>108</v>
      </c>
      <c r="D1125" s="29">
        <v>1</v>
      </c>
      <c r="E1125" s="29">
        <v>4.8611100000000001E-3</v>
      </c>
    </row>
    <row r="1126" spans="1:5" x14ac:dyDescent="0.35">
      <c r="A1126" s="29" t="s">
        <v>138</v>
      </c>
      <c r="B1126" s="29" t="s">
        <v>10</v>
      </c>
      <c r="C1126" s="29" t="s">
        <v>108</v>
      </c>
      <c r="D1126" s="29">
        <v>1</v>
      </c>
      <c r="E1126" s="29">
        <v>6.9444440000000001E-3</v>
      </c>
    </row>
    <row r="1127" spans="1:5" x14ac:dyDescent="0.35">
      <c r="A1127" s="29" t="s">
        <v>124</v>
      </c>
      <c r="B1127" s="29" t="s">
        <v>10</v>
      </c>
      <c r="C1127" s="42" t="s">
        <v>36</v>
      </c>
      <c r="D1127" s="29">
        <v>1166.8739013700001</v>
      </c>
      <c r="E1127" s="29">
        <v>4.6950799999999999E-3</v>
      </c>
    </row>
    <row r="1128" spans="1:5" x14ac:dyDescent="0.35">
      <c r="A1128" s="29" t="s">
        <v>125</v>
      </c>
      <c r="B1128" s="29" t="s">
        <v>10</v>
      </c>
      <c r="C1128" s="42" t="s">
        <v>36</v>
      </c>
      <c r="D1128" s="29">
        <v>1161.83239746</v>
      </c>
      <c r="E1128" s="29">
        <v>4.7705880000000001E-3</v>
      </c>
    </row>
    <row r="1129" spans="1:5" x14ac:dyDescent="0.35">
      <c r="A1129" s="29" t="s">
        <v>126</v>
      </c>
      <c r="B1129" s="29" t="s">
        <v>10</v>
      </c>
      <c r="C1129" s="42" t="s">
        <v>36</v>
      </c>
      <c r="D1129" s="29">
        <v>1253.07458496</v>
      </c>
      <c r="E1129" s="29">
        <v>4.4209439999999996E-3</v>
      </c>
    </row>
    <row r="1130" spans="1:5" x14ac:dyDescent="0.35">
      <c r="A1130" s="29" t="s">
        <v>127</v>
      </c>
      <c r="B1130" s="29" t="s">
        <v>10</v>
      </c>
      <c r="C1130" s="42" t="s">
        <v>36</v>
      </c>
      <c r="D1130" s="29">
        <v>1396.6179199200001</v>
      </c>
      <c r="E1130" s="29">
        <v>4.7638610000000003E-3</v>
      </c>
    </row>
    <row r="1131" spans="1:5" x14ac:dyDescent="0.35">
      <c r="A1131" s="29" t="s">
        <v>128</v>
      </c>
      <c r="B1131" s="29" t="s">
        <v>10</v>
      </c>
      <c r="C1131" s="42" t="s">
        <v>36</v>
      </c>
      <c r="D1131" s="29">
        <v>1212.15722656</v>
      </c>
      <c r="E1131" s="29">
        <v>4.903676E-3</v>
      </c>
    </row>
    <row r="1132" spans="1:5" x14ac:dyDescent="0.35">
      <c r="A1132" s="29" t="s">
        <v>129</v>
      </c>
      <c r="B1132" s="29" t="s">
        <v>10</v>
      </c>
      <c r="C1132" s="42" t="s">
        <v>36</v>
      </c>
      <c r="D1132" s="29">
        <v>1266.8522949200001</v>
      </c>
      <c r="E1132" s="29">
        <v>4.7490079999999999E-3</v>
      </c>
    </row>
    <row r="1133" spans="1:5" x14ac:dyDescent="0.35">
      <c r="A1133" s="29" t="s">
        <v>130</v>
      </c>
      <c r="B1133" s="29" t="s">
        <v>10</v>
      </c>
      <c r="C1133" s="42" t="s">
        <v>36</v>
      </c>
      <c r="D1133" s="29">
        <v>1169.31018066</v>
      </c>
      <c r="E1133" s="29">
        <v>4.5721080000000001E-3</v>
      </c>
    </row>
    <row r="1134" spans="1:5" x14ac:dyDescent="0.35">
      <c r="A1134" s="29" t="s">
        <v>131</v>
      </c>
      <c r="B1134" s="29" t="s">
        <v>10</v>
      </c>
      <c r="C1134" s="42" t="s">
        <v>36</v>
      </c>
      <c r="D1134" s="29">
        <v>1101.2813720700001</v>
      </c>
      <c r="E1134" s="29">
        <v>4.6095959999999997E-3</v>
      </c>
    </row>
    <row r="1135" spans="1:5" x14ac:dyDescent="0.35">
      <c r="A1135" s="29" t="s">
        <v>132</v>
      </c>
      <c r="B1135" s="29" t="s">
        <v>10</v>
      </c>
      <c r="C1135" s="42" t="s">
        <v>36</v>
      </c>
      <c r="D1135" s="29">
        <v>1015.66931152</v>
      </c>
      <c r="E1135" s="29">
        <v>4.3356660000000002E-3</v>
      </c>
    </row>
    <row r="1136" spans="1:5" x14ac:dyDescent="0.35">
      <c r="A1136" s="29" t="s">
        <v>133</v>
      </c>
      <c r="B1136" s="29" t="s">
        <v>10</v>
      </c>
      <c r="C1136" s="42" t="s">
        <v>36</v>
      </c>
      <c r="D1136" s="29">
        <v>1034.2128906299999</v>
      </c>
      <c r="E1136" s="29">
        <v>4.4188730000000002E-3</v>
      </c>
    </row>
    <row r="1137" spans="1:5" x14ac:dyDescent="0.35">
      <c r="A1137" s="29" t="s">
        <v>134</v>
      </c>
      <c r="B1137" s="29" t="s">
        <v>10</v>
      </c>
      <c r="C1137" s="42" t="s">
        <v>36</v>
      </c>
      <c r="D1137" s="29">
        <v>981.34210204999999</v>
      </c>
      <c r="E1137" s="29">
        <v>4.511035E-3</v>
      </c>
    </row>
    <row r="1138" spans="1:5" x14ac:dyDescent="0.35">
      <c r="A1138" s="29" t="s">
        <v>135</v>
      </c>
      <c r="B1138" s="29" t="s">
        <v>10</v>
      </c>
      <c r="C1138" s="42" t="s">
        <v>36</v>
      </c>
      <c r="D1138" s="29">
        <v>1018</v>
      </c>
      <c r="E1138" s="29">
        <v>4.4177030000000003E-3</v>
      </c>
    </row>
    <row r="1139" spans="1:5" x14ac:dyDescent="0.35">
      <c r="A1139" s="29" t="s">
        <v>136</v>
      </c>
      <c r="B1139" s="29" t="s">
        <v>10</v>
      </c>
      <c r="C1139" s="42" t="s">
        <v>36</v>
      </c>
      <c r="D1139" s="29">
        <v>901.44067383000004</v>
      </c>
      <c r="E1139" s="29">
        <v>4.5845670000000003E-3</v>
      </c>
    </row>
    <row r="1140" spans="1:5" x14ac:dyDescent="0.35">
      <c r="A1140" s="29" t="s">
        <v>137</v>
      </c>
      <c r="B1140" s="29" t="s">
        <v>10</v>
      </c>
      <c r="C1140" s="42" t="s">
        <v>36</v>
      </c>
      <c r="D1140" s="29">
        <v>894.52392578000001</v>
      </c>
      <c r="E1140" s="29">
        <v>4.595058E-3</v>
      </c>
    </row>
    <row r="1141" spans="1:5" x14ac:dyDescent="0.35">
      <c r="A1141" s="29" t="s">
        <v>138</v>
      </c>
      <c r="B1141" s="29" t="s">
        <v>10</v>
      </c>
      <c r="C1141" s="42" t="s">
        <v>36</v>
      </c>
      <c r="D1141" s="29">
        <v>832.71850586000005</v>
      </c>
      <c r="E1141" s="29">
        <v>4.7939150000000002E-3</v>
      </c>
    </row>
    <row r="1142" spans="1:5" x14ac:dyDescent="0.35">
      <c r="A1142" s="29" t="s">
        <v>124</v>
      </c>
      <c r="B1142" s="29" t="s">
        <v>10</v>
      </c>
      <c r="C1142" s="29" t="s">
        <v>37</v>
      </c>
      <c r="D1142" s="29">
        <v>1949.2891845700001</v>
      </c>
      <c r="E1142" s="29">
        <v>3.5833689999999999E-3</v>
      </c>
    </row>
    <row r="1143" spans="1:5" x14ac:dyDescent="0.35">
      <c r="A1143" s="29" t="s">
        <v>125</v>
      </c>
      <c r="B1143" s="29" t="s">
        <v>10</v>
      </c>
      <c r="C1143" s="29" t="s">
        <v>37</v>
      </c>
      <c r="D1143" s="29">
        <v>2334.7954101599998</v>
      </c>
      <c r="E1143" s="29">
        <v>3.4929689999999998E-3</v>
      </c>
    </row>
    <row r="1144" spans="1:5" x14ac:dyDescent="0.35">
      <c r="A1144" s="29" t="s">
        <v>126</v>
      </c>
      <c r="B1144" s="29" t="s">
        <v>10</v>
      </c>
      <c r="C1144" s="29" t="s">
        <v>37</v>
      </c>
      <c r="D1144" s="29">
        <v>2279.3132324200001</v>
      </c>
      <c r="E1144" s="29">
        <v>3.3667749999999998E-3</v>
      </c>
    </row>
    <row r="1145" spans="1:5" x14ac:dyDescent="0.35">
      <c r="A1145" s="29" t="s">
        <v>127</v>
      </c>
      <c r="B1145" s="29" t="s">
        <v>10</v>
      </c>
      <c r="C1145" s="29" t="s">
        <v>37</v>
      </c>
      <c r="D1145" s="29">
        <v>2165.6958007799999</v>
      </c>
      <c r="E1145" s="29">
        <v>3.578749E-3</v>
      </c>
    </row>
    <row r="1146" spans="1:5" x14ac:dyDescent="0.35">
      <c r="A1146" s="29" t="s">
        <v>128</v>
      </c>
      <c r="B1146" s="29" t="s">
        <v>10</v>
      </c>
      <c r="C1146" s="29" t="s">
        <v>37</v>
      </c>
      <c r="D1146" s="29">
        <v>2145.4846191400002</v>
      </c>
      <c r="E1146" s="29">
        <v>3.450654E-3</v>
      </c>
    </row>
    <row r="1147" spans="1:5" x14ac:dyDescent="0.35">
      <c r="A1147" s="29" t="s">
        <v>129</v>
      </c>
      <c r="B1147" s="29" t="s">
        <v>10</v>
      </c>
      <c r="C1147" s="29" t="s">
        <v>37</v>
      </c>
      <c r="D1147" s="29">
        <v>2302.4672851599998</v>
      </c>
      <c r="E1147" s="29">
        <v>3.5100969999999998E-3</v>
      </c>
    </row>
    <row r="1148" spans="1:5" x14ac:dyDescent="0.35">
      <c r="A1148" s="29" t="s">
        <v>130</v>
      </c>
      <c r="B1148" s="29" t="s">
        <v>10</v>
      </c>
      <c r="C1148" s="29" t="s">
        <v>37</v>
      </c>
      <c r="D1148" s="29">
        <v>2117.7421875</v>
      </c>
      <c r="E1148" s="29">
        <v>3.7893079999999999E-3</v>
      </c>
    </row>
    <row r="1149" spans="1:5" x14ac:dyDescent="0.35">
      <c r="A1149" s="29" t="s">
        <v>131</v>
      </c>
      <c r="B1149" s="29" t="s">
        <v>10</v>
      </c>
      <c r="C1149" s="29" t="s">
        <v>37</v>
      </c>
      <c r="D1149" s="29">
        <v>2089.5187988299999</v>
      </c>
      <c r="E1149" s="29">
        <v>3.7628140000000002E-3</v>
      </c>
    </row>
    <row r="1150" spans="1:5" x14ac:dyDescent="0.35">
      <c r="A1150" s="29" t="s">
        <v>132</v>
      </c>
      <c r="B1150" s="29" t="s">
        <v>10</v>
      </c>
      <c r="C1150" s="29" t="s">
        <v>37</v>
      </c>
      <c r="D1150" s="29">
        <v>1863.9157714800001</v>
      </c>
      <c r="E1150" s="29">
        <v>4.1210070000000003E-3</v>
      </c>
    </row>
    <row r="1151" spans="1:5" x14ac:dyDescent="0.35">
      <c r="A1151" s="29" t="s">
        <v>133</v>
      </c>
      <c r="B1151" s="29" t="s">
        <v>10</v>
      </c>
      <c r="C1151" s="29" t="s">
        <v>37</v>
      </c>
      <c r="D1151" s="29">
        <v>2113</v>
      </c>
      <c r="E1151" s="29">
        <v>4.1765250000000004E-3</v>
      </c>
    </row>
    <row r="1152" spans="1:5" x14ac:dyDescent="0.35">
      <c r="A1152" s="29" t="s">
        <v>134</v>
      </c>
      <c r="B1152" s="29" t="s">
        <v>10</v>
      </c>
      <c r="C1152" s="29" t="s">
        <v>37</v>
      </c>
      <c r="D1152" s="29">
        <v>1969</v>
      </c>
      <c r="E1152" s="29">
        <v>4.1525590000000001E-3</v>
      </c>
    </row>
    <row r="1153" spans="1:5" x14ac:dyDescent="0.35">
      <c r="A1153" s="29" t="s">
        <v>135</v>
      </c>
      <c r="B1153" s="29" t="s">
        <v>10</v>
      </c>
      <c r="C1153" s="29" t="s">
        <v>37</v>
      </c>
      <c r="D1153" s="29">
        <v>1926</v>
      </c>
      <c r="E1153" s="29">
        <v>4.249956E-3</v>
      </c>
    </row>
    <row r="1154" spans="1:5" x14ac:dyDescent="0.35">
      <c r="A1154" s="29" t="s">
        <v>136</v>
      </c>
      <c r="B1154" s="29" t="s">
        <v>10</v>
      </c>
      <c r="C1154" s="29" t="s">
        <v>37</v>
      </c>
      <c r="D1154" s="29">
        <v>1710</v>
      </c>
      <c r="E1154" s="29">
        <v>4.2665680000000001E-3</v>
      </c>
    </row>
    <row r="1155" spans="1:5" x14ac:dyDescent="0.35">
      <c r="A1155" s="29" t="s">
        <v>137</v>
      </c>
      <c r="B1155" s="29" t="s">
        <v>10</v>
      </c>
      <c r="C1155" s="29" t="s">
        <v>37</v>
      </c>
      <c r="D1155" s="29">
        <v>1641</v>
      </c>
      <c r="E1155" s="29">
        <v>4.3312849999999998E-3</v>
      </c>
    </row>
    <row r="1156" spans="1:5" x14ac:dyDescent="0.35">
      <c r="A1156" s="29" t="s">
        <v>138</v>
      </c>
      <c r="B1156" s="29" t="s">
        <v>10</v>
      </c>
      <c r="C1156" s="29" t="s">
        <v>37</v>
      </c>
      <c r="D1156" s="29">
        <v>1453</v>
      </c>
      <c r="E1156" s="29">
        <v>4.5380239999999999E-3</v>
      </c>
    </row>
    <row r="1157" spans="1:5" x14ac:dyDescent="0.35">
      <c r="A1157" s="29" t="s">
        <v>124</v>
      </c>
      <c r="B1157" s="29" t="s">
        <v>10</v>
      </c>
      <c r="C1157" s="29" t="s">
        <v>38</v>
      </c>
      <c r="D1157" s="29">
        <v>551.10809326000003</v>
      </c>
      <c r="E1157" s="29">
        <v>4.6611659999999996E-3</v>
      </c>
    </row>
    <row r="1158" spans="1:5" x14ac:dyDescent="0.35">
      <c r="A1158" s="29" t="s">
        <v>125</v>
      </c>
      <c r="B1158" s="29" t="s">
        <v>10</v>
      </c>
      <c r="C1158" s="29" t="s">
        <v>38</v>
      </c>
      <c r="D1158" s="29">
        <v>808.91632079999999</v>
      </c>
      <c r="E1158" s="29">
        <v>4.210058E-3</v>
      </c>
    </row>
    <row r="1159" spans="1:5" x14ac:dyDescent="0.35">
      <c r="A1159" s="29" t="s">
        <v>126</v>
      </c>
      <c r="B1159" s="29" t="s">
        <v>10</v>
      </c>
      <c r="C1159" s="29" t="s">
        <v>38</v>
      </c>
      <c r="D1159" s="29">
        <v>784.55212401999995</v>
      </c>
      <c r="E1159" s="29">
        <v>4.1243529999999999E-3</v>
      </c>
    </row>
    <row r="1160" spans="1:5" x14ac:dyDescent="0.35">
      <c r="A1160" s="29" t="s">
        <v>127</v>
      </c>
      <c r="B1160" s="29" t="s">
        <v>10</v>
      </c>
      <c r="C1160" s="29" t="s">
        <v>38</v>
      </c>
      <c r="D1160" s="29">
        <v>723.86273193</v>
      </c>
      <c r="E1160" s="29">
        <v>3.7735569999999999E-3</v>
      </c>
    </row>
    <row r="1161" spans="1:5" x14ac:dyDescent="0.35">
      <c r="A1161" s="29" t="s">
        <v>128</v>
      </c>
      <c r="B1161" s="29" t="s">
        <v>10</v>
      </c>
      <c r="C1161" s="29" t="s">
        <v>38</v>
      </c>
      <c r="D1161" s="29">
        <v>781.88903808999999</v>
      </c>
      <c r="E1161" s="29">
        <v>4.0288399999999997E-3</v>
      </c>
    </row>
    <row r="1162" spans="1:5" x14ac:dyDescent="0.35">
      <c r="A1162" s="29" t="s">
        <v>129</v>
      </c>
      <c r="B1162" s="29" t="s">
        <v>10</v>
      </c>
      <c r="C1162" s="29" t="s">
        <v>38</v>
      </c>
      <c r="D1162" s="29">
        <v>717.45562743999994</v>
      </c>
      <c r="E1162" s="29">
        <v>3.7441940000000002E-3</v>
      </c>
    </row>
    <row r="1163" spans="1:5" x14ac:dyDescent="0.35">
      <c r="A1163" s="29" t="s">
        <v>130</v>
      </c>
      <c r="B1163" s="29" t="s">
        <v>10</v>
      </c>
      <c r="C1163" s="29" t="s">
        <v>38</v>
      </c>
      <c r="D1163" s="29">
        <v>595.85565185999997</v>
      </c>
      <c r="E1163" s="29">
        <v>3.87252E-3</v>
      </c>
    </row>
    <row r="1164" spans="1:5" x14ac:dyDescent="0.35">
      <c r="A1164" s="29" t="s">
        <v>131</v>
      </c>
      <c r="B1164" s="29" t="s">
        <v>10</v>
      </c>
      <c r="C1164" s="29" t="s">
        <v>38</v>
      </c>
      <c r="D1164" s="29">
        <v>714.93725586000005</v>
      </c>
      <c r="E1164" s="29">
        <v>3.9693869999999996E-3</v>
      </c>
    </row>
    <row r="1165" spans="1:5" x14ac:dyDescent="0.35">
      <c r="A1165" s="29" t="s">
        <v>132</v>
      </c>
      <c r="B1165" s="29" t="s">
        <v>10</v>
      </c>
      <c r="C1165" s="29" t="s">
        <v>38</v>
      </c>
      <c r="D1165" s="29">
        <v>639.33764647999999</v>
      </c>
      <c r="E1165" s="29">
        <v>4.1032229999999996E-3</v>
      </c>
    </row>
    <row r="1166" spans="1:5" x14ac:dyDescent="0.35">
      <c r="A1166" s="29" t="s">
        <v>133</v>
      </c>
      <c r="B1166" s="29" t="s">
        <v>10</v>
      </c>
      <c r="C1166" s="29" t="s">
        <v>38</v>
      </c>
      <c r="D1166" s="29">
        <v>614.68072510000002</v>
      </c>
      <c r="E1166" s="29">
        <v>4.1547060000000002E-3</v>
      </c>
    </row>
    <row r="1167" spans="1:5" x14ac:dyDescent="0.35">
      <c r="A1167" s="29" t="s">
        <v>134</v>
      </c>
      <c r="B1167" s="29" t="s">
        <v>10</v>
      </c>
      <c r="C1167" s="29" t="s">
        <v>38</v>
      </c>
      <c r="D1167" s="29">
        <v>568.92901611000002</v>
      </c>
      <c r="E1167" s="29">
        <v>4.3355629999999997E-3</v>
      </c>
    </row>
    <row r="1168" spans="1:5" x14ac:dyDescent="0.35">
      <c r="A1168" s="29" t="s">
        <v>135</v>
      </c>
      <c r="B1168" s="29" t="s">
        <v>10</v>
      </c>
      <c r="C1168" s="29" t="s">
        <v>38</v>
      </c>
      <c r="D1168" s="29">
        <v>509</v>
      </c>
      <c r="E1168" s="29">
        <v>4.4790979999999999E-3</v>
      </c>
    </row>
    <row r="1169" spans="1:5" x14ac:dyDescent="0.35">
      <c r="A1169" s="29" t="s">
        <v>136</v>
      </c>
      <c r="B1169" s="29" t="s">
        <v>10</v>
      </c>
      <c r="C1169" s="29" t="s">
        <v>38</v>
      </c>
      <c r="D1169" s="29">
        <v>504.56103516000002</v>
      </c>
      <c r="E1169" s="29">
        <v>4.4473899999999999E-3</v>
      </c>
    </row>
    <row r="1170" spans="1:5" x14ac:dyDescent="0.35">
      <c r="A1170" s="29" t="s">
        <v>137</v>
      </c>
      <c r="B1170" s="29" t="s">
        <v>10</v>
      </c>
      <c r="C1170" s="29" t="s">
        <v>38</v>
      </c>
      <c r="D1170" s="29">
        <v>508.18890381</v>
      </c>
      <c r="E1170" s="29">
        <v>4.3773079999999999E-3</v>
      </c>
    </row>
    <row r="1171" spans="1:5" x14ac:dyDescent="0.35">
      <c r="A1171" s="29" t="s">
        <v>138</v>
      </c>
      <c r="B1171" s="29" t="s">
        <v>10</v>
      </c>
      <c r="C1171" s="29" t="s">
        <v>38</v>
      </c>
      <c r="D1171" s="29">
        <v>468</v>
      </c>
      <c r="E1171" s="29">
        <v>5.1964610000000003E-3</v>
      </c>
    </row>
    <row r="1172" spans="1:5" x14ac:dyDescent="0.35">
      <c r="A1172" s="29" t="s">
        <v>124</v>
      </c>
      <c r="B1172" s="29" t="s">
        <v>10</v>
      </c>
      <c r="C1172" s="29" t="s">
        <v>39</v>
      </c>
      <c r="D1172" s="29">
        <v>495.72000121999997</v>
      </c>
      <c r="E1172" s="29">
        <v>5.0973559999999999E-3</v>
      </c>
    </row>
    <row r="1173" spans="1:5" x14ac:dyDescent="0.35">
      <c r="A1173" s="29" t="s">
        <v>125</v>
      </c>
      <c r="B1173" s="29" t="s">
        <v>10</v>
      </c>
      <c r="C1173" s="29" t="s">
        <v>39</v>
      </c>
      <c r="D1173" s="29">
        <v>354.88131714000002</v>
      </c>
      <c r="E1173" s="29">
        <v>5.2497810000000002E-3</v>
      </c>
    </row>
    <row r="1174" spans="1:5" x14ac:dyDescent="0.35">
      <c r="A1174" s="29" t="s">
        <v>126</v>
      </c>
      <c r="B1174" s="29" t="s">
        <v>10</v>
      </c>
      <c r="C1174" s="29" t="s">
        <v>39</v>
      </c>
      <c r="D1174" s="29">
        <v>470.88021851000002</v>
      </c>
      <c r="E1174" s="29">
        <v>4.8630039999999998E-3</v>
      </c>
    </row>
    <row r="1175" spans="1:5" x14ac:dyDescent="0.35">
      <c r="A1175" s="29" t="s">
        <v>127</v>
      </c>
      <c r="B1175" s="29" t="s">
        <v>10</v>
      </c>
      <c r="C1175" s="29" t="s">
        <v>39</v>
      </c>
      <c r="D1175" s="29">
        <v>426.44229125999999</v>
      </c>
      <c r="E1175" s="29">
        <v>5.5893719999999996E-3</v>
      </c>
    </row>
    <row r="1176" spans="1:5" x14ac:dyDescent="0.35">
      <c r="A1176" s="29" t="s">
        <v>128</v>
      </c>
      <c r="B1176" s="29" t="s">
        <v>10</v>
      </c>
      <c r="C1176" s="29" t="s">
        <v>39</v>
      </c>
      <c r="D1176" s="29">
        <v>454.00521851000002</v>
      </c>
      <c r="E1176" s="29">
        <v>5.1653719999999997E-3</v>
      </c>
    </row>
    <row r="1177" spans="1:5" x14ac:dyDescent="0.35">
      <c r="A1177" s="29" t="s">
        <v>129</v>
      </c>
      <c r="B1177" s="29" t="s">
        <v>10</v>
      </c>
      <c r="C1177" s="29" t="s">
        <v>39</v>
      </c>
      <c r="D1177" s="29">
        <v>480.44149779999998</v>
      </c>
      <c r="E1177" s="29">
        <v>5.4753229999999998E-3</v>
      </c>
    </row>
    <row r="1178" spans="1:5" x14ac:dyDescent="0.35">
      <c r="A1178" s="29" t="s">
        <v>130</v>
      </c>
      <c r="B1178" s="29" t="s">
        <v>10</v>
      </c>
      <c r="C1178" s="29" t="s">
        <v>39</v>
      </c>
      <c r="D1178" s="29">
        <v>501.50332642000001</v>
      </c>
      <c r="E1178" s="29">
        <v>5.589358E-3</v>
      </c>
    </row>
    <row r="1179" spans="1:5" x14ac:dyDescent="0.35">
      <c r="A1179" s="29" t="s">
        <v>131</v>
      </c>
      <c r="B1179" s="29" t="s">
        <v>10</v>
      </c>
      <c r="C1179" s="29" t="s">
        <v>39</v>
      </c>
      <c r="D1179" s="29">
        <v>405.35348511000001</v>
      </c>
      <c r="E1179" s="29">
        <v>5.7422990000000002E-3</v>
      </c>
    </row>
    <row r="1180" spans="1:5" x14ac:dyDescent="0.35">
      <c r="A1180" s="29" t="s">
        <v>132</v>
      </c>
      <c r="B1180" s="29" t="s">
        <v>10</v>
      </c>
      <c r="C1180" s="29" t="s">
        <v>39</v>
      </c>
      <c r="D1180" s="29">
        <v>430</v>
      </c>
      <c r="E1180" s="29">
        <v>5.7784230000000004E-3</v>
      </c>
    </row>
    <row r="1181" spans="1:5" x14ac:dyDescent="0.35">
      <c r="A1181" s="29" t="s">
        <v>133</v>
      </c>
      <c r="B1181" s="29" t="s">
        <v>10</v>
      </c>
      <c r="C1181" s="29" t="s">
        <v>39</v>
      </c>
      <c r="D1181" s="29">
        <v>402</v>
      </c>
      <c r="E1181" s="29">
        <v>6.0634319999999997E-3</v>
      </c>
    </row>
    <row r="1182" spans="1:5" x14ac:dyDescent="0.35">
      <c r="A1182" s="29" t="s">
        <v>134</v>
      </c>
      <c r="B1182" s="29" t="s">
        <v>10</v>
      </c>
      <c r="C1182" s="29" t="s">
        <v>39</v>
      </c>
      <c r="D1182" s="29">
        <v>423</v>
      </c>
      <c r="E1182" s="29">
        <v>5.9249410000000004E-3</v>
      </c>
    </row>
    <row r="1183" spans="1:5" x14ac:dyDescent="0.35">
      <c r="A1183" s="29" t="s">
        <v>135</v>
      </c>
      <c r="B1183" s="29" t="s">
        <v>10</v>
      </c>
      <c r="C1183" s="29" t="s">
        <v>39</v>
      </c>
      <c r="D1183" s="29">
        <v>399</v>
      </c>
      <c r="E1183" s="29">
        <v>6.4466719999999996E-3</v>
      </c>
    </row>
    <row r="1184" spans="1:5" x14ac:dyDescent="0.35">
      <c r="A1184" s="29" t="s">
        <v>136</v>
      </c>
      <c r="B1184" s="29" t="s">
        <v>10</v>
      </c>
      <c r="C1184" s="29" t="s">
        <v>39</v>
      </c>
      <c r="D1184" s="29">
        <v>366</v>
      </c>
      <c r="E1184" s="29">
        <v>6.028004E-3</v>
      </c>
    </row>
    <row r="1185" spans="1:5" x14ac:dyDescent="0.35">
      <c r="A1185" s="29" t="s">
        <v>137</v>
      </c>
      <c r="B1185" s="29" t="s">
        <v>10</v>
      </c>
      <c r="C1185" s="29" t="s">
        <v>39</v>
      </c>
      <c r="D1185" s="29">
        <v>386</v>
      </c>
      <c r="E1185" s="29">
        <v>6.2446029999999996E-3</v>
      </c>
    </row>
    <row r="1186" spans="1:5" x14ac:dyDescent="0.35">
      <c r="A1186" s="29" t="s">
        <v>138</v>
      </c>
      <c r="B1186" s="29" t="s">
        <v>10</v>
      </c>
      <c r="C1186" s="29" t="s">
        <v>39</v>
      </c>
      <c r="D1186" s="29">
        <v>341</v>
      </c>
      <c r="E1186" s="29">
        <v>6.032094E-3</v>
      </c>
    </row>
    <row r="1187" spans="1:5" x14ac:dyDescent="0.35">
      <c r="A1187" s="29" t="s">
        <v>124</v>
      </c>
      <c r="B1187" s="29" t="s">
        <v>10</v>
      </c>
      <c r="C1187" s="29" t="s">
        <v>40</v>
      </c>
      <c r="D1187" s="29">
        <v>2608.4357910200001</v>
      </c>
      <c r="E1187" s="29">
        <v>3.0493450000000002E-3</v>
      </c>
    </row>
    <row r="1188" spans="1:5" x14ac:dyDescent="0.35">
      <c r="A1188" s="29" t="s">
        <v>125</v>
      </c>
      <c r="B1188" s="29" t="s">
        <v>10</v>
      </c>
      <c r="C1188" s="29" t="s">
        <v>40</v>
      </c>
      <c r="D1188" s="29">
        <v>2654.2670898400002</v>
      </c>
      <c r="E1188" s="29">
        <v>3.1321869999999998E-3</v>
      </c>
    </row>
    <row r="1189" spans="1:5" x14ac:dyDescent="0.35">
      <c r="A1189" s="29" t="s">
        <v>126</v>
      </c>
      <c r="B1189" s="29" t="s">
        <v>10</v>
      </c>
      <c r="C1189" s="29" t="s">
        <v>40</v>
      </c>
      <c r="D1189" s="29">
        <v>2765.4741210900002</v>
      </c>
      <c r="E1189" s="29">
        <v>3.348808E-3</v>
      </c>
    </row>
    <row r="1190" spans="1:5" x14ac:dyDescent="0.35">
      <c r="A1190" s="29" t="s">
        <v>127</v>
      </c>
      <c r="B1190" s="29" t="s">
        <v>10</v>
      </c>
      <c r="C1190" s="29" t="s">
        <v>40</v>
      </c>
      <c r="D1190" s="29">
        <v>2817.2285156299999</v>
      </c>
      <c r="E1190" s="29">
        <v>3.3721329999999998E-3</v>
      </c>
    </row>
    <row r="1191" spans="1:5" x14ac:dyDescent="0.35">
      <c r="A1191" s="29" t="s">
        <v>128</v>
      </c>
      <c r="B1191" s="29" t="s">
        <v>10</v>
      </c>
      <c r="C1191" s="29" t="s">
        <v>40</v>
      </c>
      <c r="D1191" s="29">
        <v>2895.4658203099998</v>
      </c>
      <c r="E1191" s="29">
        <v>3.2973579999999998E-3</v>
      </c>
    </row>
    <row r="1192" spans="1:5" x14ac:dyDescent="0.35">
      <c r="A1192" s="29" t="s">
        <v>129</v>
      </c>
      <c r="B1192" s="29" t="s">
        <v>10</v>
      </c>
      <c r="C1192" s="29" t="s">
        <v>40</v>
      </c>
      <c r="D1192" s="29">
        <v>3147.1921386700001</v>
      </c>
      <c r="E1192" s="29">
        <v>3.422287E-3</v>
      </c>
    </row>
    <row r="1193" spans="1:5" x14ac:dyDescent="0.35">
      <c r="A1193" s="29" t="s">
        <v>130</v>
      </c>
      <c r="B1193" s="29" t="s">
        <v>10</v>
      </c>
      <c r="C1193" s="29" t="s">
        <v>40</v>
      </c>
      <c r="D1193" s="29">
        <v>2831.3059082</v>
      </c>
      <c r="E1193" s="29">
        <v>3.557462E-3</v>
      </c>
    </row>
    <row r="1194" spans="1:5" x14ac:dyDescent="0.35">
      <c r="A1194" s="29" t="s">
        <v>131</v>
      </c>
      <c r="B1194" s="29" t="s">
        <v>10</v>
      </c>
      <c r="C1194" s="29" t="s">
        <v>40</v>
      </c>
      <c r="D1194" s="29">
        <v>2828.3305664099998</v>
      </c>
      <c r="E1194" s="29">
        <v>3.5203690000000002E-3</v>
      </c>
    </row>
    <row r="1195" spans="1:5" x14ac:dyDescent="0.35">
      <c r="A1195" s="29" t="s">
        <v>132</v>
      </c>
      <c r="B1195" s="29" t="s">
        <v>10</v>
      </c>
      <c r="C1195" s="29" t="s">
        <v>40</v>
      </c>
      <c r="D1195" s="29">
        <v>2341.1142578099998</v>
      </c>
      <c r="E1195" s="29">
        <v>3.6820949999999998E-3</v>
      </c>
    </row>
    <row r="1196" spans="1:5" x14ac:dyDescent="0.35">
      <c r="A1196" s="29" t="s">
        <v>133</v>
      </c>
      <c r="B1196" s="29" t="s">
        <v>10</v>
      </c>
      <c r="C1196" s="29" t="s">
        <v>40</v>
      </c>
      <c r="D1196" s="29">
        <v>2448.3171386700001</v>
      </c>
      <c r="E1196" s="29">
        <v>3.7748320000000001E-3</v>
      </c>
    </row>
    <row r="1197" spans="1:5" x14ac:dyDescent="0.35">
      <c r="A1197" s="29" t="s">
        <v>134</v>
      </c>
      <c r="B1197" s="29" t="s">
        <v>10</v>
      </c>
      <c r="C1197" s="29" t="s">
        <v>40</v>
      </c>
      <c r="D1197" s="29">
        <v>2166.0654296900002</v>
      </c>
      <c r="E1197" s="29">
        <v>3.758572E-3</v>
      </c>
    </row>
    <row r="1198" spans="1:5" x14ac:dyDescent="0.35">
      <c r="A1198" s="29" t="s">
        <v>135</v>
      </c>
      <c r="B1198" s="29" t="s">
        <v>10</v>
      </c>
      <c r="C1198" s="29" t="s">
        <v>40</v>
      </c>
      <c r="D1198" s="29">
        <v>1897</v>
      </c>
      <c r="E1198" s="29">
        <v>3.9697170000000002E-3</v>
      </c>
    </row>
    <row r="1199" spans="1:5" x14ac:dyDescent="0.35">
      <c r="A1199" s="29" t="s">
        <v>136</v>
      </c>
      <c r="B1199" s="29" t="s">
        <v>10</v>
      </c>
      <c r="C1199" s="29" t="s">
        <v>40</v>
      </c>
      <c r="D1199" s="29">
        <v>1818.30078125</v>
      </c>
      <c r="E1199" s="29">
        <v>4.0811889999999998E-3</v>
      </c>
    </row>
    <row r="1200" spans="1:5" x14ac:dyDescent="0.35">
      <c r="A1200" s="29" t="s">
        <v>137</v>
      </c>
      <c r="B1200" s="29" t="s">
        <v>10</v>
      </c>
      <c r="C1200" s="29" t="s">
        <v>40</v>
      </c>
      <c r="D1200" s="29">
        <v>1693.3244628899999</v>
      </c>
      <c r="E1200" s="29">
        <v>3.9544580000000001E-3</v>
      </c>
    </row>
    <row r="1201" spans="1:5" x14ac:dyDescent="0.35">
      <c r="A1201" s="29" t="s">
        <v>138</v>
      </c>
      <c r="B1201" s="29" t="s">
        <v>10</v>
      </c>
      <c r="C1201" s="29" t="s">
        <v>40</v>
      </c>
      <c r="D1201" s="29">
        <v>1332</v>
      </c>
      <c r="E1201" s="29">
        <v>3.5759720000000002E-3</v>
      </c>
    </row>
    <row r="1202" spans="1:5" x14ac:dyDescent="0.35">
      <c r="A1202" s="29" t="s">
        <v>124</v>
      </c>
      <c r="B1202" s="29" t="s">
        <v>10</v>
      </c>
      <c r="C1202" s="29" t="s">
        <v>41</v>
      </c>
      <c r="D1202" s="29">
        <v>643.40258788999995</v>
      </c>
      <c r="E1202" s="29">
        <v>5.4870810000000004E-3</v>
      </c>
    </row>
    <row r="1203" spans="1:5" x14ac:dyDescent="0.35">
      <c r="A1203" s="29" t="s">
        <v>125</v>
      </c>
      <c r="B1203" s="29" t="s">
        <v>10</v>
      </c>
      <c r="C1203" s="29" t="s">
        <v>41</v>
      </c>
      <c r="D1203" s="29">
        <v>522.91528319999998</v>
      </c>
      <c r="E1203" s="29">
        <v>5.2186239999999998E-3</v>
      </c>
    </row>
    <row r="1204" spans="1:5" x14ac:dyDescent="0.35">
      <c r="A1204" s="29" t="s">
        <v>126</v>
      </c>
      <c r="B1204" s="29" t="s">
        <v>10</v>
      </c>
      <c r="C1204" s="29" t="s">
        <v>41</v>
      </c>
      <c r="D1204" s="29">
        <v>549.23626708999996</v>
      </c>
      <c r="E1204" s="29">
        <v>5.1774539999999997E-3</v>
      </c>
    </row>
    <row r="1205" spans="1:5" x14ac:dyDescent="0.35">
      <c r="A1205" s="29" t="s">
        <v>127</v>
      </c>
      <c r="B1205" s="29" t="s">
        <v>10</v>
      </c>
      <c r="C1205" s="29" t="s">
        <v>41</v>
      </c>
      <c r="D1205" s="29">
        <v>540.76757812999995</v>
      </c>
      <c r="E1205" s="29">
        <v>4.8453280000000003E-3</v>
      </c>
    </row>
    <row r="1206" spans="1:5" x14ac:dyDescent="0.35">
      <c r="A1206" s="29" t="s">
        <v>128</v>
      </c>
      <c r="B1206" s="29" t="s">
        <v>10</v>
      </c>
      <c r="C1206" s="29" t="s">
        <v>41</v>
      </c>
      <c r="D1206" s="29">
        <v>634.06530762</v>
      </c>
      <c r="E1206" s="29">
        <v>5.1378279999999997E-3</v>
      </c>
    </row>
    <row r="1207" spans="1:5" x14ac:dyDescent="0.35">
      <c r="A1207" s="29" t="s">
        <v>129</v>
      </c>
      <c r="B1207" s="29" t="s">
        <v>10</v>
      </c>
      <c r="C1207" s="29" t="s">
        <v>41</v>
      </c>
      <c r="D1207" s="29">
        <v>564</v>
      </c>
      <c r="E1207" s="29">
        <v>5.4939910000000002E-3</v>
      </c>
    </row>
    <row r="1208" spans="1:5" x14ac:dyDescent="0.35">
      <c r="A1208" s="29" t="s">
        <v>130</v>
      </c>
      <c r="B1208" s="29" t="s">
        <v>10</v>
      </c>
      <c r="C1208" s="29" t="s">
        <v>41</v>
      </c>
      <c r="D1208" s="29">
        <v>579</v>
      </c>
      <c r="E1208" s="29">
        <v>5.3912400000000003E-3</v>
      </c>
    </row>
    <row r="1209" spans="1:5" x14ac:dyDescent="0.35">
      <c r="A1209" s="29" t="s">
        <v>131</v>
      </c>
      <c r="B1209" s="29" t="s">
        <v>10</v>
      </c>
      <c r="C1209" s="29" t="s">
        <v>41</v>
      </c>
      <c r="D1209" s="29">
        <v>544</v>
      </c>
      <c r="E1209" s="29">
        <v>5.3053509999999998E-3</v>
      </c>
    </row>
    <row r="1210" spans="1:5" x14ac:dyDescent="0.35">
      <c r="A1210" s="29" t="s">
        <v>132</v>
      </c>
      <c r="B1210" s="29" t="s">
        <v>10</v>
      </c>
      <c r="C1210" s="29" t="s">
        <v>41</v>
      </c>
      <c r="D1210" s="29">
        <v>507</v>
      </c>
      <c r="E1210" s="29">
        <v>5.0638289999999997E-3</v>
      </c>
    </row>
    <row r="1211" spans="1:5" x14ac:dyDescent="0.35">
      <c r="A1211" s="29" t="s">
        <v>133</v>
      </c>
      <c r="B1211" s="29" t="s">
        <v>10</v>
      </c>
      <c r="C1211" s="29" t="s">
        <v>41</v>
      </c>
      <c r="D1211" s="29">
        <v>497</v>
      </c>
      <c r="E1211" s="29">
        <v>4.9463440000000001E-3</v>
      </c>
    </row>
    <row r="1212" spans="1:5" x14ac:dyDescent="0.35">
      <c r="A1212" s="29" t="s">
        <v>134</v>
      </c>
      <c r="B1212" s="29" t="s">
        <v>10</v>
      </c>
      <c r="C1212" s="29" t="s">
        <v>41</v>
      </c>
      <c r="D1212" s="29">
        <v>418</v>
      </c>
      <c r="E1212" s="29">
        <v>4.9541469999999999E-3</v>
      </c>
    </row>
    <row r="1213" spans="1:5" x14ac:dyDescent="0.35">
      <c r="A1213" s="29" t="s">
        <v>135</v>
      </c>
      <c r="B1213" s="29" t="s">
        <v>10</v>
      </c>
      <c r="C1213" s="29" t="s">
        <v>41</v>
      </c>
      <c r="D1213" s="29">
        <v>446</v>
      </c>
      <c r="E1213" s="29">
        <v>5.7377289999999996E-3</v>
      </c>
    </row>
    <row r="1214" spans="1:5" x14ac:dyDescent="0.35">
      <c r="A1214" s="29" t="s">
        <v>136</v>
      </c>
      <c r="B1214" s="29" t="s">
        <v>10</v>
      </c>
      <c r="C1214" s="29" t="s">
        <v>41</v>
      </c>
      <c r="D1214" s="29">
        <v>439</v>
      </c>
      <c r="E1214" s="29">
        <v>5.2676540000000001E-3</v>
      </c>
    </row>
    <row r="1215" spans="1:5" x14ac:dyDescent="0.35">
      <c r="A1215" s="29" t="s">
        <v>137</v>
      </c>
      <c r="B1215" s="29" t="s">
        <v>10</v>
      </c>
      <c r="C1215" s="29" t="s">
        <v>41</v>
      </c>
      <c r="D1215" s="29">
        <v>433</v>
      </c>
      <c r="E1215" s="29">
        <v>5.4529110000000004E-3</v>
      </c>
    </row>
    <row r="1216" spans="1:5" x14ac:dyDescent="0.35">
      <c r="A1216" s="29" t="s">
        <v>138</v>
      </c>
      <c r="B1216" s="29" t="s">
        <v>10</v>
      </c>
      <c r="C1216" s="29" t="s">
        <v>41</v>
      </c>
      <c r="D1216" s="29">
        <v>463</v>
      </c>
      <c r="E1216" s="29">
        <v>5.5195579999999999E-3</v>
      </c>
    </row>
    <row r="1217" spans="1:5" x14ac:dyDescent="0.35">
      <c r="A1217" s="29" t="s">
        <v>124</v>
      </c>
      <c r="B1217" s="29" t="s">
        <v>10</v>
      </c>
      <c r="C1217" s="29" t="s">
        <v>42</v>
      </c>
      <c r="D1217" s="29">
        <v>488.60714722</v>
      </c>
      <c r="E1217" s="29">
        <v>5.0513590000000001E-3</v>
      </c>
    </row>
    <row r="1218" spans="1:5" x14ac:dyDescent="0.35">
      <c r="A1218" s="29" t="s">
        <v>125</v>
      </c>
      <c r="B1218" s="29" t="s">
        <v>10</v>
      </c>
      <c r="C1218" s="29" t="s">
        <v>42</v>
      </c>
      <c r="D1218" s="29">
        <v>526.84118651999995</v>
      </c>
      <c r="E1218" s="29">
        <v>5.0746350000000001E-3</v>
      </c>
    </row>
    <row r="1219" spans="1:5" x14ac:dyDescent="0.35">
      <c r="A1219" s="29" t="s">
        <v>126</v>
      </c>
      <c r="B1219" s="29" t="s">
        <v>10</v>
      </c>
      <c r="C1219" s="29" t="s">
        <v>42</v>
      </c>
      <c r="D1219" s="29">
        <v>455.69610596000001</v>
      </c>
      <c r="E1219" s="29">
        <v>4.9144920000000003E-3</v>
      </c>
    </row>
    <row r="1220" spans="1:5" x14ac:dyDescent="0.35">
      <c r="A1220" s="29" t="s">
        <v>127</v>
      </c>
      <c r="B1220" s="29" t="s">
        <v>10</v>
      </c>
      <c r="C1220" s="29" t="s">
        <v>42</v>
      </c>
      <c r="D1220" s="29">
        <v>512.59997558999999</v>
      </c>
      <c r="E1220" s="29">
        <v>4.7666289999999997E-3</v>
      </c>
    </row>
    <row r="1221" spans="1:5" x14ac:dyDescent="0.35">
      <c r="A1221" s="29" t="s">
        <v>128</v>
      </c>
      <c r="B1221" s="29" t="s">
        <v>10</v>
      </c>
      <c r="C1221" s="29" t="s">
        <v>42</v>
      </c>
      <c r="D1221" s="29">
        <v>433.51666260000002</v>
      </c>
      <c r="E1221" s="29">
        <v>4.5795849999999997E-3</v>
      </c>
    </row>
    <row r="1222" spans="1:5" x14ac:dyDescent="0.35">
      <c r="A1222" s="29" t="s">
        <v>129</v>
      </c>
      <c r="B1222" s="29" t="s">
        <v>10</v>
      </c>
      <c r="C1222" s="29" t="s">
        <v>42</v>
      </c>
      <c r="D1222" s="29">
        <v>576.89239501999998</v>
      </c>
      <c r="E1222" s="29">
        <v>4.9464080000000002E-3</v>
      </c>
    </row>
    <row r="1223" spans="1:5" x14ac:dyDescent="0.35">
      <c r="A1223" s="29" t="s">
        <v>130</v>
      </c>
      <c r="B1223" s="29" t="s">
        <v>10</v>
      </c>
      <c r="C1223" s="29" t="s">
        <v>42</v>
      </c>
      <c r="D1223" s="29">
        <v>605.84454345999995</v>
      </c>
      <c r="E1223" s="29">
        <v>4.7634510000000001E-3</v>
      </c>
    </row>
    <row r="1224" spans="1:5" x14ac:dyDescent="0.35">
      <c r="A1224" s="29" t="s">
        <v>131</v>
      </c>
      <c r="B1224" s="29" t="s">
        <v>10</v>
      </c>
      <c r="C1224" s="29" t="s">
        <v>42</v>
      </c>
      <c r="D1224" s="29">
        <v>521.49548340000001</v>
      </c>
      <c r="E1224" s="29">
        <v>4.9809829999999996E-3</v>
      </c>
    </row>
    <row r="1225" spans="1:5" x14ac:dyDescent="0.35">
      <c r="A1225" s="29" t="s">
        <v>132</v>
      </c>
      <c r="B1225" s="29" t="s">
        <v>10</v>
      </c>
      <c r="C1225" s="29" t="s">
        <v>42</v>
      </c>
      <c r="D1225" s="29">
        <v>446.55349731000001</v>
      </c>
      <c r="E1225" s="29">
        <v>4.5729769999999998E-3</v>
      </c>
    </row>
    <row r="1226" spans="1:5" x14ac:dyDescent="0.35">
      <c r="A1226" s="29" t="s">
        <v>133</v>
      </c>
      <c r="B1226" s="29" t="s">
        <v>10</v>
      </c>
      <c r="C1226" s="29" t="s">
        <v>42</v>
      </c>
      <c r="D1226" s="29">
        <v>520</v>
      </c>
      <c r="E1226" s="29">
        <v>4.9708620000000004E-3</v>
      </c>
    </row>
    <row r="1227" spans="1:5" x14ac:dyDescent="0.35">
      <c r="A1227" s="29" t="s">
        <v>134</v>
      </c>
      <c r="B1227" s="29" t="s">
        <v>10</v>
      </c>
      <c r="C1227" s="29" t="s">
        <v>42</v>
      </c>
      <c r="D1227" s="29">
        <v>447.04760742000002</v>
      </c>
      <c r="E1227" s="29">
        <v>4.9826460000000003E-3</v>
      </c>
    </row>
    <row r="1228" spans="1:5" x14ac:dyDescent="0.35">
      <c r="A1228" s="29" t="s">
        <v>135</v>
      </c>
      <c r="B1228" s="29" t="s">
        <v>10</v>
      </c>
      <c r="C1228" s="29" t="s">
        <v>42</v>
      </c>
      <c r="D1228" s="29">
        <v>479</v>
      </c>
      <c r="E1228" s="29">
        <v>5.1322199999999998E-3</v>
      </c>
    </row>
    <row r="1229" spans="1:5" x14ac:dyDescent="0.35">
      <c r="A1229" s="29" t="s">
        <v>136</v>
      </c>
      <c r="B1229" s="29" t="s">
        <v>10</v>
      </c>
      <c r="C1229" s="29" t="s">
        <v>42</v>
      </c>
      <c r="D1229" s="29">
        <v>399.61816406000003</v>
      </c>
      <c r="E1229" s="29">
        <v>5.7941060000000003E-3</v>
      </c>
    </row>
    <row r="1230" spans="1:5" x14ac:dyDescent="0.35">
      <c r="A1230" s="29" t="s">
        <v>137</v>
      </c>
      <c r="B1230" s="29" t="s">
        <v>10</v>
      </c>
      <c r="C1230" s="29" t="s">
        <v>42</v>
      </c>
      <c r="D1230" s="29">
        <v>458.67855835</v>
      </c>
      <c r="E1230" s="29">
        <v>6.3230209999999998E-3</v>
      </c>
    </row>
    <row r="1231" spans="1:5" x14ac:dyDescent="0.35">
      <c r="A1231" s="29" t="s">
        <v>138</v>
      </c>
      <c r="B1231" s="29" t="s">
        <v>10</v>
      </c>
      <c r="C1231" s="29" t="s">
        <v>42</v>
      </c>
      <c r="D1231" s="29">
        <v>423.54913329999999</v>
      </c>
      <c r="E1231" s="29">
        <v>6.0177690000000001E-3</v>
      </c>
    </row>
    <row r="1232" spans="1:5" x14ac:dyDescent="0.35">
      <c r="A1232" s="29" t="s">
        <v>124</v>
      </c>
      <c r="B1232" s="29" t="s">
        <v>10</v>
      </c>
      <c r="C1232" s="29" t="s">
        <v>43</v>
      </c>
      <c r="D1232" s="29">
        <v>503.38519287000003</v>
      </c>
      <c r="E1232" s="29">
        <v>3.8139509999999999E-3</v>
      </c>
    </row>
    <row r="1233" spans="1:5" x14ac:dyDescent="0.35">
      <c r="A1233" s="29" t="s">
        <v>125</v>
      </c>
      <c r="B1233" s="29" t="s">
        <v>10</v>
      </c>
      <c r="C1233" s="29" t="s">
        <v>43</v>
      </c>
      <c r="D1233" s="29">
        <v>597.63153076000003</v>
      </c>
      <c r="E1233" s="29">
        <v>3.8973670000000001E-3</v>
      </c>
    </row>
    <row r="1234" spans="1:5" x14ac:dyDescent="0.35">
      <c r="A1234" s="29" t="s">
        <v>126</v>
      </c>
      <c r="B1234" s="29" t="s">
        <v>10</v>
      </c>
      <c r="C1234" s="29" t="s">
        <v>43</v>
      </c>
      <c r="D1234" s="29">
        <v>621.43963623000002</v>
      </c>
      <c r="E1234" s="29">
        <v>3.8387130000000001E-3</v>
      </c>
    </row>
    <row r="1235" spans="1:5" x14ac:dyDescent="0.35">
      <c r="A1235" s="29" t="s">
        <v>127</v>
      </c>
      <c r="B1235" s="29" t="s">
        <v>10</v>
      </c>
      <c r="C1235" s="29" t="s">
        <v>43</v>
      </c>
      <c r="D1235" s="29">
        <v>743.05383300999995</v>
      </c>
      <c r="E1235" s="29">
        <v>3.901528E-3</v>
      </c>
    </row>
    <row r="1236" spans="1:5" x14ac:dyDescent="0.35">
      <c r="A1236" s="29" t="s">
        <v>128</v>
      </c>
      <c r="B1236" s="29" t="s">
        <v>10</v>
      </c>
      <c r="C1236" s="29" t="s">
        <v>43</v>
      </c>
      <c r="D1236" s="29">
        <v>673.76263428000004</v>
      </c>
      <c r="E1236" s="29">
        <v>3.6520649999999999E-3</v>
      </c>
    </row>
    <row r="1237" spans="1:5" x14ac:dyDescent="0.35">
      <c r="A1237" s="29" t="s">
        <v>129</v>
      </c>
      <c r="B1237" s="29" t="s">
        <v>10</v>
      </c>
      <c r="C1237" s="29" t="s">
        <v>43</v>
      </c>
      <c r="D1237" s="29">
        <v>617.72625731999995</v>
      </c>
      <c r="E1237" s="29">
        <v>3.9632549999999997E-3</v>
      </c>
    </row>
    <row r="1238" spans="1:5" x14ac:dyDescent="0.35">
      <c r="A1238" s="29" t="s">
        <v>130</v>
      </c>
      <c r="B1238" s="29" t="s">
        <v>10</v>
      </c>
      <c r="C1238" s="29" t="s">
        <v>43</v>
      </c>
      <c r="D1238" s="29">
        <v>645.69854736000002</v>
      </c>
      <c r="E1238" s="29">
        <v>4.0746280000000003E-3</v>
      </c>
    </row>
    <row r="1239" spans="1:5" x14ac:dyDescent="0.35">
      <c r="A1239" s="29" t="s">
        <v>131</v>
      </c>
      <c r="B1239" s="29" t="s">
        <v>10</v>
      </c>
      <c r="C1239" s="29" t="s">
        <v>43</v>
      </c>
      <c r="D1239" s="29">
        <v>663.10729979999996</v>
      </c>
      <c r="E1239" s="29">
        <v>3.7602159999999998E-3</v>
      </c>
    </row>
    <row r="1240" spans="1:5" x14ac:dyDescent="0.35">
      <c r="A1240" s="29" t="s">
        <v>132</v>
      </c>
      <c r="B1240" s="29" t="s">
        <v>10</v>
      </c>
      <c r="C1240" s="29" t="s">
        <v>43</v>
      </c>
      <c r="D1240" s="29">
        <v>578.48205566000001</v>
      </c>
      <c r="E1240" s="29">
        <v>4.1418050000000001E-3</v>
      </c>
    </row>
    <row r="1241" spans="1:5" x14ac:dyDescent="0.35">
      <c r="A1241" s="29" t="s">
        <v>133</v>
      </c>
      <c r="B1241" s="29" t="s">
        <v>10</v>
      </c>
      <c r="C1241" s="29" t="s">
        <v>43</v>
      </c>
      <c r="D1241" s="29">
        <v>597.66387939000003</v>
      </c>
      <c r="E1241" s="29">
        <v>4.5237159999999997E-3</v>
      </c>
    </row>
    <row r="1242" spans="1:5" x14ac:dyDescent="0.35">
      <c r="A1242" s="29" t="s">
        <v>134</v>
      </c>
      <c r="B1242" s="29" t="s">
        <v>10</v>
      </c>
      <c r="C1242" s="29" t="s">
        <v>43</v>
      </c>
      <c r="D1242" s="29">
        <v>563.14288329999999</v>
      </c>
      <c r="E1242" s="29">
        <v>4.4083580000000002E-3</v>
      </c>
    </row>
    <row r="1243" spans="1:5" x14ac:dyDescent="0.35">
      <c r="A1243" s="29" t="s">
        <v>135</v>
      </c>
      <c r="B1243" s="29" t="s">
        <v>10</v>
      </c>
      <c r="C1243" s="29" t="s">
        <v>43</v>
      </c>
      <c r="D1243" s="29">
        <v>552</v>
      </c>
      <c r="E1243" s="29">
        <v>4.6975640000000004E-3</v>
      </c>
    </row>
    <row r="1244" spans="1:5" x14ac:dyDescent="0.35">
      <c r="A1244" s="29" t="s">
        <v>136</v>
      </c>
      <c r="B1244" s="29" t="s">
        <v>10</v>
      </c>
      <c r="C1244" s="29" t="s">
        <v>43</v>
      </c>
      <c r="D1244" s="29">
        <v>532.81579590000001</v>
      </c>
      <c r="E1244" s="29">
        <v>4.6313220000000002E-3</v>
      </c>
    </row>
    <row r="1245" spans="1:5" x14ac:dyDescent="0.35">
      <c r="A1245" s="29" t="s">
        <v>137</v>
      </c>
      <c r="B1245" s="29" t="s">
        <v>10</v>
      </c>
      <c r="C1245" s="29" t="s">
        <v>43</v>
      </c>
      <c r="D1245" s="29">
        <v>487.64102172999998</v>
      </c>
      <c r="E1245" s="29">
        <v>4.9764010000000001E-3</v>
      </c>
    </row>
    <row r="1246" spans="1:5" x14ac:dyDescent="0.35">
      <c r="A1246" s="29" t="s">
        <v>138</v>
      </c>
      <c r="B1246" s="29" t="s">
        <v>10</v>
      </c>
      <c r="C1246" s="29" t="s">
        <v>43</v>
      </c>
      <c r="D1246" s="29">
        <v>518.87048340000001</v>
      </c>
      <c r="E1246" s="29">
        <v>5.1029059999999999E-3</v>
      </c>
    </row>
    <row r="1247" spans="1:5" x14ac:dyDescent="0.35">
      <c r="A1247" s="29" t="s">
        <v>124</v>
      </c>
      <c r="B1247" s="29" t="s">
        <v>10</v>
      </c>
      <c r="C1247" s="29" t="s">
        <v>44</v>
      </c>
      <c r="D1247" s="29">
        <v>235.61111450000001</v>
      </c>
      <c r="E1247" s="29">
        <v>4.5420529999999999E-3</v>
      </c>
    </row>
    <row r="1248" spans="1:5" x14ac:dyDescent="0.35">
      <c r="A1248" s="29" t="s">
        <v>125</v>
      </c>
      <c r="B1248" s="29" t="s">
        <v>10</v>
      </c>
      <c r="C1248" s="29" t="s">
        <v>44</v>
      </c>
      <c r="D1248" s="29">
        <v>258.01409912000003</v>
      </c>
      <c r="E1248" s="29">
        <v>5.2123940000000004E-3</v>
      </c>
    </row>
    <row r="1249" spans="1:5" x14ac:dyDescent="0.35">
      <c r="A1249" s="29" t="s">
        <v>126</v>
      </c>
      <c r="B1249" s="29" t="s">
        <v>10</v>
      </c>
      <c r="C1249" s="29" t="s">
        <v>44</v>
      </c>
      <c r="D1249" s="29">
        <v>367.07058716</v>
      </c>
      <c r="E1249" s="29">
        <v>5.3748959999999997E-3</v>
      </c>
    </row>
    <row r="1250" spans="1:5" x14ac:dyDescent="0.35">
      <c r="A1250" s="29" t="s">
        <v>127</v>
      </c>
      <c r="B1250" s="29" t="s">
        <v>10</v>
      </c>
      <c r="C1250" s="29" t="s">
        <v>44</v>
      </c>
      <c r="D1250" s="29">
        <v>297.29241943</v>
      </c>
      <c r="E1250" s="29">
        <v>5.1667950000000001E-3</v>
      </c>
    </row>
    <row r="1251" spans="1:5" x14ac:dyDescent="0.35">
      <c r="A1251" s="29" t="s">
        <v>128</v>
      </c>
      <c r="B1251" s="29" t="s">
        <v>10</v>
      </c>
      <c r="C1251" s="29" t="s">
        <v>44</v>
      </c>
      <c r="D1251" s="29">
        <v>337.19848632999998</v>
      </c>
      <c r="E1251" s="29">
        <v>4.6013970000000001E-3</v>
      </c>
    </row>
    <row r="1252" spans="1:5" x14ac:dyDescent="0.35">
      <c r="A1252" s="29" t="s">
        <v>129</v>
      </c>
      <c r="B1252" s="29" t="s">
        <v>10</v>
      </c>
      <c r="C1252" s="29" t="s">
        <v>44</v>
      </c>
      <c r="D1252" s="29">
        <v>306.04220580999998</v>
      </c>
      <c r="E1252" s="29">
        <v>5.0089059999999996E-3</v>
      </c>
    </row>
    <row r="1253" spans="1:5" x14ac:dyDescent="0.35">
      <c r="A1253" s="29" t="s">
        <v>130</v>
      </c>
      <c r="B1253" s="29" t="s">
        <v>10</v>
      </c>
      <c r="C1253" s="29" t="s">
        <v>44</v>
      </c>
      <c r="D1253" s="29">
        <v>345.27380370999998</v>
      </c>
      <c r="E1253" s="29">
        <v>5.894959E-3</v>
      </c>
    </row>
    <row r="1254" spans="1:5" x14ac:dyDescent="0.35">
      <c r="A1254" s="29" t="s">
        <v>131</v>
      </c>
      <c r="B1254" s="29" t="s">
        <v>10</v>
      </c>
      <c r="C1254" s="29" t="s">
        <v>44</v>
      </c>
      <c r="D1254" s="29">
        <v>300.37255858999998</v>
      </c>
      <c r="E1254" s="29">
        <v>4.7816689999999997E-3</v>
      </c>
    </row>
    <row r="1255" spans="1:5" x14ac:dyDescent="0.35">
      <c r="A1255" s="29" t="s">
        <v>132</v>
      </c>
      <c r="B1255" s="29" t="s">
        <v>10</v>
      </c>
      <c r="C1255" s="29" t="s">
        <v>44</v>
      </c>
      <c r="D1255" s="29">
        <v>281.66738892000001</v>
      </c>
      <c r="E1255" s="29">
        <v>5.1599330000000002E-3</v>
      </c>
    </row>
    <row r="1256" spans="1:5" x14ac:dyDescent="0.35">
      <c r="A1256" s="29" t="s">
        <v>133</v>
      </c>
      <c r="B1256" s="29" t="s">
        <v>10</v>
      </c>
      <c r="C1256" s="29" t="s">
        <v>44</v>
      </c>
      <c r="D1256" s="29">
        <v>281.30673217999998</v>
      </c>
      <c r="E1256" s="29">
        <v>4.9193199999999996E-3</v>
      </c>
    </row>
    <row r="1257" spans="1:5" x14ac:dyDescent="0.35">
      <c r="A1257" s="29" t="s">
        <v>134</v>
      </c>
      <c r="B1257" s="29" t="s">
        <v>10</v>
      </c>
      <c r="C1257" s="29" t="s">
        <v>44</v>
      </c>
      <c r="D1257" s="29">
        <v>250.35714722</v>
      </c>
      <c r="E1257" s="29">
        <v>5.5340240000000002E-3</v>
      </c>
    </row>
    <row r="1258" spans="1:5" x14ac:dyDescent="0.35">
      <c r="A1258" s="29" t="s">
        <v>135</v>
      </c>
      <c r="B1258" s="29" t="s">
        <v>10</v>
      </c>
      <c r="C1258" s="29" t="s">
        <v>44</v>
      </c>
      <c r="D1258" s="29">
        <v>243</v>
      </c>
      <c r="E1258" s="29">
        <v>5.5469810000000003E-3</v>
      </c>
    </row>
    <row r="1259" spans="1:5" x14ac:dyDescent="0.35">
      <c r="A1259" s="29" t="s">
        <v>136</v>
      </c>
      <c r="B1259" s="29" t="s">
        <v>10</v>
      </c>
      <c r="C1259" s="29" t="s">
        <v>44</v>
      </c>
      <c r="D1259" s="29">
        <v>225.07070923000001</v>
      </c>
      <c r="E1259" s="29">
        <v>5.5734290000000004E-3</v>
      </c>
    </row>
    <row r="1260" spans="1:5" x14ac:dyDescent="0.35">
      <c r="A1260" s="29" t="s">
        <v>137</v>
      </c>
      <c r="B1260" s="29" t="s">
        <v>10</v>
      </c>
      <c r="C1260" s="29" t="s">
        <v>44</v>
      </c>
      <c r="D1260" s="29">
        <v>199.12327576000001</v>
      </c>
      <c r="E1260" s="29">
        <v>4.847016E-3</v>
      </c>
    </row>
    <row r="1261" spans="1:5" x14ac:dyDescent="0.35">
      <c r="A1261" s="29" t="s">
        <v>138</v>
      </c>
      <c r="B1261" s="29" t="s">
        <v>10</v>
      </c>
      <c r="C1261" s="29" t="s">
        <v>44</v>
      </c>
      <c r="D1261" s="29">
        <v>159.66459656000001</v>
      </c>
      <c r="E1261" s="29">
        <v>5.553746E-3</v>
      </c>
    </row>
    <row r="1262" spans="1:5" x14ac:dyDescent="0.35">
      <c r="A1262" s="29" t="s">
        <v>124</v>
      </c>
      <c r="B1262" s="29" t="s">
        <v>10</v>
      </c>
      <c r="C1262" s="29" t="s">
        <v>45</v>
      </c>
      <c r="D1262" s="29">
        <v>1109.5909423799999</v>
      </c>
      <c r="E1262" s="29">
        <v>4.0259909999999996E-3</v>
      </c>
    </row>
    <row r="1263" spans="1:5" x14ac:dyDescent="0.35">
      <c r="A1263" s="29" t="s">
        <v>125</v>
      </c>
      <c r="B1263" s="29" t="s">
        <v>10</v>
      </c>
      <c r="C1263" s="29" t="s">
        <v>45</v>
      </c>
      <c r="D1263" s="29">
        <v>1021.96258545</v>
      </c>
      <c r="E1263" s="29">
        <v>4.2142519999999999E-3</v>
      </c>
    </row>
    <row r="1264" spans="1:5" x14ac:dyDescent="0.35">
      <c r="A1264" s="29" t="s">
        <v>126</v>
      </c>
      <c r="B1264" s="29" t="s">
        <v>10</v>
      </c>
      <c r="C1264" s="29" t="s">
        <v>45</v>
      </c>
      <c r="D1264" s="29">
        <v>1141.4151611299999</v>
      </c>
      <c r="E1264" s="29">
        <v>4.1029559999999996E-3</v>
      </c>
    </row>
    <row r="1265" spans="1:5" x14ac:dyDescent="0.35">
      <c r="A1265" s="29" t="s">
        <v>127</v>
      </c>
      <c r="B1265" s="29" t="s">
        <v>10</v>
      </c>
      <c r="C1265" s="29" t="s">
        <v>45</v>
      </c>
      <c r="D1265" s="29">
        <v>1031.8807373</v>
      </c>
      <c r="E1265" s="29">
        <v>3.7421669999999998E-3</v>
      </c>
    </row>
    <row r="1266" spans="1:5" x14ac:dyDescent="0.35">
      <c r="A1266" s="29" t="s">
        <v>128</v>
      </c>
      <c r="B1266" s="29" t="s">
        <v>10</v>
      </c>
      <c r="C1266" s="29" t="s">
        <v>45</v>
      </c>
      <c r="D1266" s="29">
        <v>1056.1264648399999</v>
      </c>
      <c r="E1266" s="29">
        <v>3.5977909999999999E-3</v>
      </c>
    </row>
    <row r="1267" spans="1:5" x14ac:dyDescent="0.35">
      <c r="A1267" s="29" t="s">
        <v>129</v>
      </c>
      <c r="B1267" s="29" t="s">
        <v>10</v>
      </c>
      <c r="C1267" s="29" t="s">
        <v>45</v>
      </c>
      <c r="D1267" s="29">
        <v>1117.4545898399999</v>
      </c>
      <c r="E1267" s="29">
        <v>3.8863359999999998E-3</v>
      </c>
    </row>
    <row r="1268" spans="1:5" x14ac:dyDescent="0.35">
      <c r="A1268" s="29" t="s">
        <v>130</v>
      </c>
      <c r="B1268" s="29" t="s">
        <v>10</v>
      </c>
      <c r="C1268" s="29" t="s">
        <v>45</v>
      </c>
      <c r="D1268" s="29">
        <v>979.65740966999999</v>
      </c>
      <c r="E1268" s="29">
        <v>3.9460049999999998E-3</v>
      </c>
    </row>
    <row r="1269" spans="1:5" x14ac:dyDescent="0.35">
      <c r="A1269" s="29" t="s">
        <v>131</v>
      </c>
      <c r="B1269" s="29" t="s">
        <v>10</v>
      </c>
      <c r="C1269" s="29" t="s">
        <v>45</v>
      </c>
      <c r="D1269" s="29">
        <v>992.44500731999995</v>
      </c>
      <c r="E1269" s="29">
        <v>3.7780489999999999E-3</v>
      </c>
    </row>
    <row r="1270" spans="1:5" x14ac:dyDescent="0.35">
      <c r="A1270" s="29" t="s">
        <v>132</v>
      </c>
      <c r="B1270" s="29" t="s">
        <v>10</v>
      </c>
      <c r="C1270" s="29" t="s">
        <v>45</v>
      </c>
      <c r="D1270" s="29">
        <v>1009.60552979</v>
      </c>
      <c r="E1270" s="29">
        <v>3.8804579999999998E-3</v>
      </c>
    </row>
    <row r="1271" spans="1:5" x14ac:dyDescent="0.35">
      <c r="A1271" s="29" t="s">
        <v>133</v>
      </c>
      <c r="B1271" s="29" t="s">
        <v>10</v>
      </c>
      <c r="C1271" s="29" t="s">
        <v>45</v>
      </c>
      <c r="D1271" s="29">
        <v>1059.4252929700001</v>
      </c>
      <c r="E1271" s="29">
        <v>4.0841810000000001E-3</v>
      </c>
    </row>
    <row r="1272" spans="1:5" x14ac:dyDescent="0.35">
      <c r="A1272" s="29" t="s">
        <v>134</v>
      </c>
      <c r="B1272" s="29" t="s">
        <v>10</v>
      </c>
      <c r="C1272" s="29" t="s">
        <v>45</v>
      </c>
      <c r="D1272" s="29">
        <v>953.08459473000005</v>
      </c>
      <c r="E1272" s="29">
        <v>3.9653479999999996E-3</v>
      </c>
    </row>
    <row r="1273" spans="1:5" x14ac:dyDescent="0.35">
      <c r="A1273" s="29" t="s">
        <v>135</v>
      </c>
      <c r="B1273" s="29" t="s">
        <v>10</v>
      </c>
      <c r="C1273" s="29" t="s">
        <v>45</v>
      </c>
      <c r="D1273" s="29">
        <v>899</v>
      </c>
      <c r="E1273" s="29">
        <v>4.0283960000000001E-3</v>
      </c>
    </row>
    <row r="1274" spans="1:5" x14ac:dyDescent="0.35">
      <c r="A1274" s="29" t="s">
        <v>136</v>
      </c>
      <c r="B1274" s="29" t="s">
        <v>10</v>
      </c>
      <c r="C1274" s="29" t="s">
        <v>45</v>
      </c>
      <c r="D1274" s="29">
        <v>834.62188720999995</v>
      </c>
      <c r="E1274" s="29">
        <v>4.221659E-3</v>
      </c>
    </row>
    <row r="1275" spans="1:5" x14ac:dyDescent="0.35">
      <c r="A1275" s="29" t="s">
        <v>137</v>
      </c>
      <c r="B1275" s="29" t="s">
        <v>10</v>
      </c>
      <c r="C1275" s="29" t="s">
        <v>45</v>
      </c>
      <c r="D1275" s="29">
        <v>797.29272461000005</v>
      </c>
      <c r="E1275" s="29">
        <v>4.2434810000000003E-3</v>
      </c>
    </row>
    <row r="1276" spans="1:5" x14ac:dyDescent="0.35">
      <c r="A1276" s="29" t="s">
        <v>138</v>
      </c>
      <c r="B1276" s="29" t="s">
        <v>10</v>
      </c>
      <c r="C1276" s="29" t="s">
        <v>45</v>
      </c>
      <c r="D1276" s="29">
        <v>748.18853760000002</v>
      </c>
      <c r="E1276" s="29">
        <v>4.0716169999999996E-3</v>
      </c>
    </row>
    <row r="1277" spans="1:5" x14ac:dyDescent="0.35">
      <c r="A1277" s="29" t="s">
        <v>124</v>
      </c>
      <c r="B1277" s="29" t="s">
        <v>10</v>
      </c>
      <c r="C1277" s="29" t="s">
        <v>46</v>
      </c>
      <c r="D1277" s="29">
        <v>441.21548461999998</v>
      </c>
      <c r="E1277" s="29">
        <v>5.4016139999999999E-3</v>
      </c>
    </row>
    <row r="1278" spans="1:5" x14ac:dyDescent="0.35">
      <c r="A1278" s="29" t="s">
        <v>125</v>
      </c>
      <c r="B1278" s="29" t="s">
        <v>10</v>
      </c>
      <c r="C1278" s="29" t="s">
        <v>46</v>
      </c>
      <c r="D1278" s="29">
        <v>481.91500853999997</v>
      </c>
      <c r="E1278" s="29">
        <v>4.7628540000000004E-3</v>
      </c>
    </row>
    <row r="1279" spans="1:5" x14ac:dyDescent="0.35">
      <c r="A1279" s="29" t="s">
        <v>126</v>
      </c>
      <c r="B1279" s="29" t="s">
        <v>10</v>
      </c>
      <c r="C1279" s="29" t="s">
        <v>46</v>
      </c>
      <c r="D1279" s="29">
        <v>451.82046509000003</v>
      </c>
      <c r="E1279" s="29">
        <v>5.3442029999999996E-3</v>
      </c>
    </row>
    <row r="1280" spans="1:5" x14ac:dyDescent="0.35">
      <c r="A1280" s="29" t="s">
        <v>127</v>
      </c>
      <c r="B1280" s="29" t="s">
        <v>10</v>
      </c>
      <c r="C1280" s="29" t="s">
        <v>46</v>
      </c>
      <c r="D1280" s="29">
        <v>436.98889159999999</v>
      </c>
      <c r="E1280" s="29">
        <v>5.2532000000000004E-3</v>
      </c>
    </row>
    <row r="1281" spans="1:5" x14ac:dyDescent="0.35">
      <c r="A1281" s="29" t="s">
        <v>128</v>
      </c>
      <c r="B1281" s="29" t="s">
        <v>10</v>
      </c>
      <c r="C1281" s="29" t="s">
        <v>46</v>
      </c>
      <c r="D1281" s="29">
        <v>476.40664672999998</v>
      </c>
      <c r="E1281" s="29">
        <v>4.9269500000000003E-3</v>
      </c>
    </row>
    <row r="1282" spans="1:5" x14ac:dyDescent="0.35">
      <c r="A1282" s="29" t="s">
        <v>129</v>
      </c>
      <c r="B1282" s="29" t="s">
        <v>10</v>
      </c>
      <c r="C1282" s="29" t="s">
        <v>46</v>
      </c>
      <c r="D1282" s="29">
        <v>410.76666260000002</v>
      </c>
      <c r="E1282" s="29">
        <v>5.5944569999999997E-3</v>
      </c>
    </row>
    <row r="1283" spans="1:5" x14ac:dyDescent="0.35">
      <c r="A1283" s="29" t="s">
        <v>130</v>
      </c>
      <c r="B1283" s="29" t="s">
        <v>10</v>
      </c>
      <c r="C1283" s="29" t="s">
        <v>46</v>
      </c>
      <c r="D1283" s="29">
        <v>461.80087279999998</v>
      </c>
      <c r="E1283" s="29">
        <v>5.0700750000000003E-3</v>
      </c>
    </row>
    <row r="1284" spans="1:5" x14ac:dyDescent="0.35">
      <c r="A1284" s="29" t="s">
        <v>131</v>
      </c>
      <c r="B1284" s="29" t="s">
        <v>10</v>
      </c>
      <c r="C1284" s="29" t="s">
        <v>46</v>
      </c>
      <c r="D1284" s="29">
        <v>407.25</v>
      </c>
      <c r="E1284" s="29">
        <v>5.7989260000000003E-3</v>
      </c>
    </row>
    <row r="1285" spans="1:5" x14ac:dyDescent="0.35">
      <c r="A1285" s="29" t="s">
        <v>132</v>
      </c>
      <c r="B1285" s="29" t="s">
        <v>10</v>
      </c>
      <c r="C1285" s="29" t="s">
        <v>46</v>
      </c>
      <c r="D1285" s="29">
        <v>415.43518066000001</v>
      </c>
      <c r="E1285" s="29">
        <v>5.5090909999999998E-3</v>
      </c>
    </row>
    <row r="1286" spans="1:5" x14ac:dyDescent="0.35">
      <c r="A1286" s="29" t="s">
        <v>133</v>
      </c>
      <c r="B1286" s="29" t="s">
        <v>10</v>
      </c>
      <c r="C1286" s="29" t="s">
        <v>46</v>
      </c>
      <c r="D1286" s="29">
        <v>327.41729736000002</v>
      </c>
      <c r="E1286" s="29">
        <v>5.4598210000000001E-3</v>
      </c>
    </row>
    <row r="1287" spans="1:5" x14ac:dyDescent="0.35">
      <c r="A1287" s="29" t="s">
        <v>134</v>
      </c>
      <c r="B1287" s="29" t="s">
        <v>10</v>
      </c>
      <c r="C1287" s="29" t="s">
        <v>46</v>
      </c>
      <c r="D1287" s="29">
        <v>374.14285278</v>
      </c>
      <c r="E1287" s="29">
        <v>5.5005619999999996E-3</v>
      </c>
    </row>
    <row r="1288" spans="1:5" x14ac:dyDescent="0.35">
      <c r="A1288" s="29" t="s">
        <v>135</v>
      </c>
      <c r="B1288" s="29" t="s">
        <v>10</v>
      </c>
      <c r="C1288" s="29" t="s">
        <v>46</v>
      </c>
      <c r="D1288" s="29">
        <v>375</v>
      </c>
      <c r="E1288" s="29">
        <v>6.0222210000000003E-3</v>
      </c>
    </row>
    <row r="1289" spans="1:5" x14ac:dyDescent="0.35">
      <c r="A1289" s="29" t="s">
        <v>136</v>
      </c>
      <c r="B1289" s="29" t="s">
        <v>10</v>
      </c>
      <c r="C1289" s="29" t="s">
        <v>46</v>
      </c>
      <c r="D1289" s="29">
        <v>375.80047607</v>
      </c>
      <c r="E1289" s="29">
        <v>5.7948950000000004E-3</v>
      </c>
    </row>
    <row r="1290" spans="1:5" x14ac:dyDescent="0.35">
      <c r="A1290" s="29" t="s">
        <v>137</v>
      </c>
      <c r="B1290" s="29" t="s">
        <v>10</v>
      </c>
      <c r="C1290" s="29" t="s">
        <v>46</v>
      </c>
      <c r="D1290" s="29">
        <v>328.86822510000002</v>
      </c>
      <c r="E1290" s="29">
        <v>6.0145989999999998E-3</v>
      </c>
    </row>
    <row r="1291" spans="1:5" x14ac:dyDescent="0.35">
      <c r="A1291" s="29" t="s">
        <v>138</v>
      </c>
      <c r="B1291" s="29" t="s">
        <v>10</v>
      </c>
      <c r="C1291" s="29" t="s">
        <v>46</v>
      </c>
      <c r="D1291" s="29">
        <v>268.30950927999999</v>
      </c>
      <c r="E1291" s="29">
        <v>5.9864330000000002E-3</v>
      </c>
    </row>
    <row r="1292" spans="1:5" x14ac:dyDescent="0.35">
      <c r="A1292" s="29" t="s">
        <v>124</v>
      </c>
      <c r="B1292" s="29" t="s">
        <v>10</v>
      </c>
      <c r="C1292" s="29" t="s">
        <v>47</v>
      </c>
      <c r="D1292" s="29">
        <v>388.73913573999999</v>
      </c>
      <c r="E1292" s="29">
        <v>5.7933799999999999E-3</v>
      </c>
    </row>
    <row r="1293" spans="1:5" x14ac:dyDescent="0.35">
      <c r="A1293" s="29" t="s">
        <v>125</v>
      </c>
      <c r="B1293" s="29" t="s">
        <v>10</v>
      </c>
      <c r="C1293" s="29" t="s">
        <v>47</v>
      </c>
      <c r="D1293" s="29">
        <v>331.24667357999999</v>
      </c>
      <c r="E1293" s="29">
        <v>5.8111450000000002E-3</v>
      </c>
    </row>
    <row r="1294" spans="1:5" x14ac:dyDescent="0.35">
      <c r="A1294" s="29" t="s">
        <v>126</v>
      </c>
      <c r="B1294" s="29" t="s">
        <v>10</v>
      </c>
      <c r="C1294" s="29" t="s">
        <v>47</v>
      </c>
      <c r="D1294" s="29">
        <v>360.16357421999999</v>
      </c>
      <c r="E1294" s="29">
        <v>5.7512020000000004E-3</v>
      </c>
    </row>
    <row r="1295" spans="1:5" x14ac:dyDescent="0.35">
      <c r="A1295" s="29" t="s">
        <v>127</v>
      </c>
      <c r="B1295" s="29" t="s">
        <v>10</v>
      </c>
      <c r="C1295" s="29" t="s">
        <v>47</v>
      </c>
      <c r="D1295" s="29">
        <v>347.30145263999998</v>
      </c>
      <c r="E1295" s="29">
        <v>5.6695629999999999E-3</v>
      </c>
    </row>
    <row r="1296" spans="1:5" x14ac:dyDescent="0.35">
      <c r="A1296" s="29" t="s">
        <v>128</v>
      </c>
      <c r="B1296" s="29" t="s">
        <v>10</v>
      </c>
      <c r="C1296" s="29" t="s">
        <v>47</v>
      </c>
      <c r="D1296" s="29">
        <v>362.53359984999997</v>
      </c>
      <c r="E1296" s="29">
        <v>4.8415810000000002E-3</v>
      </c>
    </row>
    <row r="1297" spans="1:5" x14ac:dyDescent="0.35">
      <c r="A1297" s="29" t="s">
        <v>129</v>
      </c>
      <c r="B1297" s="29" t="s">
        <v>10</v>
      </c>
      <c r="C1297" s="29" t="s">
        <v>47</v>
      </c>
      <c r="D1297" s="29">
        <v>441.51571654999998</v>
      </c>
      <c r="E1297" s="29">
        <v>5.1995319999999998E-3</v>
      </c>
    </row>
    <row r="1298" spans="1:5" x14ac:dyDescent="0.35">
      <c r="A1298" s="29" t="s">
        <v>130</v>
      </c>
      <c r="B1298" s="29" t="s">
        <v>10</v>
      </c>
      <c r="C1298" s="29" t="s">
        <v>47</v>
      </c>
      <c r="D1298" s="29">
        <v>330.64996337999997</v>
      </c>
      <c r="E1298" s="29">
        <v>5.1524830000000002E-3</v>
      </c>
    </row>
    <row r="1299" spans="1:5" x14ac:dyDescent="0.35">
      <c r="A1299" s="29" t="s">
        <v>131</v>
      </c>
      <c r="B1299" s="29" t="s">
        <v>10</v>
      </c>
      <c r="C1299" s="29" t="s">
        <v>47</v>
      </c>
      <c r="D1299" s="29">
        <v>398.56140137</v>
      </c>
      <c r="E1299" s="29">
        <v>5.7553250000000004E-3</v>
      </c>
    </row>
    <row r="1300" spans="1:5" x14ac:dyDescent="0.35">
      <c r="A1300" s="29" t="s">
        <v>132</v>
      </c>
      <c r="B1300" s="29" t="s">
        <v>10</v>
      </c>
      <c r="C1300" s="29" t="s">
        <v>47</v>
      </c>
      <c r="D1300" s="29">
        <v>319.60034180000002</v>
      </c>
      <c r="E1300" s="29">
        <v>5.5303460000000002E-3</v>
      </c>
    </row>
    <row r="1301" spans="1:5" x14ac:dyDescent="0.35">
      <c r="A1301" s="29" t="s">
        <v>133</v>
      </c>
      <c r="B1301" s="29" t="s">
        <v>10</v>
      </c>
      <c r="C1301" s="29" t="s">
        <v>47</v>
      </c>
      <c r="D1301" s="29">
        <v>332.25350952000002</v>
      </c>
      <c r="E1301" s="29">
        <v>5.4876899999999999E-3</v>
      </c>
    </row>
    <row r="1302" spans="1:5" x14ac:dyDescent="0.35">
      <c r="A1302" s="29" t="s">
        <v>134</v>
      </c>
      <c r="B1302" s="29" t="s">
        <v>10</v>
      </c>
      <c r="C1302" s="29" t="s">
        <v>47</v>
      </c>
      <c r="D1302" s="29">
        <v>288.41882323999999</v>
      </c>
      <c r="E1302" s="29">
        <v>5.3539039999999996E-3</v>
      </c>
    </row>
    <row r="1303" spans="1:5" x14ac:dyDescent="0.35">
      <c r="A1303" s="29" t="s">
        <v>135</v>
      </c>
      <c r="B1303" s="29" t="s">
        <v>10</v>
      </c>
      <c r="C1303" s="29" t="s">
        <v>47</v>
      </c>
      <c r="D1303" s="29">
        <v>294</v>
      </c>
      <c r="E1303" s="29">
        <v>5.5272100000000003E-3</v>
      </c>
    </row>
    <row r="1304" spans="1:5" x14ac:dyDescent="0.35">
      <c r="A1304" s="29" t="s">
        <v>136</v>
      </c>
      <c r="B1304" s="29" t="s">
        <v>10</v>
      </c>
      <c r="C1304" s="29" t="s">
        <v>47</v>
      </c>
      <c r="D1304" s="29">
        <v>282.74066162000003</v>
      </c>
      <c r="E1304" s="29">
        <v>5.6005619999999999E-3</v>
      </c>
    </row>
    <row r="1305" spans="1:5" x14ac:dyDescent="0.35">
      <c r="A1305" s="29" t="s">
        <v>137</v>
      </c>
      <c r="B1305" s="29" t="s">
        <v>10</v>
      </c>
      <c r="C1305" s="29" t="s">
        <v>47</v>
      </c>
      <c r="D1305" s="29">
        <v>247.53807068</v>
      </c>
      <c r="E1305" s="29">
        <v>5.6904989999999999E-3</v>
      </c>
    </row>
    <row r="1306" spans="1:5" x14ac:dyDescent="0.35">
      <c r="A1306" s="29" t="s">
        <v>138</v>
      </c>
      <c r="B1306" s="29" t="s">
        <v>10</v>
      </c>
      <c r="C1306" s="29" t="s">
        <v>47</v>
      </c>
      <c r="D1306" s="29">
        <v>337.41210938</v>
      </c>
      <c r="E1306" s="29">
        <v>5.2077069999999998E-3</v>
      </c>
    </row>
    <row r="1307" spans="1:5" x14ac:dyDescent="0.35">
      <c r="A1307" s="29" t="s">
        <v>124</v>
      </c>
      <c r="B1307" s="29" t="s">
        <v>10</v>
      </c>
      <c r="C1307" s="29" t="s">
        <v>48</v>
      </c>
      <c r="D1307" s="29">
        <v>1324.5720214800001</v>
      </c>
      <c r="E1307" s="29">
        <v>4.0853360000000002E-3</v>
      </c>
    </row>
    <row r="1308" spans="1:5" x14ac:dyDescent="0.35">
      <c r="A1308" s="29" t="s">
        <v>125</v>
      </c>
      <c r="B1308" s="29" t="s">
        <v>10</v>
      </c>
      <c r="C1308" s="29" t="s">
        <v>48</v>
      </c>
      <c r="D1308" s="29">
        <v>1405.6345214800001</v>
      </c>
      <c r="E1308" s="29">
        <v>4.1646110000000004E-3</v>
      </c>
    </row>
    <row r="1309" spans="1:5" x14ac:dyDescent="0.35">
      <c r="A1309" s="29" t="s">
        <v>126</v>
      </c>
      <c r="B1309" s="29" t="s">
        <v>10</v>
      </c>
      <c r="C1309" s="29" t="s">
        <v>48</v>
      </c>
      <c r="D1309" s="29">
        <v>1376.1199951200001</v>
      </c>
      <c r="E1309" s="29">
        <v>4.3592429999999996E-3</v>
      </c>
    </row>
    <row r="1310" spans="1:5" x14ac:dyDescent="0.35">
      <c r="A1310" s="29" t="s">
        <v>127</v>
      </c>
      <c r="B1310" s="29" t="s">
        <v>10</v>
      </c>
      <c r="C1310" s="29" t="s">
        <v>48</v>
      </c>
      <c r="D1310" s="29">
        <v>1429.3424072299999</v>
      </c>
      <c r="E1310" s="29">
        <v>4.2522109999999997E-3</v>
      </c>
    </row>
    <row r="1311" spans="1:5" x14ac:dyDescent="0.35">
      <c r="A1311" s="29" t="s">
        <v>128</v>
      </c>
      <c r="B1311" s="29" t="s">
        <v>10</v>
      </c>
      <c r="C1311" s="29" t="s">
        <v>48</v>
      </c>
      <c r="D1311" s="29">
        <v>1464.2355957</v>
      </c>
      <c r="E1311" s="29">
        <v>4.2879939999999998E-3</v>
      </c>
    </row>
    <row r="1312" spans="1:5" x14ac:dyDescent="0.35">
      <c r="A1312" s="29" t="s">
        <v>129</v>
      </c>
      <c r="B1312" s="29" t="s">
        <v>10</v>
      </c>
      <c r="C1312" s="29" t="s">
        <v>48</v>
      </c>
      <c r="D1312" s="29">
        <v>1404.5169677700001</v>
      </c>
      <c r="E1312" s="29">
        <v>4.13599E-3</v>
      </c>
    </row>
    <row r="1313" spans="1:5" x14ac:dyDescent="0.35">
      <c r="A1313" s="29" t="s">
        <v>130</v>
      </c>
      <c r="B1313" s="29" t="s">
        <v>10</v>
      </c>
      <c r="C1313" s="29" t="s">
        <v>48</v>
      </c>
      <c r="D1313" s="29">
        <v>1395.53637695</v>
      </c>
      <c r="E1313" s="29">
        <v>4.1911709999999996E-3</v>
      </c>
    </row>
    <row r="1314" spans="1:5" x14ac:dyDescent="0.35">
      <c r="A1314" s="29" t="s">
        <v>131</v>
      </c>
      <c r="B1314" s="29" t="s">
        <v>10</v>
      </c>
      <c r="C1314" s="29" t="s">
        <v>48</v>
      </c>
      <c r="D1314" s="29">
        <v>1528.72949219</v>
      </c>
      <c r="E1314" s="29">
        <v>4.4580100000000001E-3</v>
      </c>
    </row>
    <row r="1315" spans="1:5" x14ac:dyDescent="0.35">
      <c r="A1315" s="29" t="s">
        <v>132</v>
      </c>
      <c r="B1315" s="29" t="s">
        <v>10</v>
      </c>
      <c r="C1315" s="29" t="s">
        <v>48</v>
      </c>
      <c r="D1315" s="29">
        <v>1376.8591308600001</v>
      </c>
      <c r="E1315" s="29">
        <v>4.1929050000000002E-3</v>
      </c>
    </row>
    <row r="1316" spans="1:5" x14ac:dyDescent="0.35">
      <c r="A1316" s="29" t="s">
        <v>133</v>
      </c>
      <c r="B1316" s="29" t="s">
        <v>10</v>
      </c>
      <c r="C1316" s="29" t="s">
        <v>48</v>
      </c>
      <c r="D1316" s="29">
        <v>1361</v>
      </c>
      <c r="E1316" s="29">
        <v>4.1508480000000004E-3</v>
      </c>
    </row>
    <row r="1317" spans="1:5" x14ac:dyDescent="0.35">
      <c r="A1317" s="29" t="s">
        <v>134</v>
      </c>
      <c r="B1317" s="29" t="s">
        <v>10</v>
      </c>
      <c r="C1317" s="29" t="s">
        <v>48</v>
      </c>
      <c r="D1317" s="29">
        <v>1260</v>
      </c>
      <c r="E1317" s="29">
        <v>4.2410709999999999E-3</v>
      </c>
    </row>
    <row r="1318" spans="1:5" x14ac:dyDescent="0.35">
      <c r="A1318" s="29" t="s">
        <v>135</v>
      </c>
      <c r="B1318" s="29" t="s">
        <v>10</v>
      </c>
      <c r="C1318" s="29" t="s">
        <v>48</v>
      </c>
      <c r="D1318" s="29">
        <v>1212</v>
      </c>
      <c r="E1318" s="29">
        <v>4.3093369999999999E-3</v>
      </c>
    </row>
    <row r="1319" spans="1:5" x14ac:dyDescent="0.35">
      <c r="A1319" s="29" t="s">
        <v>136</v>
      </c>
      <c r="B1319" s="29" t="s">
        <v>10</v>
      </c>
      <c r="C1319" s="29" t="s">
        <v>48</v>
      </c>
      <c r="D1319" s="29">
        <v>1201</v>
      </c>
      <c r="E1319" s="29">
        <v>4.4303349999999997E-3</v>
      </c>
    </row>
    <row r="1320" spans="1:5" x14ac:dyDescent="0.35">
      <c r="A1320" s="29" t="s">
        <v>137</v>
      </c>
      <c r="B1320" s="29" t="s">
        <v>10</v>
      </c>
      <c r="C1320" s="29" t="s">
        <v>48</v>
      </c>
      <c r="D1320" s="29">
        <v>1190</v>
      </c>
      <c r="E1320" s="29">
        <v>4.5407329999999999E-3</v>
      </c>
    </row>
    <row r="1321" spans="1:5" x14ac:dyDescent="0.35">
      <c r="A1321" s="29" t="s">
        <v>138</v>
      </c>
      <c r="B1321" s="29" t="s">
        <v>10</v>
      </c>
      <c r="C1321" s="29" t="s">
        <v>48</v>
      </c>
      <c r="D1321" s="29">
        <v>983</v>
      </c>
      <c r="E1321" s="29">
        <v>4.8342649999999999E-3</v>
      </c>
    </row>
    <row r="1322" spans="1:5" x14ac:dyDescent="0.35">
      <c r="A1322" s="29" t="s">
        <v>124</v>
      </c>
      <c r="B1322" s="29" t="s">
        <v>10</v>
      </c>
      <c r="C1322" s="29" t="s">
        <v>49</v>
      </c>
      <c r="D1322" s="29">
        <v>861.05554199000005</v>
      </c>
      <c r="E1322" s="29">
        <v>4.5737720000000003E-3</v>
      </c>
    </row>
    <row r="1323" spans="1:5" x14ac:dyDescent="0.35">
      <c r="A1323" s="29" t="s">
        <v>125</v>
      </c>
      <c r="B1323" s="29" t="s">
        <v>10</v>
      </c>
      <c r="C1323" s="29" t="s">
        <v>49</v>
      </c>
      <c r="D1323" s="29">
        <v>915.33935546999999</v>
      </c>
      <c r="E1323" s="29">
        <v>4.4772509999999998E-3</v>
      </c>
    </row>
    <row r="1324" spans="1:5" x14ac:dyDescent="0.35">
      <c r="A1324" s="29" t="s">
        <v>126</v>
      </c>
      <c r="B1324" s="29" t="s">
        <v>10</v>
      </c>
      <c r="C1324" s="29" t="s">
        <v>49</v>
      </c>
      <c r="D1324" s="29">
        <v>884.70898437999995</v>
      </c>
      <c r="E1324" s="29">
        <v>4.3154489999999998E-3</v>
      </c>
    </row>
    <row r="1325" spans="1:5" x14ac:dyDescent="0.35">
      <c r="A1325" s="29" t="s">
        <v>127</v>
      </c>
      <c r="B1325" s="29" t="s">
        <v>10</v>
      </c>
      <c r="C1325" s="29" t="s">
        <v>49</v>
      </c>
      <c r="D1325" s="29">
        <v>948.77600098000005</v>
      </c>
      <c r="E1325" s="29">
        <v>4.818386E-3</v>
      </c>
    </row>
    <row r="1326" spans="1:5" x14ac:dyDescent="0.35">
      <c r="A1326" s="29" t="s">
        <v>128</v>
      </c>
      <c r="B1326" s="29" t="s">
        <v>10</v>
      </c>
      <c r="C1326" s="29" t="s">
        <v>49</v>
      </c>
      <c r="D1326" s="29">
        <v>919.36193848000005</v>
      </c>
      <c r="E1326" s="29">
        <v>4.4951440000000004E-3</v>
      </c>
    </row>
    <row r="1327" spans="1:5" x14ac:dyDescent="0.35">
      <c r="A1327" s="29" t="s">
        <v>129</v>
      </c>
      <c r="B1327" s="29" t="s">
        <v>10</v>
      </c>
      <c r="C1327" s="29" t="s">
        <v>49</v>
      </c>
      <c r="D1327" s="29">
        <v>1112.8925781299999</v>
      </c>
      <c r="E1327" s="29">
        <v>4.7952089999999999E-3</v>
      </c>
    </row>
    <row r="1328" spans="1:5" x14ac:dyDescent="0.35">
      <c r="A1328" s="29" t="s">
        <v>130</v>
      </c>
      <c r="B1328" s="29" t="s">
        <v>10</v>
      </c>
      <c r="C1328" s="29" t="s">
        <v>49</v>
      </c>
      <c r="D1328" s="29">
        <v>838.14636229999996</v>
      </c>
      <c r="E1328" s="29">
        <v>4.584688E-3</v>
      </c>
    </row>
    <row r="1329" spans="1:5" x14ac:dyDescent="0.35">
      <c r="A1329" s="29" t="s">
        <v>131</v>
      </c>
      <c r="B1329" s="29" t="s">
        <v>10</v>
      </c>
      <c r="C1329" s="29" t="s">
        <v>49</v>
      </c>
      <c r="D1329" s="29">
        <v>829.18920897999999</v>
      </c>
      <c r="E1329" s="29">
        <v>4.9279229999999999E-3</v>
      </c>
    </row>
    <row r="1330" spans="1:5" x14ac:dyDescent="0.35">
      <c r="A1330" s="29" t="s">
        <v>132</v>
      </c>
      <c r="B1330" s="29" t="s">
        <v>10</v>
      </c>
      <c r="C1330" s="29" t="s">
        <v>49</v>
      </c>
      <c r="D1330" s="29">
        <v>698.76904296999999</v>
      </c>
      <c r="E1330" s="29">
        <v>4.5970100000000003E-3</v>
      </c>
    </row>
    <row r="1331" spans="1:5" x14ac:dyDescent="0.35">
      <c r="A1331" s="29" t="s">
        <v>133</v>
      </c>
      <c r="B1331" s="29" t="s">
        <v>10</v>
      </c>
      <c r="C1331" s="29" t="s">
        <v>49</v>
      </c>
      <c r="D1331" s="29">
        <v>757.49029541000004</v>
      </c>
      <c r="E1331" s="29">
        <v>5.2193049999999996E-3</v>
      </c>
    </row>
    <row r="1332" spans="1:5" x14ac:dyDescent="0.35">
      <c r="A1332" s="29" t="s">
        <v>134</v>
      </c>
      <c r="B1332" s="29" t="s">
        <v>10</v>
      </c>
      <c r="C1332" s="29" t="s">
        <v>49</v>
      </c>
      <c r="D1332" s="29">
        <v>739.71270751999998</v>
      </c>
      <c r="E1332" s="29">
        <v>4.933242E-3</v>
      </c>
    </row>
    <row r="1333" spans="1:5" x14ac:dyDescent="0.35">
      <c r="A1333" s="29" t="s">
        <v>135</v>
      </c>
      <c r="B1333" s="29" t="s">
        <v>10</v>
      </c>
      <c r="C1333" s="29" t="s">
        <v>49</v>
      </c>
      <c r="D1333" s="29">
        <v>693</v>
      </c>
      <c r="E1333" s="29">
        <v>5.3110470000000002E-3</v>
      </c>
    </row>
    <row r="1334" spans="1:5" x14ac:dyDescent="0.35">
      <c r="A1334" s="29" t="s">
        <v>136</v>
      </c>
      <c r="B1334" s="29" t="s">
        <v>10</v>
      </c>
      <c r="C1334" s="29" t="s">
        <v>49</v>
      </c>
      <c r="D1334" s="29">
        <v>698.56433104999996</v>
      </c>
      <c r="E1334" s="29">
        <v>5.5780669999999999E-3</v>
      </c>
    </row>
    <row r="1335" spans="1:5" x14ac:dyDescent="0.35">
      <c r="A1335" s="29" t="s">
        <v>137</v>
      </c>
      <c r="B1335" s="29" t="s">
        <v>10</v>
      </c>
      <c r="C1335" s="29" t="s">
        <v>49</v>
      </c>
      <c r="D1335" s="29">
        <v>691.66894531000003</v>
      </c>
      <c r="E1335" s="29">
        <v>5.6251180000000001E-3</v>
      </c>
    </row>
    <row r="1336" spans="1:5" x14ac:dyDescent="0.35">
      <c r="A1336" s="29" t="s">
        <v>138</v>
      </c>
      <c r="B1336" s="29" t="s">
        <v>10</v>
      </c>
      <c r="C1336" s="29" t="s">
        <v>49</v>
      </c>
      <c r="D1336" s="29">
        <v>647.77124022999999</v>
      </c>
      <c r="E1336" s="29">
        <v>5.4561569999999997E-3</v>
      </c>
    </row>
    <row r="1337" spans="1:5" x14ac:dyDescent="0.35">
      <c r="A1337" s="29" t="s">
        <v>124</v>
      </c>
      <c r="B1337" s="29" t="s">
        <v>10</v>
      </c>
      <c r="C1337" s="29" t="s">
        <v>50</v>
      </c>
      <c r="D1337" s="29">
        <v>540.17791748000002</v>
      </c>
      <c r="E1337" s="29">
        <v>5.5207260000000001E-3</v>
      </c>
    </row>
    <row r="1338" spans="1:5" x14ac:dyDescent="0.35">
      <c r="A1338" s="29" t="s">
        <v>125</v>
      </c>
      <c r="B1338" s="29" t="s">
        <v>10</v>
      </c>
      <c r="C1338" s="29" t="s">
        <v>50</v>
      </c>
      <c r="D1338" s="29">
        <v>563.60626220999995</v>
      </c>
      <c r="E1338" s="29">
        <v>5.5810449999999998E-3</v>
      </c>
    </row>
    <row r="1339" spans="1:5" x14ac:dyDescent="0.35">
      <c r="A1339" s="29" t="s">
        <v>126</v>
      </c>
      <c r="B1339" s="29" t="s">
        <v>10</v>
      </c>
      <c r="C1339" s="29" t="s">
        <v>50</v>
      </c>
      <c r="D1339" s="29">
        <v>537.67639159999999</v>
      </c>
      <c r="E1339" s="29">
        <v>5.4323189999999997E-3</v>
      </c>
    </row>
    <row r="1340" spans="1:5" x14ac:dyDescent="0.35">
      <c r="A1340" s="29" t="s">
        <v>127</v>
      </c>
      <c r="B1340" s="29" t="s">
        <v>10</v>
      </c>
      <c r="C1340" s="29" t="s">
        <v>50</v>
      </c>
      <c r="D1340" s="29">
        <v>541.65631103999999</v>
      </c>
      <c r="E1340" s="29">
        <v>5.5895329999999998E-3</v>
      </c>
    </row>
    <row r="1341" spans="1:5" x14ac:dyDescent="0.35">
      <c r="A1341" s="29" t="s">
        <v>128</v>
      </c>
      <c r="B1341" s="29" t="s">
        <v>10</v>
      </c>
      <c r="C1341" s="29" t="s">
        <v>50</v>
      </c>
      <c r="D1341" s="29">
        <v>498.33425903</v>
      </c>
      <c r="E1341" s="29">
        <v>5.6092859999999998E-3</v>
      </c>
    </row>
    <row r="1342" spans="1:5" x14ac:dyDescent="0.35">
      <c r="A1342" s="29" t="s">
        <v>129</v>
      </c>
      <c r="B1342" s="29" t="s">
        <v>10</v>
      </c>
      <c r="C1342" s="29" t="s">
        <v>50</v>
      </c>
      <c r="D1342" s="29">
        <v>582.51397704999999</v>
      </c>
      <c r="E1342" s="29">
        <v>5.6183930000000002E-3</v>
      </c>
    </row>
    <row r="1343" spans="1:5" x14ac:dyDescent="0.35">
      <c r="A1343" s="29" t="s">
        <v>130</v>
      </c>
      <c r="B1343" s="29" t="s">
        <v>10</v>
      </c>
      <c r="C1343" s="29" t="s">
        <v>50</v>
      </c>
      <c r="D1343" s="29">
        <v>516.98754883000004</v>
      </c>
      <c r="E1343" s="29">
        <v>5.382146E-3</v>
      </c>
    </row>
    <row r="1344" spans="1:5" x14ac:dyDescent="0.35">
      <c r="A1344" s="29" t="s">
        <v>131</v>
      </c>
      <c r="B1344" s="29" t="s">
        <v>10</v>
      </c>
      <c r="C1344" s="29" t="s">
        <v>50</v>
      </c>
      <c r="D1344" s="29">
        <v>413.44116210999999</v>
      </c>
      <c r="E1344" s="29">
        <v>5.8272230000000003E-3</v>
      </c>
    </row>
    <row r="1345" spans="1:5" x14ac:dyDescent="0.35">
      <c r="A1345" s="29" t="s">
        <v>132</v>
      </c>
      <c r="B1345" s="29" t="s">
        <v>10</v>
      </c>
      <c r="C1345" s="29" t="s">
        <v>50</v>
      </c>
      <c r="D1345" s="29">
        <v>368.45602416999998</v>
      </c>
      <c r="E1345" s="29">
        <v>5.7502229999999996E-3</v>
      </c>
    </row>
    <row r="1346" spans="1:5" x14ac:dyDescent="0.35">
      <c r="A1346" s="29" t="s">
        <v>133</v>
      </c>
      <c r="B1346" s="29" t="s">
        <v>10</v>
      </c>
      <c r="C1346" s="29" t="s">
        <v>50</v>
      </c>
      <c r="D1346" s="29">
        <v>453.22955322000001</v>
      </c>
      <c r="E1346" s="29">
        <v>5.6110459999999997E-3</v>
      </c>
    </row>
    <row r="1347" spans="1:5" x14ac:dyDescent="0.35">
      <c r="A1347" s="29" t="s">
        <v>134</v>
      </c>
      <c r="B1347" s="29" t="s">
        <v>10</v>
      </c>
      <c r="C1347" s="29" t="s">
        <v>50</v>
      </c>
      <c r="D1347" s="29">
        <v>381.74661255000001</v>
      </c>
      <c r="E1347" s="29">
        <v>6.0439370000000001E-3</v>
      </c>
    </row>
    <row r="1348" spans="1:5" x14ac:dyDescent="0.35">
      <c r="A1348" s="29" t="s">
        <v>135</v>
      </c>
      <c r="B1348" s="29" t="s">
        <v>10</v>
      </c>
      <c r="C1348" s="29" t="s">
        <v>50</v>
      </c>
      <c r="D1348" s="29">
        <v>403</v>
      </c>
      <c r="E1348" s="29">
        <v>5.8571120000000003E-3</v>
      </c>
    </row>
    <row r="1349" spans="1:5" x14ac:dyDescent="0.35">
      <c r="A1349" s="29" t="s">
        <v>136</v>
      </c>
      <c r="B1349" s="29" t="s">
        <v>10</v>
      </c>
      <c r="C1349" s="29" t="s">
        <v>50</v>
      </c>
      <c r="D1349" s="29">
        <v>403.25454711999998</v>
      </c>
      <c r="E1349" s="29">
        <v>6.204991E-3</v>
      </c>
    </row>
    <row r="1350" spans="1:5" x14ac:dyDescent="0.35">
      <c r="A1350" s="29" t="s">
        <v>137</v>
      </c>
      <c r="B1350" s="29" t="s">
        <v>10</v>
      </c>
      <c r="C1350" s="29" t="s">
        <v>50</v>
      </c>
      <c r="D1350" s="29">
        <v>450.68499756</v>
      </c>
      <c r="E1350" s="29">
        <v>5.9011419999999998E-3</v>
      </c>
    </row>
    <row r="1351" spans="1:5" x14ac:dyDescent="0.35">
      <c r="A1351" s="29" t="s">
        <v>138</v>
      </c>
      <c r="B1351" s="29" t="s">
        <v>10</v>
      </c>
      <c r="C1351" s="29" t="s">
        <v>50</v>
      </c>
      <c r="D1351" s="29">
        <v>387.10784912000003</v>
      </c>
      <c r="E1351" s="29">
        <v>6.0447280000000001E-3</v>
      </c>
    </row>
    <row r="1352" spans="1:5" x14ac:dyDescent="0.35">
      <c r="A1352" s="29" t="s">
        <v>124</v>
      </c>
      <c r="B1352" s="29" t="s">
        <v>10</v>
      </c>
      <c r="C1352" s="29" t="s">
        <v>51</v>
      </c>
      <c r="D1352" s="29">
        <v>638.42510986000002</v>
      </c>
      <c r="E1352" s="29">
        <v>4.1486420000000001E-3</v>
      </c>
    </row>
    <row r="1353" spans="1:5" x14ac:dyDescent="0.35">
      <c r="A1353" s="29" t="s">
        <v>125</v>
      </c>
      <c r="B1353" s="29" t="s">
        <v>10</v>
      </c>
      <c r="C1353" s="29" t="s">
        <v>51</v>
      </c>
      <c r="D1353" s="29">
        <v>610.99969481999995</v>
      </c>
      <c r="E1353" s="29">
        <v>4.8955500000000002E-3</v>
      </c>
    </row>
    <row r="1354" spans="1:5" x14ac:dyDescent="0.35">
      <c r="A1354" s="29" t="s">
        <v>126</v>
      </c>
      <c r="B1354" s="29" t="s">
        <v>10</v>
      </c>
      <c r="C1354" s="29" t="s">
        <v>51</v>
      </c>
      <c r="D1354" s="29">
        <v>641.88531493999994</v>
      </c>
      <c r="E1354" s="29">
        <v>4.6262789999999996E-3</v>
      </c>
    </row>
    <row r="1355" spans="1:5" x14ac:dyDescent="0.35">
      <c r="A1355" s="29" t="s">
        <v>127</v>
      </c>
      <c r="B1355" s="29" t="s">
        <v>10</v>
      </c>
      <c r="C1355" s="29" t="s">
        <v>51</v>
      </c>
      <c r="D1355" s="29">
        <v>660.86120604999996</v>
      </c>
      <c r="E1355" s="29">
        <v>4.4855260000000001E-3</v>
      </c>
    </row>
    <row r="1356" spans="1:5" x14ac:dyDescent="0.35">
      <c r="A1356" s="29" t="s">
        <v>128</v>
      </c>
      <c r="B1356" s="29" t="s">
        <v>10</v>
      </c>
      <c r="C1356" s="29" t="s">
        <v>51</v>
      </c>
      <c r="D1356" s="29">
        <v>572.97436522999999</v>
      </c>
      <c r="E1356" s="29">
        <v>4.363179E-3</v>
      </c>
    </row>
    <row r="1357" spans="1:5" x14ac:dyDescent="0.35">
      <c r="A1357" s="29" t="s">
        <v>129</v>
      </c>
      <c r="B1357" s="29" t="s">
        <v>10</v>
      </c>
      <c r="C1357" s="29" t="s">
        <v>51</v>
      </c>
      <c r="D1357" s="29">
        <v>610.13159180000002</v>
      </c>
      <c r="E1357" s="29">
        <v>4.4476469999999999E-3</v>
      </c>
    </row>
    <row r="1358" spans="1:5" x14ac:dyDescent="0.35">
      <c r="A1358" s="29" t="s">
        <v>130</v>
      </c>
      <c r="B1358" s="29" t="s">
        <v>10</v>
      </c>
      <c r="C1358" s="29" t="s">
        <v>51</v>
      </c>
      <c r="D1358" s="29">
        <v>592.55102538999995</v>
      </c>
      <c r="E1358" s="29">
        <v>4.8847839999999997E-3</v>
      </c>
    </row>
    <row r="1359" spans="1:5" x14ac:dyDescent="0.35">
      <c r="A1359" s="29" t="s">
        <v>131</v>
      </c>
      <c r="B1359" s="29" t="s">
        <v>10</v>
      </c>
      <c r="C1359" s="29" t="s">
        <v>51</v>
      </c>
      <c r="D1359" s="29">
        <v>636.53735352000001</v>
      </c>
      <c r="E1359" s="29">
        <v>5.5236169999999998E-3</v>
      </c>
    </row>
    <row r="1360" spans="1:5" x14ac:dyDescent="0.35">
      <c r="A1360" s="29" t="s">
        <v>132</v>
      </c>
      <c r="B1360" s="29" t="s">
        <v>10</v>
      </c>
      <c r="C1360" s="29" t="s">
        <v>51</v>
      </c>
      <c r="D1360" s="29">
        <v>555.29107666000004</v>
      </c>
      <c r="E1360" s="29">
        <v>5.1323260000000004E-3</v>
      </c>
    </row>
    <row r="1361" spans="1:5" x14ac:dyDescent="0.35">
      <c r="A1361" s="29" t="s">
        <v>133</v>
      </c>
      <c r="B1361" s="29" t="s">
        <v>10</v>
      </c>
      <c r="C1361" s="29" t="s">
        <v>51</v>
      </c>
      <c r="D1361" s="29">
        <v>675.44165038999995</v>
      </c>
      <c r="E1361" s="29">
        <v>4.7937650000000002E-3</v>
      </c>
    </row>
    <row r="1362" spans="1:5" x14ac:dyDescent="0.35">
      <c r="A1362" s="29" t="s">
        <v>134</v>
      </c>
      <c r="B1362" s="29" t="s">
        <v>10</v>
      </c>
      <c r="C1362" s="29" t="s">
        <v>51</v>
      </c>
      <c r="D1362" s="29">
        <v>722.13952637</v>
      </c>
      <c r="E1362" s="29">
        <v>5.0429089999999999E-3</v>
      </c>
    </row>
    <row r="1363" spans="1:5" x14ac:dyDescent="0.35">
      <c r="A1363" s="29" t="s">
        <v>135</v>
      </c>
      <c r="B1363" s="29" t="s">
        <v>10</v>
      </c>
      <c r="C1363" s="29" t="s">
        <v>51</v>
      </c>
      <c r="D1363" s="29">
        <v>664</v>
      </c>
      <c r="E1363" s="29">
        <v>5.4436490000000001E-3</v>
      </c>
    </row>
    <row r="1364" spans="1:5" x14ac:dyDescent="0.35">
      <c r="A1364" s="29" t="s">
        <v>136</v>
      </c>
      <c r="B1364" s="29" t="s">
        <v>10</v>
      </c>
      <c r="C1364" s="29" t="s">
        <v>51</v>
      </c>
      <c r="D1364" s="29">
        <v>671.04144286999997</v>
      </c>
      <c r="E1364" s="29">
        <v>5.5155150000000003E-3</v>
      </c>
    </row>
    <row r="1365" spans="1:5" x14ac:dyDescent="0.35">
      <c r="A1365" s="29" t="s">
        <v>137</v>
      </c>
      <c r="B1365" s="29" t="s">
        <v>10</v>
      </c>
      <c r="C1365" s="29" t="s">
        <v>51</v>
      </c>
      <c r="D1365" s="29">
        <v>553.21838378999996</v>
      </c>
      <c r="E1365" s="29">
        <v>5.7154079999999999E-3</v>
      </c>
    </row>
    <row r="1366" spans="1:5" x14ac:dyDescent="0.35">
      <c r="A1366" s="29" t="s">
        <v>138</v>
      </c>
      <c r="B1366" s="29" t="s">
        <v>10</v>
      </c>
      <c r="C1366" s="29" t="s">
        <v>51</v>
      </c>
      <c r="D1366" s="29">
        <v>495.53512573</v>
      </c>
      <c r="E1366" s="29">
        <v>5.5273179999999998E-3</v>
      </c>
    </row>
    <row r="1367" spans="1:5" x14ac:dyDescent="0.35">
      <c r="A1367" s="29" t="s">
        <v>124</v>
      </c>
      <c r="B1367" s="29" t="s">
        <v>10</v>
      </c>
      <c r="C1367" s="29" t="s">
        <v>52</v>
      </c>
      <c r="D1367" s="29">
        <v>2000.1413574200001</v>
      </c>
      <c r="E1367" s="29">
        <v>3.2661550000000002E-3</v>
      </c>
    </row>
    <row r="1368" spans="1:5" x14ac:dyDescent="0.35">
      <c r="A1368" s="29" t="s">
        <v>125</v>
      </c>
      <c r="B1368" s="29" t="s">
        <v>10</v>
      </c>
      <c r="C1368" s="29" t="s">
        <v>52</v>
      </c>
      <c r="D1368" s="29">
        <v>2003.8524169899999</v>
      </c>
      <c r="E1368" s="29">
        <v>3.2987730000000001E-3</v>
      </c>
    </row>
    <row r="1369" spans="1:5" x14ac:dyDescent="0.35">
      <c r="A1369" s="29" t="s">
        <v>126</v>
      </c>
      <c r="B1369" s="29" t="s">
        <v>10</v>
      </c>
      <c r="C1369" s="29" t="s">
        <v>52</v>
      </c>
      <c r="D1369" s="29">
        <v>1905.9223632799999</v>
      </c>
      <c r="E1369" s="29">
        <v>3.391972E-3</v>
      </c>
    </row>
    <row r="1370" spans="1:5" x14ac:dyDescent="0.35">
      <c r="A1370" s="29" t="s">
        <v>127</v>
      </c>
      <c r="B1370" s="29" t="s">
        <v>10</v>
      </c>
      <c r="C1370" s="29" t="s">
        <v>52</v>
      </c>
      <c r="D1370" s="29">
        <v>2208.4008789099998</v>
      </c>
      <c r="E1370" s="29">
        <v>3.2908999999999998E-3</v>
      </c>
    </row>
    <row r="1371" spans="1:5" x14ac:dyDescent="0.35">
      <c r="A1371" s="29" t="s">
        <v>128</v>
      </c>
      <c r="B1371" s="29" t="s">
        <v>10</v>
      </c>
      <c r="C1371" s="29" t="s">
        <v>52</v>
      </c>
      <c r="D1371" s="29">
        <v>2289</v>
      </c>
      <c r="E1371" s="29">
        <v>3.232548E-3</v>
      </c>
    </row>
    <row r="1372" spans="1:5" x14ac:dyDescent="0.35">
      <c r="A1372" s="29" t="s">
        <v>129</v>
      </c>
      <c r="B1372" s="29" t="s">
        <v>10</v>
      </c>
      <c r="C1372" s="29" t="s">
        <v>52</v>
      </c>
      <c r="D1372" s="29">
        <v>2190</v>
      </c>
      <c r="E1372" s="29">
        <v>3.195079E-3</v>
      </c>
    </row>
    <row r="1373" spans="1:5" x14ac:dyDescent="0.35">
      <c r="A1373" s="29" t="s">
        <v>130</v>
      </c>
      <c r="B1373" s="29" t="s">
        <v>10</v>
      </c>
      <c r="C1373" s="29" t="s">
        <v>52</v>
      </c>
      <c r="D1373" s="29">
        <v>2196</v>
      </c>
      <c r="E1373" s="29">
        <v>3.2603469999999998E-3</v>
      </c>
    </row>
    <row r="1374" spans="1:5" x14ac:dyDescent="0.35">
      <c r="A1374" s="29" t="s">
        <v>131</v>
      </c>
      <c r="B1374" s="29" t="s">
        <v>10</v>
      </c>
      <c r="C1374" s="29" t="s">
        <v>52</v>
      </c>
      <c r="D1374" s="29">
        <v>2295</v>
      </c>
      <c r="E1374" s="29">
        <v>3.2755390000000001E-3</v>
      </c>
    </row>
    <row r="1375" spans="1:5" x14ac:dyDescent="0.35">
      <c r="A1375" s="29" t="s">
        <v>132</v>
      </c>
      <c r="B1375" s="29" t="s">
        <v>10</v>
      </c>
      <c r="C1375" s="29" t="s">
        <v>52</v>
      </c>
      <c r="D1375" s="29">
        <v>1875</v>
      </c>
      <c r="E1375" s="29">
        <v>3.2299989999999999E-3</v>
      </c>
    </row>
    <row r="1376" spans="1:5" x14ac:dyDescent="0.35">
      <c r="A1376" s="29" t="s">
        <v>133</v>
      </c>
      <c r="B1376" s="29" t="s">
        <v>10</v>
      </c>
      <c r="C1376" s="29" t="s">
        <v>52</v>
      </c>
      <c r="D1376" s="29">
        <v>1996</v>
      </c>
      <c r="E1376" s="29">
        <v>3.4367339999999999E-3</v>
      </c>
    </row>
    <row r="1377" spans="1:5" x14ac:dyDescent="0.35">
      <c r="A1377" s="29" t="s">
        <v>134</v>
      </c>
      <c r="B1377" s="29" t="s">
        <v>10</v>
      </c>
      <c r="C1377" s="29" t="s">
        <v>52</v>
      </c>
      <c r="D1377" s="29">
        <v>1844</v>
      </c>
      <c r="E1377" s="29">
        <v>3.3984089999999998E-3</v>
      </c>
    </row>
    <row r="1378" spans="1:5" x14ac:dyDescent="0.35">
      <c r="A1378" s="29" t="s">
        <v>135</v>
      </c>
      <c r="B1378" s="29" t="s">
        <v>10</v>
      </c>
      <c r="C1378" s="29" t="s">
        <v>52</v>
      </c>
      <c r="D1378" s="29">
        <v>1791</v>
      </c>
      <c r="E1378" s="29">
        <v>3.5447289999999999E-3</v>
      </c>
    </row>
    <row r="1379" spans="1:5" x14ac:dyDescent="0.35">
      <c r="A1379" s="29" t="s">
        <v>136</v>
      </c>
      <c r="B1379" s="29" t="s">
        <v>10</v>
      </c>
      <c r="C1379" s="29" t="s">
        <v>52</v>
      </c>
      <c r="D1379" s="29">
        <v>1741</v>
      </c>
      <c r="E1379" s="29">
        <v>3.5420260000000002E-3</v>
      </c>
    </row>
    <row r="1380" spans="1:5" x14ac:dyDescent="0.35">
      <c r="A1380" s="29" t="s">
        <v>137</v>
      </c>
      <c r="B1380" s="29" t="s">
        <v>10</v>
      </c>
      <c r="C1380" s="29" t="s">
        <v>52</v>
      </c>
      <c r="D1380" s="29">
        <v>1413</v>
      </c>
      <c r="E1380" s="29">
        <v>3.5464329999999999E-3</v>
      </c>
    </row>
    <row r="1381" spans="1:5" x14ac:dyDescent="0.35">
      <c r="A1381" s="29" t="s">
        <v>138</v>
      </c>
      <c r="B1381" s="29" t="s">
        <v>10</v>
      </c>
      <c r="C1381" s="29" t="s">
        <v>52</v>
      </c>
      <c r="D1381" s="29">
        <v>840</v>
      </c>
      <c r="E1381" s="29">
        <v>3.5284380000000001E-3</v>
      </c>
    </row>
    <row r="1382" spans="1:5" x14ac:dyDescent="0.35">
      <c r="A1382" s="29" t="s">
        <v>124</v>
      </c>
      <c r="B1382" s="29" t="s">
        <v>10</v>
      </c>
      <c r="C1382" s="29" t="s">
        <v>53</v>
      </c>
      <c r="D1382" s="29">
        <v>267.21310425000001</v>
      </c>
      <c r="E1382" s="29">
        <v>4.0752169999999999E-3</v>
      </c>
    </row>
    <row r="1383" spans="1:5" x14ac:dyDescent="0.35">
      <c r="A1383" s="29" t="s">
        <v>125</v>
      </c>
      <c r="B1383" s="29" t="s">
        <v>10</v>
      </c>
      <c r="C1383" s="29" t="s">
        <v>53</v>
      </c>
      <c r="D1383" s="29">
        <v>377.39532471000001</v>
      </c>
      <c r="E1383" s="29">
        <v>4.7360070000000004E-3</v>
      </c>
    </row>
    <row r="1384" spans="1:5" x14ac:dyDescent="0.35">
      <c r="A1384" s="29" t="s">
        <v>126</v>
      </c>
      <c r="B1384" s="29" t="s">
        <v>10</v>
      </c>
      <c r="C1384" s="29" t="s">
        <v>53</v>
      </c>
      <c r="D1384" s="29">
        <v>378.41351318</v>
      </c>
      <c r="E1384" s="29">
        <v>4.8077279999999998E-3</v>
      </c>
    </row>
    <row r="1385" spans="1:5" x14ac:dyDescent="0.35">
      <c r="A1385" s="29" t="s">
        <v>127</v>
      </c>
      <c r="B1385" s="29" t="s">
        <v>10</v>
      </c>
      <c r="C1385" s="29" t="s">
        <v>53</v>
      </c>
      <c r="D1385" s="29">
        <v>393.90249634000003</v>
      </c>
      <c r="E1385" s="29">
        <v>3.8909700000000001E-3</v>
      </c>
    </row>
    <row r="1386" spans="1:5" x14ac:dyDescent="0.35">
      <c r="A1386" s="29" t="s">
        <v>128</v>
      </c>
      <c r="B1386" s="29" t="s">
        <v>10</v>
      </c>
      <c r="C1386" s="29" t="s">
        <v>53</v>
      </c>
      <c r="D1386" s="29">
        <v>345.37316894999998</v>
      </c>
      <c r="E1386" s="29">
        <v>4.0540760000000002E-3</v>
      </c>
    </row>
    <row r="1387" spans="1:5" x14ac:dyDescent="0.35">
      <c r="A1387" s="29" t="s">
        <v>129</v>
      </c>
      <c r="B1387" s="29" t="s">
        <v>10</v>
      </c>
      <c r="C1387" s="29" t="s">
        <v>53</v>
      </c>
      <c r="D1387" s="29">
        <v>400.17196654999998</v>
      </c>
      <c r="E1387" s="29">
        <v>4.4306850000000002E-3</v>
      </c>
    </row>
    <row r="1388" spans="1:5" x14ac:dyDescent="0.35">
      <c r="A1388" s="29" t="s">
        <v>130</v>
      </c>
      <c r="B1388" s="29" t="s">
        <v>10</v>
      </c>
      <c r="C1388" s="29" t="s">
        <v>53</v>
      </c>
      <c r="D1388" s="29">
        <v>341.69049072000001</v>
      </c>
      <c r="E1388" s="29">
        <v>4.2055479999999999E-3</v>
      </c>
    </row>
    <row r="1389" spans="1:5" x14ac:dyDescent="0.35">
      <c r="A1389" s="29" t="s">
        <v>131</v>
      </c>
      <c r="B1389" s="29" t="s">
        <v>10</v>
      </c>
      <c r="C1389" s="29" t="s">
        <v>53</v>
      </c>
      <c r="D1389" s="29">
        <v>333.89010619999999</v>
      </c>
      <c r="E1389" s="29">
        <v>4.2943649999999996E-3</v>
      </c>
    </row>
    <row r="1390" spans="1:5" x14ac:dyDescent="0.35">
      <c r="A1390" s="29" t="s">
        <v>132</v>
      </c>
      <c r="B1390" s="29" t="s">
        <v>10</v>
      </c>
      <c r="C1390" s="29" t="s">
        <v>53</v>
      </c>
      <c r="D1390" s="29">
        <v>338.66482544000002</v>
      </c>
      <c r="E1390" s="29">
        <v>4.4705889999999996E-3</v>
      </c>
    </row>
    <row r="1391" spans="1:5" x14ac:dyDescent="0.35">
      <c r="A1391" s="29" t="s">
        <v>133</v>
      </c>
      <c r="B1391" s="29" t="s">
        <v>10</v>
      </c>
      <c r="C1391" s="29" t="s">
        <v>53</v>
      </c>
      <c r="D1391" s="29">
        <v>326.72222900000003</v>
      </c>
      <c r="E1391" s="29">
        <v>4.8901960000000003E-3</v>
      </c>
    </row>
    <row r="1392" spans="1:5" x14ac:dyDescent="0.35">
      <c r="A1392" s="29" t="s">
        <v>134</v>
      </c>
      <c r="B1392" s="29" t="s">
        <v>10</v>
      </c>
      <c r="C1392" s="29" t="s">
        <v>53</v>
      </c>
      <c r="D1392" s="29">
        <v>321.77777099999997</v>
      </c>
      <c r="E1392" s="29">
        <v>4.9420890000000002E-3</v>
      </c>
    </row>
    <row r="1393" spans="1:5" x14ac:dyDescent="0.35">
      <c r="A1393" s="29" t="s">
        <v>135</v>
      </c>
      <c r="B1393" s="29" t="s">
        <v>10</v>
      </c>
      <c r="C1393" s="29" t="s">
        <v>53</v>
      </c>
      <c r="D1393" s="29">
        <v>293</v>
      </c>
      <c r="E1393" s="29">
        <v>4.7639359999999999E-3</v>
      </c>
    </row>
    <row r="1394" spans="1:5" x14ac:dyDescent="0.35">
      <c r="A1394" s="29" t="s">
        <v>136</v>
      </c>
      <c r="B1394" s="29" t="s">
        <v>10</v>
      </c>
      <c r="C1394" s="29" t="s">
        <v>53</v>
      </c>
      <c r="D1394" s="29">
        <v>297.76824950999998</v>
      </c>
      <c r="E1394" s="29">
        <v>4.6946849999999997E-3</v>
      </c>
    </row>
    <row r="1395" spans="1:5" x14ac:dyDescent="0.35">
      <c r="A1395" s="29" t="s">
        <v>137</v>
      </c>
      <c r="B1395" s="29" t="s">
        <v>10</v>
      </c>
      <c r="C1395" s="29" t="s">
        <v>53</v>
      </c>
      <c r="D1395" s="29">
        <v>256.25250244</v>
      </c>
      <c r="E1395" s="29">
        <v>4.8462289999999996E-3</v>
      </c>
    </row>
    <row r="1396" spans="1:5" x14ac:dyDescent="0.35">
      <c r="A1396" s="29" t="s">
        <v>138</v>
      </c>
      <c r="B1396" s="29" t="s">
        <v>10</v>
      </c>
      <c r="C1396" s="29" t="s">
        <v>53</v>
      </c>
      <c r="D1396" s="29">
        <v>150</v>
      </c>
      <c r="E1396" s="29">
        <v>5.4398149999999998E-3</v>
      </c>
    </row>
    <row r="1397" spans="1:5" x14ac:dyDescent="0.35">
      <c r="A1397" s="29" t="s">
        <v>124</v>
      </c>
      <c r="B1397" s="29" t="s">
        <v>10</v>
      </c>
      <c r="C1397" s="29" t="s">
        <v>54</v>
      </c>
      <c r="D1397" s="29">
        <v>4054.3815918</v>
      </c>
      <c r="E1397" s="29">
        <v>3.1272679999999999E-3</v>
      </c>
    </row>
    <row r="1398" spans="1:5" x14ac:dyDescent="0.35">
      <c r="A1398" s="29" t="s">
        <v>125</v>
      </c>
      <c r="B1398" s="29" t="s">
        <v>10</v>
      </c>
      <c r="C1398" s="29" t="s">
        <v>54</v>
      </c>
      <c r="D1398" s="29">
        <v>4336.8686523400002</v>
      </c>
      <c r="E1398" s="29">
        <v>3.2067580000000001E-3</v>
      </c>
    </row>
    <row r="1399" spans="1:5" x14ac:dyDescent="0.35">
      <c r="A1399" s="29" t="s">
        <v>126</v>
      </c>
      <c r="B1399" s="29" t="s">
        <v>10</v>
      </c>
      <c r="C1399" s="29" t="s">
        <v>54</v>
      </c>
      <c r="D1399" s="29">
        <v>4386.6123046900002</v>
      </c>
      <c r="E1399" s="29">
        <v>3.2214180000000002E-3</v>
      </c>
    </row>
    <row r="1400" spans="1:5" x14ac:dyDescent="0.35">
      <c r="A1400" s="29" t="s">
        <v>127</v>
      </c>
      <c r="B1400" s="29" t="s">
        <v>10</v>
      </c>
      <c r="C1400" s="29" t="s">
        <v>54</v>
      </c>
      <c r="D1400" s="29">
        <v>4317.9477539099998</v>
      </c>
      <c r="E1400" s="29">
        <v>3.1533379999999999E-3</v>
      </c>
    </row>
    <row r="1401" spans="1:5" x14ac:dyDescent="0.35">
      <c r="A1401" s="29" t="s">
        <v>128</v>
      </c>
      <c r="B1401" s="29" t="s">
        <v>10</v>
      </c>
      <c r="C1401" s="29" t="s">
        <v>54</v>
      </c>
      <c r="D1401" s="29">
        <v>4279</v>
      </c>
      <c r="E1401" s="29">
        <v>3.242254E-3</v>
      </c>
    </row>
    <row r="1402" spans="1:5" x14ac:dyDescent="0.35">
      <c r="A1402" s="29" t="s">
        <v>129</v>
      </c>
      <c r="B1402" s="29" t="s">
        <v>10</v>
      </c>
      <c r="C1402" s="29" t="s">
        <v>54</v>
      </c>
      <c r="D1402" s="29">
        <v>4316</v>
      </c>
      <c r="E1402" s="29">
        <v>3.4139750000000001E-3</v>
      </c>
    </row>
    <row r="1403" spans="1:5" x14ac:dyDescent="0.35">
      <c r="A1403" s="29" t="s">
        <v>130</v>
      </c>
      <c r="B1403" s="29" t="s">
        <v>10</v>
      </c>
      <c r="C1403" s="29" t="s">
        <v>54</v>
      </c>
      <c r="D1403" s="29">
        <v>3941</v>
      </c>
      <c r="E1403" s="29">
        <v>3.422179E-3</v>
      </c>
    </row>
    <row r="1404" spans="1:5" x14ac:dyDescent="0.35">
      <c r="A1404" s="29" t="s">
        <v>131</v>
      </c>
      <c r="B1404" s="29" t="s">
        <v>10</v>
      </c>
      <c r="C1404" s="29" t="s">
        <v>54</v>
      </c>
      <c r="D1404" s="29">
        <v>3810</v>
      </c>
      <c r="E1404" s="29">
        <v>3.4450629999999999E-3</v>
      </c>
    </row>
    <row r="1405" spans="1:5" x14ac:dyDescent="0.35">
      <c r="A1405" s="29" t="s">
        <v>132</v>
      </c>
      <c r="B1405" s="29" t="s">
        <v>10</v>
      </c>
      <c r="C1405" s="29" t="s">
        <v>54</v>
      </c>
      <c r="D1405" s="29">
        <v>3334</v>
      </c>
      <c r="E1405" s="29">
        <v>3.4793039999999999E-3</v>
      </c>
    </row>
    <row r="1406" spans="1:5" x14ac:dyDescent="0.35">
      <c r="A1406" s="29" t="s">
        <v>133</v>
      </c>
      <c r="B1406" s="29" t="s">
        <v>10</v>
      </c>
      <c r="C1406" s="29" t="s">
        <v>54</v>
      </c>
      <c r="D1406" s="29">
        <v>3293</v>
      </c>
      <c r="E1406" s="29">
        <v>3.7210659999999999E-3</v>
      </c>
    </row>
    <row r="1407" spans="1:5" x14ac:dyDescent="0.35">
      <c r="A1407" s="29" t="s">
        <v>134</v>
      </c>
      <c r="B1407" s="29" t="s">
        <v>10</v>
      </c>
      <c r="C1407" s="29" t="s">
        <v>54</v>
      </c>
      <c r="D1407" s="29">
        <v>2882</v>
      </c>
      <c r="E1407" s="29">
        <v>3.9563089999999999E-3</v>
      </c>
    </row>
    <row r="1408" spans="1:5" x14ac:dyDescent="0.35">
      <c r="A1408" s="29" t="s">
        <v>135</v>
      </c>
      <c r="B1408" s="29" t="s">
        <v>10</v>
      </c>
      <c r="C1408" s="29" t="s">
        <v>54</v>
      </c>
      <c r="D1408" s="29">
        <v>2652</v>
      </c>
      <c r="E1408" s="29">
        <v>3.996721E-3</v>
      </c>
    </row>
    <row r="1409" spans="1:5" x14ac:dyDescent="0.35">
      <c r="A1409" s="29" t="s">
        <v>136</v>
      </c>
      <c r="B1409" s="29" t="s">
        <v>10</v>
      </c>
      <c r="C1409" s="29" t="s">
        <v>54</v>
      </c>
      <c r="D1409" s="29">
        <v>2389</v>
      </c>
      <c r="E1409" s="29">
        <v>4.1230640000000001E-3</v>
      </c>
    </row>
    <row r="1410" spans="1:5" x14ac:dyDescent="0.35">
      <c r="A1410" s="29" t="s">
        <v>137</v>
      </c>
      <c r="B1410" s="29" t="s">
        <v>10</v>
      </c>
      <c r="C1410" s="29" t="s">
        <v>54</v>
      </c>
      <c r="D1410" s="29">
        <v>2183</v>
      </c>
      <c r="E1410" s="29">
        <v>4.1052700000000003E-3</v>
      </c>
    </row>
    <row r="1411" spans="1:5" x14ac:dyDescent="0.35">
      <c r="A1411" s="29" t="s">
        <v>138</v>
      </c>
      <c r="B1411" s="29" t="s">
        <v>10</v>
      </c>
      <c r="C1411" s="29" t="s">
        <v>54</v>
      </c>
      <c r="D1411" s="29">
        <v>2036</v>
      </c>
      <c r="E1411" s="29">
        <v>4.4770519999999996E-3</v>
      </c>
    </row>
    <row r="1412" spans="1:5" x14ac:dyDescent="0.35">
      <c r="A1412" s="29" t="s">
        <v>124</v>
      </c>
      <c r="B1412" s="29" t="s">
        <v>10</v>
      </c>
      <c r="C1412" s="29" t="s">
        <v>55</v>
      </c>
      <c r="D1412" s="29">
        <v>491.64285278</v>
      </c>
      <c r="E1412" s="29">
        <v>4.2204749999999996E-3</v>
      </c>
    </row>
    <row r="1413" spans="1:5" x14ac:dyDescent="0.35">
      <c r="A1413" s="29" t="s">
        <v>125</v>
      </c>
      <c r="B1413" s="29" t="s">
        <v>10</v>
      </c>
      <c r="C1413" s="29" t="s">
        <v>55</v>
      </c>
      <c r="D1413" s="29">
        <v>634.26000977000001</v>
      </c>
      <c r="E1413" s="29">
        <v>4.7090140000000001E-3</v>
      </c>
    </row>
    <row r="1414" spans="1:5" x14ac:dyDescent="0.35">
      <c r="A1414" s="29" t="s">
        <v>126</v>
      </c>
      <c r="B1414" s="29" t="s">
        <v>10</v>
      </c>
      <c r="C1414" s="29" t="s">
        <v>55</v>
      </c>
      <c r="D1414" s="29">
        <v>577.18695068</v>
      </c>
      <c r="E1414" s="29">
        <v>4.8806750000000001E-3</v>
      </c>
    </row>
    <row r="1415" spans="1:5" x14ac:dyDescent="0.35">
      <c r="A1415" s="29" t="s">
        <v>127</v>
      </c>
      <c r="B1415" s="29" t="s">
        <v>10</v>
      </c>
      <c r="C1415" s="29" t="s">
        <v>55</v>
      </c>
      <c r="D1415" s="29">
        <v>627.54632568</v>
      </c>
      <c r="E1415" s="29">
        <v>4.7698979999999998E-3</v>
      </c>
    </row>
    <row r="1416" spans="1:5" x14ac:dyDescent="0.35">
      <c r="A1416" s="29" t="s">
        <v>128</v>
      </c>
      <c r="B1416" s="29" t="s">
        <v>10</v>
      </c>
      <c r="C1416" s="29" t="s">
        <v>55</v>
      </c>
      <c r="D1416" s="29">
        <v>621.625</v>
      </c>
      <c r="E1416" s="29">
        <v>5.2105169999999996E-3</v>
      </c>
    </row>
    <row r="1417" spans="1:5" x14ac:dyDescent="0.35">
      <c r="A1417" s="29" t="s">
        <v>129</v>
      </c>
      <c r="B1417" s="29" t="s">
        <v>10</v>
      </c>
      <c r="C1417" s="29" t="s">
        <v>55</v>
      </c>
      <c r="D1417" s="29">
        <v>635.03088378999996</v>
      </c>
      <c r="E1417" s="29">
        <v>4.9209120000000004E-3</v>
      </c>
    </row>
    <row r="1418" spans="1:5" x14ac:dyDescent="0.35">
      <c r="A1418" s="29" t="s">
        <v>130</v>
      </c>
      <c r="B1418" s="29" t="s">
        <v>10</v>
      </c>
      <c r="C1418" s="29" t="s">
        <v>55</v>
      </c>
      <c r="D1418" s="29">
        <v>578.37561034999999</v>
      </c>
      <c r="E1418" s="29">
        <v>5.1292550000000001E-3</v>
      </c>
    </row>
    <row r="1419" spans="1:5" x14ac:dyDescent="0.35">
      <c r="A1419" s="29" t="s">
        <v>131</v>
      </c>
      <c r="B1419" s="29" t="s">
        <v>10</v>
      </c>
      <c r="C1419" s="29" t="s">
        <v>55</v>
      </c>
      <c r="D1419" s="29">
        <v>613.63354491999996</v>
      </c>
      <c r="E1419" s="29">
        <v>4.7509659999999997E-3</v>
      </c>
    </row>
    <row r="1420" spans="1:5" x14ac:dyDescent="0.35">
      <c r="A1420" s="29" t="s">
        <v>132</v>
      </c>
      <c r="B1420" s="29" t="s">
        <v>10</v>
      </c>
      <c r="C1420" s="29" t="s">
        <v>55</v>
      </c>
      <c r="D1420" s="29">
        <v>517.73071288999995</v>
      </c>
      <c r="E1420" s="29">
        <v>4.8564230000000003E-3</v>
      </c>
    </row>
    <row r="1421" spans="1:5" x14ac:dyDescent="0.35">
      <c r="A1421" s="29" t="s">
        <v>133</v>
      </c>
      <c r="B1421" s="29" t="s">
        <v>10</v>
      </c>
      <c r="C1421" s="29" t="s">
        <v>55</v>
      </c>
      <c r="D1421" s="29">
        <v>624.86242675999995</v>
      </c>
      <c r="E1421" s="29">
        <v>5.7893129999999999E-3</v>
      </c>
    </row>
    <row r="1422" spans="1:5" x14ac:dyDescent="0.35">
      <c r="A1422" s="29" t="s">
        <v>134</v>
      </c>
      <c r="B1422" s="29" t="s">
        <v>10</v>
      </c>
      <c r="C1422" s="29" t="s">
        <v>55</v>
      </c>
      <c r="D1422" s="29">
        <v>553.58111571999996</v>
      </c>
      <c r="E1422" s="29">
        <v>5.5647910000000004E-3</v>
      </c>
    </row>
    <row r="1423" spans="1:5" x14ac:dyDescent="0.35">
      <c r="A1423" s="29" t="s">
        <v>135</v>
      </c>
      <c r="B1423" s="29" t="s">
        <v>10</v>
      </c>
      <c r="C1423" s="29" t="s">
        <v>55</v>
      </c>
      <c r="D1423" s="29">
        <v>558</v>
      </c>
      <c r="E1423" s="29">
        <v>5.7136089999999997E-3</v>
      </c>
    </row>
    <row r="1424" spans="1:5" x14ac:dyDescent="0.35">
      <c r="A1424" s="29" t="s">
        <v>136</v>
      </c>
      <c r="B1424" s="29" t="s">
        <v>10</v>
      </c>
      <c r="C1424" s="29" t="s">
        <v>55</v>
      </c>
      <c r="D1424" s="29">
        <v>593.17797852000001</v>
      </c>
      <c r="E1424" s="29">
        <v>5.5597620000000002E-3</v>
      </c>
    </row>
    <row r="1425" spans="1:5" x14ac:dyDescent="0.35">
      <c r="A1425" s="29" t="s">
        <v>137</v>
      </c>
      <c r="B1425" s="29" t="s">
        <v>10</v>
      </c>
      <c r="C1425" s="29" t="s">
        <v>55</v>
      </c>
      <c r="D1425" s="29">
        <v>490.04083251999998</v>
      </c>
      <c r="E1425" s="29">
        <v>6.0061120000000001E-3</v>
      </c>
    </row>
    <row r="1426" spans="1:5" x14ac:dyDescent="0.35">
      <c r="A1426" s="29" t="s">
        <v>138</v>
      </c>
      <c r="B1426" s="29" t="s">
        <v>10</v>
      </c>
      <c r="C1426" s="29" t="s">
        <v>55</v>
      </c>
      <c r="D1426" s="29">
        <v>501.92245482999999</v>
      </c>
      <c r="E1426" s="29">
        <v>5.8261169999999996E-3</v>
      </c>
    </row>
    <row r="1427" spans="1:5" x14ac:dyDescent="0.35">
      <c r="A1427" s="29" t="s">
        <v>124</v>
      </c>
      <c r="B1427" s="29" t="s">
        <v>10</v>
      </c>
      <c r="C1427" s="29" t="s">
        <v>56</v>
      </c>
      <c r="D1427" s="29">
        <v>2596.3420410200001</v>
      </c>
      <c r="E1427" s="29">
        <v>3.6793339999999998E-3</v>
      </c>
    </row>
    <row r="1428" spans="1:5" x14ac:dyDescent="0.35">
      <c r="A1428" s="29" t="s">
        <v>125</v>
      </c>
      <c r="B1428" s="29" t="s">
        <v>10</v>
      </c>
      <c r="C1428" s="29" t="s">
        <v>56</v>
      </c>
      <c r="D1428" s="29">
        <v>2731.0505371099998</v>
      </c>
      <c r="E1428" s="29">
        <v>3.8218969999999999E-3</v>
      </c>
    </row>
    <row r="1429" spans="1:5" x14ac:dyDescent="0.35">
      <c r="A1429" s="29" t="s">
        <v>126</v>
      </c>
      <c r="B1429" s="29" t="s">
        <v>10</v>
      </c>
      <c r="C1429" s="29" t="s">
        <v>56</v>
      </c>
      <c r="D1429" s="29">
        <v>2812.9887695299999</v>
      </c>
      <c r="E1429" s="29">
        <v>3.7151340000000001E-3</v>
      </c>
    </row>
    <row r="1430" spans="1:5" x14ac:dyDescent="0.35">
      <c r="A1430" s="29" t="s">
        <v>127</v>
      </c>
      <c r="B1430" s="29" t="s">
        <v>10</v>
      </c>
      <c r="C1430" s="29" t="s">
        <v>56</v>
      </c>
      <c r="D1430" s="29">
        <v>2754.9909668</v>
      </c>
      <c r="E1430" s="29">
        <v>3.8908340000000001E-3</v>
      </c>
    </row>
    <row r="1431" spans="1:5" x14ac:dyDescent="0.35">
      <c r="A1431" s="29" t="s">
        <v>128</v>
      </c>
      <c r="B1431" s="29" t="s">
        <v>10</v>
      </c>
      <c r="C1431" s="29" t="s">
        <v>56</v>
      </c>
      <c r="D1431" s="29">
        <v>2387.0708007799999</v>
      </c>
      <c r="E1431" s="29">
        <v>3.7983359999999998E-3</v>
      </c>
    </row>
    <row r="1432" spans="1:5" x14ac:dyDescent="0.35">
      <c r="A1432" s="29" t="s">
        <v>129</v>
      </c>
      <c r="B1432" s="29" t="s">
        <v>10</v>
      </c>
      <c r="C1432" s="29" t="s">
        <v>56</v>
      </c>
      <c r="D1432" s="29">
        <v>2422.2326660200001</v>
      </c>
      <c r="E1432" s="29">
        <v>3.9796750000000002E-3</v>
      </c>
    </row>
    <row r="1433" spans="1:5" x14ac:dyDescent="0.35">
      <c r="A1433" s="29" t="s">
        <v>130</v>
      </c>
      <c r="B1433" s="29" t="s">
        <v>10</v>
      </c>
      <c r="C1433" s="29" t="s">
        <v>56</v>
      </c>
      <c r="D1433" s="29">
        <v>2450.5556640599998</v>
      </c>
      <c r="E1433" s="29">
        <v>4.0480020000000002E-3</v>
      </c>
    </row>
    <row r="1434" spans="1:5" x14ac:dyDescent="0.35">
      <c r="A1434" s="29" t="s">
        <v>131</v>
      </c>
      <c r="B1434" s="29" t="s">
        <v>10</v>
      </c>
      <c r="C1434" s="29" t="s">
        <v>56</v>
      </c>
      <c r="D1434" s="29">
        <v>2447.2651367200001</v>
      </c>
      <c r="E1434" s="29">
        <v>3.9472509999999997E-3</v>
      </c>
    </row>
    <row r="1435" spans="1:5" x14ac:dyDescent="0.35">
      <c r="A1435" s="29" t="s">
        <v>132</v>
      </c>
      <c r="B1435" s="29" t="s">
        <v>10</v>
      </c>
      <c r="C1435" s="29" t="s">
        <v>56</v>
      </c>
      <c r="D1435" s="29">
        <v>2112.2478027299999</v>
      </c>
      <c r="E1435" s="29">
        <v>4.303594E-3</v>
      </c>
    </row>
    <row r="1436" spans="1:5" x14ac:dyDescent="0.35">
      <c r="A1436" s="29" t="s">
        <v>133</v>
      </c>
      <c r="B1436" s="29" t="s">
        <v>10</v>
      </c>
      <c r="C1436" s="29" t="s">
        <v>56</v>
      </c>
      <c r="D1436" s="29">
        <v>2146</v>
      </c>
      <c r="E1436" s="29">
        <v>4.2119710000000001E-3</v>
      </c>
    </row>
    <row r="1437" spans="1:5" x14ac:dyDescent="0.35">
      <c r="A1437" s="29" t="s">
        <v>134</v>
      </c>
      <c r="B1437" s="29" t="s">
        <v>10</v>
      </c>
      <c r="C1437" s="29" t="s">
        <v>56</v>
      </c>
      <c r="D1437" s="29">
        <v>2062</v>
      </c>
      <c r="E1437" s="29">
        <v>4.1986610000000002E-3</v>
      </c>
    </row>
    <row r="1438" spans="1:5" x14ac:dyDescent="0.35">
      <c r="A1438" s="29" t="s">
        <v>135</v>
      </c>
      <c r="B1438" s="29" t="s">
        <v>10</v>
      </c>
      <c r="C1438" s="29" t="s">
        <v>56</v>
      </c>
      <c r="D1438" s="29">
        <v>1993</v>
      </c>
      <c r="E1438" s="29">
        <v>4.2760760000000002E-3</v>
      </c>
    </row>
    <row r="1439" spans="1:5" x14ac:dyDescent="0.35">
      <c r="A1439" s="29" t="s">
        <v>136</v>
      </c>
      <c r="B1439" s="29" t="s">
        <v>10</v>
      </c>
      <c r="C1439" s="29" t="s">
        <v>56</v>
      </c>
      <c r="D1439" s="29">
        <v>1948</v>
      </c>
      <c r="E1439" s="29">
        <v>4.3834130000000001E-3</v>
      </c>
    </row>
    <row r="1440" spans="1:5" x14ac:dyDescent="0.35">
      <c r="A1440" s="29" t="s">
        <v>137</v>
      </c>
      <c r="B1440" s="29" t="s">
        <v>10</v>
      </c>
      <c r="C1440" s="29" t="s">
        <v>56</v>
      </c>
      <c r="D1440" s="29">
        <v>1714</v>
      </c>
      <c r="E1440" s="29">
        <v>4.3623589999999997E-3</v>
      </c>
    </row>
    <row r="1441" spans="1:5" x14ac:dyDescent="0.35">
      <c r="A1441" s="29" t="s">
        <v>138</v>
      </c>
      <c r="B1441" s="29" t="s">
        <v>10</v>
      </c>
      <c r="C1441" s="29" t="s">
        <v>56</v>
      </c>
      <c r="D1441" s="29">
        <v>1517</v>
      </c>
      <c r="E1441" s="29">
        <v>4.450486E-3</v>
      </c>
    </row>
    <row r="1442" spans="1:5" x14ac:dyDescent="0.35">
      <c r="A1442" s="29" t="s">
        <v>124</v>
      </c>
      <c r="B1442" s="29" t="s">
        <v>10</v>
      </c>
      <c r="C1442" s="29" t="s">
        <v>222</v>
      </c>
      <c r="D1442" s="29">
        <v>35750.132904049999</v>
      </c>
      <c r="E1442" s="29">
        <v>3.4953499999999999E-3</v>
      </c>
    </row>
    <row r="1443" spans="1:5" x14ac:dyDescent="0.35">
      <c r="A1443" s="29" t="s">
        <v>125</v>
      </c>
      <c r="B1443" s="29" t="s">
        <v>10</v>
      </c>
      <c r="C1443" s="29" t="s">
        <v>222</v>
      </c>
      <c r="D1443" s="29">
        <v>37622.936645510003</v>
      </c>
      <c r="E1443" s="29">
        <v>3.5179090000000001E-3</v>
      </c>
    </row>
    <row r="1444" spans="1:5" x14ac:dyDescent="0.35">
      <c r="A1444" s="29" t="s">
        <v>126</v>
      </c>
      <c r="B1444" s="29" t="s">
        <v>10</v>
      </c>
      <c r="C1444" s="29" t="s">
        <v>222</v>
      </c>
      <c r="D1444" s="29">
        <v>38449.369537350001</v>
      </c>
      <c r="E1444" s="29">
        <v>3.5329509999999999E-3</v>
      </c>
    </row>
    <row r="1445" spans="1:5" x14ac:dyDescent="0.35">
      <c r="A1445" s="29" t="s">
        <v>127</v>
      </c>
      <c r="B1445" s="29" t="s">
        <v>10</v>
      </c>
      <c r="C1445" s="29" t="s">
        <v>222</v>
      </c>
      <c r="D1445" s="29">
        <v>38909.22489931</v>
      </c>
      <c r="E1445" s="29">
        <v>3.5590090000000001E-3</v>
      </c>
    </row>
    <row r="1446" spans="1:5" x14ac:dyDescent="0.35">
      <c r="A1446" s="29" t="s">
        <v>128</v>
      </c>
      <c r="B1446" s="29" t="s">
        <v>10</v>
      </c>
      <c r="C1446" s="29" t="s">
        <v>222</v>
      </c>
      <c r="D1446" s="29">
        <v>37825.640167209996</v>
      </c>
      <c r="E1446" s="29">
        <v>3.5573639999999999E-3</v>
      </c>
    </row>
    <row r="1447" spans="1:5" x14ac:dyDescent="0.35">
      <c r="A1447" s="29" t="s">
        <v>129</v>
      </c>
      <c r="B1447" s="29" t="s">
        <v>10</v>
      </c>
      <c r="C1447" s="29" t="s">
        <v>222</v>
      </c>
      <c r="D1447" s="29">
        <v>39856.01017763</v>
      </c>
      <c r="E1447" s="29">
        <v>3.6887539999999998E-3</v>
      </c>
    </row>
    <row r="1448" spans="1:5" x14ac:dyDescent="0.35">
      <c r="A1448" s="29" t="s">
        <v>130</v>
      </c>
      <c r="B1448" s="29" t="s">
        <v>10</v>
      </c>
      <c r="C1448" s="29" t="s">
        <v>222</v>
      </c>
      <c r="D1448" s="29">
        <v>37253.112884510003</v>
      </c>
      <c r="E1448" s="29">
        <v>3.771019E-3</v>
      </c>
    </row>
    <row r="1449" spans="1:5" x14ac:dyDescent="0.35">
      <c r="A1449" s="29" t="s">
        <v>131</v>
      </c>
      <c r="B1449" s="29" t="s">
        <v>10</v>
      </c>
      <c r="C1449" s="29" t="s">
        <v>222</v>
      </c>
      <c r="D1449" s="29">
        <v>37038.319969179996</v>
      </c>
      <c r="E1449" s="29">
        <v>3.8222690000000001E-3</v>
      </c>
    </row>
    <row r="1450" spans="1:5" x14ac:dyDescent="0.35">
      <c r="A1450" s="29" t="s">
        <v>132</v>
      </c>
      <c r="B1450" s="29" t="s">
        <v>10</v>
      </c>
      <c r="C1450" s="29" t="s">
        <v>222</v>
      </c>
      <c r="D1450" s="29">
        <v>32839.441444379998</v>
      </c>
      <c r="E1450" s="29">
        <v>3.8281230000000001E-3</v>
      </c>
    </row>
    <row r="1451" spans="1:5" x14ac:dyDescent="0.35">
      <c r="A1451" s="29" t="s">
        <v>133</v>
      </c>
      <c r="B1451" s="29" t="s">
        <v>10</v>
      </c>
      <c r="C1451" s="29" t="s">
        <v>222</v>
      </c>
      <c r="D1451" s="29">
        <v>34425.059478759998</v>
      </c>
      <c r="E1451" s="29">
        <v>3.957136E-3</v>
      </c>
    </row>
    <row r="1452" spans="1:5" x14ac:dyDescent="0.35">
      <c r="A1452" s="29" t="s">
        <v>134</v>
      </c>
      <c r="B1452" s="29" t="s">
        <v>10</v>
      </c>
      <c r="C1452" s="29" t="s">
        <v>222</v>
      </c>
      <c r="D1452" s="29">
        <v>31823.974098210001</v>
      </c>
      <c r="E1452" s="29">
        <v>4.0400469999999997E-3</v>
      </c>
    </row>
    <row r="1453" spans="1:5" x14ac:dyDescent="0.35">
      <c r="A1453" s="29" t="s">
        <v>135</v>
      </c>
      <c r="B1453" s="29" t="s">
        <v>10</v>
      </c>
      <c r="C1453" s="29" t="s">
        <v>222</v>
      </c>
      <c r="D1453" s="29">
        <v>30663</v>
      </c>
      <c r="E1453" s="29">
        <v>4.1392850000000004E-3</v>
      </c>
    </row>
    <row r="1454" spans="1:5" x14ac:dyDescent="0.35">
      <c r="A1454" s="29" t="s">
        <v>136</v>
      </c>
      <c r="B1454" s="29" t="s">
        <v>10</v>
      </c>
      <c r="C1454" s="29" t="s">
        <v>222</v>
      </c>
      <c r="D1454" s="29">
        <v>29041.559226990001</v>
      </c>
      <c r="E1454" s="29">
        <v>4.2512000000000001E-3</v>
      </c>
    </row>
    <row r="1455" spans="1:5" x14ac:dyDescent="0.35">
      <c r="A1455" s="29" t="s">
        <v>137</v>
      </c>
      <c r="B1455" s="29" t="s">
        <v>10</v>
      </c>
      <c r="C1455" s="29" t="s">
        <v>222</v>
      </c>
      <c r="D1455" s="29">
        <v>26527.207466129999</v>
      </c>
      <c r="E1455" s="29">
        <v>4.2929350000000003E-3</v>
      </c>
    </row>
    <row r="1456" spans="1:5" x14ac:dyDescent="0.35">
      <c r="A1456" s="29" t="s">
        <v>138</v>
      </c>
      <c r="B1456" s="29" t="s">
        <v>10</v>
      </c>
      <c r="C1456" s="29" t="s">
        <v>222</v>
      </c>
      <c r="D1456" s="29">
        <v>22024.128749840002</v>
      </c>
      <c r="E1456" s="29">
        <v>4.40472E-3</v>
      </c>
    </row>
    <row r="1457" spans="1:5" x14ac:dyDescent="0.35">
      <c r="A1457" s="29" t="s">
        <v>124</v>
      </c>
      <c r="B1457" s="29" t="s">
        <v>10</v>
      </c>
      <c r="C1457" s="29" t="s">
        <v>223</v>
      </c>
      <c r="D1457" s="29">
        <v>8576.8352355999996</v>
      </c>
      <c r="E1457" s="29">
        <v>4.5682939999999997E-3</v>
      </c>
    </row>
    <row r="1458" spans="1:5" x14ac:dyDescent="0.35">
      <c r="A1458" s="29" t="s">
        <v>125</v>
      </c>
      <c r="B1458" s="29" t="s">
        <v>10</v>
      </c>
      <c r="C1458" s="29" t="s">
        <v>223</v>
      </c>
      <c r="D1458" s="29">
        <v>9026.9865417599995</v>
      </c>
      <c r="E1458" s="29">
        <v>4.5765570000000002E-3</v>
      </c>
    </row>
    <row r="1459" spans="1:5" x14ac:dyDescent="0.35">
      <c r="A1459" s="29" t="s">
        <v>126</v>
      </c>
      <c r="B1459" s="29" t="s">
        <v>10</v>
      </c>
      <c r="C1459" s="29" t="s">
        <v>223</v>
      </c>
      <c r="D1459" s="29">
        <v>9490.9697265699997</v>
      </c>
      <c r="E1459" s="29">
        <v>4.5886989999999999E-3</v>
      </c>
    </row>
    <row r="1460" spans="1:5" x14ac:dyDescent="0.35">
      <c r="A1460" s="29" t="s">
        <v>127</v>
      </c>
      <c r="B1460" s="29" t="s">
        <v>10</v>
      </c>
      <c r="C1460" s="29" t="s">
        <v>223</v>
      </c>
      <c r="D1460" s="29">
        <v>9857.9581298800003</v>
      </c>
      <c r="E1460" s="29">
        <v>4.4712559999999998E-3</v>
      </c>
    </row>
    <row r="1461" spans="1:5" x14ac:dyDescent="0.35">
      <c r="A1461" s="29" t="s">
        <v>128</v>
      </c>
      <c r="B1461" s="29" t="s">
        <v>10</v>
      </c>
      <c r="C1461" s="29" t="s">
        <v>223</v>
      </c>
      <c r="D1461" s="29">
        <v>9602.4475097800005</v>
      </c>
      <c r="E1461" s="29">
        <v>4.5496779999999997E-3</v>
      </c>
    </row>
    <row r="1462" spans="1:5" x14ac:dyDescent="0.35">
      <c r="A1462" s="29" t="s">
        <v>129</v>
      </c>
      <c r="B1462" s="29" t="s">
        <v>10</v>
      </c>
      <c r="C1462" s="29" t="s">
        <v>223</v>
      </c>
      <c r="D1462" s="29">
        <v>9699.6422729499991</v>
      </c>
      <c r="E1462" s="29">
        <v>4.5450150000000003E-3</v>
      </c>
    </row>
    <row r="1463" spans="1:5" x14ac:dyDescent="0.35">
      <c r="A1463" s="29" t="s">
        <v>130</v>
      </c>
      <c r="B1463" s="29" t="s">
        <v>10</v>
      </c>
      <c r="C1463" s="29" t="s">
        <v>223</v>
      </c>
      <c r="D1463" s="29">
        <v>9016.3587341300008</v>
      </c>
      <c r="E1463" s="29">
        <v>4.5745739999999997E-3</v>
      </c>
    </row>
    <row r="1464" spans="1:5" x14ac:dyDescent="0.35">
      <c r="A1464" s="29" t="s">
        <v>131</v>
      </c>
      <c r="B1464" s="29" t="s">
        <v>10</v>
      </c>
      <c r="C1464" s="29" t="s">
        <v>223</v>
      </c>
      <c r="D1464" s="29">
        <v>9177.3950805500008</v>
      </c>
      <c r="E1464" s="29">
        <v>4.5515249999999998E-3</v>
      </c>
    </row>
    <row r="1465" spans="1:5" x14ac:dyDescent="0.35">
      <c r="A1465" s="29" t="s">
        <v>132</v>
      </c>
      <c r="B1465" s="29" t="s">
        <v>10</v>
      </c>
      <c r="C1465" s="29" t="s">
        <v>223</v>
      </c>
      <c r="D1465" s="29">
        <v>8377.0264587199999</v>
      </c>
      <c r="E1465" s="29">
        <v>4.5403170000000003E-3</v>
      </c>
    </row>
    <row r="1466" spans="1:5" x14ac:dyDescent="0.35">
      <c r="A1466" s="29" t="s">
        <v>133</v>
      </c>
      <c r="B1466" s="29" t="s">
        <v>10</v>
      </c>
      <c r="C1466" s="29" t="s">
        <v>223</v>
      </c>
      <c r="D1466" s="29">
        <v>8391.1943054200001</v>
      </c>
      <c r="E1466" s="29">
        <v>4.6820009999999999E-3</v>
      </c>
    </row>
    <row r="1467" spans="1:5" x14ac:dyDescent="0.35">
      <c r="A1467" s="29" t="s">
        <v>134</v>
      </c>
      <c r="B1467" s="29" t="s">
        <v>10</v>
      </c>
      <c r="C1467" s="29" t="s">
        <v>223</v>
      </c>
      <c r="D1467" s="29">
        <v>8032.8742675800004</v>
      </c>
      <c r="E1467" s="29">
        <v>4.697835E-3</v>
      </c>
    </row>
    <row r="1468" spans="1:5" x14ac:dyDescent="0.35">
      <c r="A1468" s="29" t="s">
        <v>135</v>
      </c>
      <c r="B1468" s="29" t="s">
        <v>10</v>
      </c>
      <c r="C1468" s="29" t="s">
        <v>223</v>
      </c>
      <c r="D1468" s="29">
        <v>7967</v>
      </c>
      <c r="E1468" s="29">
        <v>4.8867370000000004E-3</v>
      </c>
    </row>
    <row r="1469" spans="1:5" x14ac:dyDescent="0.35">
      <c r="A1469" s="29" t="s">
        <v>136</v>
      </c>
      <c r="B1469" s="29" t="s">
        <v>10</v>
      </c>
      <c r="C1469" s="29" t="s">
        <v>223</v>
      </c>
      <c r="D1469" s="29">
        <v>7935.3052673399998</v>
      </c>
      <c r="E1469" s="29">
        <v>5.0118389999999997E-3</v>
      </c>
    </row>
    <row r="1470" spans="1:5" x14ac:dyDescent="0.35">
      <c r="A1470" s="29" t="s">
        <v>137</v>
      </c>
      <c r="B1470" s="29" t="s">
        <v>10</v>
      </c>
      <c r="C1470" s="29" t="s">
        <v>223</v>
      </c>
      <c r="D1470" s="29">
        <v>7470.9484863300004</v>
      </c>
      <c r="E1470" s="29">
        <v>5.1016910000000002E-3</v>
      </c>
    </row>
    <row r="1471" spans="1:5" x14ac:dyDescent="0.35">
      <c r="A1471" s="29" t="s">
        <v>138</v>
      </c>
      <c r="B1471" s="29" t="s">
        <v>10</v>
      </c>
      <c r="C1471" s="29" t="s">
        <v>223</v>
      </c>
      <c r="D1471" s="29">
        <v>6720.1832275400002</v>
      </c>
      <c r="E1471" s="29">
        <v>5.1415519999999998E-3</v>
      </c>
    </row>
    <row r="1472" spans="1:5" x14ac:dyDescent="0.35">
      <c r="A1472" s="29" t="s">
        <v>124</v>
      </c>
      <c r="B1472" s="29" t="s">
        <v>10</v>
      </c>
      <c r="C1472" s="29" t="s">
        <v>226</v>
      </c>
      <c r="D1472" s="29">
        <v>5204.3777465800003</v>
      </c>
      <c r="E1472" s="29">
        <v>4.9266350000000004E-3</v>
      </c>
    </row>
    <row r="1473" spans="1:5" x14ac:dyDescent="0.35">
      <c r="A1473" s="29" t="s">
        <v>125</v>
      </c>
      <c r="B1473" s="29" t="s">
        <v>10</v>
      </c>
      <c r="C1473" s="29" t="s">
        <v>226</v>
      </c>
      <c r="D1473" s="29">
        <v>4943.5840148799998</v>
      </c>
      <c r="E1473" s="29">
        <v>4.9267319999999996E-3</v>
      </c>
    </row>
    <row r="1474" spans="1:5" x14ac:dyDescent="0.35">
      <c r="A1474" s="29" t="s">
        <v>126</v>
      </c>
      <c r="B1474" s="29" t="s">
        <v>10</v>
      </c>
      <c r="C1474" s="29" t="s">
        <v>226</v>
      </c>
      <c r="D1474" s="29">
        <v>5413.7518005499996</v>
      </c>
      <c r="E1474" s="29">
        <v>4.9080790000000001E-3</v>
      </c>
    </row>
    <row r="1475" spans="1:5" x14ac:dyDescent="0.35">
      <c r="A1475" s="29" t="s">
        <v>127</v>
      </c>
      <c r="B1475" s="29" t="s">
        <v>10</v>
      </c>
      <c r="C1475" s="29" t="s">
        <v>226</v>
      </c>
      <c r="D1475" s="29">
        <v>5281.0475769200002</v>
      </c>
      <c r="E1475" s="29">
        <v>4.9575690000000002E-3</v>
      </c>
    </row>
    <row r="1476" spans="1:5" x14ac:dyDescent="0.35">
      <c r="A1476" s="29" t="s">
        <v>128</v>
      </c>
      <c r="B1476" s="29" t="s">
        <v>10</v>
      </c>
      <c r="C1476" s="29" t="s">
        <v>226</v>
      </c>
      <c r="D1476" s="29">
        <v>5341.1541748099999</v>
      </c>
      <c r="E1476" s="29">
        <v>4.8051559999999997E-3</v>
      </c>
    </row>
    <row r="1477" spans="1:5" x14ac:dyDescent="0.35">
      <c r="A1477" s="29" t="s">
        <v>129</v>
      </c>
      <c r="B1477" s="29" t="s">
        <v>10</v>
      </c>
      <c r="C1477" s="29" t="s">
        <v>226</v>
      </c>
      <c r="D1477" s="29">
        <v>5692.7336120600003</v>
      </c>
      <c r="E1477" s="29">
        <v>4.9103469999999998E-3</v>
      </c>
    </row>
    <row r="1478" spans="1:5" x14ac:dyDescent="0.35">
      <c r="A1478" s="29" t="s">
        <v>130</v>
      </c>
      <c r="B1478" s="29" t="s">
        <v>10</v>
      </c>
      <c r="C1478" s="29" t="s">
        <v>226</v>
      </c>
      <c r="D1478" s="29">
        <v>5578.0187988300004</v>
      </c>
      <c r="E1478" s="29">
        <v>5.070705E-3</v>
      </c>
    </row>
    <row r="1479" spans="1:5" x14ac:dyDescent="0.35">
      <c r="A1479" s="29" t="s">
        <v>131</v>
      </c>
      <c r="B1479" s="29" t="s">
        <v>10</v>
      </c>
      <c r="C1479" s="29" t="s">
        <v>226</v>
      </c>
      <c r="D1479" s="29">
        <v>5193.8803405799999</v>
      </c>
      <c r="E1479" s="29">
        <v>5.1152289999999998E-3</v>
      </c>
    </row>
    <row r="1480" spans="1:5" x14ac:dyDescent="0.35">
      <c r="A1480" s="29" t="s">
        <v>132</v>
      </c>
      <c r="B1480" s="29" t="s">
        <v>10</v>
      </c>
      <c r="C1480" s="29" t="s">
        <v>226</v>
      </c>
      <c r="D1480" s="29">
        <v>4671.3722229000005</v>
      </c>
      <c r="E1480" s="29">
        <v>5.0369389999999998E-3</v>
      </c>
    </row>
    <row r="1481" spans="1:5" x14ac:dyDescent="0.35">
      <c r="A1481" s="29" t="s">
        <v>133</v>
      </c>
      <c r="B1481" s="29" t="s">
        <v>10</v>
      </c>
      <c r="C1481" s="29" t="s">
        <v>226</v>
      </c>
      <c r="D1481" s="29">
        <v>4675.8358764599998</v>
      </c>
      <c r="E1481" s="29">
        <v>5.0633600000000003E-3</v>
      </c>
    </row>
    <row r="1482" spans="1:5" x14ac:dyDescent="0.35">
      <c r="A1482" s="29" t="s">
        <v>134</v>
      </c>
      <c r="B1482" s="29" t="s">
        <v>10</v>
      </c>
      <c r="C1482" s="29" t="s">
        <v>226</v>
      </c>
      <c r="D1482" s="29">
        <v>4313.9942932100003</v>
      </c>
      <c r="E1482" s="29">
        <v>5.3434590000000001E-3</v>
      </c>
    </row>
    <row r="1483" spans="1:5" x14ac:dyDescent="0.35">
      <c r="A1483" s="29" t="s">
        <v>135</v>
      </c>
      <c r="B1483" s="29" t="s">
        <v>10</v>
      </c>
      <c r="C1483" s="29" t="s">
        <v>226</v>
      </c>
      <c r="D1483" s="29">
        <v>4420</v>
      </c>
      <c r="E1483" s="29">
        <v>5.481868E-3</v>
      </c>
    </row>
    <row r="1484" spans="1:5" x14ac:dyDescent="0.35">
      <c r="A1484" s="29" t="s">
        <v>136</v>
      </c>
      <c r="B1484" s="29" t="s">
        <v>10</v>
      </c>
      <c r="C1484" s="29" t="s">
        <v>226</v>
      </c>
      <c r="D1484" s="29">
        <v>4352.6519165</v>
      </c>
      <c r="E1484" s="29">
        <v>5.4601570000000002E-3</v>
      </c>
    </row>
    <row r="1485" spans="1:5" x14ac:dyDescent="0.35">
      <c r="A1485" s="29" t="s">
        <v>137</v>
      </c>
      <c r="B1485" s="29" t="s">
        <v>10</v>
      </c>
      <c r="C1485" s="29" t="s">
        <v>226</v>
      </c>
      <c r="D1485" s="29">
        <v>4205.2705688599999</v>
      </c>
      <c r="E1485" s="29">
        <v>5.6103760000000003E-3</v>
      </c>
    </row>
    <row r="1486" spans="1:5" x14ac:dyDescent="0.35">
      <c r="A1486" s="29" t="s">
        <v>138</v>
      </c>
      <c r="B1486" s="29" t="s">
        <v>10</v>
      </c>
      <c r="C1486" s="29" t="s">
        <v>226</v>
      </c>
      <c r="D1486" s="29">
        <v>3969.9750824100001</v>
      </c>
      <c r="E1486" s="29">
        <v>5.584487E-3</v>
      </c>
    </row>
    <row r="1487" spans="1:5" x14ac:dyDescent="0.35">
      <c r="A1487" s="29" t="s">
        <v>124</v>
      </c>
      <c r="B1487" s="29" t="s">
        <v>10</v>
      </c>
      <c r="C1487" s="29" t="s">
        <v>224</v>
      </c>
      <c r="D1487" s="29">
        <v>935.44931030999999</v>
      </c>
      <c r="E1487" s="29">
        <v>5.0922010000000002E-3</v>
      </c>
    </row>
    <row r="1488" spans="1:5" x14ac:dyDescent="0.35">
      <c r="A1488" s="29" t="s">
        <v>125</v>
      </c>
      <c r="B1488" s="29" t="s">
        <v>10</v>
      </c>
      <c r="C1488" s="29" t="s">
        <v>224</v>
      </c>
      <c r="D1488" s="29">
        <v>941.07077027000003</v>
      </c>
      <c r="E1488" s="29">
        <v>4.9413290000000004E-3</v>
      </c>
    </row>
    <row r="1489" spans="1:5" x14ac:dyDescent="0.35">
      <c r="A1489" s="29" t="s">
        <v>126</v>
      </c>
      <c r="B1489" s="29" t="s">
        <v>10</v>
      </c>
      <c r="C1489" s="29" t="s">
        <v>224</v>
      </c>
      <c r="D1489" s="29">
        <v>1006.15103149</v>
      </c>
      <c r="E1489" s="29">
        <v>5.3080169999999999E-3</v>
      </c>
    </row>
    <row r="1490" spans="1:5" x14ac:dyDescent="0.35">
      <c r="A1490" s="29" t="s">
        <v>127</v>
      </c>
      <c r="B1490" s="29" t="s">
        <v>10</v>
      </c>
      <c r="C1490" s="29" t="s">
        <v>224</v>
      </c>
      <c r="D1490" s="29">
        <v>1006.36190795</v>
      </c>
      <c r="E1490" s="29">
        <v>4.9862090000000001E-3</v>
      </c>
    </row>
    <row r="1491" spans="1:5" x14ac:dyDescent="0.35">
      <c r="A1491" s="29" t="s">
        <v>128</v>
      </c>
      <c r="B1491" s="29" t="s">
        <v>10</v>
      </c>
      <c r="C1491" s="29" t="s">
        <v>224</v>
      </c>
      <c r="D1491" s="29">
        <v>1012.41830444</v>
      </c>
      <c r="E1491" s="29">
        <v>4.8958109999999999E-3</v>
      </c>
    </row>
    <row r="1492" spans="1:5" x14ac:dyDescent="0.35">
      <c r="A1492" s="29" t="s">
        <v>129</v>
      </c>
      <c r="B1492" s="29" t="s">
        <v>10</v>
      </c>
      <c r="C1492" s="29" t="s">
        <v>224</v>
      </c>
      <c r="D1492" s="29">
        <v>1065.33654785</v>
      </c>
      <c r="E1492" s="29">
        <v>5.3111540000000002E-3</v>
      </c>
    </row>
    <row r="1493" spans="1:5" x14ac:dyDescent="0.35">
      <c r="A1493" s="29" t="s">
        <v>130</v>
      </c>
      <c r="B1493" s="29" t="s">
        <v>10</v>
      </c>
      <c r="C1493" s="29" t="s">
        <v>224</v>
      </c>
      <c r="D1493" s="29">
        <v>934.38589477999994</v>
      </c>
      <c r="E1493" s="29">
        <v>5.378514E-3</v>
      </c>
    </row>
    <row r="1494" spans="1:5" x14ac:dyDescent="0.35">
      <c r="A1494" s="29" t="s">
        <v>131</v>
      </c>
      <c r="B1494" s="29" t="s">
        <v>10</v>
      </c>
      <c r="C1494" s="29" t="s">
        <v>224</v>
      </c>
      <c r="D1494" s="29">
        <v>964.99212646000001</v>
      </c>
      <c r="E1494" s="29">
        <v>5.5484100000000001E-3</v>
      </c>
    </row>
    <row r="1495" spans="1:5" x14ac:dyDescent="0.35">
      <c r="A1495" s="29" t="s">
        <v>132</v>
      </c>
      <c r="B1495" s="29" t="s">
        <v>10</v>
      </c>
      <c r="C1495" s="29" t="s">
        <v>224</v>
      </c>
      <c r="D1495" s="29">
        <v>853.76470946999996</v>
      </c>
      <c r="E1495" s="29">
        <v>5.6024930000000001E-3</v>
      </c>
    </row>
    <row r="1496" spans="1:5" x14ac:dyDescent="0.35">
      <c r="A1496" s="29" t="s">
        <v>133</v>
      </c>
      <c r="B1496" s="29" t="s">
        <v>10</v>
      </c>
      <c r="C1496" s="29" t="s">
        <v>224</v>
      </c>
      <c r="D1496" s="29">
        <v>890.40350341999999</v>
      </c>
      <c r="E1496" s="29">
        <v>5.7044870000000003E-3</v>
      </c>
    </row>
    <row r="1497" spans="1:5" x14ac:dyDescent="0.35">
      <c r="A1497" s="29" t="s">
        <v>134</v>
      </c>
      <c r="B1497" s="29" t="s">
        <v>10</v>
      </c>
      <c r="C1497" s="29" t="s">
        <v>224</v>
      </c>
      <c r="D1497" s="29">
        <v>825.91229248000002</v>
      </c>
      <c r="E1497" s="29">
        <v>6.1977589999999997E-3</v>
      </c>
    </row>
    <row r="1498" spans="1:5" x14ac:dyDescent="0.35">
      <c r="A1498" s="29" t="s">
        <v>135</v>
      </c>
      <c r="B1498" s="29" t="s">
        <v>10</v>
      </c>
      <c r="C1498" s="29" t="s">
        <v>224</v>
      </c>
      <c r="D1498" s="29">
        <v>842</v>
      </c>
      <c r="E1498" s="29">
        <v>5.8681369999999998E-3</v>
      </c>
    </row>
    <row r="1499" spans="1:5" x14ac:dyDescent="0.35">
      <c r="A1499" s="29" t="s">
        <v>136</v>
      </c>
      <c r="B1499" s="29" t="s">
        <v>10</v>
      </c>
      <c r="C1499" s="29" t="s">
        <v>224</v>
      </c>
      <c r="D1499" s="29">
        <v>782.28570557</v>
      </c>
      <c r="E1499" s="29">
        <v>5.7234599999999997E-3</v>
      </c>
    </row>
    <row r="1500" spans="1:5" x14ac:dyDescent="0.35">
      <c r="A1500" s="29" t="s">
        <v>137</v>
      </c>
      <c r="B1500" s="29" t="s">
        <v>10</v>
      </c>
      <c r="C1500" s="29" t="s">
        <v>224</v>
      </c>
      <c r="D1500" s="29">
        <v>789.93969727000001</v>
      </c>
      <c r="E1500" s="29">
        <v>5.5276259999999999E-3</v>
      </c>
    </row>
    <row r="1501" spans="1:5" x14ac:dyDescent="0.35">
      <c r="A1501" s="29" t="s">
        <v>138</v>
      </c>
      <c r="B1501" s="29" t="s">
        <v>10</v>
      </c>
      <c r="C1501" s="29" t="s">
        <v>224</v>
      </c>
      <c r="D1501" s="29">
        <v>579.53262328999995</v>
      </c>
      <c r="E1501" s="29">
        <v>6.1212360000000004E-3</v>
      </c>
    </row>
    <row r="1502" spans="1:5" x14ac:dyDescent="0.35">
      <c r="A1502" s="29" t="s">
        <v>124</v>
      </c>
      <c r="B1502" s="29" t="s">
        <v>149</v>
      </c>
      <c r="C1502" s="29" t="s">
        <v>9</v>
      </c>
      <c r="D1502" s="29">
        <v>37383.872528070002</v>
      </c>
      <c r="E1502" s="29">
        <v>3.9971449999999997E-3</v>
      </c>
    </row>
    <row r="1503" spans="1:5" x14ac:dyDescent="0.35">
      <c r="A1503" s="29" t="s">
        <v>125</v>
      </c>
      <c r="B1503" s="29" t="s">
        <v>149</v>
      </c>
      <c r="C1503" s="29" t="s">
        <v>9</v>
      </c>
      <c r="D1503" s="29">
        <v>38501.125412020003</v>
      </c>
      <c r="E1503" s="29">
        <v>4.0014889999999996E-3</v>
      </c>
    </row>
    <row r="1504" spans="1:5" x14ac:dyDescent="0.35">
      <c r="A1504" s="29" t="s">
        <v>126</v>
      </c>
      <c r="B1504" s="29" t="s">
        <v>149</v>
      </c>
      <c r="C1504" s="29" t="s">
        <v>9</v>
      </c>
      <c r="D1504" s="29">
        <v>37524.069427510003</v>
      </c>
      <c r="E1504" s="29">
        <v>3.9617560000000003E-3</v>
      </c>
    </row>
    <row r="1505" spans="1:5" x14ac:dyDescent="0.35">
      <c r="A1505" s="29" t="s">
        <v>127</v>
      </c>
      <c r="B1505" s="29" t="s">
        <v>149</v>
      </c>
      <c r="C1505" s="29" t="s">
        <v>9</v>
      </c>
      <c r="D1505" s="29">
        <v>34822.881202689998</v>
      </c>
      <c r="E1505" s="29">
        <v>3.9620929999999999E-3</v>
      </c>
    </row>
    <row r="1506" spans="1:5" x14ac:dyDescent="0.35">
      <c r="A1506" s="29" t="s">
        <v>128</v>
      </c>
      <c r="B1506" s="29" t="s">
        <v>149</v>
      </c>
      <c r="C1506" s="29" t="s">
        <v>9</v>
      </c>
      <c r="D1506" s="29">
        <v>32766.668296839998</v>
      </c>
      <c r="E1506" s="29">
        <v>3.9702390000000004E-3</v>
      </c>
    </row>
    <row r="1507" spans="1:5" x14ac:dyDescent="0.35">
      <c r="A1507" s="29" t="s">
        <v>129</v>
      </c>
      <c r="B1507" s="29" t="s">
        <v>149</v>
      </c>
      <c r="C1507" s="29" t="s">
        <v>9</v>
      </c>
      <c r="D1507" s="29">
        <v>35050.393310549996</v>
      </c>
      <c r="E1507" s="29">
        <v>4.1316540000000002E-3</v>
      </c>
    </row>
    <row r="1508" spans="1:5" x14ac:dyDescent="0.35">
      <c r="A1508" s="29" t="s">
        <v>130</v>
      </c>
      <c r="B1508" s="29" t="s">
        <v>149</v>
      </c>
      <c r="C1508" s="29" t="s">
        <v>9</v>
      </c>
      <c r="D1508" s="29">
        <v>32357.975662249999</v>
      </c>
      <c r="E1508" s="29">
        <v>4.2434589999999998E-3</v>
      </c>
    </row>
    <row r="1509" spans="1:5" x14ac:dyDescent="0.35">
      <c r="A1509" s="29" t="s">
        <v>131</v>
      </c>
      <c r="B1509" s="29" t="s">
        <v>149</v>
      </c>
      <c r="C1509" s="29" t="s">
        <v>9</v>
      </c>
      <c r="D1509" s="29">
        <v>34699.212631260001</v>
      </c>
      <c r="E1509" s="29">
        <v>4.2412489999999999E-3</v>
      </c>
    </row>
    <row r="1510" spans="1:5" x14ac:dyDescent="0.35">
      <c r="A1510" s="29" t="s">
        <v>132</v>
      </c>
      <c r="B1510" s="29" t="s">
        <v>149</v>
      </c>
      <c r="C1510" s="29" t="s">
        <v>9</v>
      </c>
      <c r="D1510" s="29">
        <v>31034.688774130002</v>
      </c>
      <c r="E1510" s="29">
        <v>4.3531170000000001E-3</v>
      </c>
    </row>
    <row r="1511" spans="1:5" x14ac:dyDescent="0.35">
      <c r="A1511" s="29" t="s">
        <v>133</v>
      </c>
      <c r="B1511" s="29" t="s">
        <v>149</v>
      </c>
      <c r="C1511" s="29" t="s">
        <v>9</v>
      </c>
      <c r="D1511" s="29">
        <v>33183.298133819997</v>
      </c>
      <c r="E1511" s="29">
        <v>4.4603630000000002E-3</v>
      </c>
    </row>
    <row r="1512" spans="1:5" x14ac:dyDescent="0.35">
      <c r="A1512" s="29" t="s">
        <v>134</v>
      </c>
      <c r="B1512" s="29" t="s">
        <v>149</v>
      </c>
      <c r="C1512" s="29" t="s">
        <v>9</v>
      </c>
      <c r="D1512" s="29">
        <v>29379.02567291</v>
      </c>
      <c r="E1512" s="29">
        <v>4.5408890000000002E-3</v>
      </c>
    </row>
    <row r="1513" spans="1:5" x14ac:dyDescent="0.35">
      <c r="A1513" s="29" t="s">
        <v>135</v>
      </c>
      <c r="B1513" s="29" t="s">
        <v>149</v>
      </c>
      <c r="C1513" s="29" t="s">
        <v>9</v>
      </c>
      <c r="D1513" s="29">
        <v>27507</v>
      </c>
      <c r="E1513" s="29">
        <v>4.6852209999999998E-3</v>
      </c>
    </row>
    <row r="1514" spans="1:5" x14ac:dyDescent="0.35">
      <c r="A1514" s="29" t="s">
        <v>136</v>
      </c>
      <c r="B1514" s="29" t="s">
        <v>149</v>
      </c>
      <c r="C1514" s="29" t="s">
        <v>9</v>
      </c>
      <c r="D1514" s="29">
        <v>26083.687599180001</v>
      </c>
      <c r="E1514" s="29">
        <v>4.8363379999999999E-3</v>
      </c>
    </row>
    <row r="1515" spans="1:5" x14ac:dyDescent="0.35">
      <c r="A1515" s="29" t="s">
        <v>137</v>
      </c>
      <c r="B1515" s="29" t="s">
        <v>149</v>
      </c>
      <c r="C1515" s="29" t="s">
        <v>9</v>
      </c>
      <c r="D1515" s="29">
        <v>23544.356948860001</v>
      </c>
      <c r="E1515" s="29">
        <v>4.9100810000000002E-3</v>
      </c>
    </row>
    <row r="1516" spans="1:5" x14ac:dyDescent="0.35">
      <c r="A1516" s="29" t="s">
        <v>138</v>
      </c>
      <c r="B1516" s="29" t="s">
        <v>149</v>
      </c>
      <c r="C1516" s="29" t="s">
        <v>9</v>
      </c>
      <c r="D1516" s="29">
        <v>19416.351142880001</v>
      </c>
      <c r="E1516" s="29">
        <v>4.9990720000000002E-3</v>
      </c>
    </row>
    <row r="1517" spans="1:5" x14ac:dyDescent="0.35">
      <c r="A1517" s="29" t="s">
        <v>124</v>
      </c>
      <c r="B1517" s="29" t="s">
        <v>149</v>
      </c>
      <c r="C1517" s="29" t="s">
        <v>14</v>
      </c>
      <c r="D1517" s="29">
        <v>773</v>
      </c>
      <c r="E1517" s="29">
        <v>3.8749940000000001E-3</v>
      </c>
    </row>
    <row r="1518" spans="1:5" x14ac:dyDescent="0.35">
      <c r="A1518" s="29" t="s">
        <v>125</v>
      </c>
      <c r="B1518" s="29" t="s">
        <v>149</v>
      </c>
      <c r="C1518" s="29" t="s">
        <v>14</v>
      </c>
      <c r="D1518" s="29">
        <v>715.89202881000006</v>
      </c>
      <c r="E1518" s="29">
        <v>3.7961599999999998E-3</v>
      </c>
    </row>
    <row r="1519" spans="1:5" x14ac:dyDescent="0.35">
      <c r="A1519" s="29" t="s">
        <v>126</v>
      </c>
      <c r="B1519" s="29" t="s">
        <v>149</v>
      </c>
      <c r="C1519" s="29" t="s">
        <v>14</v>
      </c>
      <c r="D1519" s="29">
        <v>685.22723388999998</v>
      </c>
      <c r="E1519" s="29">
        <v>3.8994860000000002E-3</v>
      </c>
    </row>
    <row r="1520" spans="1:5" x14ac:dyDescent="0.35">
      <c r="A1520" s="29" t="s">
        <v>127</v>
      </c>
      <c r="B1520" s="29" t="s">
        <v>149</v>
      </c>
      <c r="C1520" s="29" t="s">
        <v>14</v>
      </c>
      <c r="D1520" s="29">
        <v>631.01269531000003</v>
      </c>
      <c r="E1520" s="29">
        <v>3.7351559999999999E-3</v>
      </c>
    </row>
    <row r="1521" spans="1:5" x14ac:dyDescent="0.35">
      <c r="A1521" s="29" t="s">
        <v>128</v>
      </c>
      <c r="B1521" s="29" t="s">
        <v>149</v>
      </c>
      <c r="C1521" s="29" t="s">
        <v>14</v>
      </c>
      <c r="D1521" s="29">
        <v>615.28881836000005</v>
      </c>
      <c r="E1521" s="29">
        <v>3.9480909999999999E-3</v>
      </c>
    </row>
    <row r="1522" spans="1:5" x14ac:dyDescent="0.35">
      <c r="A1522" s="29" t="s">
        <v>129</v>
      </c>
      <c r="B1522" s="29" t="s">
        <v>149</v>
      </c>
      <c r="C1522" s="29" t="s">
        <v>14</v>
      </c>
      <c r="D1522" s="29">
        <v>671.00915526999995</v>
      </c>
      <c r="E1522" s="29">
        <v>4.0357500000000003E-3</v>
      </c>
    </row>
    <row r="1523" spans="1:5" x14ac:dyDescent="0.35">
      <c r="A1523" s="29" t="s">
        <v>130</v>
      </c>
      <c r="B1523" s="29" t="s">
        <v>149</v>
      </c>
      <c r="C1523" s="29" t="s">
        <v>14</v>
      </c>
      <c r="D1523" s="29">
        <v>768.31042479999996</v>
      </c>
      <c r="E1523" s="29">
        <v>4.2255249999999999E-3</v>
      </c>
    </row>
    <row r="1524" spans="1:5" x14ac:dyDescent="0.35">
      <c r="A1524" s="29" t="s">
        <v>131</v>
      </c>
      <c r="B1524" s="29" t="s">
        <v>149</v>
      </c>
      <c r="C1524" s="29" t="s">
        <v>14</v>
      </c>
      <c r="D1524" s="29">
        <v>694.32659911999997</v>
      </c>
      <c r="E1524" s="29">
        <v>4.1044080000000004E-3</v>
      </c>
    </row>
    <row r="1525" spans="1:5" x14ac:dyDescent="0.35">
      <c r="A1525" s="29" t="s">
        <v>132</v>
      </c>
      <c r="B1525" s="29" t="s">
        <v>149</v>
      </c>
      <c r="C1525" s="29" t="s">
        <v>14</v>
      </c>
      <c r="D1525" s="29">
        <v>668</v>
      </c>
      <c r="E1525" s="29">
        <v>4.245675E-3</v>
      </c>
    </row>
    <row r="1526" spans="1:5" x14ac:dyDescent="0.35">
      <c r="A1526" s="29" t="s">
        <v>133</v>
      </c>
      <c r="B1526" s="29" t="s">
        <v>149</v>
      </c>
      <c r="C1526" s="29" t="s">
        <v>14</v>
      </c>
      <c r="D1526" s="29">
        <v>719</v>
      </c>
      <c r="E1526" s="29">
        <v>4.397504E-3</v>
      </c>
    </row>
    <row r="1527" spans="1:5" x14ac:dyDescent="0.35">
      <c r="A1527" s="29" t="s">
        <v>134</v>
      </c>
      <c r="B1527" s="29" t="s">
        <v>149</v>
      </c>
      <c r="C1527" s="29" t="s">
        <v>14</v>
      </c>
      <c r="D1527" s="29">
        <v>642</v>
      </c>
      <c r="E1527" s="29">
        <v>5.1012449999999999E-3</v>
      </c>
    </row>
    <row r="1528" spans="1:5" x14ac:dyDescent="0.35">
      <c r="A1528" s="29" t="s">
        <v>135</v>
      </c>
      <c r="B1528" s="29" t="s">
        <v>149</v>
      </c>
      <c r="C1528" s="29" t="s">
        <v>14</v>
      </c>
      <c r="D1528" s="29">
        <v>692</v>
      </c>
      <c r="E1528" s="29">
        <v>5.0046149999999996E-3</v>
      </c>
    </row>
    <row r="1529" spans="1:5" x14ac:dyDescent="0.35">
      <c r="A1529" s="29" t="s">
        <v>136</v>
      </c>
      <c r="B1529" s="29" t="s">
        <v>149</v>
      </c>
      <c r="C1529" s="29" t="s">
        <v>14</v>
      </c>
      <c r="D1529" s="29">
        <v>589</v>
      </c>
      <c r="E1529" s="29">
        <v>5.1959529999999997E-3</v>
      </c>
    </row>
    <row r="1530" spans="1:5" x14ac:dyDescent="0.35">
      <c r="A1530" s="29" t="s">
        <v>137</v>
      </c>
      <c r="B1530" s="29" t="s">
        <v>149</v>
      </c>
      <c r="C1530" s="29" t="s">
        <v>14</v>
      </c>
      <c r="D1530" s="29">
        <v>497</v>
      </c>
      <c r="E1530" s="29">
        <v>5.181087E-3</v>
      </c>
    </row>
    <row r="1531" spans="1:5" x14ac:dyDescent="0.35">
      <c r="A1531" s="29" t="s">
        <v>138</v>
      </c>
      <c r="B1531" s="29" t="s">
        <v>149</v>
      </c>
      <c r="C1531" s="29" t="s">
        <v>14</v>
      </c>
      <c r="D1531" s="29">
        <v>378</v>
      </c>
      <c r="E1531" s="29">
        <v>5.0301290000000004E-3</v>
      </c>
    </row>
    <row r="1532" spans="1:5" x14ac:dyDescent="0.35">
      <c r="A1532" s="29" t="s">
        <v>124</v>
      </c>
      <c r="B1532" s="29" t="s">
        <v>149</v>
      </c>
      <c r="C1532" s="29" t="s">
        <v>15</v>
      </c>
      <c r="D1532" s="29">
        <v>334.51260375999999</v>
      </c>
      <c r="E1532" s="29">
        <v>4.6379330000000003E-3</v>
      </c>
    </row>
    <row r="1533" spans="1:5" x14ac:dyDescent="0.35">
      <c r="A1533" s="29" t="s">
        <v>125</v>
      </c>
      <c r="B1533" s="29" t="s">
        <v>149</v>
      </c>
      <c r="C1533" s="29" t="s">
        <v>15</v>
      </c>
      <c r="D1533" s="29">
        <v>374.09695434999998</v>
      </c>
      <c r="E1533" s="29">
        <v>4.8697530000000001E-3</v>
      </c>
    </row>
    <row r="1534" spans="1:5" x14ac:dyDescent="0.35">
      <c r="A1534" s="29" t="s">
        <v>126</v>
      </c>
      <c r="B1534" s="29" t="s">
        <v>149</v>
      </c>
      <c r="C1534" s="29" t="s">
        <v>15</v>
      </c>
      <c r="D1534" s="29">
        <v>318.34707642000001</v>
      </c>
      <c r="E1534" s="29">
        <v>4.5596940000000004E-3</v>
      </c>
    </row>
    <row r="1535" spans="1:5" x14ac:dyDescent="0.35">
      <c r="A1535" s="29" t="s">
        <v>127</v>
      </c>
      <c r="B1535" s="29" t="s">
        <v>149</v>
      </c>
      <c r="C1535" s="29" t="s">
        <v>15</v>
      </c>
      <c r="D1535" s="29">
        <v>273.72537231000001</v>
      </c>
      <c r="E1535" s="29">
        <v>4.4686769999999999E-3</v>
      </c>
    </row>
    <row r="1536" spans="1:5" x14ac:dyDescent="0.35">
      <c r="A1536" s="29" t="s">
        <v>128</v>
      </c>
      <c r="B1536" s="29" t="s">
        <v>149</v>
      </c>
      <c r="C1536" s="29" t="s">
        <v>15</v>
      </c>
      <c r="D1536" s="29">
        <v>292.29394531000003</v>
      </c>
      <c r="E1536" s="29">
        <v>4.2224840000000003E-3</v>
      </c>
    </row>
    <row r="1537" spans="1:5" x14ac:dyDescent="0.35">
      <c r="A1537" s="29" t="s">
        <v>129</v>
      </c>
      <c r="B1537" s="29" t="s">
        <v>149</v>
      </c>
      <c r="C1537" s="29" t="s">
        <v>15</v>
      </c>
      <c r="D1537" s="29">
        <v>343.56842040999999</v>
      </c>
      <c r="E1537" s="29">
        <v>4.4878870000000003E-3</v>
      </c>
    </row>
    <row r="1538" spans="1:5" x14ac:dyDescent="0.35">
      <c r="A1538" s="29" t="s">
        <v>130</v>
      </c>
      <c r="B1538" s="29" t="s">
        <v>149</v>
      </c>
      <c r="C1538" s="29" t="s">
        <v>15</v>
      </c>
      <c r="D1538" s="29">
        <v>315.75292968999997</v>
      </c>
      <c r="E1538" s="29">
        <v>5.0545379999999999E-3</v>
      </c>
    </row>
    <row r="1539" spans="1:5" x14ac:dyDescent="0.35">
      <c r="A1539" s="29" t="s">
        <v>131</v>
      </c>
      <c r="B1539" s="29" t="s">
        <v>149</v>
      </c>
      <c r="C1539" s="29" t="s">
        <v>15</v>
      </c>
      <c r="D1539" s="29">
        <v>345.86410522</v>
      </c>
      <c r="E1539" s="29">
        <v>4.4032409999999996E-3</v>
      </c>
    </row>
    <row r="1540" spans="1:5" x14ac:dyDescent="0.35">
      <c r="A1540" s="29" t="s">
        <v>132</v>
      </c>
      <c r="B1540" s="29" t="s">
        <v>149</v>
      </c>
      <c r="C1540" s="29" t="s">
        <v>15</v>
      </c>
      <c r="D1540" s="29">
        <v>346.48809813999998</v>
      </c>
      <c r="E1540" s="29">
        <v>4.9010369999999996E-3</v>
      </c>
    </row>
    <row r="1541" spans="1:5" x14ac:dyDescent="0.35">
      <c r="A1541" s="29" t="s">
        <v>133</v>
      </c>
      <c r="B1541" s="29" t="s">
        <v>149</v>
      </c>
      <c r="C1541" s="29" t="s">
        <v>15</v>
      </c>
      <c r="D1541" s="29">
        <v>348.90908812999999</v>
      </c>
      <c r="E1541" s="29">
        <v>4.7736269999999999E-3</v>
      </c>
    </row>
    <row r="1542" spans="1:5" x14ac:dyDescent="0.35">
      <c r="A1542" s="29" t="s">
        <v>134</v>
      </c>
      <c r="B1542" s="29" t="s">
        <v>149</v>
      </c>
      <c r="C1542" s="29" t="s">
        <v>15</v>
      </c>
      <c r="D1542" s="29">
        <v>338</v>
      </c>
      <c r="E1542" s="29">
        <v>4.1831020000000002E-3</v>
      </c>
    </row>
    <row r="1543" spans="1:5" x14ac:dyDescent="0.35">
      <c r="A1543" s="29" t="s">
        <v>135</v>
      </c>
      <c r="B1543" s="29" t="s">
        <v>149</v>
      </c>
      <c r="C1543" s="29" t="s">
        <v>15</v>
      </c>
      <c r="D1543" s="29">
        <v>290</v>
      </c>
      <c r="E1543" s="29">
        <v>4.4013409999999996E-3</v>
      </c>
    </row>
    <row r="1544" spans="1:5" x14ac:dyDescent="0.35">
      <c r="A1544" s="29" t="s">
        <v>136</v>
      </c>
      <c r="B1544" s="29" t="s">
        <v>149</v>
      </c>
      <c r="C1544" s="29" t="s">
        <v>15</v>
      </c>
      <c r="D1544" s="29">
        <v>308</v>
      </c>
      <c r="E1544" s="29">
        <v>4.6266220000000004E-3</v>
      </c>
    </row>
    <row r="1545" spans="1:5" x14ac:dyDescent="0.35">
      <c r="A1545" s="29" t="s">
        <v>137</v>
      </c>
      <c r="B1545" s="29" t="s">
        <v>149</v>
      </c>
      <c r="C1545" s="29" t="s">
        <v>15</v>
      </c>
      <c r="D1545" s="29">
        <v>302</v>
      </c>
      <c r="E1545" s="29">
        <v>4.7277400000000002E-3</v>
      </c>
    </row>
    <row r="1546" spans="1:5" x14ac:dyDescent="0.35">
      <c r="A1546" s="29" t="s">
        <v>138</v>
      </c>
      <c r="B1546" s="29" t="s">
        <v>149</v>
      </c>
      <c r="C1546" s="29" t="s">
        <v>15</v>
      </c>
      <c r="D1546" s="29">
        <v>254</v>
      </c>
      <c r="E1546" s="29">
        <v>4.5111550000000002E-3</v>
      </c>
    </row>
    <row r="1547" spans="1:5" x14ac:dyDescent="0.35">
      <c r="A1547" s="29" t="s">
        <v>124</v>
      </c>
      <c r="B1547" s="29" t="s">
        <v>149</v>
      </c>
      <c r="C1547" s="29" t="s">
        <v>16</v>
      </c>
      <c r="D1547" s="29">
        <v>418.42538452000002</v>
      </c>
      <c r="E1547" s="29">
        <v>4.4613170000000002E-3</v>
      </c>
    </row>
    <row r="1548" spans="1:5" x14ac:dyDescent="0.35">
      <c r="A1548" s="29" t="s">
        <v>125</v>
      </c>
      <c r="B1548" s="29" t="s">
        <v>149</v>
      </c>
      <c r="C1548" s="29" t="s">
        <v>16</v>
      </c>
      <c r="D1548" s="29">
        <v>445.19955443999999</v>
      </c>
      <c r="E1548" s="29">
        <v>4.1347750000000003E-3</v>
      </c>
    </row>
    <row r="1549" spans="1:5" x14ac:dyDescent="0.35">
      <c r="A1549" s="29" t="s">
        <v>126</v>
      </c>
      <c r="B1549" s="29" t="s">
        <v>149</v>
      </c>
      <c r="C1549" s="29" t="s">
        <v>16</v>
      </c>
      <c r="D1549" s="29">
        <v>512.22271728999999</v>
      </c>
      <c r="E1549" s="29">
        <v>4.092544E-3</v>
      </c>
    </row>
    <row r="1550" spans="1:5" x14ac:dyDescent="0.35">
      <c r="A1550" s="29" t="s">
        <v>127</v>
      </c>
      <c r="B1550" s="29" t="s">
        <v>149</v>
      </c>
      <c r="C1550" s="29" t="s">
        <v>16</v>
      </c>
      <c r="D1550" s="29">
        <v>406.19564818999999</v>
      </c>
      <c r="E1550" s="29">
        <v>4.7065910000000004E-3</v>
      </c>
    </row>
    <row r="1551" spans="1:5" x14ac:dyDescent="0.35">
      <c r="A1551" s="29" t="s">
        <v>128</v>
      </c>
      <c r="B1551" s="29" t="s">
        <v>149</v>
      </c>
      <c r="C1551" s="29" t="s">
        <v>16</v>
      </c>
      <c r="D1551" s="29">
        <v>390.77032471000001</v>
      </c>
      <c r="E1551" s="29">
        <v>3.849632E-3</v>
      </c>
    </row>
    <row r="1552" spans="1:5" x14ac:dyDescent="0.35">
      <c r="A1552" s="29" t="s">
        <v>129</v>
      </c>
      <c r="B1552" s="29" t="s">
        <v>149</v>
      </c>
      <c r="C1552" s="29" t="s">
        <v>16</v>
      </c>
      <c r="D1552" s="29">
        <v>476.20678710999999</v>
      </c>
      <c r="E1552" s="29">
        <v>4.1134099999999996E-3</v>
      </c>
    </row>
    <row r="1553" spans="1:5" x14ac:dyDescent="0.35">
      <c r="A1553" s="29" t="s">
        <v>130</v>
      </c>
      <c r="B1553" s="29" t="s">
        <v>149</v>
      </c>
      <c r="C1553" s="29" t="s">
        <v>16</v>
      </c>
      <c r="D1553" s="29">
        <v>500.01483153999999</v>
      </c>
      <c r="E1553" s="29">
        <v>4.4887829999999997E-3</v>
      </c>
    </row>
    <row r="1554" spans="1:5" x14ac:dyDescent="0.35">
      <c r="A1554" s="29" t="s">
        <v>131</v>
      </c>
      <c r="B1554" s="29" t="s">
        <v>149</v>
      </c>
      <c r="C1554" s="29" t="s">
        <v>16</v>
      </c>
      <c r="D1554" s="29">
        <v>494.71810913000002</v>
      </c>
      <c r="E1554" s="29">
        <v>4.5096850000000003E-3</v>
      </c>
    </row>
    <row r="1555" spans="1:5" x14ac:dyDescent="0.35">
      <c r="A1555" s="29" t="s">
        <v>132</v>
      </c>
      <c r="B1555" s="29" t="s">
        <v>149</v>
      </c>
      <c r="C1555" s="29" t="s">
        <v>16</v>
      </c>
      <c r="D1555" s="29">
        <v>438.12509154999998</v>
      </c>
      <c r="E1555" s="29">
        <v>4.7904489999999996E-3</v>
      </c>
    </row>
    <row r="1556" spans="1:5" x14ac:dyDescent="0.35">
      <c r="A1556" s="29" t="s">
        <v>133</v>
      </c>
      <c r="B1556" s="29" t="s">
        <v>149</v>
      </c>
      <c r="C1556" s="29" t="s">
        <v>16</v>
      </c>
      <c r="D1556" s="29">
        <v>471.25283812999999</v>
      </c>
      <c r="E1556" s="29">
        <v>4.8761830000000001E-3</v>
      </c>
    </row>
    <row r="1557" spans="1:5" x14ac:dyDescent="0.35">
      <c r="A1557" s="29" t="s">
        <v>134</v>
      </c>
      <c r="B1557" s="29" t="s">
        <v>149</v>
      </c>
      <c r="C1557" s="29" t="s">
        <v>16</v>
      </c>
      <c r="D1557" s="29">
        <v>401.20245361000002</v>
      </c>
      <c r="E1557" s="29">
        <v>4.7878540000000002E-3</v>
      </c>
    </row>
    <row r="1558" spans="1:5" x14ac:dyDescent="0.35">
      <c r="A1558" s="29" t="s">
        <v>135</v>
      </c>
      <c r="B1558" s="29" t="s">
        <v>149</v>
      </c>
      <c r="C1558" s="29" t="s">
        <v>16</v>
      </c>
      <c r="D1558" s="29">
        <v>369</v>
      </c>
      <c r="E1558" s="29">
        <v>4.9081589999999996E-3</v>
      </c>
    </row>
    <row r="1559" spans="1:5" x14ac:dyDescent="0.35">
      <c r="A1559" s="29" t="s">
        <v>136</v>
      </c>
      <c r="B1559" s="29" t="s">
        <v>149</v>
      </c>
      <c r="C1559" s="29" t="s">
        <v>16</v>
      </c>
      <c r="D1559" s="29">
        <v>316.56137085</v>
      </c>
      <c r="E1559" s="29">
        <v>5.0019239999999996E-3</v>
      </c>
    </row>
    <row r="1560" spans="1:5" x14ac:dyDescent="0.35">
      <c r="A1560" s="29" t="s">
        <v>137</v>
      </c>
      <c r="B1560" s="29" t="s">
        <v>149</v>
      </c>
      <c r="C1560" s="29" t="s">
        <v>16</v>
      </c>
      <c r="D1560" s="29">
        <v>333.83999634000003</v>
      </c>
      <c r="E1560" s="29">
        <v>5.6311690000000001E-3</v>
      </c>
    </row>
    <row r="1561" spans="1:5" x14ac:dyDescent="0.35">
      <c r="A1561" s="29" t="s">
        <v>138</v>
      </c>
      <c r="B1561" s="29" t="s">
        <v>149</v>
      </c>
      <c r="C1561" s="29" t="s">
        <v>16</v>
      </c>
      <c r="D1561" s="29">
        <v>284.97848511000001</v>
      </c>
      <c r="E1561" s="29">
        <v>5.0598420000000002E-3</v>
      </c>
    </row>
    <row r="1562" spans="1:5" x14ac:dyDescent="0.35">
      <c r="A1562" s="29" t="s">
        <v>124</v>
      </c>
      <c r="B1562" s="29" t="s">
        <v>149</v>
      </c>
      <c r="C1562" s="29" t="s">
        <v>17</v>
      </c>
      <c r="D1562" s="29">
        <v>601.5</v>
      </c>
      <c r="E1562" s="29">
        <v>4.3981480000000002E-3</v>
      </c>
    </row>
    <row r="1563" spans="1:5" x14ac:dyDescent="0.35">
      <c r="A1563" s="29" t="s">
        <v>125</v>
      </c>
      <c r="B1563" s="29" t="s">
        <v>149</v>
      </c>
      <c r="C1563" s="29" t="s">
        <v>17</v>
      </c>
      <c r="D1563" s="29">
        <v>594.48083496000004</v>
      </c>
      <c r="E1563" s="29">
        <v>4.5791850000000004E-3</v>
      </c>
    </row>
    <row r="1564" spans="1:5" x14ac:dyDescent="0.35">
      <c r="A1564" s="29" t="s">
        <v>126</v>
      </c>
      <c r="B1564" s="29" t="s">
        <v>149</v>
      </c>
      <c r="C1564" s="29" t="s">
        <v>17</v>
      </c>
      <c r="D1564" s="29">
        <v>597.22113036999997</v>
      </c>
      <c r="E1564" s="29">
        <v>4.8249060000000003E-3</v>
      </c>
    </row>
    <row r="1565" spans="1:5" x14ac:dyDescent="0.35">
      <c r="A1565" s="29" t="s">
        <v>127</v>
      </c>
      <c r="B1565" s="29" t="s">
        <v>149</v>
      </c>
      <c r="C1565" s="29" t="s">
        <v>17</v>
      </c>
      <c r="D1565" s="29">
        <v>492.79483032000002</v>
      </c>
      <c r="E1565" s="29">
        <v>5.1310289999999996E-3</v>
      </c>
    </row>
    <row r="1566" spans="1:5" x14ac:dyDescent="0.35">
      <c r="A1566" s="29" t="s">
        <v>128</v>
      </c>
      <c r="B1566" s="29" t="s">
        <v>149</v>
      </c>
      <c r="C1566" s="29" t="s">
        <v>17</v>
      </c>
      <c r="D1566" s="29">
        <v>523.53332520000004</v>
      </c>
      <c r="E1566" s="29">
        <v>4.7136599999999997E-3</v>
      </c>
    </row>
    <row r="1567" spans="1:5" x14ac:dyDescent="0.35">
      <c r="A1567" s="29" t="s">
        <v>129</v>
      </c>
      <c r="B1567" s="29" t="s">
        <v>149</v>
      </c>
      <c r="C1567" s="29" t="s">
        <v>17</v>
      </c>
      <c r="D1567" s="29">
        <v>594.59228515999996</v>
      </c>
      <c r="E1567" s="29">
        <v>4.8591509999999999E-3</v>
      </c>
    </row>
    <row r="1568" spans="1:5" x14ac:dyDescent="0.35">
      <c r="A1568" s="29" t="s">
        <v>130</v>
      </c>
      <c r="B1568" s="29" t="s">
        <v>149</v>
      </c>
      <c r="C1568" s="29" t="s">
        <v>17</v>
      </c>
      <c r="D1568" s="29">
        <v>462.23544312000001</v>
      </c>
      <c r="E1568" s="29">
        <v>5.012056E-3</v>
      </c>
    </row>
    <row r="1569" spans="1:5" x14ac:dyDescent="0.35">
      <c r="A1569" s="29" t="s">
        <v>131</v>
      </c>
      <c r="B1569" s="29" t="s">
        <v>149</v>
      </c>
      <c r="C1569" s="29" t="s">
        <v>17</v>
      </c>
      <c r="D1569" s="29">
        <v>480.99172973999998</v>
      </c>
      <c r="E1569" s="29">
        <v>4.8110829999999999E-3</v>
      </c>
    </row>
    <row r="1570" spans="1:5" x14ac:dyDescent="0.35">
      <c r="A1570" s="29" t="s">
        <v>132</v>
      </c>
      <c r="B1570" s="29" t="s">
        <v>149</v>
      </c>
      <c r="C1570" s="29" t="s">
        <v>17</v>
      </c>
      <c r="D1570" s="29">
        <v>404.13677978999999</v>
      </c>
      <c r="E1570" s="29">
        <v>5.2339819999999999E-3</v>
      </c>
    </row>
    <row r="1571" spans="1:5" x14ac:dyDescent="0.35">
      <c r="A1571" s="29" t="s">
        <v>133</v>
      </c>
      <c r="B1571" s="29" t="s">
        <v>149</v>
      </c>
      <c r="C1571" s="29" t="s">
        <v>17</v>
      </c>
      <c r="D1571" s="29">
        <v>442.18624878000003</v>
      </c>
      <c r="E1571" s="29">
        <v>5.4417850000000002E-3</v>
      </c>
    </row>
    <row r="1572" spans="1:5" x14ac:dyDescent="0.35">
      <c r="A1572" s="29" t="s">
        <v>134</v>
      </c>
      <c r="B1572" s="29" t="s">
        <v>149</v>
      </c>
      <c r="C1572" s="29" t="s">
        <v>17</v>
      </c>
      <c r="D1572" s="29">
        <v>411.73968506</v>
      </c>
      <c r="E1572" s="29">
        <v>5.187433E-3</v>
      </c>
    </row>
    <row r="1573" spans="1:5" x14ac:dyDescent="0.35">
      <c r="A1573" s="29" t="s">
        <v>135</v>
      </c>
      <c r="B1573" s="29" t="s">
        <v>149</v>
      </c>
      <c r="C1573" s="29" t="s">
        <v>17</v>
      </c>
      <c r="D1573" s="29">
        <v>415</v>
      </c>
      <c r="E1573" s="29">
        <v>5.4049520000000002E-3</v>
      </c>
    </row>
    <row r="1574" spans="1:5" x14ac:dyDescent="0.35">
      <c r="A1574" s="29" t="s">
        <v>136</v>
      </c>
      <c r="B1574" s="29" t="s">
        <v>149</v>
      </c>
      <c r="C1574" s="29" t="s">
        <v>17</v>
      </c>
      <c r="D1574" s="29">
        <v>401.72256470000002</v>
      </c>
      <c r="E1574" s="29">
        <v>5.8148319999999998E-3</v>
      </c>
    </row>
    <row r="1575" spans="1:5" x14ac:dyDescent="0.35">
      <c r="A1575" s="29" t="s">
        <v>137</v>
      </c>
      <c r="B1575" s="29" t="s">
        <v>149</v>
      </c>
      <c r="C1575" s="29" t="s">
        <v>17</v>
      </c>
      <c r="D1575" s="29">
        <v>286.59143066000001</v>
      </c>
      <c r="E1575" s="29">
        <v>5.3961979999999996E-3</v>
      </c>
    </row>
    <row r="1576" spans="1:5" x14ac:dyDescent="0.35">
      <c r="A1576" s="29" t="s">
        <v>138</v>
      </c>
      <c r="B1576" s="29" t="s">
        <v>149</v>
      </c>
      <c r="C1576" s="29" t="s">
        <v>17</v>
      </c>
      <c r="D1576" s="29">
        <v>280.57839966</v>
      </c>
      <c r="E1576" s="29">
        <v>5.8648540000000001E-3</v>
      </c>
    </row>
    <row r="1577" spans="1:5" x14ac:dyDescent="0.35">
      <c r="A1577" s="29" t="s">
        <v>124</v>
      </c>
      <c r="B1577" s="29" t="s">
        <v>149</v>
      </c>
      <c r="C1577" s="29" t="s">
        <v>18</v>
      </c>
      <c r="D1577" s="29">
        <v>429.61029052999999</v>
      </c>
      <c r="E1577" s="29">
        <v>4.8087900000000003E-3</v>
      </c>
    </row>
    <row r="1578" spans="1:5" x14ac:dyDescent="0.35">
      <c r="A1578" s="29" t="s">
        <v>125</v>
      </c>
      <c r="B1578" s="29" t="s">
        <v>149</v>
      </c>
      <c r="C1578" s="29" t="s">
        <v>18</v>
      </c>
      <c r="D1578" s="29">
        <v>453.59112549000002</v>
      </c>
      <c r="E1578" s="29">
        <v>5.4882819999999997E-3</v>
      </c>
    </row>
    <row r="1579" spans="1:5" x14ac:dyDescent="0.35">
      <c r="A1579" s="29" t="s">
        <v>126</v>
      </c>
      <c r="B1579" s="29" t="s">
        <v>149</v>
      </c>
      <c r="C1579" s="29" t="s">
        <v>18</v>
      </c>
      <c r="D1579" s="29">
        <v>466.29577637</v>
      </c>
      <c r="E1579" s="29">
        <v>5.7083469999999999E-3</v>
      </c>
    </row>
    <row r="1580" spans="1:5" x14ac:dyDescent="0.35">
      <c r="A1580" s="29" t="s">
        <v>127</v>
      </c>
      <c r="B1580" s="29" t="s">
        <v>149</v>
      </c>
      <c r="C1580" s="29" t="s">
        <v>18</v>
      </c>
      <c r="D1580" s="29">
        <v>442.25494385000002</v>
      </c>
      <c r="E1580" s="29">
        <v>4.5801799999999997E-3</v>
      </c>
    </row>
    <row r="1581" spans="1:5" x14ac:dyDescent="0.35">
      <c r="A1581" s="29" t="s">
        <v>128</v>
      </c>
      <c r="B1581" s="29" t="s">
        <v>149</v>
      </c>
      <c r="C1581" s="29" t="s">
        <v>18</v>
      </c>
      <c r="D1581" s="29">
        <v>428.71350097999999</v>
      </c>
      <c r="E1581" s="29">
        <v>4.895796E-3</v>
      </c>
    </row>
    <row r="1582" spans="1:5" x14ac:dyDescent="0.35">
      <c r="A1582" s="29" t="s">
        <v>129</v>
      </c>
      <c r="B1582" s="29" t="s">
        <v>149</v>
      </c>
      <c r="C1582" s="29" t="s">
        <v>18</v>
      </c>
      <c r="D1582" s="29">
        <v>489.48413085999999</v>
      </c>
      <c r="E1582" s="29">
        <v>5.2613E-3</v>
      </c>
    </row>
    <row r="1583" spans="1:5" x14ac:dyDescent="0.35">
      <c r="A1583" s="29" t="s">
        <v>130</v>
      </c>
      <c r="B1583" s="29" t="s">
        <v>149</v>
      </c>
      <c r="C1583" s="29" t="s">
        <v>18</v>
      </c>
      <c r="D1583" s="29">
        <v>420.19439697000001</v>
      </c>
      <c r="E1583" s="29">
        <v>5.2143340000000002E-3</v>
      </c>
    </row>
    <row r="1584" spans="1:5" x14ac:dyDescent="0.35">
      <c r="A1584" s="29" t="s">
        <v>131</v>
      </c>
      <c r="B1584" s="29" t="s">
        <v>149</v>
      </c>
      <c r="C1584" s="29" t="s">
        <v>18</v>
      </c>
      <c r="D1584" s="29">
        <v>444.43688965000001</v>
      </c>
      <c r="E1584" s="29">
        <v>5.9771390000000002E-3</v>
      </c>
    </row>
    <row r="1585" spans="1:5" x14ac:dyDescent="0.35">
      <c r="A1585" s="29" t="s">
        <v>132</v>
      </c>
      <c r="B1585" s="29" t="s">
        <v>149</v>
      </c>
      <c r="C1585" s="29" t="s">
        <v>18</v>
      </c>
      <c r="D1585" s="29">
        <v>427</v>
      </c>
      <c r="E1585" s="29">
        <v>5.4433379999999998E-3</v>
      </c>
    </row>
    <row r="1586" spans="1:5" x14ac:dyDescent="0.35">
      <c r="A1586" s="29" t="s">
        <v>133</v>
      </c>
      <c r="B1586" s="29" t="s">
        <v>149</v>
      </c>
      <c r="C1586" s="29" t="s">
        <v>18</v>
      </c>
      <c r="D1586" s="29">
        <v>466</v>
      </c>
      <c r="E1586" s="29">
        <v>5.7358720000000004E-3</v>
      </c>
    </row>
    <row r="1587" spans="1:5" x14ac:dyDescent="0.35">
      <c r="A1587" s="29" t="s">
        <v>134</v>
      </c>
      <c r="B1587" s="29" t="s">
        <v>149</v>
      </c>
      <c r="C1587" s="29" t="s">
        <v>18</v>
      </c>
      <c r="D1587" s="29">
        <v>440</v>
      </c>
      <c r="E1587" s="29">
        <v>5.7149610000000002E-3</v>
      </c>
    </row>
    <row r="1588" spans="1:5" x14ac:dyDescent="0.35">
      <c r="A1588" s="29" t="s">
        <v>135</v>
      </c>
      <c r="B1588" s="29" t="s">
        <v>149</v>
      </c>
      <c r="C1588" s="29" t="s">
        <v>18</v>
      </c>
      <c r="D1588" s="29">
        <v>464</v>
      </c>
      <c r="E1588" s="29">
        <v>5.6977360000000001E-3</v>
      </c>
    </row>
    <row r="1589" spans="1:5" x14ac:dyDescent="0.35">
      <c r="A1589" s="29" t="s">
        <v>136</v>
      </c>
      <c r="B1589" s="29" t="s">
        <v>149</v>
      </c>
      <c r="C1589" s="29" t="s">
        <v>18</v>
      </c>
      <c r="D1589" s="29">
        <v>505</v>
      </c>
      <c r="E1589" s="29">
        <v>5.8952149999999997E-3</v>
      </c>
    </row>
    <row r="1590" spans="1:5" x14ac:dyDescent="0.35">
      <c r="A1590" s="29" t="s">
        <v>137</v>
      </c>
      <c r="B1590" s="29" t="s">
        <v>149</v>
      </c>
      <c r="C1590" s="29" t="s">
        <v>18</v>
      </c>
      <c r="D1590" s="29">
        <v>444</v>
      </c>
      <c r="E1590" s="29">
        <v>5.8652399999999999E-3</v>
      </c>
    </row>
    <row r="1591" spans="1:5" x14ac:dyDescent="0.35">
      <c r="A1591" s="29" t="s">
        <v>138</v>
      </c>
      <c r="B1591" s="29" t="s">
        <v>149</v>
      </c>
      <c r="C1591" s="29" t="s">
        <v>18</v>
      </c>
      <c r="D1591" s="29">
        <v>268</v>
      </c>
      <c r="E1591" s="29">
        <v>6.599812E-3</v>
      </c>
    </row>
    <row r="1592" spans="1:5" x14ac:dyDescent="0.35">
      <c r="A1592" s="29" t="s">
        <v>124</v>
      </c>
      <c r="B1592" s="29" t="s">
        <v>149</v>
      </c>
      <c r="C1592" s="29" t="s">
        <v>19</v>
      </c>
      <c r="D1592" s="29">
        <v>771.31579590000001</v>
      </c>
      <c r="E1592" s="29">
        <v>4.285606E-3</v>
      </c>
    </row>
    <row r="1593" spans="1:5" x14ac:dyDescent="0.35">
      <c r="A1593" s="29" t="s">
        <v>125</v>
      </c>
      <c r="B1593" s="29" t="s">
        <v>149</v>
      </c>
      <c r="C1593" s="29" t="s">
        <v>19</v>
      </c>
      <c r="D1593" s="29">
        <v>874.65136718999997</v>
      </c>
      <c r="E1593" s="29">
        <v>4.5040790000000002E-3</v>
      </c>
    </row>
    <row r="1594" spans="1:5" x14ac:dyDescent="0.35">
      <c r="A1594" s="29" t="s">
        <v>126</v>
      </c>
      <c r="B1594" s="29" t="s">
        <v>149</v>
      </c>
      <c r="C1594" s="29" t="s">
        <v>19</v>
      </c>
      <c r="D1594" s="29">
        <v>828.59631348000005</v>
      </c>
      <c r="E1594" s="29">
        <v>4.3213729999999999E-3</v>
      </c>
    </row>
    <row r="1595" spans="1:5" x14ac:dyDescent="0.35">
      <c r="A1595" s="29" t="s">
        <v>127</v>
      </c>
      <c r="B1595" s="29" t="s">
        <v>149</v>
      </c>
      <c r="C1595" s="29" t="s">
        <v>19</v>
      </c>
      <c r="D1595" s="29">
        <v>713.46173095999995</v>
      </c>
      <c r="E1595" s="29">
        <v>4.2498650000000002E-3</v>
      </c>
    </row>
    <row r="1596" spans="1:5" x14ac:dyDescent="0.35">
      <c r="A1596" s="29" t="s">
        <v>128</v>
      </c>
      <c r="B1596" s="29" t="s">
        <v>149</v>
      </c>
      <c r="C1596" s="29" t="s">
        <v>19</v>
      </c>
      <c r="D1596" s="29">
        <v>640.32012939000003</v>
      </c>
      <c r="E1596" s="29">
        <v>3.8185960000000001E-3</v>
      </c>
    </row>
    <row r="1597" spans="1:5" x14ac:dyDescent="0.35">
      <c r="A1597" s="29" t="s">
        <v>129</v>
      </c>
      <c r="B1597" s="29" t="s">
        <v>149</v>
      </c>
      <c r="C1597" s="29" t="s">
        <v>19</v>
      </c>
      <c r="D1597" s="29">
        <v>701.49475098000005</v>
      </c>
      <c r="E1597" s="29">
        <v>4.1234829999999998E-3</v>
      </c>
    </row>
    <row r="1598" spans="1:5" x14ac:dyDescent="0.35">
      <c r="A1598" s="29" t="s">
        <v>130</v>
      </c>
      <c r="B1598" s="29" t="s">
        <v>149</v>
      </c>
      <c r="C1598" s="29" t="s">
        <v>19</v>
      </c>
      <c r="D1598" s="29">
        <v>711.29144286999997</v>
      </c>
      <c r="E1598" s="29">
        <v>4.0011420000000001E-3</v>
      </c>
    </row>
    <row r="1599" spans="1:5" x14ac:dyDescent="0.35">
      <c r="A1599" s="29" t="s">
        <v>131</v>
      </c>
      <c r="B1599" s="29" t="s">
        <v>149</v>
      </c>
      <c r="C1599" s="29" t="s">
        <v>19</v>
      </c>
      <c r="D1599" s="29">
        <v>663.42834473000005</v>
      </c>
      <c r="E1599" s="29">
        <v>4.1666170000000001E-3</v>
      </c>
    </row>
    <row r="1600" spans="1:5" x14ac:dyDescent="0.35">
      <c r="A1600" s="29" t="s">
        <v>132</v>
      </c>
      <c r="B1600" s="29" t="s">
        <v>149</v>
      </c>
      <c r="C1600" s="29" t="s">
        <v>19</v>
      </c>
      <c r="D1600" s="29">
        <v>704.56878661999997</v>
      </c>
      <c r="E1600" s="29">
        <v>4.6180910000000004E-3</v>
      </c>
    </row>
    <row r="1601" spans="1:5" x14ac:dyDescent="0.35">
      <c r="A1601" s="29" t="s">
        <v>133</v>
      </c>
      <c r="B1601" s="29" t="s">
        <v>149</v>
      </c>
      <c r="C1601" s="29" t="s">
        <v>19</v>
      </c>
      <c r="D1601" s="29">
        <v>709.95446776999995</v>
      </c>
      <c r="E1601" s="29">
        <v>4.6126329999999997E-3</v>
      </c>
    </row>
    <row r="1602" spans="1:5" x14ac:dyDescent="0.35">
      <c r="A1602" s="29" t="s">
        <v>134</v>
      </c>
      <c r="B1602" s="29" t="s">
        <v>149</v>
      </c>
      <c r="C1602" s="29" t="s">
        <v>19</v>
      </c>
      <c r="D1602" s="29">
        <v>681.30554199000005</v>
      </c>
      <c r="E1602" s="29">
        <v>4.7435819999999997E-3</v>
      </c>
    </row>
    <row r="1603" spans="1:5" x14ac:dyDescent="0.35">
      <c r="A1603" s="29" t="s">
        <v>135</v>
      </c>
      <c r="B1603" s="29" t="s">
        <v>149</v>
      </c>
      <c r="C1603" s="29" t="s">
        <v>19</v>
      </c>
      <c r="D1603" s="29">
        <v>579</v>
      </c>
      <c r="E1603" s="29">
        <v>4.6380249999999996E-3</v>
      </c>
    </row>
    <row r="1604" spans="1:5" x14ac:dyDescent="0.35">
      <c r="A1604" s="29" t="s">
        <v>136</v>
      </c>
      <c r="B1604" s="29" t="s">
        <v>149</v>
      </c>
      <c r="C1604" s="29" t="s">
        <v>19</v>
      </c>
      <c r="D1604" s="29">
        <v>512.10113524999997</v>
      </c>
      <c r="E1604" s="29">
        <v>4.832607E-3</v>
      </c>
    </row>
    <row r="1605" spans="1:5" x14ac:dyDescent="0.35">
      <c r="A1605" s="29" t="s">
        <v>137</v>
      </c>
      <c r="B1605" s="29" t="s">
        <v>149</v>
      </c>
      <c r="C1605" s="29" t="s">
        <v>19</v>
      </c>
      <c r="D1605" s="29">
        <v>428.61572266000002</v>
      </c>
      <c r="E1605" s="29">
        <v>4.8429839999999998E-3</v>
      </c>
    </row>
    <row r="1606" spans="1:5" x14ac:dyDescent="0.35">
      <c r="A1606" s="29" t="s">
        <v>138</v>
      </c>
      <c r="B1606" s="29" t="s">
        <v>149</v>
      </c>
      <c r="C1606" s="29" t="s">
        <v>19</v>
      </c>
      <c r="D1606" s="29">
        <v>390.23669433999999</v>
      </c>
      <c r="E1606" s="29">
        <v>4.9332830000000001E-3</v>
      </c>
    </row>
    <row r="1607" spans="1:5" x14ac:dyDescent="0.35">
      <c r="A1607" s="29" t="s">
        <v>124</v>
      </c>
      <c r="B1607" s="29" t="s">
        <v>149</v>
      </c>
      <c r="C1607" s="29" t="s">
        <v>20</v>
      </c>
      <c r="D1607" s="29">
        <v>746.00427246000004</v>
      </c>
      <c r="E1607" s="29">
        <v>3.3829089999999999E-3</v>
      </c>
    </row>
    <row r="1608" spans="1:5" x14ac:dyDescent="0.35">
      <c r="A1608" s="29" t="s">
        <v>125</v>
      </c>
      <c r="B1608" s="29" t="s">
        <v>149</v>
      </c>
      <c r="C1608" s="29" t="s">
        <v>20</v>
      </c>
      <c r="D1608" s="29">
        <v>737.15673828000001</v>
      </c>
      <c r="E1608" s="29">
        <v>3.3277279999999998E-3</v>
      </c>
    </row>
    <row r="1609" spans="1:5" x14ac:dyDescent="0.35">
      <c r="A1609" s="29" t="s">
        <v>126</v>
      </c>
      <c r="B1609" s="29" t="s">
        <v>149</v>
      </c>
      <c r="C1609" s="29" t="s">
        <v>20</v>
      </c>
      <c r="D1609" s="29">
        <v>639.03039550999995</v>
      </c>
      <c r="E1609" s="29">
        <v>3.2672000000000001E-3</v>
      </c>
    </row>
    <row r="1610" spans="1:5" x14ac:dyDescent="0.35">
      <c r="A1610" s="29" t="s">
        <v>127</v>
      </c>
      <c r="B1610" s="29" t="s">
        <v>149</v>
      </c>
      <c r="C1610" s="29" t="s">
        <v>20</v>
      </c>
      <c r="D1610" s="29">
        <v>555.07604979999996</v>
      </c>
      <c r="E1610" s="29">
        <v>2.9997019999999999E-3</v>
      </c>
    </row>
    <row r="1611" spans="1:5" x14ac:dyDescent="0.35">
      <c r="A1611" s="29" t="s">
        <v>128</v>
      </c>
      <c r="B1611" s="29" t="s">
        <v>149</v>
      </c>
      <c r="C1611" s="29" t="s">
        <v>20</v>
      </c>
      <c r="D1611" s="29">
        <v>519.61309814000003</v>
      </c>
      <c r="E1611" s="29">
        <v>3.2421250000000002E-3</v>
      </c>
    </row>
    <row r="1612" spans="1:5" x14ac:dyDescent="0.35">
      <c r="A1612" s="29" t="s">
        <v>129</v>
      </c>
      <c r="B1612" s="29" t="s">
        <v>149</v>
      </c>
      <c r="C1612" s="29" t="s">
        <v>20</v>
      </c>
      <c r="D1612" s="29">
        <v>587.65039062999995</v>
      </c>
      <c r="E1612" s="29">
        <v>3.2959859999999999E-3</v>
      </c>
    </row>
    <row r="1613" spans="1:5" x14ac:dyDescent="0.35">
      <c r="A1613" s="29" t="s">
        <v>130</v>
      </c>
      <c r="B1613" s="29" t="s">
        <v>149</v>
      </c>
      <c r="C1613" s="29" t="s">
        <v>20</v>
      </c>
      <c r="D1613" s="29">
        <v>617.36364746000004</v>
      </c>
      <c r="E1613" s="29">
        <v>3.1073540000000001E-3</v>
      </c>
    </row>
    <row r="1614" spans="1:5" x14ac:dyDescent="0.35">
      <c r="A1614" s="29" t="s">
        <v>131</v>
      </c>
      <c r="B1614" s="29" t="s">
        <v>149</v>
      </c>
      <c r="C1614" s="29" t="s">
        <v>20</v>
      </c>
      <c r="D1614" s="29">
        <v>572.53973388999998</v>
      </c>
      <c r="E1614" s="29">
        <v>3.281132E-3</v>
      </c>
    </row>
    <row r="1615" spans="1:5" x14ac:dyDescent="0.35">
      <c r="A1615" s="29" t="s">
        <v>132</v>
      </c>
      <c r="B1615" s="29" t="s">
        <v>149</v>
      </c>
      <c r="C1615" s="29" t="s">
        <v>20</v>
      </c>
      <c r="D1615" s="29">
        <v>612.88397216999999</v>
      </c>
      <c r="E1615" s="29">
        <v>3.5421480000000002E-3</v>
      </c>
    </row>
    <row r="1616" spans="1:5" x14ac:dyDescent="0.35">
      <c r="A1616" s="29" t="s">
        <v>133</v>
      </c>
      <c r="B1616" s="29" t="s">
        <v>149</v>
      </c>
      <c r="C1616" s="29" t="s">
        <v>20</v>
      </c>
      <c r="D1616" s="29">
        <v>537.69537353999999</v>
      </c>
      <c r="E1616" s="29">
        <v>3.5842500000000002E-3</v>
      </c>
    </row>
    <row r="1617" spans="1:5" x14ac:dyDescent="0.35">
      <c r="A1617" s="29" t="s">
        <v>134</v>
      </c>
      <c r="B1617" s="29" t="s">
        <v>149</v>
      </c>
      <c r="C1617" s="29" t="s">
        <v>20</v>
      </c>
      <c r="D1617" s="29">
        <v>439.54818726000002</v>
      </c>
      <c r="E1617" s="29">
        <v>3.422217E-3</v>
      </c>
    </row>
    <row r="1618" spans="1:5" x14ac:dyDescent="0.35">
      <c r="A1618" s="29" t="s">
        <v>135</v>
      </c>
      <c r="B1618" s="29" t="s">
        <v>149</v>
      </c>
      <c r="C1618" s="29" t="s">
        <v>20</v>
      </c>
      <c r="D1618" s="29">
        <v>330</v>
      </c>
      <c r="E1618" s="29">
        <v>3.7184330000000002E-3</v>
      </c>
    </row>
    <row r="1619" spans="1:5" x14ac:dyDescent="0.35">
      <c r="A1619" s="29" t="s">
        <v>136</v>
      </c>
      <c r="B1619" s="29" t="s">
        <v>149</v>
      </c>
      <c r="C1619" s="29" t="s">
        <v>20</v>
      </c>
      <c r="D1619" s="29">
        <v>329.22222900000003</v>
      </c>
      <c r="E1619" s="29">
        <v>3.3610430000000002E-3</v>
      </c>
    </row>
    <row r="1620" spans="1:5" x14ac:dyDescent="0.35">
      <c r="A1620" s="29" t="s">
        <v>137</v>
      </c>
      <c r="B1620" s="29" t="s">
        <v>149</v>
      </c>
      <c r="C1620" s="29" t="s">
        <v>20</v>
      </c>
      <c r="D1620" s="29">
        <v>238.1525116</v>
      </c>
      <c r="E1620" s="29">
        <v>3.8191890000000002E-3</v>
      </c>
    </row>
    <row r="1621" spans="1:5" x14ac:dyDescent="0.35">
      <c r="A1621" s="29" t="s">
        <v>138</v>
      </c>
      <c r="B1621" s="29" t="s">
        <v>149</v>
      </c>
      <c r="C1621" s="29" t="s">
        <v>20</v>
      </c>
      <c r="D1621" s="29">
        <v>217.15014647999999</v>
      </c>
      <c r="E1621" s="29">
        <v>3.567331E-3</v>
      </c>
    </row>
    <row r="1622" spans="1:5" x14ac:dyDescent="0.35">
      <c r="A1622" s="29" t="s">
        <v>124</v>
      </c>
      <c r="B1622" s="29" t="s">
        <v>149</v>
      </c>
      <c r="C1622" s="29" t="s">
        <v>21</v>
      </c>
      <c r="D1622" s="29">
        <v>271.04760742000002</v>
      </c>
      <c r="E1622" s="29">
        <v>6.4082380000000001E-3</v>
      </c>
    </row>
    <row r="1623" spans="1:5" x14ac:dyDescent="0.35">
      <c r="A1623" s="29" t="s">
        <v>125</v>
      </c>
      <c r="B1623" s="29" t="s">
        <v>149</v>
      </c>
      <c r="C1623" s="29" t="s">
        <v>21</v>
      </c>
      <c r="D1623" s="29">
        <v>307.38427733999998</v>
      </c>
      <c r="E1623" s="29">
        <v>6.0154199999999996E-3</v>
      </c>
    </row>
    <row r="1624" spans="1:5" x14ac:dyDescent="0.35">
      <c r="A1624" s="29" t="s">
        <v>126</v>
      </c>
      <c r="B1624" s="29" t="s">
        <v>149</v>
      </c>
      <c r="C1624" s="29" t="s">
        <v>21</v>
      </c>
      <c r="D1624" s="29">
        <v>345.26593018</v>
      </c>
      <c r="E1624" s="29">
        <v>5.112513E-3</v>
      </c>
    </row>
    <row r="1625" spans="1:5" x14ac:dyDescent="0.35">
      <c r="A1625" s="29" t="s">
        <v>127</v>
      </c>
      <c r="B1625" s="29" t="s">
        <v>149</v>
      </c>
      <c r="C1625" s="29" t="s">
        <v>21</v>
      </c>
      <c r="D1625" s="29">
        <v>358.56970215000001</v>
      </c>
      <c r="E1625" s="29">
        <v>5.5011829999999998E-3</v>
      </c>
    </row>
    <row r="1626" spans="1:5" x14ac:dyDescent="0.35">
      <c r="A1626" s="29" t="s">
        <v>128</v>
      </c>
      <c r="B1626" s="29" t="s">
        <v>149</v>
      </c>
      <c r="C1626" s="29" t="s">
        <v>21</v>
      </c>
      <c r="D1626" s="29">
        <v>315.44238281000003</v>
      </c>
      <c r="E1626" s="29">
        <v>6.3490409999999997E-3</v>
      </c>
    </row>
    <row r="1627" spans="1:5" x14ac:dyDescent="0.35">
      <c r="A1627" s="29" t="s">
        <v>129</v>
      </c>
      <c r="B1627" s="29" t="s">
        <v>149</v>
      </c>
      <c r="C1627" s="29" t="s">
        <v>21</v>
      </c>
      <c r="D1627" s="29">
        <v>311.06713867000002</v>
      </c>
      <c r="E1627" s="29">
        <v>5.9691350000000004E-3</v>
      </c>
    </row>
    <row r="1628" spans="1:5" x14ac:dyDescent="0.35">
      <c r="A1628" s="29" t="s">
        <v>130</v>
      </c>
      <c r="B1628" s="29" t="s">
        <v>149</v>
      </c>
      <c r="C1628" s="29" t="s">
        <v>21</v>
      </c>
      <c r="D1628" s="29">
        <v>298.80645751999998</v>
      </c>
      <c r="E1628" s="29">
        <v>5.6920180000000001E-3</v>
      </c>
    </row>
    <row r="1629" spans="1:5" x14ac:dyDescent="0.35">
      <c r="A1629" s="29" t="s">
        <v>131</v>
      </c>
      <c r="B1629" s="29" t="s">
        <v>149</v>
      </c>
      <c r="C1629" s="29" t="s">
        <v>21</v>
      </c>
      <c r="D1629" s="29">
        <v>321.89675903</v>
      </c>
      <c r="E1629" s="29">
        <v>5.3996230000000001E-3</v>
      </c>
    </row>
    <row r="1630" spans="1:5" x14ac:dyDescent="0.35">
      <c r="A1630" s="29" t="s">
        <v>132</v>
      </c>
      <c r="B1630" s="29" t="s">
        <v>149</v>
      </c>
      <c r="C1630" s="29" t="s">
        <v>21</v>
      </c>
      <c r="D1630" s="29">
        <v>342.54196166999998</v>
      </c>
      <c r="E1630" s="29">
        <v>6.2472949999999999E-3</v>
      </c>
    </row>
    <row r="1631" spans="1:5" x14ac:dyDescent="0.35">
      <c r="A1631" s="29" t="s">
        <v>133</v>
      </c>
      <c r="B1631" s="29" t="s">
        <v>149</v>
      </c>
      <c r="C1631" s="29" t="s">
        <v>21</v>
      </c>
      <c r="D1631" s="29">
        <v>212.777771</v>
      </c>
      <c r="E1631" s="29">
        <v>6.4422419999999999E-3</v>
      </c>
    </row>
    <row r="1632" spans="1:5" x14ac:dyDescent="0.35">
      <c r="A1632" s="29" t="s">
        <v>134</v>
      </c>
      <c r="B1632" s="29" t="s">
        <v>149</v>
      </c>
      <c r="C1632" s="29" t="s">
        <v>21</v>
      </c>
      <c r="D1632" s="29">
        <v>294.84127808</v>
      </c>
      <c r="E1632" s="29">
        <v>5.7689999999999998E-3</v>
      </c>
    </row>
    <row r="1633" spans="1:5" x14ac:dyDescent="0.35">
      <c r="A1633" s="29" t="s">
        <v>135</v>
      </c>
      <c r="B1633" s="29" t="s">
        <v>149</v>
      </c>
      <c r="C1633" s="29" t="s">
        <v>21</v>
      </c>
      <c r="D1633" s="29">
        <v>222</v>
      </c>
      <c r="E1633" s="29">
        <v>6.4689680000000003E-3</v>
      </c>
    </row>
    <row r="1634" spans="1:5" x14ac:dyDescent="0.35">
      <c r="A1634" s="29" t="s">
        <v>136</v>
      </c>
      <c r="B1634" s="29" t="s">
        <v>149</v>
      </c>
      <c r="C1634" s="29" t="s">
        <v>21</v>
      </c>
      <c r="D1634" s="29">
        <v>232.32254028</v>
      </c>
      <c r="E1634" s="29">
        <v>7.2398189999999998E-3</v>
      </c>
    </row>
    <row r="1635" spans="1:5" x14ac:dyDescent="0.35">
      <c r="A1635" s="29" t="s">
        <v>137</v>
      </c>
      <c r="B1635" s="29" t="s">
        <v>149</v>
      </c>
      <c r="C1635" s="29" t="s">
        <v>21</v>
      </c>
      <c r="D1635" s="29">
        <v>249.91874695000001</v>
      </c>
      <c r="E1635" s="29">
        <v>6.5757209999999996E-3</v>
      </c>
    </row>
    <row r="1636" spans="1:5" x14ac:dyDescent="0.35">
      <c r="A1636" s="29" t="s">
        <v>138</v>
      </c>
      <c r="B1636" s="29" t="s">
        <v>149</v>
      </c>
      <c r="C1636" s="29" t="s">
        <v>21</v>
      </c>
      <c r="D1636" s="29">
        <v>182.05308532999999</v>
      </c>
      <c r="E1636" s="29">
        <v>6.0832270000000001E-3</v>
      </c>
    </row>
    <row r="1637" spans="1:5" x14ac:dyDescent="0.35">
      <c r="A1637" s="29" t="s">
        <v>124</v>
      </c>
      <c r="B1637" s="29" t="s">
        <v>149</v>
      </c>
      <c r="C1637" s="29" t="s">
        <v>22</v>
      </c>
      <c r="D1637" s="29">
        <v>479.38461303999998</v>
      </c>
      <c r="E1637" s="29">
        <v>4.383278E-3</v>
      </c>
    </row>
    <row r="1638" spans="1:5" x14ac:dyDescent="0.35">
      <c r="A1638" s="29" t="s">
        <v>125</v>
      </c>
      <c r="B1638" s="29" t="s">
        <v>149</v>
      </c>
      <c r="C1638" s="29" t="s">
        <v>22</v>
      </c>
      <c r="D1638" s="29">
        <v>489.34225464000002</v>
      </c>
      <c r="E1638" s="29">
        <v>4.0963589999999999E-3</v>
      </c>
    </row>
    <row r="1639" spans="1:5" x14ac:dyDescent="0.35">
      <c r="A1639" s="29" t="s">
        <v>126</v>
      </c>
      <c r="B1639" s="29" t="s">
        <v>149</v>
      </c>
      <c r="C1639" s="29" t="s">
        <v>22</v>
      </c>
      <c r="D1639" s="29">
        <v>443.20715331999997</v>
      </c>
      <c r="E1639" s="29">
        <v>4.4575420000000001E-3</v>
      </c>
    </row>
    <row r="1640" spans="1:5" x14ac:dyDescent="0.35">
      <c r="A1640" s="29" t="s">
        <v>127</v>
      </c>
      <c r="B1640" s="29" t="s">
        <v>149</v>
      </c>
      <c r="C1640" s="29" t="s">
        <v>22</v>
      </c>
      <c r="D1640" s="29">
        <v>336.94674683</v>
      </c>
      <c r="E1640" s="29">
        <v>3.3969360000000001E-3</v>
      </c>
    </row>
    <row r="1641" spans="1:5" x14ac:dyDescent="0.35">
      <c r="A1641" s="29" t="s">
        <v>128</v>
      </c>
      <c r="B1641" s="29" t="s">
        <v>149</v>
      </c>
      <c r="C1641" s="29" t="s">
        <v>22</v>
      </c>
      <c r="D1641" s="29">
        <v>418.99636841</v>
      </c>
      <c r="E1641" s="29">
        <v>4.623818E-3</v>
      </c>
    </row>
    <row r="1642" spans="1:5" x14ac:dyDescent="0.35">
      <c r="A1642" s="29" t="s">
        <v>129</v>
      </c>
      <c r="B1642" s="29" t="s">
        <v>149</v>
      </c>
      <c r="C1642" s="29" t="s">
        <v>22</v>
      </c>
      <c r="D1642" s="29">
        <v>491</v>
      </c>
      <c r="E1642" s="29">
        <v>4.7055320000000001E-3</v>
      </c>
    </row>
    <row r="1643" spans="1:5" x14ac:dyDescent="0.35">
      <c r="A1643" s="29" t="s">
        <v>130</v>
      </c>
      <c r="B1643" s="29" t="s">
        <v>149</v>
      </c>
      <c r="C1643" s="29" t="s">
        <v>22</v>
      </c>
      <c r="D1643" s="29">
        <v>373</v>
      </c>
      <c r="E1643" s="29">
        <v>5.134792E-3</v>
      </c>
    </row>
    <row r="1644" spans="1:5" x14ac:dyDescent="0.35">
      <c r="A1644" s="29" t="s">
        <v>131</v>
      </c>
      <c r="B1644" s="29" t="s">
        <v>149</v>
      </c>
      <c r="C1644" s="29" t="s">
        <v>22</v>
      </c>
      <c r="D1644" s="29">
        <v>416</v>
      </c>
      <c r="E1644" s="29">
        <v>5.3852819999999999E-3</v>
      </c>
    </row>
    <row r="1645" spans="1:5" x14ac:dyDescent="0.35">
      <c r="A1645" s="29" t="s">
        <v>132</v>
      </c>
      <c r="B1645" s="29" t="s">
        <v>149</v>
      </c>
      <c r="C1645" s="29" t="s">
        <v>22</v>
      </c>
      <c r="D1645" s="29">
        <v>345</v>
      </c>
      <c r="E1645" s="29">
        <v>5.2999179999999998E-3</v>
      </c>
    </row>
    <row r="1646" spans="1:5" x14ac:dyDescent="0.35">
      <c r="A1646" s="29" t="s">
        <v>133</v>
      </c>
      <c r="B1646" s="29" t="s">
        <v>149</v>
      </c>
      <c r="C1646" s="29" t="s">
        <v>22</v>
      </c>
      <c r="D1646" s="29">
        <v>365</v>
      </c>
      <c r="E1646" s="29">
        <v>5.4490099999999998E-3</v>
      </c>
    </row>
    <row r="1647" spans="1:5" x14ac:dyDescent="0.35">
      <c r="A1647" s="29" t="s">
        <v>134</v>
      </c>
      <c r="B1647" s="29" t="s">
        <v>149</v>
      </c>
      <c r="C1647" s="29" t="s">
        <v>22</v>
      </c>
      <c r="D1647" s="29">
        <v>326</v>
      </c>
      <c r="E1647" s="29">
        <v>5.3915300000000003E-3</v>
      </c>
    </row>
    <row r="1648" spans="1:5" x14ac:dyDescent="0.35">
      <c r="A1648" s="29" t="s">
        <v>135</v>
      </c>
      <c r="B1648" s="29" t="s">
        <v>149</v>
      </c>
      <c r="C1648" s="29" t="s">
        <v>22</v>
      </c>
      <c r="D1648" s="29">
        <v>346</v>
      </c>
      <c r="E1648" s="29">
        <v>5.587669E-3</v>
      </c>
    </row>
    <row r="1649" spans="1:5" x14ac:dyDescent="0.35">
      <c r="A1649" s="29" t="s">
        <v>136</v>
      </c>
      <c r="B1649" s="29" t="s">
        <v>149</v>
      </c>
      <c r="C1649" s="29" t="s">
        <v>22</v>
      </c>
      <c r="D1649" s="29">
        <v>341</v>
      </c>
      <c r="E1649" s="29">
        <v>5.6023949999999996E-3</v>
      </c>
    </row>
    <row r="1650" spans="1:5" x14ac:dyDescent="0.35">
      <c r="A1650" s="29" t="s">
        <v>137</v>
      </c>
      <c r="B1650" s="29" t="s">
        <v>149</v>
      </c>
      <c r="C1650" s="29" t="s">
        <v>22</v>
      </c>
      <c r="D1650" s="29">
        <v>318</v>
      </c>
      <c r="E1650" s="29">
        <v>5.6298030000000001E-3</v>
      </c>
    </row>
    <row r="1651" spans="1:5" x14ac:dyDescent="0.35">
      <c r="A1651" s="29" t="s">
        <v>138</v>
      </c>
      <c r="B1651" s="29" t="s">
        <v>149</v>
      </c>
      <c r="C1651" s="29" t="s">
        <v>22</v>
      </c>
      <c r="D1651" s="29">
        <v>216</v>
      </c>
      <c r="E1651" s="29">
        <v>5.5941360000000004E-3</v>
      </c>
    </row>
    <row r="1652" spans="1:5" x14ac:dyDescent="0.35">
      <c r="A1652" s="29" t="s">
        <v>124</v>
      </c>
      <c r="B1652" s="29" t="s">
        <v>149</v>
      </c>
      <c r="C1652" s="29" t="s">
        <v>23</v>
      </c>
      <c r="D1652" s="29">
        <v>640.03265381000006</v>
      </c>
      <c r="E1652" s="29">
        <v>3.640725E-3</v>
      </c>
    </row>
    <row r="1653" spans="1:5" x14ac:dyDescent="0.35">
      <c r="A1653" s="29" t="s">
        <v>125</v>
      </c>
      <c r="B1653" s="29" t="s">
        <v>149</v>
      </c>
      <c r="C1653" s="29" t="s">
        <v>23</v>
      </c>
      <c r="D1653" s="29">
        <v>561.32586670000001</v>
      </c>
      <c r="E1653" s="29">
        <v>4.3064770000000004E-3</v>
      </c>
    </row>
    <row r="1654" spans="1:5" x14ac:dyDescent="0.35">
      <c r="A1654" s="29" t="s">
        <v>126</v>
      </c>
      <c r="B1654" s="29" t="s">
        <v>149</v>
      </c>
      <c r="C1654" s="29" t="s">
        <v>23</v>
      </c>
      <c r="D1654" s="29">
        <v>519.26385498000002</v>
      </c>
      <c r="E1654" s="29">
        <v>4.3924280000000003E-3</v>
      </c>
    </row>
    <row r="1655" spans="1:5" x14ac:dyDescent="0.35">
      <c r="A1655" s="29" t="s">
        <v>127</v>
      </c>
      <c r="B1655" s="29" t="s">
        <v>149</v>
      </c>
      <c r="C1655" s="29" t="s">
        <v>23</v>
      </c>
      <c r="D1655" s="29">
        <v>579.70404053000004</v>
      </c>
      <c r="E1655" s="29">
        <v>4.2050940000000004E-3</v>
      </c>
    </row>
    <row r="1656" spans="1:5" x14ac:dyDescent="0.35">
      <c r="A1656" s="29" t="s">
        <v>128</v>
      </c>
      <c r="B1656" s="29" t="s">
        <v>149</v>
      </c>
      <c r="C1656" s="29" t="s">
        <v>23</v>
      </c>
      <c r="D1656" s="29">
        <v>517</v>
      </c>
      <c r="E1656" s="29">
        <v>4.2754660000000003E-3</v>
      </c>
    </row>
    <row r="1657" spans="1:5" x14ac:dyDescent="0.35">
      <c r="A1657" s="29" t="s">
        <v>129</v>
      </c>
      <c r="B1657" s="29" t="s">
        <v>149</v>
      </c>
      <c r="C1657" s="29" t="s">
        <v>23</v>
      </c>
      <c r="D1657" s="29">
        <v>520</v>
      </c>
      <c r="E1657" s="29">
        <v>4.3149039999999996E-3</v>
      </c>
    </row>
    <row r="1658" spans="1:5" x14ac:dyDescent="0.35">
      <c r="A1658" s="29" t="s">
        <v>130</v>
      </c>
      <c r="B1658" s="29" t="s">
        <v>149</v>
      </c>
      <c r="C1658" s="29" t="s">
        <v>23</v>
      </c>
      <c r="D1658" s="29">
        <v>461</v>
      </c>
      <c r="E1658" s="29">
        <v>4.4182320000000002E-3</v>
      </c>
    </row>
    <row r="1659" spans="1:5" x14ac:dyDescent="0.35">
      <c r="A1659" s="29" t="s">
        <v>131</v>
      </c>
      <c r="B1659" s="29" t="s">
        <v>149</v>
      </c>
      <c r="C1659" s="29" t="s">
        <v>23</v>
      </c>
      <c r="D1659" s="29">
        <v>515</v>
      </c>
      <c r="E1659" s="29">
        <v>4.6291789999999998E-3</v>
      </c>
    </row>
    <row r="1660" spans="1:5" x14ac:dyDescent="0.35">
      <c r="A1660" s="29" t="s">
        <v>132</v>
      </c>
      <c r="B1660" s="29" t="s">
        <v>149</v>
      </c>
      <c r="C1660" s="29" t="s">
        <v>23</v>
      </c>
      <c r="D1660" s="29">
        <v>517</v>
      </c>
      <c r="E1660" s="29">
        <v>4.646196E-3</v>
      </c>
    </row>
    <row r="1661" spans="1:5" x14ac:dyDescent="0.35">
      <c r="A1661" s="29" t="s">
        <v>133</v>
      </c>
      <c r="B1661" s="29" t="s">
        <v>149</v>
      </c>
      <c r="C1661" s="29" t="s">
        <v>23</v>
      </c>
      <c r="D1661" s="29">
        <v>559</v>
      </c>
      <c r="E1661" s="29">
        <v>4.6412240000000002E-3</v>
      </c>
    </row>
    <row r="1662" spans="1:5" x14ac:dyDescent="0.35">
      <c r="A1662" s="29" t="s">
        <v>134</v>
      </c>
      <c r="B1662" s="29" t="s">
        <v>149</v>
      </c>
      <c r="C1662" s="29" t="s">
        <v>23</v>
      </c>
      <c r="D1662" s="29">
        <v>491</v>
      </c>
      <c r="E1662" s="29">
        <v>4.9219279999999999E-3</v>
      </c>
    </row>
    <row r="1663" spans="1:5" x14ac:dyDescent="0.35">
      <c r="A1663" s="29" t="s">
        <v>135</v>
      </c>
      <c r="B1663" s="29" t="s">
        <v>149</v>
      </c>
      <c r="C1663" s="29" t="s">
        <v>23</v>
      </c>
      <c r="D1663" s="29">
        <v>422</v>
      </c>
      <c r="E1663" s="29">
        <v>4.8281979999999997E-3</v>
      </c>
    </row>
    <row r="1664" spans="1:5" x14ac:dyDescent="0.35">
      <c r="A1664" s="29" t="s">
        <v>136</v>
      </c>
      <c r="B1664" s="29" t="s">
        <v>149</v>
      </c>
      <c r="C1664" s="29" t="s">
        <v>23</v>
      </c>
      <c r="D1664" s="29">
        <v>404</v>
      </c>
      <c r="E1664" s="29">
        <v>4.7425050000000002E-3</v>
      </c>
    </row>
    <row r="1665" spans="1:5" x14ac:dyDescent="0.35">
      <c r="A1665" s="29" t="s">
        <v>137</v>
      </c>
      <c r="B1665" s="29" t="s">
        <v>149</v>
      </c>
      <c r="C1665" s="29" t="s">
        <v>23</v>
      </c>
      <c r="D1665" s="29">
        <v>390</v>
      </c>
      <c r="E1665" s="29">
        <v>5.0480769999999998E-3</v>
      </c>
    </row>
    <row r="1666" spans="1:5" x14ac:dyDescent="0.35">
      <c r="A1666" s="29" t="s">
        <v>138</v>
      </c>
      <c r="B1666" s="29" t="s">
        <v>149</v>
      </c>
      <c r="C1666" s="29" t="s">
        <v>23</v>
      </c>
      <c r="D1666" s="29">
        <v>333</v>
      </c>
      <c r="E1666" s="29">
        <v>5.3595250000000004E-3</v>
      </c>
    </row>
    <row r="1667" spans="1:5" x14ac:dyDescent="0.35">
      <c r="A1667" s="29" t="s">
        <v>124</v>
      </c>
      <c r="B1667" s="29" t="s">
        <v>149</v>
      </c>
      <c r="C1667" s="29" t="s">
        <v>24</v>
      </c>
      <c r="D1667" s="29">
        <v>1089.82995605</v>
      </c>
      <c r="E1667" s="29">
        <v>4.5595410000000003E-3</v>
      </c>
    </row>
    <row r="1668" spans="1:5" x14ac:dyDescent="0.35">
      <c r="A1668" s="29" t="s">
        <v>125</v>
      </c>
      <c r="B1668" s="29" t="s">
        <v>149</v>
      </c>
      <c r="C1668" s="29" t="s">
        <v>24</v>
      </c>
      <c r="D1668" s="29">
        <v>1139.5767822299999</v>
      </c>
      <c r="E1668" s="29">
        <v>4.3848230000000004E-3</v>
      </c>
    </row>
    <row r="1669" spans="1:5" x14ac:dyDescent="0.35">
      <c r="A1669" s="29" t="s">
        <v>126</v>
      </c>
      <c r="B1669" s="29" t="s">
        <v>149</v>
      </c>
      <c r="C1669" s="29" t="s">
        <v>24</v>
      </c>
      <c r="D1669" s="29">
        <v>1036.2954101600001</v>
      </c>
      <c r="E1669" s="29">
        <v>3.8350099999999998E-3</v>
      </c>
    </row>
    <row r="1670" spans="1:5" x14ac:dyDescent="0.35">
      <c r="A1670" s="29" t="s">
        <v>127</v>
      </c>
      <c r="B1670" s="29" t="s">
        <v>149</v>
      </c>
      <c r="C1670" s="29" t="s">
        <v>24</v>
      </c>
      <c r="D1670" s="29">
        <v>1071.7424316399999</v>
      </c>
      <c r="E1670" s="29">
        <v>4.4534709999999996E-3</v>
      </c>
    </row>
    <row r="1671" spans="1:5" x14ac:dyDescent="0.35">
      <c r="A1671" s="29" t="s">
        <v>128</v>
      </c>
      <c r="B1671" s="29" t="s">
        <v>149</v>
      </c>
      <c r="C1671" s="29" t="s">
        <v>24</v>
      </c>
      <c r="D1671" s="29">
        <v>1086.4487304700001</v>
      </c>
      <c r="E1671" s="29">
        <v>3.929966E-3</v>
      </c>
    </row>
    <row r="1672" spans="1:5" x14ac:dyDescent="0.35">
      <c r="A1672" s="29" t="s">
        <v>129</v>
      </c>
      <c r="B1672" s="29" t="s">
        <v>149</v>
      </c>
      <c r="C1672" s="29" t="s">
        <v>24</v>
      </c>
      <c r="D1672" s="29">
        <v>1131.8685302700001</v>
      </c>
      <c r="E1672" s="29">
        <v>3.9911249999999999E-3</v>
      </c>
    </row>
    <row r="1673" spans="1:5" x14ac:dyDescent="0.35">
      <c r="A1673" s="29" t="s">
        <v>130</v>
      </c>
      <c r="B1673" s="29" t="s">
        <v>149</v>
      </c>
      <c r="C1673" s="29" t="s">
        <v>24</v>
      </c>
      <c r="D1673" s="29">
        <v>1023.48443604</v>
      </c>
      <c r="E1673" s="29">
        <v>4.4854279999999996E-3</v>
      </c>
    </row>
    <row r="1674" spans="1:5" x14ac:dyDescent="0.35">
      <c r="A1674" s="29" t="s">
        <v>131</v>
      </c>
      <c r="B1674" s="29" t="s">
        <v>149</v>
      </c>
      <c r="C1674" s="29" t="s">
        <v>24</v>
      </c>
      <c r="D1674" s="29">
        <v>1143.8222656299999</v>
      </c>
      <c r="E1674" s="29">
        <v>4.5423579999999998E-3</v>
      </c>
    </row>
    <row r="1675" spans="1:5" x14ac:dyDescent="0.35">
      <c r="A1675" s="29" t="s">
        <v>132</v>
      </c>
      <c r="B1675" s="29" t="s">
        <v>149</v>
      </c>
      <c r="C1675" s="29" t="s">
        <v>24</v>
      </c>
      <c r="D1675" s="29">
        <v>1001.04852295</v>
      </c>
      <c r="E1675" s="29">
        <v>5.3594790000000003E-3</v>
      </c>
    </row>
    <row r="1676" spans="1:5" x14ac:dyDescent="0.35">
      <c r="A1676" s="29" t="s">
        <v>133</v>
      </c>
      <c r="B1676" s="29" t="s">
        <v>149</v>
      </c>
      <c r="C1676" s="29" t="s">
        <v>24</v>
      </c>
      <c r="D1676" s="29">
        <v>1093.54260254</v>
      </c>
      <c r="E1676" s="29">
        <v>4.7831410000000003E-3</v>
      </c>
    </row>
    <row r="1677" spans="1:5" x14ac:dyDescent="0.35">
      <c r="A1677" s="29" t="s">
        <v>134</v>
      </c>
      <c r="B1677" s="29" t="s">
        <v>149</v>
      </c>
      <c r="C1677" s="29" t="s">
        <v>24</v>
      </c>
      <c r="D1677" s="29">
        <v>946.24957274999997</v>
      </c>
      <c r="E1677" s="29">
        <v>5.277098E-3</v>
      </c>
    </row>
    <row r="1678" spans="1:5" x14ac:dyDescent="0.35">
      <c r="A1678" s="29" t="s">
        <v>135</v>
      </c>
      <c r="B1678" s="29" t="s">
        <v>149</v>
      </c>
      <c r="C1678" s="29" t="s">
        <v>24</v>
      </c>
      <c r="D1678" s="29">
        <v>886</v>
      </c>
      <c r="E1678" s="29">
        <v>5.0562760000000002E-3</v>
      </c>
    </row>
    <row r="1679" spans="1:5" x14ac:dyDescent="0.35">
      <c r="A1679" s="29" t="s">
        <v>136</v>
      </c>
      <c r="B1679" s="29" t="s">
        <v>149</v>
      </c>
      <c r="C1679" s="29" t="s">
        <v>24</v>
      </c>
      <c r="D1679" s="29">
        <v>886.49139404000005</v>
      </c>
      <c r="E1679" s="29">
        <v>5.3213360000000003E-3</v>
      </c>
    </row>
    <row r="1680" spans="1:5" x14ac:dyDescent="0.35">
      <c r="A1680" s="29" t="s">
        <v>137</v>
      </c>
      <c r="B1680" s="29" t="s">
        <v>149</v>
      </c>
      <c r="C1680" s="29" t="s">
        <v>24</v>
      </c>
      <c r="D1680" s="29">
        <v>714.26593018000005</v>
      </c>
      <c r="E1680" s="29">
        <v>5.6614689999999997E-3</v>
      </c>
    </row>
    <row r="1681" spans="1:5" x14ac:dyDescent="0.35">
      <c r="A1681" s="29" t="s">
        <v>138</v>
      </c>
      <c r="B1681" s="29" t="s">
        <v>149</v>
      </c>
      <c r="C1681" s="29" t="s">
        <v>24</v>
      </c>
      <c r="D1681" s="29">
        <v>681.80169678000004</v>
      </c>
      <c r="E1681" s="29">
        <v>5.80592E-3</v>
      </c>
    </row>
    <row r="1682" spans="1:5" x14ac:dyDescent="0.35">
      <c r="A1682" s="29" t="s">
        <v>124</v>
      </c>
      <c r="B1682" s="29" t="s">
        <v>149</v>
      </c>
      <c r="C1682" s="29" t="s">
        <v>25</v>
      </c>
      <c r="D1682" s="29">
        <v>842.671875</v>
      </c>
      <c r="E1682" s="29">
        <v>4.7700090000000004E-3</v>
      </c>
    </row>
    <row r="1683" spans="1:5" x14ac:dyDescent="0.35">
      <c r="A1683" s="29" t="s">
        <v>125</v>
      </c>
      <c r="B1683" s="29" t="s">
        <v>149</v>
      </c>
      <c r="C1683" s="29" t="s">
        <v>25</v>
      </c>
      <c r="D1683" s="29">
        <v>677.66058350000003</v>
      </c>
      <c r="E1683" s="29">
        <v>4.3963170000000003E-3</v>
      </c>
    </row>
    <row r="1684" spans="1:5" x14ac:dyDescent="0.35">
      <c r="A1684" s="29" t="s">
        <v>126</v>
      </c>
      <c r="B1684" s="29" t="s">
        <v>149</v>
      </c>
      <c r="C1684" s="29" t="s">
        <v>25</v>
      </c>
      <c r="D1684" s="29">
        <v>687.99523925999995</v>
      </c>
      <c r="E1684" s="29">
        <v>4.7898380000000003E-3</v>
      </c>
    </row>
    <row r="1685" spans="1:5" x14ac:dyDescent="0.35">
      <c r="A1685" s="29" t="s">
        <v>127</v>
      </c>
      <c r="B1685" s="29" t="s">
        <v>149</v>
      </c>
      <c r="C1685" s="29" t="s">
        <v>25</v>
      </c>
      <c r="D1685" s="29">
        <v>787.06774901999995</v>
      </c>
      <c r="E1685" s="29">
        <v>4.8909399999999999E-3</v>
      </c>
    </row>
    <row r="1686" spans="1:5" x14ac:dyDescent="0.35">
      <c r="A1686" s="29" t="s">
        <v>128</v>
      </c>
      <c r="B1686" s="29" t="s">
        <v>149</v>
      </c>
      <c r="C1686" s="29" t="s">
        <v>25</v>
      </c>
      <c r="D1686" s="29">
        <v>642.48822021000001</v>
      </c>
      <c r="E1686" s="29">
        <v>4.5142330000000003E-3</v>
      </c>
    </row>
    <row r="1687" spans="1:5" x14ac:dyDescent="0.35">
      <c r="A1687" s="29" t="s">
        <v>129</v>
      </c>
      <c r="B1687" s="29" t="s">
        <v>149</v>
      </c>
      <c r="C1687" s="29" t="s">
        <v>25</v>
      </c>
      <c r="D1687" s="29">
        <v>644.83453368999994</v>
      </c>
      <c r="E1687" s="29">
        <v>5.1793669999999998E-3</v>
      </c>
    </row>
    <row r="1688" spans="1:5" x14ac:dyDescent="0.35">
      <c r="A1688" s="29" t="s">
        <v>130</v>
      </c>
      <c r="B1688" s="29" t="s">
        <v>149</v>
      </c>
      <c r="C1688" s="29" t="s">
        <v>25</v>
      </c>
      <c r="D1688" s="29">
        <v>738.87359618999994</v>
      </c>
      <c r="E1688" s="29">
        <v>5.4088890000000001E-3</v>
      </c>
    </row>
    <row r="1689" spans="1:5" x14ac:dyDescent="0.35">
      <c r="A1689" s="29" t="s">
        <v>131</v>
      </c>
      <c r="B1689" s="29" t="s">
        <v>149</v>
      </c>
      <c r="C1689" s="29" t="s">
        <v>25</v>
      </c>
      <c r="D1689" s="29">
        <v>709.30590819999998</v>
      </c>
      <c r="E1689" s="29">
        <v>5.6298850000000003E-3</v>
      </c>
    </row>
    <row r="1690" spans="1:5" x14ac:dyDescent="0.35">
      <c r="A1690" s="29" t="s">
        <v>132</v>
      </c>
      <c r="B1690" s="29" t="s">
        <v>149</v>
      </c>
      <c r="C1690" s="29" t="s">
        <v>25</v>
      </c>
      <c r="D1690" s="29">
        <v>660.25280762</v>
      </c>
      <c r="E1690" s="29">
        <v>4.9755770000000001E-3</v>
      </c>
    </row>
    <row r="1691" spans="1:5" x14ac:dyDescent="0.35">
      <c r="A1691" s="29" t="s">
        <v>133</v>
      </c>
      <c r="B1691" s="29" t="s">
        <v>149</v>
      </c>
      <c r="C1691" s="29" t="s">
        <v>25</v>
      </c>
      <c r="D1691" s="29">
        <v>719.82763671999999</v>
      </c>
      <c r="E1691" s="29">
        <v>5.4249880000000004E-3</v>
      </c>
    </row>
    <row r="1692" spans="1:5" x14ac:dyDescent="0.35">
      <c r="A1692" s="29" t="s">
        <v>134</v>
      </c>
      <c r="B1692" s="29" t="s">
        <v>149</v>
      </c>
      <c r="C1692" s="29" t="s">
        <v>25</v>
      </c>
      <c r="D1692" s="29">
        <v>624.91772461000005</v>
      </c>
      <c r="E1692" s="29">
        <v>5.1110180000000002E-3</v>
      </c>
    </row>
    <row r="1693" spans="1:5" x14ac:dyDescent="0.35">
      <c r="A1693" s="29" t="s">
        <v>135</v>
      </c>
      <c r="B1693" s="29" t="s">
        <v>149</v>
      </c>
      <c r="C1693" s="29" t="s">
        <v>25</v>
      </c>
      <c r="D1693" s="29">
        <v>583</v>
      </c>
      <c r="E1693" s="29">
        <v>5.635363E-3</v>
      </c>
    </row>
    <row r="1694" spans="1:5" x14ac:dyDescent="0.35">
      <c r="A1694" s="29" t="s">
        <v>136</v>
      </c>
      <c r="B1694" s="29" t="s">
        <v>149</v>
      </c>
      <c r="C1694" s="29" t="s">
        <v>25</v>
      </c>
      <c r="D1694" s="29">
        <v>564</v>
      </c>
      <c r="E1694" s="29">
        <v>5.9483339999999996E-3</v>
      </c>
    </row>
    <row r="1695" spans="1:5" x14ac:dyDescent="0.35">
      <c r="A1695" s="29" t="s">
        <v>137</v>
      </c>
      <c r="B1695" s="29" t="s">
        <v>149</v>
      </c>
      <c r="C1695" s="29" t="s">
        <v>25</v>
      </c>
      <c r="D1695" s="29">
        <v>499</v>
      </c>
      <c r="E1695" s="29">
        <v>6.1108330000000004E-3</v>
      </c>
    </row>
    <row r="1696" spans="1:5" x14ac:dyDescent="0.35">
      <c r="A1696" s="29" t="s">
        <v>138</v>
      </c>
      <c r="B1696" s="29" t="s">
        <v>149</v>
      </c>
      <c r="C1696" s="29" t="s">
        <v>25</v>
      </c>
      <c r="D1696" s="29">
        <v>494</v>
      </c>
      <c r="E1696" s="29">
        <v>5.9857160000000003E-3</v>
      </c>
    </row>
    <row r="1697" spans="1:5" x14ac:dyDescent="0.35">
      <c r="A1697" s="29" t="s">
        <v>124</v>
      </c>
      <c r="B1697" s="29" t="s">
        <v>149</v>
      </c>
      <c r="C1697" s="29" t="s">
        <v>26</v>
      </c>
      <c r="D1697" s="29">
        <v>645.78344727000001</v>
      </c>
      <c r="E1697" s="29">
        <v>4.4277240000000001E-3</v>
      </c>
    </row>
    <row r="1698" spans="1:5" x14ac:dyDescent="0.35">
      <c r="A1698" s="29" t="s">
        <v>125</v>
      </c>
      <c r="B1698" s="29" t="s">
        <v>149</v>
      </c>
      <c r="C1698" s="29" t="s">
        <v>26</v>
      </c>
      <c r="D1698" s="29">
        <v>595.58825683999999</v>
      </c>
      <c r="E1698" s="29">
        <v>4.5489229999999999E-3</v>
      </c>
    </row>
    <row r="1699" spans="1:5" x14ac:dyDescent="0.35">
      <c r="A1699" s="29" t="s">
        <v>126</v>
      </c>
      <c r="B1699" s="29" t="s">
        <v>149</v>
      </c>
      <c r="C1699" s="29" t="s">
        <v>26</v>
      </c>
      <c r="D1699" s="29">
        <v>603.88116454999999</v>
      </c>
      <c r="E1699" s="29">
        <v>4.2033210000000003E-3</v>
      </c>
    </row>
    <row r="1700" spans="1:5" x14ac:dyDescent="0.35">
      <c r="A1700" s="29" t="s">
        <v>127</v>
      </c>
      <c r="B1700" s="29" t="s">
        <v>149</v>
      </c>
      <c r="C1700" s="29" t="s">
        <v>26</v>
      </c>
      <c r="D1700" s="29">
        <v>535.26599121000004</v>
      </c>
      <c r="E1700" s="29">
        <v>4.6882959999999998E-3</v>
      </c>
    </row>
    <row r="1701" spans="1:5" x14ac:dyDescent="0.35">
      <c r="A1701" s="29" t="s">
        <v>128</v>
      </c>
      <c r="B1701" s="29" t="s">
        <v>149</v>
      </c>
      <c r="C1701" s="29" t="s">
        <v>26</v>
      </c>
      <c r="D1701" s="29">
        <v>460.25</v>
      </c>
      <c r="E1701" s="29">
        <v>4.4989879999999998E-3</v>
      </c>
    </row>
    <row r="1702" spans="1:5" x14ac:dyDescent="0.35">
      <c r="A1702" s="29" t="s">
        <v>129</v>
      </c>
      <c r="B1702" s="29" t="s">
        <v>149</v>
      </c>
      <c r="C1702" s="29" t="s">
        <v>26</v>
      </c>
      <c r="D1702" s="29">
        <v>483</v>
      </c>
      <c r="E1702" s="29">
        <v>4.5419249999999996E-3</v>
      </c>
    </row>
    <row r="1703" spans="1:5" x14ac:dyDescent="0.35">
      <c r="A1703" s="29" t="s">
        <v>130</v>
      </c>
      <c r="B1703" s="29" t="s">
        <v>149</v>
      </c>
      <c r="C1703" s="29" t="s">
        <v>26</v>
      </c>
      <c r="D1703" s="29">
        <v>366</v>
      </c>
      <c r="E1703" s="29">
        <v>4.6637830000000003E-3</v>
      </c>
    </row>
    <row r="1704" spans="1:5" x14ac:dyDescent="0.35">
      <c r="A1704" s="29" t="s">
        <v>131</v>
      </c>
      <c r="B1704" s="29" t="s">
        <v>149</v>
      </c>
      <c r="C1704" s="29" t="s">
        <v>26</v>
      </c>
      <c r="D1704" s="29">
        <v>479</v>
      </c>
      <c r="E1704" s="29">
        <v>4.7262809999999997E-3</v>
      </c>
    </row>
    <row r="1705" spans="1:5" x14ac:dyDescent="0.35">
      <c r="A1705" s="29" t="s">
        <v>132</v>
      </c>
      <c r="B1705" s="29" t="s">
        <v>149</v>
      </c>
      <c r="C1705" s="29" t="s">
        <v>26</v>
      </c>
      <c r="D1705" s="29">
        <v>405</v>
      </c>
      <c r="E1705" s="29">
        <v>4.7788070000000004E-3</v>
      </c>
    </row>
    <row r="1706" spans="1:5" x14ac:dyDescent="0.35">
      <c r="A1706" s="29" t="s">
        <v>133</v>
      </c>
      <c r="B1706" s="29" t="s">
        <v>149</v>
      </c>
      <c r="C1706" s="29" t="s">
        <v>26</v>
      </c>
      <c r="D1706" s="29">
        <v>440</v>
      </c>
      <c r="E1706" s="29">
        <v>4.973168E-3</v>
      </c>
    </row>
    <row r="1707" spans="1:5" x14ac:dyDescent="0.35">
      <c r="A1707" s="29" t="s">
        <v>134</v>
      </c>
      <c r="B1707" s="29" t="s">
        <v>149</v>
      </c>
      <c r="C1707" s="29" t="s">
        <v>26</v>
      </c>
      <c r="D1707" s="29">
        <v>411</v>
      </c>
      <c r="E1707" s="29">
        <v>4.933766E-3</v>
      </c>
    </row>
    <row r="1708" spans="1:5" x14ac:dyDescent="0.35">
      <c r="A1708" s="29" t="s">
        <v>135</v>
      </c>
      <c r="B1708" s="29" t="s">
        <v>149</v>
      </c>
      <c r="C1708" s="29" t="s">
        <v>26</v>
      </c>
      <c r="D1708" s="29">
        <v>359</v>
      </c>
      <c r="E1708" s="29">
        <v>5.1087110000000002E-3</v>
      </c>
    </row>
    <row r="1709" spans="1:5" x14ac:dyDescent="0.35">
      <c r="A1709" s="29" t="s">
        <v>136</v>
      </c>
      <c r="B1709" s="29" t="s">
        <v>149</v>
      </c>
      <c r="C1709" s="29" t="s">
        <v>26</v>
      </c>
      <c r="D1709" s="29">
        <v>426</v>
      </c>
      <c r="E1709" s="29">
        <v>5.1398659999999999E-3</v>
      </c>
    </row>
    <row r="1710" spans="1:5" x14ac:dyDescent="0.35">
      <c r="A1710" s="29" t="s">
        <v>137</v>
      </c>
      <c r="B1710" s="29" t="s">
        <v>149</v>
      </c>
      <c r="C1710" s="29" t="s">
        <v>26</v>
      </c>
      <c r="D1710" s="29">
        <v>420</v>
      </c>
      <c r="E1710" s="29">
        <v>5.3174590000000001E-3</v>
      </c>
    </row>
    <row r="1711" spans="1:5" x14ac:dyDescent="0.35">
      <c r="A1711" s="29" t="s">
        <v>138</v>
      </c>
      <c r="B1711" s="29" t="s">
        <v>149</v>
      </c>
      <c r="C1711" s="29" t="s">
        <v>26</v>
      </c>
      <c r="D1711" s="29">
        <v>300</v>
      </c>
      <c r="E1711" s="29">
        <v>5.3541659999999996E-3</v>
      </c>
    </row>
    <row r="1712" spans="1:5" x14ac:dyDescent="0.35">
      <c r="A1712" s="29" t="s">
        <v>124</v>
      </c>
      <c r="B1712" s="29" t="s">
        <v>149</v>
      </c>
      <c r="C1712" s="29" t="s">
        <v>27</v>
      </c>
      <c r="D1712" s="29">
        <v>464.90411376999998</v>
      </c>
      <c r="E1712" s="29">
        <v>5.0730369999999999E-3</v>
      </c>
    </row>
    <row r="1713" spans="1:5" x14ac:dyDescent="0.35">
      <c r="A1713" s="29" t="s">
        <v>125</v>
      </c>
      <c r="B1713" s="29" t="s">
        <v>149</v>
      </c>
      <c r="C1713" s="29" t="s">
        <v>27</v>
      </c>
      <c r="D1713" s="29">
        <v>523.44799805000002</v>
      </c>
      <c r="E1713" s="29">
        <v>4.5970899999999999E-3</v>
      </c>
    </row>
    <row r="1714" spans="1:5" x14ac:dyDescent="0.35">
      <c r="A1714" s="29" t="s">
        <v>126</v>
      </c>
      <c r="B1714" s="29" t="s">
        <v>149</v>
      </c>
      <c r="C1714" s="29" t="s">
        <v>27</v>
      </c>
      <c r="D1714" s="29">
        <v>525.90032958999996</v>
      </c>
      <c r="E1714" s="29">
        <v>3.7609660000000001E-3</v>
      </c>
    </row>
    <row r="1715" spans="1:5" x14ac:dyDescent="0.35">
      <c r="A1715" s="29" t="s">
        <v>127</v>
      </c>
      <c r="B1715" s="29" t="s">
        <v>149</v>
      </c>
      <c r="C1715" s="29" t="s">
        <v>27</v>
      </c>
      <c r="D1715" s="29">
        <v>503.50445557</v>
      </c>
      <c r="E1715" s="29">
        <v>4.0901469999999997E-3</v>
      </c>
    </row>
    <row r="1716" spans="1:5" x14ac:dyDescent="0.35">
      <c r="A1716" s="29" t="s">
        <v>128</v>
      </c>
      <c r="B1716" s="29" t="s">
        <v>149</v>
      </c>
      <c r="C1716" s="29" t="s">
        <v>27</v>
      </c>
      <c r="D1716" s="29">
        <v>497.57400512999999</v>
      </c>
      <c r="E1716" s="29">
        <v>4.264805E-3</v>
      </c>
    </row>
    <row r="1717" spans="1:5" x14ac:dyDescent="0.35">
      <c r="A1717" s="29" t="s">
        <v>129</v>
      </c>
      <c r="B1717" s="29" t="s">
        <v>149</v>
      </c>
      <c r="C1717" s="29" t="s">
        <v>27</v>
      </c>
      <c r="D1717" s="29">
        <v>545.26000977000001</v>
      </c>
      <c r="E1717" s="29">
        <v>4.2504530000000004E-3</v>
      </c>
    </row>
    <row r="1718" spans="1:5" x14ac:dyDescent="0.35">
      <c r="A1718" s="29" t="s">
        <v>130</v>
      </c>
      <c r="B1718" s="29" t="s">
        <v>149</v>
      </c>
      <c r="C1718" s="29" t="s">
        <v>27</v>
      </c>
      <c r="D1718" s="29">
        <v>591.27557373000002</v>
      </c>
      <c r="E1718" s="29">
        <v>4.242539E-3</v>
      </c>
    </row>
    <row r="1719" spans="1:5" x14ac:dyDescent="0.35">
      <c r="A1719" s="29" t="s">
        <v>131</v>
      </c>
      <c r="B1719" s="29" t="s">
        <v>149</v>
      </c>
      <c r="C1719" s="29" t="s">
        <v>27</v>
      </c>
      <c r="D1719" s="29">
        <v>433.77651978</v>
      </c>
      <c r="E1719" s="29">
        <v>4.1827360000000003E-3</v>
      </c>
    </row>
    <row r="1720" spans="1:5" x14ac:dyDescent="0.35">
      <c r="A1720" s="29" t="s">
        <v>132</v>
      </c>
      <c r="B1720" s="29" t="s">
        <v>149</v>
      </c>
      <c r="C1720" s="29" t="s">
        <v>27</v>
      </c>
      <c r="D1720" s="29">
        <v>513.22619628999996</v>
      </c>
      <c r="E1720" s="29">
        <v>4.664105E-3</v>
      </c>
    </row>
    <row r="1721" spans="1:5" x14ac:dyDescent="0.35">
      <c r="A1721" s="29" t="s">
        <v>133</v>
      </c>
      <c r="B1721" s="29" t="s">
        <v>149</v>
      </c>
      <c r="C1721" s="29" t="s">
        <v>27</v>
      </c>
      <c r="D1721" s="29">
        <v>578</v>
      </c>
      <c r="E1721" s="29">
        <v>4.3324669999999996E-3</v>
      </c>
    </row>
    <row r="1722" spans="1:5" x14ac:dyDescent="0.35">
      <c r="A1722" s="29" t="s">
        <v>134</v>
      </c>
      <c r="B1722" s="29" t="s">
        <v>149</v>
      </c>
      <c r="C1722" s="29" t="s">
        <v>27</v>
      </c>
      <c r="D1722" s="29">
        <v>469</v>
      </c>
      <c r="E1722" s="29">
        <v>4.2614300000000001E-3</v>
      </c>
    </row>
    <row r="1723" spans="1:5" x14ac:dyDescent="0.35">
      <c r="A1723" s="29" t="s">
        <v>135</v>
      </c>
      <c r="B1723" s="29" t="s">
        <v>149</v>
      </c>
      <c r="C1723" s="29" t="s">
        <v>27</v>
      </c>
      <c r="D1723" s="29">
        <v>418</v>
      </c>
      <c r="E1723" s="29">
        <v>4.3394460000000003E-3</v>
      </c>
    </row>
    <row r="1724" spans="1:5" x14ac:dyDescent="0.35">
      <c r="A1724" s="29" t="s">
        <v>136</v>
      </c>
      <c r="B1724" s="29" t="s">
        <v>149</v>
      </c>
      <c r="C1724" s="29" t="s">
        <v>27</v>
      </c>
      <c r="D1724" s="29">
        <v>387</v>
      </c>
      <c r="E1724" s="29">
        <v>4.4214750000000002E-3</v>
      </c>
    </row>
    <row r="1725" spans="1:5" x14ac:dyDescent="0.35">
      <c r="A1725" s="29" t="s">
        <v>137</v>
      </c>
      <c r="B1725" s="29" t="s">
        <v>149</v>
      </c>
      <c r="C1725" s="29" t="s">
        <v>27</v>
      </c>
      <c r="D1725" s="29">
        <v>323</v>
      </c>
      <c r="E1725" s="29">
        <v>4.6396620000000001E-3</v>
      </c>
    </row>
    <row r="1726" spans="1:5" x14ac:dyDescent="0.35">
      <c r="A1726" s="29" t="s">
        <v>138</v>
      </c>
      <c r="B1726" s="29" t="s">
        <v>149</v>
      </c>
      <c r="C1726" s="29" t="s">
        <v>27</v>
      </c>
      <c r="D1726" s="29">
        <v>344</v>
      </c>
      <c r="E1726" s="29">
        <v>5.0609660000000001E-3</v>
      </c>
    </row>
    <row r="1727" spans="1:5" x14ac:dyDescent="0.35">
      <c r="A1727" s="29" t="s">
        <v>124</v>
      </c>
      <c r="B1727" s="29" t="s">
        <v>149</v>
      </c>
      <c r="C1727" s="29" t="s">
        <v>28</v>
      </c>
      <c r="D1727" s="29">
        <v>1036.1999511700001</v>
      </c>
      <c r="E1727" s="29">
        <v>4.5190489999999998E-3</v>
      </c>
    </row>
    <row r="1728" spans="1:5" x14ac:dyDescent="0.35">
      <c r="A1728" s="29" t="s">
        <v>125</v>
      </c>
      <c r="B1728" s="29" t="s">
        <v>149</v>
      </c>
      <c r="C1728" s="29" t="s">
        <v>28</v>
      </c>
      <c r="D1728" s="29">
        <v>781.97052001999998</v>
      </c>
      <c r="E1728" s="29">
        <v>4.6219210000000002E-3</v>
      </c>
    </row>
    <row r="1729" spans="1:5" x14ac:dyDescent="0.35">
      <c r="A1729" s="29" t="s">
        <v>126</v>
      </c>
      <c r="B1729" s="29" t="s">
        <v>149</v>
      </c>
      <c r="C1729" s="29" t="s">
        <v>28</v>
      </c>
      <c r="D1729" s="29">
        <v>762.66076659999999</v>
      </c>
      <c r="E1729" s="29">
        <v>4.3734430000000003E-3</v>
      </c>
    </row>
    <row r="1730" spans="1:5" x14ac:dyDescent="0.35">
      <c r="A1730" s="29" t="s">
        <v>127</v>
      </c>
      <c r="B1730" s="29" t="s">
        <v>149</v>
      </c>
      <c r="C1730" s="29" t="s">
        <v>28</v>
      </c>
      <c r="D1730" s="29">
        <v>686.18994140999996</v>
      </c>
      <c r="E1730" s="29">
        <v>4.6484220000000001E-3</v>
      </c>
    </row>
    <row r="1731" spans="1:5" x14ac:dyDescent="0.35">
      <c r="A1731" s="29" t="s">
        <v>128</v>
      </c>
      <c r="B1731" s="29" t="s">
        <v>149</v>
      </c>
      <c r="C1731" s="29" t="s">
        <v>28</v>
      </c>
      <c r="D1731" s="29">
        <v>728.91986083999996</v>
      </c>
      <c r="E1731" s="29">
        <v>4.4145119999999998E-3</v>
      </c>
    </row>
    <row r="1732" spans="1:5" x14ac:dyDescent="0.35">
      <c r="A1732" s="29" t="s">
        <v>129</v>
      </c>
      <c r="B1732" s="29" t="s">
        <v>149</v>
      </c>
      <c r="C1732" s="29" t="s">
        <v>28</v>
      </c>
      <c r="D1732" s="29">
        <v>809.20739746000004</v>
      </c>
      <c r="E1732" s="29">
        <v>4.6469900000000001E-3</v>
      </c>
    </row>
    <row r="1733" spans="1:5" x14ac:dyDescent="0.35">
      <c r="A1733" s="29" t="s">
        <v>130</v>
      </c>
      <c r="B1733" s="29" t="s">
        <v>149</v>
      </c>
      <c r="C1733" s="29" t="s">
        <v>28</v>
      </c>
      <c r="D1733" s="29">
        <v>778.48242187999995</v>
      </c>
      <c r="E1733" s="29">
        <v>4.87018E-3</v>
      </c>
    </row>
    <row r="1734" spans="1:5" x14ac:dyDescent="0.35">
      <c r="A1734" s="29" t="s">
        <v>131</v>
      </c>
      <c r="B1734" s="29" t="s">
        <v>149</v>
      </c>
      <c r="C1734" s="29" t="s">
        <v>28</v>
      </c>
      <c r="D1734" s="29">
        <v>810.09417725000003</v>
      </c>
      <c r="E1734" s="29">
        <v>4.9673299999999998E-3</v>
      </c>
    </row>
    <row r="1735" spans="1:5" x14ac:dyDescent="0.35">
      <c r="A1735" s="29" t="s">
        <v>132</v>
      </c>
      <c r="B1735" s="29" t="s">
        <v>149</v>
      </c>
      <c r="C1735" s="29" t="s">
        <v>28</v>
      </c>
      <c r="D1735" s="29">
        <v>706.28125</v>
      </c>
      <c r="E1735" s="29">
        <v>5.0671170000000003E-3</v>
      </c>
    </row>
    <row r="1736" spans="1:5" x14ac:dyDescent="0.35">
      <c r="A1736" s="29" t="s">
        <v>133</v>
      </c>
      <c r="B1736" s="29" t="s">
        <v>149</v>
      </c>
      <c r="C1736" s="29" t="s">
        <v>28</v>
      </c>
      <c r="D1736" s="29">
        <v>760.75488281000003</v>
      </c>
      <c r="E1736" s="29">
        <v>4.5731510000000001E-3</v>
      </c>
    </row>
    <row r="1737" spans="1:5" x14ac:dyDescent="0.35">
      <c r="A1737" s="29" t="s">
        <v>134</v>
      </c>
      <c r="B1737" s="29" t="s">
        <v>149</v>
      </c>
      <c r="C1737" s="29" t="s">
        <v>28</v>
      </c>
      <c r="D1737" s="29">
        <v>668.55853271000001</v>
      </c>
      <c r="E1737" s="29">
        <v>5.0821690000000001E-3</v>
      </c>
    </row>
    <row r="1738" spans="1:5" x14ac:dyDescent="0.35">
      <c r="A1738" s="29" t="s">
        <v>135</v>
      </c>
      <c r="B1738" s="29" t="s">
        <v>149</v>
      </c>
      <c r="C1738" s="29" t="s">
        <v>28</v>
      </c>
      <c r="D1738" s="29">
        <v>622</v>
      </c>
      <c r="E1738" s="29">
        <v>5.0631909999999999E-3</v>
      </c>
    </row>
    <row r="1739" spans="1:5" x14ac:dyDescent="0.35">
      <c r="A1739" s="29" t="s">
        <v>136</v>
      </c>
      <c r="B1739" s="29" t="s">
        <v>149</v>
      </c>
      <c r="C1739" s="29" t="s">
        <v>28</v>
      </c>
      <c r="D1739" s="29">
        <v>499.27499390000003</v>
      </c>
      <c r="E1739" s="29">
        <v>4.9491240000000001E-3</v>
      </c>
    </row>
    <row r="1740" spans="1:5" x14ac:dyDescent="0.35">
      <c r="A1740" s="29" t="s">
        <v>137</v>
      </c>
      <c r="B1740" s="29" t="s">
        <v>149</v>
      </c>
      <c r="C1740" s="29" t="s">
        <v>28</v>
      </c>
      <c r="D1740" s="29">
        <v>503.51486205999998</v>
      </c>
      <c r="E1740" s="29">
        <v>5.1173260000000002E-3</v>
      </c>
    </row>
    <row r="1741" spans="1:5" x14ac:dyDescent="0.35">
      <c r="A1741" s="29" t="s">
        <v>138</v>
      </c>
      <c r="B1741" s="29" t="s">
        <v>149</v>
      </c>
      <c r="C1741" s="29" t="s">
        <v>28</v>
      </c>
      <c r="D1741" s="29">
        <v>467.98373413000002</v>
      </c>
      <c r="E1741" s="29">
        <v>5.0678889999999999E-3</v>
      </c>
    </row>
    <row r="1742" spans="1:5" x14ac:dyDescent="0.35">
      <c r="A1742" s="29" t="s">
        <v>124</v>
      </c>
      <c r="B1742" s="29" t="s">
        <v>149</v>
      </c>
      <c r="C1742" s="29" t="s">
        <v>29</v>
      </c>
      <c r="D1742" s="29">
        <v>394.25</v>
      </c>
      <c r="E1742" s="29">
        <v>4.6286010000000004E-3</v>
      </c>
    </row>
    <row r="1743" spans="1:5" x14ac:dyDescent="0.35">
      <c r="A1743" s="29" t="s">
        <v>125</v>
      </c>
      <c r="B1743" s="29" t="s">
        <v>149</v>
      </c>
      <c r="C1743" s="29" t="s">
        <v>29</v>
      </c>
      <c r="D1743" s="29">
        <v>430.04922484999997</v>
      </c>
      <c r="E1743" s="29">
        <v>4.9227489999999997E-3</v>
      </c>
    </row>
    <row r="1744" spans="1:5" x14ac:dyDescent="0.35">
      <c r="A1744" s="29" t="s">
        <v>126</v>
      </c>
      <c r="B1744" s="29" t="s">
        <v>149</v>
      </c>
      <c r="C1744" s="29" t="s">
        <v>29</v>
      </c>
      <c r="D1744" s="29">
        <v>357.97537231000001</v>
      </c>
      <c r="E1744" s="29">
        <v>4.9778260000000003E-3</v>
      </c>
    </row>
    <row r="1745" spans="1:5" x14ac:dyDescent="0.35">
      <c r="A1745" s="29" t="s">
        <v>127</v>
      </c>
      <c r="B1745" s="29" t="s">
        <v>149</v>
      </c>
      <c r="C1745" s="29" t="s">
        <v>29</v>
      </c>
      <c r="D1745" s="29">
        <v>378.26153563999998</v>
      </c>
      <c r="E1745" s="29">
        <v>5.0343330000000002E-3</v>
      </c>
    </row>
    <row r="1746" spans="1:5" x14ac:dyDescent="0.35">
      <c r="A1746" s="29" t="s">
        <v>128</v>
      </c>
      <c r="B1746" s="29" t="s">
        <v>149</v>
      </c>
      <c r="C1746" s="29" t="s">
        <v>29</v>
      </c>
      <c r="D1746" s="29">
        <v>379.11172484999997</v>
      </c>
      <c r="E1746" s="29">
        <v>5.1234679999999999E-3</v>
      </c>
    </row>
    <row r="1747" spans="1:5" x14ac:dyDescent="0.35">
      <c r="A1747" s="29" t="s">
        <v>129</v>
      </c>
      <c r="B1747" s="29" t="s">
        <v>149</v>
      </c>
      <c r="C1747" s="29" t="s">
        <v>29</v>
      </c>
      <c r="D1747" s="29">
        <v>332.27429198999999</v>
      </c>
      <c r="E1747" s="29">
        <v>5.2464820000000002E-3</v>
      </c>
    </row>
    <row r="1748" spans="1:5" x14ac:dyDescent="0.35">
      <c r="A1748" s="29" t="s">
        <v>130</v>
      </c>
      <c r="B1748" s="29" t="s">
        <v>149</v>
      </c>
      <c r="C1748" s="29" t="s">
        <v>29</v>
      </c>
      <c r="D1748" s="29">
        <v>392.36666869999999</v>
      </c>
      <c r="E1748" s="29">
        <v>4.9836109999999998E-3</v>
      </c>
    </row>
    <row r="1749" spans="1:5" x14ac:dyDescent="0.35">
      <c r="A1749" s="29" t="s">
        <v>131</v>
      </c>
      <c r="B1749" s="29" t="s">
        <v>149</v>
      </c>
      <c r="C1749" s="29" t="s">
        <v>29</v>
      </c>
      <c r="D1749" s="29">
        <v>361.04385375999999</v>
      </c>
      <c r="E1749" s="29">
        <v>5.4087220000000004E-3</v>
      </c>
    </row>
    <row r="1750" spans="1:5" x14ac:dyDescent="0.35">
      <c r="A1750" s="29" t="s">
        <v>132</v>
      </c>
      <c r="B1750" s="29" t="s">
        <v>149</v>
      </c>
      <c r="C1750" s="29" t="s">
        <v>29</v>
      </c>
      <c r="D1750" s="29">
        <v>292.24026488999999</v>
      </c>
      <c r="E1750" s="29">
        <v>5.3614190000000001E-3</v>
      </c>
    </row>
    <row r="1751" spans="1:5" x14ac:dyDescent="0.35">
      <c r="A1751" s="29" t="s">
        <v>133</v>
      </c>
      <c r="B1751" s="29" t="s">
        <v>149</v>
      </c>
      <c r="C1751" s="29" t="s">
        <v>29</v>
      </c>
      <c r="D1751" s="29">
        <v>463.59347534</v>
      </c>
      <c r="E1751" s="29">
        <v>5.4567210000000003E-3</v>
      </c>
    </row>
    <row r="1752" spans="1:5" x14ac:dyDescent="0.35">
      <c r="A1752" s="29" t="s">
        <v>134</v>
      </c>
      <c r="B1752" s="29" t="s">
        <v>149</v>
      </c>
      <c r="C1752" s="29" t="s">
        <v>29</v>
      </c>
      <c r="D1752" s="29">
        <v>286.36666869999999</v>
      </c>
      <c r="E1752" s="29">
        <v>5.4357390000000002E-3</v>
      </c>
    </row>
    <row r="1753" spans="1:5" x14ac:dyDescent="0.35">
      <c r="A1753" s="29" t="s">
        <v>135</v>
      </c>
      <c r="B1753" s="29" t="s">
        <v>149</v>
      </c>
      <c r="C1753" s="29" t="s">
        <v>29</v>
      </c>
      <c r="D1753" s="29">
        <v>300</v>
      </c>
      <c r="E1753" s="29">
        <v>5.7106470000000001E-3</v>
      </c>
    </row>
    <row r="1754" spans="1:5" x14ac:dyDescent="0.35">
      <c r="A1754" s="29" t="s">
        <v>136</v>
      </c>
      <c r="B1754" s="29" t="s">
        <v>149</v>
      </c>
      <c r="C1754" s="29" t="s">
        <v>29</v>
      </c>
      <c r="D1754" s="29">
        <v>303.05712891000002</v>
      </c>
      <c r="E1754" s="29">
        <v>5.940074E-3</v>
      </c>
    </row>
    <row r="1755" spans="1:5" x14ac:dyDescent="0.35">
      <c r="A1755" s="29" t="s">
        <v>137</v>
      </c>
      <c r="B1755" s="29" t="s">
        <v>149</v>
      </c>
      <c r="C1755" s="29" t="s">
        <v>29</v>
      </c>
      <c r="D1755" s="29">
        <v>260.73074341</v>
      </c>
      <c r="E1755" s="29">
        <v>5.838312E-3</v>
      </c>
    </row>
    <row r="1756" spans="1:5" x14ac:dyDescent="0.35">
      <c r="A1756" s="29" t="s">
        <v>138</v>
      </c>
      <c r="B1756" s="29" t="s">
        <v>149</v>
      </c>
      <c r="C1756" s="29" t="s">
        <v>29</v>
      </c>
      <c r="D1756" s="29">
        <v>204.0440979</v>
      </c>
      <c r="E1756" s="29">
        <v>5.8916919999999996E-3</v>
      </c>
    </row>
    <row r="1757" spans="1:5" x14ac:dyDescent="0.35">
      <c r="A1757" s="29" t="s">
        <v>124</v>
      </c>
      <c r="B1757" s="29" t="s">
        <v>149</v>
      </c>
      <c r="C1757" s="29" t="s">
        <v>30</v>
      </c>
      <c r="D1757" s="29">
        <v>4313.3100585900002</v>
      </c>
      <c r="E1757" s="29">
        <v>3.281923E-3</v>
      </c>
    </row>
    <row r="1758" spans="1:5" x14ac:dyDescent="0.35">
      <c r="A1758" s="29" t="s">
        <v>125</v>
      </c>
      <c r="B1758" s="29" t="s">
        <v>149</v>
      </c>
      <c r="C1758" s="29" t="s">
        <v>30</v>
      </c>
      <c r="D1758" s="29">
        <v>4219.4541015599998</v>
      </c>
      <c r="E1758" s="29">
        <v>3.239806E-3</v>
      </c>
    </row>
    <row r="1759" spans="1:5" x14ac:dyDescent="0.35">
      <c r="A1759" s="29" t="s">
        <v>126</v>
      </c>
      <c r="B1759" s="29" t="s">
        <v>149</v>
      </c>
      <c r="C1759" s="29" t="s">
        <v>30</v>
      </c>
      <c r="D1759" s="29">
        <v>4193.1342773400002</v>
      </c>
      <c r="E1759" s="29">
        <v>3.106611E-3</v>
      </c>
    </row>
    <row r="1760" spans="1:5" x14ac:dyDescent="0.35">
      <c r="A1760" s="29" t="s">
        <v>127</v>
      </c>
      <c r="B1760" s="29" t="s">
        <v>149</v>
      </c>
      <c r="C1760" s="29" t="s">
        <v>30</v>
      </c>
      <c r="D1760" s="29">
        <v>4058.4819335900002</v>
      </c>
      <c r="E1760" s="29">
        <v>3.1905319999999998E-3</v>
      </c>
    </row>
    <row r="1761" spans="1:5" x14ac:dyDescent="0.35">
      <c r="A1761" s="29" t="s">
        <v>128</v>
      </c>
      <c r="B1761" s="29" t="s">
        <v>149</v>
      </c>
      <c r="C1761" s="29" t="s">
        <v>30</v>
      </c>
      <c r="D1761" s="29">
        <v>3827.5297851599998</v>
      </c>
      <c r="E1761" s="29">
        <v>3.0724390000000002E-3</v>
      </c>
    </row>
    <row r="1762" spans="1:5" x14ac:dyDescent="0.35">
      <c r="A1762" s="29" t="s">
        <v>129</v>
      </c>
      <c r="B1762" s="29" t="s">
        <v>149</v>
      </c>
      <c r="C1762" s="29" t="s">
        <v>30</v>
      </c>
      <c r="D1762" s="29">
        <v>3953.5627441400002</v>
      </c>
      <c r="E1762" s="29">
        <v>3.2209780000000002E-3</v>
      </c>
    </row>
    <row r="1763" spans="1:5" x14ac:dyDescent="0.35">
      <c r="A1763" s="29" t="s">
        <v>130</v>
      </c>
      <c r="B1763" s="29" t="s">
        <v>149</v>
      </c>
      <c r="C1763" s="29" t="s">
        <v>30</v>
      </c>
      <c r="D1763" s="29">
        <v>3696.7910156299999</v>
      </c>
      <c r="E1763" s="29">
        <v>3.2462820000000001E-3</v>
      </c>
    </row>
    <row r="1764" spans="1:5" x14ac:dyDescent="0.35">
      <c r="A1764" s="29" t="s">
        <v>131</v>
      </c>
      <c r="B1764" s="29" t="s">
        <v>149</v>
      </c>
      <c r="C1764" s="29" t="s">
        <v>30</v>
      </c>
      <c r="D1764" s="29">
        <v>4058.6591796900002</v>
      </c>
      <c r="E1764" s="29">
        <v>3.2322599999999998E-3</v>
      </c>
    </row>
    <row r="1765" spans="1:5" x14ac:dyDescent="0.35">
      <c r="A1765" s="29" t="s">
        <v>132</v>
      </c>
      <c r="B1765" s="29" t="s">
        <v>149</v>
      </c>
      <c r="C1765" s="29" t="s">
        <v>30</v>
      </c>
      <c r="D1765" s="29">
        <v>3586.9199218799999</v>
      </c>
      <c r="E1765" s="29">
        <v>3.2761660000000001E-3</v>
      </c>
    </row>
    <row r="1766" spans="1:5" x14ac:dyDescent="0.35">
      <c r="A1766" s="29" t="s">
        <v>133</v>
      </c>
      <c r="B1766" s="29" t="s">
        <v>149</v>
      </c>
      <c r="C1766" s="29" t="s">
        <v>30</v>
      </c>
      <c r="D1766" s="29">
        <v>4025.4929199200001</v>
      </c>
      <c r="E1766" s="29">
        <v>3.440612E-3</v>
      </c>
    </row>
    <row r="1767" spans="1:5" x14ac:dyDescent="0.35">
      <c r="A1767" s="29" t="s">
        <v>134</v>
      </c>
      <c r="B1767" s="29" t="s">
        <v>149</v>
      </c>
      <c r="C1767" s="29" t="s">
        <v>30</v>
      </c>
      <c r="D1767" s="29">
        <v>3276.7246093799999</v>
      </c>
      <c r="E1767" s="29">
        <v>3.7222520000000001E-3</v>
      </c>
    </row>
    <row r="1768" spans="1:5" x14ac:dyDescent="0.35">
      <c r="A1768" s="29" t="s">
        <v>135</v>
      </c>
      <c r="B1768" s="29" t="s">
        <v>149</v>
      </c>
      <c r="C1768" s="29" t="s">
        <v>30</v>
      </c>
      <c r="D1768" s="29">
        <v>3309</v>
      </c>
      <c r="E1768" s="29">
        <v>3.7083200000000002E-3</v>
      </c>
    </row>
    <row r="1769" spans="1:5" x14ac:dyDescent="0.35">
      <c r="A1769" s="29" t="s">
        <v>136</v>
      </c>
      <c r="B1769" s="29" t="s">
        <v>149</v>
      </c>
      <c r="C1769" s="29" t="s">
        <v>30</v>
      </c>
      <c r="D1769" s="29">
        <v>3093.4970703099998</v>
      </c>
      <c r="E1769" s="29">
        <v>3.7921249999999999E-3</v>
      </c>
    </row>
    <row r="1770" spans="1:5" x14ac:dyDescent="0.35">
      <c r="A1770" s="29" t="s">
        <v>137</v>
      </c>
      <c r="B1770" s="29" t="s">
        <v>149</v>
      </c>
      <c r="C1770" s="29" t="s">
        <v>30</v>
      </c>
      <c r="D1770" s="29">
        <v>2896.0148925799999</v>
      </c>
      <c r="E1770" s="29">
        <v>3.9871810000000002E-3</v>
      </c>
    </row>
    <row r="1771" spans="1:5" x14ac:dyDescent="0.35">
      <c r="A1771" s="29" t="s">
        <v>138</v>
      </c>
      <c r="B1771" s="29" t="s">
        <v>149</v>
      </c>
      <c r="C1771" s="29" t="s">
        <v>30</v>
      </c>
      <c r="D1771" s="29">
        <v>2116.5124511700001</v>
      </c>
      <c r="E1771" s="29">
        <v>4.1716779999999998E-3</v>
      </c>
    </row>
    <row r="1772" spans="1:5" x14ac:dyDescent="0.35">
      <c r="A1772" s="29" t="s">
        <v>124</v>
      </c>
      <c r="B1772" s="29" t="s">
        <v>149</v>
      </c>
      <c r="C1772" s="29" t="s">
        <v>31</v>
      </c>
      <c r="D1772" s="29">
        <v>2414.8510742200001</v>
      </c>
      <c r="E1772" s="29">
        <v>3.2032219999999999E-3</v>
      </c>
    </row>
    <row r="1773" spans="1:5" x14ac:dyDescent="0.35">
      <c r="A1773" s="29" t="s">
        <v>125</v>
      </c>
      <c r="B1773" s="29" t="s">
        <v>149</v>
      </c>
      <c r="C1773" s="29" t="s">
        <v>31</v>
      </c>
      <c r="D1773" s="29">
        <v>2900.6906738299999</v>
      </c>
      <c r="E1773" s="29">
        <v>3.2152610000000001E-3</v>
      </c>
    </row>
    <row r="1774" spans="1:5" x14ac:dyDescent="0.35">
      <c r="A1774" s="29" t="s">
        <v>126</v>
      </c>
      <c r="B1774" s="29" t="s">
        <v>149</v>
      </c>
      <c r="C1774" s="29" t="s">
        <v>31</v>
      </c>
      <c r="D1774" s="29">
        <v>2735.3041992200001</v>
      </c>
      <c r="E1774" s="29">
        <v>3.1822550000000002E-3</v>
      </c>
    </row>
    <row r="1775" spans="1:5" x14ac:dyDescent="0.35">
      <c r="A1775" s="29" t="s">
        <v>127</v>
      </c>
      <c r="B1775" s="29" t="s">
        <v>149</v>
      </c>
      <c r="C1775" s="29" t="s">
        <v>31</v>
      </c>
      <c r="D1775" s="29">
        <v>2388.0566406299999</v>
      </c>
      <c r="E1775" s="29">
        <v>3.25063E-3</v>
      </c>
    </row>
    <row r="1776" spans="1:5" x14ac:dyDescent="0.35">
      <c r="A1776" s="29" t="s">
        <v>128</v>
      </c>
      <c r="B1776" s="29" t="s">
        <v>149</v>
      </c>
      <c r="C1776" s="29" t="s">
        <v>31</v>
      </c>
      <c r="D1776" s="29">
        <v>2242.1860351599998</v>
      </c>
      <c r="E1776" s="29">
        <v>3.2746469999999999E-3</v>
      </c>
    </row>
    <row r="1777" spans="1:5" x14ac:dyDescent="0.35">
      <c r="A1777" s="29" t="s">
        <v>129</v>
      </c>
      <c r="B1777" s="29" t="s">
        <v>149</v>
      </c>
      <c r="C1777" s="29" t="s">
        <v>31</v>
      </c>
      <c r="D1777" s="29">
        <v>2643.3513183599998</v>
      </c>
      <c r="E1777" s="29">
        <v>3.6642049999999998E-3</v>
      </c>
    </row>
    <row r="1778" spans="1:5" x14ac:dyDescent="0.35">
      <c r="A1778" s="29" t="s">
        <v>130</v>
      </c>
      <c r="B1778" s="29" t="s">
        <v>149</v>
      </c>
      <c r="C1778" s="29" t="s">
        <v>31</v>
      </c>
      <c r="D1778" s="29">
        <v>2397.9199218799999</v>
      </c>
      <c r="E1778" s="29">
        <v>4.1221720000000003E-3</v>
      </c>
    </row>
    <row r="1779" spans="1:5" x14ac:dyDescent="0.35">
      <c r="A1779" s="29" t="s">
        <v>131</v>
      </c>
      <c r="B1779" s="29" t="s">
        <v>149</v>
      </c>
      <c r="C1779" s="29" t="s">
        <v>31</v>
      </c>
      <c r="D1779" s="29">
        <v>2738</v>
      </c>
      <c r="E1779" s="29">
        <v>3.9739049999999998E-3</v>
      </c>
    </row>
    <row r="1780" spans="1:5" x14ac:dyDescent="0.35">
      <c r="A1780" s="29" t="s">
        <v>132</v>
      </c>
      <c r="B1780" s="29" t="s">
        <v>149</v>
      </c>
      <c r="C1780" s="29" t="s">
        <v>31</v>
      </c>
      <c r="D1780" s="29">
        <v>2541</v>
      </c>
      <c r="E1780" s="29">
        <v>3.8231329999999998E-3</v>
      </c>
    </row>
    <row r="1781" spans="1:5" x14ac:dyDescent="0.35">
      <c r="A1781" s="29" t="s">
        <v>133</v>
      </c>
      <c r="B1781" s="29" t="s">
        <v>149</v>
      </c>
      <c r="C1781" s="29" t="s">
        <v>31</v>
      </c>
      <c r="D1781" s="29">
        <v>2689</v>
      </c>
      <c r="E1781" s="29">
        <v>3.9342379999999996E-3</v>
      </c>
    </row>
    <row r="1782" spans="1:5" x14ac:dyDescent="0.35">
      <c r="A1782" s="29" t="s">
        <v>134</v>
      </c>
      <c r="B1782" s="29" t="s">
        <v>149</v>
      </c>
      <c r="C1782" s="29" t="s">
        <v>31</v>
      </c>
      <c r="D1782" s="29">
        <v>2359</v>
      </c>
      <c r="E1782" s="29">
        <v>3.9073160000000001E-3</v>
      </c>
    </row>
    <row r="1783" spans="1:5" x14ac:dyDescent="0.35">
      <c r="A1783" s="29" t="s">
        <v>135</v>
      </c>
      <c r="B1783" s="29" t="s">
        <v>149</v>
      </c>
      <c r="C1783" s="29" t="s">
        <v>31</v>
      </c>
      <c r="D1783" s="29">
        <v>2412</v>
      </c>
      <c r="E1783" s="29">
        <v>4.1554369999999997E-3</v>
      </c>
    </row>
    <row r="1784" spans="1:5" x14ac:dyDescent="0.35">
      <c r="A1784" s="29" t="s">
        <v>136</v>
      </c>
      <c r="B1784" s="29" t="s">
        <v>149</v>
      </c>
      <c r="C1784" s="29" t="s">
        <v>31</v>
      </c>
      <c r="D1784" s="29">
        <v>2184</v>
      </c>
      <c r="E1784" s="29">
        <v>4.4792290000000004E-3</v>
      </c>
    </row>
    <row r="1785" spans="1:5" x14ac:dyDescent="0.35">
      <c r="A1785" s="29" t="s">
        <v>137</v>
      </c>
      <c r="B1785" s="29" t="s">
        <v>149</v>
      </c>
      <c r="C1785" s="29" t="s">
        <v>31</v>
      </c>
      <c r="D1785" s="29">
        <v>1729</v>
      </c>
      <c r="E1785" s="29">
        <v>4.6510509999999998E-3</v>
      </c>
    </row>
    <row r="1786" spans="1:5" x14ac:dyDescent="0.35">
      <c r="A1786" s="29" t="s">
        <v>138</v>
      </c>
      <c r="B1786" s="29" t="s">
        <v>149</v>
      </c>
      <c r="C1786" s="29" t="s">
        <v>31</v>
      </c>
      <c r="D1786" s="29">
        <v>1441</v>
      </c>
      <c r="E1786" s="29">
        <v>4.6683430000000001E-3</v>
      </c>
    </row>
    <row r="1787" spans="1:5" x14ac:dyDescent="0.35">
      <c r="A1787" s="29" t="s">
        <v>124</v>
      </c>
      <c r="B1787" s="29" t="s">
        <v>149</v>
      </c>
      <c r="C1787" s="29" t="s">
        <v>32</v>
      </c>
      <c r="D1787" s="29">
        <v>618.34863281000003</v>
      </c>
      <c r="E1787" s="29">
        <v>3.4865339999999999E-3</v>
      </c>
    </row>
    <row r="1788" spans="1:5" x14ac:dyDescent="0.35">
      <c r="A1788" s="29" t="s">
        <v>125</v>
      </c>
      <c r="B1788" s="29" t="s">
        <v>149</v>
      </c>
      <c r="C1788" s="29" t="s">
        <v>32</v>
      </c>
      <c r="D1788" s="29">
        <v>889.84185791000004</v>
      </c>
      <c r="E1788" s="29">
        <v>3.6193559999999998E-3</v>
      </c>
    </row>
    <row r="1789" spans="1:5" x14ac:dyDescent="0.35">
      <c r="A1789" s="29" t="s">
        <v>126</v>
      </c>
      <c r="B1789" s="29" t="s">
        <v>149</v>
      </c>
      <c r="C1789" s="29" t="s">
        <v>32</v>
      </c>
      <c r="D1789" s="29">
        <v>812.13897704999999</v>
      </c>
      <c r="E1789" s="29">
        <v>4.1326760000000001E-3</v>
      </c>
    </row>
    <row r="1790" spans="1:5" x14ac:dyDescent="0.35">
      <c r="A1790" s="29" t="s">
        <v>127</v>
      </c>
      <c r="B1790" s="29" t="s">
        <v>149</v>
      </c>
      <c r="C1790" s="29" t="s">
        <v>32</v>
      </c>
      <c r="D1790" s="29">
        <v>858.99865723000005</v>
      </c>
      <c r="E1790" s="29">
        <v>4.1926330000000003E-3</v>
      </c>
    </row>
    <row r="1791" spans="1:5" x14ac:dyDescent="0.35">
      <c r="A1791" s="29" t="s">
        <v>128</v>
      </c>
      <c r="B1791" s="29" t="s">
        <v>149</v>
      </c>
      <c r="C1791" s="29" t="s">
        <v>32</v>
      </c>
      <c r="D1791" s="29">
        <v>843.31896973000005</v>
      </c>
      <c r="E1791" s="29">
        <v>4.3814830000000003E-3</v>
      </c>
    </row>
    <row r="1792" spans="1:5" x14ac:dyDescent="0.35">
      <c r="A1792" s="29" t="s">
        <v>129</v>
      </c>
      <c r="B1792" s="29" t="s">
        <v>149</v>
      </c>
      <c r="C1792" s="29" t="s">
        <v>32</v>
      </c>
      <c r="D1792" s="29">
        <v>750.55474853999999</v>
      </c>
      <c r="E1792" s="29">
        <v>4.32833E-3</v>
      </c>
    </row>
    <row r="1793" spans="1:5" x14ac:dyDescent="0.35">
      <c r="A1793" s="29" t="s">
        <v>130</v>
      </c>
      <c r="B1793" s="29" t="s">
        <v>149</v>
      </c>
      <c r="C1793" s="29" t="s">
        <v>32</v>
      </c>
      <c r="D1793" s="29">
        <v>816.015625</v>
      </c>
      <c r="E1793" s="29">
        <v>4.5591629999999998E-3</v>
      </c>
    </row>
    <row r="1794" spans="1:5" x14ac:dyDescent="0.35">
      <c r="A1794" s="29" t="s">
        <v>131</v>
      </c>
      <c r="B1794" s="29" t="s">
        <v>149</v>
      </c>
      <c r="C1794" s="29" t="s">
        <v>32</v>
      </c>
      <c r="D1794" s="29">
        <v>823.56781006000006</v>
      </c>
      <c r="E1794" s="29">
        <v>4.34426E-3</v>
      </c>
    </row>
    <row r="1795" spans="1:5" x14ac:dyDescent="0.35">
      <c r="A1795" s="29" t="s">
        <v>132</v>
      </c>
      <c r="B1795" s="29" t="s">
        <v>149</v>
      </c>
      <c r="C1795" s="29" t="s">
        <v>32</v>
      </c>
      <c r="D1795" s="29">
        <v>711.79772949000005</v>
      </c>
      <c r="E1795" s="29">
        <v>4.3797319999999999E-3</v>
      </c>
    </row>
    <row r="1796" spans="1:5" x14ac:dyDescent="0.35">
      <c r="A1796" s="29" t="s">
        <v>133</v>
      </c>
      <c r="B1796" s="29" t="s">
        <v>149</v>
      </c>
      <c r="C1796" s="29" t="s">
        <v>32</v>
      </c>
      <c r="D1796" s="29">
        <v>775.20068359000004</v>
      </c>
      <c r="E1796" s="29">
        <v>5.2169240000000004E-3</v>
      </c>
    </row>
    <row r="1797" spans="1:5" x14ac:dyDescent="0.35">
      <c r="A1797" s="29" t="s">
        <v>134</v>
      </c>
      <c r="B1797" s="29" t="s">
        <v>149</v>
      </c>
      <c r="C1797" s="29" t="s">
        <v>32</v>
      </c>
      <c r="D1797" s="29">
        <v>684.51489258000004</v>
      </c>
      <c r="E1797" s="29">
        <v>4.9469750000000002E-3</v>
      </c>
    </row>
    <row r="1798" spans="1:5" x14ac:dyDescent="0.35">
      <c r="A1798" s="29" t="s">
        <v>135</v>
      </c>
      <c r="B1798" s="29" t="s">
        <v>149</v>
      </c>
      <c r="C1798" s="29" t="s">
        <v>32</v>
      </c>
      <c r="D1798" s="29">
        <v>633</v>
      </c>
      <c r="E1798" s="29">
        <v>5.0882039999999998E-3</v>
      </c>
    </row>
    <row r="1799" spans="1:5" x14ac:dyDescent="0.35">
      <c r="A1799" s="29" t="s">
        <v>136</v>
      </c>
      <c r="B1799" s="29" t="s">
        <v>149</v>
      </c>
      <c r="C1799" s="29" t="s">
        <v>32</v>
      </c>
      <c r="D1799" s="29">
        <v>471.20895386000001</v>
      </c>
      <c r="E1799" s="29">
        <v>4.7683459999999997E-3</v>
      </c>
    </row>
    <row r="1800" spans="1:5" x14ac:dyDescent="0.35">
      <c r="A1800" s="29" t="s">
        <v>137</v>
      </c>
      <c r="B1800" s="29" t="s">
        <v>149</v>
      </c>
      <c r="C1800" s="29" t="s">
        <v>32</v>
      </c>
      <c r="D1800" s="29">
        <v>552.48583984000004</v>
      </c>
      <c r="E1800" s="29">
        <v>4.3701269999999997E-3</v>
      </c>
    </row>
    <row r="1801" spans="1:5" x14ac:dyDescent="0.35">
      <c r="A1801" s="29" t="s">
        <v>138</v>
      </c>
      <c r="B1801" s="29" t="s">
        <v>149</v>
      </c>
      <c r="C1801" s="29" t="s">
        <v>32</v>
      </c>
      <c r="D1801" s="29">
        <v>482.76190186000002</v>
      </c>
      <c r="E1801" s="29">
        <v>4.87412E-3</v>
      </c>
    </row>
    <row r="1802" spans="1:5" x14ac:dyDescent="0.35">
      <c r="A1802" s="29" t="s">
        <v>124</v>
      </c>
      <c r="B1802" s="29" t="s">
        <v>149</v>
      </c>
      <c r="C1802" s="42" t="s">
        <v>33</v>
      </c>
      <c r="D1802" s="29">
        <v>414.69491577000002</v>
      </c>
      <c r="E1802" s="29">
        <v>5.929953E-3</v>
      </c>
    </row>
    <row r="1803" spans="1:5" x14ac:dyDescent="0.35">
      <c r="A1803" s="29" t="s">
        <v>125</v>
      </c>
      <c r="B1803" s="29" t="s">
        <v>149</v>
      </c>
      <c r="C1803" s="42" t="s">
        <v>33</v>
      </c>
      <c r="D1803" s="29">
        <v>525.27160645000004</v>
      </c>
      <c r="E1803" s="29">
        <v>5.1720960000000002E-3</v>
      </c>
    </row>
    <row r="1804" spans="1:5" x14ac:dyDescent="0.35">
      <c r="A1804" s="29" t="s">
        <v>126</v>
      </c>
      <c r="B1804" s="29" t="s">
        <v>149</v>
      </c>
      <c r="C1804" s="42" t="s">
        <v>33</v>
      </c>
      <c r="D1804" s="29">
        <v>556.57958984000004</v>
      </c>
      <c r="E1804" s="29">
        <v>4.7724109999999998E-3</v>
      </c>
    </row>
    <row r="1805" spans="1:5" x14ac:dyDescent="0.35">
      <c r="A1805" s="29" t="s">
        <v>127</v>
      </c>
      <c r="B1805" s="29" t="s">
        <v>149</v>
      </c>
      <c r="C1805" s="42" t="s">
        <v>33</v>
      </c>
      <c r="D1805" s="29">
        <v>605.75073241999996</v>
      </c>
      <c r="E1805" s="29">
        <v>4.834774E-3</v>
      </c>
    </row>
    <row r="1806" spans="1:5" x14ac:dyDescent="0.35">
      <c r="A1806" s="29" t="s">
        <v>128</v>
      </c>
      <c r="B1806" s="29" t="s">
        <v>149</v>
      </c>
      <c r="C1806" s="42" t="s">
        <v>33</v>
      </c>
      <c r="D1806" s="29">
        <v>458.42633057</v>
      </c>
      <c r="E1806" s="29">
        <v>4.9649569999999999E-3</v>
      </c>
    </row>
    <row r="1807" spans="1:5" x14ac:dyDescent="0.35">
      <c r="A1807" s="29" t="s">
        <v>129</v>
      </c>
      <c r="B1807" s="29" t="s">
        <v>149</v>
      </c>
      <c r="C1807" s="42" t="s">
        <v>33</v>
      </c>
      <c r="D1807" s="29">
        <v>529.48577881000006</v>
      </c>
      <c r="E1807" s="29">
        <v>5.3310529999999997E-3</v>
      </c>
    </row>
    <row r="1808" spans="1:5" x14ac:dyDescent="0.35">
      <c r="A1808" s="29" t="s">
        <v>130</v>
      </c>
      <c r="B1808" s="29" t="s">
        <v>149</v>
      </c>
      <c r="C1808" s="42" t="s">
        <v>33</v>
      </c>
      <c r="D1808" s="29">
        <v>422.01239013999998</v>
      </c>
      <c r="E1808" s="29">
        <v>5.2882409999999999E-3</v>
      </c>
    </row>
    <row r="1809" spans="1:5" x14ac:dyDescent="0.35">
      <c r="A1809" s="29" t="s">
        <v>131</v>
      </c>
      <c r="B1809" s="29" t="s">
        <v>149</v>
      </c>
      <c r="C1809" s="42" t="s">
        <v>33</v>
      </c>
      <c r="D1809" s="29">
        <v>483.06823730000002</v>
      </c>
      <c r="E1809" s="29">
        <v>5.0978000000000004E-3</v>
      </c>
    </row>
    <row r="1810" spans="1:5" x14ac:dyDescent="0.35">
      <c r="A1810" s="29" t="s">
        <v>132</v>
      </c>
      <c r="B1810" s="29" t="s">
        <v>149</v>
      </c>
      <c r="C1810" s="42" t="s">
        <v>33</v>
      </c>
      <c r="D1810" s="29">
        <v>355.36477660999998</v>
      </c>
      <c r="E1810" s="29">
        <v>5.5617059999999996E-3</v>
      </c>
    </row>
    <row r="1811" spans="1:5" x14ac:dyDescent="0.35">
      <c r="A1811" s="29" t="s">
        <v>133</v>
      </c>
      <c r="B1811" s="29" t="s">
        <v>149</v>
      </c>
      <c r="C1811" s="42" t="s">
        <v>33</v>
      </c>
      <c r="D1811" s="29">
        <v>382.79000853999997</v>
      </c>
      <c r="E1811" s="29">
        <v>5.4447280000000002E-3</v>
      </c>
    </row>
    <row r="1812" spans="1:5" x14ac:dyDescent="0.35">
      <c r="A1812" s="29" t="s">
        <v>134</v>
      </c>
      <c r="B1812" s="29" t="s">
        <v>149</v>
      </c>
      <c r="C1812" s="42" t="s">
        <v>33</v>
      </c>
      <c r="D1812" s="29">
        <v>318.75</v>
      </c>
      <c r="E1812" s="29">
        <v>6.064715E-3</v>
      </c>
    </row>
    <row r="1813" spans="1:5" x14ac:dyDescent="0.35">
      <c r="A1813" s="29" t="s">
        <v>135</v>
      </c>
      <c r="B1813" s="29" t="s">
        <v>149</v>
      </c>
      <c r="C1813" s="42" t="s">
        <v>33</v>
      </c>
      <c r="D1813" s="29">
        <v>313</v>
      </c>
      <c r="E1813" s="29">
        <v>5.7042059999999999E-3</v>
      </c>
    </row>
    <row r="1814" spans="1:5" x14ac:dyDescent="0.35">
      <c r="A1814" s="29" t="s">
        <v>136</v>
      </c>
      <c r="B1814" s="29" t="s">
        <v>149</v>
      </c>
      <c r="C1814" s="42" t="s">
        <v>33</v>
      </c>
      <c r="D1814" s="29">
        <v>346.03115845000002</v>
      </c>
      <c r="E1814" s="29">
        <v>6.2048429999999998E-3</v>
      </c>
    </row>
    <row r="1815" spans="1:5" x14ac:dyDescent="0.35">
      <c r="A1815" s="29" t="s">
        <v>137</v>
      </c>
      <c r="B1815" s="29" t="s">
        <v>149</v>
      </c>
      <c r="C1815" s="42" t="s">
        <v>33</v>
      </c>
      <c r="D1815" s="29">
        <v>308.98727416999998</v>
      </c>
      <c r="E1815" s="29">
        <v>6.3780010000000003E-3</v>
      </c>
    </row>
    <row r="1816" spans="1:5" x14ac:dyDescent="0.35">
      <c r="A1816" s="29" t="s">
        <v>138</v>
      </c>
      <c r="B1816" s="29" t="s">
        <v>149</v>
      </c>
      <c r="C1816" s="42" t="s">
        <v>33</v>
      </c>
      <c r="D1816" s="29">
        <v>283.75491333000002</v>
      </c>
      <c r="E1816" s="29">
        <v>5.7581569999999999E-3</v>
      </c>
    </row>
    <row r="1817" spans="1:5" x14ac:dyDescent="0.35">
      <c r="A1817" s="29" t="s">
        <v>124</v>
      </c>
      <c r="B1817" s="29" t="s">
        <v>149</v>
      </c>
      <c r="C1817" s="29" t="s">
        <v>34</v>
      </c>
      <c r="D1817" s="29">
        <v>494.09036255000001</v>
      </c>
      <c r="E1817" s="29">
        <v>4.238253E-3</v>
      </c>
    </row>
    <row r="1818" spans="1:5" x14ac:dyDescent="0.35">
      <c r="A1818" s="29" t="s">
        <v>125</v>
      </c>
      <c r="B1818" s="29" t="s">
        <v>149</v>
      </c>
      <c r="C1818" s="29" t="s">
        <v>34</v>
      </c>
      <c r="D1818" s="29">
        <v>669.59509276999995</v>
      </c>
      <c r="E1818" s="29">
        <v>4.3634119999999997E-3</v>
      </c>
    </row>
    <row r="1819" spans="1:5" x14ac:dyDescent="0.35">
      <c r="A1819" s="29" t="s">
        <v>126</v>
      </c>
      <c r="B1819" s="29" t="s">
        <v>149</v>
      </c>
      <c r="C1819" s="29" t="s">
        <v>34</v>
      </c>
      <c r="D1819" s="29">
        <v>771.20404053000004</v>
      </c>
      <c r="E1819" s="29">
        <v>4.3815829999999997E-3</v>
      </c>
    </row>
    <row r="1820" spans="1:5" x14ac:dyDescent="0.35">
      <c r="A1820" s="29" t="s">
        <v>127</v>
      </c>
      <c r="B1820" s="29" t="s">
        <v>149</v>
      </c>
      <c r="C1820" s="29" t="s">
        <v>34</v>
      </c>
      <c r="D1820" s="29">
        <v>624.99359131000006</v>
      </c>
      <c r="E1820" s="29">
        <v>4.2931790000000003E-3</v>
      </c>
    </row>
    <row r="1821" spans="1:5" x14ac:dyDescent="0.35">
      <c r="A1821" s="29" t="s">
        <v>128</v>
      </c>
      <c r="B1821" s="29" t="s">
        <v>149</v>
      </c>
      <c r="C1821" s="29" t="s">
        <v>34</v>
      </c>
      <c r="D1821" s="29">
        <v>678.09387206999997</v>
      </c>
      <c r="E1821" s="29">
        <v>4.3698629999999999E-3</v>
      </c>
    </row>
    <row r="1822" spans="1:5" x14ac:dyDescent="0.35">
      <c r="A1822" s="29" t="s">
        <v>129</v>
      </c>
      <c r="B1822" s="29" t="s">
        <v>149</v>
      </c>
      <c r="C1822" s="29" t="s">
        <v>34</v>
      </c>
      <c r="D1822" s="29">
        <v>754.91998291000004</v>
      </c>
      <c r="E1822" s="29">
        <v>4.5082079999999997E-3</v>
      </c>
    </row>
    <row r="1823" spans="1:5" x14ac:dyDescent="0.35">
      <c r="A1823" s="29" t="s">
        <v>130</v>
      </c>
      <c r="B1823" s="29" t="s">
        <v>149</v>
      </c>
      <c r="C1823" s="29" t="s">
        <v>34</v>
      </c>
      <c r="D1823" s="29">
        <v>590.97900390999996</v>
      </c>
      <c r="E1823" s="29">
        <v>4.6426810000000001E-3</v>
      </c>
    </row>
    <row r="1824" spans="1:5" x14ac:dyDescent="0.35">
      <c r="A1824" s="29" t="s">
        <v>131</v>
      </c>
      <c r="B1824" s="29" t="s">
        <v>149</v>
      </c>
      <c r="C1824" s="29" t="s">
        <v>34</v>
      </c>
      <c r="D1824" s="29">
        <v>574.82324218999997</v>
      </c>
      <c r="E1824" s="29">
        <v>4.5253849999999998E-3</v>
      </c>
    </row>
    <row r="1825" spans="1:5" x14ac:dyDescent="0.35">
      <c r="A1825" s="29" t="s">
        <v>132</v>
      </c>
      <c r="B1825" s="29" t="s">
        <v>149</v>
      </c>
      <c r="C1825" s="29" t="s">
        <v>34</v>
      </c>
      <c r="D1825" s="29">
        <v>521.17071533000001</v>
      </c>
      <c r="E1825" s="29">
        <v>4.6164250000000004E-3</v>
      </c>
    </row>
    <row r="1826" spans="1:5" x14ac:dyDescent="0.35">
      <c r="A1826" s="29" t="s">
        <v>133</v>
      </c>
      <c r="B1826" s="29" t="s">
        <v>149</v>
      </c>
      <c r="C1826" s="29" t="s">
        <v>34</v>
      </c>
      <c r="D1826" s="29">
        <v>571.49835204999999</v>
      </c>
      <c r="E1826" s="29">
        <v>4.7691039999999997E-3</v>
      </c>
    </row>
    <row r="1827" spans="1:5" x14ac:dyDescent="0.35">
      <c r="A1827" s="29" t="s">
        <v>134</v>
      </c>
      <c r="B1827" s="29" t="s">
        <v>149</v>
      </c>
      <c r="C1827" s="29" t="s">
        <v>34</v>
      </c>
      <c r="D1827" s="29">
        <v>498.80575562000001</v>
      </c>
      <c r="E1827" s="29">
        <v>4.1660819999999998E-3</v>
      </c>
    </row>
    <row r="1828" spans="1:5" x14ac:dyDescent="0.35">
      <c r="A1828" s="29" t="s">
        <v>135</v>
      </c>
      <c r="B1828" s="29" t="s">
        <v>149</v>
      </c>
      <c r="C1828" s="29" t="s">
        <v>34</v>
      </c>
      <c r="D1828" s="29">
        <v>479</v>
      </c>
      <c r="E1828" s="29">
        <v>4.8422639999999998E-3</v>
      </c>
    </row>
    <row r="1829" spans="1:5" x14ac:dyDescent="0.35">
      <c r="A1829" s="29" t="s">
        <v>136</v>
      </c>
      <c r="B1829" s="29" t="s">
        <v>149</v>
      </c>
      <c r="C1829" s="29" t="s">
        <v>34</v>
      </c>
      <c r="D1829" s="29">
        <v>378.66705322000001</v>
      </c>
      <c r="E1829" s="29">
        <v>5.0198580000000003E-3</v>
      </c>
    </row>
    <row r="1830" spans="1:5" x14ac:dyDescent="0.35">
      <c r="A1830" s="29" t="s">
        <v>137</v>
      </c>
      <c r="B1830" s="29" t="s">
        <v>149</v>
      </c>
      <c r="C1830" s="29" t="s">
        <v>34</v>
      </c>
      <c r="D1830" s="29">
        <v>371.17645263999998</v>
      </c>
      <c r="E1830" s="29">
        <v>4.3523260000000001E-3</v>
      </c>
    </row>
    <row r="1831" spans="1:5" x14ac:dyDescent="0.35">
      <c r="A1831" s="29" t="s">
        <v>138</v>
      </c>
      <c r="B1831" s="29" t="s">
        <v>149</v>
      </c>
      <c r="C1831" s="29" t="s">
        <v>34</v>
      </c>
      <c r="D1831" s="29">
        <v>298.48779296999999</v>
      </c>
      <c r="E1831" s="29">
        <v>4.1960490000000003E-3</v>
      </c>
    </row>
    <row r="1832" spans="1:5" x14ac:dyDescent="0.35">
      <c r="A1832" s="29" t="s">
        <v>124</v>
      </c>
      <c r="B1832" s="29" t="s">
        <v>149</v>
      </c>
      <c r="C1832" s="29" t="s">
        <v>35</v>
      </c>
      <c r="D1832" s="29">
        <v>862.23480225000003</v>
      </c>
      <c r="E1832" s="29">
        <v>3.8455780000000001E-3</v>
      </c>
    </row>
    <row r="1833" spans="1:5" x14ac:dyDescent="0.35">
      <c r="A1833" s="29" t="s">
        <v>125</v>
      </c>
      <c r="B1833" s="29" t="s">
        <v>149</v>
      </c>
      <c r="C1833" s="29" t="s">
        <v>35</v>
      </c>
      <c r="D1833" s="29">
        <v>925.53594970999995</v>
      </c>
      <c r="E1833" s="29">
        <v>3.7605429999999999E-3</v>
      </c>
    </row>
    <row r="1834" spans="1:5" x14ac:dyDescent="0.35">
      <c r="A1834" s="29" t="s">
        <v>126</v>
      </c>
      <c r="B1834" s="29" t="s">
        <v>149</v>
      </c>
      <c r="C1834" s="29" t="s">
        <v>35</v>
      </c>
      <c r="D1834" s="29">
        <v>871.13366699000005</v>
      </c>
      <c r="E1834" s="29">
        <v>4.0272670000000002E-3</v>
      </c>
    </row>
    <row r="1835" spans="1:5" x14ac:dyDescent="0.35">
      <c r="A1835" s="29" t="s">
        <v>127</v>
      </c>
      <c r="B1835" s="29" t="s">
        <v>149</v>
      </c>
      <c r="C1835" s="29" t="s">
        <v>35</v>
      </c>
      <c r="D1835" s="29">
        <v>740.73229979999996</v>
      </c>
      <c r="E1835" s="29">
        <v>4.0267510000000003E-3</v>
      </c>
    </row>
    <row r="1836" spans="1:5" x14ac:dyDescent="0.35">
      <c r="A1836" s="29" t="s">
        <v>128</v>
      </c>
      <c r="B1836" s="29" t="s">
        <v>149</v>
      </c>
      <c r="C1836" s="29" t="s">
        <v>35</v>
      </c>
      <c r="D1836" s="29">
        <v>671.55657958999996</v>
      </c>
      <c r="E1836" s="29">
        <v>3.9516780000000001E-3</v>
      </c>
    </row>
    <row r="1837" spans="1:5" x14ac:dyDescent="0.35">
      <c r="A1837" s="29" t="s">
        <v>129</v>
      </c>
      <c r="B1837" s="29" t="s">
        <v>149</v>
      </c>
      <c r="C1837" s="29" t="s">
        <v>35</v>
      </c>
      <c r="D1837" s="29">
        <v>738.71557616999996</v>
      </c>
      <c r="E1837" s="29">
        <v>4.0485019999999998E-3</v>
      </c>
    </row>
    <row r="1838" spans="1:5" x14ac:dyDescent="0.35">
      <c r="A1838" s="29" t="s">
        <v>130</v>
      </c>
      <c r="B1838" s="29" t="s">
        <v>149</v>
      </c>
      <c r="C1838" s="29" t="s">
        <v>35</v>
      </c>
      <c r="D1838" s="29">
        <v>635.42041015999996</v>
      </c>
      <c r="E1838" s="29">
        <v>3.837811E-3</v>
      </c>
    </row>
    <row r="1839" spans="1:5" x14ac:dyDescent="0.35">
      <c r="A1839" s="29" t="s">
        <v>131</v>
      </c>
      <c r="B1839" s="29" t="s">
        <v>149</v>
      </c>
      <c r="C1839" s="29" t="s">
        <v>35</v>
      </c>
      <c r="D1839" s="29">
        <v>727.42028808999999</v>
      </c>
      <c r="E1839" s="29">
        <v>4.3430930000000001E-3</v>
      </c>
    </row>
    <row r="1840" spans="1:5" x14ac:dyDescent="0.35">
      <c r="A1840" s="29" t="s">
        <v>132</v>
      </c>
      <c r="B1840" s="29" t="s">
        <v>149</v>
      </c>
      <c r="C1840" s="29" t="s">
        <v>35</v>
      </c>
      <c r="D1840" s="29">
        <v>760.84619140999996</v>
      </c>
      <c r="E1840" s="29">
        <v>4.0359669999999997E-3</v>
      </c>
    </row>
    <row r="1841" spans="1:5" x14ac:dyDescent="0.35">
      <c r="A1841" s="29" t="s">
        <v>133</v>
      </c>
      <c r="B1841" s="29" t="s">
        <v>149</v>
      </c>
      <c r="C1841" s="29" t="s">
        <v>35</v>
      </c>
      <c r="D1841" s="29">
        <v>723.66912841999999</v>
      </c>
      <c r="E1841" s="29">
        <v>4.4306679999999996E-3</v>
      </c>
    </row>
    <row r="1842" spans="1:5" x14ac:dyDescent="0.35">
      <c r="A1842" s="29" t="s">
        <v>134</v>
      </c>
      <c r="B1842" s="29" t="s">
        <v>149</v>
      </c>
      <c r="C1842" s="29" t="s">
        <v>35</v>
      </c>
      <c r="D1842" s="29">
        <v>676.71368408000001</v>
      </c>
      <c r="E1842" s="29">
        <v>4.2665560000000003E-3</v>
      </c>
    </row>
    <row r="1843" spans="1:5" x14ac:dyDescent="0.35">
      <c r="A1843" s="29" t="s">
        <v>135</v>
      </c>
      <c r="B1843" s="29" t="s">
        <v>149</v>
      </c>
      <c r="C1843" s="29" t="s">
        <v>35</v>
      </c>
      <c r="D1843" s="29">
        <v>607</v>
      </c>
      <c r="E1843" s="29">
        <v>4.3897579999999997E-3</v>
      </c>
    </row>
    <row r="1844" spans="1:5" x14ac:dyDescent="0.35">
      <c r="A1844" s="29" t="s">
        <v>136</v>
      </c>
      <c r="B1844" s="29" t="s">
        <v>149</v>
      </c>
      <c r="C1844" s="29" t="s">
        <v>35</v>
      </c>
      <c r="D1844" s="29">
        <v>584.28002930000002</v>
      </c>
      <c r="E1844" s="29">
        <v>4.7808210000000002E-3</v>
      </c>
    </row>
    <row r="1845" spans="1:5" x14ac:dyDescent="0.35">
      <c r="A1845" s="29" t="s">
        <v>137</v>
      </c>
      <c r="B1845" s="29" t="s">
        <v>149</v>
      </c>
      <c r="C1845" s="29" t="s">
        <v>35</v>
      </c>
      <c r="D1845" s="29">
        <v>661.39837646000001</v>
      </c>
      <c r="E1845" s="29">
        <v>4.8076569999999999E-3</v>
      </c>
    </row>
    <row r="1846" spans="1:5" x14ac:dyDescent="0.35">
      <c r="A1846" s="29" t="s">
        <v>138</v>
      </c>
      <c r="B1846" s="29" t="s">
        <v>149</v>
      </c>
      <c r="C1846" s="29" t="s">
        <v>35</v>
      </c>
      <c r="D1846" s="29">
        <v>483.15322875999999</v>
      </c>
      <c r="E1846" s="29">
        <v>4.9541330000000003E-3</v>
      </c>
    </row>
    <row r="1847" spans="1:5" x14ac:dyDescent="0.35">
      <c r="A1847" s="29" t="s">
        <v>124</v>
      </c>
      <c r="B1847" s="29" t="s">
        <v>149</v>
      </c>
      <c r="C1847" s="29" t="s">
        <v>107</v>
      </c>
      <c r="D1847" s="29">
        <v>191.5</v>
      </c>
      <c r="E1847" s="29">
        <v>4.1548799999999997E-3</v>
      </c>
    </row>
    <row r="1848" spans="1:5" x14ac:dyDescent="0.35">
      <c r="A1848" s="29" t="s">
        <v>125</v>
      </c>
      <c r="B1848" s="29" t="s">
        <v>149</v>
      </c>
      <c r="C1848" s="29" t="s">
        <v>107</v>
      </c>
      <c r="D1848" s="29">
        <v>108.63694762999999</v>
      </c>
      <c r="E1848" s="29">
        <v>4.800431E-3</v>
      </c>
    </row>
    <row r="1849" spans="1:5" x14ac:dyDescent="0.35">
      <c r="A1849" s="29" t="s">
        <v>126</v>
      </c>
      <c r="B1849" s="29" t="s">
        <v>149</v>
      </c>
      <c r="C1849" s="29" t="s">
        <v>107</v>
      </c>
      <c r="D1849" s="29">
        <v>110.25454712</v>
      </c>
      <c r="E1849" s="29">
        <v>5.2973530000000003E-3</v>
      </c>
    </row>
    <row r="1850" spans="1:5" x14ac:dyDescent="0.35">
      <c r="A1850" s="29" t="s">
        <v>127</v>
      </c>
      <c r="B1850" s="29" t="s">
        <v>149</v>
      </c>
      <c r="C1850" s="29" t="s">
        <v>107</v>
      </c>
      <c r="D1850" s="29">
        <v>126.05454254</v>
      </c>
      <c r="E1850" s="29">
        <v>4.1627950000000004E-3</v>
      </c>
    </row>
    <row r="1851" spans="1:5" x14ac:dyDescent="0.35">
      <c r="A1851" s="29" t="s">
        <v>128</v>
      </c>
      <c r="B1851" s="29" t="s">
        <v>149</v>
      </c>
      <c r="C1851" s="29" t="s">
        <v>107</v>
      </c>
      <c r="D1851" s="29">
        <v>99.823173519999997</v>
      </c>
      <c r="E1851" s="29">
        <v>4.4426520000000001E-3</v>
      </c>
    </row>
    <row r="1852" spans="1:5" x14ac:dyDescent="0.35">
      <c r="A1852" s="29" t="s">
        <v>129</v>
      </c>
      <c r="B1852" s="29" t="s">
        <v>149</v>
      </c>
      <c r="C1852" s="29" t="s">
        <v>107</v>
      </c>
      <c r="D1852" s="29">
        <v>134.0012207</v>
      </c>
      <c r="E1852" s="29">
        <v>4.683792E-3</v>
      </c>
    </row>
    <row r="1853" spans="1:5" x14ac:dyDescent="0.35">
      <c r="A1853" s="29" t="s">
        <v>130</v>
      </c>
      <c r="B1853" s="29" t="s">
        <v>149</v>
      </c>
      <c r="C1853" s="29" t="s">
        <v>107</v>
      </c>
      <c r="D1853" s="29">
        <v>110.89935303</v>
      </c>
      <c r="E1853" s="29">
        <v>5.1572780000000004E-3</v>
      </c>
    </row>
    <row r="1854" spans="1:5" x14ac:dyDescent="0.35">
      <c r="A1854" s="29" t="s">
        <v>131</v>
      </c>
      <c r="B1854" s="29" t="s">
        <v>149</v>
      </c>
      <c r="C1854" s="29" t="s">
        <v>107</v>
      </c>
      <c r="D1854" s="29">
        <v>133.08332824999999</v>
      </c>
      <c r="E1854" s="29">
        <v>4.9078569999999998E-3</v>
      </c>
    </row>
    <row r="1855" spans="1:5" x14ac:dyDescent="0.35">
      <c r="A1855" s="29" t="s">
        <v>132</v>
      </c>
      <c r="B1855" s="29" t="s">
        <v>149</v>
      </c>
      <c r="C1855" s="29" t="s">
        <v>107</v>
      </c>
      <c r="D1855" s="29">
        <v>90.333335880000007</v>
      </c>
      <c r="E1855" s="29">
        <v>5.0891749999999996E-3</v>
      </c>
    </row>
    <row r="1856" spans="1:5" x14ac:dyDescent="0.35">
      <c r="A1856" s="29" t="s">
        <v>133</v>
      </c>
      <c r="B1856" s="29" t="s">
        <v>149</v>
      </c>
      <c r="C1856" s="29" t="s">
        <v>107</v>
      </c>
      <c r="D1856" s="29">
        <v>68.166664119999993</v>
      </c>
      <c r="E1856" s="29">
        <v>4.9256309999999998E-3</v>
      </c>
    </row>
    <row r="1857" spans="1:5" x14ac:dyDescent="0.35">
      <c r="A1857" s="29" t="s">
        <v>134</v>
      </c>
      <c r="B1857" s="29" t="s">
        <v>149</v>
      </c>
      <c r="C1857" s="29" t="s">
        <v>107</v>
      </c>
      <c r="D1857" s="29">
        <v>74.583335880000007</v>
      </c>
      <c r="E1857" s="29">
        <v>3.9292349999999997E-3</v>
      </c>
    </row>
    <row r="1858" spans="1:5" x14ac:dyDescent="0.35">
      <c r="A1858" s="29" t="s">
        <v>135</v>
      </c>
      <c r="B1858" s="29" t="s">
        <v>149</v>
      </c>
      <c r="C1858" s="29" t="s">
        <v>107</v>
      </c>
      <c r="D1858" s="29">
        <v>90</v>
      </c>
      <c r="E1858" s="29">
        <v>3.9814799999999999E-3</v>
      </c>
    </row>
    <row r="1859" spans="1:5" x14ac:dyDescent="0.35">
      <c r="A1859" s="29" t="s">
        <v>136</v>
      </c>
      <c r="B1859" s="29" t="s">
        <v>149</v>
      </c>
      <c r="C1859" s="29" t="s">
        <v>107</v>
      </c>
      <c r="D1859" s="29">
        <v>85.77777863</v>
      </c>
      <c r="E1859" s="29">
        <v>4.0331489999999998E-3</v>
      </c>
    </row>
    <row r="1860" spans="1:5" x14ac:dyDescent="0.35">
      <c r="A1860" s="29" t="s">
        <v>137</v>
      </c>
      <c r="B1860" s="29" t="s">
        <v>149</v>
      </c>
      <c r="C1860" s="29" t="s">
        <v>107</v>
      </c>
      <c r="D1860" s="29">
        <v>80.555557250000007</v>
      </c>
      <c r="E1860" s="29">
        <v>4.3735620000000001E-3</v>
      </c>
    </row>
    <row r="1861" spans="1:5" x14ac:dyDescent="0.35">
      <c r="A1861" s="29" t="s">
        <v>138</v>
      </c>
      <c r="B1861" s="29" t="s">
        <v>149</v>
      </c>
      <c r="C1861" s="29" t="s">
        <v>107</v>
      </c>
      <c r="D1861" s="29">
        <v>84.599998470000003</v>
      </c>
      <c r="E1861" s="29">
        <v>4.5937449999999998E-3</v>
      </c>
    </row>
    <row r="1862" spans="1:5" x14ac:dyDescent="0.35">
      <c r="A1862" s="29" t="s">
        <v>124</v>
      </c>
      <c r="B1862" s="29" t="s">
        <v>149</v>
      </c>
      <c r="C1862" s="29" t="s">
        <v>108</v>
      </c>
      <c r="D1862" s="29">
        <v>1</v>
      </c>
      <c r="E1862" s="29">
        <v>6.9444440000000001E-3</v>
      </c>
    </row>
    <row r="1863" spans="1:5" x14ac:dyDescent="0.35">
      <c r="A1863" s="29" t="s">
        <v>125</v>
      </c>
      <c r="B1863" s="29" t="s">
        <v>149</v>
      </c>
      <c r="C1863" s="29" t="s">
        <v>108</v>
      </c>
      <c r="D1863" s="29">
        <v>0</v>
      </c>
      <c r="E1863" s="29">
        <v>0</v>
      </c>
    </row>
    <row r="1864" spans="1:5" x14ac:dyDescent="0.35">
      <c r="A1864" s="29" t="s">
        <v>126</v>
      </c>
      <c r="B1864" s="29" t="s">
        <v>149</v>
      </c>
      <c r="C1864" s="29" t="s">
        <v>108</v>
      </c>
      <c r="D1864" s="29">
        <v>2</v>
      </c>
      <c r="E1864" s="29">
        <v>5.2083329999999999E-3</v>
      </c>
    </row>
    <row r="1865" spans="1:5" x14ac:dyDescent="0.35">
      <c r="A1865" s="29" t="s">
        <v>127</v>
      </c>
      <c r="B1865" s="29" t="s">
        <v>149</v>
      </c>
      <c r="C1865" s="29" t="s">
        <v>108</v>
      </c>
      <c r="D1865" s="29">
        <v>1</v>
      </c>
      <c r="E1865" s="29">
        <v>1.2500000000000001E-2</v>
      </c>
    </row>
    <row r="1866" spans="1:5" x14ac:dyDescent="0.35">
      <c r="A1866" s="29" t="s">
        <v>128</v>
      </c>
      <c r="B1866" s="29" t="s">
        <v>149</v>
      </c>
      <c r="C1866" s="29" t="s">
        <v>108</v>
      </c>
      <c r="D1866" s="29">
        <v>0</v>
      </c>
      <c r="E1866" s="29">
        <v>0</v>
      </c>
    </row>
    <row r="1867" spans="1:5" x14ac:dyDescent="0.35">
      <c r="A1867" s="29" t="s">
        <v>129</v>
      </c>
      <c r="B1867" s="29" t="s">
        <v>149</v>
      </c>
      <c r="C1867" s="29" t="s">
        <v>108</v>
      </c>
      <c r="D1867" s="29">
        <v>3</v>
      </c>
      <c r="E1867" s="29">
        <v>5.7870359999999997E-3</v>
      </c>
    </row>
    <row r="1868" spans="1:5" x14ac:dyDescent="0.35">
      <c r="A1868" s="29" t="s">
        <v>130</v>
      </c>
      <c r="B1868" s="29" t="s">
        <v>149</v>
      </c>
      <c r="C1868" s="29" t="s">
        <v>108</v>
      </c>
      <c r="D1868" s="29">
        <v>4</v>
      </c>
      <c r="E1868" s="29">
        <v>5.5555559999999997E-3</v>
      </c>
    </row>
    <row r="1869" spans="1:5" x14ac:dyDescent="0.35">
      <c r="A1869" s="29" t="s">
        <v>131</v>
      </c>
      <c r="B1869" s="29" t="s">
        <v>149</v>
      </c>
      <c r="C1869" s="29" t="s">
        <v>108</v>
      </c>
      <c r="D1869" s="29">
        <v>0</v>
      </c>
      <c r="E1869" s="29">
        <v>0</v>
      </c>
    </row>
    <row r="1870" spans="1:5" x14ac:dyDescent="0.35">
      <c r="A1870" s="29" t="s">
        <v>132</v>
      </c>
      <c r="B1870" s="29" t="s">
        <v>149</v>
      </c>
      <c r="C1870" s="29" t="s">
        <v>108</v>
      </c>
      <c r="D1870" s="29">
        <v>2</v>
      </c>
      <c r="E1870" s="29">
        <v>4.8611100000000001E-3</v>
      </c>
    </row>
    <row r="1871" spans="1:5" x14ac:dyDescent="0.35">
      <c r="A1871" s="29" t="s">
        <v>133</v>
      </c>
      <c r="B1871" s="29" t="s">
        <v>149</v>
      </c>
      <c r="C1871" s="29" t="s">
        <v>108</v>
      </c>
      <c r="D1871" s="29">
        <v>4</v>
      </c>
      <c r="E1871" s="29">
        <v>6.5972210000000003E-3</v>
      </c>
    </row>
    <row r="1872" spans="1:5" x14ac:dyDescent="0.35">
      <c r="A1872" s="29" t="s">
        <v>134</v>
      </c>
      <c r="B1872" s="29" t="s">
        <v>149</v>
      </c>
      <c r="C1872" s="29" t="s">
        <v>108</v>
      </c>
      <c r="D1872" s="29">
        <v>0</v>
      </c>
      <c r="E1872" s="29">
        <v>0</v>
      </c>
    </row>
    <row r="1873" spans="1:5" x14ac:dyDescent="0.35">
      <c r="A1873" s="29" t="s">
        <v>135</v>
      </c>
      <c r="B1873" s="29" t="s">
        <v>149</v>
      </c>
      <c r="C1873" s="29" t="s">
        <v>108</v>
      </c>
      <c r="D1873" s="29">
        <v>1</v>
      </c>
      <c r="E1873" s="29">
        <v>4.8611100000000001E-3</v>
      </c>
    </row>
    <row r="1874" spans="1:5" x14ac:dyDescent="0.35">
      <c r="A1874" s="29" t="s">
        <v>136</v>
      </c>
      <c r="B1874" s="29" t="s">
        <v>149</v>
      </c>
      <c r="C1874" s="29" t="s">
        <v>108</v>
      </c>
      <c r="D1874" s="29">
        <v>3</v>
      </c>
      <c r="E1874" s="29">
        <v>5.3240739999999998E-3</v>
      </c>
    </row>
    <row r="1875" spans="1:5" x14ac:dyDescent="0.35">
      <c r="A1875" s="29" t="s">
        <v>137</v>
      </c>
      <c r="B1875" s="29" t="s">
        <v>149</v>
      </c>
      <c r="C1875" s="29" t="s">
        <v>108</v>
      </c>
      <c r="D1875" s="29">
        <v>0</v>
      </c>
      <c r="E1875" s="29">
        <v>0</v>
      </c>
    </row>
    <row r="1876" spans="1:5" x14ac:dyDescent="0.35">
      <c r="A1876" s="29" t="s">
        <v>138</v>
      </c>
      <c r="B1876" s="29" t="s">
        <v>149</v>
      </c>
      <c r="C1876" s="29" t="s">
        <v>108</v>
      </c>
      <c r="D1876" s="29">
        <v>1</v>
      </c>
      <c r="E1876" s="29">
        <v>7.6388879999999999E-3</v>
      </c>
    </row>
    <row r="1877" spans="1:5" x14ac:dyDescent="0.35">
      <c r="A1877" s="29" t="s">
        <v>124</v>
      </c>
      <c r="B1877" s="29" t="s">
        <v>149</v>
      </c>
      <c r="C1877" s="29" t="s">
        <v>36</v>
      </c>
      <c r="D1877" s="29">
        <v>938.43243408000001</v>
      </c>
      <c r="E1877" s="29">
        <v>4.9097300000000002E-3</v>
      </c>
    </row>
    <row r="1878" spans="1:5" x14ac:dyDescent="0.35">
      <c r="A1878" s="29" t="s">
        <v>125</v>
      </c>
      <c r="B1878" s="29" t="s">
        <v>149</v>
      </c>
      <c r="C1878" s="29" t="s">
        <v>36</v>
      </c>
      <c r="D1878" s="29">
        <v>986.93811034999999</v>
      </c>
      <c r="E1878" s="29">
        <v>4.5672000000000004E-3</v>
      </c>
    </row>
    <row r="1879" spans="1:5" x14ac:dyDescent="0.35">
      <c r="A1879" s="29" t="s">
        <v>126</v>
      </c>
      <c r="B1879" s="29" t="s">
        <v>149</v>
      </c>
      <c r="C1879" s="29" t="s">
        <v>36</v>
      </c>
      <c r="D1879" s="29">
        <v>1017.73675537</v>
      </c>
      <c r="E1879" s="29">
        <v>4.7465980000000003E-3</v>
      </c>
    </row>
    <row r="1880" spans="1:5" x14ac:dyDescent="0.35">
      <c r="A1880" s="29" t="s">
        <v>127</v>
      </c>
      <c r="B1880" s="29" t="s">
        <v>149</v>
      </c>
      <c r="C1880" s="29" t="s">
        <v>36</v>
      </c>
      <c r="D1880" s="29">
        <v>969.69207763999998</v>
      </c>
      <c r="E1880" s="29">
        <v>4.7756860000000003E-3</v>
      </c>
    </row>
    <row r="1881" spans="1:5" x14ac:dyDescent="0.35">
      <c r="A1881" s="29" t="s">
        <v>128</v>
      </c>
      <c r="B1881" s="29" t="s">
        <v>149</v>
      </c>
      <c r="C1881" s="29" t="s">
        <v>36</v>
      </c>
      <c r="D1881" s="29">
        <v>850.17517090000001</v>
      </c>
      <c r="E1881" s="29">
        <v>4.8918429999999999E-3</v>
      </c>
    </row>
    <row r="1882" spans="1:5" x14ac:dyDescent="0.35">
      <c r="A1882" s="29" t="s">
        <v>129</v>
      </c>
      <c r="B1882" s="29" t="s">
        <v>149</v>
      </c>
      <c r="C1882" s="29" t="s">
        <v>36</v>
      </c>
      <c r="D1882" s="29">
        <v>940.60406493999994</v>
      </c>
      <c r="E1882" s="29">
        <v>4.9969869999999996E-3</v>
      </c>
    </row>
    <row r="1883" spans="1:5" x14ac:dyDescent="0.35">
      <c r="A1883" s="29" t="s">
        <v>130</v>
      </c>
      <c r="B1883" s="29" t="s">
        <v>149</v>
      </c>
      <c r="C1883" s="29" t="s">
        <v>36</v>
      </c>
      <c r="D1883" s="29">
        <v>813.87664795000001</v>
      </c>
      <c r="E1883" s="29">
        <v>4.8557540000000003E-3</v>
      </c>
    </row>
    <row r="1884" spans="1:5" x14ac:dyDescent="0.35">
      <c r="A1884" s="29" t="s">
        <v>131</v>
      </c>
      <c r="B1884" s="29" t="s">
        <v>149</v>
      </c>
      <c r="C1884" s="29" t="s">
        <v>36</v>
      </c>
      <c r="D1884" s="29">
        <v>905.79516602000001</v>
      </c>
      <c r="E1884" s="29">
        <v>4.873044E-3</v>
      </c>
    </row>
    <row r="1885" spans="1:5" x14ac:dyDescent="0.35">
      <c r="A1885" s="29" t="s">
        <v>132</v>
      </c>
      <c r="B1885" s="29" t="s">
        <v>149</v>
      </c>
      <c r="C1885" s="29" t="s">
        <v>36</v>
      </c>
      <c r="D1885" s="29">
        <v>797.95458984000004</v>
      </c>
      <c r="E1885" s="29">
        <v>5.0682469999999997E-3</v>
      </c>
    </row>
    <row r="1886" spans="1:5" x14ac:dyDescent="0.35">
      <c r="A1886" s="29" t="s">
        <v>133</v>
      </c>
      <c r="B1886" s="29" t="s">
        <v>149</v>
      </c>
      <c r="C1886" s="29" t="s">
        <v>36</v>
      </c>
      <c r="D1886" s="29">
        <v>989.44171143000005</v>
      </c>
      <c r="E1886" s="29">
        <v>4.8562220000000003E-3</v>
      </c>
    </row>
    <row r="1887" spans="1:5" x14ac:dyDescent="0.35">
      <c r="A1887" s="29" t="s">
        <v>134</v>
      </c>
      <c r="B1887" s="29" t="s">
        <v>149</v>
      </c>
      <c r="C1887" s="29" t="s">
        <v>36</v>
      </c>
      <c r="D1887" s="29">
        <v>801.75421143000005</v>
      </c>
      <c r="E1887" s="29">
        <v>4.6306610000000003E-3</v>
      </c>
    </row>
    <row r="1888" spans="1:5" x14ac:dyDescent="0.35">
      <c r="A1888" s="29" t="s">
        <v>135</v>
      </c>
      <c r="B1888" s="29" t="s">
        <v>149</v>
      </c>
      <c r="C1888" s="29" t="s">
        <v>36</v>
      </c>
      <c r="D1888" s="29">
        <v>726</v>
      </c>
      <c r="E1888" s="29">
        <v>4.8831100000000004E-3</v>
      </c>
    </row>
    <row r="1889" spans="1:5" x14ac:dyDescent="0.35">
      <c r="A1889" s="29" t="s">
        <v>136</v>
      </c>
      <c r="B1889" s="29" t="s">
        <v>149</v>
      </c>
      <c r="C1889" s="29" t="s">
        <v>36</v>
      </c>
      <c r="D1889" s="29">
        <v>588.47155762</v>
      </c>
      <c r="E1889" s="29">
        <v>5.7002570000000002E-3</v>
      </c>
    </row>
    <row r="1890" spans="1:5" x14ac:dyDescent="0.35">
      <c r="A1890" s="29" t="s">
        <v>137</v>
      </c>
      <c r="B1890" s="29" t="s">
        <v>149</v>
      </c>
      <c r="C1890" s="29" t="s">
        <v>36</v>
      </c>
      <c r="D1890" s="29">
        <v>735.15875243999994</v>
      </c>
      <c r="E1890" s="29">
        <v>4.7081739999999999E-3</v>
      </c>
    </row>
    <row r="1891" spans="1:5" x14ac:dyDescent="0.35">
      <c r="A1891" s="29" t="s">
        <v>138</v>
      </c>
      <c r="B1891" s="29" t="s">
        <v>149</v>
      </c>
      <c r="C1891" s="29" t="s">
        <v>36</v>
      </c>
      <c r="D1891" s="29">
        <v>512.08996581999997</v>
      </c>
      <c r="E1891" s="29">
        <v>5.1301790000000003E-3</v>
      </c>
    </row>
    <row r="1892" spans="1:5" x14ac:dyDescent="0.35">
      <c r="A1892" s="29" t="s">
        <v>124</v>
      </c>
      <c r="B1892" s="29" t="s">
        <v>149</v>
      </c>
      <c r="C1892" s="29" t="s">
        <v>37</v>
      </c>
      <c r="D1892" s="29">
        <v>1479.32092285</v>
      </c>
      <c r="E1892" s="29">
        <v>3.7123049999999999E-3</v>
      </c>
    </row>
    <row r="1893" spans="1:5" x14ac:dyDescent="0.35">
      <c r="A1893" s="29" t="s">
        <v>125</v>
      </c>
      <c r="B1893" s="29" t="s">
        <v>149</v>
      </c>
      <c r="C1893" s="29" t="s">
        <v>37</v>
      </c>
      <c r="D1893" s="29">
        <v>1470.82910156</v>
      </c>
      <c r="E1893" s="29">
        <v>3.723779E-3</v>
      </c>
    </row>
    <row r="1894" spans="1:5" x14ac:dyDescent="0.35">
      <c r="A1894" s="29" t="s">
        <v>126</v>
      </c>
      <c r="B1894" s="29" t="s">
        <v>149</v>
      </c>
      <c r="C1894" s="29" t="s">
        <v>37</v>
      </c>
      <c r="D1894" s="29">
        <v>1494.6614990200001</v>
      </c>
      <c r="E1894" s="29">
        <v>3.5591669999999998E-3</v>
      </c>
    </row>
    <row r="1895" spans="1:5" x14ac:dyDescent="0.35">
      <c r="A1895" s="29" t="s">
        <v>127</v>
      </c>
      <c r="B1895" s="29" t="s">
        <v>149</v>
      </c>
      <c r="C1895" s="29" t="s">
        <v>37</v>
      </c>
      <c r="D1895" s="29">
        <v>1287.52612305</v>
      </c>
      <c r="E1895" s="29">
        <v>3.5658719999999999E-3</v>
      </c>
    </row>
    <row r="1896" spans="1:5" x14ac:dyDescent="0.35">
      <c r="A1896" s="29" t="s">
        <v>128</v>
      </c>
      <c r="B1896" s="29" t="s">
        <v>149</v>
      </c>
      <c r="C1896" s="29" t="s">
        <v>37</v>
      </c>
      <c r="D1896" s="29">
        <v>1238.1215820299999</v>
      </c>
      <c r="E1896" s="29">
        <v>3.6462030000000002E-3</v>
      </c>
    </row>
    <row r="1897" spans="1:5" x14ac:dyDescent="0.35">
      <c r="A1897" s="29" t="s">
        <v>129</v>
      </c>
      <c r="B1897" s="29" t="s">
        <v>149</v>
      </c>
      <c r="C1897" s="29" t="s">
        <v>37</v>
      </c>
      <c r="D1897" s="29">
        <v>1332.5032959</v>
      </c>
      <c r="E1897" s="29">
        <v>3.5988389999999999E-3</v>
      </c>
    </row>
    <row r="1898" spans="1:5" x14ac:dyDescent="0.35">
      <c r="A1898" s="29" t="s">
        <v>130</v>
      </c>
      <c r="B1898" s="29" t="s">
        <v>149</v>
      </c>
      <c r="C1898" s="29" t="s">
        <v>37</v>
      </c>
      <c r="D1898" s="29">
        <v>1109.0897216799999</v>
      </c>
      <c r="E1898" s="29">
        <v>3.8640990000000002E-3</v>
      </c>
    </row>
    <row r="1899" spans="1:5" x14ac:dyDescent="0.35">
      <c r="A1899" s="29" t="s">
        <v>131</v>
      </c>
      <c r="B1899" s="29" t="s">
        <v>149</v>
      </c>
      <c r="C1899" s="29" t="s">
        <v>37</v>
      </c>
      <c r="D1899" s="29">
        <v>1349.24938965</v>
      </c>
      <c r="E1899" s="29">
        <v>3.9785790000000003E-3</v>
      </c>
    </row>
    <row r="1900" spans="1:5" x14ac:dyDescent="0.35">
      <c r="A1900" s="29" t="s">
        <v>132</v>
      </c>
      <c r="B1900" s="29" t="s">
        <v>149</v>
      </c>
      <c r="C1900" s="29" t="s">
        <v>37</v>
      </c>
      <c r="D1900" s="29">
        <v>1068.4260253899999</v>
      </c>
      <c r="E1900" s="29">
        <v>4.2916930000000001E-3</v>
      </c>
    </row>
    <row r="1901" spans="1:5" x14ac:dyDescent="0.35">
      <c r="A1901" s="29" t="s">
        <v>133</v>
      </c>
      <c r="B1901" s="29" t="s">
        <v>149</v>
      </c>
      <c r="C1901" s="29" t="s">
        <v>37</v>
      </c>
      <c r="D1901" s="29">
        <v>1197</v>
      </c>
      <c r="E1901" s="29">
        <v>4.6017819999999996E-3</v>
      </c>
    </row>
    <row r="1902" spans="1:5" x14ac:dyDescent="0.35">
      <c r="A1902" s="29" t="s">
        <v>134</v>
      </c>
      <c r="B1902" s="29" t="s">
        <v>149</v>
      </c>
      <c r="C1902" s="29" t="s">
        <v>37</v>
      </c>
      <c r="D1902" s="29">
        <v>1077</v>
      </c>
      <c r="E1902" s="29">
        <v>4.5567680000000001E-3</v>
      </c>
    </row>
    <row r="1903" spans="1:5" x14ac:dyDescent="0.35">
      <c r="A1903" s="29" t="s">
        <v>135</v>
      </c>
      <c r="B1903" s="29" t="s">
        <v>149</v>
      </c>
      <c r="C1903" s="29" t="s">
        <v>37</v>
      </c>
      <c r="D1903" s="29">
        <v>974</v>
      </c>
      <c r="E1903" s="29">
        <v>4.6051499999999997E-3</v>
      </c>
    </row>
    <row r="1904" spans="1:5" x14ac:dyDescent="0.35">
      <c r="A1904" s="29" t="s">
        <v>136</v>
      </c>
      <c r="B1904" s="29" t="s">
        <v>149</v>
      </c>
      <c r="C1904" s="29" t="s">
        <v>37</v>
      </c>
      <c r="D1904" s="29">
        <v>1055</v>
      </c>
      <c r="E1904" s="29">
        <v>4.6794360000000004E-3</v>
      </c>
    </row>
    <row r="1905" spans="1:5" x14ac:dyDescent="0.35">
      <c r="A1905" s="29" t="s">
        <v>137</v>
      </c>
      <c r="B1905" s="29" t="s">
        <v>149</v>
      </c>
      <c r="C1905" s="29" t="s">
        <v>37</v>
      </c>
      <c r="D1905" s="29">
        <v>763</v>
      </c>
      <c r="E1905" s="29">
        <v>4.873853E-3</v>
      </c>
    </row>
    <row r="1906" spans="1:5" x14ac:dyDescent="0.35">
      <c r="A1906" s="29" t="s">
        <v>138</v>
      </c>
      <c r="B1906" s="29" t="s">
        <v>149</v>
      </c>
      <c r="C1906" s="29" t="s">
        <v>37</v>
      </c>
      <c r="D1906" s="29">
        <v>756</v>
      </c>
      <c r="E1906" s="29">
        <v>4.87397E-3</v>
      </c>
    </row>
    <row r="1907" spans="1:5" x14ac:dyDescent="0.35">
      <c r="A1907" s="29" t="s">
        <v>124</v>
      </c>
      <c r="B1907" s="29" t="s">
        <v>149</v>
      </c>
      <c r="C1907" s="29" t="s">
        <v>38</v>
      </c>
      <c r="D1907" s="29">
        <v>754.24322510000002</v>
      </c>
      <c r="E1907" s="29">
        <v>4.6700989999999996E-3</v>
      </c>
    </row>
    <row r="1908" spans="1:5" x14ac:dyDescent="0.35">
      <c r="A1908" s="29" t="s">
        <v>125</v>
      </c>
      <c r="B1908" s="29" t="s">
        <v>149</v>
      </c>
      <c r="C1908" s="29" t="s">
        <v>38</v>
      </c>
      <c r="D1908" s="29">
        <v>698.64660645000004</v>
      </c>
      <c r="E1908" s="29">
        <v>4.2697389999999998E-3</v>
      </c>
    </row>
    <row r="1909" spans="1:5" x14ac:dyDescent="0.35">
      <c r="A1909" s="29" t="s">
        <v>126</v>
      </c>
      <c r="B1909" s="29" t="s">
        <v>149</v>
      </c>
      <c r="C1909" s="29" t="s">
        <v>38</v>
      </c>
      <c r="D1909" s="29">
        <v>632.94488524999997</v>
      </c>
      <c r="E1909" s="29">
        <v>3.9553260000000003E-3</v>
      </c>
    </row>
    <row r="1910" spans="1:5" x14ac:dyDescent="0.35">
      <c r="A1910" s="29" t="s">
        <v>127</v>
      </c>
      <c r="B1910" s="29" t="s">
        <v>149</v>
      </c>
      <c r="C1910" s="29" t="s">
        <v>38</v>
      </c>
      <c r="D1910" s="29">
        <v>595.32360840000001</v>
      </c>
      <c r="E1910" s="29">
        <v>4.0319129999999998E-3</v>
      </c>
    </row>
    <row r="1911" spans="1:5" x14ac:dyDescent="0.35">
      <c r="A1911" s="29" t="s">
        <v>128</v>
      </c>
      <c r="B1911" s="29" t="s">
        <v>149</v>
      </c>
      <c r="C1911" s="29" t="s">
        <v>38</v>
      </c>
      <c r="D1911" s="29">
        <v>541.48309326000003</v>
      </c>
      <c r="E1911" s="29">
        <v>3.7299579999999998E-3</v>
      </c>
    </row>
    <row r="1912" spans="1:5" x14ac:dyDescent="0.35">
      <c r="A1912" s="29" t="s">
        <v>129</v>
      </c>
      <c r="B1912" s="29" t="s">
        <v>149</v>
      </c>
      <c r="C1912" s="29" t="s">
        <v>38</v>
      </c>
      <c r="D1912" s="29">
        <v>540.01147461000005</v>
      </c>
      <c r="E1912" s="29">
        <v>3.9564989999999996E-3</v>
      </c>
    </row>
    <row r="1913" spans="1:5" x14ac:dyDescent="0.35">
      <c r="A1913" s="29" t="s">
        <v>130</v>
      </c>
      <c r="B1913" s="29" t="s">
        <v>149</v>
      </c>
      <c r="C1913" s="29" t="s">
        <v>38</v>
      </c>
      <c r="D1913" s="29">
        <v>541.66375731999995</v>
      </c>
      <c r="E1913" s="29">
        <v>4.0438970000000003E-3</v>
      </c>
    </row>
    <row r="1914" spans="1:5" x14ac:dyDescent="0.35">
      <c r="A1914" s="29" t="s">
        <v>131</v>
      </c>
      <c r="B1914" s="29" t="s">
        <v>149</v>
      </c>
      <c r="C1914" s="29" t="s">
        <v>38</v>
      </c>
      <c r="D1914" s="29">
        <v>623.125</v>
      </c>
      <c r="E1914" s="29">
        <v>4.4257890000000003E-3</v>
      </c>
    </row>
    <row r="1915" spans="1:5" x14ac:dyDescent="0.35">
      <c r="A1915" s="29" t="s">
        <v>132</v>
      </c>
      <c r="B1915" s="29" t="s">
        <v>149</v>
      </c>
      <c r="C1915" s="29" t="s">
        <v>38</v>
      </c>
      <c r="D1915" s="29">
        <v>468.61846924000002</v>
      </c>
      <c r="E1915" s="29">
        <v>3.9498019999999997E-3</v>
      </c>
    </row>
    <row r="1916" spans="1:5" x14ac:dyDescent="0.35">
      <c r="A1916" s="29" t="s">
        <v>133</v>
      </c>
      <c r="B1916" s="29" t="s">
        <v>149</v>
      </c>
      <c r="C1916" s="29" t="s">
        <v>38</v>
      </c>
      <c r="D1916" s="29">
        <v>475.07901000999999</v>
      </c>
      <c r="E1916" s="29">
        <v>4.5685489999999999E-3</v>
      </c>
    </row>
    <row r="1917" spans="1:5" x14ac:dyDescent="0.35">
      <c r="A1917" s="29" t="s">
        <v>134</v>
      </c>
      <c r="B1917" s="29" t="s">
        <v>149</v>
      </c>
      <c r="C1917" s="29" t="s">
        <v>38</v>
      </c>
      <c r="D1917" s="29">
        <v>412.43249512</v>
      </c>
      <c r="E1917" s="29">
        <v>4.3960529999999996E-3</v>
      </c>
    </row>
    <row r="1918" spans="1:5" x14ac:dyDescent="0.35">
      <c r="A1918" s="29" t="s">
        <v>135</v>
      </c>
      <c r="B1918" s="29" t="s">
        <v>149</v>
      </c>
      <c r="C1918" s="29" t="s">
        <v>38</v>
      </c>
      <c r="D1918" s="29">
        <v>389</v>
      </c>
      <c r="E1918" s="29">
        <v>4.8218360000000004E-3</v>
      </c>
    </row>
    <row r="1919" spans="1:5" x14ac:dyDescent="0.35">
      <c r="A1919" s="29" t="s">
        <v>136</v>
      </c>
      <c r="B1919" s="29" t="s">
        <v>149</v>
      </c>
      <c r="C1919" s="29" t="s">
        <v>38</v>
      </c>
      <c r="D1919" s="29">
        <v>462.62878418000003</v>
      </c>
      <c r="E1919" s="29">
        <v>5.0331409999999997E-3</v>
      </c>
    </row>
    <row r="1920" spans="1:5" x14ac:dyDescent="0.35">
      <c r="A1920" s="29" t="s">
        <v>137</v>
      </c>
      <c r="B1920" s="29" t="s">
        <v>149</v>
      </c>
      <c r="C1920" s="29" t="s">
        <v>38</v>
      </c>
      <c r="D1920" s="29">
        <v>373.875</v>
      </c>
      <c r="E1920" s="29">
        <v>5.0546189999999998E-3</v>
      </c>
    </row>
    <row r="1921" spans="1:5" x14ac:dyDescent="0.35">
      <c r="A1921" s="29" t="s">
        <v>138</v>
      </c>
      <c r="B1921" s="29" t="s">
        <v>149</v>
      </c>
      <c r="C1921" s="29" t="s">
        <v>38</v>
      </c>
      <c r="D1921" s="29">
        <v>219</v>
      </c>
      <c r="E1921" s="29">
        <v>5.8314309999999998E-3</v>
      </c>
    </row>
    <row r="1922" spans="1:5" x14ac:dyDescent="0.35">
      <c r="A1922" s="29" t="s">
        <v>124</v>
      </c>
      <c r="B1922" s="29" t="s">
        <v>149</v>
      </c>
      <c r="C1922" s="29" t="s">
        <v>39</v>
      </c>
      <c r="D1922" s="29">
        <v>348.04000853999997</v>
      </c>
      <c r="E1922" s="29">
        <v>4.980829E-3</v>
      </c>
    </row>
    <row r="1923" spans="1:5" x14ac:dyDescent="0.35">
      <c r="A1923" s="29" t="s">
        <v>125</v>
      </c>
      <c r="B1923" s="29" t="s">
        <v>149</v>
      </c>
      <c r="C1923" s="29" t="s">
        <v>39</v>
      </c>
      <c r="D1923" s="29">
        <v>357.63775635000002</v>
      </c>
      <c r="E1923" s="29">
        <v>5.0966070000000004E-3</v>
      </c>
    </row>
    <row r="1924" spans="1:5" x14ac:dyDescent="0.35">
      <c r="A1924" s="29" t="s">
        <v>126</v>
      </c>
      <c r="B1924" s="29" t="s">
        <v>149</v>
      </c>
      <c r="C1924" s="29" t="s">
        <v>39</v>
      </c>
      <c r="D1924" s="29">
        <v>333.83651732999999</v>
      </c>
      <c r="E1924" s="29">
        <v>5.6656329999999998E-3</v>
      </c>
    </row>
    <row r="1925" spans="1:5" x14ac:dyDescent="0.35">
      <c r="A1925" s="29" t="s">
        <v>127</v>
      </c>
      <c r="B1925" s="29" t="s">
        <v>149</v>
      </c>
      <c r="C1925" s="29" t="s">
        <v>39</v>
      </c>
      <c r="D1925" s="29">
        <v>310.87524414000001</v>
      </c>
      <c r="E1925" s="29">
        <v>5.2103820000000004E-3</v>
      </c>
    </row>
    <row r="1926" spans="1:5" x14ac:dyDescent="0.35">
      <c r="A1926" s="29" t="s">
        <v>128</v>
      </c>
      <c r="B1926" s="29" t="s">
        <v>149</v>
      </c>
      <c r="C1926" s="29" t="s">
        <v>39</v>
      </c>
      <c r="D1926" s="29">
        <v>359.06994629000002</v>
      </c>
      <c r="E1926" s="29">
        <v>5.5263689999999997E-3</v>
      </c>
    </row>
    <row r="1927" spans="1:5" x14ac:dyDescent="0.35">
      <c r="A1927" s="29" t="s">
        <v>129</v>
      </c>
      <c r="B1927" s="29" t="s">
        <v>149</v>
      </c>
      <c r="C1927" s="29" t="s">
        <v>39</v>
      </c>
      <c r="D1927" s="29">
        <v>391.67214966</v>
      </c>
      <c r="E1927" s="29">
        <v>5.1668030000000002E-3</v>
      </c>
    </row>
    <row r="1928" spans="1:5" x14ac:dyDescent="0.35">
      <c r="A1928" s="29" t="s">
        <v>130</v>
      </c>
      <c r="B1928" s="29" t="s">
        <v>149</v>
      </c>
      <c r="C1928" s="29" t="s">
        <v>39</v>
      </c>
      <c r="D1928" s="29">
        <v>287.97894287000003</v>
      </c>
      <c r="E1928" s="29">
        <v>5.518897E-3</v>
      </c>
    </row>
    <row r="1929" spans="1:5" x14ac:dyDescent="0.35">
      <c r="A1929" s="29" t="s">
        <v>131</v>
      </c>
      <c r="B1929" s="29" t="s">
        <v>149</v>
      </c>
      <c r="C1929" s="29" t="s">
        <v>39</v>
      </c>
      <c r="D1929" s="29">
        <v>401.76315308</v>
      </c>
      <c r="E1929" s="29">
        <v>5.5978429999999999E-3</v>
      </c>
    </row>
    <row r="1930" spans="1:5" x14ac:dyDescent="0.35">
      <c r="A1930" s="29" t="s">
        <v>132</v>
      </c>
      <c r="B1930" s="29" t="s">
        <v>149</v>
      </c>
      <c r="C1930" s="29" t="s">
        <v>39</v>
      </c>
      <c r="D1930" s="29">
        <v>387</v>
      </c>
      <c r="E1930" s="29">
        <v>5.8911140000000002E-3</v>
      </c>
    </row>
    <row r="1931" spans="1:5" x14ac:dyDescent="0.35">
      <c r="A1931" s="29" t="s">
        <v>133</v>
      </c>
      <c r="B1931" s="29" t="s">
        <v>149</v>
      </c>
      <c r="C1931" s="29" t="s">
        <v>39</v>
      </c>
      <c r="D1931" s="29">
        <v>392</v>
      </c>
      <c r="E1931" s="29">
        <v>5.8425450000000002E-3</v>
      </c>
    </row>
    <row r="1932" spans="1:5" x14ac:dyDescent="0.35">
      <c r="A1932" s="29" t="s">
        <v>134</v>
      </c>
      <c r="B1932" s="29" t="s">
        <v>149</v>
      </c>
      <c r="C1932" s="29" t="s">
        <v>39</v>
      </c>
      <c r="D1932" s="29">
        <v>375</v>
      </c>
      <c r="E1932" s="29">
        <v>6.1296290000000002E-3</v>
      </c>
    </row>
    <row r="1933" spans="1:5" x14ac:dyDescent="0.35">
      <c r="A1933" s="29" t="s">
        <v>135</v>
      </c>
      <c r="B1933" s="29" t="s">
        <v>149</v>
      </c>
      <c r="C1933" s="29" t="s">
        <v>39</v>
      </c>
      <c r="D1933" s="29">
        <v>387</v>
      </c>
      <c r="E1933" s="29">
        <v>6.3576659999999997E-3</v>
      </c>
    </row>
    <row r="1934" spans="1:5" x14ac:dyDescent="0.35">
      <c r="A1934" s="29" t="s">
        <v>136</v>
      </c>
      <c r="B1934" s="29" t="s">
        <v>149</v>
      </c>
      <c r="C1934" s="29" t="s">
        <v>39</v>
      </c>
      <c r="D1934" s="29">
        <v>353</v>
      </c>
      <c r="E1934" s="29">
        <v>6.1457339999999999E-3</v>
      </c>
    </row>
    <row r="1935" spans="1:5" x14ac:dyDescent="0.35">
      <c r="A1935" s="29" t="s">
        <v>137</v>
      </c>
      <c r="B1935" s="29" t="s">
        <v>149</v>
      </c>
      <c r="C1935" s="29" t="s">
        <v>39</v>
      </c>
      <c r="D1935" s="29">
        <v>356</v>
      </c>
      <c r="E1935" s="29">
        <v>6.3787449999999999E-3</v>
      </c>
    </row>
    <row r="1936" spans="1:5" x14ac:dyDescent="0.35">
      <c r="A1936" s="29" t="s">
        <v>138</v>
      </c>
      <c r="B1936" s="29" t="s">
        <v>149</v>
      </c>
      <c r="C1936" s="29" t="s">
        <v>39</v>
      </c>
      <c r="D1936" s="29">
        <v>319</v>
      </c>
      <c r="E1936" s="29">
        <v>6.0105360000000004E-3</v>
      </c>
    </row>
    <row r="1937" spans="1:5" x14ac:dyDescent="0.35">
      <c r="A1937" s="29" t="s">
        <v>124</v>
      </c>
      <c r="B1937" s="29" t="s">
        <v>149</v>
      </c>
      <c r="C1937" s="29" t="s">
        <v>40</v>
      </c>
      <c r="D1937" s="29">
        <v>1304.1538085899999</v>
      </c>
      <c r="E1937" s="29">
        <v>3.145807E-3</v>
      </c>
    </row>
    <row r="1938" spans="1:5" x14ac:dyDescent="0.35">
      <c r="A1938" s="29" t="s">
        <v>125</v>
      </c>
      <c r="B1938" s="29" t="s">
        <v>149</v>
      </c>
      <c r="C1938" s="29" t="s">
        <v>40</v>
      </c>
      <c r="D1938" s="29">
        <v>1584.0821533200001</v>
      </c>
      <c r="E1938" s="29">
        <v>3.1834599999999999E-3</v>
      </c>
    </row>
    <row r="1939" spans="1:5" x14ac:dyDescent="0.35">
      <c r="A1939" s="29" t="s">
        <v>126</v>
      </c>
      <c r="B1939" s="29" t="s">
        <v>149</v>
      </c>
      <c r="C1939" s="29" t="s">
        <v>40</v>
      </c>
      <c r="D1939" s="29">
        <v>1472.0078125</v>
      </c>
      <c r="E1939" s="29">
        <v>3.5016969999999998E-3</v>
      </c>
    </row>
    <row r="1940" spans="1:5" x14ac:dyDescent="0.35">
      <c r="A1940" s="29" t="s">
        <v>127</v>
      </c>
      <c r="B1940" s="29" t="s">
        <v>149</v>
      </c>
      <c r="C1940" s="29" t="s">
        <v>40</v>
      </c>
      <c r="D1940" s="29">
        <v>1462.9432373</v>
      </c>
      <c r="E1940" s="29">
        <v>3.326453E-3</v>
      </c>
    </row>
    <row r="1941" spans="1:5" x14ac:dyDescent="0.35">
      <c r="A1941" s="29" t="s">
        <v>128</v>
      </c>
      <c r="B1941" s="29" t="s">
        <v>149</v>
      </c>
      <c r="C1941" s="29" t="s">
        <v>40</v>
      </c>
      <c r="D1941" s="29">
        <v>1346.3555908200001</v>
      </c>
      <c r="E1941" s="29">
        <v>3.2144140000000001E-3</v>
      </c>
    </row>
    <row r="1942" spans="1:5" x14ac:dyDescent="0.35">
      <c r="A1942" s="29" t="s">
        <v>129</v>
      </c>
      <c r="B1942" s="29" t="s">
        <v>149</v>
      </c>
      <c r="C1942" s="29" t="s">
        <v>40</v>
      </c>
      <c r="D1942" s="29">
        <v>1541.2578125</v>
      </c>
      <c r="E1942" s="29">
        <v>3.404926E-3</v>
      </c>
    </row>
    <row r="1943" spans="1:5" x14ac:dyDescent="0.35">
      <c r="A1943" s="29" t="s">
        <v>130</v>
      </c>
      <c r="B1943" s="29" t="s">
        <v>149</v>
      </c>
      <c r="C1943" s="29" t="s">
        <v>40</v>
      </c>
      <c r="D1943" s="29">
        <v>1320.5998535199999</v>
      </c>
      <c r="E1943" s="29">
        <v>3.6748670000000001E-3</v>
      </c>
    </row>
    <row r="1944" spans="1:5" x14ac:dyDescent="0.35">
      <c r="A1944" s="29" t="s">
        <v>131</v>
      </c>
      <c r="B1944" s="29" t="s">
        <v>149</v>
      </c>
      <c r="C1944" s="29" t="s">
        <v>40</v>
      </c>
      <c r="D1944" s="29">
        <v>1182.8312988299999</v>
      </c>
      <c r="E1944" s="29">
        <v>3.734827E-3</v>
      </c>
    </row>
    <row r="1945" spans="1:5" x14ac:dyDescent="0.35">
      <c r="A1945" s="29" t="s">
        <v>132</v>
      </c>
      <c r="B1945" s="29" t="s">
        <v>149</v>
      </c>
      <c r="C1945" s="29" t="s">
        <v>40</v>
      </c>
      <c r="D1945" s="29">
        <v>1075.0141601600001</v>
      </c>
      <c r="E1945" s="29">
        <v>3.7264329999999999E-3</v>
      </c>
    </row>
    <row r="1946" spans="1:5" x14ac:dyDescent="0.35">
      <c r="A1946" s="29" t="s">
        <v>133</v>
      </c>
      <c r="B1946" s="29" t="s">
        <v>149</v>
      </c>
      <c r="C1946" s="29" t="s">
        <v>40</v>
      </c>
      <c r="D1946" s="29">
        <v>1218.40075684</v>
      </c>
      <c r="E1946" s="29">
        <v>3.781506E-3</v>
      </c>
    </row>
    <row r="1947" spans="1:5" x14ac:dyDescent="0.35">
      <c r="A1947" s="29" t="s">
        <v>134</v>
      </c>
      <c r="B1947" s="29" t="s">
        <v>149</v>
      </c>
      <c r="C1947" s="29" t="s">
        <v>40</v>
      </c>
      <c r="D1947" s="29">
        <v>1010.5581665</v>
      </c>
      <c r="E1947" s="29">
        <v>4.104468E-3</v>
      </c>
    </row>
    <row r="1948" spans="1:5" x14ac:dyDescent="0.35">
      <c r="A1948" s="29" t="s">
        <v>135</v>
      </c>
      <c r="B1948" s="29" t="s">
        <v>149</v>
      </c>
      <c r="C1948" s="29" t="s">
        <v>40</v>
      </c>
      <c r="D1948" s="29">
        <v>857</v>
      </c>
      <c r="E1948" s="29">
        <v>3.9551719999999999E-3</v>
      </c>
    </row>
    <row r="1949" spans="1:5" x14ac:dyDescent="0.35">
      <c r="A1949" s="29" t="s">
        <v>136</v>
      </c>
      <c r="B1949" s="29" t="s">
        <v>149</v>
      </c>
      <c r="C1949" s="29" t="s">
        <v>40</v>
      </c>
      <c r="D1949" s="29">
        <v>849.21166991999996</v>
      </c>
      <c r="E1949" s="29">
        <v>4.1067569999999999E-3</v>
      </c>
    </row>
    <row r="1950" spans="1:5" x14ac:dyDescent="0.35">
      <c r="A1950" s="29" t="s">
        <v>137</v>
      </c>
      <c r="B1950" s="29" t="s">
        <v>149</v>
      </c>
      <c r="C1950" s="29" t="s">
        <v>40</v>
      </c>
      <c r="D1950" s="29">
        <v>853.77191161999997</v>
      </c>
      <c r="E1950" s="29">
        <v>4.0960010000000002E-3</v>
      </c>
    </row>
    <row r="1951" spans="1:5" x14ac:dyDescent="0.35">
      <c r="A1951" s="29" t="s">
        <v>138</v>
      </c>
      <c r="B1951" s="29" t="s">
        <v>149</v>
      </c>
      <c r="C1951" s="29" t="s">
        <v>40</v>
      </c>
      <c r="D1951" s="29">
        <v>545</v>
      </c>
      <c r="E1951" s="29">
        <v>3.4225280000000002E-3</v>
      </c>
    </row>
    <row r="1952" spans="1:5" x14ac:dyDescent="0.35">
      <c r="A1952" s="29" t="s">
        <v>124</v>
      </c>
      <c r="B1952" s="29" t="s">
        <v>149</v>
      </c>
      <c r="C1952" s="29" t="s">
        <v>41</v>
      </c>
      <c r="D1952" s="29">
        <v>600.02600098000005</v>
      </c>
      <c r="E1952" s="29">
        <v>5.0675420000000004E-3</v>
      </c>
    </row>
    <row r="1953" spans="1:5" x14ac:dyDescent="0.35">
      <c r="A1953" s="29" t="s">
        <v>125</v>
      </c>
      <c r="B1953" s="29" t="s">
        <v>149</v>
      </c>
      <c r="C1953" s="29" t="s">
        <v>41</v>
      </c>
      <c r="D1953" s="29">
        <v>522.08068848000005</v>
      </c>
      <c r="E1953" s="29">
        <v>5.0159879999999999E-3</v>
      </c>
    </row>
    <row r="1954" spans="1:5" x14ac:dyDescent="0.35">
      <c r="A1954" s="29" t="s">
        <v>126</v>
      </c>
      <c r="B1954" s="29" t="s">
        <v>149</v>
      </c>
      <c r="C1954" s="29" t="s">
        <v>41</v>
      </c>
      <c r="D1954" s="29">
        <v>540.07385253999996</v>
      </c>
      <c r="E1954" s="29">
        <v>4.6742859999999997E-3</v>
      </c>
    </row>
    <row r="1955" spans="1:5" x14ac:dyDescent="0.35">
      <c r="A1955" s="29" t="s">
        <v>127</v>
      </c>
      <c r="B1955" s="29" t="s">
        <v>149</v>
      </c>
      <c r="C1955" s="29" t="s">
        <v>41</v>
      </c>
      <c r="D1955" s="29">
        <v>501.78961182</v>
      </c>
      <c r="E1955" s="29">
        <v>4.5978240000000004E-3</v>
      </c>
    </row>
    <row r="1956" spans="1:5" x14ac:dyDescent="0.35">
      <c r="A1956" s="29" t="s">
        <v>128</v>
      </c>
      <c r="B1956" s="29" t="s">
        <v>149</v>
      </c>
      <c r="C1956" s="29" t="s">
        <v>41</v>
      </c>
      <c r="D1956" s="29">
        <v>393.88601684999998</v>
      </c>
      <c r="E1956" s="29">
        <v>4.7492860000000001E-3</v>
      </c>
    </row>
    <row r="1957" spans="1:5" x14ac:dyDescent="0.35">
      <c r="A1957" s="29" t="s">
        <v>129</v>
      </c>
      <c r="B1957" s="29" t="s">
        <v>149</v>
      </c>
      <c r="C1957" s="29" t="s">
        <v>41</v>
      </c>
      <c r="D1957" s="29">
        <v>494</v>
      </c>
      <c r="E1957" s="29">
        <v>5.3105519999999996E-3</v>
      </c>
    </row>
    <row r="1958" spans="1:5" x14ac:dyDescent="0.35">
      <c r="A1958" s="29" t="s">
        <v>130</v>
      </c>
      <c r="B1958" s="29" t="s">
        <v>149</v>
      </c>
      <c r="C1958" s="29" t="s">
        <v>41</v>
      </c>
      <c r="D1958" s="29">
        <v>444</v>
      </c>
      <c r="E1958" s="29">
        <v>5.4491990000000001E-3</v>
      </c>
    </row>
    <row r="1959" spans="1:5" x14ac:dyDescent="0.35">
      <c r="A1959" s="29" t="s">
        <v>131</v>
      </c>
      <c r="B1959" s="29" t="s">
        <v>149</v>
      </c>
      <c r="C1959" s="29" t="s">
        <v>41</v>
      </c>
      <c r="D1959" s="29">
        <v>481</v>
      </c>
      <c r="E1959" s="29">
        <v>5.0892230000000004E-3</v>
      </c>
    </row>
    <row r="1960" spans="1:5" x14ac:dyDescent="0.35">
      <c r="A1960" s="29" t="s">
        <v>132</v>
      </c>
      <c r="B1960" s="29" t="s">
        <v>149</v>
      </c>
      <c r="C1960" s="29" t="s">
        <v>41</v>
      </c>
      <c r="D1960" s="29">
        <v>482</v>
      </c>
      <c r="E1960" s="29">
        <v>4.9173000000000003E-3</v>
      </c>
    </row>
    <row r="1961" spans="1:5" x14ac:dyDescent="0.35">
      <c r="A1961" s="29" t="s">
        <v>133</v>
      </c>
      <c r="B1961" s="29" t="s">
        <v>149</v>
      </c>
      <c r="C1961" s="29" t="s">
        <v>41</v>
      </c>
      <c r="D1961" s="29">
        <v>445</v>
      </c>
      <c r="E1961" s="29">
        <v>4.9219729999999996E-3</v>
      </c>
    </row>
    <row r="1962" spans="1:5" x14ac:dyDescent="0.35">
      <c r="A1962" s="29" t="s">
        <v>134</v>
      </c>
      <c r="B1962" s="29" t="s">
        <v>149</v>
      </c>
      <c r="C1962" s="29" t="s">
        <v>41</v>
      </c>
      <c r="D1962" s="29">
        <v>415</v>
      </c>
      <c r="E1962" s="29">
        <v>5.1204809999999996E-3</v>
      </c>
    </row>
    <row r="1963" spans="1:5" x14ac:dyDescent="0.35">
      <c r="A1963" s="29" t="s">
        <v>135</v>
      </c>
      <c r="B1963" s="29" t="s">
        <v>149</v>
      </c>
      <c r="C1963" s="29" t="s">
        <v>41</v>
      </c>
      <c r="D1963" s="29">
        <v>371</v>
      </c>
      <c r="E1963" s="29">
        <v>6.0122789999999997E-3</v>
      </c>
    </row>
    <row r="1964" spans="1:5" x14ac:dyDescent="0.35">
      <c r="A1964" s="29" t="s">
        <v>136</v>
      </c>
      <c r="B1964" s="29" t="s">
        <v>149</v>
      </c>
      <c r="C1964" s="29" t="s">
        <v>41</v>
      </c>
      <c r="D1964" s="29">
        <v>395</v>
      </c>
      <c r="E1964" s="29">
        <v>5.7841059999999998E-3</v>
      </c>
    </row>
    <row r="1965" spans="1:5" x14ac:dyDescent="0.35">
      <c r="A1965" s="29" t="s">
        <v>137</v>
      </c>
      <c r="B1965" s="29" t="s">
        <v>149</v>
      </c>
      <c r="C1965" s="29" t="s">
        <v>41</v>
      </c>
      <c r="D1965" s="29">
        <v>358</v>
      </c>
      <c r="E1965" s="29">
        <v>5.5846519999999998E-3</v>
      </c>
    </row>
    <row r="1966" spans="1:5" x14ac:dyDescent="0.35">
      <c r="A1966" s="29" t="s">
        <v>138</v>
      </c>
      <c r="B1966" s="29" t="s">
        <v>149</v>
      </c>
      <c r="C1966" s="29" t="s">
        <v>41</v>
      </c>
      <c r="D1966" s="29">
        <v>315</v>
      </c>
      <c r="E1966" s="29">
        <v>5.4475310000000002E-3</v>
      </c>
    </row>
    <row r="1967" spans="1:5" x14ac:dyDescent="0.35">
      <c r="A1967" s="29" t="s">
        <v>124</v>
      </c>
      <c r="B1967" s="29" t="s">
        <v>149</v>
      </c>
      <c r="C1967" s="29" t="s">
        <v>42</v>
      </c>
      <c r="D1967" s="29">
        <v>416</v>
      </c>
      <c r="E1967" s="29">
        <v>5.445676E-3</v>
      </c>
    </row>
    <row r="1968" spans="1:5" x14ac:dyDescent="0.35">
      <c r="A1968" s="29" t="s">
        <v>125</v>
      </c>
      <c r="B1968" s="29" t="s">
        <v>149</v>
      </c>
      <c r="C1968" s="29" t="s">
        <v>42</v>
      </c>
      <c r="D1968" s="29">
        <v>466.48620605000002</v>
      </c>
      <c r="E1968" s="29">
        <v>5.4911029999999998E-3</v>
      </c>
    </row>
    <row r="1969" spans="1:5" x14ac:dyDescent="0.35">
      <c r="A1969" s="29" t="s">
        <v>126</v>
      </c>
      <c r="B1969" s="29" t="s">
        <v>149</v>
      </c>
      <c r="C1969" s="29" t="s">
        <v>42</v>
      </c>
      <c r="D1969" s="29">
        <v>466.75482177999999</v>
      </c>
      <c r="E1969" s="29">
        <v>5.5690549999999998E-3</v>
      </c>
    </row>
    <row r="1970" spans="1:5" x14ac:dyDescent="0.35">
      <c r="A1970" s="29" t="s">
        <v>127</v>
      </c>
      <c r="B1970" s="29" t="s">
        <v>149</v>
      </c>
      <c r="C1970" s="29" t="s">
        <v>42</v>
      </c>
      <c r="D1970" s="29">
        <v>413.37097168000003</v>
      </c>
      <c r="E1970" s="29">
        <v>4.6834529999999997E-3</v>
      </c>
    </row>
    <row r="1971" spans="1:5" x14ac:dyDescent="0.35">
      <c r="A1971" s="29" t="s">
        <v>128</v>
      </c>
      <c r="B1971" s="29" t="s">
        <v>149</v>
      </c>
      <c r="C1971" s="29" t="s">
        <v>42</v>
      </c>
      <c r="D1971" s="29">
        <v>385.21289063</v>
      </c>
      <c r="E1971" s="29">
        <v>4.6767470000000002E-3</v>
      </c>
    </row>
    <row r="1972" spans="1:5" x14ac:dyDescent="0.35">
      <c r="A1972" s="29" t="s">
        <v>129</v>
      </c>
      <c r="B1972" s="29" t="s">
        <v>149</v>
      </c>
      <c r="C1972" s="29" t="s">
        <v>42</v>
      </c>
      <c r="D1972" s="29">
        <v>381.45056152000001</v>
      </c>
      <c r="E1972" s="29">
        <v>5.053203E-3</v>
      </c>
    </row>
    <row r="1973" spans="1:5" x14ac:dyDescent="0.35">
      <c r="A1973" s="29" t="s">
        <v>130</v>
      </c>
      <c r="B1973" s="29" t="s">
        <v>149</v>
      </c>
      <c r="C1973" s="29" t="s">
        <v>42</v>
      </c>
      <c r="D1973" s="29">
        <v>504.68908691000001</v>
      </c>
      <c r="E1973" s="29">
        <v>4.6770539999999999E-3</v>
      </c>
    </row>
    <row r="1974" spans="1:5" x14ac:dyDescent="0.35">
      <c r="A1974" s="29" t="s">
        <v>131</v>
      </c>
      <c r="B1974" s="29" t="s">
        <v>149</v>
      </c>
      <c r="C1974" s="29" t="s">
        <v>42</v>
      </c>
      <c r="D1974" s="29">
        <v>480.84347534</v>
      </c>
      <c r="E1974" s="29">
        <v>4.7173889999999998E-3</v>
      </c>
    </row>
    <row r="1975" spans="1:5" x14ac:dyDescent="0.35">
      <c r="A1975" s="29" t="s">
        <v>132</v>
      </c>
      <c r="B1975" s="29" t="s">
        <v>149</v>
      </c>
      <c r="C1975" s="29" t="s">
        <v>42</v>
      </c>
      <c r="D1975" s="29">
        <v>381.14956665</v>
      </c>
      <c r="E1975" s="29">
        <v>4.9656420000000001E-3</v>
      </c>
    </row>
    <row r="1976" spans="1:5" x14ac:dyDescent="0.35">
      <c r="A1976" s="29" t="s">
        <v>133</v>
      </c>
      <c r="B1976" s="29" t="s">
        <v>149</v>
      </c>
      <c r="C1976" s="29" t="s">
        <v>42</v>
      </c>
      <c r="D1976" s="29">
        <v>433.51922607</v>
      </c>
      <c r="E1976" s="29">
        <v>5.9647140000000003E-3</v>
      </c>
    </row>
    <row r="1977" spans="1:5" x14ac:dyDescent="0.35">
      <c r="A1977" s="29" t="s">
        <v>134</v>
      </c>
      <c r="B1977" s="29" t="s">
        <v>149</v>
      </c>
      <c r="C1977" s="29" t="s">
        <v>42</v>
      </c>
      <c r="D1977" s="29">
        <v>425.59820557</v>
      </c>
      <c r="E1977" s="29">
        <v>5.4095949999999997E-3</v>
      </c>
    </row>
    <row r="1978" spans="1:5" x14ac:dyDescent="0.35">
      <c r="A1978" s="29" t="s">
        <v>135</v>
      </c>
      <c r="B1978" s="29" t="s">
        <v>149</v>
      </c>
      <c r="C1978" s="29" t="s">
        <v>42</v>
      </c>
      <c r="D1978" s="29">
        <v>453</v>
      </c>
      <c r="E1978" s="29">
        <v>5.6536659999999999E-3</v>
      </c>
    </row>
    <row r="1979" spans="1:5" x14ac:dyDescent="0.35">
      <c r="A1979" s="29" t="s">
        <v>136</v>
      </c>
      <c r="B1979" s="29" t="s">
        <v>149</v>
      </c>
      <c r="C1979" s="29" t="s">
        <v>42</v>
      </c>
      <c r="D1979" s="29">
        <v>426.18371581999997</v>
      </c>
      <c r="E1979" s="29">
        <v>5.3802190000000003E-3</v>
      </c>
    </row>
    <row r="1980" spans="1:5" x14ac:dyDescent="0.35">
      <c r="A1980" s="29" t="s">
        <v>137</v>
      </c>
      <c r="B1980" s="29" t="s">
        <v>149</v>
      </c>
      <c r="C1980" s="29" t="s">
        <v>42</v>
      </c>
      <c r="D1980" s="29">
        <v>360.01269531000003</v>
      </c>
      <c r="E1980" s="29">
        <v>6.2390429999999997E-3</v>
      </c>
    </row>
    <row r="1981" spans="1:5" x14ac:dyDescent="0.35">
      <c r="A1981" s="29" t="s">
        <v>138</v>
      </c>
      <c r="B1981" s="29" t="s">
        <v>149</v>
      </c>
      <c r="C1981" s="29" t="s">
        <v>42</v>
      </c>
      <c r="D1981" s="29">
        <v>384.50033568999999</v>
      </c>
      <c r="E1981" s="29">
        <v>5.8992560000000003E-3</v>
      </c>
    </row>
    <row r="1982" spans="1:5" x14ac:dyDescent="0.35">
      <c r="A1982" s="29" t="s">
        <v>124</v>
      </c>
      <c r="B1982" s="29" t="s">
        <v>149</v>
      </c>
      <c r="C1982" s="29" t="s">
        <v>43</v>
      </c>
      <c r="D1982" s="29">
        <v>456.56295776000002</v>
      </c>
      <c r="E1982" s="29">
        <v>3.6507779999999999E-3</v>
      </c>
    </row>
    <row r="1983" spans="1:5" x14ac:dyDescent="0.35">
      <c r="A1983" s="29" t="s">
        <v>125</v>
      </c>
      <c r="B1983" s="29" t="s">
        <v>149</v>
      </c>
      <c r="C1983" s="29" t="s">
        <v>43</v>
      </c>
      <c r="D1983" s="29">
        <v>467.02389526000002</v>
      </c>
      <c r="E1983" s="29">
        <v>3.7703559999999999E-3</v>
      </c>
    </row>
    <row r="1984" spans="1:5" x14ac:dyDescent="0.35">
      <c r="A1984" s="29" t="s">
        <v>126</v>
      </c>
      <c r="B1984" s="29" t="s">
        <v>149</v>
      </c>
      <c r="C1984" s="29" t="s">
        <v>43</v>
      </c>
      <c r="D1984" s="29">
        <v>560.85522461000005</v>
      </c>
      <c r="E1984" s="29">
        <v>3.9319749999999999E-3</v>
      </c>
    </row>
    <row r="1985" spans="1:5" x14ac:dyDescent="0.35">
      <c r="A1985" s="29" t="s">
        <v>127</v>
      </c>
      <c r="B1985" s="29" t="s">
        <v>149</v>
      </c>
      <c r="C1985" s="29" t="s">
        <v>43</v>
      </c>
      <c r="D1985" s="29">
        <v>566.32836913999995</v>
      </c>
      <c r="E1985" s="29">
        <v>3.5144540000000002E-3</v>
      </c>
    </row>
    <row r="1986" spans="1:5" x14ac:dyDescent="0.35">
      <c r="A1986" s="29" t="s">
        <v>128</v>
      </c>
      <c r="B1986" s="29" t="s">
        <v>149</v>
      </c>
      <c r="C1986" s="29" t="s">
        <v>43</v>
      </c>
      <c r="D1986" s="29">
        <v>610.61254883000004</v>
      </c>
      <c r="E1986" s="29">
        <v>3.735113E-3</v>
      </c>
    </row>
    <row r="1987" spans="1:5" x14ac:dyDescent="0.35">
      <c r="A1987" s="29" t="s">
        <v>129</v>
      </c>
      <c r="B1987" s="29" t="s">
        <v>149</v>
      </c>
      <c r="C1987" s="29" t="s">
        <v>43</v>
      </c>
      <c r="D1987" s="29">
        <v>595.84472656000003</v>
      </c>
      <c r="E1987" s="29">
        <v>3.9327590000000001E-3</v>
      </c>
    </row>
    <row r="1988" spans="1:5" x14ac:dyDescent="0.35">
      <c r="A1988" s="29" t="s">
        <v>130</v>
      </c>
      <c r="B1988" s="29" t="s">
        <v>149</v>
      </c>
      <c r="C1988" s="29" t="s">
        <v>43</v>
      </c>
      <c r="D1988" s="29">
        <v>505.90621948</v>
      </c>
      <c r="E1988" s="29">
        <v>4.4661650000000002E-3</v>
      </c>
    </row>
    <row r="1989" spans="1:5" x14ac:dyDescent="0.35">
      <c r="A1989" s="29" t="s">
        <v>131</v>
      </c>
      <c r="B1989" s="29" t="s">
        <v>149</v>
      </c>
      <c r="C1989" s="29" t="s">
        <v>43</v>
      </c>
      <c r="D1989" s="29">
        <v>515.50842284999999</v>
      </c>
      <c r="E1989" s="29">
        <v>4.1949589999999998E-3</v>
      </c>
    </row>
    <row r="1990" spans="1:5" x14ac:dyDescent="0.35">
      <c r="A1990" s="29" t="s">
        <v>132</v>
      </c>
      <c r="B1990" s="29" t="s">
        <v>149</v>
      </c>
      <c r="C1990" s="29" t="s">
        <v>43</v>
      </c>
      <c r="D1990" s="29">
        <v>510.86468506</v>
      </c>
      <c r="E1990" s="29">
        <v>4.3380720000000001E-3</v>
      </c>
    </row>
    <row r="1991" spans="1:5" x14ac:dyDescent="0.35">
      <c r="A1991" s="29" t="s">
        <v>133</v>
      </c>
      <c r="B1991" s="29" t="s">
        <v>149</v>
      </c>
      <c r="C1991" s="29" t="s">
        <v>43</v>
      </c>
      <c r="D1991" s="29">
        <v>495.45861816000001</v>
      </c>
      <c r="E1991" s="29">
        <v>4.3801409999999997E-3</v>
      </c>
    </row>
    <row r="1992" spans="1:5" x14ac:dyDescent="0.35">
      <c r="A1992" s="29" t="s">
        <v>134</v>
      </c>
      <c r="B1992" s="29" t="s">
        <v>149</v>
      </c>
      <c r="C1992" s="29" t="s">
        <v>43</v>
      </c>
      <c r="D1992" s="29">
        <v>444.48593140000003</v>
      </c>
      <c r="E1992" s="29">
        <v>4.5826419999999996E-3</v>
      </c>
    </row>
    <row r="1993" spans="1:5" x14ac:dyDescent="0.35">
      <c r="A1993" s="29" t="s">
        <v>135</v>
      </c>
      <c r="B1993" s="29" t="s">
        <v>149</v>
      </c>
      <c r="C1993" s="29" t="s">
        <v>43</v>
      </c>
      <c r="D1993" s="29">
        <v>487</v>
      </c>
      <c r="E1993" s="29">
        <v>5.0864129999999997E-3</v>
      </c>
    </row>
    <row r="1994" spans="1:5" x14ac:dyDescent="0.35">
      <c r="A1994" s="29" t="s">
        <v>136</v>
      </c>
      <c r="B1994" s="29" t="s">
        <v>149</v>
      </c>
      <c r="C1994" s="29" t="s">
        <v>43</v>
      </c>
      <c r="D1994" s="29">
        <v>412.79095459000001</v>
      </c>
      <c r="E1994" s="29">
        <v>5.2835319999999996E-3</v>
      </c>
    </row>
    <row r="1995" spans="1:5" x14ac:dyDescent="0.35">
      <c r="A1995" s="29" t="s">
        <v>137</v>
      </c>
      <c r="B1995" s="29" t="s">
        <v>149</v>
      </c>
      <c r="C1995" s="29" t="s">
        <v>43</v>
      </c>
      <c r="D1995" s="29">
        <v>370.92886353</v>
      </c>
      <c r="E1995" s="29">
        <v>4.7663159999999996E-3</v>
      </c>
    </row>
    <row r="1996" spans="1:5" x14ac:dyDescent="0.35">
      <c r="A1996" s="29" t="s">
        <v>138</v>
      </c>
      <c r="B1996" s="29" t="s">
        <v>149</v>
      </c>
      <c r="C1996" s="29" t="s">
        <v>43</v>
      </c>
      <c r="D1996" s="29">
        <v>369.78610228999997</v>
      </c>
      <c r="E1996" s="29">
        <v>5.4058530000000004E-3</v>
      </c>
    </row>
    <row r="1997" spans="1:5" x14ac:dyDescent="0.35">
      <c r="A1997" s="29" t="s">
        <v>124</v>
      </c>
      <c r="B1997" s="29" t="s">
        <v>149</v>
      </c>
      <c r="C1997" s="29" t="s">
        <v>44</v>
      </c>
      <c r="D1997" s="29">
        <v>312.86111449999999</v>
      </c>
      <c r="E1997" s="29">
        <v>4.8444009999999999E-3</v>
      </c>
    </row>
    <row r="1998" spans="1:5" x14ac:dyDescent="0.35">
      <c r="A1998" s="29" t="s">
        <v>125</v>
      </c>
      <c r="B1998" s="29" t="s">
        <v>149</v>
      </c>
      <c r="C1998" s="29" t="s">
        <v>44</v>
      </c>
      <c r="D1998" s="29">
        <v>290.05261230000002</v>
      </c>
      <c r="E1998" s="29">
        <v>5.4822320000000001E-3</v>
      </c>
    </row>
    <row r="1999" spans="1:5" x14ac:dyDescent="0.35">
      <c r="A1999" s="29" t="s">
        <v>126</v>
      </c>
      <c r="B1999" s="29" t="s">
        <v>149</v>
      </c>
      <c r="C1999" s="29" t="s">
        <v>44</v>
      </c>
      <c r="D1999" s="29">
        <v>381.65872192</v>
      </c>
      <c r="E1999" s="29">
        <v>5.1732490000000004E-3</v>
      </c>
    </row>
    <row r="2000" spans="1:5" x14ac:dyDescent="0.35">
      <c r="A2000" s="29" t="s">
        <v>127</v>
      </c>
      <c r="B2000" s="29" t="s">
        <v>149</v>
      </c>
      <c r="C2000" s="29" t="s">
        <v>44</v>
      </c>
      <c r="D2000" s="29">
        <v>279.05639647999999</v>
      </c>
      <c r="E2000" s="29">
        <v>5.1930830000000002E-3</v>
      </c>
    </row>
    <row r="2001" spans="1:5" x14ac:dyDescent="0.35">
      <c r="A2001" s="29" t="s">
        <v>128</v>
      </c>
      <c r="B2001" s="29" t="s">
        <v>149</v>
      </c>
      <c r="C2001" s="29" t="s">
        <v>44</v>
      </c>
      <c r="D2001" s="29">
        <v>309.29507446000002</v>
      </c>
      <c r="E2001" s="29">
        <v>5.166276E-3</v>
      </c>
    </row>
    <row r="2002" spans="1:5" x14ac:dyDescent="0.35">
      <c r="A2002" s="29" t="s">
        <v>129</v>
      </c>
      <c r="B2002" s="29" t="s">
        <v>149</v>
      </c>
      <c r="C2002" s="29" t="s">
        <v>44</v>
      </c>
      <c r="D2002" s="29">
        <v>304.88827515000003</v>
      </c>
      <c r="E2002" s="29">
        <v>5.0597189999999998E-3</v>
      </c>
    </row>
    <row r="2003" spans="1:5" x14ac:dyDescent="0.35">
      <c r="A2003" s="29" t="s">
        <v>130</v>
      </c>
      <c r="B2003" s="29" t="s">
        <v>149</v>
      </c>
      <c r="C2003" s="29" t="s">
        <v>44</v>
      </c>
      <c r="D2003" s="29">
        <v>206.85400390999999</v>
      </c>
      <c r="E2003" s="29">
        <v>5.4295929999999999E-3</v>
      </c>
    </row>
    <row r="2004" spans="1:5" x14ac:dyDescent="0.35">
      <c r="A2004" s="29" t="s">
        <v>131</v>
      </c>
      <c r="B2004" s="29" t="s">
        <v>149</v>
      </c>
      <c r="C2004" s="29" t="s">
        <v>44</v>
      </c>
      <c r="D2004" s="29">
        <v>334.84393311000002</v>
      </c>
      <c r="E2004" s="29">
        <v>4.9370619999999999E-3</v>
      </c>
    </row>
    <row r="2005" spans="1:5" x14ac:dyDescent="0.35">
      <c r="A2005" s="29" t="s">
        <v>132</v>
      </c>
      <c r="B2005" s="29" t="s">
        <v>149</v>
      </c>
      <c r="C2005" s="29" t="s">
        <v>44</v>
      </c>
      <c r="D2005" s="29">
        <v>302.96182250999999</v>
      </c>
      <c r="E2005" s="29">
        <v>5.1015710000000001E-3</v>
      </c>
    </row>
    <row r="2006" spans="1:5" x14ac:dyDescent="0.35">
      <c r="A2006" s="29" t="s">
        <v>133</v>
      </c>
      <c r="B2006" s="29" t="s">
        <v>149</v>
      </c>
      <c r="C2006" s="29" t="s">
        <v>44</v>
      </c>
      <c r="D2006" s="29">
        <v>294.84017943999999</v>
      </c>
      <c r="E2006" s="29">
        <v>5.6747239999999999E-3</v>
      </c>
    </row>
    <row r="2007" spans="1:5" x14ac:dyDescent="0.35">
      <c r="A2007" s="29" t="s">
        <v>134</v>
      </c>
      <c r="B2007" s="29" t="s">
        <v>149</v>
      </c>
      <c r="C2007" s="29" t="s">
        <v>44</v>
      </c>
      <c r="D2007" s="29">
        <v>284.89611816000001</v>
      </c>
      <c r="E2007" s="29">
        <v>5.2151130000000004E-3</v>
      </c>
    </row>
    <row r="2008" spans="1:5" x14ac:dyDescent="0.35">
      <c r="A2008" s="29" t="s">
        <v>135</v>
      </c>
      <c r="B2008" s="29" t="s">
        <v>149</v>
      </c>
      <c r="C2008" s="29" t="s">
        <v>44</v>
      </c>
      <c r="D2008" s="29">
        <v>251</v>
      </c>
      <c r="E2008" s="29">
        <v>5.6855910000000003E-3</v>
      </c>
    </row>
    <row r="2009" spans="1:5" x14ac:dyDescent="0.35">
      <c r="A2009" s="29" t="s">
        <v>136</v>
      </c>
      <c r="B2009" s="29" t="s">
        <v>149</v>
      </c>
      <c r="C2009" s="29" t="s">
        <v>44</v>
      </c>
      <c r="D2009" s="29">
        <v>241.87911987000001</v>
      </c>
      <c r="E2009" s="29">
        <v>5.2802980000000001E-3</v>
      </c>
    </row>
    <row r="2010" spans="1:5" x14ac:dyDescent="0.35">
      <c r="A2010" s="29" t="s">
        <v>137</v>
      </c>
      <c r="B2010" s="29" t="s">
        <v>149</v>
      </c>
      <c r="C2010" s="29" t="s">
        <v>44</v>
      </c>
      <c r="D2010" s="29">
        <v>186.45420837</v>
      </c>
      <c r="E2010" s="29">
        <v>6.323309E-3</v>
      </c>
    </row>
    <row r="2011" spans="1:5" x14ac:dyDescent="0.35">
      <c r="A2011" s="29" t="s">
        <v>138</v>
      </c>
      <c r="B2011" s="29" t="s">
        <v>149</v>
      </c>
      <c r="C2011" s="29" t="s">
        <v>44</v>
      </c>
      <c r="D2011" s="29">
        <v>157.66667175000001</v>
      </c>
      <c r="E2011" s="29">
        <v>6.1648459999999999E-3</v>
      </c>
    </row>
    <row r="2012" spans="1:5" x14ac:dyDescent="0.35">
      <c r="A2012" s="29" t="s">
        <v>124</v>
      </c>
      <c r="B2012" s="29" t="s">
        <v>149</v>
      </c>
      <c r="C2012" s="29" t="s">
        <v>45</v>
      </c>
      <c r="D2012" s="29">
        <v>807.63635253999996</v>
      </c>
      <c r="E2012" s="29">
        <v>4.5548100000000003E-3</v>
      </c>
    </row>
    <row r="2013" spans="1:5" x14ac:dyDescent="0.35">
      <c r="A2013" s="29" t="s">
        <v>125</v>
      </c>
      <c r="B2013" s="29" t="s">
        <v>149</v>
      </c>
      <c r="C2013" s="29" t="s">
        <v>45</v>
      </c>
      <c r="D2013" s="29">
        <v>873.64959716999999</v>
      </c>
      <c r="E2013" s="29">
        <v>4.190699E-3</v>
      </c>
    </row>
    <row r="2014" spans="1:5" x14ac:dyDescent="0.35">
      <c r="A2014" s="29" t="s">
        <v>126</v>
      </c>
      <c r="B2014" s="29" t="s">
        <v>149</v>
      </c>
      <c r="C2014" s="29" t="s">
        <v>45</v>
      </c>
      <c r="D2014" s="29">
        <v>734.54229736000002</v>
      </c>
      <c r="E2014" s="29">
        <v>4.02733E-3</v>
      </c>
    </row>
    <row r="2015" spans="1:5" x14ac:dyDescent="0.35">
      <c r="A2015" s="29" t="s">
        <v>127</v>
      </c>
      <c r="B2015" s="29" t="s">
        <v>149</v>
      </c>
      <c r="C2015" s="29" t="s">
        <v>45</v>
      </c>
      <c r="D2015" s="29">
        <v>721.13006591999999</v>
      </c>
      <c r="E2015" s="29">
        <v>3.838181E-3</v>
      </c>
    </row>
    <row r="2016" spans="1:5" x14ac:dyDescent="0.35">
      <c r="A2016" s="29" t="s">
        <v>128</v>
      </c>
      <c r="B2016" s="29" t="s">
        <v>149</v>
      </c>
      <c r="C2016" s="29" t="s">
        <v>45</v>
      </c>
      <c r="D2016" s="29">
        <v>610.69567871000004</v>
      </c>
      <c r="E2016" s="29">
        <v>3.672472E-3</v>
      </c>
    </row>
    <row r="2017" spans="1:5" x14ac:dyDescent="0.35">
      <c r="A2017" s="29" t="s">
        <v>129</v>
      </c>
      <c r="B2017" s="29" t="s">
        <v>149</v>
      </c>
      <c r="C2017" s="29" t="s">
        <v>45</v>
      </c>
      <c r="D2017" s="29">
        <v>770.20849609000004</v>
      </c>
      <c r="E2017" s="29">
        <v>4.0160170000000002E-3</v>
      </c>
    </row>
    <row r="2018" spans="1:5" x14ac:dyDescent="0.35">
      <c r="A2018" s="29" t="s">
        <v>130</v>
      </c>
      <c r="B2018" s="29" t="s">
        <v>149</v>
      </c>
      <c r="C2018" s="29" t="s">
        <v>45</v>
      </c>
      <c r="D2018" s="29">
        <v>638.42004395000004</v>
      </c>
      <c r="E2018" s="29">
        <v>3.900564E-3</v>
      </c>
    </row>
    <row r="2019" spans="1:5" x14ac:dyDescent="0.35">
      <c r="A2019" s="29" t="s">
        <v>131</v>
      </c>
      <c r="B2019" s="29" t="s">
        <v>149</v>
      </c>
      <c r="C2019" s="29" t="s">
        <v>45</v>
      </c>
      <c r="D2019" s="29">
        <v>728.09875488</v>
      </c>
      <c r="E2019" s="29">
        <v>3.859885E-3</v>
      </c>
    </row>
    <row r="2020" spans="1:5" x14ac:dyDescent="0.35">
      <c r="A2020" s="29" t="s">
        <v>132</v>
      </c>
      <c r="B2020" s="29" t="s">
        <v>149</v>
      </c>
      <c r="C2020" s="29" t="s">
        <v>45</v>
      </c>
      <c r="D2020" s="29">
        <v>713.74255371000004</v>
      </c>
      <c r="E2020" s="29">
        <v>4.0156330000000002E-3</v>
      </c>
    </row>
    <row r="2021" spans="1:5" x14ac:dyDescent="0.35">
      <c r="A2021" s="29" t="s">
        <v>133</v>
      </c>
      <c r="B2021" s="29" t="s">
        <v>149</v>
      </c>
      <c r="C2021" s="29" t="s">
        <v>45</v>
      </c>
      <c r="D2021" s="29">
        <v>774.29467772999999</v>
      </c>
      <c r="E2021" s="29">
        <v>4.1006569999999997E-3</v>
      </c>
    </row>
    <row r="2022" spans="1:5" x14ac:dyDescent="0.35">
      <c r="A2022" s="29" t="s">
        <v>134</v>
      </c>
      <c r="B2022" s="29" t="s">
        <v>149</v>
      </c>
      <c r="C2022" s="29" t="s">
        <v>45</v>
      </c>
      <c r="D2022" s="29">
        <v>768.54278564000003</v>
      </c>
      <c r="E2022" s="29">
        <v>4.2923739999999998E-3</v>
      </c>
    </row>
    <row r="2023" spans="1:5" x14ac:dyDescent="0.35">
      <c r="A2023" s="29" t="s">
        <v>135</v>
      </c>
      <c r="B2023" s="29" t="s">
        <v>149</v>
      </c>
      <c r="C2023" s="29" t="s">
        <v>45</v>
      </c>
      <c r="D2023" s="29">
        <v>637</v>
      </c>
      <c r="E2023" s="29">
        <v>4.4948100000000001E-3</v>
      </c>
    </row>
    <row r="2024" spans="1:5" x14ac:dyDescent="0.35">
      <c r="A2024" s="29" t="s">
        <v>136</v>
      </c>
      <c r="B2024" s="29" t="s">
        <v>149</v>
      </c>
      <c r="C2024" s="29" t="s">
        <v>45</v>
      </c>
      <c r="D2024" s="29">
        <v>567.38006591999999</v>
      </c>
      <c r="E2024" s="29">
        <v>4.5760640000000003E-3</v>
      </c>
    </row>
    <row r="2025" spans="1:5" x14ac:dyDescent="0.35">
      <c r="A2025" s="29" t="s">
        <v>137</v>
      </c>
      <c r="B2025" s="29" t="s">
        <v>149</v>
      </c>
      <c r="C2025" s="29" t="s">
        <v>45</v>
      </c>
      <c r="D2025" s="29">
        <v>562.20898437999995</v>
      </c>
      <c r="E2025" s="29">
        <v>4.4118389999999999E-3</v>
      </c>
    </row>
    <row r="2026" spans="1:5" x14ac:dyDescent="0.35">
      <c r="A2026" s="29" t="s">
        <v>138</v>
      </c>
      <c r="B2026" s="29" t="s">
        <v>149</v>
      </c>
      <c r="C2026" s="29" t="s">
        <v>45</v>
      </c>
      <c r="D2026" s="29">
        <v>476.93484496999997</v>
      </c>
      <c r="E2026" s="29">
        <v>4.4405340000000003E-3</v>
      </c>
    </row>
    <row r="2027" spans="1:5" x14ac:dyDescent="0.35">
      <c r="A2027" s="29" t="s">
        <v>124</v>
      </c>
      <c r="B2027" s="29" t="s">
        <v>149</v>
      </c>
      <c r="C2027" s="29" t="s">
        <v>46</v>
      </c>
      <c r="D2027" s="29">
        <v>445.81768799000002</v>
      </c>
      <c r="E2027" s="29">
        <v>5.3641139999999997E-3</v>
      </c>
    </row>
    <row r="2028" spans="1:5" x14ac:dyDescent="0.35">
      <c r="A2028" s="29" t="s">
        <v>125</v>
      </c>
      <c r="B2028" s="29" t="s">
        <v>149</v>
      </c>
      <c r="C2028" s="29" t="s">
        <v>46</v>
      </c>
      <c r="D2028" s="29">
        <v>458.56918335</v>
      </c>
      <c r="E2028" s="29">
        <v>4.7816610000000004E-3</v>
      </c>
    </row>
    <row r="2029" spans="1:5" x14ac:dyDescent="0.35">
      <c r="A2029" s="29" t="s">
        <v>126</v>
      </c>
      <c r="B2029" s="29" t="s">
        <v>149</v>
      </c>
      <c r="C2029" s="29" t="s">
        <v>46</v>
      </c>
      <c r="D2029" s="29">
        <v>445.47598267000001</v>
      </c>
      <c r="E2029" s="29">
        <v>4.9226210000000003E-3</v>
      </c>
    </row>
    <row r="2030" spans="1:5" x14ac:dyDescent="0.35">
      <c r="A2030" s="29" t="s">
        <v>127</v>
      </c>
      <c r="B2030" s="29" t="s">
        <v>149</v>
      </c>
      <c r="C2030" s="29" t="s">
        <v>46</v>
      </c>
      <c r="D2030" s="29">
        <v>397.73562621999997</v>
      </c>
      <c r="E2030" s="29">
        <v>4.6810990000000002E-3</v>
      </c>
    </row>
    <row r="2031" spans="1:5" x14ac:dyDescent="0.35">
      <c r="A2031" s="29" t="s">
        <v>128</v>
      </c>
      <c r="B2031" s="29" t="s">
        <v>149</v>
      </c>
      <c r="C2031" s="29" t="s">
        <v>46</v>
      </c>
      <c r="D2031" s="29">
        <v>368.88598632999998</v>
      </c>
      <c r="E2031" s="29">
        <v>5.3663119999999998E-3</v>
      </c>
    </row>
    <row r="2032" spans="1:5" x14ac:dyDescent="0.35">
      <c r="A2032" s="29" t="s">
        <v>129</v>
      </c>
      <c r="B2032" s="29" t="s">
        <v>149</v>
      </c>
      <c r="C2032" s="29" t="s">
        <v>46</v>
      </c>
      <c r="D2032" s="29">
        <v>450.01766967999998</v>
      </c>
      <c r="E2032" s="29">
        <v>4.9497619999999999E-3</v>
      </c>
    </row>
    <row r="2033" spans="1:5" x14ac:dyDescent="0.35">
      <c r="A2033" s="29" t="s">
        <v>130</v>
      </c>
      <c r="B2033" s="29" t="s">
        <v>149</v>
      </c>
      <c r="C2033" s="29" t="s">
        <v>46</v>
      </c>
      <c r="D2033" s="29">
        <v>333.86712646000001</v>
      </c>
      <c r="E2033" s="29">
        <v>4.945797E-3</v>
      </c>
    </row>
    <row r="2034" spans="1:5" x14ac:dyDescent="0.35">
      <c r="A2034" s="29" t="s">
        <v>131</v>
      </c>
      <c r="B2034" s="29" t="s">
        <v>149</v>
      </c>
      <c r="C2034" s="29" t="s">
        <v>46</v>
      </c>
      <c r="D2034" s="29">
        <v>430.41845703000001</v>
      </c>
      <c r="E2034" s="29">
        <v>5.2788879999999998E-3</v>
      </c>
    </row>
    <row r="2035" spans="1:5" x14ac:dyDescent="0.35">
      <c r="A2035" s="29" t="s">
        <v>132</v>
      </c>
      <c r="B2035" s="29" t="s">
        <v>149</v>
      </c>
      <c r="C2035" s="29" t="s">
        <v>46</v>
      </c>
      <c r="D2035" s="29">
        <v>416.58813477000001</v>
      </c>
      <c r="E2035" s="29">
        <v>5.8101300000000002E-3</v>
      </c>
    </row>
    <row r="2036" spans="1:5" x14ac:dyDescent="0.35">
      <c r="A2036" s="29" t="s">
        <v>133</v>
      </c>
      <c r="B2036" s="29" t="s">
        <v>149</v>
      </c>
      <c r="C2036" s="29" t="s">
        <v>46</v>
      </c>
      <c r="D2036" s="29">
        <v>313.19458007999998</v>
      </c>
      <c r="E2036" s="29">
        <v>5.7032230000000003E-3</v>
      </c>
    </row>
    <row r="2037" spans="1:5" x14ac:dyDescent="0.35">
      <c r="A2037" s="29" t="s">
        <v>134</v>
      </c>
      <c r="B2037" s="29" t="s">
        <v>149</v>
      </c>
      <c r="C2037" s="29" t="s">
        <v>46</v>
      </c>
      <c r="D2037" s="29">
        <v>294.83325194999998</v>
      </c>
      <c r="E2037" s="29">
        <v>5.8365869999999999E-3</v>
      </c>
    </row>
    <row r="2038" spans="1:5" x14ac:dyDescent="0.35">
      <c r="A2038" s="29" t="s">
        <v>135</v>
      </c>
      <c r="B2038" s="29" t="s">
        <v>149</v>
      </c>
      <c r="C2038" s="29" t="s">
        <v>46</v>
      </c>
      <c r="D2038" s="29">
        <v>270</v>
      </c>
      <c r="E2038" s="29">
        <v>5.7278809999999998E-3</v>
      </c>
    </row>
    <row r="2039" spans="1:5" x14ac:dyDescent="0.35">
      <c r="A2039" s="29" t="s">
        <v>136</v>
      </c>
      <c r="B2039" s="29" t="s">
        <v>149</v>
      </c>
      <c r="C2039" s="29" t="s">
        <v>46</v>
      </c>
      <c r="D2039" s="29">
        <v>261.14703369</v>
      </c>
      <c r="E2039" s="29">
        <v>6.0387899999999996E-3</v>
      </c>
    </row>
    <row r="2040" spans="1:5" x14ac:dyDescent="0.35">
      <c r="A2040" s="29" t="s">
        <v>137</v>
      </c>
      <c r="B2040" s="29" t="s">
        <v>149</v>
      </c>
      <c r="C2040" s="29" t="s">
        <v>46</v>
      </c>
      <c r="D2040" s="29">
        <v>245.48141479</v>
      </c>
      <c r="E2040" s="29">
        <v>5.7398700000000002E-3</v>
      </c>
    </row>
    <row r="2041" spans="1:5" x14ac:dyDescent="0.35">
      <c r="A2041" s="29" t="s">
        <v>138</v>
      </c>
      <c r="B2041" s="29" t="s">
        <v>149</v>
      </c>
      <c r="C2041" s="29" t="s">
        <v>46</v>
      </c>
      <c r="D2041" s="29">
        <v>189.375</v>
      </c>
      <c r="E2041" s="29">
        <v>5.8986780000000001E-3</v>
      </c>
    </row>
    <row r="2042" spans="1:5" x14ac:dyDescent="0.35">
      <c r="A2042" s="29" t="s">
        <v>124</v>
      </c>
      <c r="B2042" s="29" t="s">
        <v>149</v>
      </c>
      <c r="C2042" s="29" t="s">
        <v>47</v>
      </c>
      <c r="D2042" s="29">
        <v>296.69564818999999</v>
      </c>
      <c r="E2042" s="29">
        <v>5.7037240000000003E-3</v>
      </c>
    </row>
    <row r="2043" spans="1:5" x14ac:dyDescent="0.35">
      <c r="A2043" s="29" t="s">
        <v>125</v>
      </c>
      <c r="B2043" s="29" t="s">
        <v>149</v>
      </c>
      <c r="C2043" s="29" t="s">
        <v>47</v>
      </c>
      <c r="D2043" s="29">
        <v>380.69750977000001</v>
      </c>
      <c r="E2043" s="29">
        <v>5.6954960000000004E-3</v>
      </c>
    </row>
    <row r="2044" spans="1:5" x14ac:dyDescent="0.35">
      <c r="A2044" s="29" t="s">
        <v>126</v>
      </c>
      <c r="B2044" s="29" t="s">
        <v>149</v>
      </c>
      <c r="C2044" s="29" t="s">
        <v>47</v>
      </c>
      <c r="D2044" s="29">
        <v>314.07394409</v>
      </c>
      <c r="E2044" s="29">
        <v>5.1494569999999996E-3</v>
      </c>
    </row>
    <row r="2045" spans="1:5" x14ac:dyDescent="0.35">
      <c r="A2045" s="29" t="s">
        <v>127</v>
      </c>
      <c r="B2045" s="29" t="s">
        <v>149</v>
      </c>
      <c r="C2045" s="29" t="s">
        <v>47</v>
      </c>
      <c r="D2045" s="29">
        <v>306.08215331999997</v>
      </c>
      <c r="E2045" s="29">
        <v>5.9141580000000001E-3</v>
      </c>
    </row>
    <row r="2046" spans="1:5" x14ac:dyDescent="0.35">
      <c r="A2046" s="29" t="s">
        <v>128</v>
      </c>
      <c r="B2046" s="29" t="s">
        <v>149</v>
      </c>
      <c r="C2046" s="29" t="s">
        <v>47</v>
      </c>
      <c r="D2046" s="29">
        <v>308.06619262999999</v>
      </c>
      <c r="E2046" s="29">
        <v>5.0560240000000001E-3</v>
      </c>
    </row>
    <row r="2047" spans="1:5" x14ac:dyDescent="0.35">
      <c r="A2047" s="29" t="s">
        <v>129</v>
      </c>
      <c r="B2047" s="29" t="s">
        <v>149</v>
      </c>
      <c r="C2047" s="29" t="s">
        <v>47</v>
      </c>
      <c r="D2047" s="29">
        <v>316.46112061000002</v>
      </c>
      <c r="E2047" s="29">
        <v>5.1987860000000004E-3</v>
      </c>
    </row>
    <row r="2048" spans="1:5" x14ac:dyDescent="0.35">
      <c r="A2048" s="29" t="s">
        <v>130</v>
      </c>
      <c r="B2048" s="29" t="s">
        <v>149</v>
      </c>
      <c r="C2048" s="29" t="s">
        <v>47</v>
      </c>
      <c r="D2048" s="29">
        <v>366.24972534</v>
      </c>
      <c r="E2048" s="29">
        <v>5.7565840000000004E-3</v>
      </c>
    </row>
    <row r="2049" spans="1:5" x14ac:dyDescent="0.35">
      <c r="A2049" s="29" t="s">
        <v>131</v>
      </c>
      <c r="B2049" s="29" t="s">
        <v>149</v>
      </c>
      <c r="C2049" s="29" t="s">
        <v>47</v>
      </c>
      <c r="D2049" s="29">
        <v>315.58441162000003</v>
      </c>
      <c r="E2049" s="29">
        <v>5.5669710000000004E-3</v>
      </c>
    </row>
    <row r="2050" spans="1:5" x14ac:dyDescent="0.35">
      <c r="A2050" s="29" t="s">
        <v>132</v>
      </c>
      <c r="B2050" s="29" t="s">
        <v>149</v>
      </c>
      <c r="C2050" s="29" t="s">
        <v>47</v>
      </c>
      <c r="D2050" s="29">
        <v>338.72872925000001</v>
      </c>
      <c r="E2050" s="29">
        <v>5.8501530000000003E-3</v>
      </c>
    </row>
    <row r="2051" spans="1:5" x14ac:dyDescent="0.35">
      <c r="A2051" s="29" t="s">
        <v>133</v>
      </c>
      <c r="B2051" s="29" t="s">
        <v>149</v>
      </c>
      <c r="C2051" s="29" t="s">
        <v>47</v>
      </c>
      <c r="D2051" s="29">
        <v>244.76812744</v>
      </c>
      <c r="E2051" s="29">
        <v>6.4605790000000001E-3</v>
      </c>
    </row>
    <row r="2052" spans="1:5" x14ac:dyDescent="0.35">
      <c r="A2052" s="29" t="s">
        <v>134</v>
      </c>
      <c r="B2052" s="29" t="s">
        <v>149</v>
      </c>
      <c r="C2052" s="29" t="s">
        <v>47</v>
      </c>
      <c r="D2052" s="29">
        <v>289.45343018</v>
      </c>
      <c r="E2052" s="29">
        <v>4.9161320000000001E-3</v>
      </c>
    </row>
    <row r="2053" spans="1:5" x14ac:dyDescent="0.35">
      <c r="A2053" s="29" t="s">
        <v>135</v>
      </c>
      <c r="B2053" s="29" t="s">
        <v>149</v>
      </c>
      <c r="C2053" s="29" t="s">
        <v>47</v>
      </c>
      <c r="D2053" s="29">
        <v>291</v>
      </c>
      <c r="E2053" s="29">
        <v>5.8109010000000003E-3</v>
      </c>
    </row>
    <row r="2054" spans="1:5" x14ac:dyDescent="0.35">
      <c r="A2054" s="29" t="s">
        <v>136</v>
      </c>
      <c r="B2054" s="29" t="s">
        <v>149</v>
      </c>
      <c r="C2054" s="29" t="s">
        <v>47</v>
      </c>
      <c r="D2054" s="29">
        <v>274.11853027000001</v>
      </c>
      <c r="E2054" s="29">
        <v>6.2559490000000002E-3</v>
      </c>
    </row>
    <row r="2055" spans="1:5" x14ac:dyDescent="0.35">
      <c r="A2055" s="29" t="s">
        <v>137</v>
      </c>
      <c r="B2055" s="29" t="s">
        <v>149</v>
      </c>
      <c r="C2055" s="29" t="s">
        <v>47</v>
      </c>
      <c r="D2055" s="29">
        <v>274.43109131</v>
      </c>
      <c r="E2055" s="29">
        <v>5.6854039999999998E-3</v>
      </c>
    </row>
    <row r="2056" spans="1:5" x14ac:dyDescent="0.35">
      <c r="A2056" s="29" t="s">
        <v>138</v>
      </c>
      <c r="B2056" s="29" t="s">
        <v>149</v>
      </c>
      <c r="C2056" s="29" t="s">
        <v>47</v>
      </c>
      <c r="D2056" s="29">
        <v>205.86854553000001</v>
      </c>
      <c r="E2056" s="29">
        <v>5.5265790000000002E-3</v>
      </c>
    </row>
    <row r="2057" spans="1:5" x14ac:dyDescent="0.35">
      <c r="A2057" s="29" t="s">
        <v>124</v>
      </c>
      <c r="B2057" s="29" t="s">
        <v>149</v>
      </c>
      <c r="C2057" s="29" t="s">
        <v>48</v>
      </c>
      <c r="D2057" s="29">
        <v>1106.4594726600001</v>
      </c>
      <c r="E2057" s="29">
        <v>4.0573709999999997E-3</v>
      </c>
    </row>
    <row r="2058" spans="1:5" x14ac:dyDescent="0.35">
      <c r="A2058" s="29" t="s">
        <v>125</v>
      </c>
      <c r="B2058" s="29" t="s">
        <v>149</v>
      </c>
      <c r="C2058" s="29" t="s">
        <v>48</v>
      </c>
      <c r="D2058" s="29">
        <v>945.26654053000004</v>
      </c>
      <c r="E2058" s="29">
        <v>4.3452580000000003E-3</v>
      </c>
    </row>
    <row r="2059" spans="1:5" x14ac:dyDescent="0.35">
      <c r="A2059" s="29" t="s">
        <v>126</v>
      </c>
      <c r="B2059" s="29" t="s">
        <v>149</v>
      </c>
      <c r="C2059" s="29" t="s">
        <v>48</v>
      </c>
      <c r="D2059" s="29">
        <v>982.66937256000006</v>
      </c>
      <c r="E2059" s="29">
        <v>4.2826260000000003E-3</v>
      </c>
    </row>
    <row r="2060" spans="1:5" x14ac:dyDescent="0.35">
      <c r="A2060" s="29" t="s">
        <v>127</v>
      </c>
      <c r="B2060" s="29" t="s">
        <v>149</v>
      </c>
      <c r="C2060" s="29" t="s">
        <v>48</v>
      </c>
      <c r="D2060" s="29">
        <v>853.71539307</v>
      </c>
      <c r="E2060" s="29">
        <v>4.5515299999999998E-3</v>
      </c>
    </row>
    <row r="2061" spans="1:5" x14ac:dyDescent="0.35">
      <c r="A2061" s="29" t="s">
        <v>128</v>
      </c>
      <c r="B2061" s="29" t="s">
        <v>149</v>
      </c>
      <c r="C2061" s="29" t="s">
        <v>48</v>
      </c>
      <c r="D2061" s="29">
        <v>806.89324951000003</v>
      </c>
      <c r="E2061" s="29">
        <v>4.3190549999999996E-3</v>
      </c>
    </row>
    <row r="2062" spans="1:5" x14ac:dyDescent="0.35">
      <c r="A2062" s="29" t="s">
        <v>129</v>
      </c>
      <c r="B2062" s="29" t="s">
        <v>149</v>
      </c>
      <c r="C2062" s="29" t="s">
        <v>48</v>
      </c>
      <c r="D2062" s="29">
        <v>827.59869385000002</v>
      </c>
      <c r="E2062" s="29">
        <v>4.4036470000000001E-3</v>
      </c>
    </row>
    <row r="2063" spans="1:5" x14ac:dyDescent="0.35">
      <c r="A2063" s="29" t="s">
        <v>130</v>
      </c>
      <c r="B2063" s="29" t="s">
        <v>149</v>
      </c>
      <c r="C2063" s="29" t="s">
        <v>48</v>
      </c>
      <c r="D2063" s="29">
        <v>813.65203856999995</v>
      </c>
      <c r="E2063" s="29">
        <v>4.1962340000000001E-3</v>
      </c>
    </row>
    <row r="2064" spans="1:5" x14ac:dyDescent="0.35">
      <c r="A2064" s="29" t="s">
        <v>131</v>
      </c>
      <c r="B2064" s="29" t="s">
        <v>149</v>
      </c>
      <c r="C2064" s="29" t="s">
        <v>48</v>
      </c>
      <c r="D2064" s="29">
        <v>1079.2443847699999</v>
      </c>
      <c r="E2064" s="29">
        <v>4.1559329999999997E-3</v>
      </c>
    </row>
    <row r="2065" spans="1:5" x14ac:dyDescent="0.35">
      <c r="A2065" s="29" t="s">
        <v>132</v>
      </c>
      <c r="B2065" s="29" t="s">
        <v>149</v>
      </c>
      <c r="C2065" s="29" t="s">
        <v>48</v>
      </c>
      <c r="D2065" s="29">
        <v>836.90625</v>
      </c>
      <c r="E2065" s="29">
        <v>4.1530949999999999E-3</v>
      </c>
    </row>
    <row r="2066" spans="1:5" x14ac:dyDescent="0.35">
      <c r="A2066" s="29" t="s">
        <v>133</v>
      </c>
      <c r="B2066" s="29" t="s">
        <v>149</v>
      </c>
      <c r="C2066" s="29" t="s">
        <v>48</v>
      </c>
      <c r="D2066" s="29">
        <v>1048</v>
      </c>
      <c r="E2066" s="29">
        <v>4.0911250000000001E-3</v>
      </c>
    </row>
    <row r="2067" spans="1:5" x14ac:dyDescent="0.35">
      <c r="A2067" s="29" t="s">
        <v>134</v>
      </c>
      <c r="B2067" s="29" t="s">
        <v>149</v>
      </c>
      <c r="C2067" s="29" t="s">
        <v>48</v>
      </c>
      <c r="D2067" s="29">
        <v>974</v>
      </c>
      <c r="E2067" s="29">
        <v>4.386264E-3</v>
      </c>
    </row>
    <row r="2068" spans="1:5" x14ac:dyDescent="0.35">
      <c r="A2068" s="29" t="s">
        <v>135</v>
      </c>
      <c r="B2068" s="29" t="s">
        <v>149</v>
      </c>
      <c r="C2068" s="29" t="s">
        <v>48</v>
      </c>
      <c r="D2068" s="29">
        <v>854</v>
      </c>
      <c r="E2068" s="29">
        <v>4.5252729999999998E-3</v>
      </c>
    </row>
    <row r="2069" spans="1:5" x14ac:dyDescent="0.35">
      <c r="A2069" s="29" t="s">
        <v>136</v>
      </c>
      <c r="B2069" s="29" t="s">
        <v>149</v>
      </c>
      <c r="C2069" s="29" t="s">
        <v>48</v>
      </c>
      <c r="D2069" s="29">
        <v>828</v>
      </c>
      <c r="E2069" s="29">
        <v>4.4484700000000004E-3</v>
      </c>
    </row>
    <row r="2070" spans="1:5" x14ac:dyDescent="0.35">
      <c r="A2070" s="29" t="s">
        <v>137</v>
      </c>
      <c r="B2070" s="29" t="s">
        <v>149</v>
      </c>
      <c r="C2070" s="29" t="s">
        <v>48</v>
      </c>
      <c r="D2070" s="29">
        <v>790</v>
      </c>
      <c r="E2070" s="29">
        <v>4.8866020000000003E-3</v>
      </c>
    </row>
    <row r="2071" spans="1:5" x14ac:dyDescent="0.35">
      <c r="A2071" s="29" t="s">
        <v>138</v>
      </c>
      <c r="B2071" s="29" t="s">
        <v>149</v>
      </c>
      <c r="C2071" s="29" t="s">
        <v>48</v>
      </c>
      <c r="D2071" s="29">
        <v>640</v>
      </c>
      <c r="E2071" s="29">
        <v>5.0086810000000001E-3</v>
      </c>
    </row>
    <row r="2072" spans="1:5" x14ac:dyDescent="0.35">
      <c r="A2072" s="29" t="s">
        <v>124</v>
      </c>
      <c r="B2072" s="29" t="s">
        <v>149</v>
      </c>
      <c r="C2072" s="29" t="s">
        <v>49</v>
      </c>
      <c r="D2072" s="29">
        <v>751</v>
      </c>
      <c r="E2072" s="29">
        <v>4.1908630000000004E-3</v>
      </c>
    </row>
    <row r="2073" spans="1:5" x14ac:dyDescent="0.35">
      <c r="A2073" s="29" t="s">
        <v>125</v>
      </c>
      <c r="B2073" s="29" t="s">
        <v>149</v>
      </c>
      <c r="C2073" s="29" t="s">
        <v>49</v>
      </c>
      <c r="D2073" s="29">
        <v>864.38891602000001</v>
      </c>
      <c r="E2073" s="29">
        <v>4.2489850000000003E-3</v>
      </c>
    </row>
    <row r="2074" spans="1:5" x14ac:dyDescent="0.35">
      <c r="A2074" s="29" t="s">
        <v>126</v>
      </c>
      <c r="B2074" s="29" t="s">
        <v>149</v>
      </c>
      <c r="C2074" s="29" t="s">
        <v>49</v>
      </c>
      <c r="D2074" s="29">
        <v>748.12896728999999</v>
      </c>
      <c r="E2074" s="29">
        <v>4.1457020000000002E-3</v>
      </c>
    </row>
    <row r="2075" spans="1:5" x14ac:dyDescent="0.35">
      <c r="A2075" s="29" t="s">
        <v>127</v>
      </c>
      <c r="B2075" s="29" t="s">
        <v>149</v>
      </c>
      <c r="C2075" s="29" t="s">
        <v>49</v>
      </c>
      <c r="D2075" s="29">
        <v>675.27136229999996</v>
      </c>
      <c r="E2075" s="29">
        <v>4.7012690000000001E-3</v>
      </c>
    </row>
    <row r="2076" spans="1:5" x14ac:dyDescent="0.35">
      <c r="A2076" s="29" t="s">
        <v>128</v>
      </c>
      <c r="B2076" s="29" t="s">
        <v>149</v>
      </c>
      <c r="C2076" s="29" t="s">
        <v>49</v>
      </c>
      <c r="D2076" s="29">
        <v>702.76965331999997</v>
      </c>
      <c r="E2076" s="29">
        <v>5.3850440000000003E-3</v>
      </c>
    </row>
    <row r="2077" spans="1:5" x14ac:dyDescent="0.35">
      <c r="A2077" s="29" t="s">
        <v>129</v>
      </c>
      <c r="B2077" s="29" t="s">
        <v>149</v>
      </c>
      <c r="C2077" s="29" t="s">
        <v>49</v>
      </c>
      <c r="D2077" s="29">
        <v>849.84271239999998</v>
      </c>
      <c r="E2077" s="29">
        <v>4.9792100000000004E-3</v>
      </c>
    </row>
    <row r="2078" spans="1:5" x14ac:dyDescent="0.35">
      <c r="A2078" s="29" t="s">
        <v>130</v>
      </c>
      <c r="B2078" s="29" t="s">
        <v>149</v>
      </c>
      <c r="C2078" s="29" t="s">
        <v>49</v>
      </c>
      <c r="D2078" s="29">
        <v>643.81378173999997</v>
      </c>
      <c r="E2078" s="29">
        <v>5.1280259999999999E-3</v>
      </c>
    </row>
    <row r="2079" spans="1:5" x14ac:dyDescent="0.35">
      <c r="A2079" s="29" t="s">
        <v>131</v>
      </c>
      <c r="B2079" s="29" t="s">
        <v>149</v>
      </c>
      <c r="C2079" s="29" t="s">
        <v>49</v>
      </c>
      <c r="D2079" s="29">
        <v>656.18103026999995</v>
      </c>
      <c r="E2079" s="29">
        <v>4.5484269999999999E-3</v>
      </c>
    </row>
    <row r="2080" spans="1:5" x14ac:dyDescent="0.35">
      <c r="A2080" s="29" t="s">
        <v>132</v>
      </c>
      <c r="B2080" s="29" t="s">
        <v>149</v>
      </c>
      <c r="C2080" s="29" t="s">
        <v>49</v>
      </c>
      <c r="D2080" s="29">
        <v>598.08612060999997</v>
      </c>
      <c r="E2080" s="29">
        <v>5.0652070000000004E-3</v>
      </c>
    </row>
    <row r="2081" spans="1:5" x14ac:dyDescent="0.35">
      <c r="A2081" s="29" t="s">
        <v>133</v>
      </c>
      <c r="B2081" s="29" t="s">
        <v>149</v>
      </c>
      <c r="C2081" s="29" t="s">
        <v>49</v>
      </c>
      <c r="D2081" s="29">
        <v>556.60418701000003</v>
      </c>
      <c r="E2081" s="29">
        <v>4.7598950000000001E-3</v>
      </c>
    </row>
    <row r="2082" spans="1:5" x14ac:dyDescent="0.35">
      <c r="A2082" s="29" t="s">
        <v>134</v>
      </c>
      <c r="B2082" s="29" t="s">
        <v>149</v>
      </c>
      <c r="C2082" s="29" t="s">
        <v>49</v>
      </c>
      <c r="D2082" s="29">
        <v>504.91174316000001</v>
      </c>
      <c r="E2082" s="29">
        <v>5.5756679999999998E-3</v>
      </c>
    </row>
    <row r="2083" spans="1:5" x14ac:dyDescent="0.35">
      <c r="A2083" s="29" t="s">
        <v>135</v>
      </c>
      <c r="B2083" s="29" t="s">
        <v>149</v>
      </c>
      <c r="C2083" s="29" t="s">
        <v>49</v>
      </c>
      <c r="D2083" s="29">
        <v>517</v>
      </c>
      <c r="E2083" s="29">
        <v>5.5985389999999996E-3</v>
      </c>
    </row>
    <row r="2084" spans="1:5" x14ac:dyDescent="0.35">
      <c r="A2084" s="29" t="s">
        <v>136</v>
      </c>
      <c r="B2084" s="29" t="s">
        <v>149</v>
      </c>
      <c r="C2084" s="29" t="s">
        <v>49</v>
      </c>
      <c r="D2084" s="29">
        <v>503.24441528</v>
      </c>
      <c r="E2084" s="29">
        <v>5.4550909999999996E-3</v>
      </c>
    </row>
    <row r="2085" spans="1:5" x14ac:dyDescent="0.35">
      <c r="A2085" s="29" t="s">
        <v>137</v>
      </c>
      <c r="B2085" s="29" t="s">
        <v>149</v>
      </c>
      <c r="C2085" s="29" t="s">
        <v>49</v>
      </c>
      <c r="D2085" s="29">
        <v>447.26235961999998</v>
      </c>
      <c r="E2085" s="29">
        <v>5.7643759999999999E-3</v>
      </c>
    </row>
    <row r="2086" spans="1:5" x14ac:dyDescent="0.35">
      <c r="A2086" s="29" t="s">
        <v>138</v>
      </c>
      <c r="B2086" s="29" t="s">
        <v>149</v>
      </c>
      <c r="C2086" s="29" t="s">
        <v>49</v>
      </c>
      <c r="D2086" s="29">
        <v>467.34509277000001</v>
      </c>
      <c r="E2086" s="29">
        <v>5.5069009999999998E-3</v>
      </c>
    </row>
    <row r="2087" spans="1:5" x14ac:dyDescent="0.35">
      <c r="A2087" s="29" t="s">
        <v>124</v>
      </c>
      <c r="B2087" s="29" t="s">
        <v>149</v>
      </c>
      <c r="C2087" s="29" t="s">
        <v>50</v>
      </c>
      <c r="D2087" s="29">
        <v>435.19631958000002</v>
      </c>
      <c r="E2087" s="29">
        <v>5.4616150000000004E-3</v>
      </c>
    </row>
    <row r="2088" spans="1:5" x14ac:dyDescent="0.35">
      <c r="A2088" s="29" t="s">
        <v>125</v>
      </c>
      <c r="B2088" s="29" t="s">
        <v>149</v>
      </c>
      <c r="C2088" s="29" t="s">
        <v>50</v>
      </c>
      <c r="D2088" s="29">
        <v>428.37225341999999</v>
      </c>
      <c r="E2088" s="29">
        <v>5.8350800000000003E-3</v>
      </c>
    </row>
    <row r="2089" spans="1:5" x14ac:dyDescent="0.35">
      <c r="A2089" s="29" t="s">
        <v>126</v>
      </c>
      <c r="B2089" s="29" t="s">
        <v>149</v>
      </c>
      <c r="C2089" s="29" t="s">
        <v>50</v>
      </c>
      <c r="D2089" s="29">
        <v>411.45791625999999</v>
      </c>
      <c r="E2089" s="29">
        <v>6.091038E-3</v>
      </c>
    </row>
    <row r="2090" spans="1:5" x14ac:dyDescent="0.35">
      <c r="A2090" s="29" t="s">
        <v>127</v>
      </c>
      <c r="B2090" s="29" t="s">
        <v>149</v>
      </c>
      <c r="C2090" s="29" t="s">
        <v>50</v>
      </c>
      <c r="D2090" s="29">
        <v>337.88681029999998</v>
      </c>
      <c r="E2090" s="29">
        <v>5.6907579999999998E-3</v>
      </c>
    </row>
    <row r="2091" spans="1:5" x14ac:dyDescent="0.35">
      <c r="A2091" s="29" t="s">
        <v>128</v>
      </c>
      <c r="B2091" s="29" t="s">
        <v>149</v>
      </c>
      <c r="C2091" s="29" t="s">
        <v>50</v>
      </c>
      <c r="D2091" s="29">
        <v>371.69046021000003</v>
      </c>
      <c r="E2091" s="29">
        <v>5.2830749999999999E-3</v>
      </c>
    </row>
    <row r="2092" spans="1:5" x14ac:dyDescent="0.35">
      <c r="A2092" s="29" t="s">
        <v>129</v>
      </c>
      <c r="B2092" s="29" t="s">
        <v>149</v>
      </c>
      <c r="C2092" s="29" t="s">
        <v>50</v>
      </c>
      <c r="D2092" s="29">
        <v>329.19299316000001</v>
      </c>
      <c r="E2092" s="29">
        <v>5.711959E-3</v>
      </c>
    </row>
    <row r="2093" spans="1:5" x14ac:dyDescent="0.35">
      <c r="A2093" s="29" t="s">
        <v>130</v>
      </c>
      <c r="B2093" s="29" t="s">
        <v>149</v>
      </c>
      <c r="C2093" s="29" t="s">
        <v>50</v>
      </c>
      <c r="D2093" s="29">
        <v>340.71166992000002</v>
      </c>
      <c r="E2093" s="29">
        <v>5.4678189999999996E-3</v>
      </c>
    </row>
    <row r="2094" spans="1:5" x14ac:dyDescent="0.35">
      <c r="A2094" s="29" t="s">
        <v>131</v>
      </c>
      <c r="B2094" s="29" t="s">
        <v>149</v>
      </c>
      <c r="C2094" s="29" t="s">
        <v>50</v>
      </c>
      <c r="D2094" s="29">
        <v>414.34704590000001</v>
      </c>
      <c r="E2094" s="29">
        <v>5.7862369999999996E-3</v>
      </c>
    </row>
    <row r="2095" spans="1:5" x14ac:dyDescent="0.35">
      <c r="A2095" s="29" t="s">
        <v>132</v>
      </c>
      <c r="B2095" s="29" t="s">
        <v>149</v>
      </c>
      <c r="C2095" s="29" t="s">
        <v>50</v>
      </c>
      <c r="D2095" s="29">
        <v>292.94308472</v>
      </c>
      <c r="E2095" s="29">
        <v>5.7417179999999998E-3</v>
      </c>
    </row>
    <row r="2096" spans="1:5" x14ac:dyDescent="0.35">
      <c r="A2096" s="29" t="s">
        <v>133</v>
      </c>
      <c r="B2096" s="29" t="s">
        <v>149</v>
      </c>
      <c r="C2096" s="29" t="s">
        <v>50</v>
      </c>
      <c r="D2096" s="29">
        <v>397.42169188999998</v>
      </c>
      <c r="E2096" s="29">
        <v>5.5620019999999999E-3</v>
      </c>
    </row>
    <row r="2097" spans="1:5" x14ac:dyDescent="0.35">
      <c r="A2097" s="29" t="s">
        <v>134</v>
      </c>
      <c r="B2097" s="29" t="s">
        <v>149</v>
      </c>
      <c r="C2097" s="29" t="s">
        <v>50</v>
      </c>
      <c r="D2097" s="29">
        <v>305.35626221000001</v>
      </c>
      <c r="E2097" s="29">
        <v>5.9370969999999997E-3</v>
      </c>
    </row>
    <row r="2098" spans="1:5" x14ac:dyDescent="0.35">
      <c r="A2098" s="29" t="s">
        <v>135</v>
      </c>
      <c r="B2098" s="29" t="s">
        <v>149</v>
      </c>
      <c r="C2098" s="29" t="s">
        <v>50</v>
      </c>
      <c r="D2098" s="29">
        <v>287</v>
      </c>
      <c r="E2098" s="29">
        <v>5.9910959999999996E-3</v>
      </c>
    </row>
    <row r="2099" spans="1:5" x14ac:dyDescent="0.35">
      <c r="A2099" s="29" t="s">
        <v>136</v>
      </c>
      <c r="B2099" s="29" t="s">
        <v>149</v>
      </c>
      <c r="C2099" s="29" t="s">
        <v>50</v>
      </c>
      <c r="D2099" s="29">
        <v>310.65139771000003</v>
      </c>
      <c r="E2099" s="29">
        <v>6.6640650000000003E-3</v>
      </c>
    </row>
    <row r="2100" spans="1:5" x14ac:dyDescent="0.35">
      <c r="A2100" s="29" t="s">
        <v>137</v>
      </c>
      <c r="B2100" s="29" t="s">
        <v>149</v>
      </c>
      <c r="C2100" s="29" t="s">
        <v>50</v>
      </c>
      <c r="D2100" s="29">
        <v>267.49499512</v>
      </c>
      <c r="E2100" s="29">
        <v>6.0756070000000002E-3</v>
      </c>
    </row>
    <row r="2101" spans="1:5" x14ac:dyDescent="0.35">
      <c r="A2101" s="29" t="s">
        <v>138</v>
      </c>
      <c r="B2101" s="29" t="s">
        <v>149</v>
      </c>
      <c r="C2101" s="29" t="s">
        <v>50</v>
      </c>
      <c r="D2101" s="29">
        <v>281.375</v>
      </c>
      <c r="E2101" s="29">
        <v>6.1842870000000001E-3</v>
      </c>
    </row>
    <row r="2102" spans="1:5" x14ac:dyDescent="0.35">
      <c r="A2102" s="29" t="s">
        <v>124</v>
      </c>
      <c r="B2102" s="29" t="s">
        <v>149</v>
      </c>
      <c r="C2102" s="29" t="s">
        <v>51</v>
      </c>
      <c r="D2102" s="29">
        <v>513.60388183999999</v>
      </c>
      <c r="E2102" s="29">
        <v>4.2155109999999999E-3</v>
      </c>
    </row>
    <row r="2103" spans="1:5" x14ac:dyDescent="0.35">
      <c r="A2103" s="29" t="s">
        <v>125</v>
      </c>
      <c r="B2103" s="29" t="s">
        <v>149</v>
      </c>
      <c r="C2103" s="29" t="s">
        <v>51</v>
      </c>
      <c r="D2103" s="29">
        <v>488.53497313999998</v>
      </c>
      <c r="E2103" s="29">
        <v>4.6782430000000003E-3</v>
      </c>
    </row>
    <row r="2104" spans="1:5" x14ac:dyDescent="0.35">
      <c r="A2104" s="29" t="s">
        <v>126</v>
      </c>
      <c r="B2104" s="29" t="s">
        <v>149</v>
      </c>
      <c r="C2104" s="29" t="s">
        <v>51</v>
      </c>
      <c r="D2104" s="29">
        <v>520.87310791000004</v>
      </c>
      <c r="E2104" s="29">
        <v>4.5858929999999997E-3</v>
      </c>
    </row>
    <row r="2105" spans="1:5" x14ac:dyDescent="0.35">
      <c r="A2105" s="29" t="s">
        <v>127</v>
      </c>
      <c r="B2105" s="29" t="s">
        <v>149</v>
      </c>
      <c r="C2105" s="29" t="s">
        <v>51</v>
      </c>
      <c r="D2105" s="29">
        <v>508.86291504000002</v>
      </c>
      <c r="E2105" s="29">
        <v>4.5113339999999997E-3</v>
      </c>
    </row>
    <row r="2106" spans="1:5" x14ac:dyDescent="0.35">
      <c r="A2106" s="29" t="s">
        <v>128</v>
      </c>
      <c r="B2106" s="29" t="s">
        <v>149</v>
      </c>
      <c r="C2106" s="29" t="s">
        <v>51</v>
      </c>
      <c r="D2106" s="29">
        <v>416.46536255000001</v>
      </c>
      <c r="E2106" s="29">
        <v>4.5414599999999998E-3</v>
      </c>
    </row>
    <row r="2107" spans="1:5" x14ac:dyDescent="0.35">
      <c r="A2107" s="29" t="s">
        <v>129</v>
      </c>
      <c r="B2107" s="29" t="s">
        <v>149</v>
      </c>
      <c r="C2107" s="29" t="s">
        <v>51</v>
      </c>
      <c r="D2107" s="29">
        <v>450.87393187999999</v>
      </c>
      <c r="E2107" s="29">
        <v>4.7818119999999999E-3</v>
      </c>
    </row>
    <row r="2108" spans="1:5" x14ac:dyDescent="0.35">
      <c r="A2108" s="29" t="s">
        <v>130</v>
      </c>
      <c r="B2108" s="29" t="s">
        <v>149</v>
      </c>
      <c r="C2108" s="29" t="s">
        <v>51</v>
      </c>
      <c r="D2108" s="29">
        <v>449.89984131</v>
      </c>
      <c r="E2108" s="29">
        <v>4.96394E-3</v>
      </c>
    </row>
    <row r="2109" spans="1:5" x14ac:dyDescent="0.35">
      <c r="A2109" s="29" t="s">
        <v>131</v>
      </c>
      <c r="B2109" s="29" t="s">
        <v>149</v>
      </c>
      <c r="C2109" s="29" t="s">
        <v>51</v>
      </c>
      <c r="D2109" s="29">
        <v>478.88113403</v>
      </c>
      <c r="E2109" s="29">
        <v>4.9852689999999996E-3</v>
      </c>
    </row>
    <row r="2110" spans="1:5" x14ac:dyDescent="0.35">
      <c r="A2110" s="29" t="s">
        <v>132</v>
      </c>
      <c r="B2110" s="29" t="s">
        <v>149</v>
      </c>
      <c r="C2110" s="29" t="s">
        <v>51</v>
      </c>
      <c r="D2110" s="29">
        <v>437.09158324999999</v>
      </c>
      <c r="E2110" s="29">
        <v>5.2118429999999999E-3</v>
      </c>
    </row>
    <row r="2111" spans="1:5" x14ac:dyDescent="0.35">
      <c r="A2111" s="29" t="s">
        <v>133</v>
      </c>
      <c r="B2111" s="29" t="s">
        <v>149</v>
      </c>
      <c r="C2111" s="29" t="s">
        <v>51</v>
      </c>
      <c r="D2111" s="29">
        <v>550.49261475000003</v>
      </c>
      <c r="E2111" s="29">
        <v>5.2439419999999997E-3</v>
      </c>
    </row>
    <row r="2112" spans="1:5" x14ac:dyDescent="0.35">
      <c r="A2112" s="29" t="s">
        <v>134</v>
      </c>
      <c r="B2112" s="29" t="s">
        <v>149</v>
      </c>
      <c r="C2112" s="29" t="s">
        <v>51</v>
      </c>
      <c r="D2112" s="29">
        <v>557.56976318</v>
      </c>
      <c r="E2112" s="29">
        <v>5.1049390000000002E-3</v>
      </c>
    </row>
    <row r="2113" spans="1:5" x14ac:dyDescent="0.35">
      <c r="A2113" s="29" t="s">
        <v>135</v>
      </c>
      <c r="B2113" s="29" t="s">
        <v>149</v>
      </c>
      <c r="C2113" s="29" t="s">
        <v>51</v>
      </c>
      <c r="D2113" s="29">
        <v>499</v>
      </c>
      <c r="E2113" s="29">
        <v>5.3969040000000001E-3</v>
      </c>
    </row>
    <row r="2114" spans="1:5" x14ac:dyDescent="0.35">
      <c r="A2114" s="29" t="s">
        <v>136</v>
      </c>
      <c r="B2114" s="29" t="s">
        <v>149</v>
      </c>
      <c r="C2114" s="29" t="s">
        <v>51</v>
      </c>
      <c r="D2114" s="29">
        <v>497.84030151000002</v>
      </c>
      <c r="E2114" s="29">
        <v>5.4629509999999997E-3</v>
      </c>
    </row>
    <row r="2115" spans="1:5" x14ac:dyDescent="0.35">
      <c r="A2115" s="29" t="s">
        <v>137</v>
      </c>
      <c r="B2115" s="29" t="s">
        <v>149</v>
      </c>
      <c r="C2115" s="29" t="s">
        <v>51</v>
      </c>
      <c r="D2115" s="29">
        <v>368.17019653</v>
      </c>
      <c r="E2115" s="29">
        <v>6.0939790000000002E-3</v>
      </c>
    </row>
    <row r="2116" spans="1:5" x14ac:dyDescent="0.35">
      <c r="A2116" s="29" t="s">
        <v>138</v>
      </c>
      <c r="B2116" s="29" t="s">
        <v>149</v>
      </c>
      <c r="C2116" s="29" t="s">
        <v>51</v>
      </c>
      <c r="D2116" s="29">
        <v>331.41143799000002</v>
      </c>
      <c r="E2116" s="29">
        <v>5.936747E-3</v>
      </c>
    </row>
    <row r="2117" spans="1:5" x14ac:dyDescent="0.35">
      <c r="A2117" s="29" t="s">
        <v>124</v>
      </c>
      <c r="B2117" s="29" t="s">
        <v>149</v>
      </c>
      <c r="C2117" s="29" t="s">
        <v>52</v>
      </c>
      <c r="D2117" s="29">
        <v>1508.86364746</v>
      </c>
      <c r="E2117" s="29">
        <v>3.3428720000000002E-3</v>
      </c>
    </row>
    <row r="2118" spans="1:5" x14ac:dyDescent="0.35">
      <c r="A2118" s="29" t="s">
        <v>125</v>
      </c>
      <c r="B2118" s="29" t="s">
        <v>149</v>
      </c>
      <c r="C2118" s="29" t="s">
        <v>52</v>
      </c>
      <c r="D2118" s="29">
        <v>1289.9752197299999</v>
      </c>
      <c r="E2118" s="29">
        <v>3.4926499999999999E-3</v>
      </c>
    </row>
    <row r="2119" spans="1:5" x14ac:dyDescent="0.35">
      <c r="A2119" s="29" t="s">
        <v>126</v>
      </c>
      <c r="B2119" s="29" t="s">
        <v>149</v>
      </c>
      <c r="C2119" s="29" t="s">
        <v>52</v>
      </c>
      <c r="D2119" s="29">
        <v>1267.87438965</v>
      </c>
      <c r="E2119" s="29">
        <v>3.3175650000000002E-3</v>
      </c>
    </row>
    <row r="2120" spans="1:5" x14ac:dyDescent="0.35">
      <c r="A2120" s="29" t="s">
        <v>127</v>
      </c>
      <c r="B2120" s="29" t="s">
        <v>149</v>
      </c>
      <c r="C2120" s="29" t="s">
        <v>52</v>
      </c>
      <c r="D2120" s="29">
        <v>1350.4010009799999</v>
      </c>
      <c r="E2120" s="29">
        <v>3.3636439999999998E-3</v>
      </c>
    </row>
    <row r="2121" spans="1:5" x14ac:dyDescent="0.35">
      <c r="A2121" s="29" t="s">
        <v>128</v>
      </c>
      <c r="B2121" s="29" t="s">
        <v>149</v>
      </c>
      <c r="C2121" s="29" t="s">
        <v>52</v>
      </c>
      <c r="D2121" s="29">
        <v>1227</v>
      </c>
      <c r="E2121" s="29">
        <v>3.29847E-3</v>
      </c>
    </row>
    <row r="2122" spans="1:5" x14ac:dyDescent="0.35">
      <c r="A2122" s="29" t="s">
        <v>129</v>
      </c>
      <c r="B2122" s="29" t="s">
        <v>149</v>
      </c>
      <c r="C2122" s="29" t="s">
        <v>52</v>
      </c>
      <c r="D2122" s="29">
        <v>1210</v>
      </c>
      <c r="E2122" s="29">
        <v>3.3281679999999998E-3</v>
      </c>
    </row>
    <row r="2123" spans="1:5" x14ac:dyDescent="0.35">
      <c r="A2123" s="29" t="s">
        <v>130</v>
      </c>
      <c r="B2123" s="29" t="s">
        <v>149</v>
      </c>
      <c r="C2123" s="29" t="s">
        <v>52</v>
      </c>
      <c r="D2123" s="29">
        <v>1286</v>
      </c>
      <c r="E2123" s="29">
        <v>3.24596E-3</v>
      </c>
    </row>
    <row r="2124" spans="1:5" x14ac:dyDescent="0.35">
      <c r="A2124" s="29" t="s">
        <v>131</v>
      </c>
      <c r="B2124" s="29" t="s">
        <v>149</v>
      </c>
      <c r="C2124" s="29" t="s">
        <v>52</v>
      </c>
      <c r="D2124" s="29">
        <v>1298</v>
      </c>
      <c r="E2124" s="29">
        <v>3.2774779999999999E-3</v>
      </c>
    </row>
    <row r="2125" spans="1:5" x14ac:dyDescent="0.35">
      <c r="A2125" s="29" t="s">
        <v>132</v>
      </c>
      <c r="B2125" s="29" t="s">
        <v>149</v>
      </c>
      <c r="C2125" s="29" t="s">
        <v>52</v>
      </c>
      <c r="D2125" s="29">
        <v>1027</v>
      </c>
      <c r="E2125" s="29">
        <v>3.384317E-3</v>
      </c>
    </row>
    <row r="2126" spans="1:5" x14ac:dyDescent="0.35">
      <c r="A2126" s="29" t="s">
        <v>133</v>
      </c>
      <c r="B2126" s="29" t="s">
        <v>149</v>
      </c>
      <c r="C2126" s="29" t="s">
        <v>52</v>
      </c>
      <c r="D2126" s="29">
        <v>1030</v>
      </c>
      <c r="E2126" s="29">
        <v>3.5039099999999998E-3</v>
      </c>
    </row>
    <row r="2127" spans="1:5" x14ac:dyDescent="0.35">
      <c r="A2127" s="29" t="s">
        <v>134</v>
      </c>
      <c r="B2127" s="29" t="s">
        <v>149</v>
      </c>
      <c r="C2127" s="29" t="s">
        <v>52</v>
      </c>
      <c r="D2127" s="29">
        <v>946</v>
      </c>
      <c r="E2127" s="29">
        <v>3.4413909999999998E-3</v>
      </c>
    </row>
    <row r="2128" spans="1:5" x14ac:dyDescent="0.35">
      <c r="A2128" s="29" t="s">
        <v>135</v>
      </c>
      <c r="B2128" s="29" t="s">
        <v>149</v>
      </c>
      <c r="C2128" s="29" t="s">
        <v>52</v>
      </c>
      <c r="D2128" s="29">
        <v>882</v>
      </c>
      <c r="E2128" s="29">
        <v>3.578515E-3</v>
      </c>
    </row>
    <row r="2129" spans="1:5" x14ac:dyDescent="0.35">
      <c r="A2129" s="29" t="s">
        <v>136</v>
      </c>
      <c r="B2129" s="29" t="s">
        <v>149</v>
      </c>
      <c r="C2129" s="29" t="s">
        <v>52</v>
      </c>
      <c r="D2129" s="29">
        <v>877</v>
      </c>
      <c r="E2129" s="29">
        <v>3.690769E-3</v>
      </c>
    </row>
    <row r="2130" spans="1:5" x14ac:dyDescent="0.35">
      <c r="A2130" s="29" t="s">
        <v>137</v>
      </c>
      <c r="B2130" s="29" t="s">
        <v>149</v>
      </c>
      <c r="C2130" s="29" t="s">
        <v>52</v>
      </c>
      <c r="D2130" s="29">
        <v>743</v>
      </c>
      <c r="E2130" s="29">
        <v>3.6797129999999998E-3</v>
      </c>
    </row>
    <row r="2131" spans="1:5" x14ac:dyDescent="0.35">
      <c r="A2131" s="29" t="s">
        <v>138</v>
      </c>
      <c r="B2131" s="29" t="s">
        <v>149</v>
      </c>
      <c r="C2131" s="29" t="s">
        <v>52</v>
      </c>
      <c r="D2131" s="29">
        <v>498</v>
      </c>
      <c r="E2131" s="29">
        <v>3.7441430000000001E-3</v>
      </c>
    </row>
    <row r="2132" spans="1:5" x14ac:dyDescent="0.35">
      <c r="A2132" s="29" t="s">
        <v>124</v>
      </c>
      <c r="B2132" s="29" t="s">
        <v>149</v>
      </c>
      <c r="C2132" s="29" t="s">
        <v>53</v>
      </c>
      <c r="D2132" s="29">
        <v>355.42623901000002</v>
      </c>
      <c r="E2132" s="29">
        <v>4.9268519999999998E-3</v>
      </c>
    </row>
    <row r="2133" spans="1:5" x14ac:dyDescent="0.35">
      <c r="A2133" s="29" t="s">
        <v>125</v>
      </c>
      <c r="B2133" s="29" t="s">
        <v>149</v>
      </c>
      <c r="C2133" s="29" t="s">
        <v>53</v>
      </c>
      <c r="D2133" s="29">
        <v>269.11547852000001</v>
      </c>
      <c r="E2133" s="29">
        <v>5.1892709999999996E-3</v>
      </c>
    </row>
    <row r="2134" spans="1:5" x14ac:dyDescent="0.35">
      <c r="A2134" s="29" t="s">
        <v>126</v>
      </c>
      <c r="B2134" s="29" t="s">
        <v>149</v>
      </c>
      <c r="C2134" s="29" t="s">
        <v>53</v>
      </c>
      <c r="D2134" s="29">
        <v>300.43276978</v>
      </c>
      <c r="E2134" s="29">
        <v>4.6020289999999997E-3</v>
      </c>
    </row>
    <row r="2135" spans="1:5" x14ac:dyDescent="0.35">
      <c r="A2135" s="29" t="s">
        <v>127</v>
      </c>
      <c r="B2135" s="29" t="s">
        <v>149</v>
      </c>
      <c r="C2135" s="29" t="s">
        <v>53</v>
      </c>
      <c r="D2135" s="29">
        <v>269.76666260000002</v>
      </c>
      <c r="E2135" s="29">
        <v>3.9238379999999998E-3</v>
      </c>
    </row>
    <row r="2136" spans="1:5" x14ac:dyDescent="0.35">
      <c r="A2136" s="29" t="s">
        <v>128</v>
      </c>
      <c r="B2136" s="29" t="s">
        <v>149</v>
      </c>
      <c r="C2136" s="29" t="s">
        <v>53</v>
      </c>
      <c r="D2136" s="29">
        <v>224.37045287999999</v>
      </c>
      <c r="E2136" s="29">
        <v>4.3392739999999997E-3</v>
      </c>
    </row>
    <row r="2137" spans="1:5" x14ac:dyDescent="0.35">
      <c r="A2137" s="29" t="s">
        <v>129</v>
      </c>
      <c r="B2137" s="29" t="s">
        <v>149</v>
      </c>
      <c r="C2137" s="29" t="s">
        <v>53</v>
      </c>
      <c r="D2137" s="29">
        <v>259.23303222999999</v>
      </c>
      <c r="E2137" s="29">
        <v>4.6708890000000001E-3</v>
      </c>
    </row>
    <row r="2138" spans="1:5" x14ac:dyDescent="0.35">
      <c r="A2138" s="29" t="s">
        <v>130</v>
      </c>
      <c r="B2138" s="29" t="s">
        <v>149</v>
      </c>
      <c r="C2138" s="29" t="s">
        <v>53</v>
      </c>
      <c r="D2138" s="29">
        <v>233.78010559000001</v>
      </c>
      <c r="E2138" s="29">
        <v>4.2395929999999998E-3</v>
      </c>
    </row>
    <row r="2139" spans="1:5" x14ac:dyDescent="0.35">
      <c r="A2139" s="29" t="s">
        <v>131</v>
      </c>
      <c r="B2139" s="29" t="s">
        <v>149</v>
      </c>
      <c r="C2139" s="29" t="s">
        <v>53</v>
      </c>
      <c r="D2139" s="29">
        <v>266.57458495999998</v>
      </c>
      <c r="E2139" s="29">
        <v>4.1879420000000001E-3</v>
      </c>
    </row>
    <row r="2140" spans="1:5" x14ac:dyDescent="0.35">
      <c r="A2140" s="29" t="s">
        <v>132</v>
      </c>
      <c r="B2140" s="29" t="s">
        <v>149</v>
      </c>
      <c r="C2140" s="29" t="s">
        <v>53</v>
      </c>
      <c r="D2140" s="29">
        <v>287.05099487000001</v>
      </c>
      <c r="E2140" s="29">
        <v>4.9022509999999998E-3</v>
      </c>
    </row>
    <row r="2141" spans="1:5" x14ac:dyDescent="0.35">
      <c r="A2141" s="29" t="s">
        <v>133</v>
      </c>
      <c r="B2141" s="29" t="s">
        <v>149</v>
      </c>
      <c r="C2141" s="29" t="s">
        <v>53</v>
      </c>
      <c r="D2141" s="29">
        <v>291.98449706999997</v>
      </c>
      <c r="E2141" s="29">
        <v>5.261132E-3</v>
      </c>
    </row>
    <row r="2142" spans="1:5" x14ac:dyDescent="0.35">
      <c r="A2142" s="29" t="s">
        <v>134</v>
      </c>
      <c r="B2142" s="29" t="s">
        <v>149</v>
      </c>
      <c r="C2142" s="29" t="s">
        <v>53</v>
      </c>
      <c r="D2142" s="29">
        <v>243.21427917</v>
      </c>
      <c r="E2142" s="29">
        <v>5.4221729999999997E-3</v>
      </c>
    </row>
    <row r="2143" spans="1:5" x14ac:dyDescent="0.35">
      <c r="A2143" s="29" t="s">
        <v>135</v>
      </c>
      <c r="B2143" s="29" t="s">
        <v>149</v>
      </c>
      <c r="C2143" s="29" t="s">
        <v>53</v>
      </c>
      <c r="D2143" s="29">
        <v>255</v>
      </c>
      <c r="E2143" s="29">
        <v>4.9400859999999998E-3</v>
      </c>
    </row>
    <row r="2144" spans="1:5" x14ac:dyDescent="0.35">
      <c r="A2144" s="29" t="s">
        <v>136</v>
      </c>
      <c r="B2144" s="29" t="s">
        <v>149</v>
      </c>
      <c r="C2144" s="29" t="s">
        <v>53</v>
      </c>
      <c r="D2144" s="29">
        <v>224.625</v>
      </c>
      <c r="E2144" s="29">
        <v>4.9826810000000001E-3</v>
      </c>
    </row>
    <row r="2145" spans="1:5" x14ac:dyDescent="0.35">
      <c r="A2145" s="29" t="s">
        <v>137</v>
      </c>
      <c r="B2145" s="29" t="s">
        <v>149</v>
      </c>
      <c r="C2145" s="29" t="s">
        <v>53</v>
      </c>
      <c r="D2145" s="29">
        <v>211.22917175000001</v>
      </c>
      <c r="E2145" s="29">
        <v>5.6716500000000003E-3</v>
      </c>
    </row>
    <row r="2146" spans="1:5" x14ac:dyDescent="0.35">
      <c r="A2146" s="29" t="s">
        <v>138</v>
      </c>
      <c r="B2146" s="29" t="s">
        <v>149</v>
      </c>
      <c r="C2146" s="29" t="s">
        <v>53</v>
      </c>
      <c r="D2146" s="29">
        <v>142</v>
      </c>
      <c r="E2146" s="29">
        <v>5.3257030000000002E-3</v>
      </c>
    </row>
    <row r="2147" spans="1:5" x14ac:dyDescent="0.35">
      <c r="A2147" s="29" t="s">
        <v>124</v>
      </c>
      <c r="B2147" s="29" t="s">
        <v>149</v>
      </c>
      <c r="C2147" s="29" t="s">
        <v>54</v>
      </c>
      <c r="D2147" s="29">
        <v>2965.2121582</v>
      </c>
      <c r="E2147" s="29">
        <v>3.0770149999999998E-3</v>
      </c>
    </row>
    <row r="2148" spans="1:5" x14ac:dyDescent="0.35">
      <c r="A2148" s="29" t="s">
        <v>125</v>
      </c>
      <c r="B2148" s="29" t="s">
        <v>149</v>
      </c>
      <c r="C2148" s="29" t="s">
        <v>54</v>
      </c>
      <c r="D2148" s="29">
        <v>3127.5349121099998</v>
      </c>
      <c r="E2148" s="29">
        <v>3.1328929999999999E-3</v>
      </c>
    </row>
    <row r="2149" spans="1:5" x14ac:dyDescent="0.35">
      <c r="A2149" s="29" t="s">
        <v>126</v>
      </c>
      <c r="B2149" s="29" t="s">
        <v>149</v>
      </c>
      <c r="C2149" s="29" t="s">
        <v>54</v>
      </c>
      <c r="D2149" s="29">
        <v>3034.3515625</v>
      </c>
      <c r="E2149" s="29">
        <v>3.2050490000000002E-3</v>
      </c>
    </row>
    <row r="2150" spans="1:5" x14ac:dyDescent="0.35">
      <c r="A2150" s="29" t="s">
        <v>127</v>
      </c>
      <c r="B2150" s="29" t="s">
        <v>149</v>
      </c>
      <c r="C2150" s="29" t="s">
        <v>54</v>
      </c>
      <c r="D2150" s="29">
        <v>2732.1130371099998</v>
      </c>
      <c r="E2150" s="29">
        <v>3.1614849999999999E-3</v>
      </c>
    </row>
    <row r="2151" spans="1:5" x14ac:dyDescent="0.35">
      <c r="A2151" s="29" t="s">
        <v>128</v>
      </c>
      <c r="B2151" s="29" t="s">
        <v>149</v>
      </c>
      <c r="C2151" s="29" t="s">
        <v>54</v>
      </c>
      <c r="D2151" s="29">
        <v>2349</v>
      </c>
      <c r="E2151" s="29">
        <v>3.3149439999999998E-3</v>
      </c>
    </row>
    <row r="2152" spans="1:5" x14ac:dyDescent="0.35">
      <c r="A2152" s="29" t="s">
        <v>129</v>
      </c>
      <c r="B2152" s="29" t="s">
        <v>149</v>
      </c>
      <c r="C2152" s="29" t="s">
        <v>54</v>
      </c>
      <c r="D2152" s="29">
        <v>2464</v>
      </c>
      <c r="E2152" s="29">
        <v>3.4316379999999999E-3</v>
      </c>
    </row>
    <row r="2153" spans="1:5" x14ac:dyDescent="0.35">
      <c r="A2153" s="29" t="s">
        <v>130</v>
      </c>
      <c r="B2153" s="29" t="s">
        <v>149</v>
      </c>
      <c r="C2153" s="29" t="s">
        <v>54</v>
      </c>
      <c r="D2153" s="29">
        <v>2168</v>
      </c>
      <c r="E2153" s="29">
        <v>3.4597289999999999E-3</v>
      </c>
    </row>
    <row r="2154" spans="1:5" x14ac:dyDescent="0.35">
      <c r="A2154" s="29" t="s">
        <v>131</v>
      </c>
      <c r="B2154" s="29" t="s">
        <v>149</v>
      </c>
      <c r="C2154" s="29" t="s">
        <v>54</v>
      </c>
      <c r="D2154" s="29">
        <v>2281</v>
      </c>
      <c r="E2154" s="29">
        <v>3.4043290000000002E-3</v>
      </c>
    </row>
    <row r="2155" spans="1:5" x14ac:dyDescent="0.35">
      <c r="A2155" s="29" t="s">
        <v>132</v>
      </c>
      <c r="B2155" s="29" t="s">
        <v>149</v>
      </c>
      <c r="C2155" s="29" t="s">
        <v>54</v>
      </c>
      <c r="D2155" s="29">
        <v>1958</v>
      </c>
      <c r="E2155" s="29">
        <v>3.497404E-3</v>
      </c>
    </row>
    <row r="2156" spans="1:5" x14ac:dyDescent="0.35">
      <c r="A2156" s="29" t="s">
        <v>133</v>
      </c>
      <c r="B2156" s="29" t="s">
        <v>149</v>
      </c>
      <c r="C2156" s="29" t="s">
        <v>54</v>
      </c>
      <c r="D2156" s="29">
        <v>2069</v>
      </c>
      <c r="E2156" s="29">
        <v>3.8108859999999999E-3</v>
      </c>
    </row>
    <row r="2157" spans="1:5" x14ac:dyDescent="0.35">
      <c r="A2157" s="29" t="s">
        <v>134</v>
      </c>
      <c r="B2157" s="29" t="s">
        <v>149</v>
      </c>
      <c r="C2157" s="29" t="s">
        <v>54</v>
      </c>
      <c r="D2157" s="29">
        <v>1751</v>
      </c>
      <c r="E2157" s="29">
        <v>3.9191879999999997E-3</v>
      </c>
    </row>
    <row r="2158" spans="1:5" x14ac:dyDescent="0.35">
      <c r="A2158" s="29" t="s">
        <v>135</v>
      </c>
      <c r="B2158" s="29" t="s">
        <v>149</v>
      </c>
      <c r="C2158" s="29" t="s">
        <v>54</v>
      </c>
      <c r="D2158" s="29">
        <v>1522</v>
      </c>
      <c r="E2158" s="29">
        <v>4.0306969999999998E-3</v>
      </c>
    </row>
    <row r="2159" spans="1:5" x14ac:dyDescent="0.35">
      <c r="A2159" s="29" t="s">
        <v>136</v>
      </c>
      <c r="B2159" s="29" t="s">
        <v>149</v>
      </c>
      <c r="C2159" s="29" t="s">
        <v>54</v>
      </c>
      <c r="D2159" s="29">
        <v>1392</v>
      </c>
      <c r="E2159" s="29">
        <v>4.1811340000000004E-3</v>
      </c>
    </row>
    <row r="2160" spans="1:5" x14ac:dyDescent="0.35">
      <c r="A2160" s="29" t="s">
        <v>137</v>
      </c>
      <c r="B2160" s="29" t="s">
        <v>149</v>
      </c>
      <c r="C2160" s="29" t="s">
        <v>54</v>
      </c>
      <c r="D2160" s="29">
        <v>1158</v>
      </c>
      <c r="E2160" s="29">
        <v>4.1744620000000003E-3</v>
      </c>
    </row>
    <row r="2161" spans="1:5" x14ac:dyDescent="0.35">
      <c r="A2161" s="29" t="s">
        <v>138</v>
      </c>
      <c r="B2161" s="29" t="s">
        <v>149</v>
      </c>
      <c r="C2161" s="29" t="s">
        <v>54</v>
      </c>
      <c r="D2161" s="29">
        <v>1029</v>
      </c>
      <c r="E2161" s="29">
        <v>4.5634910000000002E-3</v>
      </c>
    </row>
    <row r="2162" spans="1:5" x14ac:dyDescent="0.35">
      <c r="A2162" s="29" t="s">
        <v>124</v>
      </c>
      <c r="B2162" s="29" t="s">
        <v>149</v>
      </c>
      <c r="C2162" s="29" t="s">
        <v>55</v>
      </c>
      <c r="D2162" s="29">
        <v>650.42858887</v>
      </c>
      <c r="E2162" s="29">
        <v>4.5805159999999998E-3</v>
      </c>
    </row>
    <row r="2163" spans="1:5" x14ac:dyDescent="0.35">
      <c r="A2163" s="29" t="s">
        <v>125</v>
      </c>
      <c r="B2163" s="29" t="s">
        <v>149</v>
      </c>
      <c r="C2163" s="29" t="s">
        <v>55</v>
      </c>
      <c r="D2163" s="29">
        <v>684.29492187999995</v>
      </c>
      <c r="E2163" s="29">
        <v>4.4534420000000002E-3</v>
      </c>
    </row>
    <row r="2164" spans="1:5" x14ac:dyDescent="0.35">
      <c r="A2164" s="29" t="s">
        <v>126</v>
      </c>
      <c r="B2164" s="29" t="s">
        <v>149</v>
      </c>
      <c r="C2164" s="29" t="s">
        <v>55</v>
      </c>
      <c r="D2164" s="29">
        <v>719.29437256000006</v>
      </c>
      <c r="E2164" s="29">
        <v>4.498686E-3</v>
      </c>
    </row>
    <row r="2165" spans="1:5" x14ac:dyDescent="0.35">
      <c r="A2165" s="29" t="s">
        <v>127</v>
      </c>
      <c r="B2165" s="29" t="s">
        <v>149</v>
      </c>
      <c r="C2165" s="29" t="s">
        <v>55</v>
      </c>
      <c r="D2165" s="29">
        <v>637.63250731999995</v>
      </c>
      <c r="E2165" s="29">
        <v>4.2122699999999997E-3</v>
      </c>
    </row>
    <row r="2166" spans="1:5" x14ac:dyDescent="0.35">
      <c r="A2166" s="29" t="s">
        <v>128</v>
      </c>
      <c r="B2166" s="29" t="s">
        <v>149</v>
      </c>
      <c r="C2166" s="29" t="s">
        <v>55</v>
      </c>
      <c r="D2166" s="29">
        <v>525.06896973000005</v>
      </c>
      <c r="E2166" s="29">
        <v>4.5620740000000002E-3</v>
      </c>
    </row>
    <row r="2167" spans="1:5" x14ac:dyDescent="0.35">
      <c r="A2167" s="29" t="s">
        <v>129</v>
      </c>
      <c r="B2167" s="29" t="s">
        <v>149</v>
      </c>
      <c r="C2167" s="29" t="s">
        <v>55</v>
      </c>
      <c r="D2167" s="29">
        <v>522.97052001999998</v>
      </c>
      <c r="E2167" s="29">
        <v>4.6818809999999997E-3</v>
      </c>
    </row>
    <row r="2168" spans="1:5" x14ac:dyDescent="0.35">
      <c r="A2168" s="29" t="s">
        <v>130</v>
      </c>
      <c r="B2168" s="29" t="s">
        <v>149</v>
      </c>
      <c r="C2168" s="29" t="s">
        <v>55</v>
      </c>
      <c r="D2168" s="29">
        <v>485.63793944999998</v>
      </c>
      <c r="E2168" s="29">
        <v>4.7435300000000001E-3</v>
      </c>
    </row>
    <row r="2169" spans="1:5" x14ac:dyDescent="0.35">
      <c r="A2169" s="29" t="s">
        <v>131</v>
      </c>
      <c r="B2169" s="29" t="s">
        <v>149</v>
      </c>
      <c r="C2169" s="29" t="s">
        <v>55</v>
      </c>
      <c r="D2169" s="29">
        <v>538.61157227000001</v>
      </c>
      <c r="E2169" s="29">
        <v>4.5747849999999996E-3</v>
      </c>
    </row>
    <row r="2170" spans="1:5" x14ac:dyDescent="0.35">
      <c r="A2170" s="29" t="s">
        <v>132</v>
      </c>
      <c r="B2170" s="29" t="s">
        <v>149</v>
      </c>
      <c r="C2170" s="29" t="s">
        <v>55</v>
      </c>
      <c r="D2170" s="29">
        <v>451.65139771000003</v>
      </c>
      <c r="E2170" s="29">
        <v>4.5686160000000002E-3</v>
      </c>
    </row>
    <row r="2171" spans="1:5" x14ac:dyDescent="0.35">
      <c r="A2171" s="29" t="s">
        <v>133</v>
      </c>
      <c r="B2171" s="29" t="s">
        <v>149</v>
      </c>
      <c r="C2171" s="29" t="s">
        <v>55</v>
      </c>
      <c r="D2171" s="29">
        <v>496.48611449999999</v>
      </c>
      <c r="E2171" s="29">
        <v>4.8876960000000004E-3</v>
      </c>
    </row>
    <row r="2172" spans="1:5" x14ac:dyDescent="0.35">
      <c r="A2172" s="29" t="s">
        <v>134</v>
      </c>
      <c r="B2172" s="29" t="s">
        <v>149</v>
      </c>
      <c r="C2172" s="29" t="s">
        <v>55</v>
      </c>
      <c r="D2172" s="29">
        <v>417.59710693</v>
      </c>
      <c r="E2172" s="29">
        <v>5.0500149999999997E-3</v>
      </c>
    </row>
    <row r="2173" spans="1:5" x14ac:dyDescent="0.35">
      <c r="A2173" s="29" t="s">
        <v>135</v>
      </c>
      <c r="B2173" s="29" t="s">
        <v>149</v>
      </c>
      <c r="C2173" s="29" t="s">
        <v>55</v>
      </c>
      <c r="D2173" s="29">
        <v>331</v>
      </c>
      <c r="E2173" s="29">
        <v>5.8303950000000004E-3</v>
      </c>
    </row>
    <row r="2174" spans="1:5" x14ac:dyDescent="0.35">
      <c r="A2174" s="29" t="s">
        <v>136</v>
      </c>
      <c r="B2174" s="29" t="s">
        <v>149</v>
      </c>
      <c r="C2174" s="29" t="s">
        <v>55</v>
      </c>
      <c r="D2174" s="29">
        <v>322.2996521</v>
      </c>
      <c r="E2174" s="29">
        <v>5.513418E-3</v>
      </c>
    </row>
    <row r="2175" spans="1:5" x14ac:dyDescent="0.35">
      <c r="A2175" s="29" t="s">
        <v>137</v>
      </c>
      <c r="B2175" s="29" t="s">
        <v>149</v>
      </c>
      <c r="C2175" s="29" t="s">
        <v>55</v>
      </c>
      <c r="D2175" s="29">
        <v>357.62896728999999</v>
      </c>
      <c r="E2175" s="29">
        <v>6.0284279999999997E-3</v>
      </c>
    </row>
    <row r="2176" spans="1:5" x14ac:dyDescent="0.35">
      <c r="A2176" s="29" t="s">
        <v>138</v>
      </c>
      <c r="B2176" s="29" t="s">
        <v>149</v>
      </c>
      <c r="C2176" s="29" t="s">
        <v>55</v>
      </c>
      <c r="D2176" s="29">
        <v>271.90151978</v>
      </c>
      <c r="E2176" s="29">
        <v>5.8846389999999997E-3</v>
      </c>
    </row>
    <row r="2177" spans="1:5" x14ac:dyDescent="0.35">
      <c r="A2177" s="29" t="s">
        <v>124</v>
      </c>
      <c r="B2177" s="29" t="s">
        <v>149</v>
      </c>
      <c r="C2177" s="29" t="s">
        <v>56</v>
      </c>
      <c r="D2177" s="29">
        <v>1689.38964844</v>
      </c>
      <c r="E2177" s="29">
        <v>3.603663E-3</v>
      </c>
    </row>
    <row r="2178" spans="1:5" x14ac:dyDescent="0.35">
      <c r="A2178" s="29" t="s">
        <v>125</v>
      </c>
      <c r="B2178" s="29" t="s">
        <v>149</v>
      </c>
      <c r="C2178" s="29" t="s">
        <v>56</v>
      </c>
      <c r="D2178" s="29">
        <v>1906.50817871</v>
      </c>
      <c r="E2178" s="29">
        <v>3.895173E-3</v>
      </c>
    </row>
    <row r="2179" spans="1:5" x14ac:dyDescent="0.35">
      <c r="A2179" s="29" t="s">
        <v>126</v>
      </c>
      <c r="B2179" s="29" t="s">
        <v>149</v>
      </c>
      <c r="C2179" s="29" t="s">
        <v>56</v>
      </c>
      <c r="D2179" s="29">
        <v>1763.22949219</v>
      </c>
      <c r="E2179" s="29">
        <v>3.7163040000000001E-3</v>
      </c>
    </row>
    <row r="2180" spans="1:5" x14ac:dyDescent="0.35">
      <c r="A2180" s="29" t="s">
        <v>127</v>
      </c>
      <c r="B2180" s="29" t="s">
        <v>149</v>
      </c>
      <c r="C2180" s="29" t="s">
        <v>56</v>
      </c>
      <c r="D2180" s="29">
        <v>1489.5357666</v>
      </c>
      <c r="E2180" s="29">
        <v>3.6985759999999999E-3</v>
      </c>
    </row>
    <row r="2181" spans="1:5" x14ac:dyDescent="0.35">
      <c r="A2181" s="29" t="s">
        <v>128</v>
      </c>
      <c r="B2181" s="29" t="s">
        <v>149</v>
      </c>
      <c r="C2181" s="29" t="s">
        <v>56</v>
      </c>
      <c r="D2181" s="29">
        <v>1543.85119629</v>
      </c>
      <c r="E2181" s="29">
        <v>3.7287900000000001E-3</v>
      </c>
    </row>
    <row r="2182" spans="1:5" x14ac:dyDescent="0.35">
      <c r="A2182" s="29" t="s">
        <v>129</v>
      </c>
      <c r="B2182" s="29" t="s">
        <v>149</v>
      </c>
      <c r="C2182" s="29" t="s">
        <v>56</v>
      </c>
      <c r="D2182" s="29">
        <v>1437.6525878899999</v>
      </c>
      <c r="E2182" s="29">
        <v>4.2699499999999998E-3</v>
      </c>
    </row>
    <row r="2183" spans="1:5" x14ac:dyDescent="0.35">
      <c r="A2183" s="29" t="s">
        <v>130</v>
      </c>
      <c r="B2183" s="29" t="s">
        <v>149</v>
      </c>
      <c r="C2183" s="29" t="s">
        <v>56</v>
      </c>
      <c r="D2183" s="29">
        <v>1370.7951660199999</v>
      </c>
      <c r="E2183" s="29">
        <v>4.4279539999999996E-3</v>
      </c>
    </row>
    <row r="2184" spans="1:5" x14ac:dyDescent="0.35">
      <c r="A2184" s="29" t="s">
        <v>131</v>
      </c>
      <c r="B2184" s="29" t="s">
        <v>149</v>
      </c>
      <c r="C2184" s="29" t="s">
        <v>56</v>
      </c>
      <c r="D2184" s="29">
        <v>1512.44433594</v>
      </c>
      <c r="E2184" s="29">
        <v>4.2703660000000003E-3</v>
      </c>
    </row>
    <row r="2185" spans="1:5" x14ac:dyDescent="0.35">
      <c r="A2185" s="29" t="s">
        <v>132</v>
      </c>
      <c r="B2185" s="29" t="s">
        <v>149</v>
      </c>
      <c r="C2185" s="29" t="s">
        <v>56</v>
      </c>
      <c r="D2185" s="29">
        <v>1249.6842041</v>
      </c>
      <c r="E2185" s="29">
        <v>4.2252740000000002E-3</v>
      </c>
    </row>
    <row r="2186" spans="1:5" x14ac:dyDescent="0.35">
      <c r="A2186" s="29" t="s">
        <v>133</v>
      </c>
      <c r="B2186" s="29" t="s">
        <v>149</v>
      </c>
      <c r="C2186" s="29" t="s">
        <v>56</v>
      </c>
      <c r="D2186" s="29">
        <v>1343</v>
      </c>
      <c r="E2186" s="29">
        <v>4.4127990000000002E-3</v>
      </c>
    </row>
    <row r="2187" spans="1:5" x14ac:dyDescent="0.35">
      <c r="A2187" s="29" t="s">
        <v>134</v>
      </c>
      <c r="B2187" s="29" t="s">
        <v>149</v>
      </c>
      <c r="C2187" s="29" t="s">
        <v>56</v>
      </c>
      <c r="D2187" s="29">
        <v>1319</v>
      </c>
      <c r="E2187" s="29">
        <v>4.4051669999999998E-3</v>
      </c>
    </row>
    <row r="2188" spans="1:5" x14ac:dyDescent="0.35">
      <c r="A2188" s="29" t="s">
        <v>135</v>
      </c>
      <c r="B2188" s="29" t="s">
        <v>149</v>
      </c>
      <c r="C2188" s="29" t="s">
        <v>56</v>
      </c>
      <c r="D2188" s="29">
        <v>1126</v>
      </c>
      <c r="E2188" s="29">
        <v>4.4330960000000001E-3</v>
      </c>
    </row>
    <row r="2189" spans="1:5" x14ac:dyDescent="0.35">
      <c r="A2189" s="29" t="s">
        <v>136</v>
      </c>
      <c r="B2189" s="29" t="s">
        <v>149</v>
      </c>
      <c r="C2189" s="29" t="s">
        <v>56</v>
      </c>
      <c r="D2189" s="29">
        <v>1090</v>
      </c>
      <c r="E2189" s="29">
        <v>4.6769869999999996E-3</v>
      </c>
    </row>
    <row r="2190" spans="1:5" x14ac:dyDescent="0.35">
      <c r="A2190" s="29" t="s">
        <v>137</v>
      </c>
      <c r="B2190" s="29" t="s">
        <v>149</v>
      </c>
      <c r="C2190" s="29" t="s">
        <v>56</v>
      </c>
      <c r="D2190" s="29">
        <v>954</v>
      </c>
      <c r="E2190" s="29">
        <v>4.6427309999999998E-3</v>
      </c>
    </row>
    <row r="2191" spans="1:5" x14ac:dyDescent="0.35">
      <c r="A2191" s="29" t="s">
        <v>138</v>
      </c>
      <c r="B2191" s="29" t="s">
        <v>149</v>
      </c>
      <c r="C2191" s="29" t="s">
        <v>56</v>
      </c>
      <c r="D2191" s="29">
        <v>818</v>
      </c>
      <c r="E2191" s="29">
        <v>4.6879230000000001E-3</v>
      </c>
    </row>
    <row r="2192" spans="1:5" x14ac:dyDescent="0.35">
      <c r="A2192" s="29" t="s">
        <v>124</v>
      </c>
      <c r="B2192" s="29" t="s">
        <v>149</v>
      </c>
      <c r="C2192" s="29" t="s">
        <v>222</v>
      </c>
      <c r="D2192" s="29">
        <v>23981.818176270001</v>
      </c>
      <c r="E2192" s="29">
        <v>3.5984179999999999E-3</v>
      </c>
    </row>
    <row r="2193" spans="1:5" x14ac:dyDescent="0.35">
      <c r="A2193" s="29" t="s">
        <v>125</v>
      </c>
      <c r="B2193" s="29" t="s">
        <v>149</v>
      </c>
      <c r="C2193" s="29" t="s">
        <v>222</v>
      </c>
      <c r="D2193" s="29">
        <v>25319.630874639999</v>
      </c>
      <c r="E2193" s="29">
        <v>3.635203E-3</v>
      </c>
    </row>
    <row r="2194" spans="1:5" x14ac:dyDescent="0.35">
      <c r="A2194" s="29" t="s">
        <v>126</v>
      </c>
      <c r="B2194" s="29" t="s">
        <v>149</v>
      </c>
      <c r="C2194" s="29" t="s">
        <v>222</v>
      </c>
      <c r="D2194" s="29">
        <v>24550.645904559999</v>
      </c>
      <c r="E2194" s="29">
        <v>3.5973089999999999E-3</v>
      </c>
    </row>
    <row r="2195" spans="1:5" x14ac:dyDescent="0.35">
      <c r="A2195" s="29" t="s">
        <v>127</v>
      </c>
      <c r="B2195" s="29" t="s">
        <v>149</v>
      </c>
      <c r="C2195" s="29" t="s">
        <v>222</v>
      </c>
      <c r="D2195" s="29">
        <v>22584.96735382</v>
      </c>
      <c r="E2195" s="29">
        <v>3.6086999999999998E-3</v>
      </c>
    </row>
    <row r="2196" spans="1:5" x14ac:dyDescent="0.35">
      <c r="A2196" s="29" t="s">
        <v>128</v>
      </c>
      <c r="B2196" s="29" t="s">
        <v>149</v>
      </c>
      <c r="C2196" s="29" t="s">
        <v>222</v>
      </c>
      <c r="D2196" s="29">
        <v>21120.739494329999</v>
      </c>
      <c r="E2196" s="29">
        <v>3.627768E-3</v>
      </c>
    </row>
    <row r="2197" spans="1:5" x14ac:dyDescent="0.35">
      <c r="A2197" s="29" t="s">
        <v>129</v>
      </c>
      <c r="B2197" s="29" t="s">
        <v>149</v>
      </c>
      <c r="C2197" s="29" t="s">
        <v>222</v>
      </c>
      <c r="D2197" s="29">
        <v>22624.91915894</v>
      </c>
      <c r="E2197" s="29">
        <v>3.7901580000000001E-3</v>
      </c>
    </row>
    <row r="2198" spans="1:5" x14ac:dyDescent="0.35">
      <c r="A2198" s="29" t="s">
        <v>130</v>
      </c>
      <c r="B2198" s="29" t="s">
        <v>149</v>
      </c>
      <c r="C2198" s="29" t="s">
        <v>222</v>
      </c>
      <c r="D2198" s="29">
        <v>21086.76922609</v>
      </c>
      <c r="E2198" s="29">
        <v>3.903475E-3</v>
      </c>
    </row>
    <row r="2199" spans="1:5" x14ac:dyDescent="0.35">
      <c r="A2199" s="29" t="s">
        <v>131</v>
      </c>
      <c r="B2199" s="29" t="s">
        <v>149</v>
      </c>
      <c r="C2199" s="29" t="s">
        <v>222</v>
      </c>
      <c r="D2199" s="29">
        <v>22291.46476748</v>
      </c>
      <c r="E2199" s="29">
        <v>3.8474360000000001E-3</v>
      </c>
    </row>
    <row r="2200" spans="1:5" x14ac:dyDescent="0.35">
      <c r="A2200" s="29" t="s">
        <v>132</v>
      </c>
      <c r="B2200" s="29" t="s">
        <v>149</v>
      </c>
      <c r="C2200" s="29" t="s">
        <v>222</v>
      </c>
      <c r="D2200" s="29">
        <v>19803.628044140001</v>
      </c>
      <c r="E2200" s="29">
        <v>3.9442469999999997E-3</v>
      </c>
    </row>
    <row r="2201" spans="1:5" x14ac:dyDescent="0.35">
      <c r="A2201" s="29" t="s">
        <v>133</v>
      </c>
      <c r="B2201" s="29" t="s">
        <v>149</v>
      </c>
      <c r="C2201" s="29" t="s">
        <v>222</v>
      </c>
      <c r="D2201" s="29">
        <v>21428.539649949998</v>
      </c>
      <c r="E2201" s="29">
        <v>4.0908969999999996E-3</v>
      </c>
    </row>
    <row r="2202" spans="1:5" x14ac:dyDescent="0.35">
      <c r="A2202" s="29" t="s">
        <v>134</v>
      </c>
      <c r="B2202" s="29" t="s">
        <v>149</v>
      </c>
      <c r="C2202" s="29" t="s">
        <v>222</v>
      </c>
      <c r="D2202" s="29">
        <v>18852.864341730001</v>
      </c>
      <c r="E2202" s="29">
        <v>4.2130240000000001E-3</v>
      </c>
    </row>
    <row r="2203" spans="1:5" x14ac:dyDescent="0.35">
      <c r="A2203" s="29" t="s">
        <v>135</v>
      </c>
      <c r="B2203" s="29" t="s">
        <v>149</v>
      </c>
      <c r="C2203" s="29" t="s">
        <v>222</v>
      </c>
      <c r="D2203" s="29">
        <v>17510</v>
      </c>
      <c r="E2203" s="29">
        <v>4.3172940000000002E-3</v>
      </c>
    </row>
    <row r="2204" spans="1:5" x14ac:dyDescent="0.35">
      <c r="A2204" s="29" t="s">
        <v>136</v>
      </c>
      <c r="B2204" s="29" t="s">
        <v>149</v>
      </c>
      <c r="C2204" s="29" t="s">
        <v>222</v>
      </c>
      <c r="D2204" s="29">
        <v>16329.01169585</v>
      </c>
      <c r="E2204" s="29">
        <v>4.4120419999999997E-3</v>
      </c>
    </row>
    <row r="2205" spans="1:5" x14ac:dyDescent="0.35">
      <c r="A2205" s="29" t="s">
        <v>137</v>
      </c>
      <c r="B2205" s="29" t="s">
        <v>149</v>
      </c>
      <c r="C2205" s="29" t="s">
        <v>222</v>
      </c>
      <c r="D2205" s="29">
        <v>14446.883392350001</v>
      </c>
      <c r="E2205" s="29">
        <v>4.5297829999999999E-3</v>
      </c>
    </row>
    <row r="2206" spans="1:5" x14ac:dyDescent="0.35">
      <c r="A2206" s="29" t="s">
        <v>138</v>
      </c>
      <c r="B2206" s="29" t="s">
        <v>149</v>
      </c>
      <c r="C2206" s="29" t="s">
        <v>222</v>
      </c>
      <c r="D2206" s="29">
        <v>11871.32036591</v>
      </c>
      <c r="E2206" s="29">
        <v>4.6114870000000001E-3</v>
      </c>
    </row>
    <row r="2207" spans="1:5" x14ac:dyDescent="0.35">
      <c r="A2207" s="29" t="s">
        <v>124</v>
      </c>
      <c r="B2207" s="29" t="s">
        <v>149</v>
      </c>
      <c r="C2207" s="29" t="s">
        <v>223</v>
      </c>
      <c r="D2207" s="29">
        <v>8060.3719482400002</v>
      </c>
      <c r="E2207" s="29">
        <v>4.5212220000000001E-3</v>
      </c>
    </row>
    <row r="2208" spans="1:5" x14ac:dyDescent="0.35">
      <c r="A2208" s="29" t="s">
        <v>125</v>
      </c>
      <c r="B2208" s="29" t="s">
        <v>149</v>
      </c>
      <c r="C2208" s="29" t="s">
        <v>223</v>
      </c>
      <c r="D2208" s="29">
        <v>7745.7067566100004</v>
      </c>
      <c r="E2208" s="29">
        <v>4.5194620000000001E-3</v>
      </c>
    </row>
    <row r="2209" spans="1:5" x14ac:dyDescent="0.35">
      <c r="A2209" s="29" t="s">
        <v>126</v>
      </c>
      <c r="B2209" s="29" t="s">
        <v>149</v>
      </c>
      <c r="C2209" s="29" t="s">
        <v>223</v>
      </c>
      <c r="D2209" s="29">
        <v>7649.4421081500004</v>
      </c>
      <c r="E2209" s="29">
        <v>4.5461039999999996E-3</v>
      </c>
    </row>
    <row r="2210" spans="1:5" x14ac:dyDescent="0.35">
      <c r="A2210" s="29" t="s">
        <v>127</v>
      </c>
      <c r="B2210" s="29" t="s">
        <v>149</v>
      </c>
      <c r="C2210" s="29" t="s">
        <v>223</v>
      </c>
      <c r="D2210" s="29">
        <v>7387.5921630800003</v>
      </c>
      <c r="E2210" s="29">
        <v>4.4872610000000002E-3</v>
      </c>
    </row>
    <row r="2211" spans="1:5" x14ac:dyDescent="0.35">
      <c r="A2211" s="29" t="s">
        <v>128</v>
      </c>
      <c r="B2211" s="29" t="s">
        <v>149</v>
      </c>
      <c r="C2211" s="29" t="s">
        <v>223</v>
      </c>
      <c r="D2211" s="29">
        <v>6868.6847534199997</v>
      </c>
      <c r="E2211" s="29">
        <v>4.4309199999999997E-3</v>
      </c>
    </row>
    <row r="2212" spans="1:5" x14ac:dyDescent="0.35">
      <c r="A2212" s="29" t="s">
        <v>129</v>
      </c>
      <c r="B2212" s="29" t="s">
        <v>149</v>
      </c>
      <c r="C2212" s="29" t="s">
        <v>223</v>
      </c>
      <c r="D2212" s="29">
        <v>7337.8557128900002</v>
      </c>
      <c r="E2212" s="29">
        <v>4.6741150000000004E-3</v>
      </c>
    </row>
    <row r="2213" spans="1:5" x14ac:dyDescent="0.35">
      <c r="A2213" s="29" t="s">
        <v>130</v>
      </c>
      <c r="B2213" s="29" t="s">
        <v>149</v>
      </c>
      <c r="C2213" s="29" t="s">
        <v>223</v>
      </c>
      <c r="D2213" s="29">
        <v>6721.5649871899996</v>
      </c>
      <c r="E2213" s="29">
        <v>4.752933E-3</v>
      </c>
    </row>
    <row r="2214" spans="1:5" x14ac:dyDescent="0.35">
      <c r="A2214" s="29" t="s">
        <v>131</v>
      </c>
      <c r="B2214" s="29" t="s">
        <v>149</v>
      </c>
      <c r="C2214" s="29" t="s">
        <v>223</v>
      </c>
      <c r="D2214" s="29">
        <v>7188.2283630399997</v>
      </c>
      <c r="E2214" s="29">
        <v>4.8579670000000004E-3</v>
      </c>
    </row>
    <row r="2215" spans="1:5" x14ac:dyDescent="0.35">
      <c r="A2215" s="29" t="s">
        <v>132</v>
      </c>
      <c r="B2215" s="29" t="s">
        <v>149</v>
      </c>
      <c r="C2215" s="29" t="s">
        <v>223</v>
      </c>
      <c r="D2215" s="29">
        <v>6534.0989074700001</v>
      </c>
      <c r="E2215" s="29">
        <v>4.8264170000000004E-3</v>
      </c>
    </row>
    <row r="2216" spans="1:5" x14ac:dyDescent="0.35">
      <c r="A2216" s="29" t="s">
        <v>133</v>
      </c>
      <c r="B2216" s="29" t="s">
        <v>149</v>
      </c>
      <c r="C2216" s="29" t="s">
        <v>223</v>
      </c>
      <c r="D2216" s="29">
        <v>7118.6943054100002</v>
      </c>
      <c r="E2216" s="29">
        <v>4.9482739999999999E-3</v>
      </c>
    </row>
    <row r="2217" spans="1:5" x14ac:dyDescent="0.35">
      <c r="A2217" s="29" t="s">
        <v>134</v>
      </c>
      <c r="B2217" s="29" t="s">
        <v>149</v>
      </c>
      <c r="C2217" s="29" t="s">
        <v>223</v>
      </c>
      <c r="D2217" s="29">
        <v>6157.9332122799997</v>
      </c>
      <c r="E2217" s="29">
        <v>4.9255289999999997E-3</v>
      </c>
    </row>
    <row r="2218" spans="1:5" x14ac:dyDescent="0.35">
      <c r="A2218" s="29" t="s">
        <v>135</v>
      </c>
      <c r="B2218" s="29" t="s">
        <v>149</v>
      </c>
      <c r="C2218" s="29" t="s">
        <v>223</v>
      </c>
      <c r="D2218" s="29">
        <v>5873</v>
      </c>
      <c r="E2218" s="29">
        <v>5.1006719999999997E-3</v>
      </c>
    </row>
    <row r="2219" spans="1:5" x14ac:dyDescent="0.35">
      <c r="A2219" s="29" t="s">
        <v>136</v>
      </c>
      <c r="B2219" s="29" t="s">
        <v>149</v>
      </c>
      <c r="C2219" s="29" t="s">
        <v>223</v>
      </c>
      <c r="D2219" s="29">
        <v>5603.8821716499997</v>
      </c>
      <c r="E2219" s="29">
        <v>5.389759E-3</v>
      </c>
    </row>
    <row r="2220" spans="1:5" x14ac:dyDescent="0.35">
      <c r="A2220" s="29" t="s">
        <v>137</v>
      </c>
      <c r="B2220" s="29" t="s">
        <v>149</v>
      </c>
      <c r="C2220" s="29" t="s">
        <v>223</v>
      </c>
      <c r="D2220" s="29">
        <v>5347.4144744799996</v>
      </c>
      <c r="E2220" s="29">
        <v>5.2666409999999999E-3</v>
      </c>
    </row>
    <row r="2221" spans="1:5" x14ac:dyDescent="0.35">
      <c r="A2221" s="29" t="s">
        <v>138</v>
      </c>
      <c r="B2221" s="29" t="s">
        <v>149</v>
      </c>
      <c r="C2221" s="29" t="s">
        <v>223</v>
      </c>
      <c r="D2221" s="29">
        <v>4311.3904418900001</v>
      </c>
      <c r="E2221" s="29">
        <v>5.4652019999999997E-3</v>
      </c>
    </row>
    <row r="2222" spans="1:5" x14ac:dyDescent="0.35">
      <c r="A2222" s="29" t="s">
        <v>124</v>
      </c>
      <c r="B2222" s="29" t="s">
        <v>149</v>
      </c>
      <c r="C2222" s="29" t="s">
        <v>226</v>
      </c>
      <c r="D2222" s="29">
        <v>4590.2501831</v>
      </c>
      <c r="E2222" s="29">
        <v>4.9766890000000003E-3</v>
      </c>
    </row>
    <row r="2223" spans="1:5" x14ac:dyDescent="0.35">
      <c r="A2223" s="29" t="s">
        <v>125</v>
      </c>
      <c r="B2223" s="29" t="s">
        <v>149</v>
      </c>
      <c r="C2223" s="29" t="s">
        <v>226</v>
      </c>
      <c r="D2223" s="29">
        <v>4639.0612487899998</v>
      </c>
      <c r="E2223" s="29">
        <v>4.9923559999999999E-3</v>
      </c>
    </row>
    <row r="2224" spans="1:5" x14ac:dyDescent="0.35">
      <c r="A2224" s="29" t="s">
        <v>126</v>
      </c>
      <c r="B2224" s="29" t="s">
        <v>149</v>
      </c>
      <c r="C2224" s="29" t="s">
        <v>226</v>
      </c>
      <c r="D2224" s="29">
        <v>4533.5083312999996</v>
      </c>
      <c r="E2224" s="29">
        <v>4.8127380000000004E-3</v>
      </c>
    </row>
    <row r="2225" spans="1:5" x14ac:dyDescent="0.35">
      <c r="A2225" s="29" t="s">
        <v>127</v>
      </c>
      <c r="B2225" s="29" t="s">
        <v>149</v>
      </c>
      <c r="C2225" s="29" t="s">
        <v>226</v>
      </c>
      <c r="D2225" s="29">
        <v>4153.8052368099998</v>
      </c>
      <c r="E2225" s="29">
        <v>4.8604670000000003E-3</v>
      </c>
    </row>
    <row r="2226" spans="1:5" x14ac:dyDescent="0.35">
      <c r="A2226" s="29" t="s">
        <v>128</v>
      </c>
      <c r="B2226" s="29" t="s">
        <v>149</v>
      </c>
      <c r="C2226" s="29" t="s">
        <v>226</v>
      </c>
      <c r="D2226" s="29">
        <v>4042.8052978699998</v>
      </c>
      <c r="E2226" s="29">
        <v>4.7233689999999998E-3</v>
      </c>
    </row>
    <row r="2227" spans="1:5" x14ac:dyDescent="0.35">
      <c r="A2227" s="29" t="s">
        <v>129</v>
      </c>
      <c r="B2227" s="29" t="s">
        <v>149</v>
      </c>
      <c r="C2227" s="29" t="s">
        <v>226</v>
      </c>
      <c r="D2227" s="29">
        <v>4282.5513000499996</v>
      </c>
      <c r="E2227" s="29">
        <v>4.8058989999999998E-3</v>
      </c>
    </row>
    <row r="2228" spans="1:5" x14ac:dyDescent="0.35">
      <c r="A2228" s="29" t="s">
        <v>130</v>
      </c>
      <c r="B2228" s="29" t="s">
        <v>149</v>
      </c>
      <c r="C2228" s="29" t="s">
        <v>226</v>
      </c>
      <c r="D2228" s="29">
        <v>3873.83499145</v>
      </c>
      <c r="E2228" s="29">
        <v>5.0112120000000001E-3</v>
      </c>
    </row>
    <row r="2229" spans="1:5" x14ac:dyDescent="0.35">
      <c r="A2229" s="29" t="s">
        <v>131</v>
      </c>
      <c r="B2229" s="29" t="s">
        <v>149</v>
      </c>
      <c r="C2229" s="29" t="s">
        <v>226</v>
      </c>
      <c r="D2229" s="29">
        <v>4481.6227417099999</v>
      </c>
      <c r="E2229" s="29">
        <v>5.02149E-3</v>
      </c>
    </row>
    <row r="2230" spans="1:5" x14ac:dyDescent="0.35">
      <c r="A2230" s="29" t="s">
        <v>132</v>
      </c>
      <c r="B2230" s="29" t="s">
        <v>149</v>
      </c>
      <c r="C2230" s="29" t="s">
        <v>226</v>
      </c>
      <c r="D2230" s="29">
        <v>4007.4198608500001</v>
      </c>
      <c r="E2230" s="29">
        <v>5.3582580000000003E-3</v>
      </c>
    </row>
    <row r="2231" spans="1:5" x14ac:dyDescent="0.35">
      <c r="A2231" s="29" t="s">
        <v>133</v>
      </c>
      <c r="B2231" s="29" t="s">
        <v>149</v>
      </c>
      <c r="C2231" s="29" t="s">
        <v>226</v>
      </c>
      <c r="D2231" s="29">
        <v>4054.2864074600002</v>
      </c>
      <c r="E2231" s="29">
        <v>5.361312E-3</v>
      </c>
    </row>
    <row r="2232" spans="1:5" x14ac:dyDescent="0.35">
      <c r="A2232" s="29" t="s">
        <v>134</v>
      </c>
      <c r="B2232" s="29" t="s">
        <v>149</v>
      </c>
      <c r="C2232" s="29" t="s">
        <v>226</v>
      </c>
      <c r="D2232" s="29">
        <v>3747.3868408200001</v>
      </c>
      <c r="E2232" s="29">
        <v>5.3876640000000003E-3</v>
      </c>
    </row>
    <row r="2233" spans="1:5" x14ac:dyDescent="0.35">
      <c r="A2233" s="29" t="s">
        <v>135</v>
      </c>
      <c r="B2233" s="29" t="s">
        <v>149</v>
      </c>
      <c r="C2233" s="29" t="s">
        <v>226</v>
      </c>
      <c r="D2233" s="29">
        <v>3555</v>
      </c>
      <c r="E2233" s="29">
        <v>5.6118139999999997E-3</v>
      </c>
    </row>
    <row r="2234" spans="1:5" x14ac:dyDescent="0.35">
      <c r="A2234" s="29" t="s">
        <v>136</v>
      </c>
      <c r="B2234" s="29" t="s">
        <v>149</v>
      </c>
      <c r="C2234" s="29" t="s">
        <v>226</v>
      </c>
      <c r="D2234" s="29">
        <v>3574.4711914</v>
      </c>
      <c r="E2234" s="29">
        <v>5.6772899999999998E-3</v>
      </c>
    </row>
    <row r="2235" spans="1:5" x14ac:dyDescent="0.35">
      <c r="A2235" s="29" t="s">
        <v>137</v>
      </c>
      <c r="B2235" s="29" t="s">
        <v>149</v>
      </c>
      <c r="C2235" s="29" t="s">
        <v>226</v>
      </c>
      <c r="D2235" s="29">
        <v>3182.1403350800001</v>
      </c>
      <c r="E2235" s="29">
        <v>5.8347160000000002E-3</v>
      </c>
    </row>
    <row r="2236" spans="1:5" x14ac:dyDescent="0.35">
      <c r="A2236" s="29" t="s">
        <v>138</v>
      </c>
      <c r="B2236" s="29" t="s">
        <v>149</v>
      </c>
      <c r="C2236" s="29" t="s">
        <v>226</v>
      </c>
      <c r="D2236" s="29">
        <v>2834.58724975</v>
      </c>
      <c r="E2236" s="29">
        <v>5.7974020000000001E-3</v>
      </c>
    </row>
    <row r="2237" spans="1:5" x14ac:dyDescent="0.35">
      <c r="A2237" s="29" t="s">
        <v>124</v>
      </c>
      <c r="B2237" s="29" t="s">
        <v>149</v>
      </c>
      <c r="C2237" s="29" t="s">
        <v>224</v>
      </c>
      <c r="D2237" s="29">
        <v>751.43222046000005</v>
      </c>
      <c r="E2237" s="29">
        <v>5.1171050000000003E-3</v>
      </c>
    </row>
    <row r="2238" spans="1:5" x14ac:dyDescent="0.35">
      <c r="A2238" s="29" t="s">
        <v>125</v>
      </c>
      <c r="B2238" s="29" t="s">
        <v>149</v>
      </c>
      <c r="C2238" s="29" t="s">
        <v>224</v>
      </c>
      <c r="D2238" s="29">
        <v>796.72653198</v>
      </c>
      <c r="E2238" s="29">
        <v>4.8367499999999999E-3</v>
      </c>
    </row>
    <row r="2239" spans="1:5" x14ac:dyDescent="0.35">
      <c r="A2239" s="29" t="s">
        <v>126</v>
      </c>
      <c r="B2239" s="29" t="s">
        <v>149</v>
      </c>
      <c r="C2239" s="29" t="s">
        <v>224</v>
      </c>
      <c r="D2239" s="29">
        <v>790.47308350000003</v>
      </c>
      <c r="E2239" s="29">
        <v>4.7455220000000003E-3</v>
      </c>
    </row>
    <row r="2240" spans="1:5" x14ac:dyDescent="0.35">
      <c r="A2240" s="29" t="s">
        <v>127</v>
      </c>
      <c r="B2240" s="29" t="s">
        <v>149</v>
      </c>
      <c r="C2240" s="29" t="s">
        <v>224</v>
      </c>
      <c r="D2240" s="29">
        <v>696.51644897999995</v>
      </c>
      <c r="E2240" s="29">
        <v>4.493281E-3</v>
      </c>
    </row>
    <row r="2241" spans="1:5" x14ac:dyDescent="0.35">
      <c r="A2241" s="29" t="s">
        <v>128</v>
      </c>
      <c r="B2241" s="29" t="s">
        <v>149</v>
      </c>
      <c r="C2241" s="29" t="s">
        <v>224</v>
      </c>
      <c r="D2241" s="29">
        <v>734.43875121999997</v>
      </c>
      <c r="E2241" s="29">
        <v>5.3648029999999996E-3</v>
      </c>
    </row>
    <row r="2242" spans="1:5" x14ac:dyDescent="0.35">
      <c r="A2242" s="29" t="s">
        <v>129</v>
      </c>
      <c r="B2242" s="29" t="s">
        <v>149</v>
      </c>
      <c r="C2242" s="29" t="s">
        <v>224</v>
      </c>
      <c r="D2242" s="29">
        <v>805.06713866999996</v>
      </c>
      <c r="E2242" s="29">
        <v>5.1978010000000002E-3</v>
      </c>
    </row>
    <row r="2243" spans="1:5" x14ac:dyDescent="0.35">
      <c r="A2243" s="29" t="s">
        <v>130</v>
      </c>
      <c r="B2243" s="29" t="s">
        <v>149</v>
      </c>
      <c r="C2243" s="29" t="s">
        <v>224</v>
      </c>
      <c r="D2243" s="29">
        <v>675.80645751999998</v>
      </c>
      <c r="E2243" s="29">
        <v>5.3836589999999998E-3</v>
      </c>
    </row>
    <row r="2244" spans="1:5" x14ac:dyDescent="0.35">
      <c r="A2244" s="29" t="s">
        <v>131</v>
      </c>
      <c r="B2244" s="29" t="s">
        <v>149</v>
      </c>
      <c r="C2244" s="29" t="s">
        <v>224</v>
      </c>
      <c r="D2244" s="29">
        <v>737.89675903</v>
      </c>
      <c r="E2244" s="29">
        <v>5.3915380000000004E-3</v>
      </c>
    </row>
    <row r="2245" spans="1:5" x14ac:dyDescent="0.35">
      <c r="A2245" s="29" t="s">
        <v>132</v>
      </c>
      <c r="B2245" s="29" t="s">
        <v>149</v>
      </c>
      <c r="C2245" s="29" t="s">
        <v>224</v>
      </c>
      <c r="D2245" s="29">
        <v>689.54196166999998</v>
      </c>
      <c r="E2245" s="29">
        <v>5.7692719999999998E-3</v>
      </c>
    </row>
    <row r="2246" spans="1:5" x14ac:dyDescent="0.35">
      <c r="A2246" s="29" t="s">
        <v>133</v>
      </c>
      <c r="B2246" s="29" t="s">
        <v>149</v>
      </c>
      <c r="C2246" s="29" t="s">
        <v>224</v>
      </c>
      <c r="D2246" s="29">
        <v>581.77777100000003</v>
      </c>
      <c r="E2246" s="29">
        <v>5.8201670000000002E-3</v>
      </c>
    </row>
    <row r="2247" spans="1:5" x14ac:dyDescent="0.35">
      <c r="A2247" s="29" t="s">
        <v>134</v>
      </c>
      <c r="B2247" s="29" t="s">
        <v>149</v>
      </c>
      <c r="C2247" s="29" t="s">
        <v>224</v>
      </c>
      <c r="D2247" s="29">
        <v>620.84127808000005</v>
      </c>
      <c r="E2247" s="29">
        <v>5.5707930000000001E-3</v>
      </c>
    </row>
    <row r="2248" spans="1:5" x14ac:dyDescent="0.35">
      <c r="A2248" s="29" t="s">
        <v>135</v>
      </c>
      <c r="B2248" s="29" t="s">
        <v>149</v>
      </c>
      <c r="C2248" s="29" t="s">
        <v>224</v>
      </c>
      <c r="D2248" s="29">
        <v>569</v>
      </c>
      <c r="E2248" s="29">
        <v>5.930238E-3</v>
      </c>
    </row>
    <row r="2249" spans="1:5" x14ac:dyDescent="0.35">
      <c r="A2249" s="29" t="s">
        <v>136</v>
      </c>
      <c r="B2249" s="29" t="s">
        <v>149</v>
      </c>
      <c r="C2249" s="29" t="s">
        <v>224</v>
      </c>
      <c r="D2249" s="29">
        <v>576.32254028</v>
      </c>
      <c r="E2249" s="29">
        <v>6.2610110000000004E-3</v>
      </c>
    </row>
    <row r="2250" spans="1:5" x14ac:dyDescent="0.35">
      <c r="A2250" s="29" t="s">
        <v>137</v>
      </c>
      <c r="B2250" s="29" t="s">
        <v>149</v>
      </c>
      <c r="C2250" s="29" t="s">
        <v>224</v>
      </c>
      <c r="D2250" s="29">
        <v>567.91874695000001</v>
      </c>
      <c r="E2250" s="29">
        <v>6.0460649999999998E-3</v>
      </c>
    </row>
    <row r="2251" spans="1:5" x14ac:dyDescent="0.35">
      <c r="A2251" s="29" t="s">
        <v>138</v>
      </c>
      <c r="B2251" s="29" t="s">
        <v>149</v>
      </c>
      <c r="C2251" s="29" t="s">
        <v>224</v>
      </c>
      <c r="D2251" s="29">
        <v>399.05308532999999</v>
      </c>
      <c r="E2251" s="29">
        <v>5.8223889999999999E-3</v>
      </c>
    </row>
    <row r="2252" spans="1:5" x14ac:dyDescent="0.35">
      <c r="A2252" s="29" t="s">
        <v>124</v>
      </c>
      <c r="B2252" s="29" t="s">
        <v>13</v>
      </c>
      <c r="C2252" s="29" t="s">
        <v>9</v>
      </c>
      <c r="D2252" s="29">
        <v>54738.846435569998</v>
      </c>
      <c r="E2252" s="29">
        <v>4.6633680000000002E-3</v>
      </c>
    </row>
    <row r="2253" spans="1:5" x14ac:dyDescent="0.35">
      <c r="A2253" s="29" t="s">
        <v>125</v>
      </c>
      <c r="B2253" s="29" t="s">
        <v>13</v>
      </c>
      <c r="C2253" s="29" t="s">
        <v>9</v>
      </c>
      <c r="D2253" s="29">
        <v>61216.644493100001</v>
      </c>
      <c r="E2253" s="29">
        <v>4.6548700000000002E-3</v>
      </c>
    </row>
    <row r="2254" spans="1:5" x14ac:dyDescent="0.35">
      <c r="A2254" s="29" t="s">
        <v>126</v>
      </c>
      <c r="B2254" s="29" t="s">
        <v>13</v>
      </c>
      <c r="C2254" s="29" t="s">
        <v>9</v>
      </c>
      <c r="D2254" s="29">
        <v>60384.345336929997</v>
      </c>
      <c r="E2254" s="29">
        <v>4.6772289999999998E-3</v>
      </c>
    </row>
    <row r="2255" spans="1:5" x14ac:dyDescent="0.35">
      <c r="A2255" s="29" t="s">
        <v>127</v>
      </c>
      <c r="B2255" s="29" t="s">
        <v>13</v>
      </c>
      <c r="C2255" s="29" t="s">
        <v>9</v>
      </c>
      <c r="D2255" s="29">
        <v>60011.634941119999</v>
      </c>
      <c r="E2255" s="29">
        <v>4.7465820000000001E-3</v>
      </c>
    </row>
    <row r="2256" spans="1:5" x14ac:dyDescent="0.35">
      <c r="A2256" s="29" t="s">
        <v>128</v>
      </c>
      <c r="B2256" s="29" t="s">
        <v>13</v>
      </c>
      <c r="C2256" s="29" t="s">
        <v>9</v>
      </c>
      <c r="D2256" s="29">
        <v>65045.452095059998</v>
      </c>
      <c r="E2256" s="29">
        <v>4.8168819999999998E-3</v>
      </c>
    </row>
    <row r="2257" spans="1:5" x14ac:dyDescent="0.35">
      <c r="A2257" s="29" t="s">
        <v>129</v>
      </c>
      <c r="B2257" s="29" t="s">
        <v>13</v>
      </c>
      <c r="C2257" s="29" t="s">
        <v>9</v>
      </c>
      <c r="D2257" s="29">
        <v>76829.847312960002</v>
      </c>
      <c r="E2257" s="29">
        <v>4.8890219999999998E-3</v>
      </c>
    </row>
    <row r="2258" spans="1:5" x14ac:dyDescent="0.35">
      <c r="A2258" s="29" t="s">
        <v>130</v>
      </c>
      <c r="B2258" s="29" t="s">
        <v>13</v>
      </c>
      <c r="C2258" s="29" t="s">
        <v>9</v>
      </c>
      <c r="D2258" s="29">
        <v>78785.067184479994</v>
      </c>
      <c r="E2258" s="29">
        <v>4.90334E-3</v>
      </c>
    </row>
    <row r="2259" spans="1:5" x14ac:dyDescent="0.35">
      <c r="A2259" s="29" t="s">
        <v>131</v>
      </c>
      <c r="B2259" s="29" t="s">
        <v>13</v>
      </c>
      <c r="C2259" s="29" t="s">
        <v>9</v>
      </c>
      <c r="D2259" s="29">
        <v>87562.861541759994</v>
      </c>
      <c r="E2259" s="29">
        <v>4.8113410000000002E-3</v>
      </c>
    </row>
    <row r="2260" spans="1:5" x14ac:dyDescent="0.35">
      <c r="A2260" s="29" t="s">
        <v>132</v>
      </c>
      <c r="B2260" s="29" t="s">
        <v>13</v>
      </c>
      <c r="C2260" s="29" t="s">
        <v>9</v>
      </c>
      <c r="D2260" s="29">
        <v>80984.126380899994</v>
      </c>
      <c r="E2260" s="29">
        <v>4.9137520000000004E-3</v>
      </c>
    </row>
    <row r="2261" spans="1:5" x14ac:dyDescent="0.35">
      <c r="A2261" s="29" t="s">
        <v>133</v>
      </c>
      <c r="B2261" s="29" t="s">
        <v>13</v>
      </c>
      <c r="C2261" s="29" t="s">
        <v>9</v>
      </c>
      <c r="D2261" s="29">
        <v>74834.808952320003</v>
      </c>
      <c r="E2261" s="29">
        <v>5.0743719999999997E-3</v>
      </c>
    </row>
    <row r="2262" spans="1:5" x14ac:dyDescent="0.35">
      <c r="A2262" s="29" t="s">
        <v>134</v>
      </c>
      <c r="B2262" s="29" t="s">
        <v>13</v>
      </c>
      <c r="C2262" s="29" t="s">
        <v>9</v>
      </c>
      <c r="D2262" s="29">
        <v>58878.347919430002</v>
      </c>
      <c r="E2262" s="29">
        <v>5.2376690000000004E-3</v>
      </c>
    </row>
    <row r="2263" spans="1:5" x14ac:dyDescent="0.35">
      <c r="A2263" s="29" t="s">
        <v>135</v>
      </c>
      <c r="B2263" s="29" t="s">
        <v>13</v>
      </c>
      <c r="C2263" s="29" t="s">
        <v>9</v>
      </c>
      <c r="D2263" s="29">
        <v>53158</v>
      </c>
      <c r="E2263" s="29">
        <v>5.4323110000000004E-3</v>
      </c>
    </row>
    <row r="2264" spans="1:5" x14ac:dyDescent="0.35">
      <c r="A2264" s="29" t="s">
        <v>136</v>
      </c>
      <c r="B2264" s="29" t="s">
        <v>13</v>
      </c>
      <c r="C2264" s="29" t="s">
        <v>9</v>
      </c>
      <c r="D2264" s="29">
        <v>47351.452865619998</v>
      </c>
      <c r="E2264" s="29">
        <v>5.5521540000000001E-3</v>
      </c>
    </row>
    <row r="2265" spans="1:5" x14ac:dyDescent="0.35">
      <c r="A2265" s="29" t="s">
        <v>137</v>
      </c>
      <c r="B2265" s="29" t="s">
        <v>13</v>
      </c>
      <c r="C2265" s="29" t="s">
        <v>9</v>
      </c>
      <c r="D2265" s="29">
        <v>40936.77640535</v>
      </c>
      <c r="E2265" s="29">
        <v>5.608905E-3</v>
      </c>
    </row>
    <row r="2266" spans="1:5" x14ac:dyDescent="0.35">
      <c r="A2266" s="29" t="s">
        <v>138</v>
      </c>
      <c r="B2266" s="29" t="s">
        <v>13</v>
      </c>
      <c r="C2266" s="29" t="s">
        <v>9</v>
      </c>
      <c r="D2266" s="29">
        <v>36175.279251100001</v>
      </c>
      <c r="E2266" s="29">
        <v>5.775662E-3</v>
      </c>
    </row>
    <row r="2267" spans="1:5" x14ac:dyDescent="0.35">
      <c r="A2267" s="29" t="s">
        <v>124</v>
      </c>
      <c r="B2267" s="29" t="s">
        <v>13</v>
      </c>
      <c r="C2267" s="29" t="s">
        <v>14</v>
      </c>
      <c r="D2267" s="29">
        <v>1540.3333740200001</v>
      </c>
      <c r="E2267" s="29">
        <v>4.8083630000000004E-3</v>
      </c>
    </row>
    <row r="2268" spans="1:5" x14ac:dyDescent="0.35">
      <c r="A2268" s="29" t="s">
        <v>125</v>
      </c>
      <c r="B2268" s="29" t="s">
        <v>13</v>
      </c>
      <c r="C2268" s="29" t="s">
        <v>14</v>
      </c>
      <c r="D2268" s="29">
        <v>1495.50390625</v>
      </c>
      <c r="E2268" s="29">
        <v>4.6347929999999999E-3</v>
      </c>
    </row>
    <row r="2269" spans="1:5" x14ac:dyDescent="0.35">
      <c r="A2269" s="29" t="s">
        <v>126</v>
      </c>
      <c r="B2269" s="29" t="s">
        <v>13</v>
      </c>
      <c r="C2269" s="29" t="s">
        <v>14</v>
      </c>
      <c r="D2269" s="29">
        <v>1555.4084472699999</v>
      </c>
      <c r="E2269" s="29">
        <v>4.6373389999999999E-3</v>
      </c>
    </row>
    <row r="2270" spans="1:5" x14ac:dyDescent="0.35">
      <c r="A2270" s="29" t="s">
        <v>127</v>
      </c>
      <c r="B2270" s="29" t="s">
        <v>13</v>
      </c>
      <c r="C2270" s="29" t="s">
        <v>14</v>
      </c>
      <c r="D2270" s="29">
        <v>1545.2130127</v>
      </c>
      <c r="E2270" s="29">
        <v>4.5705290000000003E-3</v>
      </c>
    </row>
    <row r="2271" spans="1:5" x14ac:dyDescent="0.35">
      <c r="A2271" s="29" t="s">
        <v>128</v>
      </c>
      <c r="B2271" s="29" t="s">
        <v>13</v>
      </c>
      <c r="C2271" s="29" t="s">
        <v>14</v>
      </c>
      <c r="D2271" s="29">
        <v>1858.3635253899999</v>
      </c>
      <c r="E2271" s="29">
        <v>4.6380049999999997E-3</v>
      </c>
    </row>
    <row r="2272" spans="1:5" x14ac:dyDescent="0.35">
      <c r="A2272" s="29" t="s">
        <v>129</v>
      </c>
      <c r="B2272" s="29" t="s">
        <v>13</v>
      </c>
      <c r="C2272" s="29" t="s">
        <v>14</v>
      </c>
      <c r="D2272" s="29">
        <v>2332.4858398400002</v>
      </c>
      <c r="E2272" s="29">
        <v>4.7178849999999998E-3</v>
      </c>
    </row>
    <row r="2273" spans="1:5" x14ac:dyDescent="0.35">
      <c r="A2273" s="29" t="s">
        <v>130</v>
      </c>
      <c r="B2273" s="29" t="s">
        <v>13</v>
      </c>
      <c r="C2273" s="29" t="s">
        <v>14</v>
      </c>
      <c r="D2273" s="29">
        <v>2658.20581055</v>
      </c>
      <c r="E2273" s="29">
        <v>4.8372379999999998E-3</v>
      </c>
    </row>
    <row r="2274" spans="1:5" x14ac:dyDescent="0.35">
      <c r="A2274" s="29" t="s">
        <v>131</v>
      </c>
      <c r="B2274" s="29" t="s">
        <v>13</v>
      </c>
      <c r="C2274" s="29" t="s">
        <v>14</v>
      </c>
      <c r="D2274" s="29">
        <v>3073.10424805</v>
      </c>
      <c r="E2274" s="29">
        <v>4.7177470000000004E-3</v>
      </c>
    </row>
    <row r="2275" spans="1:5" x14ac:dyDescent="0.35">
      <c r="A2275" s="29" t="s">
        <v>132</v>
      </c>
      <c r="B2275" s="29" t="s">
        <v>13</v>
      </c>
      <c r="C2275" s="29" t="s">
        <v>14</v>
      </c>
      <c r="D2275" s="29">
        <v>2423</v>
      </c>
      <c r="E2275" s="29">
        <v>4.8914910000000004E-3</v>
      </c>
    </row>
    <row r="2276" spans="1:5" x14ac:dyDescent="0.35">
      <c r="A2276" s="29" t="s">
        <v>133</v>
      </c>
      <c r="B2276" s="29" t="s">
        <v>13</v>
      </c>
      <c r="C2276" s="29" t="s">
        <v>14</v>
      </c>
      <c r="D2276" s="29">
        <v>2180</v>
      </c>
      <c r="E2276" s="29">
        <v>5.1006619999999997E-3</v>
      </c>
    </row>
    <row r="2277" spans="1:5" x14ac:dyDescent="0.35">
      <c r="A2277" s="29" t="s">
        <v>134</v>
      </c>
      <c r="B2277" s="29" t="s">
        <v>13</v>
      </c>
      <c r="C2277" s="29" t="s">
        <v>14</v>
      </c>
      <c r="D2277" s="29">
        <v>1685</v>
      </c>
      <c r="E2277" s="29">
        <v>5.5493740000000001E-3</v>
      </c>
    </row>
    <row r="2278" spans="1:5" x14ac:dyDescent="0.35">
      <c r="A2278" s="29" t="s">
        <v>135</v>
      </c>
      <c r="B2278" s="29" t="s">
        <v>13</v>
      </c>
      <c r="C2278" s="29" t="s">
        <v>14</v>
      </c>
      <c r="D2278" s="29">
        <v>1819</v>
      </c>
      <c r="E2278" s="29">
        <v>5.6773409999999998E-3</v>
      </c>
    </row>
    <row r="2279" spans="1:5" x14ac:dyDescent="0.35">
      <c r="A2279" s="29" t="s">
        <v>136</v>
      </c>
      <c r="B2279" s="29" t="s">
        <v>13</v>
      </c>
      <c r="C2279" s="29" t="s">
        <v>14</v>
      </c>
      <c r="D2279" s="29">
        <v>1570</v>
      </c>
      <c r="E2279" s="29">
        <v>5.8125429999999999E-3</v>
      </c>
    </row>
    <row r="2280" spans="1:5" x14ac:dyDescent="0.35">
      <c r="A2280" s="29" t="s">
        <v>137</v>
      </c>
      <c r="B2280" s="29" t="s">
        <v>13</v>
      </c>
      <c r="C2280" s="29" t="s">
        <v>14</v>
      </c>
      <c r="D2280" s="29">
        <v>1442</v>
      </c>
      <c r="E2280" s="29">
        <v>5.815611E-3</v>
      </c>
    </row>
    <row r="2281" spans="1:5" x14ac:dyDescent="0.35">
      <c r="A2281" s="29" t="s">
        <v>138</v>
      </c>
      <c r="B2281" s="29" t="s">
        <v>13</v>
      </c>
      <c r="C2281" s="29" t="s">
        <v>14</v>
      </c>
      <c r="D2281" s="29">
        <v>1119</v>
      </c>
      <c r="E2281" s="29">
        <v>5.694569E-3</v>
      </c>
    </row>
    <row r="2282" spans="1:5" x14ac:dyDescent="0.35">
      <c r="A2282" s="29" t="s">
        <v>124</v>
      </c>
      <c r="B2282" s="29" t="s">
        <v>13</v>
      </c>
      <c r="C2282" s="29" t="s">
        <v>15</v>
      </c>
      <c r="D2282" s="29">
        <v>752.40338135000002</v>
      </c>
      <c r="E2282" s="29">
        <v>5.8960289999999997E-3</v>
      </c>
    </row>
    <row r="2283" spans="1:5" x14ac:dyDescent="0.35">
      <c r="A2283" s="29" t="s">
        <v>125</v>
      </c>
      <c r="B2283" s="29" t="s">
        <v>13</v>
      </c>
      <c r="C2283" s="29" t="s">
        <v>15</v>
      </c>
      <c r="D2283" s="29">
        <v>675.61053466999999</v>
      </c>
      <c r="E2283" s="29">
        <v>5.2910270000000002E-3</v>
      </c>
    </row>
    <row r="2284" spans="1:5" x14ac:dyDescent="0.35">
      <c r="A2284" s="29" t="s">
        <v>126</v>
      </c>
      <c r="B2284" s="29" t="s">
        <v>13</v>
      </c>
      <c r="C2284" s="29" t="s">
        <v>15</v>
      </c>
      <c r="D2284" s="29">
        <v>843.25744628999996</v>
      </c>
      <c r="E2284" s="29">
        <v>5.4121789999999996E-3</v>
      </c>
    </row>
    <row r="2285" spans="1:5" x14ac:dyDescent="0.35">
      <c r="A2285" s="29" t="s">
        <v>127</v>
      </c>
      <c r="B2285" s="29" t="s">
        <v>13</v>
      </c>
      <c r="C2285" s="29" t="s">
        <v>15</v>
      </c>
      <c r="D2285" s="29">
        <v>803.68957520000004</v>
      </c>
      <c r="E2285" s="29">
        <v>5.3505710000000001E-3</v>
      </c>
    </row>
    <row r="2286" spans="1:5" x14ac:dyDescent="0.35">
      <c r="A2286" s="29" t="s">
        <v>128</v>
      </c>
      <c r="B2286" s="29" t="s">
        <v>13</v>
      </c>
      <c r="C2286" s="29" t="s">
        <v>15</v>
      </c>
      <c r="D2286" s="29">
        <v>891.37329102000001</v>
      </c>
      <c r="E2286" s="29">
        <v>5.3000770000000003E-3</v>
      </c>
    </row>
    <row r="2287" spans="1:5" x14ac:dyDescent="0.35">
      <c r="A2287" s="29" t="s">
        <v>129</v>
      </c>
      <c r="B2287" s="29" t="s">
        <v>13</v>
      </c>
      <c r="C2287" s="29" t="s">
        <v>15</v>
      </c>
      <c r="D2287" s="29">
        <v>1147.3964843799999</v>
      </c>
      <c r="E2287" s="29">
        <v>5.0830770000000001E-3</v>
      </c>
    </row>
    <row r="2288" spans="1:5" x14ac:dyDescent="0.35">
      <c r="A2288" s="29" t="s">
        <v>130</v>
      </c>
      <c r="B2288" s="29" t="s">
        <v>13</v>
      </c>
      <c r="C2288" s="29" t="s">
        <v>15</v>
      </c>
      <c r="D2288" s="29">
        <v>1133.2089843799999</v>
      </c>
      <c r="E2288" s="29">
        <v>4.9598330000000003E-3</v>
      </c>
    </row>
    <row r="2289" spans="1:5" x14ac:dyDescent="0.35">
      <c r="A2289" s="29" t="s">
        <v>131</v>
      </c>
      <c r="B2289" s="29" t="s">
        <v>13</v>
      </c>
      <c r="C2289" s="29" t="s">
        <v>15</v>
      </c>
      <c r="D2289" s="29">
        <v>1109.1191406299999</v>
      </c>
      <c r="E2289" s="29">
        <v>5.1732519999999997E-3</v>
      </c>
    </row>
    <row r="2290" spans="1:5" x14ac:dyDescent="0.35">
      <c r="A2290" s="29" t="s">
        <v>132</v>
      </c>
      <c r="B2290" s="29" t="s">
        <v>13</v>
      </c>
      <c r="C2290" s="29" t="s">
        <v>15</v>
      </c>
      <c r="D2290" s="29">
        <v>1173.5369873</v>
      </c>
      <c r="E2290" s="29">
        <v>5.1041339999999998E-3</v>
      </c>
    </row>
    <row r="2291" spans="1:5" x14ac:dyDescent="0.35">
      <c r="A2291" s="29" t="s">
        <v>133</v>
      </c>
      <c r="B2291" s="29" t="s">
        <v>13</v>
      </c>
      <c r="C2291" s="29" t="s">
        <v>15</v>
      </c>
      <c r="D2291" s="29">
        <v>888.37792968999997</v>
      </c>
      <c r="E2291" s="29">
        <v>5.0968519999999998E-3</v>
      </c>
    </row>
    <row r="2292" spans="1:5" x14ac:dyDescent="0.35">
      <c r="A2292" s="29" t="s">
        <v>134</v>
      </c>
      <c r="B2292" s="29" t="s">
        <v>13</v>
      </c>
      <c r="C2292" s="29" t="s">
        <v>15</v>
      </c>
      <c r="D2292" s="29">
        <v>700</v>
      </c>
      <c r="E2292" s="29">
        <v>5.4365070000000001E-3</v>
      </c>
    </row>
    <row r="2293" spans="1:5" x14ac:dyDescent="0.35">
      <c r="A2293" s="29" t="s">
        <v>135</v>
      </c>
      <c r="B2293" s="29" t="s">
        <v>13</v>
      </c>
      <c r="C2293" s="29" t="s">
        <v>15</v>
      </c>
      <c r="D2293" s="29">
        <v>645</v>
      </c>
      <c r="E2293" s="29">
        <v>5.4532729999999998E-3</v>
      </c>
    </row>
    <row r="2294" spans="1:5" x14ac:dyDescent="0.35">
      <c r="A2294" s="29" t="s">
        <v>136</v>
      </c>
      <c r="B2294" s="29" t="s">
        <v>13</v>
      </c>
      <c r="C2294" s="29" t="s">
        <v>15</v>
      </c>
      <c r="D2294" s="29">
        <v>582</v>
      </c>
      <c r="E2294" s="29">
        <v>5.5531690000000002E-3</v>
      </c>
    </row>
    <row r="2295" spans="1:5" x14ac:dyDescent="0.35">
      <c r="A2295" s="29" t="s">
        <v>137</v>
      </c>
      <c r="B2295" s="29" t="s">
        <v>13</v>
      </c>
      <c r="C2295" s="29" t="s">
        <v>15</v>
      </c>
      <c r="D2295" s="29">
        <v>522</v>
      </c>
      <c r="E2295" s="29">
        <v>5.49702E-3</v>
      </c>
    </row>
    <row r="2296" spans="1:5" x14ac:dyDescent="0.35">
      <c r="A2296" s="29" t="s">
        <v>138</v>
      </c>
      <c r="B2296" s="29" t="s">
        <v>13</v>
      </c>
      <c r="C2296" s="29" t="s">
        <v>15</v>
      </c>
      <c r="D2296" s="29">
        <v>429</v>
      </c>
      <c r="E2296" s="29">
        <v>5.7158119999999998E-3</v>
      </c>
    </row>
    <row r="2297" spans="1:5" x14ac:dyDescent="0.35">
      <c r="A2297" s="29" t="s">
        <v>124</v>
      </c>
      <c r="B2297" s="29" t="s">
        <v>13</v>
      </c>
      <c r="C2297" s="29" t="s">
        <v>16</v>
      </c>
      <c r="D2297" s="29">
        <v>823.20147704999999</v>
      </c>
      <c r="E2297" s="29">
        <v>5.1646649999999997E-3</v>
      </c>
    </row>
    <row r="2298" spans="1:5" x14ac:dyDescent="0.35">
      <c r="A2298" s="29" t="s">
        <v>125</v>
      </c>
      <c r="B2298" s="29" t="s">
        <v>13</v>
      </c>
      <c r="C2298" s="29" t="s">
        <v>16</v>
      </c>
      <c r="D2298" s="29">
        <v>957.93811034999999</v>
      </c>
      <c r="E2298" s="29">
        <v>4.9711340000000003E-3</v>
      </c>
    </row>
    <row r="2299" spans="1:5" x14ac:dyDescent="0.35">
      <c r="A2299" s="29" t="s">
        <v>126</v>
      </c>
      <c r="B2299" s="29" t="s">
        <v>13</v>
      </c>
      <c r="C2299" s="29" t="s">
        <v>16</v>
      </c>
      <c r="D2299" s="29">
        <v>919.08581543000003</v>
      </c>
      <c r="E2299" s="29">
        <v>4.9115699999999997E-3</v>
      </c>
    </row>
    <row r="2300" spans="1:5" x14ac:dyDescent="0.35">
      <c r="A2300" s="29" t="s">
        <v>127</v>
      </c>
      <c r="B2300" s="29" t="s">
        <v>13</v>
      </c>
      <c r="C2300" s="29" t="s">
        <v>16</v>
      </c>
      <c r="D2300" s="29">
        <v>967.18908691000001</v>
      </c>
      <c r="E2300" s="29">
        <v>5.1419919999999997E-3</v>
      </c>
    </row>
    <row r="2301" spans="1:5" x14ac:dyDescent="0.35">
      <c r="A2301" s="29" t="s">
        <v>128</v>
      </c>
      <c r="B2301" s="29" t="s">
        <v>13</v>
      </c>
      <c r="C2301" s="29" t="s">
        <v>16</v>
      </c>
      <c r="D2301" s="29">
        <v>1056.5041503899999</v>
      </c>
      <c r="E2301" s="29">
        <v>4.9043869999999996E-3</v>
      </c>
    </row>
    <row r="2302" spans="1:5" x14ac:dyDescent="0.35">
      <c r="A2302" s="29" t="s">
        <v>129</v>
      </c>
      <c r="B2302" s="29" t="s">
        <v>13</v>
      </c>
      <c r="C2302" s="29" t="s">
        <v>16</v>
      </c>
      <c r="D2302" s="29">
        <v>1194.33105469</v>
      </c>
      <c r="E2302" s="29">
        <v>5.1044979999999998E-3</v>
      </c>
    </row>
    <row r="2303" spans="1:5" x14ac:dyDescent="0.35">
      <c r="A2303" s="29" t="s">
        <v>130</v>
      </c>
      <c r="B2303" s="29" t="s">
        <v>13</v>
      </c>
      <c r="C2303" s="29" t="s">
        <v>16</v>
      </c>
      <c r="D2303" s="29">
        <v>1277.69763184</v>
      </c>
      <c r="E2303" s="29">
        <v>5.0654029999999996E-3</v>
      </c>
    </row>
    <row r="2304" spans="1:5" x14ac:dyDescent="0.35">
      <c r="A2304" s="29" t="s">
        <v>131</v>
      </c>
      <c r="B2304" s="29" t="s">
        <v>13</v>
      </c>
      <c r="C2304" s="29" t="s">
        <v>16</v>
      </c>
      <c r="D2304" s="29">
        <v>1287.6437988299999</v>
      </c>
      <c r="E2304" s="29">
        <v>5.1594759999999996E-3</v>
      </c>
    </row>
    <row r="2305" spans="1:5" x14ac:dyDescent="0.35">
      <c r="A2305" s="29" t="s">
        <v>132</v>
      </c>
      <c r="B2305" s="29" t="s">
        <v>13</v>
      </c>
      <c r="C2305" s="29" t="s">
        <v>16</v>
      </c>
      <c r="D2305" s="29">
        <v>1024.9982910199999</v>
      </c>
      <c r="E2305" s="29">
        <v>5.4383610000000001E-3</v>
      </c>
    </row>
    <row r="2306" spans="1:5" x14ac:dyDescent="0.35">
      <c r="A2306" s="29" t="s">
        <v>133</v>
      </c>
      <c r="B2306" s="29" t="s">
        <v>13</v>
      </c>
      <c r="C2306" s="29" t="s">
        <v>16</v>
      </c>
      <c r="D2306" s="29">
        <v>889.01293944999998</v>
      </c>
      <c r="E2306" s="29">
        <v>5.5360679999999999E-3</v>
      </c>
    </row>
    <row r="2307" spans="1:5" x14ac:dyDescent="0.35">
      <c r="A2307" s="29" t="s">
        <v>134</v>
      </c>
      <c r="B2307" s="29" t="s">
        <v>13</v>
      </c>
      <c r="C2307" s="29" t="s">
        <v>16</v>
      </c>
      <c r="D2307" s="29">
        <v>736.96380614999998</v>
      </c>
      <c r="E2307" s="29">
        <v>5.1289719999999999E-3</v>
      </c>
    </row>
    <row r="2308" spans="1:5" x14ac:dyDescent="0.35">
      <c r="A2308" s="29" t="s">
        <v>135</v>
      </c>
      <c r="B2308" s="29" t="s">
        <v>13</v>
      </c>
      <c r="C2308" s="29" t="s">
        <v>16</v>
      </c>
      <c r="D2308" s="29">
        <v>729</v>
      </c>
      <c r="E2308" s="29">
        <v>5.5422190000000001E-3</v>
      </c>
    </row>
    <row r="2309" spans="1:5" x14ac:dyDescent="0.35">
      <c r="A2309" s="29" t="s">
        <v>136</v>
      </c>
      <c r="B2309" s="29" t="s">
        <v>13</v>
      </c>
      <c r="C2309" s="29" t="s">
        <v>16</v>
      </c>
      <c r="D2309" s="29">
        <v>679.10034180000002</v>
      </c>
      <c r="E2309" s="29">
        <v>5.729016E-3</v>
      </c>
    </row>
    <row r="2310" spans="1:5" x14ac:dyDescent="0.35">
      <c r="A2310" s="29" t="s">
        <v>137</v>
      </c>
      <c r="B2310" s="29" t="s">
        <v>13</v>
      </c>
      <c r="C2310" s="29" t="s">
        <v>16</v>
      </c>
      <c r="D2310" s="29">
        <v>639.37756348000005</v>
      </c>
      <c r="E2310" s="29">
        <v>5.9921030000000004E-3</v>
      </c>
    </row>
    <row r="2311" spans="1:5" x14ac:dyDescent="0.35">
      <c r="A2311" s="29" t="s">
        <v>138</v>
      </c>
      <c r="B2311" s="29" t="s">
        <v>13</v>
      </c>
      <c r="C2311" s="29" t="s">
        <v>16</v>
      </c>
      <c r="D2311" s="29">
        <v>527.13427734000004</v>
      </c>
      <c r="E2311" s="29">
        <v>5.8084199999999999E-3</v>
      </c>
    </row>
    <row r="2312" spans="1:5" x14ac:dyDescent="0.35">
      <c r="A2312" s="29" t="s">
        <v>124</v>
      </c>
      <c r="B2312" s="29" t="s">
        <v>13</v>
      </c>
      <c r="C2312" s="29" t="s">
        <v>17</v>
      </c>
      <c r="D2312" s="29">
        <v>741.5</v>
      </c>
      <c r="E2312" s="29">
        <v>5.607534E-3</v>
      </c>
    </row>
    <row r="2313" spans="1:5" x14ac:dyDescent="0.35">
      <c r="A2313" s="29" t="s">
        <v>125</v>
      </c>
      <c r="B2313" s="29" t="s">
        <v>13</v>
      </c>
      <c r="C2313" s="29" t="s">
        <v>17</v>
      </c>
      <c r="D2313" s="29">
        <v>937.40246581999997</v>
      </c>
      <c r="E2313" s="29">
        <v>5.5933320000000003E-3</v>
      </c>
    </row>
    <row r="2314" spans="1:5" x14ac:dyDescent="0.35">
      <c r="A2314" s="29" t="s">
        <v>126</v>
      </c>
      <c r="B2314" s="29" t="s">
        <v>13</v>
      </c>
      <c r="C2314" s="29" t="s">
        <v>17</v>
      </c>
      <c r="D2314" s="29">
        <v>913.85119628999996</v>
      </c>
      <c r="E2314" s="29">
        <v>5.4843879999999998E-3</v>
      </c>
    </row>
    <row r="2315" spans="1:5" x14ac:dyDescent="0.35">
      <c r="A2315" s="29" t="s">
        <v>127</v>
      </c>
      <c r="B2315" s="29" t="s">
        <v>13</v>
      </c>
      <c r="C2315" s="29" t="s">
        <v>17</v>
      </c>
      <c r="D2315" s="29">
        <v>1006.96862793</v>
      </c>
      <c r="E2315" s="29">
        <v>5.7385070000000003E-3</v>
      </c>
    </row>
    <row r="2316" spans="1:5" x14ac:dyDescent="0.35">
      <c r="A2316" s="29" t="s">
        <v>128</v>
      </c>
      <c r="B2316" s="29" t="s">
        <v>13</v>
      </c>
      <c r="C2316" s="29" t="s">
        <v>17</v>
      </c>
      <c r="D2316" s="29">
        <v>1100.9635009799999</v>
      </c>
      <c r="E2316" s="29">
        <v>5.6538400000000003E-3</v>
      </c>
    </row>
    <row r="2317" spans="1:5" x14ac:dyDescent="0.35">
      <c r="A2317" s="29" t="s">
        <v>129</v>
      </c>
      <c r="B2317" s="29" t="s">
        <v>13</v>
      </c>
      <c r="C2317" s="29" t="s">
        <v>17</v>
      </c>
      <c r="D2317" s="29">
        <v>1183.99768066</v>
      </c>
      <c r="E2317" s="29">
        <v>5.878075E-3</v>
      </c>
    </row>
    <row r="2318" spans="1:5" x14ac:dyDescent="0.35">
      <c r="A2318" s="29" t="s">
        <v>130</v>
      </c>
      <c r="B2318" s="29" t="s">
        <v>13</v>
      </c>
      <c r="C2318" s="29" t="s">
        <v>17</v>
      </c>
      <c r="D2318" s="29">
        <v>1277.2055664100001</v>
      </c>
      <c r="E2318" s="29">
        <v>5.7752840000000003E-3</v>
      </c>
    </row>
    <row r="2319" spans="1:5" x14ac:dyDescent="0.35">
      <c r="A2319" s="29" t="s">
        <v>131</v>
      </c>
      <c r="B2319" s="29" t="s">
        <v>13</v>
      </c>
      <c r="C2319" s="29" t="s">
        <v>17</v>
      </c>
      <c r="D2319" s="29">
        <v>1350.0200195299999</v>
      </c>
      <c r="E2319" s="29">
        <v>5.8459100000000002E-3</v>
      </c>
    </row>
    <row r="2320" spans="1:5" x14ac:dyDescent="0.35">
      <c r="A2320" s="29" t="s">
        <v>132</v>
      </c>
      <c r="B2320" s="29" t="s">
        <v>13</v>
      </c>
      <c r="C2320" s="29" t="s">
        <v>17</v>
      </c>
      <c r="D2320" s="29">
        <v>1128.0131835899999</v>
      </c>
      <c r="E2320" s="29">
        <v>6.0462429999999998E-3</v>
      </c>
    </row>
    <row r="2321" spans="1:5" x14ac:dyDescent="0.35">
      <c r="A2321" s="29" t="s">
        <v>133</v>
      </c>
      <c r="B2321" s="29" t="s">
        <v>13</v>
      </c>
      <c r="C2321" s="29" t="s">
        <v>17</v>
      </c>
      <c r="D2321" s="29">
        <v>1177.20544434</v>
      </c>
      <c r="E2321" s="29">
        <v>5.954165E-3</v>
      </c>
    </row>
    <row r="2322" spans="1:5" x14ac:dyDescent="0.35">
      <c r="A2322" s="29" t="s">
        <v>134</v>
      </c>
      <c r="B2322" s="29" t="s">
        <v>13</v>
      </c>
      <c r="C2322" s="29" t="s">
        <v>17</v>
      </c>
      <c r="D2322" s="29">
        <v>888.05230713000003</v>
      </c>
      <c r="E2322" s="29">
        <v>6.0772899999999999E-3</v>
      </c>
    </row>
    <row r="2323" spans="1:5" x14ac:dyDescent="0.35">
      <c r="A2323" s="29" t="s">
        <v>135</v>
      </c>
      <c r="B2323" s="29" t="s">
        <v>13</v>
      </c>
      <c r="C2323" s="29" t="s">
        <v>17</v>
      </c>
      <c r="D2323" s="29">
        <v>830</v>
      </c>
      <c r="E2323" s="29">
        <v>6.2466520000000001E-3</v>
      </c>
    </row>
    <row r="2324" spans="1:5" x14ac:dyDescent="0.35">
      <c r="A2324" s="29" t="s">
        <v>136</v>
      </c>
      <c r="B2324" s="29" t="s">
        <v>13</v>
      </c>
      <c r="C2324" s="29" t="s">
        <v>17</v>
      </c>
      <c r="D2324" s="29">
        <v>656.57312012</v>
      </c>
      <c r="E2324" s="29">
        <v>6.0510900000000003E-3</v>
      </c>
    </row>
    <row r="2325" spans="1:5" x14ac:dyDescent="0.35">
      <c r="A2325" s="29" t="s">
        <v>137</v>
      </c>
      <c r="B2325" s="29" t="s">
        <v>13</v>
      </c>
      <c r="C2325" s="29" t="s">
        <v>17</v>
      </c>
      <c r="D2325" s="29">
        <v>651.27075194999998</v>
      </c>
      <c r="E2325" s="29">
        <v>6.0576529999999996E-3</v>
      </c>
    </row>
    <row r="2326" spans="1:5" x14ac:dyDescent="0.35">
      <c r="A2326" s="29" t="s">
        <v>138</v>
      </c>
      <c r="B2326" s="29" t="s">
        <v>13</v>
      </c>
      <c r="C2326" s="29" t="s">
        <v>17</v>
      </c>
      <c r="D2326" s="29">
        <v>479.03472900000003</v>
      </c>
      <c r="E2326" s="29">
        <v>6.4787109999999998E-3</v>
      </c>
    </row>
    <row r="2327" spans="1:5" x14ac:dyDescent="0.35">
      <c r="A2327" s="29" t="s">
        <v>124</v>
      </c>
      <c r="B2327" s="29" t="s">
        <v>13</v>
      </c>
      <c r="C2327" s="29" t="s">
        <v>18</v>
      </c>
      <c r="D2327" s="29">
        <v>830.36029053000004</v>
      </c>
      <c r="E2327" s="29">
        <v>6.2642169999999999E-3</v>
      </c>
    </row>
    <row r="2328" spans="1:5" x14ac:dyDescent="0.35">
      <c r="A2328" s="29" t="s">
        <v>125</v>
      </c>
      <c r="B2328" s="29" t="s">
        <v>13</v>
      </c>
      <c r="C2328" s="29" t="s">
        <v>18</v>
      </c>
      <c r="D2328" s="29">
        <v>895.25646973000005</v>
      </c>
      <c r="E2328" s="29">
        <v>6.4338939999999999E-3</v>
      </c>
    </row>
    <row r="2329" spans="1:5" x14ac:dyDescent="0.35">
      <c r="A2329" s="29" t="s">
        <v>126</v>
      </c>
      <c r="B2329" s="29" t="s">
        <v>13</v>
      </c>
      <c r="C2329" s="29" t="s">
        <v>18</v>
      </c>
      <c r="D2329" s="29">
        <v>936.92895508000004</v>
      </c>
      <c r="E2329" s="29">
        <v>6.5357519999999997E-3</v>
      </c>
    </row>
    <row r="2330" spans="1:5" x14ac:dyDescent="0.35">
      <c r="A2330" s="29" t="s">
        <v>127</v>
      </c>
      <c r="B2330" s="29" t="s">
        <v>13</v>
      </c>
      <c r="C2330" s="29" t="s">
        <v>18</v>
      </c>
      <c r="D2330" s="29">
        <v>918.15319824000005</v>
      </c>
      <c r="E2330" s="29">
        <v>6.9044989999999997E-3</v>
      </c>
    </row>
    <row r="2331" spans="1:5" x14ac:dyDescent="0.35">
      <c r="A2331" s="29" t="s">
        <v>128</v>
      </c>
      <c r="B2331" s="29" t="s">
        <v>13</v>
      </c>
      <c r="C2331" s="29" t="s">
        <v>18</v>
      </c>
      <c r="D2331" s="29">
        <v>936.70855713000003</v>
      </c>
      <c r="E2331" s="29">
        <v>6.2265050000000002E-3</v>
      </c>
    </row>
    <row r="2332" spans="1:5" x14ac:dyDescent="0.35">
      <c r="A2332" s="29" t="s">
        <v>129</v>
      </c>
      <c r="B2332" s="29" t="s">
        <v>13</v>
      </c>
      <c r="C2332" s="29" t="s">
        <v>18</v>
      </c>
      <c r="D2332" s="29">
        <v>1223.6662597699999</v>
      </c>
      <c r="E2332" s="29">
        <v>6.1274880000000004E-3</v>
      </c>
    </row>
    <row r="2333" spans="1:5" x14ac:dyDescent="0.35">
      <c r="A2333" s="29" t="s">
        <v>130</v>
      </c>
      <c r="B2333" s="29" t="s">
        <v>13</v>
      </c>
      <c r="C2333" s="29" t="s">
        <v>18</v>
      </c>
      <c r="D2333" s="29">
        <v>1155.29919434</v>
      </c>
      <c r="E2333" s="29">
        <v>6.3690220000000002E-3</v>
      </c>
    </row>
    <row r="2334" spans="1:5" x14ac:dyDescent="0.35">
      <c r="A2334" s="29" t="s">
        <v>131</v>
      </c>
      <c r="B2334" s="29" t="s">
        <v>13</v>
      </c>
      <c r="C2334" s="29" t="s">
        <v>18</v>
      </c>
      <c r="D2334" s="29">
        <v>1205.6062011700001</v>
      </c>
      <c r="E2334" s="29">
        <v>6.4564169999999999E-3</v>
      </c>
    </row>
    <row r="2335" spans="1:5" x14ac:dyDescent="0.35">
      <c r="A2335" s="29" t="s">
        <v>132</v>
      </c>
      <c r="B2335" s="29" t="s">
        <v>13</v>
      </c>
      <c r="C2335" s="29" t="s">
        <v>18</v>
      </c>
      <c r="D2335" s="29">
        <v>1279.70861816</v>
      </c>
      <c r="E2335" s="29">
        <v>6.5466509999999997E-3</v>
      </c>
    </row>
    <row r="2336" spans="1:5" x14ac:dyDescent="0.35">
      <c r="A2336" s="29" t="s">
        <v>133</v>
      </c>
      <c r="B2336" s="29" t="s">
        <v>13</v>
      </c>
      <c r="C2336" s="29" t="s">
        <v>18</v>
      </c>
      <c r="D2336" s="29">
        <v>1251</v>
      </c>
      <c r="E2336" s="29">
        <v>6.7607020000000004E-3</v>
      </c>
    </row>
    <row r="2337" spans="1:5" x14ac:dyDescent="0.35">
      <c r="A2337" s="29" t="s">
        <v>134</v>
      </c>
      <c r="B2337" s="29" t="s">
        <v>13</v>
      </c>
      <c r="C2337" s="29" t="s">
        <v>18</v>
      </c>
      <c r="D2337" s="29">
        <v>942</v>
      </c>
      <c r="E2337" s="29">
        <v>6.7195980000000002E-3</v>
      </c>
    </row>
    <row r="2338" spans="1:5" x14ac:dyDescent="0.35">
      <c r="A2338" s="29" t="s">
        <v>135</v>
      </c>
      <c r="B2338" s="29" t="s">
        <v>13</v>
      </c>
      <c r="C2338" s="29" t="s">
        <v>18</v>
      </c>
      <c r="D2338" s="29">
        <v>900</v>
      </c>
      <c r="E2338" s="29">
        <v>7.1905859999999997E-3</v>
      </c>
    </row>
    <row r="2339" spans="1:5" x14ac:dyDescent="0.35">
      <c r="A2339" s="29" t="s">
        <v>136</v>
      </c>
      <c r="B2339" s="29" t="s">
        <v>13</v>
      </c>
      <c r="C2339" s="29" t="s">
        <v>18</v>
      </c>
      <c r="D2339" s="29">
        <v>815</v>
      </c>
      <c r="E2339" s="29">
        <v>7.1813220000000004E-3</v>
      </c>
    </row>
    <row r="2340" spans="1:5" x14ac:dyDescent="0.35">
      <c r="A2340" s="29" t="s">
        <v>137</v>
      </c>
      <c r="B2340" s="29" t="s">
        <v>13</v>
      </c>
      <c r="C2340" s="29" t="s">
        <v>18</v>
      </c>
      <c r="D2340" s="29">
        <v>677</v>
      </c>
      <c r="E2340" s="29">
        <v>7.3998839999999998E-3</v>
      </c>
    </row>
    <row r="2341" spans="1:5" x14ac:dyDescent="0.35">
      <c r="A2341" s="29" t="s">
        <v>138</v>
      </c>
      <c r="B2341" s="29" t="s">
        <v>13</v>
      </c>
      <c r="C2341" s="29" t="s">
        <v>18</v>
      </c>
      <c r="D2341" s="29">
        <v>606</v>
      </c>
      <c r="E2341" s="29">
        <v>7.5025200000000004E-3</v>
      </c>
    </row>
    <row r="2342" spans="1:5" x14ac:dyDescent="0.35">
      <c r="A2342" s="29" t="s">
        <v>124</v>
      </c>
      <c r="B2342" s="29" t="s">
        <v>13</v>
      </c>
      <c r="C2342" s="29" t="s">
        <v>19</v>
      </c>
      <c r="D2342" s="29">
        <v>908.47369385000002</v>
      </c>
      <c r="E2342" s="29">
        <v>4.8054689999999997E-3</v>
      </c>
    </row>
    <row r="2343" spans="1:5" x14ac:dyDescent="0.35">
      <c r="A2343" s="29" t="s">
        <v>125</v>
      </c>
      <c r="B2343" s="29" t="s">
        <v>13</v>
      </c>
      <c r="C2343" s="29" t="s">
        <v>19</v>
      </c>
      <c r="D2343" s="29">
        <v>1074.3581543</v>
      </c>
      <c r="E2343" s="29">
        <v>5.0768799999999998E-3</v>
      </c>
    </row>
    <row r="2344" spans="1:5" x14ac:dyDescent="0.35">
      <c r="A2344" s="29" t="s">
        <v>126</v>
      </c>
      <c r="B2344" s="29" t="s">
        <v>13</v>
      </c>
      <c r="C2344" s="29" t="s">
        <v>19</v>
      </c>
      <c r="D2344" s="29">
        <v>962.96301270000004</v>
      </c>
      <c r="E2344" s="29">
        <v>5.1832199999999997E-3</v>
      </c>
    </row>
    <row r="2345" spans="1:5" x14ac:dyDescent="0.35">
      <c r="A2345" s="29" t="s">
        <v>127</v>
      </c>
      <c r="B2345" s="29" t="s">
        <v>13</v>
      </c>
      <c r="C2345" s="29" t="s">
        <v>19</v>
      </c>
      <c r="D2345" s="29">
        <v>949.86425781000003</v>
      </c>
      <c r="E2345" s="29">
        <v>5.1635159999999999E-3</v>
      </c>
    </row>
    <row r="2346" spans="1:5" x14ac:dyDescent="0.35">
      <c r="A2346" s="29" t="s">
        <v>128</v>
      </c>
      <c r="B2346" s="29" t="s">
        <v>13</v>
      </c>
      <c r="C2346" s="29" t="s">
        <v>19</v>
      </c>
      <c r="D2346" s="29">
        <v>1034.7313232399999</v>
      </c>
      <c r="E2346" s="29">
        <v>5.2699369999999997E-3</v>
      </c>
    </row>
    <row r="2347" spans="1:5" x14ac:dyDescent="0.35">
      <c r="A2347" s="29" t="s">
        <v>129</v>
      </c>
      <c r="B2347" s="29" t="s">
        <v>13</v>
      </c>
      <c r="C2347" s="29" t="s">
        <v>19</v>
      </c>
      <c r="D2347" s="29">
        <v>1083.2969970700001</v>
      </c>
      <c r="E2347" s="29">
        <v>4.9498729999999996E-3</v>
      </c>
    </row>
    <row r="2348" spans="1:5" x14ac:dyDescent="0.35">
      <c r="A2348" s="29" t="s">
        <v>130</v>
      </c>
      <c r="B2348" s="29" t="s">
        <v>13</v>
      </c>
      <c r="C2348" s="29" t="s">
        <v>19</v>
      </c>
      <c r="D2348" s="29">
        <v>1118.2011718799999</v>
      </c>
      <c r="E2348" s="29">
        <v>5.0991669999999999E-3</v>
      </c>
    </row>
    <row r="2349" spans="1:5" x14ac:dyDescent="0.35">
      <c r="A2349" s="29" t="s">
        <v>131</v>
      </c>
      <c r="B2349" s="29" t="s">
        <v>13</v>
      </c>
      <c r="C2349" s="29" t="s">
        <v>19</v>
      </c>
      <c r="D2349" s="29">
        <v>1421.8161621100001</v>
      </c>
      <c r="E2349" s="29">
        <v>5.1542180000000003E-3</v>
      </c>
    </row>
    <row r="2350" spans="1:5" x14ac:dyDescent="0.35">
      <c r="A2350" s="29" t="s">
        <v>132</v>
      </c>
      <c r="B2350" s="29" t="s">
        <v>13</v>
      </c>
      <c r="C2350" s="29" t="s">
        <v>19</v>
      </c>
      <c r="D2350" s="29">
        <v>1294.8338623</v>
      </c>
      <c r="E2350" s="29">
        <v>5.2839540000000004E-3</v>
      </c>
    </row>
    <row r="2351" spans="1:5" x14ac:dyDescent="0.35">
      <c r="A2351" s="29" t="s">
        <v>133</v>
      </c>
      <c r="B2351" s="29" t="s">
        <v>13</v>
      </c>
      <c r="C2351" s="29" t="s">
        <v>19</v>
      </c>
      <c r="D2351" s="29">
        <v>1266.5075683600001</v>
      </c>
      <c r="E2351" s="29">
        <v>5.4743889999999996E-3</v>
      </c>
    </row>
    <row r="2352" spans="1:5" x14ac:dyDescent="0.35">
      <c r="A2352" s="29" t="s">
        <v>134</v>
      </c>
      <c r="B2352" s="29" t="s">
        <v>13</v>
      </c>
      <c r="C2352" s="29" t="s">
        <v>19</v>
      </c>
      <c r="D2352" s="29">
        <v>1247.8361816399999</v>
      </c>
      <c r="E2352" s="29">
        <v>5.4460610000000003E-3</v>
      </c>
    </row>
    <row r="2353" spans="1:5" x14ac:dyDescent="0.35">
      <c r="A2353" s="29" t="s">
        <v>135</v>
      </c>
      <c r="B2353" s="29" t="s">
        <v>13</v>
      </c>
      <c r="C2353" s="29" t="s">
        <v>19</v>
      </c>
      <c r="D2353" s="29">
        <v>1290</v>
      </c>
      <c r="E2353" s="29">
        <v>5.5275610000000003E-3</v>
      </c>
    </row>
    <row r="2354" spans="1:5" x14ac:dyDescent="0.35">
      <c r="A2354" s="29" t="s">
        <v>136</v>
      </c>
      <c r="B2354" s="29" t="s">
        <v>13</v>
      </c>
      <c r="C2354" s="29" t="s">
        <v>19</v>
      </c>
      <c r="D2354" s="29">
        <v>1036.03723145</v>
      </c>
      <c r="E2354" s="29">
        <v>5.8601759999999999E-3</v>
      </c>
    </row>
    <row r="2355" spans="1:5" x14ac:dyDescent="0.35">
      <c r="A2355" s="29" t="s">
        <v>137</v>
      </c>
      <c r="B2355" s="29" t="s">
        <v>13</v>
      </c>
      <c r="C2355" s="29" t="s">
        <v>19</v>
      </c>
      <c r="D2355" s="29">
        <v>854.27734375</v>
      </c>
      <c r="E2355" s="29">
        <v>5.7391710000000004E-3</v>
      </c>
    </row>
    <row r="2356" spans="1:5" x14ac:dyDescent="0.35">
      <c r="A2356" s="29" t="s">
        <v>138</v>
      </c>
      <c r="B2356" s="29" t="s">
        <v>13</v>
      </c>
      <c r="C2356" s="29" t="s">
        <v>19</v>
      </c>
      <c r="D2356" s="29">
        <v>757.70794678000004</v>
      </c>
      <c r="E2356" s="29">
        <v>5.8355000000000004E-3</v>
      </c>
    </row>
    <row r="2357" spans="1:5" x14ac:dyDescent="0.35">
      <c r="A2357" s="29" t="s">
        <v>124</v>
      </c>
      <c r="B2357" s="29" t="s">
        <v>13</v>
      </c>
      <c r="C2357" s="29" t="s">
        <v>20</v>
      </c>
      <c r="D2357" s="29">
        <v>1194.39575195</v>
      </c>
      <c r="E2357" s="29">
        <v>4.1124969999999997E-3</v>
      </c>
    </row>
    <row r="2358" spans="1:5" x14ac:dyDescent="0.35">
      <c r="A2358" s="29" t="s">
        <v>125</v>
      </c>
      <c r="B2358" s="29" t="s">
        <v>13</v>
      </c>
      <c r="C2358" s="29" t="s">
        <v>20</v>
      </c>
      <c r="D2358" s="29">
        <v>1223.46057129</v>
      </c>
      <c r="E2358" s="29">
        <v>3.8711779999999999E-3</v>
      </c>
    </row>
    <row r="2359" spans="1:5" x14ac:dyDescent="0.35">
      <c r="A2359" s="29" t="s">
        <v>126</v>
      </c>
      <c r="B2359" s="29" t="s">
        <v>13</v>
      </c>
      <c r="C2359" s="29" t="s">
        <v>20</v>
      </c>
      <c r="D2359" s="29">
        <v>856.61901854999996</v>
      </c>
      <c r="E2359" s="29">
        <v>3.6128369999999998E-3</v>
      </c>
    </row>
    <row r="2360" spans="1:5" x14ac:dyDescent="0.35">
      <c r="A2360" s="29" t="s">
        <v>127</v>
      </c>
      <c r="B2360" s="29" t="s">
        <v>13</v>
      </c>
      <c r="C2360" s="29" t="s">
        <v>20</v>
      </c>
      <c r="D2360" s="29">
        <v>784.76867675999995</v>
      </c>
      <c r="E2360" s="29">
        <v>3.6155929999999998E-3</v>
      </c>
    </row>
    <row r="2361" spans="1:5" x14ac:dyDescent="0.35">
      <c r="A2361" s="29" t="s">
        <v>128</v>
      </c>
      <c r="B2361" s="29" t="s">
        <v>13</v>
      </c>
      <c r="C2361" s="29" t="s">
        <v>20</v>
      </c>
      <c r="D2361" s="29">
        <v>1109.5588378899999</v>
      </c>
      <c r="E2361" s="29">
        <v>3.666894E-3</v>
      </c>
    </row>
    <row r="2362" spans="1:5" x14ac:dyDescent="0.35">
      <c r="A2362" s="29" t="s">
        <v>129</v>
      </c>
      <c r="B2362" s="29" t="s">
        <v>13</v>
      </c>
      <c r="C2362" s="29" t="s">
        <v>20</v>
      </c>
      <c r="D2362" s="29">
        <v>1304.1151123</v>
      </c>
      <c r="E2362" s="29">
        <v>3.6473120000000002E-3</v>
      </c>
    </row>
    <row r="2363" spans="1:5" x14ac:dyDescent="0.35">
      <c r="A2363" s="29" t="s">
        <v>130</v>
      </c>
      <c r="B2363" s="29" t="s">
        <v>13</v>
      </c>
      <c r="C2363" s="29" t="s">
        <v>20</v>
      </c>
      <c r="D2363" s="29">
        <v>1357.16137695</v>
      </c>
      <c r="E2363" s="29">
        <v>3.8054170000000002E-3</v>
      </c>
    </row>
    <row r="2364" spans="1:5" x14ac:dyDescent="0.35">
      <c r="A2364" s="29" t="s">
        <v>131</v>
      </c>
      <c r="B2364" s="29" t="s">
        <v>13</v>
      </c>
      <c r="C2364" s="29" t="s">
        <v>20</v>
      </c>
      <c r="D2364" s="29">
        <v>1777.1413574200001</v>
      </c>
      <c r="E2364" s="29">
        <v>3.729867E-3</v>
      </c>
    </row>
    <row r="2365" spans="1:5" x14ac:dyDescent="0.35">
      <c r="A2365" s="29" t="s">
        <v>132</v>
      </c>
      <c r="B2365" s="29" t="s">
        <v>13</v>
      </c>
      <c r="C2365" s="29" t="s">
        <v>20</v>
      </c>
      <c r="D2365" s="29">
        <v>1670.4969482399999</v>
      </c>
      <c r="E2365" s="29">
        <v>3.7921949999999999E-3</v>
      </c>
    </row>
    <row r="2366" spans="1:5" x14ac:dyDescent="0.35">
      <c r="A2366" s="29" t="s">
        <v>133</v>
      </c>
      <c r="B2366" s="29" t="s">
        <v>13</v>
      </c>
      <c r="C2366" s="29" t="s">
        <v>20</v>
      </c>
      <c r="D2366" s="29">
        <v>1477.7122802700001</v>
      </c>
      <c r="E2366" s="29">
        <v>3.8923289999999999E-3</v>
      </c>
    </row>
    <row r="2367" spans="1:5" x14ac:dyDescent="0.35">
      <c r="A2367" s="29" t="s">
        <v>134</v>
      </c>
      <c r="B2367" s="29" t="s">
        <v>13</v>
      </c>
      <c r="C2367" s="29" t="s">
        <v>20</v>
      </c>
      <c r="D2367" s="29">
        <v>1137.72839355</v>
      </c>
      <c r="E2367" s="29">
        <v>3.8348010000000001E-3</v>
      </c>
    </row>
    <row r="2368" spans="1:5" x14ac:dyDescent="0.35">
      <c r="A2368" s="29" t="s">
        <v>135</v>
      </c>
      <c r="B2368" s="29" t="s">
        <v>13</v>
      </c>
      <c r="C2368" s="29" t="s">
        <v>20</v>
      </c>
      <c r="D2368" s="29">
        <v>822</v>
      </c>
      <c r="E2368" s="29">
        <v>4.1337190000000001E-3</v>
      </c>
    </row>
    <row r="2369" spans="1:5" x14ac:dyDescent="0.35">
      <c r="A2369" s="29" t="s">
        <v>136</v>
      </c>
      <c r="B2369" s="29" t="s">
        <v>13</v>
      </c>
      <c r="C2369" s="29" t="s">
        <v>20</v>
      </c>
      <c r="D2369" s="29">
        <v>667.48748779000005</v>
      </c>
      <c r="E2369" s="29">
        <v>4.5030460000000001E-3</v>
      </c>
    </row>
    <row r="2370" spans="1:5" x14ac:dyDescent="0.35">
      <c r="A2370" s="29" t="s">
        <v>137</v>
      </c>
      <c r="B2370" s="29" t="s">
        <v>13</v>
      </c>
      <c r="C2370" s="29" t="s">
        <v>20</v>
      </c>
      <c r="D2370" s="29">
        <v>696.79449463000003</v>
      </c>
      <c r="E2370" s="29">
        <v>4.4223810000000004E-3</v>
      </c>
    </row>
    <row r="2371" spans="1:5" x14ac:dyDescent="0.35">
      <c r="A2371" s="29" t="s">
        <v>138</v>
      </c>
      <c r="B2371" s="29" t="s">
        <v>13</v>
      </c>
      <c r="C2371" s="29" t="s">
        <v>20</v>
      </c>
      <c r="D2371" s="29">
        <v>470.07440186000002</v>
      </c>
      <c r="E2371" s="29">
        <v>4.4904610000000003E-3</v>
      </c>
    </row>
    <row r="2372" spans="1:5" x14ac:dyDescent="0.35">
      <c r="A2372" s="29" t="s">
        <v>124</v>
      </c>
      <c r="B2372" s="29" t="s">
        <v>13</v>
      </c>
      <c r="C2372" s="29" t="s">
        <v>21</v>
      </c>
      <c r="D2372" s="29">
        <v>375.80950927999999</v>
      </c>
      <c r="E2372" s="29">
        <v>6.7197960000000001E-3</v>
      </c>
    </row>
    <row r="2373" spans="1:5" x14ac:dyDescent="0.35">
      <c r="A2373" s="29" t="s">
        <v>125</v>
      </c>
      <c r="B2373" s="29" t="s">
        <v>13</v>
      </c>
      <c r="C2373" s="29" t="s">
        <v>21</v>
      </c>
      <c r="D2373" s="29">
        <v>356.36459351000002</v>
      </c>
      <c r="E2373" s="29">
        <v>6.2858489999999996E-3</v>
      </c>
    </row>
    <row r="2374" spans="1:5" x14ac:dyDescent="0.35">
      <c r="A2374" s="29" t="s">
        <v>126</v>
      </c>
      <c r="B2374" s="29" t="s">
        <v>13</v>
      </c>
      <c r="C2374" s="29" t="s">
        <v>21</v>
      </c>
      <c r="D2374" s="29">
        <v>433.11080933</v>
      </c>
      <c r="E2374" s="29">
        <v>6.679674E-3</v>
      </c>
    </row>
    <row r="2375" spans="1:5" x14ac:dyDescent="0.35">
      <c r="A2375" s="29" t="s">
        <v>127</v>
      </c>
      <c r="B2375" s="29" t="s">
        <v>13</v>
      </c>
      <c r="C2375" s="29" t="s">
        <v>21</v>
      </c>
      <c r="D2375" s="29">
        <v>442.31896972999999</v>
      </c>
      <c r="E2375" s="29">
        <v>7.0262019999999996E-3</v>
      </c>
    </row>
    <row r="2376" spans="1:5" x14ac:dyDescent="0.35">
      <c r="A2376" s="29" t="s">
        <v>128</v>
      </c>
      <c r="B2376" s="29" t="s">
        <v>13</v>
      </c>
      <c r="C2376" s="29" t="s">
        <v>21</v>
      </c>
      <c r="D2376" s="29">
        <v>459.98855591</v>
      </c>
      <c r="E2376" s="29">
        <v>6.7902099999999996E-3</v>
      </c>
    </row>
    <row r="2377" spans="1:5" x14ac:dyDescent="0.35">
      <c r="A2377" s="29" t="s">
        <v>129</v>
      </c>
      <c r="B2377" s="29" t="s">
        <v>13</v>
      </c>
      <c r="C2377" s="29" t="s">
        <v>21</v>
      </c>
      <c r="D2377" s="29">
        <v>469.07037353999999</v>
      </c>
      <c r="E2377" s="29">
        <v>6.8543609999999998E-3</v>
      </c>
    </row>
    <row r="2378" spans="1:5" x14ac:dyDescent="0.35">
      <c r="A2378" s="29" t="s">
        <v>130</v>
      </c>
      <c r="B2378" s="29" t="s">
        <v>13</v>
      </c>
      <c r="C2378" s="29" t="s">
        <v>21</v>
      </c>
      <c r="D2378" s="29">
        <v>496.85708618000001</v>
      </c>
      <c r="E2378" s="29">
        <v>6.8977409999999998E-3</v>
      </c>
    </row>
    <row r="2379" spans="1:5" x14ac:dyDescent="0.35">
      <c r="A2379" s="29" t="s">
        <v>131</v>
      </c>
      <c r="B2379" s="29" t="s">
        <v>13</v>
      </c>
      <c r="C2379" s="29" t="s">
        <v>21</v>
      </c>
      <c r="D2379" s="29">
        <v>576.93737793000003</v>
      </c>
      <c r="E2379" s="29">
        <v>7.1779950000000004E-3</v>
      </c>
    </row>
    <row r="2380" spans="1:5" x14ac:dyDescent="0.35">
      <c r="A2380" s="29" t="s">
        <v>132</v>
      </c>
      <c r="B2380" s="29" t="s">
        <v>13</v>
      </c>
      <c r="C2380" s="29" t="s">
        <v>21</v>
      </c>
      <c r="D2380" s="29">
        <v>532.87457274999997</v>
      </c>
      <c r="E2380" s="29">
        <v>7.478686E-3</v>
      </c>
    </row>
    <row r="2381" spans="1:5" x14ac:dyDescent="0.35">
      <c r="A2381" s="29" t="s">
        <v>133</v>
      </c>
      <c r="B2381" s="29" t="s">
        <v>13</v>
      </c>
      <c r="C2381" s="29" t="s">
        <v>21</v>
      </c>
      <c r="D2381" s="29">
        <v>533.42108154000005</v>
      </c>
      <c r="E2381" s="29">
        <v>7.5145569999999998E-3</v>
      </c>
    </row>
    <row r="2382" spans="1:5" x14ac:dyDescent="0.35">
      <c r="A2382" s="29" t="s">
        <v>134</v>
      </c>
      <c r="B2382" s="29" t="s">
        <v>13</v>
      </c>
      <c r="C2382" s="29" t="s">
        <v>21</v>
      </c>
      <c r="D2382" s="29">
        <v>467.41372681000001</v>
      </c>
      <c r="E2382" s="29">
        <v>7.1700970000000003E-3</v>
      </c>
    </row>
    <row r="2383" spans="1:5" x14ac:dyDescent="0.35">
      <c r="A2383" s="29" t="s">
        <v>135</v>
      </c>
      <c r="B2383" s="29" t="s">
        <v>13</v>
      </c>
      <c r="C2383" s="29" t="s">
        <v>21</v>
      </c>
      <c r="D2383" s="29">
        <v>370</v>
      </c>
      <c r="E2383" s="29">
        <v>7.2147139999999997E-3</v>
      </c>
    </row>
    <row r="2384" spans="1:5" x14ac:dyDescent="0.35">
      <c r="A2384" s="29" t="s">
        <v>136</v>
      </c>
      <c r="B2384" s="29" t="s">
        <v>13</v>
      </c>
      <c r="C2384" s="29" t="s">
        <v>21</v>
      </c>
      <c r="D2384" s="29">
        <v>387.84735107</v>
      </c>
      <c r="E2384" s="29">
        <v>6.769504E-3</v>
      </c>
    </row>
    <row r="2385" spans="1:5" x14ac:dyDescent="0.35">
      <c r="A2385" s="29" t="s">
        <v>137</v>
      </c>
      <c r="B2385" s="29" t="s">
        <v>13</v>
      </c>
      <c r="C2385" s="29" t="s">
        <v>21</v>
      </c>
      <c r="D2385" s="29">
        <v>261.74789428999998</v>
      </c>
      <c r="E2385" s="29">
        <v>8.0186289999999993E-3</v>
      </c>
    </row>
    <row r="2386" spans="1:5" x14ac:dyDescent="0.35">
      <c r="A2386" s="29" t="s">
        <v>138</v>
      </c>
      <c r="B2386" s="29" t="s">
        <v>13</v>
      </c>
      <c r="C2386" s="29" t="s">
        <v>21</v>
      </c>
      <c r="D2386" s="29">
        <v>318.63021851000002</v>
      </c>
      <c r="E2386" s="29">
        <v>7.673666E-3</v>
      </c>
    </row>
    <row r="2387" spans="1:5" x14ac:dyDescent="0.35">
      <c r="A2387" s="29" t="s">
        <v>124</v>
      </c>
      <c r="B2387" s="29" t="s">
        <v>13</v>
      </c>
      <c r="C2387" s="29" t="s">
        <v>22</v>
      </c>
      <c r="D2387" s="29">
        <v>542.70086670000001</v>
      </c>
      <c r="E2387" s="29">
        <v>5.2530859999999997E-3</v>
      </c>
    </row>
    <row r="2388" spans="1:5" x14ac:dyDescent="0.35">
      <c r="A2388" s="29" t="s">
        <v>125</v>
      </c>
      <c r="B2388" s="29" t="s">
        <v>13</v>
      </c>
      <c r="C2388" s="29" t="s">
        <v>22</v>
      </c>
      <c r="D2388" s="29">
        <v>559.07019043000003</v>
      </c>
      <c r="E2388" s="29">
        <v>5.7333480000000001E-3</v>
      </c>
    </row>
    <row r="2389" spans="1:5" x14ac:dyDescent="0.35">
      <c r="A2389" s="29" t="s">
        <v>126</v>
      </c>
      <c r="B2389" s="29" t="s">
        <v>13</v>
      </c>
      <c r="C2389" s="29" t="s">
        <v>22</v>
      </c>
      <c r="D2389" s="29">
        <v>546.46777343999997</v>
      </c>
      <c r="E2389" s="29">
        <v>5.1763160000000003E-3</v>
      </c>
    </row>
    <row r="2390" spans="1:5" x14ac:dyDescent="0.35">
      <c r="A2390" s="29" t="s">
        <v>127</v>
      </c>
      <c r="B2390" s="29" t="s">
        <v>13</v>
      </c>
      <c r="C2390" s="29" t="s">
        <v>22</v>
      </c>
      <c r="D2390" s="29">
        <v>531.00933838000003</v>
      </c>
      <c r="E2390" s="29">
        <v>5.521336E-3</v>
      </c>
    </row>
    <row r="2391" spans="1:5" x14ac:dyDescent="0.35">
      <c r="A2391" s="29" t="s">
        <v>128</v>
      </c>
      <c r="B2391" s="29" t="s">
        <v>13</v>
      </c>
      <c r="C2391" s="29" t="s">
        <v>22</v>
      </c>
      <c r="D2391" s="29">
        <v>639.22821045000001</v>
      </c>
      <c r="E2391" s="29">
        <v>5.9225140000000003E-3</v>
      </c>
    </row>
    <row r="2392" spans="1:5" x14ac:dyDescent="0.35">
      <c r="A2392" s="29" t="s">
        <v>129</v>
      </c>
      <c r="B2392" s="29" t="s">
        <v>13</v>
      </c>
      <c r="C2392" s="29" t="s">
        <v>22</v>
      </c>
      <c r="D2392" s="29">
        <v>688</v>
      </c>
      <c r="E2392" s="29">
        <v>6.0602379999999999E-3</v>
      </c>
    </row>
    <row r="2393" spans="1:5" x14ac:dyDescent="0.35">
      <c r="A2393" s="29" t="s">
        <v>130</v>
      </c>
      <c r="B2393" s="29" t="s">
        <v>13</v>
      </c>
      <c r="C2393" s="29" t="s">
        <v>22</v>
      </c>
      <c r="D2393" s="29">
        <v>672</v>
      </c>
      <c r="E2393" s="29">
        <v>6.097056E-3</v>
      </c>
    </row>
    <row r="2394" spans="1:5" x14ac:dyDescent="0.35">
      <c r="A2394" s="29" t="s">
        <v>131</v>
      </c>
      <c r="B2394" s="29" t="s">
        <v>13</v>
      </c>
      <c r="C2394" s="29" t="s">
        <v>22</v>
      </c>
      <c r="D2394" s="29">
        <v>573</v>
      </c>
      <c r="E2394" s="29">
        <v>5.8948990000000003E-3</v>
      </c>
    </row>
    <row r="2395" spans="1:5" x14ac:dyDescent="0.35">
      <c r="A2395" s="29" t="s">
        <v>132</v>
      </c>
      <c r="B2395" s="29" t="s">
        <v>13</v>
      </c>
      <c r="C2395" s="29" t="s">
        <v>22</v>
      </c>
      <c r="D2395" s="29">
        <v>623</v>
      </c>
      <c r="E2395" s="29">
        <v>6.2633760000000002E-3</v>
      </c>
    </row>
    <row r="2396" spans="1:5" x14ac:dyDescent="0.35">
      <c r="A2396" s="29" t="s">
        <v>133</v>
      </c>
      <c r="B2396" s="29" t="s">
        <v>13</v>
      </c>
      <c r="C2396" s="29" t="s">
        <v>22</v>
      </c>
      <c r="D2396" s="29">
        <v>581</v>
      </c>
      <c r="E2396" s="29">
        <v>6.4830749999999996E-3</v>
      </c>
    </row>
    <row r="2397" spans="1:5" x14ac:dyDescent="0.35">
      <c r="A2397" s="29" t="s">
        <v>134</v>
      </c>
      <c r="B2397" s="29" t="s">
        <v>13</v>
      </c>
      <c r="C2397" s="29" t="s">
        <v>22</v>
      </c>
      <c r="D2397" s="29">
        <v>531</v>
      </c>
      <c r="E2397" s="29">
        <v>6.4958660000000003E-3</v>
      </c>
    </row>
    <row r="2398" spans="1:5" x14ac:dyDescent="0.35">
      <c r="A2398" s="29" t="s">
        <v>135</v>
      </c>
      <c r="B2398" s="29" t="s">
        <v>13</v>
      </c>
      <c r="C2398" s="29" t="s">
        <v>22</v>
      </c>
      <c r="D2398" s="29">
        <v>468</v>
      </c>
      <c r="E2398" s="29">
        <v>6.9696690000000004E-3</v>
      </c>
    </row>
    <row r="2399" spans="1:5" x14ac:dyDescent="0.35">
      <c r="A2399" s="29" t="s">
        <v>136</v>
      </c>
      <c r="B2399" s="29" t="s">
        <v>13</v>
      </c>
      <c r="C2399" s="29" t="s">
        <v>22</v>
      </c>
      <c r="D2399" s="29">
        <v>411</v>
      </c>
      <c r="E2399" s="29">
        <v>6.8937540000000002E-3</v>
      </c>
    </row>
    <row r="2400" spans="1:5" x14ac:dyDescent="0.35">
      <c r="A2400" s="29" t="s">
        <v>137</v>
      </c>
      <c r="B2400" s="29" t="s">
        <v>13</v>
      </c>
      <c r="C2400" s="29" t="s">
        <v>22</v>
      </c>
      <c r="D2400" s="29">
        <v>310</v>
      </c>
      <c r="E2400" s="29">
        <v>6.9780470000000002E-3</v>
      </c>
    </row>
    <row r="2401" spans="1:5" x14ac:dyDescent="0.35">
      <c r="A2401" s="29" t="s">
        <v>138</v>
      </c>
      <c r="B2401" s="29" t="s">
        <v>13</v>
      </c>
      <c r="C2401" s="29" t="s">
        <v>22</v>
      </c>
      <c r="D2401" s="29">
        <v>325</v>
      </c>
      <c r="E2401" s="29">
        <v>6.9188019999999999E-3</v>
      </c>
    </row>
    <row r="2402" spans="1:5" x14ac:dyDescent="0.35">
      <c r="A2402" s="29" t="s">
        <v>124</v>
      </c>
      <c r="B2402" s="29" t="s">
        <v>13</v>
      </c>
      <c r="C2402" s="29" t="s">
        <v>23</v>
      </c>
      <c r="D2402" s="29">
        <v>824.73858643000005</v>
      </c>
      <c r="E2402" s="29">
        <v>4.4900069999999999E-3</v>
      </c>
    </row>
    <row r="2403" spans="1:5" x14ac:dyDescent="0.35">
      <c r="A2403" s="29" t="s">
        <v>125</v>
      </c>
      <c r="B2403" s="29" t="s">
        <v>13</v>
      </c>
      <c r="C2403" s="29" t="s">
        <v>23</v>
      </c>
      <c r="D2403" s="29">
        <v>977.25390625</v>
      </c>
      <c r="E2403" s="29">
        <v>4.9769990000000002E-3</v>
      </c>
    </row>
    <row r="2404" spans="1:5" x14ac:dyDescent="0.35">
      <c r="A2404" s="29" t="s">
        <v>126</v>
      </c>
      <c r="B2404" s="29" t="s">
        <v>13</v>
      </c>
      <c r="C2404" s="29" t="s">
        <v>23</v>
      </c>
      <c r="D2404" s="29">
        <v>928.88458251999998</v>
      </c>
      <c r="E2404" s="29">
        <v>5.3442139999999999E-3</v>
      </c>
    </row>
    <row r="2405" spans="1:5" x14ac:dyDescent="0.35">
      <c r="A2405" s="29" t="s">
        <v>127</v>
      </c>
      <c r="B2405" s="29" t="s">
        <v>13</v>
      </c>
      <c r="C2405" s="29" t="s">
        <v>23</v>
      </c>
      <c r="D2405" s="29">
        <v>945.53027343999997</v>
      </c>
      <c r="E2405" s="29">
        <v>5.177414E-3</v>
      </c>
    </row>
    <row r="2406" spans="1:5" x14ac:dyDescent="0.35">
      <c r="A2406" s="29" t="s">
        <v>128</v>
      </c>
      <c r="B2406" s="29" t="s">
        <v>13</v>
      </c>
      <c r="C2406" s="29" t="s">
        <v>23</v>
      </c>
      <c r="D2406" s="29">
        <v>1027</v>
      </c>
      <c r="E2406" s="29">
        <v>5.2106990000000001E-3</v>
      </c>
    </row>
    <row r="2407" spans="1:5" x14ac:dyDescent="0.35">
      <c r="A2407" s="29" t="s">
        <v>129</v>
      </c>
      <c r="B2407" s="29" t="s">
        <v>13</v>
      </c>
      <c r="C2407" s="29" t="s">
        <v>23</v>
      </c>
      <c r="D2407" s="29">
        <v>1224</v>
      </c>
      <c r="E2407" s="29">
        <v>5.4250629999999999E-3</v>
      </c>
    </row>
    <row r="2408" spans="1:5" x14ac:dyDescent="0.35">
      <c r="A2408" s="29" t="s">
        <v>130</v>
      </c>
      <c r="B2408" s="29" t="s">
        <v>13</v>
      </c>
      <c r="C2408" s="29" t="s">
        <v>23</v>
      </c>
      <c r="D2408" s="29">
        <v>1177</v>
      </c>
      <c r="E2408" s="29">
        <v>5.2953590000000004E-3</v>
      </c>
    </row>
    <row r="2409" spans="1:5" x14ac:dyDescent="0.35">
      <c r="A2409" s="29" t="s">
        <v>131</v>
      </c>
      <c r="B2409" s="29" t="s">
        <v>13</v>
      </c>
      <c r="C2409" s="29" t="s">
        <v>23</v>
      </c>
      <c r="D2409" s="29">
        <v>1334</v>
      </c>
      <c r="E2409" s="29">
        <v>5.2338410000000004E-3</v>
      </c>
    </row>
    <row r="2410" spans="1:5" x14ac:dyDescent="0.35">
      <c r="A2410" s="29" t="s">
        <v>132</v>
      </c>
      <c r="B2410" s="29" t="s">
        <v>13</v>
      </c>
      <c r="C2410" s="29" t="s">
        <v>23</v>
      </c>
      <c r="D2410" s="29">
        <v>1342</v>
      </c>
      <c r="E2410" s="29">
        <v>5.3909989999999996E-3</v>
      </c>
    </row>
    <row r="2411" spans="1:5" x14ac:dyDescent="0.35">
      <c r="A2411" s="29" t="s">
        <v>133</v>
      </c>
      <c r="B2411" s="29" t="s">
        <v>13</v>
      </c>
      <c r="C2411" s="29" t="s">
        <v>23</v>
      </c>
      <c r="D2411" s="29">
        <v>1126</v>
      </c>
      <c r="E2411" s="29">
        <v>5.6499150000000001E-3</v>
      </c>
    </row>
    <row r="2412" spans="1:5" x14ac:dyDescent="0.35">
      <c r="A2412" s="29" t="s">
        <v>134</v>
      </c>
      <c r="B2412" s="29" t="s">
        <v>13</v>
      </c>
      <c r="C2412" s="29" t="s">
        <v>23</v>
      </c>
      <c r="D2412" s="29">
        <v>849</v>
      </c>
      <c r="E2412" s="29">
        <v>5.8451110000000001E-3</v>
      </c>
    </row>
    <row r="2413" spans="1:5" x14ac:dyDescent="0.35">
      <c r="A2413" s="29" t="s">
        <v>135</v>
      </c>
      <c r="B2413" s="29" t="s">
        <v>13</v>
      </c>
      <c r="C2413" s="29" t="s">
        <v>23</v>
      </c>
      <c r="D2413" s="29">
        <v>853</v>
      </c>
      <c r="E2413" s="29">
        <v>6.0000640000000003E-3</v>
      </c>
    </row>
    <row r="2414" spans="1:5" x14ac:dyDescent="0.35">
      <c r="A2414" s="29" t="s">
        <v>136</v>
      </c>
      <c r="B2414" s="29" t="s">
        <v>13</v>
      </c>
      <c r="C2414" s="29" t="s">
        <v>23</v>
      </c>
      <c r="D2414" s="29">
        <v>772</v>
      </c>
      <c r="E2414" s="29">
        <v>6.0556990000000003E-3</v>
      </c>
    </row>
    <row r="2415" spans="1:5" x14ac:dyDescent="0.35">
      <c r="A2415" s="29" t="s">
        <v>137</v>
      </c>
      <c r="B2415" s="29" t="s">
        <v>13</v>
      </c>
      <c r="C2415" s="29" t="s">
        <v>23</v>
      </c>
      <c r="D2415" s="29">
        <v>705</v>
      </c>
      <c r="E2415" s="29">
        <v>6.2391649999999996E-3</v>
      </c>
    </row>
    <row r="2416" spans="1:5" x14ac:dyDescent="0.35">
      <c r="A2416" s="29" t="s">
        <v>138</v>
      </c>
      <c r="B2416" s="29" t="s">
        <v>13</v>
      </c>
      <c r="C2416" s="29" t="s">
        <v>23</v>
      </c>
      <c r="D2416" s="29">
        <v>588</v>
      </c>
      <c r="E2416" s="29">
        <v>6.4212480000000001E-3</v>
      </c>
    </row>
    <row r="2417" spans="1:5" x14ac:dyDescent="0.35">
      <c r="A2417" s="29" t="s">
        <v>124</v>
      </c>
      <c r="B2417" s="29" t="s">
        <v>13</v>
      </c>
      <c r="C2417" s="29" t="s">
        <v>24</v>
      </c>
      <c r="D2417" s="29">
        <v>1324.9451904299999</v>
      </c>
      <c r="E2417" s="29">
        <v>5.8169290000000002E-3</v>
      </c>
    </row>
    <row r="2418" spans="1:5" x14ac:dyDescent="0.35">
      <c r="A2418" s="29" t="s">
        <v>125</v>
      </c>
      <c r="B2418" s="29" t="s">
        <v>13</v>
      </c>
      <c r="C2418" s="29" t="s">
        <v>24</v>
      </c>
      <c r="D2418" s="29">
        <v>1641.7147216799999</v>
      </c>
      <c r="E2418" s="29">
        <v>5.4784930000000001E-3</v>
      </c>
    </row>
    <row r="2419" spans="1:5" x14ac:dyDescent="0.35">
      <c r="A2419" s="29" t="s">
        <v>126</v>
      </c>
      <c r="B2419" s="29" t="s">
        <v>13</v>
      </c>
      <c r="C2419" s="29" t="s">
        <v>24</v>
      </c>
      <c r="D2419" s="29">
        <v>1554.3814697299999</v>
      </c>
      <c r="E2419" s="29">
        <v>5.0256550000000004E-3</v>
      </c>
    </row>
    <row r="2420" spans="1:5" x14ac:dyDescent="0.35">
      <c r="A2420" s="29" t="s">
        <v>127</v>
      </c>
      <c r="B2420" s="29" t="s">
        <v>13</v>
      </c>
      <c r="C2420" s="29" t="s">
        <v>24</v>
      </c>
      <c r="D2420" s="29">
        <v>1575.3868408200001</v>
      </c>
      <c r="E2420" s="29">
        <v>5.0056190000000002E-3</v>
      </c>
    </row>
    <row r="2421" spans="1:5" x14ac:dyDescent="0.35">
      <c r="A2421" s="29" t="s">
        <v>128</v>
      </c>
      <c r="B2421" s="29" t="s">
        <v>13</v>
      </c>
      <c r="C2421" s="29" t="s">
        <v>24</v>
      </c>
      <c r="D2421" s="29">
        <v>1597.5773925799999</v>
      </c>
      <c r="E2421" s="29">
        <v>5.286809E-3</v>
      </c>
    </row>
    <row r="2422" spans="1:5" x14ac:dyDescent="0.35">
      <c r="A2422" s="29" t="s">
        <v>129</v>
      </c>
      <c r="B2422" s="29" t="s">
        <v>13</v>
      </c>
      <c r="C2422" s="29" t="s">
        <v>24</v>
      </c>
      <c r="D2422" s="29">
        <v>1835.63183594</v>
      </c>
      <c r="E2422" s="29">
        <v>5.0790030000000003E-3</v>
      </c>
    </row>
    <row r="2423" spans="1:5" x14ac:dyDescent="0.35">
      <c r="A2423" s="29" t="s">
        <v>130</v>
      </c>
      <c r="B2423" s="29" t="s">
        <v>13</v>
      </c>
      <c r="C2423" s="29" t="s">
        <v>24</v>
      </c>
      <c r="D2423" s="29">
        <v>1788.9210205100001</v>
      </c>
      <c r="E2423" s="29">
        <v>5.4240520000000004E-3</v>
      </c>
    </row>
    <row r="2424" spans="1:5" x14ac:dyDescent="0.35">
      <c r="A2424" s="29" t="s">
        <v>131</v>
      </c>
      <c r="B2424" s="29" t="s">
        <v>13</v>
      </c>
      <c r="C2424" s="29" t="s">
        <v>24</v>
      </c>
      <c r="D2424" s="29">
        <v>1890.68151855</v>
      </c>
      <c r="E2424" s="29">
        <v>5.5545179999999996E-3</v>
      </c>
    </row>
    <row r="2425" spans="1:5" x14ac:dyDescent="0.35">
      <c r="A2425" s="29" t="s">
        <v>132</v>
      </c>
      <c r="B2425" s="29" t="s">
        <v>13</v>
      </c>
      <c r="C2425" s="29" t="s">
        <v>24</v>
      </c>
      <c r="D2425" s="29">
        <v>1855.53417969</v>
      </c>
      <c r="E2425" s="29">
        <v>5.8366470000000004E-3</v>
      </c>
    </row>
    <row r="2426" spans="1:5" x14ac:dyDescent="0.35">
      <c r="A2426" s="29" t="s">
        <v>133</v>
      </c>
      <c r="B2426" s="29" t="s">
        <v>13</v>
      </c>
      <c r="C2426" s="29" t="s">
        <v>24</v>
      </c>
      <c r="D2426" s="29">
        <v>1736.1135253899999</v>
      </c>
      <c r="E2426" s="29">
        <v>5.8556779999999996E-3</v>
      </c>
    </row>
    <row r="2427" spans="1:5" x14ac:dyDescent="0.35">
      <c r="A2427" s="29" t="s">
        <v>134</v>
      </c>
      <c r="B2427" s="29" t="s">
        <v>13</v>
      </c>
      <c r="C2427" s="29" t="s">
        <v>24</v>
      </c>
      <c r="D2427" s="29">
        <v>1348.0432128899999</v>
      </c>
      <c r="E2427" s="29">
        <v>6.5296249999999998E-3</v>
      </c>
    </row>
    <row r="2428" spans="1:5" x14ac:dyDescent="0.35">
      <c r="A2428" s="29" t="s">
        <v>135</v>
      </c>
      <c r="B2428" s="29" t="s">
        <v>13</v>
      </c>
      <c r="C2428" s="29" t="s">
        <v>24</v>
      </c>
      <c r="D2428" s="29">
        <v>1219</v>
      </c>
      <c r="E2428" s="29">
        <v>6.2368959999999996E-3</v>
      </c>
    </row>
    <row r="2429" spans="1:5" x14ac:dyDescent="0.35">
      <c r="A2429" s="29" t="s">
        <v>136</v>
      </c>
      <c r="B2429" s="29" t="s">
        <v>13</v>
      </c>
      <c r="C2429" s="29" t="s">
        <v>24</v>
      </c>
      <c r="D2429" s="29">
        <v>1270.1643066399999</v>
      </c>
      <c r="E2429" s="29">
        <v>6.520741E-3</v>
      </c>
    </row>
    <row r="2430" spans="1:5" x14ac:dyDescent="0.35">
      <c r="A2430" s="29" t="s">
        <v>137</v>
      </c>
      <c r="B2430" s="29" t="s">
        <v>13</v>
      </c>
      <c r="C2430" s="29" t="s">
        <v>24</v>
      </c>
      <c r="D2430" s="29">
        <v>1086.1208496100001</v>
      </c>
      <c r="E2430" s="29">
        <v>6.4921390000000001E-3</v>
      </c>
    </row>
    <row r="2431" spans="1:5" x14ac:dyDescent="0.35">
      <c r="A2431" s="29" t="s">
        <v>138</v>
      </c>
      <c r="B2431" s="29" t="s">
        <v>13</v>
      </c>
      <c r="C2431" s="29" t="s">
        <v>24</v>
      </c>
      <c r="D2431" s="29">
        <v>955.67987060999997</v>
      </c>
      <c r="E2431" s="29">
        <v>6.3946000000000003E-3</v>
      </c>
    </row>
    <row r="2432" spans="1:5" x14ac:dyDescent="0.35">
      <c r="A2432" s="29" t="s">
        <v>124</v>
      </c>
      <c r="B2432" s="29" t="s">
        <v>13</v>
      </c>
      <c r="C2432" s="29" t="s">
        <v>25</v>
      </c>
      <c r="D2432" s="29">
        <v>886.78814696999996</v>
      </c>
      <c r="E2432" s="29">
        <v>5.3217000000000004E-3</v>
      </c>
    </row>
    <row r="2433" spans="1:5" x14ac:dyDescent="0.35">
      <c r="A2433" s="29" t="s">
        <v>125</v>
      </c>
      <c r="B2433" s="29" t="s">
        <v>13</v>
      </c>
      <c r="C2433" s="29" t="s">
        <v>25</v>
      </c>
      <c r="D2433" s="29">
        <v>935.87066649999997</v>
      </c>
      <c r="E2433" s="29">
        <v>5.6621880000000003E-3</v>
      </c>
    </row>
    <row r="2434" spans="1:5" x14ac:dyDescent="0.35">
      <c r="A2434" s="29" t="s">
        <v>126</v>
      </c>
      <c r="B2434" s="29" t="s">
        <v>13</v>
      </c>
      <c r="C2434" s="29" t="s">
        <v>25</v>
      </c>
      <c r="D2434" s="29">
        <v>963.87469481999995</v>
      </c>
      <c r="E2434" s="29">
        <v>5.0172000000000003E-3</v>
      </c>
    </row>
    <row r="2435" spans="1:5" x14ac:dyDescent="0.35">
      <c r="A2435" s="29" t="s">
        <v>127</v>
      </c>
      <c r="B2435" s="29" t="s">
        <v>13</v>
      </c>
      <c r="C2435" s="29" t="s">
        <v>25</v>
      </c>
      <c r="D2435" s="29">
        <v>1115.98730469</v>
      </c>
      <c r="E2435" s="29">
        <v>5.2675309999999998E-3</v>
      </c>
    </row>
    <row r="2436" spans="1:5" x14ac:dyDescent="0.35">
      <c r="A2436" s="29" t="s">
        <v>128</v>
      </c>
      <c r="B2436" s="29" t="s">
        <v>13</v>
      </c>
      <c r="C2436" s="29" t="s">
        <v>25</v>
      </c>
      <c r="D2436" s="29">
        <v>1043.3114013700001</v>
      </c>
      <c r="E2436" s="29">
        <v>5.659725E-3</v>
      </c>
    </row>
    <row r="2437" spans="1:5" x14ac:dyDescent="0.35">
      <c r="A2437" s="29" t="s">
        <v>129</v>
      </c>
      <c r="B2437" s="29" t="s">
        <v>13</v>
      </c>
      <c r="C2437" s="29" t="s">
        <v>25</v>
      </c>
      <c r="D2437" s="29">
        <v>1316.8105468799999</v>
      </c>
      <c r="E2437" s="29">
        <v>5.728988E-3</v>
      </c>
    </row>
    <row r="2438" spans="1:5" x14ac:dyDescent="0.35">
      <c r="A2438" s="29" t="s">
        <v>130</v>
      </c>
      <c r="B2438" s="29" t="s">
        <v>13</v>
      </c>
      <c r="C2438" s="29" t="s">
        <v>25</v>
      </c>
      <c r="D2438" s="29">
        <v>1349.14685059</v>
      </c>
      <c r="E2438" s="29">
        <v>5.8312379999999999E-3</v>
      </c>
    </row>
    <row r="2439" spans="1:5" x14ac:dyDescent="0.35">
      <c r="A2439" s="29" t="s">
        <v>131</v>
      </c>
      <c r="B2439" s="29" t="s">
        <v>13</v>
      </c>
      <c r="C2439" s="29" t="s">
        <v>25</v>
      </c>
      <c r="D2439" s="29">
        <v>1448.1853027300001</v>
      </c>
      <c r="E2439" s="29">
        <v>5.7069039999999996E-3</v>
      </c>
    </row>
    <row r="2440" spans="1:5" x14ac:dyDescent="0.35">
      <c r="A2440" s="29" t="s">
        <v>132</v>
      </c>
      <c r="B2440" s="29" t="s">
        <v>13</v>
      </c>
      <c r="C2440" s="29" t="s">
        <v>25</v>
      </c>
      <c r="D2440" s="29">
        <v>1280.53186035</v>
      </c>
      <c r="E2440" s="29">
        <v>5.7404989999999996E-3</v>
      </c>
    </row>
    <row r="2441" spans="1:5" x14ac:dyDescent="0.35">
      <c r="A2441" s="29" t="s">
        <v>133</v>
      </c>
      <c r="B2441" s="29" t="s">
        <v>13</v>
      </c>
      <c r="C2441" s="29" t="s">
        <v>25</v>
      </c>
      <c r="D2441" s="29">
        <v>1167.05566406</v>
      </c>
      <c r="E2441" s="29">
        <v>5.4974359999999996E-3</v>
      </c>
    </row>
    <row r="2442" spans="1:5" x14ac:dyDescent="0.35">
      <c r="A2442" s="29" t="s">
        <v>134</v>
      </c>
      <c r="B2442" s="29" t="s">
        <v>13</v>
      </c>
      <c r="C2442" s="29" t="s">
        <v>25</v>
      </c>
      <c r="D2442" s="29">
        <v>988.33898925999995</v>
      </c>
      <c r="E2442" s="29">
        <v>6.0739610000000001E-3</v>
      </c>
    </row>
    <row r="2443" spans="1:5" x14ac:dyDescent="0.35">
      <c r="A2443" s="29" t="s">
        <v>135</v>
      </c>
      <c r="B2443" s="29" t="s">
        <v>13</v>
      </c>
      <c r="C2443" s="29" t="s">
        <v>25</v>
      </c>
      <c r="D2443" s="29">
        <v>929</v>
      </c>
      <c r="E2443" s="29">
        <v>6.8719339999999997E-3</v>
      </c>
    </row>
    <row r="2444" spans="1:5" x14ac:dyDescent="0.35">
      <c r="A2444" s="29" t="s">
        <v>136</v>
      </c>
      <c r="B2444" s="29" t="s">
        <v>13</v>
      </c>
      <c r="C2444" s="29" t="s">
        <v>25</v>
      </c>
      <c r="D2444" s="29">
        <v>896</v>
      </c>
      <c r="E2444" s="29">
        <v>6.6352E-3</v>
      </c>
    </row>
    <row r="2445" spans="1:5" x14ac:dyDescent="0.35">
      <c r="A2445" s="29" t="s">
        <v>137</v>
      </c>
      <c r="B2445" s="29" t="s">
        <v>13</v>
      </c>
      <c r="C2445" s="29" t="s">
        <v>25</v>
      </c>
      <c r="D2445" s="29">
        <v>778</v>
      </c>
      <c r="E2445" s="29">
        <v>6.9765770000000003E-3</v>
      </c>
    </row>
    <row r="2446" spans="1:5" x14ac:dyDescent="0.35">
      <c r="A2446" s="29" t="s">
        <v>138</v>
      </c>
      <c r="B2446" s="29" t="s">
        <v>13</v>
      </c>
      <c r="C2446" s="29" t="s">
        <v>25</v>
      </c>
      <c r="D2446" s="29">
        <v>738</v>
      </c>
      <c r="E2446" s="29">
        <v>6.6640320000000003E-3</v>
      </c>
    </row>
    <row r="2447" spans="1:5" x14ac:dyDescent="0.35">
      <c r="A2447" s="29" t="s">
        <v>124</v>
      </c>
      <c r="B2447" s="29" t="s">
        <v>13</v>
      </c>
      <c r="C2447" s="29" t="s">
        <v>26</v>
      </c>
      <c r="D2447" s="29">
        <v>616.52868651999995</v>
      </c>
      <c r="E2447" s="29">
        <v>5.4665720000000003E-3</v>
      </c>
    </row>
    <row r="2448" spans="1:5" x14ac:dyDescent="0.35">
      <c r="A2448" s="29" t="s">
        <v>125</v>
      </c>
      <c r="B2448" s="29" t="s">
        <v>13</v>
      </c>
      <c r="C2448" s="29" t="s">
        <v>26</v>
      </c>
      <c r="D2448" s="29">
        <v>720.35333251999998</v>
      </c>
      <c r="E2448" s="29">
        <v>5.3977909999999999E-3</v>
      </c>
    </row>
    <row r="2449" spans="1:5" x14ac:dyDescent="0.35">
      <c r="A2449" s="29" t="s">
        <v>126</v>
      </c>
      <c r="B2449" s="29" t="s">
        <v>13</v>
      </c>
      <c r="C2449" s="29" t="s">
        <v>26</v>
      </c>
      <c r="D2449" s="29">
        <v>701.80902100000003</v>
      </c>
      <c r="E2449" s="29">
        <v>5.422858E-3</v>
      </c>
    </row>
    <row r="2450" spans="1:5" x14ac:dyDescent="0.35">
      <c r="A2450" s="29" t="s">
        <v>127</v>
      </c>
      <c r="B2450" s="29" t="s">
        <v>13</v>
      </c>
      <c r="C2450" s="29" t="s">
        <v>26</v>
      </c>
      <c r="D2450" s="29">
        <v>817.54968262</v>
      </c>
      <c r="E2450" s="29">
        <v>5.873446E-3</v>
      </c>
    </row>
    <row r="2451" spans="1:5" x14ac:dyDescent="0.35">
      <c r="A2451" s="29" t="s">
        <v>128</v>
      </c>
      <c r="B2451" s="29" t="s">
        <v>13</v>
      </c>
      <c r="C2451" s="29" t="s">
        <v>26</v>
      </c>
      <c r="D2451" s="29">
        <v>965.17663574000005</v>
      </c>
      <c r="E2451" s="29">
        <v>5.7769249999999996E-3</v>
      </c>
    </row>
    <row r="2452" spans="1:5" x14ac:dyDescent="0.35">
      <c r="A2452" s="29" t="s">
        <v>129</v>
      </c>
      <c r="B2452" s="29" t="s">
        <v>13</v>
      </c>
      <c r="C2452" s="29" t="s">
        <v>26</v>
      </c>
      <c r="D2452" s="29">
        <v>962</v>
      </c>
      <c r="E2452" s="29">
        <v>5.748296E-3</v>
      </c>
    </row>
    <row r="2453" spans="1:5" x14ac:dyDescent="0.35">
      <c r="A2453" s="29" t="s">
        <v>130</v>
      </c>
      <c r="B2453" s="29" t="s">
        <v>13</v>
      </c>
      <c r="C2453" s="29" t="s">
        <v>26</v>
      </c>
      <c r="D2453" s="29">
        <v>935</v>
      </c>
      <c r="E2453" s="29">
        <v>5.6974149999999999E-3</v>
      </c>
    </row>
    <row r="2454" spans="1:5" x14ac:dyDescent="0.35">
      <c r="A2454" s="29" t="s">
        <v>131</v>
      </c>
      <c r="B2454" s="29" t="s">
        <v>13</v>
      </c>
      <c r="C2454" s="29" t="s">
        <v>26</v>
      </c>
      <c r="D2454" s="29">
        <v>976</v>
      </c>
      <c r="E2454" s="29">
        <v>5.9162959999999997E-3</v>
      </c>
    </row>
    <row r="2455" spans="1:5" x14ac:dyDescent="0.35">
      <c r="A2455" s="29" t="s">
        <v>132</v>
      </c>
      <c r="B2455" s="29" t="s">
        <v>13</v>
      </c>
      <c r="C2455" s="29" t="s">
        <v>26</v>
      </c>
      <c r="D2455" s="29">
        <v>978</v>
      </c>
      <c r="E2455" s="29">
        <v>5.7870359999999997E-3</v>
      </c>
    </row>
    <row r="2456" spans="1:5" x14ac:dyDescent="0.35">
      <c r="A2456" s="29" t="s">
        <v>133</v>
      </c>
      <c r="B2456" s="29" t="s">
        <v>13</v>
      </c>
      <c r="C2456" s="29" t="s">
        <v>26</v>
      </c>
      <c r="D2456" s="29">
        <v>958</v>
      </c>
      <c r="E2456" s="29">
        <v>5.7635990000000003E-3</v>
      </c>
    </row>
    <row r="2457" spans="1:5" x14ac:dyDescent="0.35">
      <c r="A2457" s="29" t="s">
        <v>134</v>
      </c>
      <c r="B2457" s="29" t="s">
        <v>13</v>
      </c>
      <c r="C2457" s="29" t="s">
        <v>26</v>
      </c>
      <c r="D2457" s="29">
        <v>749</v>
      </c>
      <c r="E2457" s="29">
        <v>5.9254920000000001E-3</v>
      </c>
    </row>
    <row r="2458" spans="1:5" x14ac:dyDescent="0.35">
      <c r="A2458" s="29" t="s">
        <v>135</v>
      </c>
      <c r="B2458" s="29" t="s">
        <v>13</v>
      </c>
      <c r="C2458" s="29" t="s">
        <v>26</v>
      </c>
      <c r="D2458" s="29">
        <v>692</v>
      </c>
      <c r="E2458" s="29">
        <v>6.1717229999999996E-3</v>
      </c>
    </row>
    <row r="2459" spans="1:5" x14ac:dyDescent="0.35">
      <c r="A2459" s="29" t="s">
        <v>136</v>
      </c>
      <c r="B2459" s="29" t="s">
        <v>13</v>
      </c>
      <c r="C2459" s="29" t="s">
        <v>26</v>
      </c>
      <c r="D2459" s="29">
        <v>619</v>
      </c>
      <c r="E2459" s="29">
        <v>6.1826859999999997E-3</v>
      </c>
    </row>
    <row r="2460" spans="1:5" x14ac:dyDescent="0.35">
      <c r="A2460" s="29" t="s">
        <v>137</v>
      </c>
      <c r="B2460" s="29" t="s">
        <v>13</v>
      </c>
      <c r="C2460" s="29" t="s">
        <v>26</v>
      </c>
      <c r="D2460" s="29">
        <v>599</v>
      </c>
      <c r="E2460" s="29">
        <v>6.0911699999999999E-3</v>
      </c>
    </row>
    <row r="2461" spans="1:5" x14ac:dyDescent="0.35">
      <c r="A2461" s="29" t="s">
        <v>138</v>
      </c>
      <c r="B2461" s="29" t="s">
        <v>13</v>
      </c>
      <c r="C2461" s="29" t="s">
        <v>26</v>
      </c>
      <c r="D2461" s="29">
        <v>568</v>
      </c>
      <c r="E2461" s="29">
        <v>6.3416949999999996E-3</v>
      </c>
    </row>
    <row r="2462" spans="1:5" x14ac:dyDescent="0.35">
      <c r="A2462" s="29" t="s">
        <v>124</v>
      </c>
      <c r="B2462" s="29" t="s">
        <v>13</v>
      </c>
      <c r="C2462" s="29" t="s">
        <v>27</v>
      </c>
      <c r="D2462" s="29">
        <v>580.58905029000005</v>
      </c>
      <c r="E2462" s="29">
        <v>5.408614E-3</v>
      </c>
    </row>
    <row r="2463" spans="1:5" x14ac:dyDescent="0.35">
      <c r="A2463" s="29" t="s">
        <v>125</v>
      </c>
      <c r="B2463" s="29" t="s">
        <v>13</v>
      </c>
      <c r="C2463" s="29" t="s">
        <v>27</v>
      </c>
      <c r="D2463" s="29">
        <v>760.40173340000001</v>
      </c>
      <c r="E2463" s="29">
        <v>4.913794E-3</v>
      </c>
    </row>
    <row r="2464" spans="1:5" x14ac:dyDescent="0.35">
      <c r="A2464" s="29" t="s">
        <v>126</v>
      </c>
      <c r="B2464" s="29" t="s">
        <v>13</v>
      </c>
      <c r="C2464" s="29" t="s">
        <v>27</v>
      </c>
      <c r="D2464" s="29">
        <v>799.83691406000003</v>
      </c>
      <c r="E2464" s="29">
        <v>4.6503810000000003E-3</v>
      </c>
    </row>
    <row r="2465" spans="1:5" x14ac:dyDescent="0.35">
      <c r="A2465" s="29" t="s">
        <v>127</v>
      </c>
      <c r="B2465" s="29" t="s">
        <v>13</v>
      </c>
      <c r="C2465" s="29" t="s">
        <v>27</v>
      </c>
      <c r="D2465" s="29">
        <v>884.27264404000005</v>
      </c>
      <c r="E2465" s="29">
        <v>4.9290430000000001E-3</v>
      </c>
    </row>
    <row r="2466" spans="1:5" x14ac:dyDescent="0.35">
      <c r="A2466" s="29" t="s">
        <v>128</v>
      </c>
      <c r="B2466" s="29" t="s">
        <v>13</v>
      </c>
      <c r="C2466" s="29" t="s">
        <v>27</v>
      </c>
      <c r="D2466" s="29">
        <v>926.48657227000001</v>
      </c>
      <c r="E2466" s="29">
        <v>4.5962030000000001E-3</v>
      </c>
    </row>
    <row r="2467" spans="1:5" x14ac:dyDescent="0.35">
      <c r="A2467" s="29" t="s">
        <v>129</v>
      </c>
      <c r="B2467" s="29" t="s">
        <v>13</v>
      </c>
      <c r="C2467" s="29" t="s">
        <v>27</v>
      </c>
      <c r="D2467" s="29">
        <v>1169.4360351600001</v>
      </c>
      <c r="E2467" s="29">
        <v>4.8341540000000002E-3</v>
      </c>
    </row>
    <row r="2468" spans="1:5" x14ac:dyDescent="0.35">
      <c r="A2468" s="29" t="s">
        <v>130</v>
      </c>
      <c r="B2468" s="29" t="s">
        <v>13</v>
      </c>
      <c r="C2468" s="29" t="s">
        <v>27</v>
      </c>
      <c r="D2468" s="29">
        <v>1153.2990722699999</v>
      </c>
      <c r="E2468" s="29">
        <v>5.0676860000000001E-3</v>
      </c>
    </row>
    <row r="2469" spans="1:5" x14ac:dyDescent="0.35">
      <c r="A2469" s="29" t="s">
        <v>131</v>
      </c>
      <c r="B2469" s="29" t="s">
        <v>13</v>
      </c>
      <c r="C2469" s="29" t="s">
        <v>27</v>
      </c>
      <c r="D2469" s="29">
        <v>1227.5812988299999</v>
      </c>
      <c r="E2469" s="29">
        <v>4.9313480000000003E-3</v>
      </c>
    </row>
    <row r="2470" spans="1:5" x14ac:dyDescent="0.35">
      <c r="A2470" s="29" t="s">
        <v>132</v>
      </c>
      <c r="B2470" s="29" t="s">
        <v>13</v>
      </c>
      <c r="C2470" s="29" t="s">
        <v>27</v>
      </c>
      <c r="D2470" s="29">
        <v>1036.3676757799999</v>
      </c>
      <c r="E2470" s="29">
        <v>5.2608919999999997E-3</v>
      </c>
    </row>
    <row r="2471" spans="1:5" x14ac:dyDescent="0.35">
      <c r="A2471" s="29" t="s">
        <v>133</v>
      </c>
      <c r="B2471" s="29" t="s">
        <v>13</v>
      </c>
      <c r="C2471" s="29" t="s">
        <v>27</v>
      </c>
      <c r="D2471" s="29">
        <v>887</v>
      </c>
      <c r="E2471" s="29">
        <v>5.263528E-3</v>
      </c>
    </row>
    <row r="2472" spans="1:5" x14ac:dyDescent="0.35">
      <c r="A2472" s="29" t="s">
        <v>134</v>
      </c>
      <c r="B2472" s="29" t="s">
        <v>13</v>
      </c>
      <c r="C2472" s="29" t="s">
        <v>27</v>
      </c>
      <c r="D2472" s="29">
        <v>674</v>
      </c>
      <c r="E2472" s="29">
        <v>5.20112E-3</v>
      </c>
    </row>
    <row r="2473" spans="1:5" x14ac:dyDescent="0.35">
      <c r="A2473" s="29" t="s">
        <v>135</v>
      </c>
      <c r="B2473" s="29" t="s">
        <v>13</v>
      </c>
      <c r="C2473" s="29" t="s">
        <v>27</v>
      </c>
      <c r="D2473" s="29">
        <v>593</v>
      </c>
      <c r="E2473" s="29">
        <v>5.342421E-3</v>
      </c>
    </row>
    <row r="2474" spans="1:5" x14ac:dyDescent="0.35">
      <c r="A2474" s="29" t="s">
        <v>136</v>
      </c>
      <c r="B2474" s="29" t="s">
        <v>13</v>
      </c>
      <c r="C2474" s="29" t="s">
        <v>27</v>
      </c>
      <c r="D2474" s="29">
        <v>529</v>
      </c>
      <c r="E2474" s="29">
        <v>5.501733E-3</v>
      </c>
    </row>
    <row r="2475" spans="1:5" x14ac:dyDescent="0.35">
      <c r="A2475" s="29" t="s">
        <v>137</v>
      </c>
      <c r="B2475" s="29" t="s">
        <v>13</v>
      </c>
      <c r="C2475" s="29" t="s">
        <v>27</v>
      </c>
      <c r="D2475" s="29">
        <v>454</v>
      </c>
      <c r="E2475" s="29">
        <v>5.5020190000000004E-3</v>
      </c>
    </row>
    <row r="2476" spans="1:5" x14ac:dyDescent="0.35">
      <c r="A2476" s="29" t="s">
        <v>138</v>
      </c>
      <c r="B2476" s="29" t="s">
        <v>13</v>
      </c>
      <c r="C2476" s="29" t="s">
        <v>27</v>
      </c>
      <c r="D2476" s="29">
        <v>423</v>
      </c>
      <c r="E2476" s="29">
        <v>5.9791169999999999E-3</v>
      </c>
    </row>
    <row r="2477" spans="1:5" x14ac:dyDescent="0.35">
      <c r="A2477" s="29" t="s">
        <v>124</v>
      </c>
      <c r="B2477" s="29" t="s">
        <v>13</v>
      </c>
      <c r="C2477" s="42" t="s">
        <v>28</v>
      </c>
      <c r="D2477" s="29">
        <v>1750.0666503899999</v>
      </c>
      <c r="E2477" s="29">
        <v>5.3272559999999998E-3</v>
      </c>
    </row>
    <row r="2478" spans="1:5" x14ac:dyDescent="0.35">
      <c r="A2478" s="29" t="s">
        <v>125</v>
      </c>
      <c r="B2478" s="29" t="s">
        <v>13</v>
      </c>
      <c r="C2478" s="42" t="s">
        <v>28</v>
      </c>
      <c r="D2478" s="29">
        <v>1467.8342285199999</v>
      </c>
      <c r="E2478" s="29">
        <v>5.369034E-3</v>
      </c>
    </row>
    <row r="2479" spans="1:5" x14ac:dyDescent="0.35">
      <c r="A2479" s="29" t="s">
        <v>126</v>
      </c>
      <c r="B2479" s="29" t="s">
        <v>13</v>
      </c>
      <c r="C2479" s="42" t="s">
        <v>28</v>
      </c>
      <c r="D2479" s="29">
        <v>1529.5109863299999</v>
      </c>
      <c r="E2479" s="29">
        <v>5.2143060000000001E-3</v>
      </c>
    </row>
    <row r="2480" spans="1:5" x14ac:dyDescent="0.35">
      <c r="A2480" s="29" t="s">
        <v>127</v>
      </c>
      <c r="B2480" s="29" t="s">
        <v>13</v>
      </c>
      <c r="C2480" s="42" t="s">
        <v>28</v>
      </c>
      <c r="D2480" s="29">
        <v>1662.84558105</v>
      </c>
      <c r="E2480" s="29">
        <v>5.0800130000000004E-3</v>
      </c>
    </row>
    <row r="2481" spans="1:5" x14ac:dyDescent="0.35">
      <c r="A2481" s="29" t="s">
        <v>128</v>
      </c>
      <c r="B2481" s="29" t="s">
        <v>13</v>
      </c>
      <c r="C2481" s="42" t="s">
        <v>28</v>
      </c>
      <c r="D2481" s="29">
        <v>1602.16052246</v>
      </c>
      <c r="E2481" s="29">
        <v>5.3846939999999998E-3</v>
      </c>
    </row>
    <row r="2482" spans="1:5" x14ac:dyDescent="0.35">
      <c r="A2482" s="29" t="s">
        <v>129</v>
      </c>
      <c r="B2482" s="29" t="s">
        <v>13</v>
      </c>
      <c r="C2482" s="42" t="s">
        <v>28</v>
      </c>
      <c r="D2482" s="29">
        <v>1999.1228027300001</v>
      </c>
      <c r="E2482" s="29">
        <v>5.3721469999999999E-3</v>
      </c>
    </row>
    <row r="2483" spans="1:5" x14ac:dyDescent="0.35">
      <c r="A2483" s="29" t="s">
        <v>130</v>
      </c>
      <c r="B2483" s="29" t="s">
        <v>13</v>
      </c>
      <c r="C2483" s="42" t="s">
        <v>28</v>
      </c>
      <c r="D2483" s="29">
        <v>2397.1545410200001</v>
      </c>
      <c r="E2483" s="29">
        <v>5.3839999999999999E-3</v>
      </c>
    </row>
    <row r="2484" spans="1:5" x14ac:dyDescent="0.35">
      <c r="A2484" s="29" t="s">
        <v>131</v>
      </c>
      <c r="B2484" s="29" t="s">
        <v>13</v>
      </c>
      <c r="C2484" s="42" t="s">
        <v>28</v>
      </c>
      <c r="D2484" s="29">
        <v>2424.37890625</v>
      </c>
      <c r="E2484" s="29">
        <v>5.210508E-3</v>
      </c>
    </row>
    <row r="2485" spans="1:5" x14ac:dyDescent="0.35">
      <c r="A2485" s="29" t="s">
        <v>132</v>
      </c>
      <c r="B2485" s="29" t="s">
        <v>13</v>
      </c>
      <c r="C2485" s="42" t="s">
        <v>28</v>
      </c>
      <c r="D2485" s="29">
        <v>2168.54296875</v>
      </c>
      <c r="E2485" s="29">
        <v>5.1937470000000003E-3</v>
      </c>
    </row>
    <row r="2486" spans="1:5" x14ac:dyDescent="0.35">
      <c r="A2486" s="29" t="s">
        <v>133</v>
      </c>
      <c r="B2486" s="29" t="s">
        <v>13</v>
      </c>
      <c r="C2486" s="42" t="s">
        <v>28</v>
      </c>
      <c r="D2486" s="29">
        <v>2087.1035156299999</v>
      </c>
      <c r="E2486" s="29">
        <v>5.3731309999999997E-3</v>
      </c>
    </row>
    <row r="2487" spans="1:5" x14ac:dyDescent="0.35">
      <c r="A2487" s="29" t="s">
        <v>134</v>
      </c>
      <c r="B2487" s="29" t="s">
        <v>13</v>
      </c>
      <c r="C2487" s="42" t="s">
        <v>28</v>
      </c>
      <c r="D2487" s="29">
        <v>1538.7934570299999</v>
      </c>
      <c r="E2487" s="29">
        <v>5.6797080000000003E-3</v>
      </c>
    </row>
    <row r="2488" spans="1:5" x14ac:dyDescent="0.35">
      <c r="A2488" s="29" t="s">
        <v>135</v>
      </c>
      <c r="B2488" s="29" t="s">
        <v>13</v>
      </c>
      <c r="C2488" s="42" t="s">
        <v>28</v>
      </c>
      <c r="D2488" s="29">
        <v>1369</v>
      </c>
      <c r="E2488" s="29">
        <v>5.7361410000000002E-3</v>
      </c>
    </row>
    <row r="2489" spans="1:5" x14ac:dyDescent="0.35">
      <c r="A2489" s="29" t="s">
        <v>136</v>
      </c>
      <c r="B2489" s="29" t="s">
        <v>13</v>
      </c>
      <c r="C2489" s="42" t="s">
        <v>28</v>
      </c>
      <c r="D2489" s="29">
        <v>1256.47595215</v>
      </c>
      <c r="E2489" s="29">
        <v>6.0266269999999997E-3</v>
      </c>
    </row>
    <row r="2490" spans="1:5" x14ac:dyDescent="0.35">
      <c r="A2490" s="29" t="s">
        <v>137</v>
      </c>
      <c r="B2490" s="29" t="s">
        <v>13</v>
      </c>
      <c r="C2490" s="42" t="s">
        <v>28</v>
      </c>
      <c r="D2490" s="29">
        <v>977.00933838000003</v>
      </c>
      <c r="E2490" s="29">
        <v>5.879525E-3</v>
      </c>
    </row>
    <row r="2491" spans="1:5" x14ac:dyDescent="0.35">
      <c r="A2491" s="29" t="s">
        <v>138</v>
      </c>
      <c r="B2491" s="29" t="s">
        <v>13</v>
      </c>
      <c r="C2491" s="42" t="s">
        <v>28</v>
      </c>
      <c r="D2491" s="29">
        <v>937.29907227000001</v>
      </c>
      <c r="E2491" s="29">
        <v>6.1576510000000001E-3</v>
      </c>
    </row>
    <row r="2492" spans="1:5" x14ac:dyDescent="0.35">
      <c r="A2492" s="29" t="s">
        <v>124</v>
      </c>
      <c r="B2492" s="29" t="s">
        <v>13</v>
      </c>
      <c r="C2492" s="29" t="s">
        <v>29</v>
      </c>
      <c r="D2492" s="29">
        <v>548.375</v>
      </c>
      <c r="E2492" s="29">
        <v>5.8347099999999999E-3</v>
      </c>
    </row>
    <row r="2493" spans="1:5" x14ac:dyDescent="0.35">
      <c r="A2493" s="29" t="s">
        <v>125</v>
      </c>
      <c r="B2493" s="29" t="s">
        <v>13</v>
      </c>
      <c r="C2493" s="29" t="s">
        <v>29</v>
      </c>
      <c r="D2493" s="29">
        <v>570.08129883000004</v>
      </c>
      <c r="E2493" s="29">
        <v>5.788011E-3</v>
      </c>
    </row>
    <row r="2494" spans="1:5" x14ac:dyDescent="0.35">
      <c r="A2494" s="29" t="s">
        <v>126</v>
      </c>
      <c r="B2494" s="29" t="s">
        <v>13</v>
      </c>
      <c r="C2494" s="29" t="s">
        <v>29</v>
      </c>
      <c r="D2494" s="29">
        <v>605.31085204999999</v>
      </c>
      <c r="E2494" s="29">
        <v>5.861682E-3</v>
      </c>
    </row>
    <row r="2495" spans="1:5" x14ac:dyDescent="0.35">
      <c r="A2495" s="29" t="s">
        <v>127</v>
      </c>
      <c r="B2495" s="29" t="s">
        <v>13</v>
      </c>
      <c r="C2495" s="29" t="s">
        <v>29</v>
      </c>
      <c r="D2495" s="29">
        <v>607.0234375</v>
      </c>
      <c r="E2495" s="29">
        <v>6.9455760000000002E-3</v>
      </c>
    </row>
    <row r="2496" spans="1:5" x14ac:dyDescent="0.35">
      <c r="A2496" s="29" t="s">
        <v>128</v>
      </c>
      <c r="B2496" s="29" t="s">
        <v>13</v>
      </c>
      <c r="C2496" s="29" t="s">
        <v>29</v>
      </c>
      <c r="D2496" s="29">
        <v>541.72650146000001</v>
      </c>
      <c r="E2496" s="29">
        <v>6.200321E-3</v>
      </c>
    </row>
    <row r="2497" spans="1:5" x14ac:dyDescent="0.35">
      <c r="A2497" s="29" t="s">
        <v>129</v>
      </c>
      <c r="B2497" s="29" t="s">
        <v>13</v>
      </c>
      <c r="C2497" s="29" t="s">
        <v>29</v>
      </c>
      <c r="D2497" s="29">
        <v>636.18548583999996</v>
      </c>
      <c r="E2497" s="29">
        <v>6.2349170000000004E-3</v>
      </c>
    </row>
    <row r="2498" spans="1:5" x14ac:dyDescent="0.35">
      <c r="A2498" s="29" t="s">
        <v>130</v>
      </c>
      <c r="B2498" s="29" t="s">
        <v>13</v>
      </c>
      <c r="C2498" s="29" t="s">
        <v>29</v>
      </c>
      <c r="D2498" s="29">
        <v>665.05578613</v>
      </c>
      <c r="E2498" s="29">
        <v>7.1254320000000001E-3</v>
      </c>
    </row>
    <row r="2499" spans="1:5" x14ac:dyDescent="0.35">
      <c r="A2499" s="29" t="s">
        <v>131</v>
      </c>
      <c r="B2499" s="29" t="s">
        <v>13</v>
      </c>
      <c r="C2499" s="29" t="s">
        <v>29</v>
      </c>
      <c r="D2499" s="29">
        <v>791.47546387</v>
      </c>
      <c r="E2499" s="29">
        <v>6.3768640000000003E-3</v>
      </c>
    </row>
    <row r="2500" spans="1:5" x14ac:dyDescent="0.35">
      <c r="A2500" s="29" t="s">
        <v>132</v>
      </c>
      <c r="B2500" s="29" t="s">
        <v>13</v>
      </c>
      <c r="C2500" s="29" t="s">
        <v>29</v>
      </c>
      <c r="D2500" s="29">
        <v>825.30303954999999</v>
      </c>
      <c r="E2500" s="29">
        <v>6.2711219999999996E-3</v>
      </c>
    </row>
    <row r="2501" spans="1:5" x14ac:dyDescent="0.35">
      <c r="A2501" s="29" t="s">
        <v>133</v>
      </c>
      <c r="B2501" s="29" t="s">
        <v>13</v>
      </c>
      <c r="C2501" s="29" t="s">
        <v>29</v>
      </c>
      <c r="D2501" s="29">
        <v>829.15185546999999</v>
      </c>
      <c r="E2501" s="29">
        <v>6.282597E-3</v>
      </c>
    </row>
    <row r="2502" spans="1:5" x14ac:dyDescent="0.35">
      <c r="A2502" s="29" t="s">
        <v>134</v>
      </c>
      <c r="B2502" s="29" t="s">
        <v>13</v>
      </c>
      <c r="C2502" s="29" t="s">
        <v>29</v>
      </c>
      <c r="D2502" s="29">
        <v>720.44793701000003</v>
      </c>
      <c r="E2502" s="29">
        <v>6.9415780000000003E-3</v>
      </c>
    </row>
    <row r="2503" spans="1:5" x14ac:dyDescent="0.35">
      <c r="A2503" s="29" t="s">
        <v>135</v>
      </c>
      <c r="B2503" s="29" t="s">
        <v>13</v>
      </c>
      <c r="C2503" s="29" t="s">
        <v>29</v>
      </c>
      <c r="D2503" s="29">
        <v>563</v>
      </c>
      <c r="E2503" s="29">
        <v>7.0122839999999997E-3</v>
      </c>
    </row>
    <row r="2504" spans="1:5" x14ac:dyDescent="0.35">
      <c r="A2504" s="29" t="s">
        <v>136</v>
      </c>
      <c r="B2504" s="29" t="s">
        <v>13</v>
      </c>
      <c r="C2504" s="29" t="s">
        <v>29</v>
      </c>
      <c r="D2504" s="29">
        <v>522.59906006000006</v>
      </c>
      <c r="E2504" s="29">
        <v>6.8889370000000004E-3</v>
      </c>
    </row>
    <row r="2505" spans="1:5" x14ac:dyDescent="0.35">
      <c r="A2505" s="29" t="s">
        <v>137</v>
      </c>
      <c r="B2505" s="29" t="s">
        <v>13</v>
      </c>
      <c r="C2505" s="29" t="s">
        <v>29</v>
      </c>
      <c r="D2505" s="29">
        <v>502.80688477000001</v>
      </c>
      <c r="E2505" s="29">
        <v>6.7716709999999999E-3</v>
      </c>
    </row>
    <row r="2506" spans="1:5" x14ac:dyDescent="0.35">
      <c r="A2506" s="29" t="s">
        <v>138</v>
      </c>
      <c r="B2506" s="29" t="s">
        <v>13</v>
      </c>
      <c r="C2506" s="29" t="s">
        <v>29</v>
      </c>
      <c r="D2506" s="29">
        <v>423.14190674000002</v>
      </c>
      <c r="E2506" s="29">
        <v>6.7086560000000003E-3</v>
      </c>
    </row>
    <row r="2507" spans="1:5" x14ac:dyDescent="0.35">
      <c r="A2507" s="29" t="s">
        <v>124</v>
      </c>
      <c r="B2507" s="29" t="s">
        <v>13</v>
      </c>
      <c r="C2507" s="29" t="s">
        <v>30</v>
      </c>
      <c r="D2507" s="29">
        <v>5471.9868164099998</v>
      </c>
      <c r="E2507" s="29">
        <v>3.513216E-3</v>
      </c>
    </row>
    <row r="2508" spans="1:5" x14ac:dyDescent="0.35">
      <c r="A2508" s="29" t="s">
        <v>125</v>
      </c>
      <c r="B2508" s="29" t="s">
        <v>13</v>
      </c>
      <c r="C2508" s="29" t="s">
        <v>30</v>
      </c>
      <c r="D2508" s="29">
        <v>6057.0087890599998</v>
      </c>
      <c r="E2508" s="29">
        <v>3.4956739999999998E-3</v>
      </c>
    </row>
    <row r="2509" spans="1:5" x14ac:dyDescent="0.35">
      <c r="A2509" s="29" t="s">
        <v>126</v>
      </c>
      <c r="B2509" s="29" t="s">
        <v>13</v>
      </c>
      <c r="C2509" s="29" t="s">
        <v>30</v>
      </c>
      <c r="D2509" s="29">
        <v>6159.4233398400002</v>
      </c>
      <c r="E2509" s="29">
        <v>3.6011820000000001E-3</v>
      </c>
    </row>
    <row r="2510" spans="1:5" x14ac:dyDescent="0.35">
      <c r="A2510" s="29" t="s">
        <v>127</v>
      </c>
      <c r="B2510" s="29" t="s">
        <v>13</v>
      </c>
      <c r="C2510" s="29" t="s">
        <v>30</v>
      </c>
      <c r="D2510" s="29">
        <v>6101.8500976599998</v>
      </c>
      <c r="E2510" s="29">
        <v>3.4810290000000001E-3</v>
      </c>
    </row>
    <row r="2511" spans="1:5" x14ac:dyDescent="0.35">
      <c r="A2511" s="29" t="s">
        <v>128</v>
      </c>
      <c r="B2511" s="29" t="s">
        <v>13</v>
      </c>
      <c r="C2511" s="29" t="s">
        <v>30</v>
      </c>
      <c r="D2511" s="29">
        <v>6390.1508789099998</v>
      </c>
      <c r="E2511" s="29">
        <v>3.55537E-3</v>
      </c>
    </row>
    <row r="2512" spans="1:5" x14ac:dyDescent="0.35">
      <c r="A2512" s="29" t="s">
        <v>129</v>
      </c>
      <c r="B2512" s="29" t="s">
        <v>13</v>
      </c>
      <c r="C2512" s="29" t="s">
        <v>30</v>
      </c>
      <c r="D2512" s="29">
        <v>7809.0058593800004</v>
      </c>
      <c r="E2512" s="29">
        <v>3.6927449999999999E-3</v>
      </c>
    </row>
    <row r="2513" spans="1:5" x14ac:dyDescent="0.35">
      <c r="A2513" s="29" t="s">
        <v>130</v>
      </c>
      <c r="B2513" s="29" t="s">
        <v>13</v>
      </c>
      <c r="C2513" s="29" t="s">
        <v>30</v>
      </c>
      <c r="D2513" s="29">
        <v>8435.72265625</v>
      </c>
      <c r="E2513" s="29">
        <v>3.6754370000000001E-3</v>
      </c>
    </row>
    <row r="2514" spans="1:5" x14ac:dyDescent="0.35">
      <c r="A2514" s="29" t="s">
        <v>131</v>
      </c>
      <c r="B2514" s="29" t="s">
        <v>13</v>
      </c>
      <c r="C2514" s="29" t="s">
        <v>30</v>
      </c>
      <c r="D2514" s="29">
        <v>8649.4160156300004</v>
      </c>
      <c r="E2514" s="29">
        <v>3.7248049999999999E-3</v>
      </c>
    </row>
    <row r="2515" spans="1:5" x14ac:dyDescent="0.35">
      <c r="A2515" s="29" t="s">
        <v>132</v>
      </c>
      <c r="B2515" s="29" t="s">
        <v>13</v>
      </c>
      <c r="C2515" s="29" t="s">
        <v>30</v>
      </c>
      <c r="D2515" s="29">
        <v>7001.3969726599998</v>
      </c>
      <c r="E2515" s="29">
        <v>3.7307350000000002E-3</v>
      </c>
    </row>
    <row r="2516" spans="1:5" x14ac:dyDescent="0.35">
      <c r="A2516" s="29" t="s">
        <v>133</v>
      </c>
      <c r="B2516" s="29" t="s">
        <v>13</v>
      </c>
      <c r="C2516" s="29" t="s">
        <v>30</v>
      </c>
      <c r="D2516" s="29">
        <v>6423.0527343800004</v>
      </c>
      <c r="E2516" s="29">
        <v>3.8788709999999999E-3</v>
      </c>
    </row>
    <row r="2517" spans="1:5" x14ac:dyDescent="0.35">
      <c r="A2517" s="29" t="s">
        <v>134</v>
      </c>
      <c r="B2517" s="29" t="s">
        <v>13</v>
      </c>
      <c r="C2517" s="29" t="s">
        <v>30</v>
      </c>
      <c r="D2517" s="29">
        <v>5350.2705078099998</v>
      </c>
      <c r="E2517" s="29">
        <v>4.0888460000000001E-3</v>
      </c>
    </row>
    <row r="2518" spans="1:5" x14ac:dyDescent="0.35">
      <c r="A2518" s="29" t="s">
        <v>135</v>
      </c>
      <c r="B2518" s="29" t="s">
        <v>13</v>
      </c>
      <c r="C2518" s="29" t="s">
        <v>30</v>
      </c>
      <c r="D2518" s="29">
        <v>4556</v>
      </c>
      <c r="E2518" s="29">
        <v>4.1444120000000001E-3</v>
      </c>
    </row>
    <row r="2519" spans="1:5" x14ac:dyDescent="0.35">
      <c r="A2519" s="29" t="s">
        <v>136</v>
      </c>
      <c r="B2519" s="29" t="s">
        <v>13</v>
      </c>
      <c r="C2519" s="29" t="s">
        <v>30</v>
      </c>
      <c r="D2519" s="29">
        <v>4149.9028320300004</v>
      </c>
      <c r="E2519" s="29">
        <v>4.1857600000000002E-3</v>
      </c>
    </row>
    <row r="2520" spans="1:5" x14ac:dyDescent="0.35">
      <c r="A2520" s="29" t="s">
        <v>137</v>
      </c>
      <c r="B2520" s="29" t="s">
        <v>13</v>
      </c>
      <c r="C2520" s="29" t="s">
        <v>30</v>
      </c>
      <c r="D2520" s="29">
        <v>3677.1123046900002</v>
      </c>
      <c r="E2520" s="29">
        <v>4.3180320000000003E-3</v>
      </c>
    </row>
    <row r="2521" spans="1:5" x14ac:dyDescent="0.35">
      <c r="A2521" s="29" t="s">
        <v>138</v>
      </c>
      <c r="B2521" s="29" t="s">
        <v>13</v>
      </c>
      <c r="C2521" s="29" t="s">
        <v>30</v>
      </c>
      <c r="D2521" s="29">
        <v>3313.3876953099998</v>
      </c>
      <c r="E2521" s="29">
        <v>4.8815209999999998E-3</v>
      </c>
    </row>
    <row r="2522" spans="1:5" x14ac:dyDescent="0.35">
      <c r="A2522" s="29" t="s">
        <v>124</v>
      </c>
      <c r="B2522" s="29" t="s">
        <v>13</v>
      </c>
      <c r="C2522" s="29" t="s">
        <v>31</v>
      </c>
      <c r="D2522" s="29">
        <v>4726.7021484400002</v>
      </c>
      <c r="E2522" s="29">
        <v>3.512725E-3</v>
      </c>
    </row>
    <row r="2523" spans="1:5" x14ac:dyDescent="0.35">
      <c r="A2523" s="29" t="s">
        <v>125</v>
      </c>
      <c r="B2523" s="29" t="s">
        <v>13</v>
      </c>
      <c r="C2523" s="29" t="s">
        <v>31</v>
      </c>
      <c r="D2523" s="29">
        <v>4921.0424804699996</v>
      </c>
      <c r="E2523" s="29">
        <v>3.6463009999999998E-3</v>
      </c>
    </row>
    <row r="2524" spans="1:5" x14ac:dyDescent="0.35">
      <c r="A2524" s="29" t="s">
        <v>126</v>
      </c>
      <c r="B2524" s="29" t="s">
        <v>13</v>
      </c>
      <c r="C2524" s="29" t="s">
        <v>31</v>
      </c>
      <c r="D2524" s="29">
        <v>5086.1137695300004</v>
      </c>
      <c r="E2524" s="29">
        <v>3.6653789999999999E-3</v>
      </c>
    </row>
    <row r="2525" spans="1:5" x14ac:dyDescent="0.35">
      <c r="A2525" s="29" t="s">
        <v>127</v>
      </c>
      <c r="B2525" s="29" t="s">
        <v>13</v>
      </c>
      <c r="C2525" s="29" t="s">
        <v>31</v>
      </c>
      <c r="D2525" s="29">
        <v>5070.9521484400002</v>
      </c>
      <c r="E2525" s="29">
        <v>3.584299E-3</v>
      </c>
    </row>
    <row r="2526" spans="1:5" x14ac:dyDescent="0.35">
      <c r="A2526" s="29" t="s">
        <v>128</v>
      </c>
      <c r="B2526" s="29" t="s">
        <v>13</v>
      </c>
      <c r="C2526" s="29" t="s">
        <v>31</v>
      </c>
      <c r="D2526" s="29">
        <v>5120.2919921900002</v>
      </c>
      <c r="E2526" s="29">
        <v>3.6202069999999999E-3</v>
      </c>
    </row>
    <row r="2527" spans="1:5" x14ac:dyDescent="0.35">
      <c r="A2527" s="29" t="s">
        <v>129</v>
      </c>
      <c r="B2527" s="29" t="s">
        <v>13</v>
      </c>
      <c r="C2527" s="29" t="s">
        <v>31</v>
      </c>
      <c r="D2527" s="29">
        <v>6485.9985351599998</v>
      </c>
      <c r="E2527" s="29">
        <v>4.2407210000000002E-3</v>
      </c>
    </row>
    <row r="2528" spans="1:5" x14ac:dyDescent="0.35">
      <c r="A2528" s="29" t="s">
        <v>130</v>
      </c>
      <c r="B2528" s="29" t="s">
        <v>13</v>
      </c>
      <c r="C2528" s="29" t="s">
        <v>31</v>
      </c>
      <c r="D2528" s="29">
        <v>6737.2060546900002</v>
      </c>
      <c r="E2528" s="29">
        <v>4.4197439999999998E-3</v>
      </c>
    </row>
    <row r="2529" spans="1:5" x14ac:dyDescent="0.35">
      <c r="A2529" s="29" t="s">
        <v>131</v>
      </c>
      <c r="B2529" s="29" t="s">
        <v>13</v>
      </c>
      <c r="C2529" s="29" t="s">
        <v>31</v>
      </c>
      <c r="D2529" s="29">
        <v>7696</v>
      </c>
      <c r="E2529" s="29">
        <v>4.4654320000000001E-3</v>
      </c>
    </row>
    <row r="2530" spans="1:5" x14ac:dyDescent="0.35">
      <c r="A2530" s="29" t="s">
        <v>132</v>
      </c>
      <c r="B2530" s="29" t="s">
        <v>13</v>
      </c>
      <c r="C2530" s="29" t="s">
        <v>31</v>
      </c>
      <c r="D2530" s="29">
        <v>6333</v>
      </c>
      <c r="E2530" s="29">
        <v>4.3750109999999998E-3</v>
      </c>
    </row>
    <row r="2531" spans="1:5" x14ac:dyDescent="0.35">
      <c r="A2531" s="29" t="s">
        <v>133</v>
      </c>
      <c r="B2531" s="29" t="s">
        <v>13</v>
      </c>
      <c r="C2531" s="29" t="s">
        <v>31</v>
      </c>
      <c r="D2531" s="29">
        <v>5574</v>
      </c>
      <c r="E2531" s="29">
        <v>4.511396E-3</v>
      </c>
    </row>
    <row r="2532" spans="1:5" x14ac:dyDescent="0.35">
      <c r="A2532" s="29" t="s">
        <v>134</v>
      </c>
      <c r="B2532" s="29" t="s">
        <v>13</v>
      </c>
      <c r="C2532" s="29" t="s">
        <v>31</v>
      </c>
      <c r="D2532" s="29">
        <v>4503</v>
      </c>
      <c r="E2532" s="29">
        <v>4.5540629999999997E-3</v>
      </c>
    </row>
    <row r="2533" spans="1:5" x14ac:dyDescent="0.35">
      <c r="A2533" s="29" t="s">
        <v>135</v>
      </c>
      <c r="B2533" s="29" t="s">
        <v>13</v>
      </c>
      <c r="C2533" s="29" t="s">
        <v>31</v>
      </c>
      <c r="D2533" s="29">
        <v>4280</v>
      </c>
      <c r="E2533" s="29">
        <v>4.8976180000000003E-3</v>
      </c>
    </row>
    <row r="2534" spans="1:5" x14ac:dyDescent="0.35">
      <c r="A2534" s="29" t="s">
        <v>136</v>
      </c>
      <c r="B2534" s="29" t="s">
        <v>13</v>
      </c>
      <c r="C2534" s="29" t="s">
        <v>31</v>
      </c>
      <c r="D2534" s="29">
        <v>3612</v>
      </c>
      <c r="E2534" s="29">
        <v>5.2387090000000002E-3</v>
      </c>
    </row>
    <row r="2535" spans="1:5" x14ac:dyDescent="0.35">
      <c r="A2535" s="29" t="s">
        <v>137</v>
      </c>
      <c r="B2535" s="29" t="s">
        <v>13</v>
      </c>
      <c r="C2535" s="29" t="s">
        <v>31</v>
      </c>
      <c r="D2535" s="29">
        <v>3039</v>
      </c>
      <c r="E2535" s="29">
        <v>5.3590349999999998E-3</v>
      </c>
    </row>
    <row r="2536" spans="1:5" x14ac:dyDescent="0.35">
      <c r="A2536" s="29" t="s">
        <v>138</v>
      </c>
      <c r="B2536" s="29" t="s">
        <v>13</v>
      </c>
      <c r="C2536" s="29" t="s">
        <v>31</v>
      </c>
      <c r="D2536" s="29">
        <v>2641</v>
      </c>
      <c r="E2536" s="29">
        <v>5.427762E-3</v>
      </c>
    </row>
    <row r="2537" spans="1:5" x14ac:dyDescent="0.35">
      <c r="A2537" s="29" t="s">
        <v>124</v>
      </c>
      <c r="B2537" s="29" t="s">
        <v>13</v>
      </c>
      <c r="C2537" s="29" t="s">
        <v>32</v>
      </c>
      <c r="D2537" s="29">
        <v>1242.6972656299999</v>
      </c>
      <c r="E2537" s="29">
        <v>4.4515570000000001E-3</v>
      </c>
    </row>
    <row r="2538" spans="1:5" x14ac:dyDescent="0.35">
      <c r="A2538" s="29" t="s">
        <v>125</v>
      </c>
      <c r="B2538" s="29" t="s">
        <v>13</v>
      </c>
      <c r="C2538" s="29" t="s">
        <v>32</v>
      </c>
      <c r="D2538" s="29">
        <v>1383.0031738299999</v>
      </c>
      <c r="E2538" s="29">
        <v>4.5895650000000003E-3</v>
      </c>
    </row>
    <row r="2539" spans="1:5" x14ac:dyDescent="0.35">
      <c r="A2539" s="29" t="s">
        <v>126</v>
      </c>
      <c r="B2539" s="29" t="s">
        <v>13</v>
      </c>
      <c r="C2539" s="29" t="s">
        <v>32</v>
      </c>
      <c r="D2539" s="29">
        <v>1466.9854736299999</v>
      </c>
      <c r="E2539" s="29">
        <v>4.6541270000000001E-3</v>
      </c>
    </row>
    <row r="2540" spans="1:5" x14ac:dyDescent="0.35">
      <c r="A2540" s="29" t="s">
        <v>127</v>
      </c>
      <c r="B2540" s="29" t="s">
        <v>13</v>
      </c>
      <c r="C2540" s="29" t="s">
        <v>32</v>
      </c>
      <c r="D2540" s="29">
        <v>1399.8471679700001</v>
      </c>
      <c r="E2540" s="29">
        <v>5.2755060000000001E-3</v>
      </c>
    </row>
    <row r="2541" spans="1:5" x14ac:dyDescent="0.35">
      <c r="A2541" s="29" t="s">
        <v>128</v>
      </c>
      <c r="B2541" s="29" t="s">
        <v>13</v>
      </c>
      <c r="C2541" s="29" t="s">
        <v>32</v>
      </c>
      <c r="D2541" s="29">
        <v>1608.48376465</v>
      </c>
      <c r="E2541" s="29">
        <v>5.4323599999999998E-3</v>
      </c>
    </row>
    <row r="2542" spans="1:5" x14ac:dyDescent="0.35">
      <c r="A2542" s="29" t="s">
        <v>129</v>
      </c>
      <c r="B2542" s="29" t="s">
        <v>13</v>
      </c>
      <c r="C2542" s="29" t="s">
        <v>32</v>
      </c>
      <c r="D2542" s="29">
        <v>1665.2441406299999</v>
      </c>
      <c r="E2542" s="29">
        <v>5.3645050000000003E-3</v>
      </c>
    </row>
    <row r="2543" spans="1:5" x14ac:dyDescent="0.35">
      <c r="A2543" s="29" t="s">
        <v>130</v>
      </c>
      <c r="B2543" s="29" t="s">
        <v>13</v>
      </c>
      <c r="C2543" s="29" t="s">
        <v>32</v>
      </c>
      <c r="D2543" s="29">
        <v>1576.0235595700001</v>
      </c>
      <c r="E2543" s="29">
        <v>5.2663800000000002E-3</v>
      </c>
    </row>
    <row r="2544" spans="1:5" x14ac:dyDescent="0.35">
      <c r="A2544" s="29" t="s">
        <v>131</v>
      </c>
      <c r="B2544" s="29" t="s">
        <v>13</v>
      </c>
      <c r="C2544" s="29" t="s">
        <v>32</v>
      </c>
      <c r="D2544" s="29">
        <v>1739.0053710899999</v>
      </c>
      <c r="E2544" s="29">
        <v>5.0882929999999998E-3</v>
      </c>
    </row>
    <row r="2545" spans="1:5" x14ac:dyDescent="0.35">
      <c r="A2545" s="29" t="s">
        <v>132</v>
      </c>
      <c r="B2545" s="29" t="s">
        <v>13</v>
      </c>
      <c r="C2545" s="29" t="s">
        <v>32</v>
      </c>
      <c r="D2545" s="29">
        <v>1656.4561767600001</v>
      </c>
      <c r="E2545" s="29">
        <v>5.6113719999999999E-3</v>
      </c>
    </row>
    <row r="2546" spans="1:5" x14ac:dyDescent="0.35">
      <c r="A2546" s="29" t="s">
        <v>133</v>
      </c>
      <c r="B2546" s="29" t="s">
        <v>13</v>
      </c>
      <c r="C2546" s="29" t="s">
        <v>32</v>
      </c>
      <c r="D2546" s="29">
        <v>1633.8391113299999</v>
      </c>
      <c r="E2546" s="29">
        <v>5.4277070000000004E-3</v>
      </c>
    </row>
    <row r="2547" spans="1:5" x14ac:dyDescent="0.35">
      <c r="A2547" s="29" t="s">
        <v>134</v>
      </c>
      <c r="B2547" s="29" t="s">
        <v>13</v>
      </c>
      <c r="C2547" s="29" t="s">
        <v>32</v>
      </c>
      <c r="D2547" s="29">
        <v>1184.43066406</v>
      </c>
      <c r="E2547" s="29">
        <v>5.6323479999999997E-3</v>
      </c>
    </row>
    <row r="2548" spans="1:5" x14ac:dyDescent="0.35">
      <c r="A2548" s="29" t="s">
        <v>135</v>
      </c>
      <c r="B2548" s="29" t="s">
        <v>13</v>
      </c>
      <c r="C2548" s="29" t="s">
        <v>32</v>
      </c>
      <c r="D2548" s="29">
        <v>1218</v>
      </c>
      <c r="E2548" s="29">
        <v>5.6513400000000004E-3</v>
      </c>
    </row>
    <row r="2549" spans="1:5" x14ac:dyDescent="0.35">
      <c r="A2549" s="29" t="s">
        <v>136</v>
      </c>
      <c r="B2549" s="29" t="s">
        <v>13</v>
      </c>
      <c r="C2549" s="29" t="s">
        <v>32</v>
      </c>
      <c r="D2549" s="29">
        <v>1299.5189209</v>
      </c>
      <c r="E2549" s="29">
        <v>5.6264879999999998E-3</v>
      </c>
    </row>
    <row r="2550" spans="1:5" x14ac:dyDescent="0.35">
      <c r="A2550" s="29" t="s">
        <v>137</v>
      </c>
      <c r="B2550" s="29" t="s">
        <v>13</v>
      </c>
      <c r="C2550" s="29" t="s">
        <v>32</v>
      </c>
      <c r="D2550" s="29">
        <v>1035.7435302700001</v>
      </c>
      <c r="E2550" s="29">
        <v>5.3948690000000001E-3</v>
      </c>
    </row>
    <row r="2551" spans="1:5" x14ac:dyDescent="0.35">
      <c r="A2551" s="29" t="s">
        <v>138</v>
      </c>
      <c r="B2551" s="29" t="s">
        <v>13</v>
      </c>
      <c r="C2551" s="29" t="s">
        <v>32</v>
      </c>
      <c r="D2551" s="29">
        <v>920.16442871000004</v>
      </c>
      <c r="E2551" s="29">
        <v>5.0779980000000002E-3</v>
      </c>
    </row>
    <row r="2552" spans="1:5" x14ac:dyDescent="0.35">
      <c r="A2552" s="29" t="s">
        <v>124</v>
      </c>
      <c r="B2552" s="29" t="s">
        <v>13</v>
      </c>
      <c r="C2552" s="29" t="s">
        <v>33</v>
      </c>
      <c r="D2552" s="29">
        <v>503.42373657000002</v>
      </c>
      <c r="E2552" s="29">
        <v>6.3858869999999998E-3</v>
      </c>
    </row>
    <row r="2553" spans="1:5" x14ac:dyDescent="0.35">
      <c r="A2553" s="29" t="s">
        <v>125</v>
      </c>
      <c r="B2553" s="29" t="s">
        <v>13</v>
      </c>
      <c r="C2553" s="29" t="s">
        <v>33</v>
      </c>
      <c r="D2553" s="29">
        <v>562.70599364999998</v>
      </c>
      <c r="E2553" s="29">
        <v>6.4413589999999998E-3</v>
      </c>
    </row>
    <row r="2554" spans="1:5" x14ac:dyDescent="0.35">
      <c r="A2554" s="29" t="s">
        <v>126</v>
      </c>
      <c r="B2554" s="29" t="s">
        <v>13</v>
      </c>
      <c r="C2554" s="29" t="s">
        <v>33</v>
      </c>
      <c r="D2554" s="29">
        <v>611.62579345999995</v>
      </c>
      <c r="E2554" s="29">
        <v>5.9180109999999999E-3</v>
      </c>
    </row>
    <row r="2555" spans="1:5" x14ac:dyDescent="0.35">
      <c r="A2555" s="29" t="s">
        <v>127</v>
      </c>
      <c r="B2555" s="29" t="s">
        <v>13</v>
      </c>
      <c r="C2555" s="29" t="s">
        <v>33</v>
      </c>
      <c r="D2555" s="29">
        <v>720.82427978999999</v>
      </c>
      <c r="E2555" s="29">
        <v>5.8897100000000003E-3</v>
      </c>
    </row>
    <row r="2556" spans="1:5" x14ac:dyDescent="0.35">
      <c r="A2556" s="29" t="s">
        <v>128</v>
      </c>
      <c r="B2556" s="29" t="s">
        <v>13</v>
      </c>
      <c r="C2556" s="29" t="s">
        <v>33</v>
      </c>
      <c r="D2556" s="29">
        <v>648.83502196999996</v>
      </c>
      <c r="E2556" s="29">
        <v>5.9360940000000003E-3</v>
      </c>
    </row>
    <row r="2557" spans="1:5" x14ac:dyDescent="0.35">
      <c r="A2557" s="29" t="s">
        <v>129</v>
      </c>
      <c r="B2557" s="29" t="s">
        <v>13</v>
      </c>
      <c r="C2557" s="29" t="s">
        <v>33</v>
      </c>
      <c r="D2557" s="29">
        <v>864.96954345999995</v>
      </c>
      <c r="E2557" s="29">
        <v>5.9697450000000003E-3</v>
      </c>
    </row>
    <row r="2558" spans="1:5" x14ac:dyDescent="0.35">
      <c r="A2558" s="29" t="s">
        <v>130</v>
      </c>
      <c r="B2558" s="29" t="s">
        <v>13</v>
      </c>
      <c r="C2558" s="29" t="s">
        <v>33</v>
      </c>
      <c r="D2558" s="29">
        <v>832.27337646000001</v>
      </c>
      <c r="E2558" s="29">
        <v>6.1810240000000002E-3</v>
      </c>
    </row>
    <row r="2559" spans="1:5" x14ac:dyDescent="0.35">
      <c r="A2559" s="29" t="s">
        <v>131</v>
      </c>
      <c r="B2559" s="29" t="s">
        <v>13</v>
      </c>
      <c r="C2559" s="29" t="s">
        <v>33</v>
      </c>
      <c r="D2559" s="29">
        <v>760.47625731999995</v>
      </c>
      <c r="E2559" s="29">
        <v>6.1022489999999997E-3</v>
      </c>
    </row>
    <row r="2560" spans="1:5" x14ac:dyDescent="0.35">
      <c r="A2560" s="29" t="s">
        <v>132</v>
      </c>
      <c r="B2560" s="29" t="s">
        <v>13</v>
      </c>
      <c r="C2560" s="29" t="s">
        <v>33</v>
      </c>
      <c r="D2560" s="29">
        <v>725.14318848000005</v>
      </c>
      <c r="E2560" s="29">
        <v>6.2171769999999999E-3</v>
      </c>
    </row>
    <row r="2561" spans="1:5" x14ac:dyDescent="0.35">
      <c r="A2561" s="29" t="s">
        <v>133</v>
      </c>
      <c r="B2561" s="29" t="s">
        <v>13</v>
      </c>
      <c r="C2561" s="29" t="s">
        <v>33</v>
      </c>
      <c r="D2561" s="29">
        <v>715.15997314000003</v>
      </c>
      <c r="E2561" s="29">
        <v>6.4675169999999999E-3</v>
      </c>
    </row>
    <row r="2562" spans="1:5" x14ac:dyDescent="0.35">
      <c r="A2562" s="29" t="s">
        <v>134</v>
      </c>
      <c r="B2562" s="29" t="s">
        <v>13</v>
      </c>
      <c r="C2562" s="29" t="s">
        <v>33</v>
      </c>
      <c r="D2562" s="29">
        <v>646.98785399999997</v>
      </c>
      <c r="E2562" s="29">
        <v>6.405633E-3</v>
      </c>
    </row>
    <row r="2563" spans="1:5" x14ac:dyDescent="0.35">
      <c r="A2563" s="29" t="s">
        <v>135</v>
      </c>
      <c r="B2563" s="29" t="s">
        <v>13</v>
      </c>
      <c r="C2563" s="29" t="s">
        <v>33</v>
      </c>
      <c r="D2563" s="29">
        <v>486</v>
      </c>
      <c r="E2563" s="29">
        <v>6.8915749999999996E-3</v>
      </c>
    </row>
    <row r="2564" spans="1:5" x14ac:dyDescent="0.35">
      <c r="A2564" s="29" t="s">
        <v>136</v>
      </c>
      <c r="B2564" s="29" t="s">
        <v>13</v>
      </c>
      <c r="C2564" s="29" t="s">
        <v>33</v>
      </c>
      <c r="D2564" s="29">
        <v>531.6796875</v>
      </c>
      <c r="E2564" s="29">
        <v>6.1331210000000001E-3</v>
      </c>
    </row>
    <row r="2565" spans="1:5" x14ac:dyDescent="0.35">
      <c r="A2565" s="29" t="s">
        <v>137</v>
      </c>
      <c r="B2565" s="29" t="s">
        <v>13</v>
      </c>
      <c r="C2565" s="29" t="s">
        <v>33</v>
      </c>
      <c r="D2565" s="29">
        <v>465.86782836999998</v>
      </c>
      <c r="E2565" s="29">
        <v>6.9784879999999997E-3</v>
      </c>
    </row>
    <row r="2566" spans="1:5" x14ac:dyDescent="0.35">
      <c r="A2566" s="29" t="s">
        <v>138</v>
      </c>
      <c r="B2566" s="29" t="s">
        <v>13</v>
      </c>
      <c r="C2566" s="29" t="s">
        <v>33</v>
      </c>
      <c r="D2566" s="29">
        <v>369.16400146000001</v>
      </c>
      <c r="E2566" s="29">
        <v>7.0842220000000003E-3</v>
      </c>
    </row>
    <row r="2567" spans="1:5" x14ac:dyDescent="0.35">
      <c r="A2567" s="29" t="s">
        <v>124</v>
      </c>
      <c r="B2567" s="29" t="s">
        <v>13</v>
      </c>
      <c r="C2567" s="29" t="s">
        <v>34</v>
      </c>
      <c r="D2567" s="29">
        <v>1002.6626586899999</v>
      </c>
      <c r="E2567" s="29">
        <v>5.2996509999999998E-3</v>
      </c>
    </row>
    <row r="2568" spans="1:5" x14ac:dyDescent="0.35">
      <c r="A2568" s="29" t="s">
        <v>125</v>
      </c>
      <c r="B2568" s="29" t="s">
        <v>13</v>
      </c>
      <c r="C2568" s="29" t="s">
        <v>34</v>
      </c>
      <c r="D2568" s="29">
        <v>1085.5559082</v>
      </c>
      <c r="E2568" s="29">
        <v>5.4219139999999999E-3</v>
      </c>
    </row>
    <row r="2569" spans="1:5" x14ac:dyDescent="0.35">
      <c r="A2569" s="29" t="s">
        <v>126</v>
      </c>
      <c r="B2569" s="29" t="s">
        <v>13</v>
      </c>
      <c r="C2569" s="29" t="s">
        <v>34</v>
      </c>
      <c r="D2569" s="29">
        <v>996.13690185999997</v>
      </c>
      <c r="E2569" s="29">
        <v>5.5727800000000003E-3</v>
      </c>
    </row>
    <row r="2570" spans="1:5" x14ac:dyDescent="0.35">
      <c r="A2570" s="29" t="s">
        <v>127</v>
      </c>
      <c r="B2570" s="29" t="s">
        <v>13</v>
      </c>
      <c r="C2570" s="29" t="s">
        <v>34</v>
      </c>
      <c r="D2570" s="29">
        <v>1064.5424804700001</v>
      </c>
      <c r="E2570" s="29">
        <v>5.1297299999999999E-3</v>
      </c>
    </row>
    <row r="2571" spans="1:5" x14ac:dyDescent="0.35">
      <c r="A2571" s="29" t="s">
        <v>128</v>
      </c>
      <c r="B2571" s="29" t="s">
        <v>13</v>
      </c>
      <c r="C2571" s="29" t="s">
        <v>34</v>
      </c>
      <c r="D2571" s="29">
        <v>997.56970215000001</v>
      </c>
      <c r="E2571" s="29">
        <v>5.7686609999999996E-3</v>
      </c>
    </row>
    <row r="2572" spans="1:5" x14ac:dyDescent="0.35">
      <c r="A2572" s="29" t="s">
        <v>129</v>
      </c>
      <c r="B2572" s="29" t="s">
        <v>13</v>
      </c>
      <c r="C2572" s="29" t="s">
        <v>34</v>
      </c>
      <c r="D2572" s="29">
        <v>1241.3338623</v>
      </c>
      <c r="E2572" s="29">
        <v>5.6011680000000001E-3</v>
      </c>
    </row>
    <row r="2573" spans="1:5" x14ac:dyDescent="0.35">
      <c r="A2573" s="29" t="s">
        <v>130</v>
      </c>
      <c r="B2573" s="29" t="s">
        <v>13</v>
      </c>
      <c r="C2573" s="29" t="s">
        <v>34</v>
      </c>
      <c r="D2573" s="29">
        <v>1349.8553466799999</v>
      </c>
      <c r="E2573" s="29">
        <v>5.5351760000000002E-3</v>
      </c>
    </row>
    <row r="2574" spans="1:5" x14ac:dyDescent="0.35">
      <c r="A2574" s="29" t="s">
        <v>131</v>
      </c>
      <c r="B2574" s="29" t="s">
        <v>13</v>
      </c>
      <c r="C2574" s="29" t="s">
        <v>34</v>
      </c>
      <c r="D2574" s="29">
        <v>1264.8881835899999</v>
      </c>
      <c r="E2574" s="29">
        <v>5.2449080000000004E-3</v>
      </c>
    </row>
    <row r="2575" spans="1:5" x14ac:dyDescent="0.35">
      <c r="A2575" s="29" t="s">
        <v>132</v>
      </c>
      <c r="B2575" s="29" t="s">
        <v>13</v>
      </c>
      <c r="C2575" s="29" t="s">
        <v>34</v>
      </c>
      <c r="D2575" s="29">
        <v>1268.7265625</v>
      </c>
      <c r="E2575" s="29">
        <v>5.4263009999999997E-3</v>
      </c>
    </row>
    <row r="2576" spans="1:5" x14ac:dyDescent="0.35">
      <c r="A2576" s="29" t="s">
        <v>133</v>
      </c>
      <c r="B2576" s="29" t="s">
        <v>13</v>
      </c>
      <c r="C2576" s="29" t="s">
        <v>34</v>
      </c>
      <c r="D2576" s="29">
        <v>1187.2712402300001</v>
      </c>
      <c r="E2576" s="29">
        <v>5.6873160000000004E-3</v>
      </c>
    </row>
    <row r="2577" spans="1:5" x14ac:dyDescent="0.35">
      <c r="A2577" s="29" t="s">
        <v>134</v>
      </c>
      <c r="B2577" s="29" t="s">
        <v>13</v>
      </c>
      <c r="C2577" s="29" t="s">
        <v>34</v>
      </c>
      <c r="D2577" s="29">
        <v>974.53845215000001</v>
      </c>
      <c r="E2577" s="29">
        <v>5.3021479999999996E-3</v>
      </c>
    </row>
    <row r="2578" spans="1:5" x14ac:dyDescent="0.35">
      <c r="A2578" s="29" t="s">
        <v>135</v>
      </c>
      <c r="B2578" s="29" t="s">
        <v>13</v>
      </c>
      <c r="C2578" s="29" t="s">
        <v>34</v>
      </c>
      <c r="D2578" s="29">
        <v>862</v>
      </c>
      <c r="E2578" s="29">
        <v>5.4782149999999998E-3</v>
      </c>
    </row>
    <row r="2579" spans="1:5" x14ac:dyDescent="0.35">
      <c r="A2579" s="29" t="s">
        <v>136</v>
      </c>
      <c r="B2579" s="29" t="s">
        <v>13</v>
      </c>
      <c r="C2579" s="29" t="s">
        <v>34</v>
      </c>
      <c r="D2579" s="29">
        <v>734.12750243999994</v>
      </c>
      <c r="E2579" s="29">
        <v>5.5303100000000001E-3</v>
      </c>
    </row>
    <row r="2580" spans="1:5" x14ac:dyDescent="0.35">
      <c r="A2580" s="29" t="s">
        <v>137</v>
      </c>
      <c r="B2580" s="29" t="s">
        <v>13</v>
      </c>
      <c r="C2580" s="29" t="s">
        <v>34</v>
      </c>
      <c r="D2580" s="29">
        <v>627.88989258000004</v>
      </c>
      <c r="E2580" s="29">
        <v>5.4727459999999997E-3</v>
      </c>
    </row>
    <row r="2581" spans="1:5" x14ac:dyDescent="0.35">
      <c r="A2581" s="29" t="s">
        <v>138</v>
      </c>
      <c r="B2581" s="29" t="s">
        <v>13</v>
      </c>
      <c r="C2581" s="29" t="s">
        <v>34</v>
      </c>
      <c r="D2581" s="29">
        <v>637.25848388999998</v>
      </c>
      <c r="E2581" s="29">
        <v>6.0189659999999997E-3</v>
      </c>
    </row>
    <row r="2582" spans="1:5" x14ac:dyDescent="0.35">
      <c r="A2582" s="29" t="s">
        <v>124</v>
      </c>
      <c r="B2582" s="29" t="s">
        <v>13</v>
      </c>
      <c r="C2582" s="29" t="s">
        <v>35</v>
      </c>
      <c r="D2582" s="29">
        <v>1168.0391845700001</v>
      </c>
      <c r="E2582" s="29">
        <v>4.4427249999999998E-3</v>
      </c>
    </row>
    <row r="2583" spans="1:5" x14ac:dyDescent="0.35">
      <c r="A2583" s="29" t="s">
        <v>125</v>
      </c>
      <c r="B2583" s="29" t="s">
        <v>13</v>
      </c>
      <c r="C2583" s="29" t="s">
        <v>35</v>
      </c>
      <c r="D2583" s="29">
        <v>1167.1378173799999</v>
      </c>
      <c r="E2583" s="29">
        <v>5.0154900000000001E-3</v>
      </c>
    </row>
    <row r="2584" spans="1:5" x14ac:dyDescent="0.35">
      <c r="A2584" s="29" t="s">
        <v>126</v>
      </c>
      <c r="B2584" s="29" t="s">
        <v>13</v>
      </c>
      <c r="C2584" s="29" t="s">
        <v>35</v>
      </c>
      <c r="D2584" s="29">
        <v>1035.2092285199999</v>
      </c>
      <c r="E2584" s="29">
        <v>4.5713689999999996E-3</v>
      </c>
    </row>
    <row r="2585" spans="1:5" x14ac:dyDescent="0.35">
      <c r="A2585" s="29" t="s">
        <v>127</v>
      </c>
      <c r="B2585" s="29" t="s">
        <v>13</v>
      </c>
      <c r="C2585" s="29" t="s">
        <v>35</v>
      </c>
      <c r="D2585" s="29">
        <v>1117.57543945</v>
      </c>
      <c r="E2585" s="29">
        <v>4.6582300000000002E-3</v>
      </c>
    </row>
    <row r="2586" spans="1:5" x14ac:dyDescent="0.35">
      <c r="A2586" s="29" t="s">
        <v>128</v>
      </c>
      <c r="B2586" s="29" t="s">
        <v>13</v>
      </c>
      <c r="C2586" s="29" t="s">
        <v>35</v>
      </c>
      <c r="D2586" s="29">
        <v>1360.8858642600001</v>
      </c>
      <c r="E2586" s="29">
        <v>4.6169740000000003E-3</v>
      </c>
    </row>
    <row r="2587" spans="1:5" x14ac:dyDescent="0.35">
      <c r="A2587" s="29" t="s">
        <v>129</v>
      </c>
      <c r="B2587" s="29" t="s">
        <v>13</v>
      </c>
      <c r="C2587" s="29" t="s">
        <v>35</v>
      </c>
      <c r="D2587" s="29">
        <v>1505.0201416</v>
      </c>
      <c r="E2587" s="29">
        <v>4.7323540000000002E-3</v>
      </c>
    </row>
    <row r="2588" spans="1:5" x14ac:dyDescent="0.35">
      <c r="A2588" s="29" t="s">
        <v>130</v>
      </c>
      <c r="B2588" s="29" t="s">
        <v>13</v>
      </c>
      <c r="C2588" s="29" t="s">
        <v>35</v>
      </c>
      <c r="D2588" s="29">
        <v>1402.23168945</v>
      </c>
      <c r="E2588" s="29">
        <v>4.6468359999999997E-3</v>
      </c>
    </row>
    <row r="2589" spans="1:5" x14ac:dyDescent="0.35">
      <c r="A2589" s="29" t="s">
        <v>131</v>
      </c>
      <c r="B2589" s="29" t="s">
        <v>13</v>
      </c>
      <c r="C2589" s="29" t="s">
        <v>35</v>
      </c>
      <c r="D2589" s="29">
        <v>1759.92541504</v>
      </c>
      <c r="E2589" s="29">
        <v>4.3002930000000002E-3</v>
      </c>
    </row>
    <row r="2590" spans="1:5" x14ac:dyDescent="0.35">
      <c r="A2590" s="29" t="s">
        <v>132</v>
      </c>
      <c r="B2590" s="29" t="s">
        <v>13</v>
      </c>
      <c r="C2590" s="29" t="s">
        <v>35</v>
      </c>
      <c r="D2590" s="29">
        <v>2032.7779541</v>
      </c>
      <c r="E2590" s="29">
        <v>4.2025099999999996E-3</v>
      </c>
    </row>
    <row r="2591" spans="1:5" x14ac:dyDescent="0.35">
      <c r="A2591" s="29" t="s">
        <v>133</v>
      </c>
      <c r="B2591" s="29" t="s">
        <v>13</v>
      </c>
      <c r="C2591" s="29" t="s">
        <v>35</v>
      </c>
      <c r="D2591" s="29">
        <v>2353.9934082</v>
      </c>
      <c r="E2591" s="29">
        <v>4.2367480000000002E-3</v>
      </c>
    </row>
    <row r="2592" spans="1:5" x14ac:dyDescent="0.35">
      <c r="A2592" s="29" t="s">
        <v>134</v>
      </c>
      <c r="B2592" s="29" t="s">
        <v>13</v>
      </c>
      <c r="C2592" s="29" t="s">
        <v>35</v>
      </c>
      <c r="D2592" s="29">
        <v>1685.3051757799999</v>
      </c>
      <c r="E2592" s="29">
        <v>4.4246260000000001E-3</v>
      </c>
    </row>
    <row r="2593" spans="1:5" x14ac:dyDescent="0.35">
      <c r="A2593" s="29" t="s">
        <v>135</v>
      </c>
      <c r="B2593" s="29" t="s">
        <v>13</v>
      </c>
      <c r="C2593" s="29" t="s">
        <v>35</v>
      </c>
      <c r="D2593" s="29">
        <v>1571</v>
      </c>
      <c r="E2593" s="29">
        <v>4.5450530000000003E-3</v>
      </c>
    </row>
    <row r="2594" spans="1:5" x14ac:dyDescent="0.35">
      <c r="A2594" s="29" t="s">
        <v>136</v>
      </c>
      <c r="B2594" s="29" t="s">
        <v>13</v>
      </c>
      <c r="C2594" s="29" t="s">
        <v>35</v>
      </c>
      <c r="D2594" s="29">
        <v>1227.7675781299999</v>
      </c>
      <c r="E2594" s="29">
        <v>4.9810540000000004E-3</v>
      </c>
    </row>
    <row r="2595" spans="1:5" x14ac:dyDescent="0.35">
      <c r="A2595" s="29" t="s">
        <v>137</v>
      </c>
      <c r="B2595" s="29" t="s">
        <v>13</v>
      </c>
      <c r="C2595" s="29" t="s">
        <v>35</v>
      </c>
      <c r="D2595" s="29">
        <v>995.00042725000003</v>
      </c>
      <c r="E2595" s="29">
        <v>5.5368309999999999E-3</v>
      </c>
    </row>
    <row r="2596" spans="1:5" x14ac:dyDescent="0.35">
      <c r="A2596" s="29" t="s">
        <v>138</v>
      </c>
      <c r="B2596" s="29" t="s">
        <v>13</v>
      </c>
      <c r="C2596" s="29" t="s">
        <v>35</v>
      </c>
      <c r="D2596" s="29">
        <v>850.11175536999997</v>
      </c>
      <c r="E2596" s="29">
        <v>5.8944269999999998E-3</v>
      </c>
    </row>
    <row r="2597" spans="1:5" x14ac:dyDescent="0.35">
      <c r="A2597" s="29" t="s">
        <v>124</v>
      </c>
      <c r="B2597" s="29" t="s">
        <v>13</v>
      </c>
      <c r="C2597" s="29" t="s">
        <v>107</v>
      </c>
      <c r="D2597" s="29">
        <v>77.5</v>
      </c>
      <c r="E2597" s="29">
        <v>5.2262530000000001E-3</v>
      </c>
    </row>
    <row r="2598" spans="1:5" x14ac:dyDescent="0.35">
      <c r="A2598" s="29" t="s">
        <v>125</v>
      </c>
      <c r="B2598" s="29" t="s">
        <v>13</v>
      </c>
      <c r="C2598" s="29" t="s">
        <v>107</v>
      </c>
      <c r="D2598" s="29">
        <v>92.486564639999997</v>
      </c>
      <c r="E2598" s="29">
        <v>4.908038E-3</v>
      </c>
    </row>
    <row r="2599" spans="1:5" x14ac:dyDescent="0.35">
      <c r="A2599" s="29" t="s">
        <v>126</v>
      </c>
      <c r="B2599" s="29" t="s">
        <v>13</v>
      </c>
      <c r="C2599" s="29" t="s">
        <v>107</v>
      </c>
      <c r="D2599" s="29">
        <v>85.25</v>
      </c>
      <c r="E2599" s="29">
        <v>5.4252190000000002E-3</v>
      </c>
    </row>
    <row r="2600" spans="1:5" x14ac:dyDescent="0.35">
      <c r="A2600" s="29" t="s">
        <v>127</v>
      </c>
      <c r="B2600" s="29" t="s">
        <v>13</v>
      </c>
      <c r="C2600" s="29" t="s">
        <v>107</v>
      </c>
      <c r="D2600" s="29">
        <v>85.583335880000007</v>
      </c>
      <c r="E2600" s="29">
        <v>5.3259889999999997E-3</v>
      </c>
    </row>
    <row r="2601" spans="1:5" x14ac:dyDescent="0.35">
      <c r="A2601" s="29" t="s">
        <v>128</v>
      </c>
      <c r="B2601" s="29" t="s">
        <v>13</v>
      </c>
      <c r="C2601" s="29" t="s">
        <v>107</v>
      </c>
      <c r="D2601" s="29">
        <v>93.155555730000003</v>
      </c>
      <c r="E2601" s="29">
        <v>4.4921859999999996E-3</v>
      </c>
    </row>
    <row r="2602" spans="1:5" x14ac:dyDescent="0.35">
      <c r="A2602" s="29" t="s">
        <v>129</v>
      </c>
      <c r="B2602" s="29" t="s">
        <v>13</v>
      </c>
      <c r="C2602" s="29" t="s">
        <v>107</v>
      </c>
      <c r="D2602" s="29">
        <v>68.94545746</v>
      </c>
      <c r="E2602" s="29">
        <v>6.1244619999999998E-3</v>
      </c>
    </row>
    <row r="2603" spans="1:5" x14ac:dyDescent="0.35">
      <c r="A2603" s="29" t="s">
        <v>130</v>
      </c>
      <c r="B2603" s="29" t="s">
        <v>13</v>
      </c>
      <c r="C2603" s="29" t="s">
        <v>107</v>
      </c>
      <c r="D2603" s="29">
        <v>67.555953979999998</v>
      </c>
      <c r="E2603" s="29">
        <v>4.5686950000000002E-3</v>
      </c>
    </row>
    <row r="2604" spans="1:5" x14ac:dyDescent="0.35">
      <c r="A2604" s="29" t="s">
        <v>131</v>
      </c>
      <c r="B2604" s="29" t="s">
        <v>13</v>
      </c>
      <c r="C2604" s="29" t="s">
        <v>107</v>
      </c>
      <c r="D2604" s="29">
        <v>101.125</v>
      </c>
      <c r="E2604" s="29">
        <v>6.0036400000000002E-3</v>
      </c>
    </row>
    <row r="2605" spans="1:5" x14ac:dyDescent="0.35">
      <c r="A2605" s="29" t="s">
        <v>132</v>
      </c>
      <c r="B2605" s="29" t="s">
        <v>13</v>
      </c>
      <c r="C2605" s="29" t="s">
        <v>107</v>
      </c>
      <c r="D2605" s="29">
        <v>87.916664119999993</v>
      </c>
      <c r="E2605" s="29">
        <v>4.8953399999999998E-3</v>
      </c>
    </row>
    <row r="2606" spans="1:5" x14ac:dyDescent="0.35">
      <c r="A2606" s="29" t="s">
        <v>133</v>
      </c>
      <c r="B2606" s="29" t="s">
        <v>13</v>
      </c>
      <c r="C2606" s="29" t="s">
        <v>107</v>
      </c>
      <c r="D2606" s="29">
        <v>100.10713959</v>
      </c>
      <c r="E2606" s="29">
        <v>5.0085219999999996E-3</v>
      </c>
    </row>
    <row r="2607" spans="1:5" x14ac:dyDescent="0.35">
      <c r="A2607" s="29" t="s">
        <v>134</v>
      </c>
      <c r="B2607" s="29" t="s">
        <v>13</v>
      </c>
      <c r="C2607" s="29" t="s">
        <v>107</v>
      </c>
      <c r="D2607" s="29">
        <v>61.333332059999996</v>
      </c>
      <c r="E2607" s="29">
        <v>5.1253009999999996E-3</v>
      </c>
    </row>
    <row r="2608" spans="1:5" x14ac:dyDescent="0.35">
      <c r="A2608" s="29" t="s">
        <v>135</v>
      </c>
      <c r="B2608" s="29" t="s">
        <v>13</v>
      </c>
      <c r="C2608" s="29" t="s">
        <v>107</v>
      </c>
      <c r="D2608" s="29">
        <v>62</v>
      </c>
      <c r="E2608" s="29">
        <v>5.1187280000000003E-3</v>
      </c>
    </row>
    <row r="2609" spans="1:5" x14ac:dyDescent="0.35">
      <c r="A2609" s="29" t="s">
        <v>136</v>
      </c>
      <c r="B2609" s="29" t="s">
        <v>13</v>
      </c>
      <c r="C2609" s="29" t="s">
        <v>107</v>
      </c>
      <c r="D2609" s="29">
        <v>73.303573610000001</v>
      </c>
      <c r="E2609" s="29">
        <v>4.0181899999999996E-3</v>
      </c>
    </row>
    <row r="2610" spans="1:5" x14ac:dyDescent="0.35">
      <c r="A2610" s="29" t="s">
        <v>137</v>
      </c>
      <c r="B2610" s="29" t="s">
        <v>13</v>
      </c>
      <c r="C2610" s="29" t="s">
        <v>107</v>
      </c>
      <c r="D2610" s="29">
        <v>62.035713200000004</v>
      </c>
      <c r="E2610" s="29">
        <v>5.0945909999999999E-3</v>
      </c>
    </row>
    <row r="2611" spans="1:5" x14ac:dyDescent="0.35">
      <c r="A2611" s="29" t="s">
        <v>138</v>
      </c>
      <c r="B2611" s="29" t="s">
        <v>13</v>
      </c>
      <c r="C2611" s="29" t="s">
        <v>107</v>
      </c>
      <c r="D2611" s="29">
        <v>51.5</v>
      </c>
      <c r="E2611" s="29">
        <v>4.7060399999999999E-3</v>
      </c>
    </row>
    <row r="2612" spans="1:5" x14ac:dyDescent="0.35">
      <c r="A2612" s="29" t="s">
        <v>124</v>
      </c>
      <c r="B2612" s="29" t="s">
        <v>13</v>
      </c>
      <c r="C2612" s="29" t="s">
        <v>108</v>
      </c>
      <c r="D2612" s="29">
        <v>0</v>
      </c>
      <c r="E2612" s="29">
        <v>0</v>
      </c>
    </row>
    <row r="2613" spans="1:5" x14ac:dyDescent="0.35">
      <c r="A2613" s="29" t="s">
        <v>125</v>
      </c>
      <c r="B2613" s="29" t="s">
        <v>13</v>
      </c>
      <c r="C2613" s="29" t="s">
        <v>108</v>
      </c>
      <c r="D2613" s="29">
        <v>3.625</v>
      </c>
      <c r="E2613" s="29">
        <v>4.8611100000000001E-3</v>
      </c>
    </row>
    <row r="2614" spans="1:5" x14ac:dyDescent="0.35">
      <c r="A2614" s="29" t="s">
        <v>126</v>
      </c>
      <c r="B2614" s="29" t="s">
        <v>13</v>
      </c>
      <c r="C2614" s="29" t="s">
        <v>108</v>
      </c>
      <c r="D2614" s="29">
        <v>0</v>
      </c>
      <c r="E2614" s="29">
        <v>0</v>
      </c>
    </row>
    <row r="2615" spans="1:5" x14ac:dyDescent="0.35">
      <c r="A2615" s="29" t="s">
        <v>127</v>
      </c>
      <c r="B2615" s="29" t="s">
        <v>13</v>
      </c>
      <c r="C2615" s="29" t="s">
        <v>108</v>
      </c>
      <c r="D2615" s="29">
        <v>1</v>
      </c>
      <c r="E2615" s="29">
        <v>4.8611100000000001E-3</v>
      </c>
    </row>
    <row r="2616" spans="1:5" x14ac:dyDescent="0.35">
      <c r="A2616" s="29" t="s">
        <v>128</v>
      </c>
      <c r="B2616" s="29" t="s">
        <v>13</v>
      </c>
      <c r="C2616" s="29" t="s">
        <v>108</v>
      </c>
      <c r="D2616" s="29">
        <v>2</v>
      </c>
      <c r="E2616" s="29">
        <v>4.1666660000000003E-3</v>
      </c>
    </row>
    <row r="2617" spans="1:5" x14ac:dyDescent="0.35">
      <c r="A2617" s="29" t="s">
        <v>129</v>
      </c>
      <c r="B2617" s="29" t="s">
        <v>13</v>
      </c>
      <c r="C2617" s="29" t="s">
        <v>108</v>
      </c>
      <c r="D2617" s="29">
        <v>0</v>
      </c>
      <c r="E2617" s="29">
        <v>0</v>
      </c>
    </row>
    <row r="2618" spans="1:5" x14ac:dyDescent="0.35">
      <c r="A2618" s="29" t="s">
        <v>130</v>
      </c>
      <c r="B2618" s="29" t="s">
        <v>13</v>
      </c>
      <c r="C2618" s="29" t="s">
        <v>108</v>
      </c>
      <c r="D2618" s="29">
        <v>0</v>
      </c>
      <c r="E2618" s="29">
        <v>0</v>
      </c>
    </row>
    <row r="2619" spans="1:5" x14ac:dyDescent="0.35">
      <c r="A2619" s="29" t="s">
        <v>131</v>
      </c>
      <c r="B2619" s="29" t="s">
        <v>13</v>
      </c>
      <c r="C2619" s="29" t="s">
        <v>108</v>
      </c>
      <c r="D2619" s="29">
        <v>0</v>
      </c>
      <c r="E2619" s="29">
        <v>0</v>
      </c>
    </row>
    <row r="2620" spans="1:5" x14ac:dyDescent="0.35">
      <c r="A2620" s="29" t="s">
        <v>132</v>
      </c>
      <c r="B2620" s="29" t="s">
        <v>13</v>
      </c>
      <c r="C2620" s="29" t="s">
        <v>108</v>
      </c>
      <c r="D2620" s="29">
        <v>0</v>
      </c>
      <c r="E2620" s="29">
        <v>0</v>
      </c>
    </row>
    <row r="2621" spans="1:5" x14ac:dyDescent="0.35">
      <c r="A2621" s="29" t="s">
        <v>133</v>
      </c>
      <c r="B2621" s="29" t="s">
        <v>13</v>
      </c>
      <c r="C2621" s="29" t="s">
        <v>108</v>
      </c>
      <c r="D2621" s="29">
        <v>0</v>
      </c>
      <c r="E2621" s="29">
        <v>0</v>
      </c>
    </row>
    <row r="2622" spans="1:5" x14ac:dyDescent="0.35">
      <c r="A2622" s="29" t="s">
        <v>134</v>
      </c>
      <c r="B2622" s="29" t="s">
        <v>13</v>
      </c>
      <c r="C2622" s="29" t="s">
        <v>108</v>
      </c>
      <c r="D2622" s="29">
        <v>0</v>
      </c>
      <c r="E2622" s="29">
        <v>0</v>
      </c>
    </row>
    <row r="2623" spans="1:5" x14ac:dyDescent="0.35">
      <c r="A2623" s="29" t="s">
        <v>135</v>
      </c>
      <c r="B2623" s="29" t="s">
        <v>13</v>
      </c>
      <c r="C2623" s="29" t="s">
        <v>108</v>
      </c>
      <c r="D2623" s="29">
        <v>1</v>
      </c>
      <c r="E2623" s="29">
        <v>4.1666660000000003E-3</v>
      </c>
    </row>
    <row r="2624" spans="1:5" x14ac:dyDescent="0.35">
      <c r="A2624" s="29" t="s">
        <v>136</v>
      </c>
      <c r="B2624" s="29" t="s">
        <v>13</v>
      </c>
      <c r="C2624" s="29" t="s">
        <v>108</v>
      </c>
      <c r="D2624" s="29">
        <v>0</v>
      </c>
      <c r="E2624" s="29">
        <v>0</v>
      </c>
    </row>
    <row r="2625" spans="1:5" x14ac:dyDescent="0.35">
      <c r="A2625" s="29" t="s">
        <v>137</v>
      </c>
      <c r="B2625" s="29" t="s">
        <v>13</v>
      </c>
      <c r="C2625" s="29" t="s">
        <v>108</v>
      </c>
      <c r="D2625" s="29">
        <v>0</v>
      </c>
      <c r="E2625" s="29">
        <v>0</v>
      </c>
    </row>
    <row r="2626" spans="1:5" x14ac:dyDescent="0.35">
      <c r="A2626" s="29" t="s">
        <v>138</v>
      </c>
      <c r="B2626" s="29" t="s">
        <v>13</v>
      </c>
      <c r="C2626" s="29" t="s">
        <v>108</v>
      </c>
      <c r="D2626" s="29">
        <v>0</v>
      </c>
      <c r="E2626" s="29">
        <v>0</v>
      </c>
    </row>
    <row r="2627" spans="1:5" x14ac:dyDescent="0.35">
      <c r="A2627" s="29" t="s">
        <v>124</v>
      </c>
      <c r="B2627" s="29" t="s">
        <v>13</v>
      </c>
      <c r="C2627" s="29" t="s">
        <v>36</v>
      </c>
      <c r="D2627" s="29">
        <v>1981.3873291</v>
      </c>
      <c r="E2627" s="29">
        <v>5.8734700000000004E-3</v>
      </c>
    </row>
    <row r="2628" spans="1:5" x14ac:dyDescent="0.35">
      <c r="A2628" s="29" t="s">
        <v>125</v>
      </c>
      <c r="B2628" s="29" t="s">
        <v>13</v>
      </c>
      <c r="C2628" s="29" t="s">
        <v>36</v>
      </c>
      <c r="D2628" s="29">
        <v>2177.8647460900002</v>
      </c>
      <c r="E2628" s="29">
        <v>5.804366E-3</v>
      </c>
    </row>
    <row r="2629" spans="1:5" x14ac:dyDescent="0.35">
      <c r="A2629" s="29" t="s">
        <v>126</v>
      </c>
      <c r="B2629" s="29" t="s">
        <v>13</v>
      </c>
      <c r="C2629" s="29" t="s">
        <v>36</v>
      </c>
      <c r="D2629" s="29">
        <v>2168.2204589799999</v>
      </c>
      <c r="E2629" s="29">
        <v>6.085142E-3</v>
      </c>
    </row>
    <row r="2630" spans="1:5" x14ac:dyDescent="0.35">
      <c r="A2630" s="29" t="s">
        <v>127</v>
      </c>
      <c r="B2630" s="29" t="s">
        <v>13</v>
      </c>
      <c r="C2630" s="29" t="s">
        <v>36</v>
      </c>
      <c r="D2630" s="29">
        <v>2084.93359375</v>
      </c>
      <c r="E2630" s="29">
        <v>6.1952209999999999E-3</v>
      </c>
    </row>
    <row r="2631" spans="1:5" x14ac:dyDescent="0.35">
      <c r="A2631" s="29" t="s">
        <v>128</v>
      </c>
      <c r="B2631" s="29" t="s">
        <v>13</v>
      </c>
      <c r="C2631" s="29" t="s">
        <v>36</v>
      </c>
      <c r="D2631" s="29">
        <v>2503.9655761700001</v>
      </c>
      <c r="E2631" s="29">
        <v>6.1536840000000004E-3</v>
      </c>
    </row>
    <row r="2632" spans="1:5" x14ac:dyDescent="0.35">
      <c r="A2632" s="29" t="s">
        <v>129</v>
      </c>
      <c r="B2632" s="29" t="s">
        <v>13</v>
      </c>
      <c r="C2632" s="29" t="s">
        <v>36</v>
      </c>
      <c r="D2632" s="29">
        <v>2943.5568847700001</v>
      </c>
      <c r="E2632" s="29">
        <v>6.2008319999999999E-3</v>
      </c>
    </row>
    <row r="2633" spans="1:5" x14ac:dyDescent="0.35">
      <c r="A2633" s="29" t="s">
        <v>130</v>
      </c>
      <c r="B2633" s="29" t="s">
        <v>13</v>
      </c>
      <c r="C2633" s="29" t="s">
        <v>36</v>
      </c>
      <c r="D2633" s="29">
        <v>3099.4096679700001</v>
      </c>
      <c r="E2633" s="29">
        <v>6.188888E-3</v>
      </c>
    </row>
    <row r="2634" spans="1:5" x14ac:dyDescent="0.35">
      <c r="A2634" s="29" t="s">
        <v>131</v>
      </c>
      <c r="B2634" s="29" t="s">
        <v>13</v>
      </c>
      <c r="C2634" s="29" t="s">
        <v>36</v>
      </c>
      <c r="D2634" s="29">
        <v>2722.7309570299999</v>
      </c>
      <c r="E2634" s="29">
        <v>5.640277E-3</v>
      </c>
    </row>
    <row r="2635" spans="1:5" x14ac:dyDescent="0.35">
      <c r="A2635" s="29" t="s">
        <v>132</v>
      </c>
      <c r="B2635" s="29" t="s">
        <v>13</v>
      </c>
      <c r="C2635" s="29" t="s">
        <v>36</v>
      </c>
      <c r="D2635" s="29">
        <v>2557.9772949200001</v>
      </c>
      <c r="E2635" s="29">
        <v>5.8413370000000003E-3</v>
      </c>
    </row>
    <row r="2636" spans="1:5" x14ac:dyDescent="0.35">
      <c r="A2636" s="29" t="s">
        <v>133</v>
      </c>
      <c r="B2636" s="29" t="s">
        <v>13</v>
      </c>
      <c r="C2636" s="29" t="s">
        <v>36</v>
      </c>
      <c r="D2636" s="29">
        <v>2386.0639648400002</v>
      </c>
      <c r="E2636" s="29">
        <v>5.7737379999999996E-3</v>
      </c>
    </row>
    <row r="2637" spans="1:5" x14ac:dyDescent="0.35">
      <c r="A2637" s="29" t="s">
        <v>134</v>
      </c>
      <c r="B2637" s="29" t="s">
        <v>13</v>
      </c>
      <c r="C2637" s="29" t="s">
        <v>36</v>
      </c>
      <c r="D2637" s="29">
        <v>2073.2478027299999</v>
      </c>
      <c r="E2637" s="29">
        <v>5.9066409999999998E-3</v>
      </c>
    </row>
    <row r="2638" spans="1:5" x14ac:dyDescent="0.35">
      <c r="A2638" s="29" t="s">
        <v>135</v>
      </c>
      <c r="B2638" s="29" t="s">
        <v>13</v>
      </c>
      <c r="C2638" s="29" t="s">
        <v>36</v>
      </c>
      <c r="D2638" s="29">
        <v>2047</v>
      </c>
      <c r="E2638" s="29">
        <v>5.8354369999999997E-3</v>
      </c>
    </row>
    <row r="2639" spans="1:5" x14ac:dyDescent="0.35">
      <c r="A2639" s="29" t="s">
        <v>136</v>
      </c>
      <c r="B2639" s="29" t="s">
        <v>13</v>
      </c>
      <c r="C2639" s="29" t="s">
        <v>36</v>
      </c>
      <c r="D2639" s="29">
        <v>1696.6004638700001</v>
      </c>
      <c r="E2639" s="29">
        <v>5.8590630000000003E-3</v>
      </c>
    </row>
    <row r="2640" spans="1:5" x14ac:dyDescent="0.35">
      <c r="A2640" s="29" t="s">
        <v>137</v>
      </c>
      <c r="B2640" s="29" t="s">
        <v>13</v>
      </c>
      <c r="C2640" s="29" t="s">
        <v>36</v>
      </c>
      <c r="D2640" s="29">
        <v>1445.11755371</v>
      </c>
      <c r="E2640" s="29">
        <v>5.6032529999999999E-3</v>
      </c>
    </row>
    <row r="2641" spans="1:5" x14ac:dyDescent="0.35">
      <c r="A2641" s="29" t="s">
        <v>138</v>
      </c>
      <c r="B2641" s="29" t="s">
        <v>13</v>
      </c>
      <c r="C2641" s="29" t="s">
        <v>36</v>
      </c>
      <c r="D2641" s="29">
        <v>1234.8532714800001</v>
      </c>
      <c r="E2641" s="29">
        <v>5.9467210000000003E-3</v>
      </c>
    </row>
    <row r="2642" spans="1:5" x14ac:dyDescent="0.35">
      <c r="A2642" s="29" t="s">
        <v>124</v>
      </c>
      <c r="B2642" s="29" t="s">
        <v>13</v>
      </c>
      <c r="C2642" s="29" t="s">
        <v>37</v>
      </c>
      <c r="D2642" s="29">
        <v>1526.8461914100001</v>
      </c>
      <c r="E2642" s="29">
        <v>4.504274E-3</v>
      </c>
    </row>
    <row r="2643" spans="1:5" x14ac:dyDescent="0.35">
      <c r="A2643" s="29" t="s">
        <v>125</v>
      </c>
      <c r="B2643" s="29" t="s">
        <v>13</v>
      </c>
      <c r="C2643" s="29" t="s">
        <v>37</v>
      </c>
      <c r="D2643" s="29">
        <v>1584.5368652300001</v>
      </c>
      <c r="E2643" s="29">
        <v>4.6150109999999996E-3</v>
      </c>
    </row>
    <row r="2644" spans="1:5" x14ac:dyDescent="0.35">
      <c r="A2644" s="29" t="s">
        <v>126</v>
      </c>
      <c r="B2644" s="29" t="s">
        <v>13</v>
      </c>
      <c r="C2644" s="29" t="s">
        <v>37</v>
      </c>
      <c r="D2644" s="29">
        <v>1543.0358886700001</v>
      </c>
      <c r="E2644" s="29">
        <v>4.2851249999999999E-3</v>
      </c>
    </row>
    <row r="2645" spans="1:5" x14ac:dyDescent="0.35">
      <c r="A2645" s="29" t="s">
        <v>127</v>
      </c>
      <c r="B2645" s="29" t="s">
        <v>13</v>
      </c>
      <c r="C2645" s="29" t="s">
        <v>37</v>
      </c>
      <c r="D2645" s="29">
        <v>1398.49060059</v>
      </c>
      <c r="E2645" s="29">
        <v>4.4711849999999999E-3</v>
      </c>
    </row>
    <row r="2646" spans="1:5" x14ac:dyDescent="0.35">
      <c r="A2646" s="29" t="s">
        <v>128</v>
      </c>
      <c r="B2646" s="29" t="s">
        <v>13</v>
      </c>
      <c r="C2646" s="29" t="s">
        <v>37</v>
      </c>
      <c r="D2646" s="29">
        <v>1504.2075195299999</v>
      </c>
      <c r="E2646" s="29">
        <v>4.69142E-3</v>
      </c>
    </row>
    <row r="2647" spans="1:5" x14ac:dyDescent="0.35">
      <c r="A2647" s="29" t="s">
        <v>129</v>
      </c>
      <c r="B2647" s="29" t="s">
        <v>13</v>
      </c>
      <c r="C2647" s="29" t="s">
        <v>37</v>
      </c>
      <c r="D2647" s="29">
        <v>1766.5097656299999</v>
      </c>
      <c r="E2647" s="29">
        <v>4.7246160000000001E-3</v>
      </c>
    </row>
    <row r="2648" spans="1:5" x14ac:dyDescent="0.35">
      <c r="A2648" s="29" t="s">
        <v>130</v>
      </c>
      <c r="B2648" s="29" t="s">
        <v>13</v>
      </c>
      <c r="C2648" s="29" t="s">
        <v>37</v>
      </c>
      <c r="D2648" s="29">
        <v>1682.1091308600001</v>
      </c>
      <c r="E2648" s="29">
        <v>4.7144149999999996E-3</v>
      </c>
    </row>
    <row r="2649" spans="1:5" x14ac:dyDescent="0.35">
      <c r="A2649" s="29" t="s">
        <v>131</v>
      </c>
      <c r="B2649" s="29" t="s">
        <v>13</v>
      </c>
      <c r="C2649" s="29" t="s">
        <v>37</v>
      </c>
      <c r="D2649" s="29">
        <v>1808.2834472699999</v>
      </c>
      <c r="E2649" s="29">
        <v>4.5621209999999997E-3</v>
      </c>
    </row>
    <row r="2650" spans="1:5" x14ac:dyDescent="0.35">
      <c r="A2650" s="29" t="s">
        <v>132</v>
      </c>
      <c r="B2650" s="29" t="s">
        <v>13</v>
      </c>
      <c r="C2650" s="29" t="s">
        <v>37</v>
      </c>
      <c r="D2650" s="29">
        <v>1745.6146240200001</v>
      </c>
      <c r="E2650" s="29">
        <v>5.134418E-3</v>
      </c>
    </row>
    <row r="2651" spans="1:5" x14ac:dyDescent="0.35">
      <c r="A2651" s="29" t="s">
        <v>133</v>
      </c>
      <c r="B2651" s="29" t="s">
        <v>13</v>
      </c>
      <c r="C2651" s="29" t="s">
        <v>37</v>
      </c>
      <c r="D2651" s="29">
        <v>1664</v>
      </c>
      <c r="E2651" s="29">
        <v>5.2041600000000002E-3</v>
      </c>
    </row>
    <row r="2652" spans="1:5" x14ac:dyDescent="0.35">
      <c r="A2652" s="29" t="s">
        <v>134</v>
      </c>
      <c r="B2652" s="29" t="s">
        <v>13</v>
      </c>
      <c r="C2652" s="29" t="s">
        <v>37</v>
      </c>
      <c r="D2652" s="29">
        <v>1361</v>
      </c>
      <c r="E2652" s="29">
        <v>5.1351119999999998E-3</v>
      </c>
    </row>
    <row r="2653" spans="1:5" x14ac:dyDescent="0.35">
      <c r="A2653" s="29" t="s">
        <v>135</v>
      </c>
      <c r="B2653" s="29" t="s">
        <v>13</v>
      </c>
      <c r="C2653" s="29" t="s">
        <v>37</v>
      </c>
      <c r="D2653" s="29">
        <v>1295</v>
      </c>
      <c r="E2653" s="29">
        <v>5.286893E-3</v>
      </c>
    </row>
    <row r="2654" spans="1:5" x14ac:dyDescent="0.35">
      <c r="A2654" s="29" t="s">
        <v>136</v>
      </c>
      <c r="B2654" s="29" t="s">
        <v>13</v>
      </c>
      <c r="C2654" s="29" t="s">
        <v>37</v>
      </c>
      <c r="D2654" s="29">
        <v>1121</v>
      </c>
      <c r="E2654" s="29">
        <v>5.5784759999999997E-3</v>
      </c>
    </row>
    <row r="2655" spans="1:5" x14ac:dyDescent="0.35">
      <c r="A2655" s="29" t="s">
        <v>137</v>
      </c>
      <c r="B2655" s="29" t="s">
        <v>13</v>
      </c>
      <c r="C2655" s="29" t="s">
        <v>37</v>
      </c>
      <c r="D2655" s="29">
        <v>933</v>
      </c>
      <c r="E2655" s="29">
        <v>5.5116410000000003E-3</v>
      </c>
    </row>
    <row r="2656" spans="1:5" x14ac:dyDescent="0.35">
      <c r="A2656" s="29" t="s">
        <v>138</v>
      </c>
      <c r="B2656" s="29" t="s">
        <v>13</v>
      </c>
      <c r="C2656" s="29" t="s">
        <v>37</v>
      </c>
      <c r="D2656" s="29">
        <v>924</v>
      </c>
      <c r="E2656" s="29">
        <v>5.8080809999999997E-3</v>
      </c>
    </row>
    <row r="2657" spans="1:5" x14ac:dyDescent="0.35">
      <c r="A2657" s="29" t="s">
        <v>124</v>
      </c>
      <c r="B2657" s="29" t="s">
        <v>13</v>
      </c>
      <c r="C2657" s="29" t="s">
        <v>38</v>
      </c>
      <c r="D2657" s="29">
        <v>1044.8918457</v>
      </c>
      <c r="E2657" s="29">
        <v>6.0738249999999997E-3</v>
      </c>
    </row>
    <row r="2658" spans="1:5" x14ac:dyDescent="0.35">
      <c r="A2658" s="29" t="s">
        <v>125</v>
      </c>
      <c r="B2658" s="29" t="s">
        <v>13</v>
      </c>
      <c r="C2658" s="29" t="s">
        <v>38</v>
      </c>
      <c r="D2658" s="29">
        <v>1217.5225830100001</v>
      </c>
      <c r="E2658" s="29">
        <v>5.3209379999999999E-3</v>
      </c>
    </row>
    <row r="2659" spans="1:5" x14ac:dyDescent="0.35">
      <c r="A2659" s="29" t="s">
        <v>126</v>
      </c>
      <c r="B2659" s="29" t="s">
        <v>13</v>
      </c>
      <c r="C2659" s="29" t="s">
        <v>38</v>
      </c>
      <c r="D2659" s="29">
        <v>1236.95129395</v>
      </c>
      <c r="E2659" s="29">
        <v>5.6307859999999996E-3</v>
      </c>
    </row>
    <row r="2660" spans="1:5" x14ac:dyDescent="0.35">
      <c r="A2660" s="29" t="s">
        <v>127</v>
      </c>
      <c r="B2660" s="29" t="s">
        <v>13</v>
      </c>
      <c r="C2660" s="29" t="s">
        <v>38</v>
      </c>
      <c r="D2660" s="29">
        <v>1321.7005615200001</v>
      </c>
      <c r="E2660" s="29">
        <v>5.0114030000000002E-3</v>
      </c>
    </row>
    <row r="2661" spans="1:5" x14ac:dyDescent="0.35">
      <c r="A2661" s="29" t="s">
        <v>128</v>
      </c>
      <c r="B2661" s="29" t="s">
        <v>13</v>
      </c>
      <c r="C2661" s="29" t="s">
        <v>38</v>
      </c>
      <c r="D2661" s="29">
        <v>1303.6479492200001</v>
      </c>
      <c r="E2661" s="29">
        <v>5.1545289999999997E-3</v>
      </c>
    </row>
    <row r="2662" spans="1:5" x14ac:dyDescent="0.35">
      <c r="A2662" s="29" t="s">
        <v>129</v>
      </c>
      <c r="B2662" s="29" t="s">
        <v>13</v>
      </c>
      <c r="C2662" s="29" t="s">
        <v>38</v>
      </c>
      <c r="D2662" s="29">
        <v>1543.1551513700001</v>
      </c>
      <c r="E2662" s="29">
        <v>5.2891479999999996E-3</v>
      </c>
    </row>
    <row r="2663" spans="1:5" x14ac:dyDescent="0.35">
      <c r="A2663" s="29" t="s">
        <v>130</v>
      </c>
      <c r="B2663" s="29" t="s">
        <v>13</v>
      </c>
      <c r="C2663" s="29" t="s">
        <v>38</v>
      </c>
      <c r="D2663" s="29">
        <v>1371.69470215</v>
      </c>
      <c r="E2663" s="29">
        <v>5.0206579999999999E-3</v>
      </c>
    </row>
    <row r="2664" spans="1:5" x14ac:dyDescent="0.35">
      <c r="A2664" s="29" t="s">
        <v>131</v>
      </c>
      <c r="B2664" s="29" t="s">
        <v>13</v>
      </c>
      <c r="C2664" s="29" t="s">
        <v>38</v>
      </c>
      <c r="D2664" s="29">
        <v>1587.4949951200001</v>
      </c>
      <c r="E2664" s="29">
        <v>5.0432029999999996E-3</v>
      </c>
    </row>
    <row r="2665" spans="1:5" x14ac:dyDescent="0.35">
      <c r="A2665" s="29" t="s">
        <v>132</v>
      </c>
      <c r="B2665" s="29" t="s">
        <v>13</v>
      </c>
      <c r="C2665" s="29" t="s">
        <v>38</v>
      </c>
      <c r="D2665" s="29">
        <v>1391.96813965</v>
      </c>
      <c r="E2665" s="29">
        <v>4.95402E-3</v>
      </c>
    </row>
    <row r="2666" spans="1:5" x14ac:dyDescent="0.35">
      <c r="A2666" s="29" t="s">
        <v>133</v>
      </c>
      <c r="B2666" s="29" t="s">
        <v>13</v>
      </c>
      <c r="C2666" s="29" t="s">
        <v>38</v>
      </c>
      <c r="D2666" s="29">
        <v>1171.3286132799999</v>
      </c>
      <c r="E2666" s="29">
        <v>5.274618E-3</v>
      </c>
    </row>
    <row r="2667" spans="1:5" x14ac:dyDescent="0.35">
      <c r="A2667" s="29" t="s">
        <v>134</v>
      </c>
      <c r="B2667" s="29" t="s">
        <v>13</v>
      </c>
      <c r="C2667" s="29" t="s">
        <v>38</v>
      </c>
      <c r="D2667" s="29">
        <v>895.42980956999997</v>
      </c>
      <c r="E2667" s="29">
        <v>5.3215129999999999E-3</v>
      </c>
    </row>
    <row r="2668" spans="1:5" x14ac:dyDescent="0.35">
      <c r="A2668" s="29" t="s">
        <v>135</v>
      </c>
      <c r="B2668" s="29" t="s">
        <v>13</v>
      </c>
      <c r="C2668" s="29" t="s">
        <v>38</v>
      </c>
      <c r="D2668" s="29">
        <v>722</v>
      </c>
      <c r="E2668" s="29">
        <v>5.6613569999999997E-3</v>
      </c>
    </row>
    <row r="2669" spans="1:5" x14ac:dyDescent="0.35">
      <c r="A2669" s="29" t="s">
        <v>136</v>
      </c>
      <c r="B2669" s="29" t="s">
        <v>13</v>
      </c>
      <c r="C2669" s="29" t="s">
        <v>38</v>
      </c>
      <c r="D2669" s="29">
        <v>739.33959961000005</v>
      </c>
      <c r="E2669" s="29">
        <v>6.3430229999999997E-3</v>
      </c>
    </row>
    <row r="2670" spans="1:5" x14ac:dyDescent="0.35">
      <c r="A2670" s="29" t="s">
        <v>137</v>
      </c>
      <c r="B2670" s="29" t="s">
        <v>13</v>
      </c>
      <c r="C2670" s="29" t="s">
        <v>38</v>
      </c>
      <c r="D2670" s="29">
        <v>652.109375</v>
      </c>
      <c r="E2670" s="29">
        <v>5.5348430000000002E-3</v>
      </c>
    </row>
    <row r="2671" spans="1:5" x14ac:dyDescent="0.35">
      <c r="A2671" s="29" t="s">
        <v>138</v>
      </c>
      <c r="B2671" s="29" t="s">
        <v>13</v>
      </c>
      <c r="C2671" s="29" t="s">
        <v>38</v>
      </c>
      <c r="D2671" s="29">
        <v>655</v>
      </c>
      <c r="E2671" s="29">
        <v>6.4482599999999999E-3</v>
      </c>
    </row>
    <row r="2672" spans="1:5" x14ac:dyDescent="0.35">
      <c r="A2672" s="29" t="s">
        <v>124</v>
      </c>
      <c r="B2672" s="29" t="s">
        <v>13</v>
      </c>
      <c r="C2672" s="29" t="s">
        <v>39</v>
      </c>
      <c r="D2672" s="29">
        <v>431.83999634000003</v>
      </c>
      <c r="E2672" s="29">
        <v>6.2718060000000004E-3</v>
      </c>
    </row>
    <row r="2673" spans="1:5" x14ac:dyDescent="0.35">
      <c r="A2673" s="29" t="s">
        <v>125</v>
      </c>
      <c r="B2673" s="29" t="s">
        <v>13</v>
      </c>
      <c r="C2673" s="29" t="s">
        <v>39</v>
      </c>
      <c r="D2673" s="29">
        <v>542.92730713000003</v>
      </c>
      <c r="E2673" s="29">
        <v>6.1974689999999997E-3</v>
      </c>
    </row>
    <row r="2674" spans="1:5" x14ac:dyDescent="0.35">
      <c r="A2674" s="29" t="s">
        <v>126</v>
      </c>
      <c r="B2674" s="29" t="s">
        <v>13</v>
      </c>
      <c r="C2674" s="29" t="s">
        <v>39</v>
      </c>
      <c r="D2674" s="29">
        <v>575.80615234000004</v>
      </c>
      <c r="E2674" s="29">
        <v>6.1718729999999996E-3</v>
      </c>
    </row>
    <row r="2675" spans="1:5" x14ac:dyDescent="0.35">
      <c r="A2675" s="29" t="s">
        <v>127</v>
      </c>
      <c r="B2675" s="29" t="s">
        <v>13</v>
      </c>
      <c r="C2675" s="29" t="s">
        <v>39</v>
      </c>
      <c r="D2675" s="29">
        <v>591.98486328000001</v>
      </c>
      <c r="E2675" s="29">
        <v>6.5945680000000003E-3</v>
      </c>
    </row>
    <row r="2676" spans="1:5" x14ac:dyDescent="0.35">
      <c r="A2676" s="29" t="s">
        <v>128</v>
      </c>
      <c r="B2676" s="29" t="s">
        <v>13</v>
      </c>
      <c r="C2676" s="29" t="s">
        <v>39</v>
      </c>
      <c r="D2676" s="29">
        <v>673.00640868999994</v>
      </c>
      <c r="E2676" s="29">
        <v>7.0138350000000004E-3</v>
      </c>
    </row>
    <row r="2677" spans="1:5" x14ac:dyDescent="0.35">
      <c r="A2677" s="29" t="s">
        <v>129</v>
      </c>
      <c r="B2677" s="29" t="s">
        <v>13</v>
      </c>
      <c r="C2677" s="29" t="s">
        <v>39</v>
      </c>
      <c r="D2677" s="29">
        <v>707.60211182</v>
      </c>
      <c r="E2677" s="29">
        <v>6.744664E-3</v>
      </c>
    </row>
    <row r="2678" spans="1:5" x14ac:dyDescent="0.35">
      <c r="A2678" s="29" t="s">
        <v>130</v>
      </c>
      <c r="B2678" s="29" t="s">
        <v>13</v>
      </c>
      <c r="C2678" s="29" t="s">
        <v>39</v>
      </c>
      <c r="D2678" s="29">
        <v>671.48474121000004</v>
      </c>
      <c r="E2678" s="29">
        <v>6.6497400000000003E-3</v>
      </c>
    </row>
    <row r="2679" spans="1:5" x14ac:dyDescent="0.35">
      <c r="A2679" s="29" t="s">
        <v>131</v>
      </c>
      <c r="B2679" s="29" t="s">
        <v>13</v>
      </c>
      <c r="C2679" s="29" t="s">
        <v>39</v>
      </c>
      <c r="D2679" s="29">
        <v>730.75885010000002</v>
      </c>
      <c r="E2679" s="29">
        <v>6.475321E-3</v>
      </c>
    </row>
    <row r="2680" spans="1:5" x14ac:dyDescent="0.35">
      <c r="A2680" s="29" t="s">
        <v>132</v>
      </c>
      <c r="B2680" s="29" t="s">
        <v>13</v>
      </c>
      <c r="C2680" s="29" t="s">
        <v>39</v>
      </c>
      <c r="D2680" s="29">
        <v>839</v>
      </c>
      <c r="E2680" s="29">
        <v>7.2043439999999997E-3</v>
      </c>
    </row>
    <row r="2681" spans="1:5" x14ac:dyDescent="0.35">
      <c r="A2681" s="29" t="s">
        <v>133</v>
      </c>
      <c r="B2681" s="29" t="s">
        <v>13</v>
      </c>
      <c r="C2681" s="29" t="s">
        <v>39</v>
      </c>
      <c r="D2681" s="29">
        <v>825</v>
      </c>
      <c r="E2681" s="29">
        <v>7.2702019999999999E-3</v>
      </c>
    </row>
    <row r="2682" spans="1:5" x14ac:dyDescent="0.35">
      <c r="A2682" s="29" t="s">
        <v>134</v>
      </c>
      <c r="B2682" s="29" t="s">
        <v>13</v>
      </c>
      <c r="C2682" s="29" t="s">
        <v>39</v>
      </c>
      <c r="D2682" s="29">
        <v>644</v>
      </c>
      <c r="E2682" s="29">
        <v>7.5547779999999998E-3</v>
      </c>
    </row>
    <row r="2683" spans="1:5" x14ac:dyDescent="0.35">
      <c r="A2683" s="29" t="s">
        <v>135</v>
      </c>
      <c r="B2683" s="29" t="s">
        <v>13</v>
      </c>
      <c r="C2683" s="29" t="s">
        <v>39</v>
      </c>
      <c r="D2683" s="29">
        <v>591</v>
      </c>
      <c r="E2683" s="29">
        <v>7.6576889999999996E-3</v>
      </c>
    </row>
    <row r="2684" spans="1:5" x14ac:dyDescent="0.35">
      <c r="A2684" s="29" t="s">
        <v>136</v>
      </c>
      <c r="B2684" s="29" t="s">
        <v>13</v>
      </c>
      <c r="C2684" s="29" t="s">
        <v>39</v>
      </c>
      <c r="D2684" s="29">
        <v>553</v>
      </c>
      <c r="E2684" s="29">
        <v>7.8297660000000002E-3</v>
      </c>
    </row>
    <row r="2685" spans="1:5" x14ac:dyDescent="0.35">
      <c r="A2685" s="29" t="s">
        <v>137</v>
      </c>
      <c r="B2685" s="29" t="s">
        <v>13</v>
      </c>
      <c r="C2685" s="29" t="s">
        <v>39</v>
      </c>
      <c r="D2685" s="29">
        <v>489</v>
      </c>
      <c r="E2685" s="29">
        <v>7.7695400000000001E-3</v>
      </c>
    </row>
    <row r="2686" spans="1:5" x14ac:dyDescent="0.35">
      <c r="A2686" s="29" t="s">
        <v>138</v>
      </c>
      <c r="B2686" s="29" t="s">
        <v>13</v>
      </c>
      <c r="C2686" s="29" t="s">
        <v>39</v>
      </c>
      <c r="D2686" s="29">
        <v>506</v>
      </c>
      <c r="E2686" s="29">
        <v>7.0858029999999999E-3</v>
      </c>
    </row>
    <row r="2687" spans="1:5" x14ac:dyDescent="0.35">
      <c r="A2687" s="29" t="s">
        <v>124</v>
      </c>
      <c r="B2687" s="29" t="s">
        <v>13</v>
      </c>
      <c r="C2687" s="29" t="s">
        <v>40</v>
      </c>
      <c r="D2687" s="29">
        <v>1898.53845215</v>
      </c>
      <c r="E2687" s="29">
        <v>3.4991200000000001E-3</v>
      </c>
    </row>
    <row r="2688" spans="1:5" x14ac:dyDescent="0.35">
      <c r="A2688" s="29" t="s">
        <v>125</v>
      </c>
      <c r="B2688" s="29" t="s">
        <v>13</v>
      </c>
      <c r="C2688" s="29" t="s">
        <v>40</v>
      </c>
      <c r="D2688" s="29">
        <v>2347.2814941400002</v>
      </c>
      <c r="E2688" s="29">
        <v>3.4889389999999999E-3</v>
      </c>
    </row>
    <row r="2689" spans="1:5" x14ac:dyDescent="0.35">
      <c r="A2689" s="29" t="s">
        <v>126</v>
      </c>
      <c r="B2689" s="29" t="s">
        <v>13</v>
      </c>
      <c r="C2689" s="29" t="s">
        <v>40</v>
      </c>
      <c r="D2689" s="29">
        <v>2232.57421875</v>
      </c>
      <c r="E2689" s="29">
        <v>3.6912120000000001E-3</v>
      </c>
    </row>
    <row r="2690" spans="1:5" x14ac:dyDescent="0.35">
      <c r="A2690" s="29" t="s">
        <v>127</v>
      </c>
      <c r="B2690" s="29" t="s">
        <v>13</v>
      </c>
      <c r="C2690" s="29" t="s">
        <v>40</v>
      </c>
      <c r="D2690" s="29">
        <v>2090.9780273400002</v>
      </c>
      <c r="E2690" s="29">
        <v>3.7684279999999999E-3</v>
      </c>
    </row>
    <row r="2691" spans="1:5" x14ac:dyDescent="0.35">
      <c r="A2691" s="29" t="s">
        <v>128</v>
      </c>
      <c r="B2691" s="29" t="s">
        <v>13</v>
      </c>
      <c r="C2691" s="29" t="s">
        <v>40</v>
      </c>
      <c r="D2691" s="29">
        <v>2425.4140625</v>
      </c>
      <c r="E2691" s="29">
        <v>3.7522219999999999E-3</v>
      </c>
    </row>
    <row r="2692" spans="1:5" x14ac:dyDescent="0.35">
      <c r="A2692" s="29" t="s">
        <v>129</v>
      </c>
      <c r="B2692" s="29" t="s">
        <v>13</v>
      </c>
      <c r="C2692" s="29" t="s">
        <v>40</v>
      </c>
      <c r="D2692" s="29">
        <v>3332.9824218799999</v>
      </c>
      <c r="E2692" s="29">
        <v>3.746086E-3</v>
      </c>
    </row>
    <row r="2693" spans="1:5" x14ac:dyDescent="0.35">
      <c r="A2693" s="29" t="s">
        <v>130</v>
      </c>
      <c r="B2693" s="29" t="s">
        <v>13</v>
      </c>
      <c r="C2693" s="29" t="s">
        <v>40</v>
      </c>
      <c r="D2693" s="29">
        <v>3516.7360839799999</v>
      </c>
      <c r="E2693" s="29">
        <v>3.9648169999999998E-3</v>
      </c>
    </row>
    <row r="2694" spans="1:5" x14ac:dyDescent="0.35">
      <c r="A2694" s="29" t="s">
        <v>131</v>
      </c>
      <c r="B2694" s="29" t="s">
        <v>13</v>
      </c>
      <c r="C2694" s="29" t="s">
        <v>40</v>
      </c>
      <c r="D2694" s="29">
        <v>3867.8857421900002</v>
      </c>
      <c r="E2694" s="29">
        <v>4.1177699999999998E-3</v>
      </c>
    </row>
    <row r="2695" spans="1:5" x14ac:dyDescent="0.35">
      <c r="A2695" s="29" t="s">
        <v>132</v>
      </c>
      <c r="B2695" s="29" t="s">
        <v>13</v>
      </c>
      <c r="C2695" s="29" t="s">
        <v>40</v>
      </c>
      <c r="D2695" s="29">
        <v>3864.5856933599998</v>
      </c>
      <c r="E2695" s="29">
        <v>4.0657749999999998E-3</v>
      </c>
    </row>
    <row r="2696" spans="1:5" x14ac:dyDescent="0.35">
      <c r="A2696" s="29" t="s">
        <v>133</v>
      </c>
      <c r="B2696" s="29" t="s">
        <v>13</v>
      </c>
      <c r="C2696" s="29" t="s">
        <v>40</v>
      </c>
      <c r="D2696" s="29">
        <v>3545.7541503900002</v>
      </c>
      <c r="E2696" s="29">
        <v>4.2380559999999996E-3</v>
      </c>
    </row>
    <row r="2697" spans="1:5" x14ac:dyDescent="0.35">
      <c r="A2697" s="29" t="s">
        <v>134</v>
      </c>
      <c r="B2697" s="29" t="s">
        <v>13</v>
      </c>
      <c r="C2697" s="29" t="s">
        <v>40</v>
      </c>
      <c r="D2697" s="29">
        <v>3013.1953125</v>
      </c>
      <c r="E2697" s="29">
        <v>4.4055739999999998E-3</v>
      </c>
    </row>
    <row r="2698" spans="1:5" x14ac:dyDescent="0.35">
      <c r="A2698" s="29" t="s">
        <v>135</v>
      </c>
      <c r="B2698" s="29" t="s">
        <v>13</v>
      </c>
      <c r="C2698" s="29" t="s">
        <v>40</v>
      </c>
      <c r="D2698" s="29">
        <v>2199</v>
      </c>
      <c r="E2698" s="29">
        <v>4.6473139999999996E-3</v>
      </c>
    </row>
    <row r="2699" spans="1:5" x14ac:dyDescent="0.35">
      <c r="A2699" s="29" t="s">
        <v>136</v>
      </c>
      <c r="B2699" s="29" t="s">
        <v>13</v>
      </c>
      <c r="C2699" s="29" t="s">
        <v>40</v>
      </c>
      <c r="D2699" s="29">
        <v>1876.5437011700001</v>
      </c>
      <c r="E2699" s="29">
        <v>4.750598E-3</v>
      </c>
    </row>
    <row r="2700" spans="1:5" x14ac:dyDescent="0.35">
      <c r="A2700" s="29" t="s">
        <v>137</v>
      </c>
      <c r="B2700" s="29" t="s">
        <v>13</v>
      </c>
      <c r="C2700" s="29" t="s">
        <v>40</v>
      </c>
      <c r="D2700" s="29">
        <v>1477.3120117200001</v>
      </c>
      <c r="E2700" s="29">
        <v>4.461245E-3</v>
      </c>
    </row>
    <row r="2701" spans="1:5" x14ac:dyDescent="0.35">
      <c r="A2701" s="29" t="s">
        <v>138</v>
      </c>
      <c r="B2701" s="29" t="s">
        <v>13</v>
      </c>
      <c r="C2701" s="29" t="s">
        <v>40</v>
      </c>
      <c r="D2701" s="29">
        <v>1343</v>
      </c>
      <c r="E2701" s="29">
        <v>4.2912829999999999E-3</v>
      </c>
    </row>
    <row r="2702" spans="1:5" x14ac:dyDescent="0.35">
      <c r="A2702" s="29" t="s">
        <v>124</v>
      </c>
      <c r="B2702" s="29" t="s">
        <v>13</v>
      </c>
      <c r="C2702" s="29" t="s">
        <v>41</v>
      </c>
      <c r="D2702" s="29">
        <v>589.40258788999995</v>
      </c>
      <c r="E2702" s="29">
        <v>5.3747990000000004E-3</v>
      </c>
    </row>
    <row r="2703" spans="1:5" x14ac:dyDescent="0.35">
      <c r="A2703" s="29" t="s">
        <v>125</v>
      </c>
      <c r="B2703" s="29" t="s">
        <v>13</v>
      </c>
      <c r="C2703" s="29" t="s">
        <v>41</v>
      </c>
      <c r="D2703" s="29">
        <v>696.85247803000004</v>
      </c>
      <c r="E2703" s="29">
        <v>5.9272129999999998E-3</v>
      </c>
    </row>
    <row r="2704" spans="1:5" x14ac:dyDescent="0.35">
      <c r="A2704" s="29" t="s">
        <v>126</v>
      </c>
      <c r="B2704" s="29" t="s">
        <v>13</v>
      </c>
      <c r="C2704" s="29" t="s">
        <v>41</v>
      </c>
      <c r="D2704" s="29">
        <v>821.88647461000005</v>
      </c>
      <c r="E2704" s="29">
        <v>6.0400779999999999E-3</v>
      </c>
    </row>
    <row r="2705" spans="1:5" x14ac:dyDescent="0.35">
      <c r="A2705" s="29" t="s">
        <v>127</v>
      </c>
      <c r="B2705" s="29" t="s">
        <v>13</v>
      </c>
      <c r="C2705" s="29" t="s">
        <v>41</v>
      </c>
      <c r="D2705" s="29">
        <v>820.32299805000002</v>
      </c>
      <c r="E2705" s="29">
        <v>5.5771290000000001E-3</v>
      </c>
    </row>
    <row r="2706" spans="1:5" x14ac:dyDescent="0.35">
      <c r="A2706" s="29" t="s">
        <v>128</v>
      </c>
      <c r="B2706" s="29" t="s">
        <v>13</v>
      </c>
      <c r="C2706" s="29" t="s">
        <v>41</v>
      </c>
      <c r="D2706" s="29">
        <v>844.39910888999998</v>
      </c>
      <c r="E2706" s="29">
        <v>6.3762050000000002E-3</v>
      </c>
    </row>
    <row r="2707" spans="1:5" x14ac:dyDescent="0.35">
      <c r="A2707" s="29" t="s">
        <v>129</v>
      </c>
      <c r="B2707" s="29" t="s">
        <v>13</v>
      </c>
      <c r="C2707" s="29" t="s">
        <v>41</v>
      </c>
      <c r="D2707" s="29">
        <v>922.40002441000001</v>
      </c>
      <c r="E2707" s="29">
        <v>6.6034320000000002E-3</v>
      </c>
    </row>
    <row r="2708" spans="1:5" x14ac:dyDescent="0.35">
      <c r="A2708" s="29" t="s">
        <v>130</v>
      </c>
      <c r="B2708" s="29" t="s">
        <v>13</v>
      </c>
      <c r="C2708" s="29" t="s">
        <v>41</v>
      </c>
      <c r="D2708" s="29">
        <v>1077</v>
      </c>
      <c r="E2708" s="29">
        <v>6.6304290000000002E-3</v>
      </c>
    </row>
    <row r="2709" spans="1:5" x14ac:dyDescent="0.35">
      <c r="A2709" s="29" t="s">
        <v>131</v>
      </c>
      <c r="B2709" s="29" t="s">
        <v>13</v>
      </c>
      <c r="C2709" s="29" t="s">
        <v>41</v>
      </c>
      <c r="D2709" s="29">
        <v>1104</v>
      </c>
      <c r="E2709" s="29">
        <v>6.1638220000000002E-3</v>
      </c>
    </row>
    <row r="2710" spans="1:5" x14ac:dyDescent="0.35">
      <c r="A2710" s="29" t="s">
        <v>132</v>
      </c>
      <c r="B2710" s="29" t="s">
        <v>13</v>
      </c>
      <c r="C2710" s="29" t="s">
        <v>41</v>
      </c>
      <c r="D2710" s="29">
        <v>994</v>
      </c>
      <c r="E2710" s="29">
        <v>5.8727359999999999E-3</v>
      </c>
    </row>
    <row r="2711" spans="1:5" x14ac:dyDescent="0.35">
      <c r="A2711" s="29" t="s">
        <v>133</v>
      </c>
      <c r="B2711" s="29" t="s">
        <v>13</v>
      </c>
      <c r="C2711" s="29" t="s">
        <v>41</v>
      </c>
      <c r="D2711" s="29">
        <v>972</v>
      </c>
      <c r="E2711" s="29">
        <v>5.8720550000000002E-3</v>
      </c>
    </row>
    <row r="2712" spans="1:5" x14ac:dyDescent="0.35">
      <c r="A2712" s="29" t="s">
        <v>134</v>
      </c>
      <c r="B2712" s="29" t="s">
        <v>13</v>
      </c>
      <c r="C2712" s="29" t="s">
        <v>41</v>
      </c>
      <c r="D2712" s="29">
        <v>743</v>
      </c>
      <c r="E2712" s="29">
        <v>5.9565190000000004E-3</v>
      </c>
    </row>
    <row r="2713" spans="1:5" x14ac:dyDescent="0.35">
      <c r="A2713" s="29" t="s">
        <v>135</v>
      </c>
      <c r="B2713" s="29" t="s">
        <v>13</v>
      </c>
      <c r="C2713" s="29" t="s">
        <v>41</v>
      </c>
      <c r="D2713" s="29">
        <v>730</v>
      </c>
      <c r="E2713" s="29">
        <v>6.7979449999999997E-3</v>
      </c>
    </row>
    <row r="2714" spans="1:5" x14ac:dyDescent="0.35">
      <c r="A2714" s="29" t="s">
        <v>136</v>
      </c>
      <c r="B2714" s="29" t="s">
        <v>13</v>
      </c>
      <c r="C2714" s="29" t="s">
        <v>41</v>
      </c>
      <c r="D2714" s="29">
        <v>613</v>
      </c>
      <c r="E2714" s="29">
        <v>6.6397050000000001E-3</v>
      </c>
    </row>
    <row r="2715" spans="1:5" x14ac:dyDescent="0.35">
      <c r="A2715" s="29" t="s">
        <v>137</v>
      </c>
      <c r="B2715" s="29" t="s">
        <v>13</v>
      </c>
      <c r="C2715" s="29" t="s">
        <v>41</v>
      </c>
      <c r="D2715" s="29">
        <v>552</v>
      </c>
      <c r="E2715" s="29">
        <v>6.4990930000000001E-3</v>
      </c>
    </row>
    <row r="2716" spans="1:5" x14ac:dyDescent="0.35">
      <c r="A2716" s="29" t="s">
        <v>138</v>
      </c>
      <c r="B2716" s="29" t="s">
        <v>13</v>
      </c>
      <c r="C2716" s="29" t="s">
        <v>41</v>
      </c>
      <c r="D2716" s="29">
        <v>484</v>
      </c>
      <c r="E2716" s="29">
        <v>6.6402659999999997E-3</v>
      </c>
    </row>
    <row r="2717" spans="1:5" x14ac:dyDescent="0.35">
      <c r="A2717" s="29" t="s">
        <v>124</v>
      </c>
      <c r="B2717" s="29" t="s">
        <v>13</v>
      </c>
      <c r="C2717" s="29" t="s">
        <v>42</v>
      </c>
      <c r="D2717" s="29">
        <v>548.28570557</v>
      </c>
      <c r="E2717" s="29">
        <v>6.4872549999999999E-3</v>
      </c>
    </row>
    <row r="2718" spans="1:5" x14ac:dyDescent="0.35">
      <c r="A2718" s="29" t="s">
        <v>125</v>
      </c>
      <c r="B2718" s="29" t="s">
        <v>13</v>
      </c>
      <c r="C2718" s="29" t="s">
        <v>42</v>
      </c>
      <c r="D2718" s="29">
        <v>594.94458008000004</v>
      </c>
      <c r="E2718" s="29">
        <v>6.1636850000000003E-3</v>
      </c>
    </row>
    <row r="2719" spans="1:5" x14ac:dyDescent="0.35">
      <c r="A2719" s="29" t="s">
        <v>126</v>
      </c>
      <c r="B2719" s="29" t="s">
        <v>13</v>
      </c>
      <c r="C2719" s="29" t="s">
        <v>42</v>
      </c>
      <c r="D2719" s="29">
        <v>587.47723388999998</v>
      </c>
      <c r="E2719" s="29">
        <v>6.4302689999999997E-3</v>
      </c>
    </row>
    <row r="2720" spans="1:5" x14ac:dyDescent="0.35">
      <c r="A2720" s="29" t="s">
        <v>127</v>
      </c>
      <c r="B2720" s="29" t="s">
        <v>13</v>
      </c>
      <c r="C2720" s="29" t="s">
        <v>42</v>
      </c>
      <c r="D2720" s="29">
        <v>510.40100097999999</v>
      </c>
      <c r="E2720" s="29">
        <v>6.6889870000000004E-3</v>
      </c>
    </row>
    <row r="2721" spans="1:5" x14ac:dyDescent="0.35">
      <c r="A2721" s="29" t="s">
        <v>128</v>
      </c>
      <c r="B2721" s="29" t="s">
        <v>13</v>
      </c>
      <c r="C2721" s="29" t="s">
        <v>42</v>
      </c>
      <c r="D2721" s="29">
        <v>584.02532958999996</v>
      </c>
      <c r="E2721" s="29">
        <v>6.4637440000000004E-3</v>
      </c>
    </row>
    <row r="2722" spans="1:5" x14ac:dyDescent="0.35">
      <c r="A2722" s="29" t="s">
        <v>129</v>
      </c>
      <c r="B2722" s="29" t="s">
        <v>13</v>
      </c>
      <c r="C2722" s="29" t="s">
        <v>42</v>
      </c>
      <c r="D2722" s="29">
        <v>790.53234863</v>
      </c>
      <c r="E2722" s="29">
        <v>6.7850310000000004E-3</v>
      </c>
    </row>
    <row r="2723" spans="1:5" x14ac:dyDescent="0.35">
      <c r="A2723" s="29" t="s">
        <v>130</v>
      </c>
      <c r="B2723" s="29" t="s">
        <v>13</v>
      </c>
      <c r="C2723" s="29" t="s">
        <v>42</v>
      </c>
      <c r="D2723" s="29">
        <v>661.18151854999996</v>
      </c>
      <c r="E2723" s="29">
        <v>6.2757999999999998E-3</v>
      </c>
    </row>
    <row r="2724" spans="1:5" x14ac:dyDescent="0.35">
      <c r="A2724" s="29" t="s">
        <v>131</v>
      </c>
      <c r="B2724" s="29" t="s">
        <v>13</v>
      </c>
      <c r="C2724" s="29" t="s">
        <v>42</v>
      </c>
      <c r="D2724" s="29">
        <v>871.48956298999997</v>
      </c>
      <c r="E2724" s="29">
        <v>6.1862649999999998E-3</v>
      </c>
    </row>
    <row r="2725" spans="1:5" x14ac:dyDescent="0.35">
      <c r="A2725" s="29" t="s">
        <v>132</v>
      </c>
      <c r="B2725" s="29" t="s">
        <v>13</v>
      </c>
      <c r="C2725" s="29" t="s">
        <v>42</v>
      </c>
      <c r="D2725" s="29">
        <v>814.86853026999995</v>
      </c>
      <c r="E2725" s="29">
        <v>6.5163959999999998E-3</v>
      </c>
    </row>
    <row r="2726" spans="1:5" x14ac:dyDescent="0.35">
      <c r="A2726" s="29" t="s">
        <v>133</v>
      </c>
      <c r="B2726" s="29" t="s">
        <v>13</v>
      </c>
      <c r="C2726" s="29" t="s">
        <v>42</v>
      </c>
      <c r="D2726" s="29">
        <v>687.78466796999999</v>
      </c>
      <c r="E2726" s="29">
        <v>6.8648620000000002E-3</v>
      </c>
    </row>
    <row r="2727" spans="1:5" x14ac:dyDescent="0.35">
      <c r="A2727" s="29" t="s">
        <v>134</v>
      </c>
      <c r="B2727" s="29" t="s">
        <v>13</v>
      </c>
      <c r="C2727" s="29" t="s">
        <v>42</v>
      </c>
      <c r="D2727" s="29">
        <v>585.06201171999999</v>
      </c>
      <c r="E2727" s="29">
        <v>7.1979590000000003E-3</v>
      </c>
    </row>
    <row r="2728" spans="1:5" x14ac:dyDescent="0.35">
      <c r="A2728" s="29" t="s">
        <v>135</v>
      </c>
      <c r="B2728" s="29" t="s">
        <v>13</v>
      </c>
      <c r="C2728" s="29" t="s">
        <v>42</v>
      </c>
      <c r="D2728" s="29">
        <v>663</v>
      </c>
      <c r="E2728" s="29">
        <v>6.708772E-3</v>
      </c>
    </row>
    <row r="2729" spans="1:5" x14ac:dyDescent="0.35">
      <c r="A2729" s="29" t="s">
        <v>136</v>
      </c>
      <c r="B2729" s="29" t="s">
        <v>13</v>
      </c>
      <c r="C2729" s="29" t="s">
        <v>42</v>
      </c>
      <c r="D2729" s="29">
        <v>506.99380493000001</v>
      </c>
      <c r="E2729" s="29">
        <v>6.7084780000000004E-3</v>
      </c>
    </row>
    <row r="2730" spans="1:5" x14ac:dyDescent="0.35">
      <c r="A2730" s="29" t="s">
        <v>137</v>
      </c>
      <c r="B2730" s="29" t="s">
        <v>13</v>
      </c>
      <c r="C2730" s="29" t="s">
        <v>42</v>
      </c>
      <c r="D2730" s="29">
        <v>427.55194091999999</v>
      </c>
      <c r="E2730" s="29">
        <v>7.1681849999999997E-3</v>
      </c>
    </row>
    <row r="2731" spans="1:5" x14ac:dyDescent="0.35">
      <c r="A2731" s="29" t="s">
        <v>138</v>
      </c>
      <c r="B2731" s="29" t="s">
        <v>13</v>
      </c>
      <c r="C2731" s="29" t="s">
        <v>42</v>
      </c>
      <c r="D2731" s="29">
        <v>431.62182617000002</v>
      </c>
      <c r="E2731" s="29">
        <v>7.5733299999999996E-3</v>
      </c>
    </row>
    <row r="2732" spans="1:5" x14ac:dyDescent="0.35">
      <c r="A2732" s="29" t="s">
        <v>124</v>
      </c>
      <c r="B2732" s="29" t="s">
        <v>13</v>
      </c>
      <c r="C2732" s="29" t="s">
        <v>43</v>
      </c>
      <c r="D2732" s="29">
        <v>797.55554199000005</v>
      </c>
      <c r="E2732" s="29">
        <v>4.8542100000000003E-3</v>
      </c>
    </row>
    <row r="2733" spans="1:5" x14ac:dyDescent="0.35">
      <c r="A2733" s="29" t="s">
        <v>125</v>
      </c>
      <c r="B2733" s="29" t="s">
        <v>13</v>
      </c>
      <c r="C2733" s="29" t="s">
        <v>43</v>
      </c>
      <c r="D2733" s="29">
        <v>824.31524658000001</v>
      </c>
      <c r="E2733" s="29">
        <v>5.1240590000000003E-3</v>
      </c>
    </row>
    <row r="2734" spans="1:5" x14ac:dyDescent="0.35">
      <c r="A2734" s="29" t="s">
        <v>126</v>
      </c>
      <c r="B2734" s="29" t="s">
        <v>13</v>
      </c>
      <c r="C2734" s="29" t="s">
        <v>43</v>
      </c>
      <c r="D2734" s="29">
        <v>972.41497803000004</v>
      </c>
      <c r="E2734" s="29">
        <v>5.0215379999999999E-3</v>
      </c>
    </row>
    <row r="2735" spans="1:5" x14ac:dyDescent="0.35">
      <c r="A2735" s="29" t="s">
        <v>127</v>
      </c>
      <c r="B2735" s="29" t="s">
        <v>13</v>
      </c>
      <c r="C2735" s="29" t="s">
        <v>43</v>
      </c>
      <c r="D2735" s="29">
        <v>932.43585204999999</v>
      </c>
      <c r="E2735" s="29">
        <v>5.4244030000000004E-3</v>
      </c>
    </row>
    <row r="2736" spans="1:5" x14ac:dyDescent="0.35">
      <c r="A2736" s="29" t="s">
        <v>128</v>
      </c>
      <c r="B2736" s="29" t="s">
        <v>13</v>
      </c>
      <c r="C2736" s="29" t="s">
        <v>43</v>
      </c>
      <c r="D2736" s="29">
        <v>1032.29504395</v>
      </c>
      <c r="E2736" s="29">
        <v>4.8666530000000003E-3</v>
      </c>
    </row>
    <row r="2737" spans="1:5" x14ac:dyDescent="0.35">
      <c r="A2737" s="29" t="s">
        <v>129</v>
      </c>
      <c r="B2737" s="29" t="s">
        <v>13</v>
      </c>
      <c r="C2737" s="29" t="s">
        <v>43</v>
      </c>
      <c r="D2737" s="29">
        <v>1218.1326904299999</v>
      </c>
      <c r="E2737" s="29">
        <v>5.0024850000000001E-3</v>
      </c>
    </row>
    <row r="2738" spans="1:5" x14ac:dyDescent="0.35">
      <c r="A2738" s="29" t="s">
        <v>130</v>
      </c>
      <c r="B2738" s="29" t="s">
        <v>13</v>
      </c>
      <c r="C2738" s="29" t="s">
        <v>43</v>
      </c>
      <c r="D2738" s="29">
        <v>1202.6239013700001</v>
      </c>
      <c r="E2738" s="29">
        <v>5.0744550000000003E-3</v>
      </c>
    </row>
    <row r="2739" spans="1:5" x14ac:dyDescent="0.35">
      <c r="A2739" s="29" t="s">
        <v>131</v>
      </c>
      <c r="B2739" s="29" t="s">
        <v>13</v>
      </c>
      <c r="C2739" s="29" t="s">
        <v>43</v>
      </c>
      <c r="D2739" s="29">
        <v>1359.7729492200001</v>
      </c>
      <c r="E2739" s="29">
        <v>4.886189E-3</v>
      </c>
    </row>
    <row r="2740" spans="1:5" x14ac:dyDescent="0.35">
      <c r="A2740" s="29" t="s">
        <v>132</v>
      </c>
      <c r="B2740" s="29" t="s">
        <v>13</v>
      </c>
      <c r="C2740" s="29" t="s">
        <v>43</v>
      </c>
      <c r="D2740" s="29">
        <v>1270.88769531</v>
      </c>
      <c r="E2740" s="29">
        <v>4.9502540000000003E-3</v>
      </c>
    </row>
    <row r="2741" spans="1:5" x14ac:dyDescent="0.35">
      <c r="A2741" s="29" t="s">
        <v>133</v>
      </c>
      <c r="B2741" s="29" t="s">
        <v>13</v>
      </c>
      <c r="C2741" s="29" t="s">
        <v>43</v>
      </c>
      <c r="D2741" s="29">
        <v>1287.75939941</v>
      </c>
      <c r="E2741" s="29">
        <v>5.0842379999999996E-3</v>
      </c>
    </row>
    <row r="2742" spans="1:5" x14ac:dyDescent="0.35">
      <c r="A2742" s="29" t="s">
        <v>134</v>
      </c>
      <c r="B2742" s="29" t="s">
        <v>13</v>
      </c>
      <c r="C2742" s="29" t="s">
        <v>43</v>
      </c>
      <c r="D2742" s="29">
        <v>1026.8581543</v>
      </c>
      <c r="E2742" s="29">
        <v>5.7549369999999999E-3</v>
      </c>
    </row>
    <row r="2743" spans="1:5" x14ac:dyDescent="0.35">
      <c r="A2743" s="29" t="s">
        <v>135</v>
      </c>
      <c r="B2743" s="29" t="s">
        <v>13</v>
      </c>
      <c r="C2743" s="29" t="s">
        <v>43</v>
      </c>
      <c r="D2743" s="29">
        <v>1001</v>
      </c>
      <c r="E2743" s="29">
        <v>5.7539669999999996E-3</v>
      </c>
    </row>
    <row r="2744" spans="1:5" x14ac:dyDescent="0.35">
      <c r="A2744" s="29" t="s">
        <v>136</v>
      </c>
      <c r="B2744" s="29" t="s">
        <v>13</v>
      </c>
      <c r="C2744" s="29" t="s">
        <v>43</v>
      </c>
      <c r="D2744" s="29">
        <v>944.51916503999996</v>
      </c>
      <c r="E2744" s="29">
        <v>5.9129789999999996E-3</v>
      </c>
    </row>
    <row r="2745" spans="1:5" x14ac:dyDescent="0.35">
      <c r="A2745" s="29" t="s">
        <v>137</v>
      </c>
      <c r="B2745" s="29" t="s">
        <v>13</v>
      </c>
      <c r="C2745" s="29" t="s">
        <v>43</v>
      </c>
      <c r="D2745" s="29">
        <v>764.41217041000004</v>
      </c>
      <c r="E2745" s="29">
        <v>5.9873160000000003E-3</v>
      </c>
    </row>
    <row r="2746" spans="1:5" x14ac:dyDescent="0.35">
      <c r="A2746" s="29" t="s">
        <v>138</v>
      </c>
      <c r="B2746" s="29" t="s">
        <v>13</v>
      </c>
      <c r="C2746" s="29" t="s">
        <v>43</v>
      </c>
      <c r="D2746" s="29">
        <v>783.95629883000004</v>
      </c>
      <c r="E2746" s="29">
        <v>5.5284890000000001E-3</v>
      </c>
    </row>
    <row r="2747" spans="1:5" x14ac:dyDescent="0.35">
      <c r="A2747" s="29" t="s">
        <v>124</v>
      </c>
      <c r="B2747" s="29" t="s">
        <v>13</v>
      </c>
      <c r="C2747" s="29" t="s">
        <v>44</v>
      </c>
      <c r="D2747" s="29">
        <v>332.27777099999997</v>
      </c>
      <c r="E2747" s="29">
        <v>5.5523630000000003E-3</v>
      </c>
    </row>
    <row r="2748" spans="1:5" x14ac:dyDescent="0.35">
      <c r="A2748" s="29" t="s">
        <v>125</v>
      </c>
      <c r="B2748" s="29" t="s">
        <v>13</v>
      </c>
      <c r="C2748" s="29" t="s">
        <v>44</v>
      </c>
      <c r="D2748" s="29">
        <v>341.25827026000002</v>
      </c>
      <c r="E2748" s="29">
        <v>5.6108950000000003E-3</v>
      </c>
    </row>
    <row r="2749" spans="1:5" x14ac:dyDescent="0.35">
      <c r="A2749" s="29" t="s">
        <v>126</v>
      </c>
      <c r="B2749" s="29" t="s">
        <v>13</v>
      </c>
      <c r="C2749" s="29" t="s">
        <v>44</v>
      </c>
      <c r="D2749" s="29">
        <v>343.51657103999997</v>
      </c>
      <c r="E2749" s="29">
        <v>5.9203980000000003E-3</v>
      </c>
    </row>
    <row r="2750" spans="1:5" x14ac:dyDescent="0.35">
      <c r="A2750" s="29" t="s">
        <v>127</v>
      </c>
      <c r="B2750" s="29" t="s">
        <v>13</v>
      </c>
      <c r="C2750" s="29" t="s">
        <v>44</v>
      </c>
      <c r="D2750" s="29">
        <v>387.00930785999998</v>
      </c>
      <c r="E2750" s="29">
        <v>5.0117139999999996E-3</v>
      </c>
    </row>
    <row r="2751" spans="1:5" x14ac:dyDescent="0.35">
      <c r="A2751" s="29" t="s">
        <v>128</v>
      </c>
      <c r="B2751" s="29" t="s">
        <v>13</v>
      </c>
      <c r="C2751" s="29" t="s">
        <v>44</v>
      </c>
      <c r="D2751" s="29">
        <v>401.30142211999998</v>
      </c>
      <c r="E2751" s="29">
        <v>5.6448720000000004E-3</v>
      </c>
    </row>
    <row r="2752" spans="1:5" x14ac:dyDescent="0.35">
      <c r="A2752" s="29" t="s">
        <v>129</v>
      </c>
      <c r="B2752" s="29" t="s">
        <v>13</v>
      </c>
      <c r="C2752" s="29" t="s">
        <v>44</v>
      </c>
      <c r="D2752" s="29">
        <v>467.71557617000002</v>
      </c>
      <c r="E2752" s="29">
        <v>5.3718020000000002E-3</v>
      </c>
    </row>
    <row r="2753" spans="1:5" x14ac:dyDescent="0.35">
      <c r="A2753" s="29" t="s">
        <v>130</v>
      </c>
      <c r="B2753" s="29" t="s">
        <v>13</v>
      </c>
      <c r="C2753" s="29" t="s">
        <v>44</v>
      </c>
      <c r="D2753" s="29">
        <v>365.33041381999999</v>
      </c>
      <c r="E2753" s="29">
        <v>5.0624169999999996E-3</v>
      </c>
    </row>
    <row r="2754" spans="1:5" x14ac:dyDescent="0.35">
      <c r="A2754" s="29" t="s">
        <v>131</v>
      </c>
      <c r="B2754" s="29" t="s">
        <v>13</v>
      </c>
      <c r="C2754" s="29" t="s">
        <v>44</v>
      </c>
      <c r="D2754" s="29">
        <v>497.34841919000002</v>
      </c>
      <c r="E2754" s="29">
        <v>5.1512779999999996E-3</v>
      </c>
    </row>
    <row r="2755" spans="1:5" x14ac:dyDescent="0.35">
      <c r="A2755" s="29" t="s">
        <v>132</v>
      </c>
      <c r="B2755" s="29" t="s">
        <v>13</v>
      </c>
      <c r="C2755" s="29" t="s">
        <v>44</v>
      </c>
      <c r="D2755" s="29">
        <v>440.61224364999998</v>
      </c>
      <c r="E2755" s="29">
        <v>5.5988599999999998E-3</v>
      </c>
    </row>
    <row r="2756" spans="1:5" x14ac:dyDescent="0.35">
      <c r="A2756" s="29" t="s">
        <v>133</v>
      </c>
      <c r="B2756" s="29" t="s">
        <v>13</v>
      </c>
      <c r="C2756" s="29" t="s">
        <v>44</v>
      </c>
      <c r="D2756" s="29">
        <v>531.71038818</v>
      </c>
      <c r="E2756" s="29">
        <v>6.2680430000000001E-3</v>
      </c>
    </row>
    <row r="2757" spans="1:5" x14ac:dyDescent="0.35">
      <c r="A2757" s="29" t="s">
        <v>134</v>
      </c>
      <c r="B2757" s="29" t="s">
        <v>13</v>
      </c>
      <c r="C2757" s="29" t="s">
        <v>44</v>
      </c>
      <c r="D2757" s="29">
        <v>324.67169188999998</v>
      </c>
      <c r="E2757" s="29">
        <v>5.9283720000000003E-3</v>
      </c>
    </row>
    <row r="2758" spans="1:5" x14ac:dyDescent="0.35">
      <c r="A2758" s="29" t="s">
        <v>135</v>
      </c>
      <c r="B2758" s="29" t="s">
        <v>13</v>
      </c>
      <c r="C2758" s="29" t="s">
        <v>44</v>
      </c>
      <c r="D2758" s="29">
        <v>270</v>
      </c>
      <c r="E2758" s="29">
        <v>6.2294230000000004E-3</v>
      </c>
    </row>
    <row r="2759" spans="1:5" x14ac:dyDescent="0.35">
      <c r="A2759" s="29" t="s">
        <v>136</v>
      </c>
      <c r="B2759" s="29" t="s">
        <v>13</v>
      </c>
      <c r="C2759" s="29" t="s">
        <v>44</v>
      </c>
      <c r="D2759" s="29">
        <v>267.67623901000002</v>
      </c>
      <c r="E2759" s="29">
        <v>6.1872289999999998E-3</v>
      </c>
    </row>
    <row r="2760" spans="1:5" x14ac:dyDescent="0.35">
      <c r="A2760" s="29" t="s">
        <v>137</v>
      </c>
      <c r="B2760" s="29" t="s">
        <v>13</v>
      </c>
      <c r="C2760" s="29" t="s">
        <v>44</v>
      </c>
      <c r="D2760" s="29">
        <v>276.91156006</v>
      </c>
      <c r="E2760" s="29">
        <v>6.1950039999999996E-3</v>
      </c>
    </row>
    <row r="2761" spans="1:5" x14ac:dyDescent="0.35">
      <c r="A2761" s="29" t="s">
        <v>138</v>
      </c>
      <c r="B2761" s="29" t="s">
        <v>13</v>
      </c>
      <c r="C2761" s="29" t="s">
        <v>44</v>
      </c>
      <c r="D2761" s="29">
        <v>209.10627747000001</v>
      </c>
      <c r="E2761" s="29">
        <v>6.5235090000000003E-3</v>
      </c>
    </row>
    <row r="2762" spans="1:5" x14ac:dyDescent="0.35">
      <c r="A2762" s="29" t="s">
        <v>124</v>
      </c>
      <c r="B2762" s="29" t="s">
        <v>13</v>
      </c>
      <c r="C2762" s="29" t="s">
        <v>45</v>
      </c>
      <c r="D2762" s="29">
        <v>1243.4545898399999</v>
      </c>
      <c r="E2762" s="29">
        <v>4.8378320000000002E-3</v>
      </c>
    </row>
    <row r="2763" spans="1:5" x14ac:dyDescent="0.35">
      <c r="A2763" s="29" t="s">
        <v>125</v>
      </c>
      <c r="B2763" s="29" t="s">
        <v>13</v>
      </c>
      <c r="C2763" s="29" t="s">
        <v>45</v>
      </c>
      <c r="D2763" s="29">
        <v>1541.39245605</v>
      </c>
      <c r="E2763" s="29">
        <v>4.8717669999999999E-3</v>
      </c>
    </row>
    <row r="2764" spans="1:5" x14ac:dyDescent="0.35">
      <c r="A2764" s="29" t="s">
        <v>126</v>
      </c>
      <c r="B2764" s="29" t="s">
        <v>13</v>
      </c>
      <c r="C2764" s="29" t="s">
        <v>45</v>
      </c>
      <c r="D2764" s="29">
        <v>1365.7408447299999</v>
      </c>
      <c r="E2764" s="29">
        <v>4.6207289999999996E-3</v>
      </c>
    </row>
    <row r="2765" spans="1:5" x14ac:dyDescent="0.35">
      <c r="A2765" s="29" t="s">
        <v>127</v>
      </c>
      <c r="B2765" s="29" t="s">
        <v>13</v>
      </c>
      <c r="C2765" s="29" t="s">
        <v>45</v>
      </c>
      <c r="D2765" s="29">
        <v>1401.8944091799999</v>
      </c>
      <c r="E2765" s="29">
        <v>4.3691729999999996E-3</v>
      </c>
    </row>
    <row r="2766" spans="1:5" x14ac:dyDescent="0.35">
      <c r="A2766" s="29" t="s">
        <v>128</v>
      </c>
      <c r="B2766" s="29" t="s">
        <v>13</v>
      </c>
      <c r="C2766" s="29" t="s">
        <v>45</v>
      </c>
      <c r="D2766" s="29">
        <v>1646.9173584</v>
      </c>
      <c r="E2766" s="29">
        <v>4.7131229999999996E-3</v>
      </c>
    </row>
    <row r="2767" spans="1:5" x14ac:dyDescent="0.35">
      <c r="A2767" s="29" t="s">
        <v>129</v>
      </c>
      <c r="B2767" s="29" t="s">
        <v>13</v>
      </c>
      <c r="C2767" s="29" t="s">
        <v>45</v>
      </c>
      <c r="D2767" s="29">
        <v>2040.70544434</v>
      </c>
      <c r="E2767" s="29">
        <v>4.5615839999999996E-3</v>
      </c>
    </row>
    <row r="2768" spans="1:5" x14ac:dyDescent="0.35">
      <c r="A2768" s="29" t="s">
        <v>130</v>
      </c>
      <c r="B2768" s="29" t="s">
        <v>13</v>
      </c>
      <c r="C2768" s="29" t="s">
        <v>45</v>
      </c>
      <c r="D2768" s="29">
        <v>2244.5371093799999</v>
      </c>
      <c r="E2768" s="29">
        <v>4.2916869999999998E-3</v>
      </c>
    </row>
    <row r="2769" spans="1:5" x14ac:dyDescent="0.35">
      <c r="A2769" s="29" t="s">
        <v>131</v>
      </c>
      <c r="B2769" s="29" t="s">
        <v>13</v>
      </c>
      <c r="C2769" s="29" t="s">
        <v>45</v>
      </c>
      <c r="D2769" s="29">
        <v>3292.2775878900002</v>
      </c>
      <c r="E2769" s="29">
        <v>4.2735739999999996E-3</v>
      </c>
    </row>
    <row r="2770" spans="1:5" x14ac:dyDescent="0.35">
      <c r="A2770" s="29" t="s">
        <v>132</v>
      </c>
      <c r="B2770" s="29" t="s">
        <v>13</v>
      </c>
      <c r="C2770" s="29" t="s">
        <v>45</v>
      </c>
      <c r="D2770" s="29">
        <v>3263.2172851599998</v>
      </c>
      <c r="E2770" s="29">
        <v>4.4530539999999997E-3</v>
      </c>
    </row>
    <row r="2771" spans="1:5" x14ac:dyDescent="0.35">
      <c r="A2771" s="29" t="s">
        <v>133</v>
      </c>
      <c r="B2771" s="29" t="s">
        <v>13</v>
      </c>
      <c r="C2771" s="29" t="s">
        <v>45</v>
      </c>
      <c r="D2771" s="29">
        <v>2633.8969726599998</v>
      </c>
      <c r="E2771" s="29">
        <v>4.7924229999999996E-3</v>
      </c>
    </row>
    <row r="2772" spans="1:5" x14ac:dyDescent="0.35">
      <c r="A2772" s="29" t="s">
        <v>134</v>
      </c>
      <c r="B2772" s="29" t="s">
        <v>13</v>
      </c>
      <c r="C2772" s="29" t="s">
        <v>45</v>
      </c>
      <c r="D2772" s="29">
        <v>1891.0876464800001</v>
      </c>
      <c r="E2772" s="29">
        <v>4.7275069999999997E-3</v>
      </c>
    </row>
    <row r="2773" spans="1:5" x14ac:dyDescent="0.35">
      <c r="A2773" s="29" t="s">
        <v>135</v>
      </c>
      <c r="B2773" s="29" t="s">
        <v>13</v>
      </c>
      <c r="C2773" s="29" t="s">
        <v>45</v>
      </c>
      <c r="D2773" s="29">
        <v>1560</v>
      </c>
      <c r="E2773" s="29">
        <v>5.0672190000000004E-3</v>
      </c>
    </row>
    <row r="2774" spans="1:5" x14ac:dyDescent="0.35">
      <c r="A2774" s="29" t="s">
        <v>136</v>
      </c>
      <c r="B2774" s="29" t="s">
        <v>13</v>
      </c>
      <c r="C2774" s="29" t="s">
        <v>45</v>
      </c>
      <c r="D2774" s="29">
        <v>1351.02404785</v>
      </c>
      <c r="E2774" s="29">
        <v>4.9868869999999997E-3</v>
      </c>
    </row>
    <row r="2775" spans="1:5" x14ac:dyDescent="0.35">
      <c r="A2775" s="29" t="s">
        <v>137</v>
      </c>
      <c r="B2775" s="29" t="s">
        <v>13</v>
      </c>
      <c r="C2775" s="29" t="s">
        <v>45</v>
      </c>
      <c r="D2775" s="29">
        <v>1288.56604004</v>
      </c>
      <c r="E2775" s="29">
        <v>5.1177929999999998E-3</v>
      </c>
    </row>
    <row r="2776" spans="1:5" x14ac:dyDescent="0.35">
      <c r="A2776" s="29" t="s">
        <v>138</v>
      </c>
      <c r="B2776" s="29" t="s">
        <v>13</v>
      </c>
      <c r="C2776" s="29" t="s">
        <v>45</v>
      </c>
      <c r="D2776" s="29">
        <v>997.54614258000004</v>
      </c>
      <c r="E2776" s="29">
        <v>5.1662540000000003E-3</v>
      </c>
    </row>
    <row r="2777" spans="1:5" x14ac:dyDescent="0.35">
      <c r="A2777" s="29" t="s">
        <v>124</v>
      </c>
      <c r="B2777" s="29" t="s">
        <v>13</v>
      </c>
      <c r="C2777" s="29" t="s">
        <v>46</v>
      </c>
      <c r="D2777" s="29">
        <v>771.23205566000001</v>
      </c>
      <c r="E2777" s="29">
        <v>5.8267750000000002E-3</v>
      </c>
    </row>
    <row r="2778" spans="1:5" x14ac:dyDescent="0.35">
      <c r="A2778" s="29" t="s">
        <v>125</v>
      </c>
      <c r="B2778" s="29" t="s">
        <v>13</v>
      </c>
      <c r="C2778" s="29" t="s">
        <v>46</v>
      </c>
      <c r="D2778" s="29">
        <v>820.35357666000004</v>
      </c>
      <c r="E2778" s="29">
        <v>5.727874E-3</v>
      </c>
    </row>
    <row r="2779" spans="1:5" x14ac:dyDescent="0.35">
      <c r="A2779" s="29" t="s">
        <v>126</v>
      </c>
      <c r="B2779" s="29" t="s">
        <v>13</v>
      </c>
      <c r="C2779" s="29" t="s">
        <v>46</v>
      </c>
      <c r="D2779" s="29">
        <v>835.22412109000004</v>
      </c>
      <c r="E2779" s="29">
        <v>5.8136079999999996E-3</v>
      </c>
    </row>
    <row r="2780" spans="1:5" x14ac:dyDescent="0.35">
      <c r="A2780" s="29" t="s">
        <v>127</v>
      </c>
      <c r="B2780" s="29" t="s">
        <v>13</v>
      </c>
      <c r="C2780" s="29" t="s">
        <v>46</v>
      </c>
      <c r="D2780" s="29">
        <v>776.64538574000005</v>
      </c>
      <c r="E2780" s="29">
        <v>5.9412329999999998E-3</v>
      </c>
    </row>
    <row r="2781" spans="1:5" x14ac:dyDescent="0.35">
      <c r="A2781" s="29" t="s">
        <v>128</v>
      </c>
      <c r="B2781" s="29" t="s">
        <v>13</v>
      </c>
      <c r="C2781" s="29" t="s">
        <v>46</v>
      </c>
      <c r="D2781" s="29">
        <v>810.42358397999999</v>
      </c>
      <c r="E2781" s="29">
        <v>5.8369720000000002E-3</v>
      </c>
    </row>
    <row r="2782" spans="1:5" x14ac:dyDescent="0.35">
      <c r="A2782" s="29" t="s">
        <v>129</v>
      </c>
      <c r="B2782" s="29" t="s">
        <v>13</v>
      </c>
      <c r="C2782" s="29" t="s">
        <v>46</v>
      </c>
      <c r="D2782" s="29">
        <v>919.60644531000003</v>
      </c>
      <c r="E2782" s="29">
        <v>5.8058850000000002E-3</v>
      </c>
    </row>
    <row r="2783" spans="1:5" x14ac:dyDescent="0.35">
      <c r="A2783" s="29" t="s">
        <v>130</v>
      </c>
      <c r="B2783" s="29" t="s">
        <v>13</v>
      </c>
      <c r="C2783" s="29" t="s">
        <v>46</v>
      </c>
      <c r="D2783" s="29">
        <v>932.92150878999996</v>
      </c>
      <c r="E2783" s="29">
        <v>6.1542899999999998E-3</v>
      </c>
    </row>
    <row r="2784" spans="1:5" x14ac:dyDescent="0.35">
      <c r="A2784" s="29" t="s">
        <v>131</v>
      </c>
      <c r="B2784" s="29" t="s">
        <v>13</v>
      </c>
      <c r="C2784" s="29" t="s">
        <v>46</v>
      </c>
      <c r="D2784" s="29">
        <v>867.86895751999998</v>
      </c>
      <c r="E2784" s="29">
        <v>6.3627800000000002E-3</v>
      </c>
    </row>
    <row r="2785" spans="1:5" x14ac:dyDescent="0.35">
      <c r="A2785" s="29" t="s">
        <v>132</v>
      </c>
      <c r="B2785" s="29" t="s">
        <v>13</v>
      </c>
      <c r="C2785" s="29" t="s">
        <v>46</v>
      </c>
      <c r="D2785" s="29">
        <v>779.97534180000002</v>
      </c>
      <c r="E2785" s="29">
        <v>6.8228179999999996E-3</v>
      </c>
    </row>
    <row r="2786" spans="1:5" x14ac:dyDescent="0.35">
      <c r="A2786" s="29" t="s">
        <v>133</v>
      </c>
      <c r="B2786" s="29" t="s">
        <v>13</v>
      </c>
      <c r="C2786" s="29" t="s">
        <v>46</v>
      </c>
      <c r="D2786" s="29">
        <v>760.83355713000003</v>
      </c>
      <c r="E2786" s="29">
        <v>6.7931049999999998E-3</v>
      </c>
    </row>
    <row r="2787" spans="1:5" x14ac:dyDescent="0.35">
      <c r="A2787" s="29" t="s">
        <v>134</v>
      </c>
      <c r="B2787" s="29" t="s">
        <v>13</v>
      </c>
      <c r="C2787" s="29" t="s">
        <v>46</v>
      </c>
      <c r="D2787" s="29">
        <v>659.79064941000001</v>
      </c>
      <c r="E2787" s="29">
        <v>6.7911050000000004E-3</v>
      </c>
    </row>
    <row r="2788" spans="1:5" x14ac:dyDescent="0.35">
      <c r="A2788" s="29" t="s">
        <v>135</v>
      </c>
      <c r="B2788" s="29" t="s">
        <v>13</v>
      </c>
      <c r="C2788" s="29" t="s">
        <v>46</v>
      </c>
      <c r="D2788" s="29">
        <v>652</v>
      </c>
      <c r="E2788" s="29">
        <v>6.595091E-3</v>
      </c>
    </row>
    <row r="2789" spans="1:5" x14ac:dyDescent="0.35">
      <c r="A2789" s="29" t="s">
        <v>136</v>
      </c>
      <c r="B2789" s="29" t="s">
        <v>13</v>
      </c>
      <c r="C2789" s="29" t="s">
        <v>46</v>
      </c>
      <c r="D2789" s="29">
        <v>550.99237060999997</v>
      </c>
      <c r="E2789" s="29">
        <v>6.7116090000000003E-3</v>
      </c>
    </row>
    <row r="2790" spans="1:5" x14ac:dyDescent="0.35">
      <c r="A2790" s="29" t="s">
        <v>137</v>
      </c>
      <c r="B2790" s="29" t="s">
        <v>13</v>
      </c>
      <c r="C2790" s="29" t="s">
        <v>46</v>
      </c>
      <c r="D2790" s="29">
        <v>403.11776732999999</v>
      </c>
      <c r="E2790" s="29">
        <v>7.1618699999999999E-3</v>
      </c>
    </row>
    <row r="2791" spans="1:5" x14ac:dyDescent="0.35">
      <c r="A2791" s="29" t="s">
        <v>138</v>
      </c>
      <c r="B2791" s="29" t="s">
        <v>13</v>
      </c>
      <c r="C2791" s="29" t="s">
        <v>46</v>
      </c>
      <c r="D2791" s="29">
        <v>395.25564574999999</v>
      </c>
      <c r="E2791" s="29">
        <v>7.0240299999999997E-3</v>
      </c>
    </row>
    <row r="2792" spans="1:5" x14ac:dyDescent="0.35">
      <c r="A2792" s="29" t="s">
        <v>124</v>
      </c>
      <c r="B2792" s="29" t="s">
        <v>13</v>
      </c>
      <c r="C2792" s="29" t="s">
        <v>47</v>
      </c>
      <c r="D2792" s="29">
        <v>393.52172852000001</v>
      </c>
      <c r="E2792" s="29">
        <v>5.5929980000000001E-3</v>
      </c>
    </row>
    <row r="2793" spans="1:5" x14ac:dyDescent="0.35">
      <c r="A2793" s="29" t="s">
        <v>125</v>
      </c>
      <c r="B2793" s="29" t="s">
        <v>13</v>
      </c>
      <c r="C2793" s="29" t="s">
        <v>47</v>
      </c>
      <c r="D2793" s="29">
        <v>483.66848755000001</v>
      </c>
      <c r="E2793" s="29">
        <v>6.0248799999999998E-3</v>
      </c>
    </row>
    <row r="2794" spans="1:5" x14ac:dyDescent="0.35">
      <c r="A2794" s="29" t="s">
        <v>126</v>
      </c>
      <c r="B2794" s="29" t="s">
        <v>13</v>
      </c>
      <c r="C2794" s="29" t="s">
        <v>47</v>
      </c>
      <c r="D2794" s="29">
        <v>477.31344603999997</v>
      </c>
      <c r="E2794" s="29">
        <v>5.4031349999999999E-3</v>
      </c>
    </row>
    <row r="2795" spans="1:5" x14ac:dyDescent="0.35">
      <c r="A2795" s="29" t="s">
        <v>127</v>
      </c>
      <c r="B2795" s="29" t="s">
        <v>13</v>
      </c>
      <c r="C2795" s="29" t="s">
        <v>47</v>
      </c>
      <c r="D2795" s="29">
        <v>520.02593993999994</v>
      </c>
      <c r="E2795" s="29">
        <v>5.7814269999999996E-3</v>
      </c>
    </row>
    <row r="2796" spans="1:5" x14ac:dyDescent="0.35">
      <c r="A2796" s="29" t="s">
        <v>128</v>
      </c>
      <c r="B2796" s="29" t="s">
        <v>13</v>
      </c>
      <c r="C2796" s="29" t="s">
        <v>47</v>
      </c>
      <c r="D2796" s="29">
        <v>491.42889403999999</v>
      </c>
      <c r="E2796" s="29">
        <v>6.0119220000000003E-3</v>
      </c>
    </row>
    <row r="2797" spans="1:5" x14ac:dyDescent="0.35">
      <c r="A2797" s="29" t="s">
        <v>129</v>
      </c>
      <c r="B2797" s="29" t="s">
        <v>13</v>
      </c>
      <c r="C2797" s="29" t="s">
        <v>47</v>
      </c>
      <c r="D2797" s="29">
        <v>571.38983154000005</v>
      </c>
      <c r="E2797" s="29">
        <v>5.7939749999999998E-3</v>
      </c>
    </row>
    <row r="2798" spans="1:5" x14ac:dyDescent="0.35">
      <c r="A2798" s="29" t="s">
        <v>130</v>
      </c>
      <c r="B2798" s="29" t="s">
        <v>13</v>
      </c>
      <c r="C2798" s="29" t="s">
        <v>47</v>
      </c>
      <c r="D2798" s="29">
        <v>596.26959228999999</v>
      </c>
      <c r="E2798" s="29">
        <v>5.5189460000000003E-3</v>
      </c>
    </row>
    <row r="2799" spans="1:5" x14ac:dyDescent="0.35">
      <c r="A2799" s="29" t="s">
        <v>131</v>
      </c>
      <c r="B2799" s="29" t="s">
        <v>13</v>
      </c>
      <c r="C2799" s="29" t="s">
        <v>47</v>
      </c>
      <c r="D2799" s="29">
        <v>690.75299071999996</v>
      </c>
      <c r="E2799" s="29">
        <v>6.4659069999999999E-3</v>
      </c>
    </row>
    <row r="2800" spans="1:5" x14ac:dyDescent="0.35">
      <c r="A2800" s="29" t="s">
        <v>132</v>
      </c>
      <c r="B2800" s="29" t="s">
        <v>13</v>
      </c>
      <c r="C2800" s="29" t="s">
        <v>47</v>
      </c>
      <c r="D2800" s="29">
        <v>538.92504883000004</v>
      </c>
      <c r="E2800" s="29">
        <v>6.2463060000000001E-3</v>
      </c>
    </row>
    <row r="2801" spans="1:5" x14ac:dyDescent="0.35">
      <c r="A2801" s="29" t="s">
        <v>133</v>
      </c>
      <c r="B2801" s="29" t="s">
        <v>13</v>
      </c>
      <c r="C2801" s="29" t="s">
        <v>47</v>
      </c>
      <c r="D2801" s="29">
        <v>497.03152466</v>
      </c>
      <c r="E2801" s="29">
        <v>5.8591620000000002E-3</v>
      </c>
    </row>
    <row r="2802" spans="1:5" x14ac:dyDescent="0.35">
      <c r="A2802" s="29" t="s">
        <v>134</v>
      </c>
      <c r="B2802" s="29" t="s">
        <v>13</v>
      </c>
      <c r="C2802" s="29" t="s">
        <v>47</v>
      </c>
      <c r="D2802" s="29">
        <v>460.52893066000001</v>
      </c>
      <c r="E2802" s="29">
        <v>5.7585020000000004E-3</v>
      </c>
    </row>
    <row r="2803" spans="1:5" x14ac:dyDescent="0.35">
      <c r="A2803" s="29" t="s">
        <v>135</v>
      </c>
      <c r="B2803" s="29" t="s">
        <v>13</v>
      </c>
      <c r="C2803" s="29" t="s">
        <v>47</v>
      </c>
      <c r="D2803" s="29">
        <v>356</v>
      </c>
      <c r="E2803" s="29">
        <v>5.9593470000000003E-3</v>
      </c>
    </row>
    <row r="2804" spans="1:5" x14ac:dyDescent="0.35">
      <c r="A2804" s="29" t="s">
        <v>136</v>
      </c>
      <c r="B2804" s="29" t="s">
        <v>13</v>
      </c>
      <c r="C2804" s="29" t="s">
        <v>47</v>
      </c>
      <c r="D2804" s="29">
        <v>407.61279296999999</v>
      </c>
      <c r="E2804" s="29">
        <v>6.5115879999999996E-3</v>
      </c>
    </row>
    <row r="2805" spans="1:5" x14ac:dyDescent="0.35">
      <c r="A2805" s="29" t="s">
        <v>137</v>
      </c>
      <c r="B2805" s="29" t="s">
        <v>13</v>
      </c>
      <c r="C2805" s="29" t="s">
        <v>47</v>
      </c>
      <c r="D2805" s="29">
        <v>373.14898682</v>
      </c>
      <c r="E2805" s="29">
        <v>6.1771990000000004E-3</v>
      </c>
    </row>
    <row r="2806" spans="1:5" x14ac:dyDescent="0.35">
      <c r="A2806" s="29" t="s">
        <v>138</v>
      </c>
      <c r="B2806" s="29" t="s">
        <v>13</v>
      </c>
      <c r="C2806" s="29" t="s">
        <v>47</v>
      </c>
      <c r="D2806" s="29">
        <v>313.57693481000001</v>
      </c>
      <c r="E2806" s="29">
        <v>6.1927379999999997E-3</v>
      </c>
    </row>
    <row r="2807" spans="1:5" x14ac:dyDescent="0.35">
      <c r="A2807" s="29" t="s">
        <v>124</v>
      </c>
      <c r="B2807" s="29" t="s">
        <v>13</v>
      </c>
      <c r="C2807" s="29" t="s">
        <v>48</v>
      </c>
      <c r="D2807" s="29">
        <v>1908.4279785199999</v>
      </c>
      <c r="E2807" s="29">
        <v>5.1450560000000003E-3</v>
      </c>
    </row>
    <row r="2808" spans="1:5" x14ac:dyDescent="0.35">
      <c r="A2808" s="29" t="s">
        <v>125</v>
      </c>
      <c r="B2808" s="29" t="s">
        <v>13</v>
      </c>
      <c r="C2808" s="29" t="s">
        <v>48</v>
      </c>
      <c r="D2808" s="29">
        <v>2348.8178710900002</v>
      </c>
      <c r="E2808" s="29">
        <v>5.0329750000000003E-3</v>
      </c>
    </row>
    <row r="2809" spans="1:5" x14ac:dyDescent="0.35">
      <c r="A2809" s="29" t="s">
        <v>126</v>
      </c>
      <c r="B2809" s="29" t="s">
        <v>13</v>
      </c>
      <c r="C2809" s="29" t="s">
        <v>48</v>
      </c>
      <c r="D2809" s="29">
        <v>2503.4799804700001</v>
      </c>
      <c r="E2809" s="29">
        <v>5.2760530000000002E-3</v>
      </c>
    </row>
    <row r="2810" spans="1:5" x14ac:dyDescent="0.35">
      <c r="A2810" s="29" t="s">
        <v>127</v>
      </c>
      <c r="B2810" s="29" t="s">
        <v>13</v>
      </c>
      <c r="C2810" s="29" t="s">
        <v>48</v>
      </c>
      <c r="D2810" s="29">
        <v>2112.90356445</v>
      </c>
      <c r="E2810" s="29">
        <v>5.1060960000000001E-3</v>
      </c>
    </row>
    <row r="2811" spans="1:5" x14ac:dyDescent="0.35">
      <c r="A2811" s="29" t="s">
        <v>128</v>
      </c>
      <c r="B2811" s="29" t="s">
        <v>13</v>
      </c>
      <c r="C2811" s="29" t="s">
        <v>48</v>
      </c>
      <c r="D2811" s="29">
        <v>2552.76953125</v>
      </c>
      <c r="E2811" s="29">
        <v>5.0741880000000003E-3</v>
      </c>
    </row>
    <row r="2812" spans="1:5" x14ac:dyDescent="0.35">
      <c r="A2812" s="29" t="s">
        <v>129</v>
      </c>
      <c r="B2812" s="29" t="s">
        <v>13</v>
      </c>
      <c r="C2812" s="29" t="s">
        <v>48</v>
      </c>
      <c r="D2812" s="29">
        <v>2751.98950195</v>
      </c>
      <c r="E2812" s="29">
        <v>5.1606120000000002E-3</v>
      </c>
    </row>
    <row r="2813" spans="1:5" x14ac:dyDescent="0.35">
      <c r="A2813" s="29" t="s">
        <v>130</v>
      </c>
      <c r="B2813" s="29" t="s">
        <v>13</v>
      </c>
      <c r="C2813" s="29" t="s">
        <v>48</v>
      </c>
      <c r="D2813" s="29">
        <v>2616.93481445</v>
      </c>
      <c r="E2813" s="29">
        <v>4.9288580000000004E-3</v>
      </c>
    </row>
    <row r="2814" spans="1:5" x14ac:dyDescent="0.35">
      <c r="A2814" s="29" t="s">
        <v>131</v>
      </c>
      <c r="B2814" s="29" t="s">
        <v>13</v>
      </c>
      <c r="C2814" s="29" t="s">
        <v>48</v>
      </c>
      <c r="D2814" s="29">
        <v>3218.2998046900002</v>
      </c>
      <c r="E2814" s="29">
        <v>4.7804029999999999E-3</v>
      </c>
    </row>
    <row r="2815" spans="1:5" x14ac:dyDescent="0.35">
      <c r="A2815" s="29" t="s">
        <v>132</v>
      </c>
      <c r="B2815" s="29" t="s">
        <v>13</v>
      </c>
      <c r="C2815" s="29" t="s">
        <v>48</v>
      </c>
      <c r="D2815" s="29">
        <v>3553.2434082</v>
      </c>
      <c r="E2815" s="29">
        <v>4.6481889999999996E-3</v>
      </c>
    </row>
    <row r="2816" spans="1:5" x14ac:dyDescent="0.35">
      <c r="A2816" s="29" t="s">
        <v>133</v>
      </c>
      <c r="B2816" s="29" t="s">
        <v>13</v>
      </c>
      <c r="C2816" s="29" t="s">
        <v>48</v>
      </c>
      <c r="D2816" s="29">
        <v>3279</v>
      </c>
      <c r="E2816" s="29">
        <v>4.7192140000000002E-3</v>
      </c>
    </row>
    <row r="2817" spans="1:5" x14ac:dyDescent="0.35">
      <c r="A2817" s="29" t="s">
        <v>134</v>
      </c>
      <c r="B2817" s="29" t="s">
        <v>13</v>
      </c>
      <c r="C2817" s="29" t="s">
        <v>48</v>
      </c>
      <c r="D2817" s="29">
        <v>2533</v>
      </c>
      <c r="E2817" s="29">
        <v>4.864401E-3</v>
      </c>
    </row>
    <row r="2818" spans="1:5" x14ac:dyDescent="0.35">
      <c r="A2818" s="29" t="s">
        <v>135</v>
      </c>
      <c r="B2818" s="29" t="s">
        <v>13</v>
      </c>
      <c r="C2818" s="29" t="s">
        <v>48</v>
      </c>
      <c r="D2818" s="29">
        <v>2380</v>
      </c>
      <c r="E2818" s="29">
        <v>4.9416429999999999E-3</v>
      </c>
    </row>
    <row r="2819" spans="1:5" x14ac:dyDescent="0.35">
      <c r="A2819" s="29" t="s">
        <v>136</v>
      </c>
      <c r="B2819" s="29" t="s">
        <v>13</v>
      </c>
      <c r="C2819" s="29" t="s">
        <v>48</v>
      </c>
      <c r="D2819" s="29">
        <v>2262</v>
      </c>
      <c r="E2819" s="29">
        <v>5.125442E-3</v>
      </c>
    </row>
    <row r="2820" spans="1:5" x14ac:dyDescent="0.35">
      <c r="A2820" s="29" t="s">
        <v>137</v>
      </c>
      <c r="B2820" s="29" t="s">
        <v>13</v>
      </c>
      <c r="C2820" s="29" t="s">
        <v>48</v>
      </c>
      <c r="D2820" s="29">
        <v>1953</v>
      </c>
      <c r="E2820" s="29">
        <v>5.3894989999999999E-3</v>
      </c>
    </row>
    <row r="2821" spans="1:5" x14ac:dyDescent="0.35">
      <c r="A2821" s="29" t="s">
        <v>138</v>
      </c>
      <c r="B2821" s="29" t="s">
        <v>13</v>
      </c>
      <c r="C2821" s="29" t="s">
        <v>48</v>
      </c>
      <c r="D2821" s="29">
        <v>1643</v>
      </c>
      <c r="E2821" s="29">
        <v>5.665448E-3</v>
      </c>
    </row>
    <row r="2822" spans="1:5" x14ac:dyDescent="0.35">
      <c r="A2822" s="29" t="s">
        <v>124</v>
      </c>
      <c r="B2822" s="29" t="s">
        <v>13</v>
      </c>
      <c r="C2822" s="29" t="s">
        <v>49</v>
      </c>
      <c r="D2822" s="29">
        <v>1066.7221679700001</v>
      </c>
      <c r="E2822" s="29">
        <v>4.9700090000000001E-3</v>
      </c>
    </row>
    <row r="2823" spans="1:5" x14ac:dyDescent="0.35">
      <c r="A2823" s="29" t="s">
        <v>125</v>
      </c>
      <c r="B2823" s="29" t="s">
        <v>13</v>
      </c>
      <c r="C2823" s="29" t="s">
        <v>49</v>
      </c>
      <c r="D2823" s="29">
        <v>1182.5657959</v>
      </c>
      <c r="E2823" s="29">
        <v>5.252296E-3</v>
      </c>
    </row>
    <row r="2824" spans="1:5" x14ac:dyDescent="0.35">
      <c r="A2824" s="29" t="s">
        <v>126</v>
      </c>
      <c r="B2824" s="29" t="s">
        <v>13</v>
      </c>
      <c r="C2824" s="29" t="s">
        <v>49</v>
      </c>
      <c r="D2824" s="29">
        <v>1122.6174316399999</v>
      </c>
      <c r="E2824" s="29">
        <v>5.589007E-3</v>
      </c>
    </row>
    <row r="2825" spans="1:5" x14ac:dyDescent="0.35">
      <c r="A2825" s="29" t="s">
        <v>127</v>
      </c>
      <c r="B2825" s="29" t="s">
        <v>13</v>
      </c>
      <c r="C2825" s="29" t="s">
        <v>49</v>
      </c>
      <c r="D2825" s="29">
        <v>1212.9334716799999</v>
      </c>
      <c r="E2825" s="29">
        <v>6.1110699999999997E-3</v>
      </c>
    </row>
    <row r="2826" spans="1:5" x14ac:dyDescent="0.35">
      <c r="A2826" s="29" t="s">
        <v>128</v>
      </c>
      <c r="B2826" s="29" t="s">
        <v>13</v>
      </c>
      <c r="C2826" s="29" t="s">
        <v>49</v>
      </c>
      <c r="D2826" s="29">
        <v>1415.75268555</v>
      </c>
      <c r="E2826" s="29">
        <v>6.3182409999999996E-3</v>
      </c>
    </row>
    <row r="2827" spans="1:5" x14ac:dyDescent="0.35">
      <c r="A2827" s="29" t="s">
        <v>129</v>
      </c>
      <c r="B2827" s="29" t="s">
        <v>13</v>
      </c>
      <c r="C2827" s="29" t="s">
        <v>49</v>
      </c>
      <c r="D2827" s="29">
        <v>1479.3479003899999</v>
      </c>
      <c r="E2827" s="29">
        <v>6.1665299999999999E-3</v>
      </c>
    </row>
    <row r="2828" spans="1:5" x14ac:dyDescent="0.35">
      <c r="A2828" s="29" t="s">
        <v>130</v>
      </c>
      <c r="B2828" s="29" t="s">
        <v>13</v>
      </c>
      <c r="C2828" s="29" t="s">
        <v>49</v>
      </c>
      <c r="D2828" s="29">
        <v>1418.59313965</v>
      </c>
      <c r="E2828" s="29">
        <v>6.1421879999999998E-3</v>
      </c>
    </row>
    <row r="2829" spans="1:5" x14ac:dyDescent="0.35">
      <c r="A2829" s="29" t="s">
        <v>131</v>
      </c>
      <c r="B2829" s="29" t="s">
        <v>13</v>
      </c>
      <c r="C2829" s="29" t="s">
        <v>49</v>
      </c>
      <c r="D2829" s="29">
        <v>1476.05432129</v>
      </c>
      <c r="E2829" s="29">
        <v>5.7833440000000002E-3</v>
      </c>
    </row>
    <row r="2830" spans="1:5" x14ac:dyDescent="0.35">
      <c r="A2830" s="29" t="s">
        <v>132</v>
      </c>
      <c r="B2830" s="29" t="s">
        <v>13</v>
      </c>
      <c r="C2830" s="29" t="s">
        <v>49</v>
      </c>
      <c r="D2830" s="29">
        <v>1324.8529052700001</v>
      </c>
      <c r="E2830" s="29">
        <v>5.9259250000000003E-3</v>
      </c>
    </row>
    <row r="2831" spans="1:5" x14ac:dyDescent="0.35">
      <c r="A2831" s="29" t="s">
        <v>133</v>
      </c>
      <c r="B2831" s="29" t="s">
        <v>13</v>
      </c>
      <c r="C2831" s="29" t="s">
        <v>49</v>
      </c>
      <c r="D2831" s="29">
        <v>1539.93261719</v>
      </c>
      <c r="E2831" s="29">
        <v>6.0214750000000001E-3</v>
      </c>
    </row>
    <row r="2832" spans="1:5" x14ac:dyDescent="0.35">
      <c r="A2832" s="29" t="s">
        <v>134</v>
      </c>
      <c r="B2832" s="29" t="s">
        <v>13</v>
      </c>
      <c r="C2832" s="29" t="s">
        <v>49</v>
      </c>
      <c r="D2832" s="29">
        <v>1157.0760498</v>
      </c>
      <c r="E2832" s="29">
        <v>6.3711480000000001E-3</v>
      </c>
    </row>
    <row r="2833" spans="1:5" x14ac:dyDescent="0.35">
      <c r="A2833" s="29" t="s">
        <v>135</v>
      </c>
      <c r="B2833" s="29" t="s">
        <v>13</v>
      </c>
      <c r="C2833" s="29" t="s">
        <v>49</v>
      </c>
      <c r="D2833" s="29">
        <v>1113</v>
      </c>
      <c r="E2833" s="29">
        <v>6.6942449999999997E-3</v>
      </c>
    </row>
    <row r="2834" spans="1:5" x14ac:dyDescent="0.35">
      <c r="A2834" s="29" t="s">
        <v>136</v>
      </c>
      <c r="B2834" s="29" t="s">
        <v>13</v>
      </c>
      <c r="C2834" s="29" t="s">
        <v>49</v>
      </c>
      <c r="D2834" s="29">
        <v>954.10577393000005</v>
      </c>
      <c r="E2834" s="29">
        <v>6.4865160000000003E-3</v>
      </c>
    </row>
    <row r="2835" spans="1:5" x14ac:dyDescent="0.35">
      <c r="A2835" s="29" t="s">
        <v>137</v>
      </c>
      <c r="B2835" s="29" t="s">
        <v>13</v>
      </c>
      <c r="C2835" s="29" t="s">
        <v>49</v>
      </c>
      <c r="D2835" s="29">
        <v>926.39941406000003</v>
      </c>
      <c r="E2835" s="29">
        <v>6.6043949999999999E-3</v>
      </c>
    </row>
    <row r="2836" spans="1:5" x14ac:dyDescent="0.35">
      <c r="A2836" s="29" t="s">
        <v>138</v>
      </c>
      <c r="B2836" s="29" t="s">
        <v>13</v>
      </c>
      <c r="C2836" s="29" t="s">
        <v>49</v>
      </c>
      <c r="D2836" s="29">
        <v>790.51434326000003</v>
      </c>
      <c r="E2836" s="29">
        <v>7.1238969999999997E-3</v>
      </c>
    </row>
    <row r="2837" spans="1:5" x14ac:dyDescent="0.35">
      <c r="A2837" s="29" t="s">
        <v>124</v>
      </c>
      <c r="B2837" s="29" t="s">
        <v>13</v>
      </c>
      <c r="C2837" s="29" t="s">
        <v>50</v>
      </c>
      <c r="D2837" s="29">
        <v>476.63189697000001</v>
      </c>
      <c r="E2837" s="29">
        <v>6.1577100000000003E-3</v>
      </c>
    </row>
    <row r="2838" spans="1:5" x14ac:dyDescent="0.35">
      <c r="A2838" s="29" t="s">
        <v>125</v>
      </c>
      <c r="B2838" s="29" t="s">
        <v>13</v>
      </c>
      <c r="C2838" s="29" t="s">
        <v>50</v>
      </c>
      <c r="D2838" s="29">
        <v>424.73956299000002</v>
      </c>
      <c r="E2838" s="29">
        <v>6.3707190000000004E-3</v>
      </c>
    </row>
    <row r="2839" spans="1:5" x14ac:dyDescent="0.35">
      <c r="A2839" s="29" t="s">
        <v>126</v>
      </c>
      <c r="B2839" s="29" t="s">
        <v>13</v>
      </c>
      <c r="C2839" s="29" t="s">
        <v>50</v>
      </c>
      <c r="D2839" s="29">
        <v>438.2293396</v>
      </c>
      <c r="E2839" s="29">
        <v>6.0228699999999996E-3</v>
      </c>
    </row>
    <row r="2840" spans="1:5" x14ac:dyDescent="0.35">
      <c r="A2840" s="29" t="s">
        <v>127</v>
      </c>
      <c r="B2840" s="29" t="s">
        <v>13</v>
      </c>
      <c r="C2840" s="29" t="s">
        <v>50</v>
      </c>
      <c r="D2840" s="29">
        <v>502.49053954999999</v>
      </c>
      <c r="E2840" s="29">
        <v>6.1013580000000003E-3</v>
      </c>
    </row>
    <row r="2841" spans="1:5" x14ac:dyDescent="0.35">
      <c r="A2841" s="29" t="s">
        <v>128</v>
      </c>
      <c r="B2841" s="29" t="s">
        <v>13</v>
      </c>
      <c r="C2841" s="29" t="s">
        <v>50</v>
      </c>
      <c r="D2841" s="29">
        <v>461.88864136000001</v>
      </c>
      <c r="E2841" s="29">
        <v>6.6233079999999996E-3</v>
      </c>
    </row>
    <row r="2842" spans="1:5" x14ac:dyDescent="0.35">
      <c r="A2842" s="29" t="s">
        <v>129</v>
      </c>
      <c r="B2842" s="29" t="s">
        <v>13</v>
      </c>
      <c r="C2842" s="29" t="s">
        <v>50</v>
      </c>
      <c r="D2842" s="29">
        <v>618.20904541000004</v>
      </c>
      <c r="E2842" s="29">
        <v>7.0107540000000001E-3</v>
      </c>
    </row>
    <row r="2843" spans="1:5" x14ac:dyDescent="0.35">
      <c r="A2843" s="29" t="s">
        <v>130</v>
      </c>
      <c r="B2843" s="29" t="s">
        <v>13</v>
      </c>
      <c r="C2843" s="29" t="s">
        <v>50</v>
      </c>
      <c r="D2843" s="29">
        <v>597.95892333999996</v>
      </c>
      <c r="E2843" s="29">
        <v>6.5500719999999997E-3</v>
      </c>
    </row>
    <row r="2844" spans="1:5" x14ac:dyDescent="0.35">
      <c r="A2844" s="29" t="s">
        <v>131</v>
      </c>
      <c r="B2844" s="29" t="s">
        <v>13</v>
      </c>
      <c r="C2844" s="29" t="s">
        <v>50</v>
      </c>
      <c r="D2844" s="29">
        <v>652.85485840000001</v>
      </c>
      <c r="E2844" s="29">
        <v>6.4972889999999998E-3</v>
      </c>
    </row>
    <row r="2845" spans="1:5" x14ac:dyDescent="0.35">
      <c r="A2845" s="29" t="s">
        <v>132</v>
      </c>
      <c r="B2845" s="29" t="s">
        <v>13</v>
      </c>
      <c r="C2845" s="29" t="s">
        <v>50</v>
      </c>
      <c r="D2845" s="29">
        <v>614.23669433999999</v>
      </c>
      <c r="E2845" s="29">
        <v>6.4809259999999997E-3</v>
      </c>
    </row>
    <row r="2846" spans="1:5" x14ac:dyDescent="0.35">
      <c r="A2846" s="29" t="s">
        <v>133</v>
      </c>
      <c r="B2846" s="29" t="s">
        <v>13</v>
      </c>
      <c r="C2846" s="29" t="s">
        <v>50</v>
      </c>
      <c r="D2846" s="29">
        <v>592.10278319999998</v>
      </c>
      <c r="E2846" s="29">
        <v>6.669304E-3</v>
      </c>
    </row>
    <row r="2847" spans="1:5" x14ac:dyDescent="0.35">
      <c r="A2847" s="29" t="s">
        <v>134</v>
      </c>
      <c r="B2847" s="29" t="s">
        <v>13</v>
      </c>
      <c r="C2847" s="29" t="s">
        <v>50</v>
      </c>
      <c r="D2847" s="29">
        <v>507.62850952000002</v>
      </c>
      <c r="E2847" s="29">
        <v>7.0490429999999996E-3</v>
      </c>
    </row>
    <row r="2848" spans="1:5" x14ac:dyDescent="0.35">
      <c r="A2848" s="29" t="s">
        <v>135</v>
      </c>
      <c r="B2848" s="29" t="s">
        <v>13</v>
      </c>
      <c r="C2848" s="29" t="s">
        <v>50</v>
      </c>
      <c r="D2848" s="29">
        <v>477</v>
      </c>
      <c r="E2848" s="29">
        <v>7.0900290000000003E-3</v>
      </c>
    </row>
    <row r="2849" spans="1:5" x14ac:dyDescent="0.35">
      <c r="A2849" s="29" t="s">
        <v>136</v>
      </c>
      <c r="B2849" s="29" t="s">
        <v>13</v>
      </c>
      <c r="C2849" s="29" t="s">
        <v>50</v>
      </c>
      <c r="D2849" s="29">
        <v>530.14038086000005</v>
      </c>
      <c r="E2849" s="29">
        <v>6.6512510000000004E-3</v>
      </c>
    </row>
    <row r="2850" spans="1:5" x14ac:dyDescent="0.35">
      <c r="A2850" s="29" t="s">
        <v>137</v>
      </c>
      <c r="B2850" s="29" t="s">
        <v>13</v>
      </c>
      <c r="C2850" s="29" t="s">
        <v>50</v>
      </c>
      <c r="D2850" s="29">
        <v>440.20434569999998</v>
      </c>
      <c r="E2850" s="29">
        <v>7.3960880000000003E-3</v>
      </c>
    </row>
    <row r="2851" spans="1:5" x14ac:dyDescent="0.35">
      <c r="A2851" s="29" t="s">
        <v>138</v>
      </c>
      <c r="B2851" s="29" t="s">
        <v>13</v>
      </c>
      <c r="C2851" s="29" t="s">
        <v>50</v>
      </c>
      <c r="D2851" s="29">
        <v>331.31140137</v>
      </c>
      <c r="E2851" s="29">
        <v>7.5675960000000002E-3</v>
      </c>
    </row>
    <row r="2852" spans="1:5" x14ac:dyDescent="0.35">
      <c r="A2852" s="29" t="s">
        <v>124</v>
      </c>
      <c r="B2852" s="29" t="s">
        <v>13</v>
      </c>
      <c r="C2852" s="29" t="s">
        <v>51</v>
      </c>
      <c r="D2852" s="29">
        <v>856.86956786999997</v>
      </c>
      <c r="E2852" s="29">
        <v>5.3501520000000004E-3</v>
      </c>
    </row>
    <row r="2853" spans="1:5" x14ac:dyDescent="0.35">
      <c r="A2853" s="29" t="s">
        <v>125</v>
      </c>
      <c r="B2853" s="29" t="s">
        <v>13</v>
      </c>
      <c r="C2853" s="29" t="s">
        <v>51</v>
      </c>
      <c r="D2853" s="29">
        <v>907.85864258000004</v>
      </c>
      <c r="E2853" s="29">
        <v>5.1478970000000002E-3</v>
      </c>
    </row>
    <row r="2854" spans="1:5" x14ac:dyDescent="0.35">
      <c r="A2854" s="29" t="s">
        <v>126</v>
      </c>
      <c r="B2854" s="29" t="s">
        <v>13</v>
      </c>
      <c r="C2854" s="29" t="s">
        <v>51</v>
      </c>
      <c r="D2854" s="29">
        <v>1005.08685303</v>
      </c>
      <c r="E2854" s="29">
        <v>5.2524190000000004E-3</v>
      </c>
    </row>
    <row r="2855" spans="1:5" x14ac:dyDescent="0.35">
      <c r="A2855" s="29" t="s">
        <v>127</v>
      </c>
      <c r="B2855" s="29" t="s">
        <v>13</v>
      </c>
      <c r="C2855" s="29" t="s">
        <v>51</v>
      </c>
      <c r="D2855" s="29">
        <v>991.29150390999996</v>
      </c>
      <c r="E2855" s="29">
        <v>5.4155649999999998E-3</v>
      </c>
    </row>
    <row r="2856" spans="1:5" x14ac:dyDescent="0.35">
      <c r="A2856" s="29" t="s">
        <v>128</v>
      </c>
      <c r="B2856" s="29" t="s">
        <v>13</v>
      </c>
      <c r="C2856" s="29" t="s">
        <v>51</v>
      </c>
      <c r="D2856" s="29">
        <v>1010.44580078</v>
      </c>
      <c r="E2856" s="29">
        <v>5.471386E-3</v>
      </c>
    </row>
    <row r="2857" spans="1:5" x14ac:dyDescent="0.35">
      <c r="A2857" s="29" t="s">
        <v>129</v>
      </c>
      <c r="B2857" s="29" t="s">
        <v>13</v>
      </c>
      <c r="C2857" s="29" t="s">
        <v>51</v>
      </c>
      <c r="D2857" s="29">
        <v>1199.5461425799999</v>
      </c>
      <c r="E2857" s="29">
        <v>5.5263550000000002E-3</v>
      </c>
    </row>
    <row r="2858" spans="1:5" x14ac:dyDescent="0.35">
      <c r="A2858" s="29" t="s">
        <v>130</v>
      </c>
      <c r="B2858" s="29" t="s">
        <v>13</v>
      </c>
      <c r="C2858" s="29" t="s">
        <v>51</v>
      </c>
      <c r="D2858" s="29">
        <v>1099.6459960899999</v>
      </c>
      <c r="E2858" s="29">
        <v>5.6798630000000003E-3</v>
      </c>
    </row>
    <row r="2859" spans="1:5" x14ac:dyDescent="0.35">
      <c r="A2859" s="29" t="s">
        <v>131</v>
      </c>
      <c r="B2859" s="29" t="s">
        <v>13</v>
      </c>
      <c r="C2859" s="29" t="s">
        <v>51</v>
      </c>
      <c r="D2859" s="29">
        <v>1166.0103759799999</v>
      </c>
      <c r="E2859" s="29">
        <v>5.8178850000000001E-3</v>
      </c>
    </row>
    <row r="2860" spans="1:5" x14ac:dyDescent="0.35">
      <c r="A2860" s="29" t="s">
        <v>132</v>
      </c>
      <c r="B2860" s="29" t="s">
        <v>13</v>
      </c>
      <c r="C2860" s="29" t="s">
        <v>51</v>
      </c>
      <c r="D2860" s="29">
        <v>1230.7623291</v>
      </c>
      <c r="E2860" s="29">
        <v>6.0570670000000002E-3</v>
      </c>
    </row>
    <row r="2861" spans="1:5" x14ac:dyDescent="0.35">
      <c r="A2861" s="29" t="s">
        <v>133</v>
      </c>
      <c r="B2861" s="29" t="s">
        <v>13</v>
      </c>
      <c r="C2861" s="29" t="s">
        <v>51</v>
      </c>
      <c r="D2861" s="29">
        <v>1139.17346191</v>
      </c>
      <c r="E2861" s="29">
        <v>6.3748800000000003E-3</v>
      </c>
    </row>
    <row r="2862" spans="1:5" x14ac:dyDescent="0.35">
      <c r="A2862" s="29" t="s">
        <v>134</v>
      </c>
      <c r="B2862" s="29" t="s">
        <v>13</v>
      </c>
      <c r="C2862" s="29" t="s">
        <v>51</v>
      </c>
      <c r="D2862" s="29">
        <v>922.68450928000004</v>
      </c>
      <c r="E2862" s="29">
        <v>6.5130730000000003E-3</v>
      </c>
    </row>
    <row r="2863" spans="1:5" x14ac:dyDescent="0.35">
      <c r="A2863" s="29" t="s">
        <v>135</v>
      </c>
      <c r="B2863" s="29" t="s">
        <v>13</v>
      </c>
      <c r="C2863" s="29" t="s">
        <v>51</v>
      </c>
      <c r="D2863" s="29">
        <v>860</v>
      </c>
      <c r="E2863" s="29">
        <v>6.7223839999999997E-3</v>
      </c>
    </row>
    <row r="2864" spans="1:5" x14ac:dyDescent="0.35">
      <c r="A2864" s="29" t="s">
        <v>136</v>
      </c>
      <c r="B2864" s="29" t="s">
        <v>13</v>
      </c>
      <c r="C2864" s="29" t="s">
        <v>51</v>
      </c>
      <c r="D2864" s="29">
        <v>850.66156006000006</v>
      </c>
      <c r="E2864" s="29">
        <v>6.8330020000000003E-3</v>
      </c>
    </row>
    <row r="2865" spans="1:5" x14ac:dyDescent="0.35">
      <c r="A2865" s="29" t="s">
        <v>137</v>
      </c>
      <c r="B2865" s="29" t="s">
        <v>13</v>
      </c>
      <c r="C2865" s="29" t="s">
        <v>51</v>
      </c>
      <c r="D2865" s="29">
        <v>610.75830078000001</v>
      </c>
      <c r="E2865" s="29">
        <v>7.378763E-3</v>
      </c>
    </row>
    <row r="2866" spans="1:5" x14ac:dyDescent="0.35">
      <c r="A2866" s="29" t="s">
        <v>138</v>
      </c>
      <c r="B2866" s="29" t="s">
        <v>13</v>
      </c>
      <c r="C2866" s="29" t="s">
        <v>51</v>
      </c>
      <c r="D2866" s="29">
        <v>605.14373779000005</v>
      </c>
      <c r="E2866" s="29">
        <v>6.8846200000000001E-3</v>
      </c>
    </row>
    <row r="2867" spans="1:5" x14ac:dyDescent="0.35">
      <c r="A2867" s="29" t="s">
        <v>124</v>
      </c>
      <c r="B2867" s="29" t="s">
        <v>13</v>
      </c>
      <c r="C2867" s="29" t="s">
        <v>52</v>
      </c>
      <c r="D2867" s="29">
        <v>2278.2524414099998</v>
      </c>
      <c r="E2867" s="29">
        <v>3.9631980000000002E-3</v>
      </c>
    </row>
    <row r="2868" spans="1:5" x14ac:dyDescent="0.35">
      <c r="A2868" s="29" t="s">
        <v>125</v>
      </c>
      <c r="B2868" s="29" t="s">
        <v>13</v>
      </c>
      <c r="C2868" s="29" t="s">
        <v>52</v>
      </c>
      <c r="D2868" s="29">
        <v>2198.0710449200001</v>
      </c>
      <c r="E2868" s="29">
        <v>3.9768470000000004E-3</v>
      </c>
    </row>
    <row r="2869" spans="1:5" x14ac:dyDescent="0.35">
      <c r="A2869" s="29" t="s">
        <v>126</v>
      </c>
      <c r="B2869" s="29" t="s">
        <v>13</v>
      </c>
      <c r="C2869" s="29" t="s">
        <v>52</v>
      </c>
      <c r="D2869" s="29">
        <v>2115.7155761700001</v>
      </c>
      <c r="E2869" s="29">
        <v>3.990024E-3</v>
      </c>
    </row>
    <row r="2870" spans="1:5" x14ac:dyDescent="0.35">
      <c r="A2870" s="29" t="s">
        <v>127</v>
      </c>
      <c r="B2870" s="29" t="s">
        <v>13</v>
      </c>
      <c r="C2870" s="29" t="s">
        <v>52</v>
      </c>
      <c r="D2870" s="29">
        <v>1925.9461669899999</v>
      </c>
      <c r="E2870" s="29">
        <v>4.0251480000000001E-3</v>
      </c>
    </row>
    <row r="2871" spans="1:5" x14ac:dyDescent="0.35">
      <c r="A2871" s="29" t="s">
        <v>128</v>
      </c>
      <c r="B2871" s="29" t="s">
        <v>13</v>
      </c>
      <c r="C2871" s="29" t="s">
        <v>52</v>
      </c>
      <c r="D2871" s="29">
        <v>2263</v>
      </c>
      <c r="E2871" s="29">
        <v>3.949096E-3</v>
      </c>
    </row>
    <row r="2872" spans="1:5" x14ac:dyDescent="0.35">
      <c r="A2872" s="29" t="s">
        <v>129</v>
      </c>
      <c r="B2872" s="29" t="s">
        <v>13</v>
      </c>
      <c r="C2872" s="29" t="s">
        <v>52</v>
      </c>
      <c r="D2872" s="29">
        <v>2357</v>
      </c>
      <c r="E2872" s="29">
        <v>3.9565939999999999E-3</v>
      </c>
    </row>
    <row r="2873" spans="1:5" x14ac:dyDescent="0.35">
      <c r="A2873" s="29" t="s">
        <v>130</v>
      </c>
      <c r="B2873" s="29" t="s">
        <v>13</v>
      </c>
      <c r="C2873" s="29" t="s">
        <v>52</v>
      </c>
      <c r="D2873" s="29">
        <v>2347</v>
      </c>
      <c r="E2873" s="29">
        <v>3.9533329999999998E-3</v>
      </c>
    </row>
    <row r="2874" spans="1:5" x14ac:dyDescent="0.35">
      <c r="A2874" s="29" t="s">
        <v>131</v>
      </c>
      <c r="B2874" s="29" t="s">
        <v>13</v>
      </c>
      <c r="C2874" s="29" t="s">
        <v>52</v>
      </c>
      <c r="D2874" s="29">
        <v>2686</v>
      </c>
      <c r="E2874" s="29">
        <v>3.861845E-3</v>
      </c>
    </row>
    <row r="2875" spans="1:5" x14ac:dyDescent="0.35">
      <c r="A2875" s="29" t="s">
        <v>132</v>
      </c>
      <c r="B2875" s="29" t="s">
        <v>13</v>
      </c>
      <c r="C2875" s="29" t="s">
        <v>52</v>
      </c>
      <c r="D2875" s="29">
        <v>2385</v>
      </c>
      <c r="E2875" s="29">
        <v>3.8303629999999998E-3</v>
      </c>
    </row>
    <row r="2876" spans="1:5" x14ac:dyDescent="0.35">
      <c r="A2876" s="29" t="s">
        <v>133</v>
      </c>
      <c r="B2876" s="29" t="s">
        <v>13</v>
      </c>
      <c r="C2876" s="29" t="s">
        <v>52</v>
      </c>
      <c r="D2876" s="29">
        <v>2170</v>
      </c>
      <c r="E2876" s="29">
        <v>3.9816950000000004E-3</v>
      </c>
    </row>
    <row r="2877" spans="1:5" x14ac:dyDescent="0.35">
      <c r="A2877" s="29" t="s">
        <v>134</v>
      </c>
      <c r="B2877" s="29" t="s">
        <v>13</v>
      </c>
      <c r="C2877" s="29" t="s">
        <v>52</v>
      </c>
      <c r="D2877" s="29">
        <v>1685</v>
      </c>
      <c r="E2877" s="29">
        <v>3.9313380000000004E-3</v>
      </c>
    </row>
    <row r="2878" spans="1:5" x14ac:dyDescent="0.35">
      <c r="A2878" s="29" t="s">
        <v>135</v>
      </c>
      <c r="B2878" s="29" t="s">
        <v>13</v>
      </c>
      <c r="C2878" s="29" t="s">
        <v>52</v>
      </c>
      <c r="D2878" s="29">
        <v>1593</v>
      </c>
      <c r="E2878" s="29">
        <v>4.1653580000000001E-3</v>
      </c>
    </row>
    <row r="2879" spans="1:5" x14ac:dyDescent="0.35">
      <c r="A2879" s="29" t="s">
        <v>136</v>
      </c>
      <c r="B2879" s="29" t="s">
        <v>13</v>
      </c>
      <c r="C2879" s="29" t="s">
        <v>52</v>
      </c>
      <c r="D2879" s="29">
        <v>1429</v>
      </c>
      <c r="E2879" s="29">
        <v>4.0937710000000004E-3</v>
      </c>
    </row>
    <row r="2880" spans="1:5" x14ac:dyDescent="0.35">
      <c r="A2880" s="29" t="s">
        <v>137</v>
      </c>
      <c r="B2880" s="29" t="s">
        <v>13</v>
      </c>
      <c r="C2880" s="29" t="s">
        <v>52</v>
      </c>
      <c r="D2880" s="29">
        <v>1248</v>
      </c>
      <c r="E2880" s="29">
        <v>4.120482E-3</v>
      </c>
    </row>
    <row r="2881" spans="1:5" x14ac:dyDescent="0.35">
      <c r="A2881" s="29" t="s">
        <v>138</v>
      </c>
      <c r="B2881" s="29" t="s">
        <v>13</v>
      </c>
      <c r="C2881" s="29" t="s">
        <v>52</v>
      </c>
      <c r="D2881" s="29">
        <v>1041</v>
      </c>
      <c r="E2881" s="29">
        <v>4.2427139999999999E-3</v>
      </c>
    </row>
    <row r="2882" spans="1:5" x14ac:dyDescent="0.35">
      <c r="A2882" s="29" t="s">
        <v>124</v>
      </c>
      <c r="B2882" s="29" t="s">
        <v>13</v>
      </c>
      <c r="C2882" s="29" t="s">
        <v>53</v>
      </c>
      <c r="D2882" s="29">
        <v>568.45080566000001</v>
      </c>
      <c r="E2882" s="29">
        <v>6.3530779999999999E-3</v>
      </c>
    </row>
    <row r="2883" spans="1:5" x14ac:dyDescent="0.35">
      <c r="A2883" s="29" t="s">
        <v>125</v>
      </c>
      <c r="B2883" s="29" t="s">
        <v>13</v>
      </c>
      <c r="C2883" s="29" t="s">
        <v>53</v>
      </c>
      <c r="D2883" s="29">
        <v>653.67474364999998</v>
      </c>
      <c r="E2883" s="29">
        <v>6.0254310000000004E-3</v>
      </c>
    </row>
    <row r="2884" spans="1:5" x14ac:dyDescent="0.35">
      <c r="A2884" s="29" t="s">
        <v>126</v>
      </c>
      <c r="B2884" s="29" t="s">
        <v>13</v>
      </c>
      <c r="C2884" s="29" t="s">
        <v>53</v>
      </c>
      <c r="D2884" s="29">
        <v>668.01324463000003</v>
      </c>
      <c r="E2884" s="29">
        <v>6.2655940000000002E-3</v>
      </c>
    </row>
    <row r="2885" spans="1:5" x14ac:dyDescent="0.35">
      <c r="A2885" s="29" t="s">
        <v>127</v>
      </c>
      <c r="B2885" s="29" t="s">
        <v>13</v>
      </c>
      <c r="C2885" s="29" t="s">
        <v>53</v>
      </c>
      <c r="D2885" s="29">
        <v>732.59582520000004</v>
      </c>
      <c r="E2885" s="29">
        <v>6.0496209999999998E-3</v>
      </c>
    </row>
    <row r="2886" spans="1:5" x14ac:dyDescent="0.35">
      <c r="A2886" s="29" t="s">
        <v>128</v>
      </c>
      <c r="B2886" s="29" t="s">
        <v>13</v>
      </c>
      <c r="C2886" s="29" t="s">
        <v>53</v>
      </c>
      <c r="D2886" s="29">
        <v>721.21942138999998</v>
      </c>
      <c r="E2886" s="29">
        <v>6.1494260000000004E-3</v>
      </c>
    </row>
    <row r="2887" spans="1:5" x14ac:dyDescent="0.35">
      <c r="A2887" s="29" t="s">
        <v>129</v>
      </c>
      <c r="B2887" s="29" t="s">
        <v>13</v>
      </c>
      <c r="C2887" s="29" t="s">
        <v>53</v>
      </c>
      <c r="D2887" s="29">
        <v>810.87475586000005</v>
      </c>
      <c r="E2887" s="29">
        <v>5.9837809999999996E-3</v>
      </c>
    </row>
    <row r="2888" spans="1:5" x14ac:dyDescent="0.35">
      <c r="A2888" s="29" t="s">
        <v>130</v>
      </c>
      <c r="B2888" s="29" t="s">
        <v>13</v>
      </c>
      <c r="C2888" s="29" t="s">
        <v>53</v>
      </c>
      <c r="D2888" s="29">
        <v>836.98406981999995</v>
      </c>
      <c r="E2888" s="29">
        <v>6.3026840000000002E-3</v>
      </c>
    </row>
    <row r="2889" spans="1:5" x14ac:dyDescent="0.35">
      <c r="A2889" s="29" t="s">
        <v>131</v>
      </c>
      <c r="B2889" s="29" t="s">
        <v>13</v>
      </c>
      <c r="C2889" s="29" t="s">
        <v>53</v>
      </c>
      <c r="D2889" s="29">
        <v>814.33538818</v>
      </c>
      <c r="E2889" s="29">
        <v>6.1505190000000001E-3</v>
      </c>
    </row>
    <row r="2890" spans="1:5" x14ac:dyDescent="0.35">
      <c r="A2890" s="29" t="s">
        <v>132</v>
      </c>
      <c r="B2890" s="29" t="s">
        <v>13</v>
      </c>
      <c r="C2890" s="29" t="s">
        <v>53</v>
      </c>
      <c r="D2890" s="29">
        <v>909.21746826000003</v>
      </c>
      <c r="E2890" s="29">
        <v>5.9584750000000004E-3</v>
      </c>
    </row>
    <row r="2891" spans="1:5" x14ac:dyDescent="0.35">
      <c r="A2891" s="29" t="s">
        <v>133</v>
      </c>
      <c r="B2891" s="29" t="s">
        <v>13</v>
      </c>
      <c r="C2891" s="29" t="s">
        <v>53</v>
      </c>
      <c r="D2891" s="29">
        <v>845.94268798999997</v>
      </c>
      <c r="E2891" s="29">
        <v>6.0013560000000002E-3</v>
      </c>
    </row>
    <row r="2892" spans="1:5" x14ac:dyDescent="0.35">
      <c r="A2892" s="29" t="s">
        <v>134</v>
      </c>
      <c r="B2892" s="29" t="s">
        <v>13</v>
      </c>
      <c r="C2892" s="29" t="s">
        <v>53</v>
      </c>
      <c r="D2892" s="29">
        <v>702.65716553000004</v>
      </c>
      <c r="E2892" s="29">
        <v>6.439284E-3</v>
      </c>
    </row>
    <row r="2893" spans="1:5" x14ac:dyDescent="0.35">
      <c r="A2893" s="29" t="s">
        <v>135</v>
      </c>
      <c r="B2893" s="29" t="s">
        <v>13</v>
      </c>
      <c r="C2893" s="29" t="s">
        <v>53</v>
      </c>
      <c r="D2893" s="29">
        <v>693</v>
      </c>
      <c r="E2893" s="29">
        <v>6.0465759999999997E-3</v>
      </c>
    </row>
    <row r="2894" spans="1:5" x14ac:dyDescent="0.35">
      <c r="A2894" s="29" t="s">
        <v>136</v>
      </c>
      <c r="B2894" s="29" t="s">
        <v>13</v>
      </c>
      <c r="C2894" s="29" t="s">
        <v>53</v>
      </c>
      <c r="D2894" s="29">
        <v>571.78991699000005</v>
      </c>
      <c r="E2894" s="29">
        <v>6.6350189999999998E-3</v>
      </c>
    </row>
    <row r="2895" spans="1:5" x14ac:dyDescent="0.35">
      <c r="A2895" s="29" t="s">
        <v>137</v>
      </c>
      <c r="B2895" s="29" t="s">
        <v>13</v>
      </c>
      <c r="C2895" s="29" t="s">
        <v>53</v>
      </c>
      <c r="D2895" s="29">
        <v>528.47857666000004</v>
      </c>
      <c r="E2895" s="29">
        <v>7.0021069999999996E-3</v>
      </c>
    </row>
    <row r="2896" spans="1:5" x14ac:dyDescent="0.35">
      <c r="A2896" s="29" t="s">
        <v>138</v>
      </c>
      <c r="B2896" s="29" t="s">
        <v>13</v>
      </c>
      <c r="C2896" s="29" t="s">
        <v>53</v>
      </c>
      <c r="D2896" s="29">
        <v>465</v>
      </c>
      <c r="E2896" s="29">
        <v>6.8354230000000002E-3</v>
      </c>
    </row>
    <row r="2897" spans="1:5" x14ac:dyDescent="0.35">
      <c r="A2897" s="29" t="s">
        <v>124</v>
      </c>
      <c r="B2897" s="29" t="s">
        <v>13</v>
      </c>
      <c r="C2897" s="29" t="s">
        <v>54</v>
      </c>
      <c r="D2897" s="29">
        <v>3739.22924805</v>
      </c>
      <c r="E2897" s="29">
        <v>3.3976840000000002E-3</v>
      </c>
    </row>
    <row r="2898" spans="1:5" x14ac:dyDescent="0.35">
      <c r="A2898" s="29" t="s">
        <v>125</v>
      </c>
      <c r="B2898" s="29" t="s">
        <v>13</v>
      </c>
      <c r="C2898" s="29" t="s">
        <v>54</v>
      </c>
      <c r="D2898" s="29">
        <v>4735.9663085900002</v>
      </c>
      <c r="E2898" s="29">
        <v>3.5141349999999998E-3</v>
      </c>
    </row>
    <row r="2899" spans="1:5" x14ac:dyDescent="0.35">
      <c r="A2899" s="29" t="s">
        <v>126</v>
      </c>
      <c r="B2899" s="29" t="s">
        <v>13</v>
      </c>
      <c r="C2899" s="29" t="s">
        <v>54</v>
      </c>
      <c r="D2899" s="29">
        <v>4623.9780273400002</v>
      </c>
      <c r="E2899" s="29">
        <v>3.475873E-3</v>
      </c>
    </row>
    <row r="2900" spans="1:5" x14ac:dyDescent="0.35">
      <c r="A2900" s="29" t="s">
        <v>127</v>
      </c>
      <c r="B2900" s="29" t="s">
        <v>13</v>
      </c>
      <c r="C2900" s="29" t="s">
        <v>54</v>
      </c>
      <c r="D2900" s="29">
        <v>4130.0122070300004</v>
      </c>
      <c r="E2900" s="29">
        <v>3.681143E-3</v>
      </c>
    </row>
    <row r="2901" spans="1:5" x14ac:dyDescent="0.35">
      <c r="A2901" s="29" t="s">
        <v>128</v>
      </c>
      <c r="B2901" s="29" t="s">
        <v>13</v>
      </c>
      <c r="C2901" s="29" t="s">
        <v>54</v>
      </c>
      <c r="D2901" s="29">
        <v>4358</v>
      </c>
      <c r="E2901" s="29">
        <v>3.7741879999999999E-3</v>
      </c>
    </row>
    <row r="2902" spans="1:5" x14ac:dyDescent="0.35">
      <c r="A2902" s="29" t="s">
        <v>129</v>
      </c>
      <c r="B2902" s="29" t="s">
        <v>13</v>
      </c>
      <c r="C2902" s="29" t="s">
        <v>54</v>
      </c>
      <c r="D2902" s="29">
        <v>5207</v>
      </c>
      <c r="E2902" s="29">
        <v>3.8883289999999998E-3</v>
      </c>
    </row>
    <row r="2903" spans="1:5" x14ac:dyDescent="0.35">
      <c r="A2903" s="29" t="s">
        <v>130</v>
      </c>
      <c r="B2903" s="29" t="s">
        <v>13</v>
      </c>
      <c r="C2903" s="29" t="s">
        <v>54</v>
      </c>
      <c r="D2903" s="29">
        <v>5256</v>
      </c>
      <c r="E2903" s="29">
        <v>3.9320140000000002E-3</v>
      </c>
    </row>
    <row r="2904" spans="1:5" x14ac:dyDescent="0.35">
      <c r="A2904" s="29" t="s">
        <v>131</v>
      </c>
      <c r="B2904" s="29" t="s">
        <v>13</v>
      </c>
      <c r="C2904" s="29" t="s">
        <v>54</v>
      </c>
      <c r="D2904" s="29">
        <v>5703</v>
      </c>
      <c r="E2904" s="29">
        <v>3.8950009999999999E-3</v>
      </c>
    </row>
    <row r="2905" spans="1:5" x14ac:dyDescent="0.35">
      <c r="A2905" s="29" t="s">
        <v>132</v>
      </c>
      <c r="B2905" s="29" t="s">
        <v>13</v>
      </c>
      <c r="C2905" s="29" t="s">
        <v>54</v>
      </c>
      <c r="D2905" s="29">
        <v>5264</v>
      </c>
      <c r="E2905" s="29">
        <v>3.8789409999999999E-3</v>
      </c>
    </row>
    <row r="2906" spans="1:5" x14ac:dyDescent="0.35">
      <c r="A2906" s="29" t="s">
        <v>133</v>
      </c>
      <c r="B2906" s="29" t="s">
        <v>13</v>
      </c>
      <c r="C2906" s="29" t="s">
        <v>54</v>
      </c>
      <c r="D2906" s="29">
        <v>4773</v>
      </c>
      <c r="E2906" s="29">
        <v>4.1739400000000001E-3</v>
      </c>
    </row>
    <row r="2907" spans="1:5" x14ac:dyDescent="0.35">
      <c r="A2907" s="29" t="s">
        <v>134</v>
      </c>
      <c r="B2907" s="29" t="s">
        <v>13</v>
      </c>
      <c r="C2907" s="29" t="s">
        <v>54</v>
      </c>
      <c r="D2907" s="29">
        <v>3746</v>
      </c>
      <c r="E2907" s="29">
        <v>4.4384369999999999E-3</v>
      </c>
    </row>
    <row r="2908" spans="1:5" x14ac:dyDescent="0.35">
      <c r="A2908" s="29" t="s">
        <v>135</v>
      </c>
      <c r="B2908" s="29" t="s">
        <v>13</v>
      </c>
      <c r="C2908" s="29" t="s">
        <v>54</v>
      </c>
      <c r="D2908" s="29">
        <v>3178</v>
      </c>
      <c r="E2908" s="29">
        <v>4.5593389999999999E-3</v>
      </c>
    </row>
    <row r="2909" spans="1:5" x14ac:dyDescent="0.35">
      <c r="A2909" s="29" t="s">
        <v>136</v>
      </c>
      <c r="B2909" s="29" t="s">
        <v>13</v>
      </c>
      <c r="C2909" s="29" t="s">
        <v>54</v>
      </c>
      <c r="D2909" s="29">
        <v>2492</v>
      </c>
      <c r="E2909" s="29">
        <v>4.4993979999999999E-3</v>
      </c>
    </row>
    <row r="2910" spans="1:5" x14ac:dyDescent="0.35">
      <c r="A2910" s="29" t="s">
        <v>137</v>
      </c>
      <c r="B2910" s="29" t="s">
        <v>13</v>
      </c>
      <c r="C2910" s="29" t="s">
        <v>54</v>
      </c>
      <c r="D2910" s="29">
        <v>2140</v>
      </c>
      <c r="E2910" s="29">
        <v>4.5596439999999998E-3</v>
      </c>
    </row>
    <row r="2911" spans="1:5" x14ac:dyDescent="0.35">
      <c r="A2911" s="29" t="s">
        <v>138</v>
      </c>
      <c r="B2911" s="29" t="s">
        <v>13</v>
      </c>
      <c r="C2911" s="29" t="s">
        <v>54</v>
      </c>
      <c r="D2911" s="29">
        <v>1925</v>
      </c>
      <c r="E2911" s="29">
        <v>4.9498559999999999E-3</v>
      </c>
    </row>
    <row r="2912" spans="1:5" x14ac:dyDescent="0.35">
      <c r="A2912" s="29" t="s">
        <v>124</v>
      </c>
      <c r="B2912" s="29" t="s">
        <v>13</v>
      </c>
      <c r="C2912" s="29" t="s">
        <v>55</v>
      </c>
      <c r="D2912" s="29">
        <v>560.01190185999997</v>
      </c>
      <c r="E2912" s="29">
        <v>4.9509699999999999E-3</v>
      </c>
    </row>
    <row r="2913" spans="1:5" x14ac:dyDescent="0.35">
      <c r="A2913" s="29" t="s">
        <v>125</v>
      </c>
      <c r="B2913" s="29" t="s">
        <v>13</v>
      </c>
      <c r="C2913" s="29" t="s">
        <v>55</v>
      </c>
      <c r="D2913" s="29">
        <v>584.44445800999995</v>
      </c>
      <c r="E2913" s="29">
        <v>5.2487239999999998E-3</v>
      </c>
    </row>
    <row r="2914" spans="1:5" x14ac:dyDescent="0.35">
      <c r="A2914" s="29" t="s">
        <v>126</v>
      </c>
      <c r="B2914" s="29" t="s">
        <v>13</v>
      </c>
      <c r="C2914" s="29" t="s">
        <v>55</v>
      </c>
      <c r="D2914" s="29">
        <v>584.24206543000003</v>
      </c>
      <c r="E2914" s="29">
        <v>5.3296460000000004E-3</v>
      </c>
    </row>
    <row r="2915" spans="1:5" x14ac:dyDescent="0.35">
      <c r="A2915" s="29" t="s">
        <v>127</v>
      </c>
      <c r="B2915" s="29" t="s">
        <v>13</v>
      </c>
      <c r="C2915" s="29" t="s">
        <v>55</v>
      </c>
      <c r="D2915" s="29">
        <v>646.53375243999994</v>
      </c>
      <c r="E2915" s="29">
        <v>5.3149490000000002E-3</v>
      </c>
    </row>
    <row r="2916" spans="1:5" x14ac:dyDescent="0.35">
      <c r="A2916" s="29" t="s">
        <v>128</v>
      </c>
      <c r="B2916" s="29" t="s">
        <v>13</v>
      </c>
      <c r="C2916" s="29" t="s">
        <v>55</v>
      </c>
      <c r="D2916" s="29">
        <v>749.57586670000001</v>
      </c>
      <c r="E2916" s="29">
        <v>5.4424419999999996E-3</v>
      </c>
    </row>
    <row r="2917" spans="1:5" x14ac:dyDescent="0.35">
      <c r="A2917" s="29" t="s">
        <v>129</v>
      </c>
      <c r="B2917" s="29" t="s">
        <v>13</v>
      </c>
      <c r="C2917" s="29" t="s">
        <v>55</v>
      </c>
      <c r="D2917" s="29">
        <v>726.62731933999999</v>
      </c>
      <c r="E2917" s="29">
        <v>5.6729809999999997E-3</v>
      </c>
    </row>
    <row r="2918" spans="1:5" x14ac:dyDescent="0.35">
      <c r="A2918" s="29" t="s">
        <v>130</v>
      </c>
      <c r="B2918" s="29" t="s">
        <v>13</v>
      </c>
      <c r="C2918" s="29" t="s">
        <v>55</v>
      </c>
      <c r="D2918" s="29">
        <v>780.08544921999999</v>
      </c>
      <c r="E2918" s="29">
        <v>5.6261189999999997E-3</v>
      </c>
    </row>
    <row r="2919" spans="1:5" x14ac:dyDescent="0.35">
      <c r="A2919" s="29" t="s">
        <v>131</v>
      </c>
      <c r="B2919" s="29" t="s">
        <v>13</v>
      </c>
      <c r="C2919" s="29" t="s">
        <v>55</v>
      </c>
      <c r="D2919" s="29">
        <v>801.64703368999994</v>
      </c>
      <c r="E2919" s="29">
        <v>5.7608700000000004E-3</v>
      </c>
    </row>
    <row r="2920" spans="1:5" x14ac:dyDescent="0.35">
      <c r="A2920" s="29" t="s">
        <v>132</v>
      </c>
      <c r="B2920" s="29" t="s">
        <v>13</v>
      </c>
      <c r="C2920" s="29" t="s">
        <v>55</v>
      </c>
      <c r="D2920" s="29">
        <v>763.79931640999996</v>
      </c>
      <c r="E2920" s="29">
        <v>5.9610920000000003E-3</v>
      </c>
    </row>
    <row r="2921" spans="1:5" x14ac:dyDescent="0.35">
      <c r="A2921" s="29" t="s">
        <v>133</v>
      </c>
      <c r="B2921" s="29" t="s">
        <v>13</v>
      </c>
      <c r="C2921" s="29" t="s">
        <v>55</v>
      </c>
      <c r="D2921" s="29">
        <v>752.40875243999994</v>
      </c>
      <c r="E2921" s="29">
        <v>6.0979700000000003E-3</v>
      </c>
    </row>
    <row r="2922" spans="1:5" x14ac:dyDescent="0.35">
      <c r="A2922" s="29" t="s">
        <v>134</v>
      </c>
      <c r="B2922" s="29" t="s">
        <v>13</v>
      </c>
      <c r="C2922" s="29" t="s">
        <v>55</v>
      </c>
      <c r="D2922" s="29">
        <v>546.94567871000004</v>
      </c>
      <c r="E2922" s="29">
        <v>6.1032719999999999E-3</v>
      </c>
    </row>
    <row r="2923" spans="1:5" x14ac:dyDescent="0.35">
      <c r="A2923" s="29" t="s">
        <v>135</v>
      </c>
      <c r="B2923" s="29" t="s">
        <v>13</v>
      </c>
      <c r="C2923" s="29" t="s">
        <v>55</v>
      </c>
      <c r="D2923" s="29">
        <v>534</v>
      </c>
      <c r="E2923" s="29">
        <v>6.8833230000000002E-3</v>
      </c>
    </row>
    <row r="2924" spans="1:5" x14ac:dyDescent="0.35">
      <c r="A2924" s="29" t="s">
        <v>136</v>
      </c>
      <c r="B2924" s="29" t="s">
        <v>13</v>
      </c>
      <c r="C2924" s="29" t="s">
        <v>55</v>
      </c>
      <c r="D2924" s="29">
        <v>595.86810303000004</v>
      </c>
      <c r="E2924" s="29">
        <v>6.3063809999999998E-3</v>
      </c>
    </row>
    <row r="2925" spans="1:5" x14ac:dyDescent="0.35">
      <c r="A2925" s="29" t="s">
        <v>137</v>
      </c>
      <c r="B2925" s="29" t="s">
        <v>13</v>
      </c>
      <c r="C2925" s="29" t="s">
        <v>55</v>
      </c>
      <c r="D2925" s="29">
        <v>426.63354492000002</v>
      </c>
      <c r="E2925" s="29">
        <v>5.9626330000000002E-3</v>
      </c>
    </row>
    <row r="2926" spans="1:5" x14ac:dyDescent="0.35">
      <c r="A2926" s="29" t="s">
        <v>138</v>
      </c>
      <c r="B2926" s="29" t="s">
        <v>13</v>
      </c>
      <c r="C2926" s="29" t="s">
        <v>55</v>
      </c>
      <c r="D2926" s="29">
        <v>360.10458374000001</v>
      </c>
      <c r="E2926" s="29">
        <v>7.1613629999999996E-3</v>
      </c>
    </row>
    <row r="2927" spans="1:5" x14ac:dyDescent="0.35">
      <c r="A2927" s="29" t="s">
        <v>124</v>
      </c>
      <c r="B2927" s="29" t="s">
        <v>13</v>
      </c>
      <c r="C2927" s="29" t="s">
        <v>56</v>
      </c>
      <c r="D2927" s="29">
        <v>3290.7951660200001</v>
      </c>
      <c r="E2927" s="29">
        <v>4.3734179999999996E-3</v>
      </c>
    </row>
    <row r="2928" spans="1:5" x14ac:dyDescent="0.35">
      <c r="A2928" s="29" t="s">
        <v>125</v>
      </c>
      <c r="B2928" s="29" t="s">
        <v>13</v>
      </c>
      <c r="C2928" s="29" t="s">
        <v>56</v>
      </c>
      <c r="D2928" s="29">
        <v>4486.5473632800004</v>
      </c>
      <c r="E2928" s="29">
        <v>4.2211949999999996E-3</v>
      </c>
    </row>
    <row r="2929" spans="1:5" x14ac:dyDescent="0.35">
      <c r="A2929" s="29" t="s">
        <v>126</v>
      </c>
      <c r="B2929" s="29" t="s">
        <v>13</v>
      </c>
      <c r="C2929" s="29" t="s">
        <v>56</v>
      </c>
      <c r="D2929" s="29">
        <v>3670.7756347700001</v>
      </c>
      <c r="E2929" s="29">
        <v>4.1775859999999996E-3</v>
      </c>
    </row>
    <row r="2930" spans="1:5" x14ac:dyDescent="0.35">
      <c r="A2930" s="29" t="s">
        <v>127</v>
      </c>
      <c r="B2930" s="29" t="s">
        <v>13</v>
      </c>
      <c r="C2930" s="29" t="s">
        <v>56</v>
      </c>
      <c r="D2930" s="29">
        <v>3800.1599121099998</v>
      </c>
      <c r="E2930" s="29">
        <v>4.2600099999999998E-3</v>
      </c>
    </row>
    <row r="2931" spans="1:5" x14ac:dyDescent="0.35">
      <c r="A2931" s="29" t="s">
        <v>128</v>
      </c>
      <c r="B2931" s="29" t="s">
        <v>13</v>
      </c>
      <c r="C2931" s="29" t="s">
        <v>56</v>
      </c>
      <c r="D2931" s="29">
        <v>4279.5361328099998</v>
      </c>
      <c r="E2931" s="29">
        <v>4.4827950000000004E-3</v>
      </c>
    </row>
    <row r="2932" spans="1:5" x14ac:dyDescent="0.35">
      <c r="A2932" s="29" t="s">
        <v>129</v>
      </c>
      <c r="B2932" s="29" t="s">
        <v>13</v>
      </c>
      <c r="C2932" s="29" t="s">
        <v>56</v>
      </c>
      <c r="D2932" s="29">
        <v>5044.8999023400002</v>
      </c>
      <c r="E2932" s="29">
        <v>4.66279E-3</v>
      </c>
    </row>
    <row r="2933" spans="1:5" x14ac:dyDescent="0.35">
      <c r="A2933" s="29" t="s">
        <v>130</v>
      </c>
      <c r="B2933" s="29" t="s">
        <v>13</v>
      </c>
      <c r="C2933" s="29" t="s">
        <v>56</v>
      </c>
      <c r="D2933" s="29">
        <v>5398.2836914099998</v>
      </c>
      <c r="E2933" s="29">
        <v>4.7039689999999997E-3</v>
      </c>
    </row>
    <row r="2934" spans="1:5" x14ac:dyDescent="0.35">
      <c r="A2934" s="29" t="s">
        <v>131</v>
      </c>
      <c r="B2934" s="29" t="s">
        <v>13</v>
      </c>
      <c r="C2934" s="29" t="s">
        <v>56</v>
      </c>
      <c r="D2934" s="29">
        <v>7206.4682617199996</v>
      </c>
      <c r="E2934" s="29">
        <v>4.4729180000000002E-3</v>
      </c>
    </row>
    <row r="2935" spans="1:5" x14ac:dyDescent="0.35">
      <c r="A2935" s="29" t="s">
        <v>132</v>
      </c>
      <c r="B2935" s="29" t="s">
        <v>13</v>
      </c>
      <c r="C2935" s="29" t="s">
        <v>56</v>
      </c>
      <c r="D2935" s="29">
        <v>6695.22265625</v>
      </c>
      <c r="E2935" s="29">
        <v>4.5992910000000001E-3</v>
      </c>
    </row>
    <row r="2936" spans="1:5" x14ac:dyDescent="0.35">
      <c r="A2936" s="29" t="s">
        <v>133</v>
      </c>
      <c r="B2936" s="29" t="s">
        <v>13</v>
      </c>
      <c r="C2936" s="29" t="s">
        <v>56</v>
      </c>
      <c r="D2936" s="29">
        <v>5758</v>
      </c>
      <c r="E2936" s="29">
        <v>4.8744979999999997E-3</v>
      </c>
    </row>
    <row r="2937" spans="1:5" x14ac:dyDescent="0.35">
      <c r="A2937" s="29" t="s">
        <v>134</v>
      </c>
      <c r="B2937" s="29" t="s">
        <v>13</v>
      </c>
      <c r="C2937" s="29" t="s">
        <v>56</v>
      </c>
      <c r="D2937" s="29">
        <v>3790</v>
      </c>
      <c r="E2937" s="29">
        <v>5.0381109999999996E-3</v>
      </c>
    </row>
    <row r="2938" spans="1:5" x14ac:dyDescent="0.35">
      <c r="A2938" s="29" t="s">
        <v>135</v>
      </c>
      <c r="B2938" s="29" t="s">
        <v>13</v>
      </c>
      <c r="C2938" s="29" t="s">
        <v>56</v>
      </c>
      <c r="D2938" s="29">
        <v>3117</v>
      </c>
      <c r="E2938" s="29">
        <v>5.1320259999999996E-3</v>
      </c>
    </row>
    <row r="2939" spans="1:5" x14ac:dyDescent="0.35">
      <c r="A2939" s="29" t="s">
        <v>136</v>
      </c>
      <c r="B2939" s="29" t="s">
        <v>13</v>
      </c>
      <c r="C2939" s="29" t="s">
        <v>56</v>
      </c>
      <c r="D2939" s="29">
        <v>2739</v>
      </c>
      <c r="E2939" s="29">
        <v>5.2862960000000002E-3</v>
      </c>
    </row>
    <row r="2940" spans="1:5" x14ac:dyDescent="0.35">
      <c r="A2940" s="29" t="s">
        <v>137</v>
      </c>
      <c r="B2940" s="29" t="s">
        <v>13</v>
      </c>
      <c r="C2940" s="29" t="s">
        <v>56</v>
      </c>
      <c r="D2940" s="29">
        <v>2522</v>
      </c>
      <c r="E2940" s="29">
        <v>5.2989250000000003E-3</v>
      </c>
    </row>
    <row r="2941" spans="1:5" x14ac:dyDescent="0.35">
      <c r="A2941" s="29" t="s">
        <v>138</v>
      </c>
      <c r="B2941" s="29" t="s">
        <v>13</v>
      </c>
      <c r="C2941" s="29" t="s">
        <v>56</v>
      </c>
      <c r="D2941" s="29">
        <v>2289</v>
      </c>
      <c r="E2941" s="29">
        <v>5.2822060000000002E-3</v>
      </c>
    </row>
    <row r="2942" spans="1:5" x14ac:dyDescent="0.35">
      <c r="A2942" s="29" t="s">
        <v>124</v>
      </c>
      <c r="B2942" s="29" t="s">
        <v>13</v>
      </c>
      <c r="C2942" s="29" t="s">
        <v>222</v>
      </c>
      <c r="D2942" s="29">
        <v>35937.689941429999</v>
      </c>
      <c r="E2942" s="29">
        <v>4.1542480000000001E-3</v>
      </c>
    </row>
    <row r="2943" spans="1:5" x14ac:dyDescent="0.35">
      <c r="A2943" s="29" t="s">
        <v>125</v>
      </c>
      <c r="B2943" s="29" t="s">
        <v>13</v>
      </c>
      <c r="C2943" s="29" t="s">
        <v>222</v>
      </c>
      <c r="D2943" s="29">
        <v>40968.241691579999</v>
      </c>
      <c r="E2943" s="29">
        <v>4.1625569999999999E-3</v>
      </c>
    </row>
    <row r="2944" spans="1:5" x14ac:dyDescent="0.35">
      <c r="A2944" s="29" t="s">
        <v>126</v>
      </c>
      <c r="B2944" s="29" t="s">
        <v>13</v>
      </c>
      <c r="C2944" s="29" t="s">
        <v>222</v>
      </c>
      <c r="D2944" s="29">
        <v>39655.069213870003</v>
      </c>
      <c r="E2944" s="29">
        <v>4.188275E-3</v>
      </c>
    </row>
    <row r="2945" spans="1:5" x14ac:dyDescent="0.35">
      <c r="A2945" s="29" t="s">
        <v>127</v>
      </c>
      <c r="B2945" s="29" t="s">
        <v>13</v>
      </c>
      <c r="C2945" s="29" t="s">
        <v>222</v>
      </c>
      <c r="D2945" s="29">
        <v>38565.226524359998</v>
      </c>
      <c r="E2945" s="29">
        <v>4.2333989999999997E-3</v>
      </c>
    </row>
    <row r="2946" spans="1:5" x14ac:dyDescent="0.35">
      <c r="A2946" s="29" t="s">
        <v>128</v>
      </c>
      <c r="B2946" s="29" t="s">
        <v>13</v>
      </c>
      <c r="C2946" s="29" t="s">
        <v>222</v>
      </c>
      <c r="D2946" s="29">
        <v>42400.915260330003</v>
      </c>
      <c r="E2946" s="29">
        <v>4.3334539999999996E-3</v>
      </c>
    </row>
    <row r="2947" spans="1:5" x14ac:dyDescent="0.35">
      <c r="A2947" s="29" t="s">
        <v>129</v>
      </c>
      <c r="B2947" s="29" t="s">
        <v>13</v>
      </c>
      <c r="C2947" s="29" t="s">
        <v>222</v>
      </c>
      <c r="D2947" s="29">
        <v>50260.801292440003</v>
      </c>
      <c r="E2947" s="29">
        <v>4.4335729999999997E-3</v>
      </c>
    </row>
    <row r="2948" spans="1:5" x14ac:dyDescent="0.35">
      <c r="A2948" s="29" t="s">
        <v>130</v>
      </c>
      <c r="B2948" s="29" t="s">
        <v>13</v>
      </c>
      <c r="C2948" s="29" t="s">
        <v>222</v>
      </c>
      <c r="D2948" s="29">
        <v>52090.854049699999</v>
      </c>
      <c r="E2948" s="29">
        <v>4.4536530000000001E-3</v>
      </c>
    </row>
    <row r="2949" spans="1:5" x14ac:dyDescent="0.35">
      <c r="A2949" s="29" t="s">
        <v>131</v>
      </c>
      <c r="B2949" s="29" t="s">
        <v>13</v>
      </c>
      <c r="C2949" s="29" t="s">
        <v>222</v>
      </c>
      <c r="D2949" s="29">
        <v>59463.648010270001</v>
      </c>
      <c r="E2949" s="29">
        <v>4.4096719999999999E-3</v>
      </c>
    </row>
    <row r="2950" spans="1:5" x14ac:dyDescent="0.35">
      <c r="A2950" s="29" t="s">
        <v>132</v>
      </c>
      <c r="B2950" s="29" t="s">
        <v>13</v>
      </c>
      <c r="C2950" s="29" t="s">
        <v>222</v>
      </c>
      <c r="D2950" s="29">
        <v>53887.491371149998</v>
      </c>
      <c r="E2950" s="29">
        <v>4.4986590000000003E-3</v>
      </c>
    </row>
    <row r="2951" spans="1:5" x14ac:dyDescent="0.35">
      <c r="A2951" s="29" t="s">
        <v>133</v>
      </c>
      <c r="B2951" s="29" t="s">
        <v>13</v>
      </c>
      <c r="C2951" s="29" t="s">
        <v>222</v>
      </c>
      <c r="D2951" s="29">
        <v>48873.6689682</v>
      </c>
      <c r="E2951" s="29">
        <v>4.6878839999999998E-3</v>
      </c>
    </row>
    <row r="2952" spans="1:5" x14ac:dyDescent="0.35">
      <c r="A2952" s="29" t="s">
        <v>134</v>
      </c>
      <c r="B2952" s="29" t="s">
        <v>13</v>
      </c>
      <c r="C2952" s="29" t="s">
        <v>222</v>
      </c>
      <c r="D2952" s="29">
        <v>38201.09053419</v>
      </c>
      <c r="E2952" s="29">
        <v>4.7883700000000001E-3</v>
      </c>
    </row>
    <row r="2953" spans="1:5" x14ac:dyDescent="0.35">
      <c r="A2953" s="29" t="s">
        <v>135</v>
      </c>
      <c r="B2953" s="29" t="s">
        <v>13</v>
      </c>
      <c r="C2953" s="29" t="s">
        <v>222</v>
      </c>
      <c r="D2953" s="29">
        <v>34060</v>
      </c>
      <c r="E2953" s="29">
        <v>5.0085629999999997E-3</v>
      </c>
    </row>
    <row r="2954" spans="1:5" x14ac:dyDescent="0.35">
      <c r="A2954" s="29" t="s">
        <v>136</v>
      </c>
      <c r="B2954" s="29" t="s">
        <v>13</v>
      </c>
      <c r="C2954" s="29" t="s">
        <v>222</v>
      </c>
      <c r="D2954" s="29">
        <v>30021.681076059998</v>
      </c>
      <c r="E2954" s="29">
        <v>5.1217279999999999E-3</v>
      </c>
    </row>
    <row r="2955" spans="1:5" x14ac:dyDescent="0.35">
      <c r="A2955" s="29" t="s">
        <v>137</v>
      </c>
      <c r="B2955" s="29" t="s">
        <v>13</v>
      </c>
      <c r="C2955" s="29" t="s">
        <v>222</v>
      </c>
      <c r="D2955" s="29">
        <v>26053.900154120001</v>
      </c>
      <c r="E2955" s="29">
        <v>5.1619760000000004E-3</v>
      </c>
    </row>
    <row r="2956" spans="1:5" x14ac:dyDescent="0.35">
      <c r="A2956" s="29" t="s">
        <v>138</v>
      </c>
      <c r="B2956" s="29" t="s">
        <v>13</v>
      </c>
      <c r="C2956" s="29" t="s">
        <v>222</v>
      </c>
      <c r="D2956" s="29">
        <v>22778.536041259998</v>
      </c>
      <c r="E2956" s="29">
        <v>5.345374E-3</v>
      </c>
    </row>
    <row r="2957" spans="1:5" x14ac:dyDescent="0.35">
      <c r="A2957" s="29" t="s">
        <v>124</v>
      </c>
      <c r="B2957" s="29" t="s">
        <v>13</v>
      </c>
      <c r="C2957" s="29" t="s">
        <v>223</v>
      </c>
      <c r="D2957" s="29">
        <v>12397.98049926</v>
      </c>
      <c r="E2957" s="29">
        <v>5.5341119999999999E-3</v>
      </c>
    </row>
    <row r="2958" spans="1:5" x14ac:dyDescent="0.35">
      <c r="A2958" s="29" t="s">
        <v>125</v>
      </c>
      <c r="B2958" s="29" t="s">
        <v>13</v>
      </c>
      <c r="C2958" s="29" t="s">
        <v>223</v>
      </c>
      <c r="D2958" s="29">
        <v>13062.530700679999</v>
      </c>
      <c r="E2958" s="29">
        <v>5.5641270000000003E-3</v>
      </c>
    </row>
    <row r="2959" spans="1:5" x14ac:dyDescent="0.35">
      <c r="A2959" s="29" t="s">
        <v>126</v>
      </c>
      <c r="B2959" s="29" t="s">
        <v>13</v>
      </c>
      <c r="C2959" s="29" t="s">
        <v>223</v>
      </c>
      <c r="D2959" s="29">
        <v>13414.05371095</v>
      </c>
      <c r="E2959" s="29">
        <v>5.5615020000000003E-3</v>
      </c>
    </row>
    <row r="2960" spans="1:5" x14ac:dyDescent="0.35">
      <c r="A2960" s="29" t="s">
        <v>127</v>
      </c>
      <c r="B2960" s="29" t="s">
        <v>13</v>
      </c>
      <c r="C2960" s="29" t="s">
        <v>223</v>
      </c>
      <c r="D2960" s="29">
        <v>13970.263549810001</v>
      </c>
      <c r="E2960" s="29">
        <v>5.6073950000000003E-3</v>
      </c>
    </row>
    <row r="2961" spans="1:5" x14ac:dyDescent="0.35">
      <c r="A2961" s="29" t="s">
        <v>128</v>
      </c>
      <c r="B2961" s="29" t="s">
        <v>13</v>
      </c>
      <c r="C2961" s="29" t="s">
        <v>223</v>
      </c>
      <c r="D2961" s="29">
        <v>14714.09265138</v>
      </c>
      <c r="E2961" s="29">
        <v>5.5556010000000003E-3</v>
      </c>
    </row>
    <row r="2962" spans="1:5" x14ac:dyDescent="0.35">
      <c r="A2962" s="29" t="s">
        <v>129</v>
      </c>
      <c r="B2962" s="29" t="s">
        <v>13</v>
      </c>
      <c r="C2962" s="29" t="s">
        <v>223</v>
      </c>
      <c r="D2962" s="29">
        <v>17616.88842775</v>
      </c>
      <c r="E2962" s="29">
        <v>5.6097619999999999E-3</v>
      </c>
    </row>
    <row r="2963" spans="1:5" x14ac:dyDescent="0.35">
      <c r="A2963" s="29" t="s">
        <v>130</v>
      </c>
      <c r="B2963" s="29" t="s">
        <v>13</v>
      </c>
      <c r="C2963" s="29" t="s">
        <v>223</v>
      </c>
      <c r="D2963" s="29">
        <v>17899.288330089999</v>
      </c>
      <c r="E2963" s="29">
        <v>5.6542279999999999E-3</v>
      </c>
    </row>
    <row r="2964" spans="1:5" x14ac:dyDescent="0.35">
      <c r="A2964" s="29" t="s">
        <v>131</v>
      </c>
      <c r="B2964" s="29" t="s">
        <v>13</v>
      </c>
      <c r="C2964" s="29" t="s">
        <v>223</v>
      </c>
      <c r="D2964" s="29">
        <v>18667.520996089999</v>
      </c>
      <c r="E2964" s="29">
        <v>5.4406919999999996E-3</v>
      </c>
    </row>
    <row r="2965" spans="1:5" x14ac:dyDescent="0.35">
      <c r="A2965" s="29" t="s">
        <v>132</v>
      </c>
      <c r="B2965" s="29" t="s">
        <v>13</v>
      </c>
      <c r="C2965" s="29" t="s">
        <v>223</v>
      </c>
      <c r="D2965" s="29">
        <v>18085.608398420001</v>
      </c>
      <c r="E2965" s="29">
        <v>5.4634439999999996E-3</v>
      </c>
    </row>
    <row r="2966" spans="1:5" x14ac:dyDescent="0.35">
      <c r="A2966" s="29" t="s">
        <v>133</v>
      </c>
      <c r="B2966" s="29" t="s">
        <v>13</v>
      </c>
      <c r="C2966" s="29" t="s">
        <v>223</v>
      </c>
      <c r="D2966" s="29">
        <v>17286.142456050002</v>
      </c>
      <c r="E2966" s="29">
        <v>5.5173360000000003E-3</v>
      </c>
    </row>
    <row r="2967" spans="1:5" x14ac:dyDescent="0.35">
      <c r="A2967" s="29" t="s">
        <v>134</v>
      </c>
      <c r="B2967" s="29" t="s">
        <v>13</v>
      </c>
      <c r="C2967" s="29" t="s">
        <v>223</v>
      </c>
      <c r="D2967" s="29">
        <v>13657.118652339999</v>
      </c>
      <c r="E2967" s="29">
        <v>5.8054150000000004E-3</v>
      </c>
    </row>
    <row r="2968" spans="1:5" x14ac:dyDescent="0.35">
      <c r="A2968" s="29" t="s">
        <v>135</v>
      </c>
      <c r="B2968" s="29" t="s">
        <v>13</v>
      </c>
      <c r="C2968" s="29" t="s">
        <v>223</v>
      </c>
      <c r="D2968" s="29">
        <v>12609</v>
      </c>
      <c r="E2968" s="29">
        <v>5.9440559999999996E-3</v>
      </c>
    </row>
    <row r="2969" spans="1:5" x14ac:dyDescent="0.35">
      <c r="A2969" s="29" t="s">
        <v>136</v>
      </c>
      <c r="B2969" s="29" t="s">
        <v>13</v>
      </c>
      <c r="C2969" s="29" t="s">
        <v>223</v>
      </c>
      <c r="D2969" s="29">
        <v>11212.344543470001</v>
      </c>
      <c r="E2969" s="29">
        <v>6.08576E-3</v>
      </c>
    </row>
    <row r="2970" spans="1:5" x14ac:dyDescent="0.35">
      <c r="A2970" s="29" t="s">
        <v>137</v>
      </c>
      <c r="B2970" s="29" t="s">
        <v>13</v>
      </c>
      <c r="C2970" s="29" t="s">
        <v>223</v>
      </c>
      <c r="D2970" s="29">
        <v>9664.0729064999996</v>
      </c>
      <c r="E2970" s="29">
        <v>6.161382E-3</v>
      </c>
    </row>
    <row r="2971" spans="1:5" x14ac:dyDescent="0.35">
      <c r="A2971" s="29" t="s">
        <v>138</v>
      </c>
      <c r="B2971" s="29" t="s">
        <v>13</v>
      </c>
      <c r="C2971" s="29" t="s">
        <v>223</v>
      </c>
      <c r="D2971" s="29">
        <v>8558.56103515</v>
      </c>
      <c r="E2971" s="29">
        <v>6.3225379999999999E-3</v>
      </c>
    </row>
    <row r="2972" spans="1:5" x14ac:dyDescent="0.35">
      <c r="A2972" s="29" t="s">
        <v>124</v>
      </c>
      <c r="B2972" s="29" t="s">
        <v>13</v>
      </c>
      <c r="C2972" s="29" t="s">
        <v>226</v>
      </c>
      <c r="D2972" s="29">
        <v>5484.6656188999996</v>
      </c>
      <c r="E2972" s="29">
        <v>5.8317619999999999E-3</v>
      </c>
    </row>
    <row r="2973" spans="1:5" x14ac:dyDescent="0.35">
      <c r="A2973" s="29" t="s">
        <v>125</v>
      </c>
      <c r="B2973" s="29" t="s">
        <v>13</v>
      </c>
      <c r="C2973" s="29" t="s">
        <v>226</v>
      </c>
      <c r="D2973" s="29">
        <v>6266.8123169</v>
      </c>
      <c r="E2973" s="29">
        <v>5.788947E-3</v>
      </c>
    </row>
    <row r="2974" spans="1:5" x14ac:dyDescent="0.35">
      <c r="A2974" s="29" t="s">
        <v>126</v>
      </c>
      <c r="B2974" s="29" t="s">
        <v>13</v>
      </c>
      <c r="C2974" s="29" t="s">
        <v>226</v>
      </c>
      <c r="D2974" s="29">
        <v>6335.6438293399997</v>
      </c>
      <c r="E2974" s="29">
        <v>5.6854679999999999E-3</v>
      </c>
    </row>
    <row r="2975" spans="1:5" x14ac:dyDescent="0.35">
      <c r="A2975" s="29" t="s">
        <v>127</v>
      </c>
      <c r="B2975" s="29" t="s">
        <v>13</v>
      </c>
      <c r="C2975" s="29" t="s">
        <v>226</v>
      </c>
      <c r="D2975" s="29">
        <v>6501.8165588399997</v>
      </c>
      <c r="E2975" s="29">
        <v>5.7225230000000002E-3</v>
      </c>
    </row>
    <row r="2976" spans="1:5" x14ac:dyDescent="0.35">
      <c r="A2976" s="29" t="s">
        <v>128</v>
      </c>
      <c r="B2976" s="29" t="s">
        <v>13</v>
      </c>
      <c r="C2976" s="29" t="s">
        <v>226</v>
      </c>
      <c r="D2976" s="29">
        <v>6829.2274169900002</v>
      </c>
      <c r="E2976" s="29">
        <v>5.99052E-3</v>
      </c>
    </row>
    <row r="2977" spans="1:5" x14ac:dyDescent="0.35">
      <c r="A2977" s="29" t="s">
        <v>129</v>
      </c>
      <c r="B2977" s="29" t="s">
        <v>13</v>
      </c>
      <c r="C2977" s="29" t="s">
        <v>226</v>
      </c>
      <c r="D2977" s="29">
        <v>7795.0872192300003</v>
      </c>
      <c r="E2977" s="29">
        <v>5.9751359999999998E-3</v>
      </c>
    </row>
    <row r="2978" spans="1:5" x14ac:dyDescent="0.35">
      <c r="A2978" s="29" t="s">
        <v>130</v>
      </c>
      <c r="B2978" s="29" t="s">
        <v>13</v>
      </c>
      <c r="C2978" s="29" t="s">
        <v>226</v>
      </c>
      <c r="D2978" s="29">
        <v>7626.0677185100003</v>
      </c>
      <c r="E2978" s="29">
        <v>5.9774279999999999E-3</v>
      </c>
    </row>
    <row r="2979" spans="1:5" x14ac:dyDescent="0.35">
      <c r="A2979" s="29" t="s">
        <v>131</v>
      </c>
      <c r="B2979" s="29" t="s">
        <v>13</v>
      </c>
      <c r="C2979" s="29" t="s">
        <v>226</v>
      </c>
      <c r="D2979" s="29">
        <v>8281.7551574699992</v>
      </c>
      <c r="E2979" s="29">
        <v>6.0369239999999999E-3</v>
      </c>
    </row>
    <row r="2980" spans="1:5" x14ac:dyDescent="0.35">
      <c r="A2980" s="29" t="s">
        <v>132</v>
      </c>
      <c r="B2980" s="29" t="s">
        <v>13</v>
      </c>
      <c r="C2980" s="29" t="s">
        <v>226</v>
      </c>
      <c r="D2980" s="29">
        <v>7855.1520385800004</v>
      </c>
      <c r="E2980" s="29">
        <v>6.2147030000000002E-3</v>
      </c>
    </row>
    <row r="2981" spans="1:5" x14ac:dyDescent="0.35">
      <c r="A2981" s="29" t="s">
        <v>133</v>
      </c>
      <c r="B2981" s="29" t="s">
        <v>13</v>
      </c>
      <c r="C2981" s="29" t="s">
        <v>226</v>
      </c>
      <c r="D2981" s="29">
        <v>7560.5764465299999</v>
      </c>
      <c r="E2981" s="29">
        <v>6.279555E-3</v>
      </c>
    </row>
    <row r="2982" spans="1:5" x14ac:dyDescent="0.35">
      <c r="A2982" s="29" t="s">
        <v>134</v>
      </c>
      <c r="B2982" s="29" t="s">
        <v>13</v>
      </c>
      <c r="C2982" s="29" t="s">
        <v>226</v>
      </c>
      <c r="D2982" s="29">
        <v>6021.7250060899996</v>
      </c>
      <c r="E2982" s="29">
        <v>6.5393830000000002E-3</v>
      </c>
    </row>
    <row r="2983" spans="1:5" x14ac:dyDescent="0.35">
      <c r="A2983" s="29" t="s">
        <v>135</v>
      </c>
      <c r="B2983" s="29" t="s">
        <v>13</v>
      </c>
      <c r="C2983" s="29" t="s">
        <v>226</v>
      </c>
      <c r="D2983" s="29">
        <v>5650</v>
      </c>
      <c r="E2983" s="29">
        <v>6.6009090000000003E-3</v>
      </c>
    </row>
    <row r="2984" spans="1:5" x14ac:dyDescent="0.35">
      <c r="A2984" s="29" t="s">
        <v>136</v>
      </c>
      <c r="B2984" s="29" t="s">
        <v>13</v>
      </c>
      <c r="C2984" s="29" t="s">
        <v>226</v>
      </c>
      <c r="D2984" s="29">
        <v>5318.5798950199996</v>
      </c>
      <c r="E2984" s="29">
        <v>6.6644060000000003E-3</v>
      </c>
    </row>
    <row r="2985" spans="1:5" x14ac:dyDescent="0.35">
      <c r="A2985" s="29" t="s">
        <v>137</v>
      </c>
      <c r="B2985" s="29" t="s">
        <v>13</v>
      </c>
      <c r="C2985" s="29" t="s">
        <v>226</v>
      </c>
      <c r="D2985" s="29">
        <v>4647.0554504399997</v>
      </c>
      <c r="E2985" s="29">
        <v>6.7386299999999998E-3</v>
      </c>
    </row>
    <row r="2986" spans="1:5" x14ac:dyDescent="0.35">
      <c r="A2986" s="29" t="s">
        <v>138</v>
      </c>
      <c r="B2986" s="29" t="s">
        <v>13</v>
      </c>
      <c r="C2986" s="29" t="s">
        <v>226</v>
      </c>
      <c r="D2986" s="29">
        <v>4194.5519561800002</v>
      </c>
      <c r="E2986" s="29">
        <v>6.7637540000000003E-3</v>
      </c>
    </row>
    <row r="2987" spans="1:5" x14ac:dyDescent="0.35">
      <c r="A2987" s="29" t="s">
        <v>124</v>
      </c>
      <c r="B2987" s="29" t="s">
        <v>13</v>
      </c>
      <c r="C2987" s="29" t="s">
        <v>224</v>
      </c>
      <c r="D2987" s="29">
        <v>918.51037598000005</v>
      </c>
      <c r="E2987" s="29">
        <v>5.8531920000000001E-3</v>
      </c>
    </row>
    <row r="2988" spans="1:5" x14ac:dyDescent="0.35">
      <c r="A2988" s="29" t="s">
        <v>125</v>
      </c>
      <c r="B2988" s="29" t="s">
        <v>13</v>
      </c>
      <c r="C2988" s="29" t="s">
        <v>224</v>
      </c>
      <c r="D2988" s="29">
        <v>919.05978393999999</v>
      </c>
      <c r="E2988" s="29">
        <v>5.9441390000000002E-3</v>
      </c>
    </row>
    <row r="2989" spans="1:5" x14ac:dyDescent="0.35">
      <c r="A2989" s="29" t="s">
        <v>126</v>
      </c>
      <c r="B2989" s="29" t="s">
        <v>13</v>
      </c>
      <c r="C2989" s="29" t="s">
        <v>224</v>
      </c>
      <c r="D2989" s="29">
        <v>979.57858277000003</v>
      </c>
      <c r="E2989" s="29">
        <v>5.8410110000000001E-3</v>
      </c>
    </row>
    <row r="2990" spans="1:5" x14ac:dyDescent="0.35">
      <c r="A2990" s="29" t="s">
        <v>127</v>
      </c>
      <c r="B2990" s="29" t="s">
        <v>13</v>
      </c>
      <c r="C2990" s="29" t="s">
        <v>224</v>
      </c>
      <c r="D2990" s="29">
        <v>974.32830810999997</v>
      </c>
      <c r="E2990" s="29">
        <v>6.2038270000000003E-3</v>
      </c>
    </row>
    <row r="2991" spans="1:5" x14ac:dyDescent="0.35">
      <c r="A2991" s="29" t="s">
        <v>128</v>
      </c>
      <c r="B2991" s="29" t="s">
        <v>13</v>
      </c>
      <c r="C2991" s="29" t="s">
        <v>224</v>
      </c>
      <c r="D2991" s="29">
        <v>1101.2167663600001</v>
      </c>
      <c r="E2991" s="29">
        <v>6.2817699999999999E-3</v>
      </c>
    </row>
    <row r="2992" spans="1:5" x14ac:dyDescent="0.35">
      <c r="A2992" s="29" t="s">
        <v>129</v>
      </c>
      <c r="B2992" s="29" t="s">
        <v>13</v>
      </c>
      <c r="C2992" s="29" t="s">
        <v>224</v>
      </c>
      <c r="D2992" s="29">
        <v>1157.07037354</v>
      </c>
      <c r="E2992" s="29">
        <v>6.3821720000000002E-3</v>
      </c>
    </row>
    <row r="2993" spans="1:5" x14ac:dyDescent="0.35">
      <c r="A2993" s="29" t="s">
        <v>130</v>
      </c>
      <c r="B2993" s="29" t="s">
        <v>13</v>
      </c>
      <c r="C2993" s="29" t="s">
        <v>224</v>
      </c>
      <c r="D2993" s="29">
        <v>1168.8570861799999</v>
      </c>
      <c r="E2993" s="29">
        <v>6.4374109999999997E-3</v>
      </c>
    </row>
    <row r="2994" spans="1:5" x14ac:dyDescent="0.35">
      <c r="A2994" s="29" t="s">
        <v>131</v>
      </c>
      <c r="B2994" s="29" t="s">
        <v>13</v>
      </c>
      <c r="C2994" s="29" t="s">
        <v>224</v>
      </c>
      <c r="D2994" s="29">
        <v>1149.9373779299999</v>
      </c>
      <c r="E2994" s="29">
        <v>6.5386439999999997E-3</v>
      </c>
    </row>
    <row r="2995" spans="1:5" x14ac:dyDescent="0.35">
      <c r="A2995" s="29" t="s">
        <v>132</v>
      </c>
      <c r="B2995" s="29" t="s">
        <v>13</v>
      </c>
      <c r="C2995" s="29" t="s">
        <v>224</v>
      </c>
      <c r="D2995" s="29">
        <v>1155.87457275</v>
      </c>
      <c r="E2995" s="29">
        <v>6.823651E-3</v>
      </c>
    </row>
    <row r="2996" spans="1:5" x14ac:dyDescent="0.35">
      <c r="A2996" s="29" t="s">
        <v>133</v>
      </c>
      <c r="B2996" s="29" t="s">
        <v>13</v>
      </c>
      <c r="C2996" s="29" t="s">
        <v>224</v>
      </c>
      <c r="D2996" s="29">
        <v>1114.4210815399999</v>
      </c>
      <c r="E2996" s="29">
        <v>6.9767969999999999E-3</v>
      </c>
    </row>
    <row r="2997" spans="1:5" x14ac:dyDescent="0.35">
      <c r="A2997" s="29" t="s">
        <v>134</v>
      </c>
      <c r="B2997" s="29" t="s">
        <v>13</v>
      </c>
      <c r="C2997" s="29" t="s">
        <v>224</v>
      </c>
      <c r="D2997" s="29">
        <v>998.41372680999996</v>
      </c>
      <c r="E2997" s="29">
        <v>6.8115119999999996E-3</v>
      </c>
    </row>
    <row r="2998" spans="1:5" x14ac:dyDescent="0.35">
      <c r="A2998" s="29" t="s">
        <v>135</v>
      </c>
      <c r="B2998" s="29" t="s">
        <v>13</v>
      </c>
      <c r="C2998" s="29" t="s">
        <v>224</v>
      </c>
      <c r="D2998" s="29">
        <v>839</v>
      </c>
      <c r="E2998" s="29">
        <v>7.0743940000000003E-3</v>
      </c>
    </row>
    <row r="2999" spans="1:5" x14ac:dyDescent="0.35">
      <c r="A2999" s="29" t="s">
        <v>136</v>
      </c>
      <c r="B2999" s="29" t="s">
        <v>13</v>
      </c>
      <c r="C2999" s="29" t="s">
        <v>224</v>
      </c>
      <c r="D2999" s="29">
        <v>798.84735106999995</v>
      </c>
      <c r="E2999" s="29">
        <v>6.8334299999999997E-3</v>
      </c>
    </row>
    <row r="3000" spans="1:5" x14ac:dyDescent="0.35">
      <c r="A3000" s="29" t="s">
        <v>137</v>
      </c>
      <c r="B3000" s="29" t="s">
        <v>13</v>
      </c>
      <c r="C3000" s="29" t="s">
        <v>224</v>
      </c>
      <c r="D3000" s="29">
        <v>571.74789428999998</v>
      </c>
      <c r="E3000" s="29">
        <v>7.4544279999999999E-3</v>
      </c>
    </row>
    <row r="3001" spans="1:5" x14ac:dyDescent="0.35">
      <c r="A3001" s="29" t="s">
        <v>138</v>
      </c>
      <c r="B3001" s="29" t="s">
        <v>13</v>
      </c>
      <c r="C3001" s="29" t="s">
        <v>224</v>
      </c>
      <c r="D3001" s="29">
        <v>643.63021850999996</v>
      </c>
      <c r="E3001" s="29">
        <v>7.292499E-3</v>
      </c>
    </row>
    <row r="3002" spans="1:5" x14ac:dyDescent="0.35">
      <c r="A3002" s="29" t="s">
        <v>124</v>
      </c>
      <c r="B3002" s="29" t="s">
        <v>150</v>
      </c>
      <c r="C3002" s="29" t="s">
        <v>9</v>
      </c>
      <c r="D3002" s="29">
        <v>10830.75373081</v>
      </c>
      <c r="E3002" s="29">
        <v>4.7842020000000004E-3</v>
      </c>
    </row>
    <row r="3003" spans="1:5" x14ac:dyDescent="0.35">
      <c r="A3003" s="29" t="s">
        <v>125</v>
      </c>
      <c r="B3003" s="29" t="s">
        <v>150</v>
      </c>
      <c r="C3003" s="29" t="s">
        <v>9</v>
      </c>
      <c r="D3003" s="29">
        <v>11645.0269928</v>
      </c>
      <c r="E3003" s="29">
        <v>5.5289620000000001E-3</v>
      </c>
    </row>
    <row r="3004" spans="1:5" x14ac:dyDescent="0.35">
      <c r="A3004" s="29" t="s">
        <v>126</v>
      </c>
      <c r="B3004" s="29" t="s">
        <v>150</v>
      </c>
      <c r="C3004" s="29" t="s">
        <v>9</v>
      </c>
      <c r="D3004" s="29">
        <v>11115.00925447</v>
      </c>
      <c r="E3004" s="29">
        <v>5.2072730000000001E-3</v>
      </c>
    </row>
    <row r="3005" spans="1:5" x14ac:dyDescent="0.35">
      <c r="A3005" s="29" t="s">
        <v>127</v>
      </c>
      <c r="B3005" s="29" t="s">
        <v>150</v>
      </c>
      <c r="C3005" s="29" t="s">
        <v>9</v>
      </c>
      <c r="D3005" s="29">
        <v>9809.1645336399997</v>
      </c>
      <c r="E3005" s="29">
        <v>5.0687099999999997E-3</v>
      </c>
    </row>
    <row r="3006" spans="1:5" x14ac:dyDescent="0.35">
      <c r="A3006" s="29" t="s">
        <v>128</v>
      </c>
      <c r="B3006" s="29" t="s">
        <v>150</v>
      </c>
      <c r="C3006" s="29" t="s">
        <v>9</v>
      </c>
      <c r="D3006" s="29">
        <v>9194.65861511</v>
      </c>
      <c r="E3006" s="29">
        <v>4.9806700000000004E-3</v>
      </c>
    </row>
    <row r="3007" spans="1:5" x14ac:dyDescent="0.35">
      <c r="A3007" s="29" t="s">
        <v>129</v>
      </c>
      <c r="B3007" s="29" t="s">
        <v>150</v>
      </c>
      <c r="C3007" s="29" t="s">
        <v>9</v>
      </c>
      <c r="D3007" s="29">
        <v>10248.704872120001</v>
      </c>
      <c r="E3007" s="29">
        <v>5.0707199999999999E-3</v>
      </c>
    </row>
    <row r="3008" spans="1:5" x14ac:dyDescent="0.35">
      <c r="A3008" s="29" t="s">
        <v>130</v>
      </c>
      <c r="B3008" s="29" t="s">
        <v>150</v>
      </c>
      <c r="C3008" s="29" t="s">
        <v>9</v>
      </c>
      <c r="D3008" s="29">
        <v>9557.5183258100005</v>
      </c>
      <c r="E3008" s="29">
        <v>5.1325260000000001E-3</v>
      </c>
    </row>
    <row r="3009" spans="1:5" x14ac:dyDescent="0.35">
      <c r="A3009" s="29" t="s">
        <v>131</v>
      </c>
      <c r="B3009" s="29" t="s">
        <v>150</v>
      </c>
      <c r="C3009" s="29" t="s">
        <v>9</v>
      </c>
      <c r="D3009" s="29">
        <v>10702.21080777</v>
      </c>
      <c r="E3009" s="29">
        <v>5.0107620000000002E-3</v>
      </c>
    </row>
    <row r="3010" spans="1:5" x14ac:dyDescent="0.35">
      <c r="A3010" s="29" t="s">
        <v>132</v>
      </c>
      <c r="B3010" s="29" t="s">
        <v>150</v>
      </c>
      <c r="C3010" s="29" t="s">
        <v>9</v>
      </c>
      <c r="D3010" s="29">
        <v>10692.76195287</v>
      </c>
      <c r="E3010" s="29">
        <v>5.2676499999999996E-3</v>
      </c>
    </row>
    <row r="3011" spans="1:5" x14ac:dyDescent="0.35">
      <c r="A3011" s="29" t="s">
        <v>133</v>
      </c>
      <c r="B3011" s="29" t="s">
        <v>150</v>
      </c>
      <c r="C3011" s="29" t="s">
        <v>9</v>
      </c>
      <c r="D3011" s="29">
        <v>11297.204110139999</v>
      </c>
      <c r="E3011" s="29">
        <v>5.5097439999999996E-3</v>
      </c>
    </row>
    <row r="3012" spans="1:5" x14ac:dyDescent="0.35">
      <c r="A3012" s="29" t="s">
        <v>134</v>
      </c>
      <c r="B3012" s="29" t="s">
        <v>150</v>
      </c>
      <c r="C3012" s="29" t="s">
        <v>9</v>
      </c>
      <c r="D3012" s="29">
        <v>9494.3413791700004</v>
      </c>
      <c r="E3012" s="29">
        <v>5.6456600000000003E-3</v>
      </c>
    </row>
    <row r="3013" spans="1:5" x14ac:dyDescent="0.35">
      <c r="A3013" s="29" t="s">
        <v>135</v>
      </c>
      <c r="B3013" s="29" t="s">
        <v>150</v>
      </c>
      <c r="C3013" s="29" t="s">
        <v>9</v>
      </c>
      <c r="D3013" s="29">
        <v>8924</v>
      </c>
      <c r="E3013" s="29">
        <v>5.7596710000000001E-3</v>
      </c>
    </row>
    <row r="3014" spans="1:5" x14ac:dyDescent="0.35">
      <c r="A3014" s="29" t="s">
        <v>136</v>
      </c>
      <c r="B3014" s="29" t="s">
        <v>150</v>
      </c>
      <c r="C3014" s="29" t="s">
        <v>9</v>
      </c>
      <c r="D3014" s="29">
        <v>9469.7274208100007</v>
      </c>
      <c r="E3014" s="29">
        <v>6.0208229999999998E-3</v>
      </c>
    </row>
    <row r="3015" spans="1:5" x14ac:dyDescent="0.35">
      <c r="A3015" s="29" t="s">
        <v>137</v>
      </c>
      <c r="B3015" s="29" t="s">
        <v>150</v>
      </c>
      <c r="C3015" s="29" t="s">
        <v>9</v>
      </c>
      <c r="D3015" s="29">
        <v>7620.9081859600001</v>
      </c>
      <c r="E3015" s="29">
        <v>6.1271620000000002E-3</v>
      </c>
    </row>
    <row r="3016" spans="1:5" x14ac:dyDescent="0.35">
      <c r="A3016" s="29" t="s">
        <v>138</v>
      </c>
      <c r="B3016" s="29" t="s">
        <v>150</v>
      </c>
      <c r="C3016" s="29" t="s">
        <v>9</v>
      </c>
      <c r="D3016" s="29">
        <v>7110.2972755399996</v>
      </c>
      <c r="E3016" s="29">
        <v>6.2540649999999996E-3</v>
      </c>
    </row>
    <row r="3017" spans="1:5" x14ac:dyDescent="0.35">
      <c r="A3017" s="29" t="s">
        <v>124</v>
      </c>
      <c r="B3017" s="29" t="s">
        <v>150</v>
      </c>
      <c r="C3017" s="29" t="s">
        <v>14</v>
      </c>
      <c r="D3017" s="29">
        <v>189</v>
      </c>
      <c r="E3017" s="29">
        <v>3.71595E-3</v>
      </c>
    </row>
    <row r="3018" spans="1:5" x14ac:dyDescent="0.35">
      <c r="A3018" s="29" t="s">
        <v>125</v>
      </c>
      <c r="B3018" s="29" t="s">
        <v>150</v>
      </c>
      <c r="C3018" s="29" t="s">
        <v>14</v>
      </c>
      <c r="D3018" s="29">
        <v>254.54708862000001</v>
      </c>
      <c r="E3018" s="29">
        <v>4.8511739999999998E-3</v>
      </c>
    </row>
    <row r="3019" spans="1:5" x14ac:dyDescent="0.35">
      <c r="A3019" s="29" t="s">
        <v>126</v>
      </c>
      <c r="B3019" s="29" t="s">
        <v>150</v>
      </c>
      <c r="C3019" s="29" t="s">
        <v>14</v>
      </c>
      <c r="D3019" s="29">
        <v>191.2109375</v>
      </c>
      <c r="E3019" s="29">
        <v>4.6799989999999998E-3</v>
      </c>
    </row>
    <row r="3020" spans="1:5" x14ac:dyDescent="0.35">
      <c r="A3020" s="29" t="s">
        <v>127</v>
      </c>
      <c r="B3020" s="29" t="s">
        <v>150</v>
      </c>
      <c r="C3020" s="29" t="s">
        <v>14</v>
      </c>
      <c r="D3020" s="29">
        <v>214.56855773999999</v>
      </c>
      <c r="E3020" s="29">
        <v>4.4937509999999998E-3</v>
      </c>
    </row>
    <row r="3021" spans="1:5" x14ac:dyDescent="0.35">
      <c r="A3021" s="29" t="s">
        <v>128</v>
      </c>
      <c r="B3021" s="29" t="s">
        <v>150</v>
      </c>
      <c r="C3021" s="29" t="s">
        <v>14</v>
      </c>
      <c r="D3021" s="29">
        <v>156.61529540999999</v>
      </c>
      <c r="E3021" s="29">
        <v>4.4683750000000001E-3</v>
      </c>
    </row>
    <row r="3022" spans="1:5" x14ac:dyDescent="0.35">
      <c r="A3022" s="29" t="s">
        <v>129</v>
      </c>
      <c r="B3022" s="29" t="s">
        <v>150</v>
      </c>
      <c r="C3022" s="29" t="s">
        <v>14</v>
      </c>
      <c r="D3022" s="29">
        <v>149.69738770000001</v>
      </c>
      <c r="E3022" s="29">
        <v>4.1027670000000002E-3</v>
      </c>
    </row>
    <row r="3023" spans="1:5" x14ac:dyDescent="0.35">
      <c r="A3023" s="29" t="s">
        <v>130</v>
      </c>
      <c r="B3023" s="29" t="s">
        <v>150</v>
      </c>
      <c r="C3023" s="29" t="s">
        <v>14</v>
      </c>
      <c r="D3023" s="29">
        <v>191.91346741000001</v>
      </c>
      <c r="E3023" s="29">
        <v>5.21807E-3</v>
      </c>
    </row>
    <row r="3024" spans="1:5" x14ac:dyDescent="0.35">
      <c r="A3024" s="29" t="s">
        <v>131</v>
      </c>
      <c r="B3024" s="29" t="s">
        <v>150</v>
      </c>
      <c r="C3024" s="29" t="s">
        <v>14</v>
      </c>
      <c r="D3024" s="29">
        <v>173.40670775999999</v>
      </c>
      <c r="E3024" s="29">
        <v>4.5875020000000002E-3</v>
      </c>
    </row>
    <row r="3025" spans="1:5" x14ac:dyDescent="0.35">
      <c r="A3025" s="29" t="s">
        <v>132</v>
      </c>
      <c r="B3025" s="29" t="s">
        <v>150</v>
      </c>
      <c r="C3025" s="29" t="s">
        <v>14</v>
      </c>
      <c r="D3025" s="29">
        <v>221</v>
      </c>
      <c r="E3025" s="29">
        <v>4.9239560000000002E-3</v>
      </c>
    </row>
    <row r="3026" spans="1:5" x14ac:dyDescent="0.35">
      <c r="A3026" s="29" t="s">
        <v>133</v>
      </c>
      <c r="B3026" s="29" t="s">
        <v>150</v>
      </c>
      <c r="C3026" s="29" t="s">
        <v>14</v>
      </c>
      <c r="D3026" s="29">
        <v>269</v>
      </c>
      <c r="E3026" s="29">
        <v>5.287071E-3</v>
      </c>
    </row>
    <row r="3027" spans="1:5" x14ac:dyDescent="0.35">
      <c r="A3027" s="29" t="s">
        <v>134</v>
      </c>
      <c r="B3027" s="29" t="s">
        <v>150</v>
      </c>
      <c r="C3027" s="29" t="s">
        <v>14</v>
      </c>
      <c r="D3027" s="29">
        <v>211</v>
      </c>
      <c r="E3027" s="29">
        <v>5.6839120000000002E-3</v>
      </c>
    </row>
    <row r="3028" spans="1:5" x14ac:dyDescent="0.35">
      <c r="A3028" s="29" t="s">
        <v>135</v>
      </c>
      <c r="B3028" s="29" t="s">
        <v>150</v>
      </c>
      <c r="C3028" s="29" t="s">
        <v>14</v>
      </c>
      <c r="D3028" s="29">
        <v>174</v>
      </c>
      <c r="E3028" s="29">
        <v>6.074393E-3</v>
      </c>
    </row>
    <row r="3029" spans="1:5" x14ac:dyDescent="0.35">
      <c r="A3029" s="29" t="s">
        <v>136</v>
      </c>
      <c r="B3029" s="29" t="s">
        <v>150</v>
      </c>
      <c r="C3029" s="29" t="s">
        <v>14</v>
      </c>
      <c r="D3029" s="29">
        <v>188</v>
      </c>
      <c r="E3029" s="29">
        <v>6.1872029999999996E-3</v>
      </c>
    </row>
    <row r="3030" spans="1:5" x14ac:dyDescent="0.35">
      <c r="A3030" s="29" t="s">
        <v>137</v>
      </c>
      <c r="B3030" s="29" t="s">
        <v>150</v>
      </c>
      <c r="C3030" s="29" t="s">
        <v>14</v>
      </c>
      <c r="D3030" s="29">
        <v>180</v>
      </c>
      <c r="E3030" s="29">
        <v>5.7561720000000004E-3</v>
      </c>
    </row>
    <row r="3031" spans="1:5" x14ac:dyDescent="0.35">
      <c r="A3031" s="29" t="s">
        <v>138</v>
      </c>
      <c r="B3031" s="29" t="s">
        <v>150</v>
      </c>
      <c r="C3031" s="29" t="s">
        <v>14</v>
      </c>
      <c r="D3031" s="29">
        <v>135</v>
      </c>
      <c r="E3031" s="29">
        <v>5.627572E-3</v>
      </c>
    </row>
    <row r="3032" spans="1:5" x14ac:dyDescent="0.35">
      <c r="A3032" s="29" t="s">
        <v>124</v>
      </c>
      <c r="B3032" s="29" t="s">
        <v>150</v>
      </c>
      <c r="C3032" s="29" t="s">
        <v>15</v>
      </c>
      <c r="D3032" s="29">
        <v>169.44537353999999</v>
      </c>
      <c r="E3032" s="29">
        <v>5.8527020000000004E-3</v>
      </c>
    </row>
    <row r="3033" spans="1:5" x14ac:dyDescent="0.35">
      <c r="A3033" s="29" t="s">
        <v>125</v>
      </c>
      <c r="B3033" s="29" t="s">
        <v>150</v>
      </c>
      <c r="C3033" s="29" t="s">
        <v>15</v>
      </c>
      <c r="D3033" s="29">
        <v>128.04458618000001</v>
      </c>
      <c r="E3033" s="29">
        <v>7.196404E-3</v>
      </c>
    </row>
    <row r="3034" spans="1:5" x14ac:dyDescent="0.35">
      <c r="A3034" s="29" t="s">
        <v>126</v>
      </c>
      <c r="B3034" s="29" t="s">
        <v>150</v>
      </c>
      <c r="C3034" s="29" t="s">
        <v>15</v>
      </c>
      <c r="D3034" s="29">
        <v>83.735229489999995</v>
      </c>
      <c r="E3034" s="29">
        <v>6.6096380000000001E-3</v>
      </c>
    </row>
    <row r="3035" spans="1:5" x14ac:dyDescent="0.35">
      <c r="A3035" s="29" t="s">
        <v>127</v>
      </c>
      <c r="B3035" s="29" t="s">
        <v>150</v>
      </c>
      <c r="C3035" s="29" t="s">
        <v>15</v>
      </c>
      <c r="D3035" s="29">
        <v>84.948242190000002</v>
      </c>
      <c r="E3035" s="29">
        <v>5.553087E-3</v>
      </c>
    </row>
    <row r="3036" spans="1:5" x14ac:dyDescent="0.35">
      <c r="A3036" s="29" t="s">
        <v>128</v>
      </c>
      <c r="B3036" s="29" t="s">
        <v>150</v>
      </c>
      <c r="C3036" s="29" t="s">
        <v>15</v>
      </c>
      <c r="D3036" s="29">
        <v>36.584960940000002</v>
      </c>
      <c r="E3036" s="29">
        <v>6.9479829999999996E-3</v>
      </c>
    </row>
    <row r="3037" spans="1:5" x14ac:dyDescent="0.35">
      <c r="A3037" s="29" t="s">
        <v>129</v>
      </c>
      <c r="B3037" s="29" t="s">
        <v>150</v>
      </c>
      <c r="C3037" s="29" t="s">
        <v>15</v>
      </c>
      <c r="D3037" s="29">
        <v>82.572395319999998</v>
      </c>
      <c r="E3037" s="29">
        <v>5.8191299999999996E-3</v>
      </c>
    </row>
    <row r="3038" spans="1:5" x14ac:dyDescent="0.35">
      <c r="A3038" s="29" t="s">
        <v>130</v>
      </c>
      <c r="B3038" s="29" t="s">
        <v>150</v>
      </c>
      <c r="C3038" s="29" t="s">
        <v>15</v>
      </c>
      <c r="D3038" s="29">
        <v>89.416488650000005</v>
      </c>
      <c r="E3038" s="29">
        <v>6.8938189999999998E-3</v>
      </c>
    </row>
    <row r="3039" spans="1:5" x14ac:dyDescent="0.35">
      <c r="A3039" s="29" t="s">
        <v>131</v>
      </c>
      <c r="B3039" s="29" t="s">
        <v>150</v>
      </c>
      <c r="C3039" s="29" t="s">
        <v>15</v>
      </c>
      <c r="D3039" s="29">
        <v>114.83801269999999</v>
      </c>
      <c r="E3039" s="29">
        <v>8.0520910000000008E-3</v>
      </c>
    </row>
    <row r="3040" spans="1:5" x14ac:dyDescent="0.35">
      <c r="A3040" s="29" t="s">
        <v>132</v>
      </c>
      <c r="B3040" s="29" t="s">
        <v>150</v>
      </c>
      <c r="C3040" s="29" t="s">
        <v>15</v>
      </c>
      <c r="D3040" s="29">
        <v>93.990486149999995</v>
      </c>
      <c r="E3040" s="29">
        <v>4.3660319999999997E-3</v>
      </c>
    </row>
    <row r="3041" spans="1:5" x14ac:dyDescent="0.35">
      <c r="A3041" s="29" t="s">
        <v>133</v>
      </c>
      <c r="B3041" s="29" t="s">
        <v>150</v>
      </c>
      <c r="C3041" s="29" t="s">
        <v>15</v>
      </c>
      <c r="D3041" s="29">
        <v>114.12209319999999</v>
      </c>
      <c r="E3041" s="29">
        <v>5.1701780000000001E-3</v>
      </c>
    </row>
    <row r="3042" spans="1:5" x14ac:dyDescent="0.35">
      <c r="A3042" s="29" t="s">
        <v>134</v>
      </c>
      <c r="B3042" s="29" t="s">
        <v>150</v>
      </c>
      <c r="C3042" s="29" t="s">
        <v>15</v>
      </c>
      <c r="D3042" s="29">
        <v>151</v>
      </c>
      <c r="E3042" s="29">
        <v>5.2428249999999996E-3</v>
      </c>
    </row>
    <row r="3043" spans="1:5" x14ac:dyDescent="0.35">
      <c r="A3043" s="29" t="s">
        <v>135</v>
      </c>
      <c r="B3043" s="29" t="s">
        <v>150</v>
      </c>
      <c r="C3043" s="29" t="s">
        <v>15</v>
      </c>
      <c r="D3043" s="29">
        <v>144</v>
      </c>
      <c r="E3043" s="29">
        <v>5.5941360000000004E-3</v>
      </c>
    </row>
    <row r="3044" spans="1:5" x14ac:dyDescent="0.35">
      <c r="A3044" s="29" t="s">
        <v>136</v>
      </c>
      <c r="B3044" s="29" t="s">
        <v>150</v>
      </c>
      <c r="C3044" s="29" t="s">
        <v>15</v>
      </c>
      <c r="D3044" s="29">
        <v>137</v>
      </c>
      <c r="E3044" s="29">
        <v>6.0725859999999996E-3</v>
      </c>
    </row>
    <row r="3045" spans="1:5" x14ac:dyDescent="0.35">
      <c r="A3045" s="29" t="s">
        <v>137</v>
      </c>
      <c r="B3045" s="29" t="s">
        <v>150</v>
      </c>
      <c r="C3045" s="29" t="s">
        <v>15</v>
      </c>
      <c r="D3045" s="29">
        <v>109</v>
      </c>
      <c r="E3045" s="29">
        <v>5.9505599999999997E-3</v>
      </c>
    </row>
    <row r="3046" spans="1:5" x14ac:dyDescent="0.35">
      <c r="A3046" s="29" t="s">
        <v>138</v>
      </c>
      <c r="B3046" s="29" t="s">
        <v>150</v>
      </c>
      <c r="C3046" s="29" t="s">
        <v>15</v>
      </c>
      <c r="D3046" s="29">
        <v>90</v>
      </c>
      <c r="E3046" s="29">
        <v>5.6095679999999997E-3</v>
      </c>
    </row>
    <row r="3047" spans="1:5" x14ac:dyDescent="0.35">
      <c r="A3047" s="29" t="s">
        <v>124</v>
      </c>
      <c r="B3047" s="29" t="s">
        <v>150</v>
      </c>
      <c r="C3047" s="29" t="s">
        <v>16</v>
      </c>
      <c r="D3047" s="29">
        <v>103.23880767999999</v>
      </c>
      <c r="E3047" s="29">
        <v>5.2655080000000003E-3</v>
      </c>
    </row>
    <row r="3048" spans="1:5" x14ac:dyDescent="0.35">
      <c r="A3048" s="29" t="s">
        <v>125</v>
      </c>
      <c r="B3048" s="29" t="s">
        <v>150</v>
      </c>
      <c r="C3048" s="29" t="s">
        <v>16</v>
      </c>
      <c r="D3048" s="29">
        <v>149.87643433</v>
      </c>
      <c r="E3048" s="29">
        <v>5.5092880000000002E-3</v>
      </c>
    </row>
    <row r="3049" spans="1:5" x14ac:dyDescent="0.35">
      <c r="A3049" s="29" t="s">
        <v>126</v>
      </c>
      <c r="B3049" s="29" t="s">
        <v>150</v>
      </c>
      <c r="C3049" s="29" t="s">
        <v>16</v>
      </c>
      <c r="D3049" s="29">
        <v>134.5987854</v>
      </c>
      <c r="E3049" s="29">
        <v>5.504442E-3</v>
      </c>
    </row>
    <row r="3050" spans="1:5" x14ac:dyDescent="0.35">
      <c r="A3050" s="29" t="s">
        <v>127</v>
      </c>
      <c r="B3050" s="29" t="s">
        <v>150</v>
      </c>
      <c r="C3050" s="29" t="s">
        <v>16</v>
      </c>
      <c r="D3050" s="29">
        <v>73.160995479999997</v>
      </c>
      <c r="E3050" s="29">
        <v>5.3203019999999998E-3</v>
      </c>
    </row>
    <row r="3051" spans="1:5" x14ac:dyDescent="0.35">
      <c r="A3051" s="29" t="s">
        <v>128</v>
      </c>
      <c r="B3051" s="29" t="s">
        <v>150</v>
      </c>
      <c r="C3051" s="29" t="s">
        <v>16</v>
      </c>
      <c r="D3051" s="29">
        <v>105.47053528000001</v>
      </c>
      <c r="E3051" s="29">
        <v>5.4961180000000004E-3</v>
      </c>
    </row>
    <row r="3052" spans="1:5" x14ac:dyDescent="0.35">
      <c r="A3052" s="29" t="s">
        <v>129</v>
      </c>
      <c r="B3052" s="29" t="s">
        <v>150</v>
      </c>
      <c r="C3052" s="29" t="s">
        <v>16</v>
      </c>
      <c r="D3052" s="29">
        <v>130.93585204999999</v>
      </c>
      <c r="E3052" s="29">
        <v>5.0579839999999997E-3</v>
      </c>
    </row>
    <row r="3053" spans="1:5" x14ac:dyDescent="0.35">
      <c r="A3053" s="29" t="s">
        <v>130</v>
      </c>
      <c r="B3053" s="29" t="s">
        <v>150</v>
      </c>
      <c r="C3053" s="29" t="s">
        <v>16</v>
      </c>
      <c r="D3053" s="29">
        <v>96.503974909999997</v>
      </c>
      <c r="E3053" s="29">
        <v>7.6184060000000003E-3</v>
      </c>
    </row>
    <row r="3054" spans="1:5" x14ac:dyDescent="0.35">
      <c r="A3054" s="29" t="s">
        <v>131</v>
      </c>
      <c r="B3054" s="29" t="s">
        <v>150</v>
      </c>
      <c r="C3054" s="29" t="s">
        <v>16</v>
      </c>
      <c r="D3054" s="29">
        <v>96.424179080000002</v>
      </c>
      <c r="E3054" s="29">
        <v>6.3487910000000003E-3</v>
      </c>
    </row>
    <row r="3055" spans="1:5" x14ac:dyDescent="0.35">
      <c r="A3055" s="29" t="s">
        <v>132</v>
      </c>
      <c r="B3055" s="29" t="s">
        <v>150</v>
      </c>
      <c r="C3055" s="29" t="s">
        <v>16</v>
      </c>
      <c r="D3055" s="29">
        <v>124.91162872</v>
      </c>
      <c r="E3055" s="29">
        <v>5.3497379999999997E-3</v>
      </c>
    </row>
    <row r="3056" spans="1:5" x14ac:dyDescent="0.35">
      <c r="A3056" s="29" t="s">
        <v>133</v>
      </c>
      <c r="B3056" s="29" t="s">
        <v>150</v>
      </c>
      <c r="C3056" s="29" t="s">
        <v>16</v>
      </c>
      <c r="D3056" s="29">
        <v>154.77786255000001</v>
      </c>
      <c r="E3056" s="29">
        <v>6.8264129999999999E-3</v>
      </c>
    </row>
    <row r="3057" spans="1:5" x14ac:dyDescent="0.35">
      <c r="A3057" s="29" t="s">
        <v>134</v>
      </c>
      <c r="B3057" s="29" t="s">
        <v>150</v>
      </c>
      <c r="C3057" s="29" t="s">
        <v>16</v>
      </c>
      <c r="D3057" s="29">
        <v>102.96468353</v>
      </c>
      <c r="E3057" s="29">
        <v>7.6628579999999998E-3</v>
      </c>
    </row>
    <row r="3058" spans="1:5" x14ac:dyDescent="0.35">
      <c r="A3058" s="29" t="s">
        <v>135</v>
      </c>
      <c r="B3058" s="29" t="s">
        <v>150</v>
      </c>
      <c r="C3058" s="29" t="s">
        <v>16</v>
      </c>
      <c r="D3058" s="29">
        <v>99</v>
      </c>
      <c r="E3058" s="29">
        <v>6.292087E-3</v>
      </c>
    </row>
    <row r="3059" spans="1:5" x14ac:dyDescent="0.35">
      <c r="A3059" s="29" t="s">
        <v>136</v>
      </c>
      <c r="B3059" s="29" t="s">
        <v>150</v>
      </c>
      <c r="C3059" s="29" t="s">
        <v>16</v>
      </c>
      <c r="D3059" s="29">
        <v>105.87708282</v>
      </c>
      <c r="E3059" s="29">
        <v>7.6340119999999999E-3</v>
      </c>
    </row>
    <row r="3060" spans="1:5" x14ac:dyDescent="0.35">
      <c r="A3060" s="29" t="s">
        <v>137</v>
      </c>
      <c r="B3060" s="29" t="s">
        <v>150</v>
      </c>
      <c r="C3060" s="29" t="s">
        <v>16</v>
      </c>
      <c r="D3060" s="29">
        <v>61.56753922</v>
      </c>
      <c r="E3060" s="29">
        <v>7.9218910000000003E-3</v>
      </c>
    </row>
    <row r="3061" spans="1:5" x14ac:dyDescent="0.35">
      <c r="A3061" s="29" t="s">
        <v>138</v>
      </c>
      <c r="B3061" s="29" t="s">
        <v>150</v>
      </c>
      <c r="C3061" s="29" t="s">
        <v>16</v>
      </c>
      <c r="D3061" s="29">
        <v>39.978721620000002</v>
      </c>
      <c r="E3061" s="29">
        <v>1.0835773E-2</v>
      </c>
    </row>
    <row r="3062" spans="1:5" x14ac:dyDescent="0.35">
      <c r="A3062" s="29" t="s">
        <v>124</v>
      </c>
      <c r="B3062" s="29" t="s">
        <v>150</v>
      </c>
      <c r="C3062" s="29" t="s">
        <v>17</v>
      </c>
      <c r="D3062" s="29">
        <v>172.5</v>
      </c>
      <c r="E3062" s="29">
        <v>5.5797099999999999E-3</v>
      </c>
    </row>
    <row r="3063" spans="1:5" x14ac:dyDescent="0.35">
      <c r="A3063" s="29" t="s">
        <v>125</v>
      </c>
      <c r="B3063" s="29" t="s">
        <v>150</v>
      </c>
      <c r="C3063" s="29" t="s">
        <v>17</v>
      </c>
      <c r="D3063" s="29">
        <v>155.26760863999999</v>
      </c>
      <c r="E3063" s="29">
        <v>5.7789249999999999E-3</v>
      </c>
    </row>
    <row r="3064" spans="1:5" x14ac:dyDescent="0.35">
      <c r="A3064" s="29" t="s">
        <v>126</v>
      </c>
      <c r="B3064" s="29" t="s">
        <v>150</v>
      </c>
      <c r="C3064" s="29" t="s">
        <v>17</v>
      </c>
      <c r="D3064" s="29">
        <v>184.17645264000001</v>
      </c>
      <c r="E3064" s="29">
        <v>6.0174139999999996E-3</v>
      </c>
    </row>
    <row r="3065" spans="1:5" x14ac:dyDescent="0.35">
      <c r="A3065" s="29" t="s">
        <v>127</v>
      </c>
      <c r="B3065" s="29" t="s">
        <v>150</v>
      </c>
      <c r="C3065" s="29" t="s">
        <v>17</v>
      </c>
      <c r="D3065" s="29">
        <v>93.623405460000001</v>
      </c>
      <c r="E3065" s="29">
        <v>6.2794000000000001E-3</v>
      </c>
    </row>
    <row r="3066" spans="1:5" x14ac:dyDescent="0.35">
      <c r="A3066" s="29" t="s">
        <v>128</v>
      </c>
      <c r="B3066" s="29" t="s">
        <v>150</v>
      </c>
      <c r="C3066" s="29" t="s">
        <v>17</v>
      </c>
      <c r="D3066" s="29">
        <v>59.486515050000001</v>
      </c>
      <c r="E3066" s="29">
        <v>5.4863510000000004E-3</v>
      </c>
    </row>
    <row r="3067" spans="1:5" x14ac:dyDescent="0.35">
      <c r="A3067" s="29" t="s">
        <v>129</v>
      </c>
      <c r="B3067" s="29" t="s">
        <v>150</v>
      </c>
      <c r="C3067" s="29" t="s">
        <v>17</v>
      </c>
      <c r="D3067" s="29">
        <v>80.120071409999994</v>
      </c>
      <c r="E3067" s="29">
        <v>6.263785E-3</v>
      </c>
    </row>
    <row r="3068" spans="1:5" x14ac:dyDescent="0.35">
      <c r="A3068" s="29" t="s">
        <v>130</v>
      </c>
      <c r="B3068" s="29" t="s">
        <v>150</v>
      </c>
      <c r="C3068" s="29" t="s">
        <v>17</v>
      </c>
      <c r="D3068" s="29">
        <v>143.92521667</v>
      </c>
      <c r="E3068" s="29">
        <v>6.4212870000000003E-3</v>
      </c>
    </row>
    <row r="3069" spans="1:5" x14ac:dyDescent="0.35">
      <c r="A3069" s="29" t="s">
        <v>131</v>
      </c>
      <c r="B3069" s="29" t="s">
        <v>150</v>
      </c>
      <c r="C3069" s="29" t="s">
        <v>17</v>
      </c>
      <c r="D3069" s="29">
        <v>194.39056396000001</v>
      </c>
      <c r="E3069" s="29">
        <v>6.6251720000000004E-3</v>
      </c>
    </row>
    <row r="3070" spans="1:5" x14ac:dyDescent="0.35">
      <c r="A3070" s="29" t="s">
        <v>132</v>
      </c>
      <c r="B3070" s="29" t="s">
        <v>150</v>
      </c>
      <c r="C3070" s="29" t="s">
        <v>17</v>
      </c>
      <c r="D3070" s="29">
        <v>179.89137267999999</v>
      </c>
      <c r="E3070" s="29">
        <v>7.3309250000000003E-3</v>
      </c>
    </row>
    <row r="3071" spans="1:5" x14ac:dyDescent="0.35">
      <c r="A3071" s="29" t="s">
        <v>133</v>
      </c>
      <c r="B3071" s="29" t="s">
        <v>150</v>
      </c>
      <c r="C3071" s="29" t="s">
        <v>17</v>
      </c>
      <c r="D3071" s="29">
        <v>164.67185974</v>
      </c>
      <c r="E3071" s="29">
        <v>5.7756489999999999E-3</v>
      </c>
    </row>
    <row r="3072" spans="1:5" x14ac:dyDescent="0.35">
      <c r="A3072" s="29" t="s">
        <v>134</v>
      </c>
      <c r="B3072" s="29" t="s">
        <v>150</v>
      </c>
      <c r="C3072" s="29" t="s">
        <v>17</v>
      </c>
      <c r="D3072" s="29">
        <v>136.20858765</v>
      </c>
      <c r="E3072" s="29">
        <v>6.8540750000000003E-3</v>
      </c>
    </row>
    <row r="3073" spans="1:5" x14ac:dyDescent="0.35">
      <c r="A3073" s="29" t="s">
        <v>135</v>
      </c>
      <c r="B3073" s="29" t="s">
        <v>150</v>
      </c>
      <c r="C3073" s="29" t="s">
        <v>17</v>
      </c>
      <c r="D3073" s="29">
        <v>85</v>
      </c>
      <c r="E3073" s="29">
        <v>6.3316980000000002E-3</v>
      </c>
    </row>
    <row r="3074" spans="1:5" x14ac:dyDescent="0.35">
      <c r="A3074" s="29" t="s">
        <v>136</v>
      </c>
      <c r="B3074" s="29" t="s">
        <v>150</v>
      </c>
      <c r="C3074" s="29" t="s">
        <v>17</v>
      </c>
      <c r="D3074" s="29">
        <v>133.83201599</v>
      </c>
      <c r="E3074" s="29">
        <v>6.2190149999999996E-3</v>
      </c>
    </row>
    <row r="3075" spans="1:5" x14ac:dyDescent="0.35">
      <c r="A3075" s="29" t="s">
        <v>137</v>
      </c>
      <c r="B3075" s="29" t="s">
        <v>150</v>
      </c>
      <c r="C3075" s="29" t="s">
        <v>17</v>
      </c>
      <c r="D3075" s="29">
        <v>71.098709110000001</v>
      </c>
      <c r="E3075" s="29">
        <v>6.5149159999999999E-3</v>
      </c>
    </row>
    <row r="3076" spans="1:5" x14ac:dyDescent="0.35">
      <c r="A3076" s="29" t="s">
        <v>138</v>
      </c>
      <c r="B3076" s="29" t="s">
        <v>150</v>
      </c>
      <c r="C3076" s="29" t="s">
        <v>17</v>
      </c>
      <c r="D3076" s="29">
        <v>106.82830048</v>
      </c>
      <c r="E3076" s="29">
        <v>7.7212549999999998E-3</v>
      </c>
    </row>
    <row r="3077" spans="1:5" x14ac:dyDescent="0.35">
      <c r="A3077" s="29" t="s">
        <v>124</v>
      </c>
      <c r="B3077" s="29" t="s">
        <v>150</v>
      </c>
      <c r="C3077" s="29" t="s">
        <v>18</v>
      </c>
      <c r="D3077" s="29">
        <v>153.96324157999999</v>
      </c>
      <c r="E3077" s="29">
        <v>8.1178599999999993E-3</v>
      </c>
    </row>
    <row r="3078" spans="1:5" x14ac:dyDescent="0.35">
      <c r="A3078" s="29" t="s">
        <v>125</v>
      </c>
      <c r="B3078" s="29" t="s">
        <v>150</v>
      </c>
      <c r="C3078" s="29" t="s">
        <v>18</v>
      </c>
      <c r="D3078" s="29">
        <v>206.80792235999999</v>
      </c>
      <c r="E3078" s="29">
        <v>7.3460419999999997E-3</v>
      </c>
    </row>
    <row r="3079" spans="1:5" x14ac:dyDescent="0.35">
      <c r="A3079" s="29" t="s">
        <v>126</v>
      </c>
      <c r="B3079" s="29" t="s">
        <v>150</v>
      </c>
      <c r="C3079" s="29" t="s">
        <v>18</v>
      </c>
      <c r="D3079" s="29">
        <v>217.30589294000001</v>
      </c>
      <c r="E3079" s="29">
        <v>6.4073380000000003E-3</v>
      </c>
    </row>
    <row r="3080" spans="1:5" x14ac:dyDescent="0.35">
      <c r="A3080" s="29" t="s">
        <v>127</v>
      </c>
      <c r="B3080" s="29" t="s">
        <v>150</v>
      </c>
      <c r="C3080" s="29" t="s">
        <v>18</v>
      </c>
      <c r="D3080" s="29">
        <v>125.26590729</v>
      </c>
      <c r="E3080" s="29">
        <v>6.8700610000000002E-3</v>
      </c>
    </row>
    <row r="3081" spans="1:5" x14ac:dyDescent="0.35">
      <c r="A3081" s="29" t="s">
        <v>128</v>
      </c>
      <c r="B3081" s="29" t="s">
        <v>150</v>
      </c>
      <c r="C3081" s="29" t="s">
        <v>18</v>
      </c>
      <c r="D3081" s="29">
        <v>155.35597229000001</v>
      </c>
      <c r="E3081" s="29">
        <v>6.4009109999999996E-3</v>
      </c>
    </row>
    <row r="3082" spans="1:5" x14ac:dyDescent="0.35">
      <c r="A3082" s="29" t="s">
        <v>129</v>
      </c>
      <c r="B3082" s="29" t="s">
        <v>150</v>
      </c>
      <c r="C3082" s="29" t="s">
        <v>18</v>
      </c>
      <c r="D3082" s="29">
        <v>108.09723663</v>
      </c>
      <c r="E3082" s="29">
        <v>7.5316599999999999E-3</v>
      </c>
    </row>
    <row r="3083" spans="1:5" x14ac:dyDescent="0.35">
      <c r="A3083" s="29" t="s">
        <v>130</v>
      </c>
      <c r="B3083" s="29" t="s">
        <v>150</v>
      </c>
      <c r="C3083" s="29" t="s">
        <v>18</v>
      </c>
      <c r="D3083" s="29">
        <v>160.25129699999999</v>
      </c>
      <c r="E3083" s="29">
        <v>7.520695E-3</v>
      </c>
    </row>
    <row r="3084" spans="1:5" x14ac:dyDescent="0.35">
      <c r="A3084" s="29" t="s">
        <v>131</v>
      </c>
      <c r="B3084" s="29" t="s">
        <v>150</v>
      </c>
      <c r="C3084" s="29" t="s">
        <v>18</v>
      </c>
      <c r="D3084" s="29">
        <v>138.72457886000001</v>
      </c>
      <c r="E3084" s="29">
        <v>6.154227E-3</v>
      </c>
    </row>
    <row r="3085" spans="1:5" x14ac:dyDescent="0.35">
      <c r="A3085" s="29" t="s">
        <v>132</v>
      </c>
      <c r="B3085" s="29" t="s">
        <v>150</v>
      </c>
      <c r="C3085" s="29" t="s">
        <v>18</v>
      </c>
      <c r="D3085" s="29">
        <v>116.29144287</v>
      </c>
      <c r="E3085" s="29">
        <v>7.0388459999999996E-3</v>
      </c>
    </row>
    <row r="3086" spans="1:5" x14ac:dyDescent="0.35">
      <c r="A3086" s="29" t="s">
        <v>133</v>
      </c>
      <c r="B3086" s="29" t="s">
        <v>150</v>
      </c>
      <c r="C3086" s="29" t="s">
        <v>18</v>
      </c>
      <c r="D3086" s="29">
        <v>151</v>
      </c>
      <c r="E3086" s="29">
        <v>7.7308680000000001E-3</v>
      </c>
    </row>
    <row r="3087" spans="1:5" x14ac:dyDescent="0.35">
      <c r="A3087" s="29" t="s">
        <v>134</v>
      </c>
      <c r="B3087" s="29" t="s">
        <v>150</v>
      </c>
      <c r="C3087" s="29" t="s">
        <v>18</v>
      </c>
      <c r="D3087" s="29">
        <v>118</v>
      </c>
      <c r="E3087" s="29">
        <v>7.8507530000000002E-3</v>
      </c>
    </row>
    <row r="3088" spans="1:5" x14ac:dyDescent="0.35">
      <c r="A3088" s="29" t="s">
        <v>135</v>
      </c>
      <c r="B3088" s="29" t="s">
        <v>150</v>
      </c>
      <c r="C3088" s="29" t="s">
        <v>18</v>
      </c>
      <c r="D3088" s="29">
        <v>96</v>
      </c>
      <c r="E3088" s="29">
        <v>7.646122E-3</v>
      </c>
    </row>
    <row r="3089" spans="1:5" x14ac:dyDescent="0.35">
      <c r="A3089" s="29" t="s">
        <v>136</v>
      </c>
      <c r="B3089" s="29" t="s">
        <v>150</v>
      </c>
      <c r="C3089" s="29" t="s">
        <v>18</v>
      </c>
      <c r="D3089" s="29">
        <v>184</v>
      </c>
      <c r="E3089" s="29">
        <v>9.0013590000000004E-3</v>
      </c>
    </row>
    <row r="3090" spans="1:5" x14ac:dyDescent="0.35">
      <c r="A3090" s="29" t="s">
        <v>137</v>
      </c>
      <c r="B3090" s="29" t="s">
        <v>150</v>
      </c>
      <c r="C3090" s="29" t="s">
        <v>18</v>
      </c>
      <c r="D3090" s="29">
        <v>142</v>
      </c>
      <c r="E3090" s="29">
        <v>8.3480039999999991E-3</v>
      </c>
    </row>
    <row r="3091" spans="1:5" x14ac:dyDescent="0.35">
      <c r="A3091" s="29" t="s">
        <v>138</v>
      </c>
      <c r="B3091" s="29" t="s">
        <v>150</v>
      </c>
      <c r="C3091" s="29" t="s">
        <v>18</v>
      </c>
      <c r="D3091" s="29">
        <v>259</v>
      </c>
      <c r="E3091" s="29">
        <v>8.2207210000000003E-3</v>
      </c>
    </row>
    <row r="3092" spans="1:5" x14ac:dyDescent="0.35">
      <c r="A3092" s="29" t="s">
        <v>124</v>
      </c>
      <c r="B3092" s="29" t="s">
        <v>150</v>
      </c>
      <c r="C3092" s="29" t="s">
        <v>19</v>
      </c>
      <c r="D3092" s="29">
        <v>257.63159180000002</v>
      </c>
      <c r="E3092" s="29">
        <v>4.9113309999999997E-3</v>
      </c>
    </row>
    <row r="3093" spans="1:5" x14ac:dyDescent="0.35">
      <c r="A3093" s="29" t="s">
        <v>125</v>
      </c>
      <c r="B3093" s="29" t="s">
        <v>150</v>
      </c>
      <c r="C3093" s="29" t="s">
        <v>19</v>
      </c>
      <c r="D3093" s="29">
        <v>255.61791991999999</v>
      </c>
      <c r="E3093" s="29">
        <v>5.5813520000000004E-3</v>
      </c>
    </row>
    <row r="3094" spans="1:5" x14ac:dyDescent="0.35">
      <c r="A3094" s="29" t="s">
        <v>126</v>
      </c>
      <c r="B3094" s="29" t="s">
        <v>150</v>
      </c>
      <c r="C3094" s="29" t="s">
        <v>19</v>
      </c>
      <c r="D3094" s="29">
        <v>269.02893066000001</v>
      </c>
      <c r="E3094" s="29">
        <v>5.2118449999999997E-3</v>
      </c>
    </row>
    <row r="3095" spans="1:5" x14ac:dyDescent="0.35">
      <c r="A3095" s="29" t="s">
        <v>127</v>
      </c>
      <c r="B3095" s="29" t="s">
        <v>150</v>
      </c>
      <c r="C3095" s="29" t="s">
        <v>19</v>
      </c>
      <c r="D3095" s="29">
        <v>254.22370910999999</v>
      </c>
      <c r="E3095" s="29">
        <v>5.3986700000000004E-3</v>
      </c>
    </row>
    <row r="3096" spans="1:5" x14ac:dyDescent="0.35">
      <c r="A3096" s="29" t="s">
        <v>128</v>
      </c>
      <c r="B3096" s="29" t="s">
        <v>150</v>
      </c>
      <c r="C3096" s="29" t="s">
        <v>19</v>
      </c>
      <c r="D3096" s="29">
        <v>154.17587280000001</v>
      </c>
      <c r="E3096" s="29">
        <v>5.4952519999999999E-3</v>
      </c>
    </row>
    <row r="3097" spans="1:5" x14ac:dyDescent="0.35">
      <c r="A3097" s="29" t="s">
        <v>129</v>
      </c>
      <c r="B3097" s="29" t="s">
        <v>150</v>
      </c>
      <c r="C3097" s="29" t="s">
        <v>19</v>
      </c>
      <c r="D3097" s="29">
        <v>225.33474731000001</v>
      </c>
      <c r="E3097" s="29">
        <v>4.492879E-3</v>
      </c>
    </row>
    <row r="3098" spans="1:5" x14ac:dyDescent="0.35">
      <c r="A3098" s="29" t="s">
        <v>130</v>
      </c>
      <c r="B3098" s="29" t="s">
        <v>150</v>
      </c>
      <c r="C3098" s="29" t="s">
        <v>19</v>
      </c>
      <c r="D3098" s="29">
        <v>181.26153564000001</v>
      </c>
      <c r="E3098" s="29">
        <v>4.5437250000000002E-3</v>
      </c>
    </row>
    <row r="3099" spans="1:5" x14ac:dyDescent="0.35">
      <c r="A3099" s="29" t="s">
        <v>131</v>
      </c>
      <c r="B3099" s="29" t="s">
        <v>150</v>
      </c>
      <c r="C3099" s="29" t="s">
        <v>19</v>
      </c>
      <c r="D3099" s="29">
        <v>196.51533508</v>
      </c>
      <c r="E3099" s="29">
        <v>5.080027E-3</v>
      </c>
    </row>
    <row r="3100" spans="1:5" x14ac:dyDescent="0.35">
      <c r="A3100" s="29" t="s">
        <v>132</v>
      </c>
      <c r="B3100" s="29" t="s">
        <v>150</v>
      </c>
      <c r="C3100" s="29" t="s">
        <v>19</v>
      </c>
      <c r="D3100" s="29">
        <v>212.21980285999999</v>
      </c>
      <c r="E3100" s="29">
        <v>4.8036210000000001E-3</v>
      </c>
    </row>
    <row r="3101" spans="1:5" x14ac:dyDescent="0.35">
      <c r="A3101" s="29" t="s">
        <v>133</v>
      </c>
      <c r="B3101" s="29" t="s">
        <v>150</v>
      </c>
      <c r="C3101" s="29" t="s">
        <v>19</v>
      </c>
      <c r="D3101" s="29">
        <v>313.14404296999999</v>
      </c>
      <c r="E3101" s="29">
        <v>4.997123E-3</v>
      </c>
    </row>
    <row r="3102" spans="1:5" x14ac:dyDescent="0.35">
      <c r="A3102" s="29" t="s">
        <v>134</v>
      </c>
      <c r="B3102" s="29" t="s">
        <v>150</v>
      </c>
      <c r="C3102" s="29" t="s">
        <v>19</v>
      </c>
      <c r="D3102" s="29">
        <v>251.72911071999999</v>
      </c>
      <c r="E3102" s="29">
        <v>4.7178230000000003E-3</v>
      </c>
    </row>
    <row r="3103" spans="1:5" x14ac:dyDescent="0.35">
      <c r="A3103" s="29" t="s">
        <v>135</v>
      </c>
      <c r="B3103" s="29" t="s">
        <v>150</v>
      </c>
      <c r="C3103" s="29" t="s">
        <v>19</v>
      </c>
      <c r="D3103" s="29">
        <v>207</v>
      </c>
      <c r="E3103" s="29">
        <v>5.4783949999999996E-3</v>
      </c>
    </row>
    <row r="3104" spans="1:5" x14ac:dyDescent="0.35">
      <c r="A3104" s="29" t="s">
        <v>136</v>
      </c>
      <c r="B3104" s="29" t="s">
        <v>150</v>
      </c>
      <c r="C3104" s="29" t="s">
        <v>19</v>
      </c>
      <c r="D3104" s="29">
        <v>192.54350281000001</v>
      </c>
      <c r="E3104" s="29">
        <v>6.2613649999999996E-3</v>
      </c>
    </row>
    <row r="3105" spans="1:5" x14ac:dyDescent="0.35">
      <c r="A3105" s="29" t="s">
        <v>137</v>
      </c>
      <c r="B3105" s="29" t="s">
        <v>150</v>
      </c>
      <c r="C3105" s="29" t="s">
        <v>19</v>
      </c>
      <c r="D3105" s="29">
        <v>97.639091489999998</v>
      </c>
      <c r="E3105" s="29">
        <v>4.9632740000000002E-3</v>
      </c>
    </row>
    <row r="3106" spans="1:5" x14ac:dyDescent="0.35">
      <c r="A3106" s="29" t="s">
        <v>138</v>
      </c>
      <c r="B3106" s="29" t="s">
        <v>150</v>
      </c>
      <c r="C3106" s="29" t="s">
        <v>19</v>
      </c>
      <c r="D3106" s="29">
        <v>118.02929688</v>
      </c>
      <c r="E3106" s="29">
        <v>5.1462510000000001E-3</v>
      </c>
    </row>
    <row r="3107" spans="1:5" x14ac:dyDescent="0.35">
      <c r="A3107" s="29" t="s">
        <v>124</v>
      </c>
      <c r="B3107" s="29" t="s">
        <v>150</v>
      </c>
      <c r="C3107" s="29" t="s">
        <v>20</v>
      </c>
      <c r="D3107" s="29">
        <v>262.61276244999999</v>
      </c>
      <c r="E3107" s="29">
        <v>3.6818139999999998E-3</v>
      </c>
    </row>
    <row r="3108" spans="1:5" x14ac:dyDescent="0.35">
      <c r="A3108" s="29" t="s">
        <v>125</v>
      </c>
      <c r="B3108" s="29" t="s">
        <v>150</v>
      </c>
      <c r="C3108" s="29" t="s">
        <v>20</v>
      </c>
      <c r="D3108" s="29">
        <v>261.30264282000002</v>
      </c>
      <c r="E3108" s="29">
        <v>4.4745200000000001E-3</v>
      </c>
    </row>
    <row r="3109" spans="1:5" x14ac:dyDescent="0.35">
      <c r="A3109" s="29" t="s">
        <v>126</v>
      </c>
      <c r="B3109" s="29" t="s">
        <v>150</v>
      </c>
      <c r="C3109" s="29" t="s">
        <v>20</v>
      </c>
      <c r="D3109" s="29">
        <v>251.03329468000001</v>
      </c>
      <c r="E3109" s="29">
        <v>3.7220249999999999E-3</v>
      </c>
    </row>
    <row r="3110" spans="1:5" x14ac:dyDescent="0.35">
      <c r="A3110" s="29" t="s">
        <v>127</v>
      </c>
      <c r="B3110" s="29" t="s">
        <v>150</v>
      </c>
      <c r="C3110" s="29" t="s">
        <v>20</v>
      </c>
      <c r="D3110" s="29">
        <v>192.2915802</v>
      </c>
      <c r="E3110" s="29">
        <v>4.0250829999999996E-3</v>
      </c>
    </row>
    <row r="3111" spans="1:5" x14ac:dyDescent="0.35">
      <c r="A3111" s="29" t="s">
        <v>128</v>
      </c>
      <c r="B3111" s="29" t="s">
        <v>150</v>
      </c>
      <c r="C3111" s="29" t="s">
        <v>20</v>
      </c>
      <c r="D3111" s="29">
        <v>153.07856749999999</v>
      </c>
      <c r="E3111" s="29">
        <v>3.6056539999999998E-3</v>
      </c>
    </row>
    <row r="3112" spans="1:5" x14ac:dyDescent="0.35">
      <c r="A3112" s="29" t="s">
        <v>129</v>
      </c>
      <c r="B3112" s="29" t="s">
        <v>150</v>
      </c>
      <c r="C3112" s="29" t="s">
        <v>20</v>
      </c>
      <c r="D3112" s="29">
        <v>177.46002197000001</v>
      </c>
      <c r="E3112" s="29">
        <v>3.0436690000000001E-3</v>
      </c>
    </row>
    <row r="3113" spans="1:5" x14ac:dyDescent="0.35">
      <c r="A3113" s="29" t="s">
        <v>130</v>
      </c>
      <c r="B3113" s="29" t="s">
        <v>150</v>
      </c>
      <c r="C3113" s="29" t="s">
        <v>20</v>
      </c>
      <c r="D3113" s="29">
        <v>181.22756957999999</v>
      </c>
      <c r="E3113" s="29">
        <v>3.4668820000000001E-3</v>
      </c>
    </row>
    <row r="3114" spans="1:5" x14ac:dyDescent="0.35">
      <c r="A3114" s="29" t="s">
        <v>131</v>
      </c>
      <c r="B3114" s="29" t="s">
        <v>150</v>
      </c>
      <c r="C3114" s="29" t="s">
        <v>20</v>
      </c>
      <c r="D3114" s="29">
        <v>294.67642211999998</v>
      </c>
      <c r="E3114" s="29">
        <v>3.1152939999999998E-3</v>
      </c>
    </row>
    <row r="3115" spans="1:5" x14ac:dyDescent="0.35">
      <c r="A3115" s="29" t="s">
        <v>132</v>
      </c>
      <c r="B3115" s="29" t="s">
        <v>150</v>
      </c>
      <c r="C3115" s="29" t="s">
        <v>20</v>
      </c>
      <c r="D3115" s="29">
        <v>203.55020142000001</v>
      </c>
      <c r="E3115" s="29">
        <v>4.1456319999999998E-3</v>
      </c>
    </row>
    <row r="3116" spans="1:5" x14ac:dyDescent="0.35">
      <c r="A3116" s="29" t="s">
        <v>133</v>
      </c>
      <c r="B3116" s="29" t="s">
        <v>150</v>
      </c>
      <c r="C3116" s="29" t="s">
        <v>20</v>
      </c>
      <c r="D3116" s="29">
        <v>183.41044617</v>
      </c>
      <c r="E3116" s="29">
        <v>3.8219719999999999E-3</v>
      </c>
    </row>
    <row r="3117" spans="1:5" x14ac:dyDescent="0.35">
      <c r="A3117" s="29" t="s">
        <v>134</v>
      </c>
      <c r="B3117" s="29" t="s">
        <v>150</v>
      </c>
      <c r="C3117" s="29" t="s">
        <v>20</v>
      </c>
      <c r="D3117" s="29">
        <v>174.64718628</v>
      </c>
      <c r="E3117" s="29">
        <v>3.7655190000000002E-3</v>
      </c>
    </row>
    <row r="3118" spans="1:5" x14ac:dyDescent="0.35">
      <c r="A3118" s="29" t="s">
        <v>135</v>
      </c>
      <c r="B3118" s="29" t="s">
        <v>150</v>
      </c>
      <c r="C3118" s="29" t="s">
        <v>20</v>
      </c>
      <c r="D3118" s="29">
        <v>178</v>
      </c>
      <c r="E3118" s="29">
        <v>4.0340200000000001E-3</v>
      </c>
    </row>
    <row r="3119" spans="1:5" x14ac:dyDescent="0.35">
      <c r="A3119" s="29" t="s">
        <v>136</v>
      </c>
      <c r="B3119" s="29" t="s">
        <v>150</v>
      </c>
      <c r="C3119" s="29" t="s">
        <v>20</v>
      </c>
      <c r="D3119" s="29">
        <v>153.38368224999999</v>
      </c>
      <c r="E3119" s="29">
        <v>3.9425989999999998E-3</v>
      </c>
    </row>
    <row r="3120" spans="1:5" x14ac:dyDescent="0.35">
      <c r="A3120" s="29" t="s">
        <v>137</v>
      </c>
      <c r="B3120" s="29" t="s">
        <v>150</v>
      </c>
      <c r="C3120" s="29" t="s">
        <v>20</v>
      </c>
      <c r="D3120" s="29">
        <v>76.480545039999996</v>
      </c>
      <c r="E3120" s="29">
        <v>3.8970760000000002E-3</v>
      </c>
    </row>
    <row r="3121" spans="1:5" x14ac:dyDescent="0.35">
      <c r="A3121" s="29" t="s">
        <v>138</v>
      </c>
      <c r="B3121" s="29" t="s">
        <v>150</v>
      </c>
      <c r="C3121" s="29" t="s">
        <v>20</v>
      </c>
      <c r="D3121" s="29">
        <v>97.173843379999994</v>
      </c>
      <c r="E3121" s="29">
        <v>4.0238219999999998E-3</v>
      </c>
    </row>
    <row r="3122" spans="1:5" x14ac:dyDescent="0.35">
      <c r="A3122" s="29" t="s">
        <v>124</v>
      </c>
      <c r="B3122" s="29" t="s">
        <v>150</v>
      </c>
      <c r="C3122" s="29" t="s">
        <v>21</v>
      </c>
      <c r="D3122" s="29">
        <v>105.80952454</v>
      </c>
      <c r="E3122" s="29">
        <v>8.4180290000000005E-3</v>
      </c>
    </row>
    <row r="3123" spans="1:5" x14ac:dyDescent="0.35">
      <c r="A3123" s="29" t="s">
        <v>125</v>
      </c>
      <c r="B3123" s="29" t="s">
        <v>150</v>
      </c>
      <c r="C3123" s="29" t="s">
        <v>21</v>
      </c>
      <c r="D3123" s="29">
        <v>170.84753418</v>
      </c>
      <c r="E3123" s="29">
        <v>8.5106049999999992E-3</v>
      </c>
    </row>
    <row r="3124" spans="1:5" x14ac:dyDescent="0.35">
      <c r="A3124" s="29" t="s">
        <v>126</v>
      </c>
      <c r="B3124" s="29" t="s">
        <v>150</v>
      </c>
      <c r="C3124" s="29" t="s">
        <v>21</v>
      </c>
      <c r="D3124" s="29">
        <v>136.03588866999999</v>
      </c>
      <c r="E3124" s="29">
        <v>8.805083E-3</v>
      </c>
    </row>
    <row r="3125" spans="1:5" x14ac:dyDescent="0.35">
      <c r="A3125" s="29" t="s">
        <v>127</v>
      </c>
      <c r="B3125" s="29" t="s">
        <v>150</v>
      </c>
      <c r="C3125" s="29" t="s">
        <v>21</v>
      </c>
      <c r="D3125" s="29">
        <v>134.59056090999999</v>
      </c>
      <c r="E3125" s="29">
        <v>7.5548780000000001E-3</v>
      </c>
    </row>
    <row r="3126" spans="1:5" x14ac:dyDescent="0.35">
      <c r="A3126" s="29" t="s">
        <v>128</v>
      </c>
      <c r="B3126" s="29" t="s">
        <v>150</v>
      </c>
      <c r="C3126" s="29" t="s">
        <v>21</v>
      </c>
      <c r="D3126" s="29">
        <v>142.15994262999999</v>
      </c>
      <c r="E3126" s="29">
        <v>6.116486E-3</v>
      </c>
    </row>
    <row r="3127" spans="1:5" x14ac:dyDescent="0.35">
      <c r="A3127" s="29" t="s">
        <v>129</v>
      </c>
      <c r="B3127" s="29" t="s">
        <v>150</v>
      </c>
      <c r="C3127" s="29" t="s">
        <v>21</v>
      </c>
      <c r="D3127" s="29">
        <v>145.23667907999999</v>
      </c>
      <c r="E3127" s="29">
        <v>8.2873600000000006E-3</v>
      </c>
    </row>
    <row r="3128" spans="1:5" x14ac:dyDescent="0.35">
      <c r="A3128" s="29" t="s">
        <v>130</v>
      </c>
      <c r="B3128" s="29" t="s">
        <v>150</v>
      </c>
      <c r="C3128" s="29" t="s">
        <v>21</v>
      </c>
      <c r="D3128" s="29">
        <v>147.20056152000001</v>
      </c>
      <c r="E3128" s="29">
        <v>6.2031279999999996E-3</v>
      </c>
    </row>
    <row r="3129" spans="1:5" x14ac:dyDescent="0.35">
      <c r="A3129" s="29" t="s">
        <v>131</v>
      </c>
      <c r="B3129" s="29" t="s">
        <v>150</v>
      </c>
      <c r="C3129" s="29" t="s">
        <v>21</v>
      </c>
      <c r="D3129" s="29">
        <v>115.86428069999999</v>
      </c>
      <c r="E3129" s="29">
        <v>7.6356460000000003E-3</v>
      </c>
    </row>
    <row r="3130" spans="1:5" x14ac:dyDescent="0.35">
      <c r="A3130" s="29" t="s">
        <v>132</v>
      </c>
      <c r="B3130" s="29" t="s">
        <v>150</v>
      </c>
      <c r="C3130" s="29" t="s">
        <v>21</v>
      </c>
      <c r="D3130" s="29">
        <v>140.52397156000001</v>
      </c>
      <c r="E3130" s="29">
        <v>7.7953939999999998E-3</v>
      </c>
    </row>
    <row r="3131" spans="1:5" x14ac:dyDescent="0.35">
      <c r="A3131" s="29" t="s">
        <v>133</v>
      </c>
      <c r="B3131" s="29" t="s">
        <v>150</v>
      </c>
      <c r="C3131" s="29" t="s">
        <v>21</v>
      </c>
      <c r="D3131" s="29">
        <v>125.14419556</v>
      </c>
      <c r="E3131" s="29">
        <v>7.3699550000000001E-3</v>
      </c>
    </row>
    <row r="3132" spans="1:5" x14ac:dyDescent="0.35">
      <c r="A3132" s="29" t="s">
        <v>134</v>
      </c>
      <c r="B3132" s="29" t="s">
        <v>150</v>
      </c>
      <c r="C3132" s="29" t="s">
        <v>21</v>
      </c>
      <c r="D3132" s="29">
        <v>126.15769195999999</v>
      </c>
      <c r="E3132" s="29">
        <v>8.159777E-3</v>
      </c>
    </row>
    <row r="3133" spans="1:5" x14ac:dyDescent="0.35">
      <c r="A3133" s="29" t="s">
        <v>135</v>
      </c>
      <c r="B3133" s="29" t="s">
        <v>150</v>
      </c>
      <c r="C3133" s="29" t="s">
        <v>21</v>
      </c>
      <c r="D3133" s="29">
        <v>120</v>
      </c>
      <c r="E3133" s="29">
        <v>7.424768E-3</v>
      </c>
    </row>
    <row r="3134" spans="1:5" x14ac:dyDescent="0.35">
      <c r="A3134" s="29" t="s">
        <v>136</v>
      </c>
      <c r="B3134" s="29" t="s">
        <v>150</v>
      </c>
      <c r="C3134" s="29" t="s">
        <v>21</v>
      </c>
      <c r="D3134" s="29">
        <v>89.866203310000003</v>
      </c>
      <c r="E3134" s="29">
        <v>8.2598180000000004E-3</v>
      </c>
    </row>
    <row r="3135" spans="1:5" x14ac:dyDescent="0.35">
      <c r="A3135" s="29" t="s">
        <v>137</v>
      </c>
      <c r="B3135" s="29" t="s">
        <v>150</v>
      </c>
      <c r="C3135" s="29" t="s">
        <v>21</v>
      </c>
      <c r="D3135" s="29">
        <v>86.309135440000006</v>
      </c>
      <c r="E3135" s="29">
        <v>7.7474800000000002E-3</v>
      </c>
    </row>
    <row r="3136" spans="1:5" x14ac:dyDescent="0.35">
      <c r="A3136" s="29" t="s">
        <v>138</v>
      </c>
      <c r="B3136" s="29" t="s">
        <v>150</v>
      </c>
      <c r="C3136" s="29" t="s">
        <v>21</v>
      </c>
      <c r="D3136" s="29">
        <v>90.704582209999998</v>
      </c>
      <c r="E3136" s="29">
        <v>7.3354750000000002E-3</v>
      </c>
    </row>
    <row r="3137" spans="1:5" x14ac:dyDescent="0.35">
      <c r="A3137" s="29" t="s">
        <v>124</v>
      </c>
      <c r="B3137" s="29" t="s">
        <v>150</v>
      </c>
      <c r="C3137" s="29" t="s">
        <v>22</v>
      </c>
      <c r="D3137" s="29">
        <v>107.84615325999999</v>
      </c>
      <c r="E3137" s="29">
        <v>6.3310129999999999E-3</v>
      </c>
    </row>
    <row r="3138" spans="1:5" x14ac:dyDescent="0.35">
      <c r="A3138" s="29" t="s">
        <v>125</v>
      </c>
      <c r="B3138" s="29" t="s">
        <v>150</v>
      </c>
      <c r="C3138" s="29" t="s">
        <v>22</v>
      </c>
      <c r="D3138" s="29">
        <v>120.01754760999999</v>
      </c>
      <c r="E3138" s="29">
        <v>5.5515970000000001E-3</v>
      </c>
    </row>
    <row r="3139" spans="1:5" x14ac:dyDescent="0.35">
      <c r="A3139" s="29" t="s">
        <v>126</v>
      </c>
      <c r="B3139" s="29" t="s">
        <v>150</v>
      </c>
      <c r="C3139" s="29" t="s">
        <v>22</v>
      </c>
      <c r="D3139" s="29">
        <v>98.659851070000002</v>
      </c>
      <c r="E3139" s="29">
        <v>5.8446729999999999E-3</v>
      </c>
    </row>
    <row r="3140" spans="1:5" x14ac:dyDescent="0.35">
      <c r="A3140" s="29" t="s">
        <v>127</v>
      </c>
      <c r="B3140" s="29" t="s">
        <v>150</v>
      </c>
      <c r="C3140" s="29" t="s">
        <v>22</v>
      </c>
      <c r="D3140" s="29">
        <v>135.16256713999999</v>
      </c>
      <c r="E3140" s="29">
        <v>5.2676279999999999E-3</v>
      </c>
    </row>
    <row r="3141" spans="1:5" x14ac:dyDescent="0.35">
      <c r="A3141" s="29" t="s">
        <v>128</v>
      </c>
      <c r="B3141" s="29" t="s">
        <v>150</v>
      </c>
      <c r="C3141" s="29" t="s">
        <v>22</v>
      </c>
      <c r="D3141" s="29">
        <v>54.716217039999997</v>
      </c>
      <c r="E3141" s="29">
        <v>4.6158520000000001E-3</v>
      </c>
    </row>
    <row r="3142" spans="1:5" x14ac:dyDescent="0.35">
      <c r="A3142" s="29" t="s">
        <v>129</v>
      </c>
      <c r="B3142" s="29" t="s">
        <v>150</v>
      </c>
      <c r="C3142" s="29" t="s">
        <v>22</v>
      </c>
      <c r="D3142" s="29">
        <v>114</v>
      </c>
      <c r="E3142" s="29">
        <v>5.8540450000000004E-3</v>
      </c>
    </row>
    <row r="3143" spans="1:5" x14ac:dyDescent="0.35">
      <c r="A3143" s="29" t="s">
        <v>130</v>
      </c>
      <c r="B3143" s="29" t="s">
        <v>150</v>
      </c>
      <c r="C3143" s="29" t="s">
        <v>22</v>
      </c>
      <c r="D3143" s="29">
        <v>104</v>
      </c>
      <c r="E3143" s="29">
        <v>6.8108969999999998E-3</v>
      </c>
    </row>
    <row r="3144" spans="1:5" x14ac:dyDescent="0.35">
      <c r="A3144" s="29" t="s">
        <v>131</v>
      </c>
      <c r="B3144" s="29" t="s">
        <v>150</v>
      </c>
      <c r="C3144" s="29" t="s">
        <v>22</v>
      </c>
      <c r="D3144" s="29">
        <v>116</v>
      </c>
      <c r="E3144" s="29">
        <v>6.3457849999999996E-3</v>
      </c>
    </row>
    <row r="3145" spans="1:5" x14ac:dyDescent="0.35">
      <c r="A3145" s="29" t="s">
        <v>132</v>
      </c>
      <c r="B3145" s="29" t="s">
        <v>150</v>
      </c>
      <c r="C3145" s="29" t="s">
        <v>22</v>
      </c>
      <c r="D3145" s="29">
        <v>98</v>
      </c>
      <c r="E3145" s="29">
        <v>7.3341830000000002E-3</v>
      </c>
    </row>
    <row r="3146" spans="1:5" x14ac:dyDescent="0.35">
      <c r="A3146" s="29" t="s">
        <v>133</v>
      </c>
      <c r="B3146" s="29" t="s">
        <v>150</v>
      </c>
      <c r="C3146" s="29" t="s">
        <v>22</v>
      </c>
      <c r="D3146" s="29">
        <v>118</v>
      </c>
      <c r="E3146" s="29">
        <v>7.3034370000000003E-3</v>
      </c>
    </row>
    <row r="3147" spans="1:5" x14ac:dyDescent="0.35">
      <c r="A3147" s="29" t="s">
        <v>134</v>
      </c>
      <c r="B3147" s="29" t="s">
        <v>150</v>
      </c>
      <c r="C3147" s="29" t="s">
        <v>22</v>
      </c>
      <c r="D3147" s="29">
        <v>81</v>
      </c>
      <c r="E3147" s="29">
        <v>7.5788740000000002E-3</v>
      </c>
    </row>
    <row r="3148" spans="1:5" x14ac:dyDescent="0.35">
      <c r="A3148" s="29" t="s">
        <v>135</v>
      </c>
      <c r="B3148" s="29" t="s">
        <v>150</v>
      </c>
      <c r="C3148" s="29" t="s">
        <v>22</v>
      </c>
      <c r="D3148" s="29">
        <v>89</v>
      </c>
      <c r="E3148" s="29">
        <v>7.3033710000000003E-3</v>
      </c>
    </row>
    <row r="3149" spans="1:5" x14ac:dyDescent="0.35">
      <c r="A3149" s="29" t="s">
        <v>136</v>
      </c>
      <c r="B3149" s="29" t="s">
        <v>150</v>
      </c>
      <c r="C3149" s="29" t="s">
        <v>22</v>
      </c>
      <c r="D3149" s="29">
        <v>99</v>
      </c>
      <c r="E3149" s="29">
        <v>6.8181810000000004E-3</v>
      </c>
    </row>
    <row r="3150" spans="1:5" x14ac:dyDescent="0.35">
      <c r="A3150" s="29" t="s">
        <v>137</v>
      </c>
      <c r="B3150" s="29" t="s">
        <v>150</v>
      </c>
      <c r="C3150" s="29" t="s">
        <v>22</v>
      </c>
      <c r="D3150" s="29">
        <v>70</v>
      </c>
      <c r="E3150" s="29">
        <v>8.0654760000000002E-3</v>
      </c>
    </row>
    <row r="3151" spans="1:5" x14ac:dyDescent="0.35">
      <c r="A3151" s="29" t="s">
        <v>138</v>
      </c>
      <c r="B3151" s="29" t="s">
        <v>150</v>
      </c>
      <c r="C3151" s="29" t="s">
        <v>22</v>
      </c>
      <c r="D3151" s="29">
        <v>75</v>
      </c>
      <c r="E3151" s="29">
        <v>8.009258E-3</v>
      </c>
    </row>
    <row r="3152" spans="1:5" x14ac:dyDescent="0.35">
      <c r="A3152" s="29" t="s">
        <v>124</v>
      </c>
      <c r="B3152" s="29" t="s">
        <v>150</v>
      </c>
      <c r="C3152" s="42" t="s">
        <v>23</v>
      </c>
      <c r="D3152" s="29">
        <v>140.30718994</v>
      </c>
      <c r="E3152" s="29">
        <v>4.4794850000000001E-3</v>
      </c>
    </row>
    <row r="3153" spans="1:5" x14ac:dyDescent="0.35">
      <c r="A3153" s="29" t="s">
        <v>125</v>
      </c>
      <c r="B3153" s="29" t="s">
        <v>150</v>
      </c>
      <c r="C3153" s="42" t="s">
        <v>23</v>
      </c>
      <c r="D3153" s="29">
        <v>178.23426818999999</v>
      </c>
      <c r="E3153" s="29">
        <v>6.2760239999999998E-3</v>
      </c>
    </row>
    <row r="3154" spans="1:5" x14ac:dyDescent="0.35">
      <c r="A3154" s="29" t="s">
        <v>126</v>
      </c>
      <c r="B3154" s="29" t="s">
        <v>150</v>
      </c>
      <c r="C3154" s="42" t="s">
        <v>23</v>
      </c>
      <c r="D3154" s="29">
        <v>203.35273742999999</v>
      </c>
      <c r="E3154" s="29">
        <v>6.4349769999999997E-3</v>
      </c>
    </row>
    <row r="3155" spans="1:5" x14ac:dyDescent="0.35">
      <c r="A3155" s="29" t="s">
        <v>127</v>
      </c>
      <c r="B3155" s="29" t="s">
        <v>150</v>
      </c>
      <c r="C3155" s="42" t="s">
        <v>23</v>
      </c>
      <c r="D3155" s="29">
        <v>178.33480835</v>
      </c>
      <c r="E3155" s="29">
        <v>4.7984070000000002E-3</v>
      </c>
    </row>
    <row r="3156" spans="1:5" x14ac:dyDescent="0.35">
      <c r="A3156" s="29" t="s">
        <v>128</v>
      </c>
      <c r="B3156" s="29" t="s">
        <v>150</v>
      </c>
      <c r="C3156" s="42" t="s">
        <v>23</v>
      </c>
      <c r="D3156" s="29">
        <v>181</v>
      </c>
      <c r="E3156" s="29">
        <v>4.830417E-3</v>
      </c>
    </row>
    <row r="3157" spans="1:5" x14ac:dyDescent="0.35">
      <c r="A3157" s="29" t="s">
        <v>129</v>
      </c>
      <c r="B3157" s="29" t="s">
        <v>150</v>
      </c>
      <c r="C3157" s="42" t="s">
        <v>23</v>
      </c>
      <c r="D3157" s="29">
        <v>173</v>
      </c>
      <c r="E3157" s="29">
        <v>5.0778730000000001E-3</v>
      </c>
    </row>
    <row r="3158" spans="1:5" x14ac:dyDescent="0.35">
      <c r="A3158" s="29" t="s">
        <v>130</v>
      </c>
      <c r="B3158" s="29" t="s">
        <v>150</v>
      </c>
      <c r="C3158" s="42" t="s">
        <v>23</v>
      </c>
      <c r="D3158" s="29">
        <v>169</v>
      </c>
      <c r="E3158" s="29">
        <v>4.9761659999999997E-3</v>
      </c>
    </row>
    <row r="3159" spans="1:5" x14ac:dyDescent="0.35">
      <c r="A3159" s="29" t="s">
        <v>131</v>
      </c>
      <c r="B3159" s="29" t="s">
        <v>150</v>
      </c>
      <c r="C3159" s="42" t="s">
        <v>23</v>
      </c>
      <c r="D3159" s="29">
        <v>176</v>
      </c>
      <c r="E3159" s="29">
        <v>5.3858899999999999E-3</v>
      </c>
    </row>
    <row r="3160" spans="1:5" x14ac:dyDescent="0.35">
      <c r="A3160" s="29" t="s">
        <v>132</v>
      </c>
      <c r="B3160" s="29" t="s">
        <v>150</v>
      </c>
      <c r="C3160" s="42" t="s">
        <v>23</v>
      </c>
      <c r="D3160" s="29">
        <v>223</v>
      </c>
      <c r="E3160" s="29">
        <v>5.5026160000000001E-3</v>
      </c>
    </row>
    <row r="3161" spans="1:5" x14ac:dyDescent="0.35">
      <c r="A3161" s="29" t="s">
        <v>133</v>
      </c>
      <c r="B3161" s="29" t="s">
        <v>150</v>
      </c>
      <c r="C3161" s="42" t="s">
        <v>23</v>
      </c>
      <c r="D3161" s="29">
        <v>200</v>
      </c>
      <c r="E3161" s="29">
        <v>5.5972219999999998E-3</v>
      </c>
    </row>
    <row r="3162" spans="1:5" x14ac:dyDescent="0.35">
      <c r="A3162" s="29" t="s">
        <v>134</v>
      </c>
      <c r="B3162" s="29" t="s">
        <v>150</v>
      </c>
      <c r="C3162" s="42" t="s">
        <v>23</v>
      </c>
      <c r="D3162" s="29">
        <v>174</v>
      </c>
      <c r="E3162" s="29">
        <v>5.683268E-3</v>
      </c>
    </row>
    <row r="3163" spans="1:5" x14ac:dyDescent="0.35">
      <c r="A3163" s="29" t="s">
        <v>135</v>
      </c>
      <c r="B3163" s="29" t="s">
        <v>150</v>
      </c>
      <c r="C3163" s="42" t="s">
        <v>23</v>
      </c>
      <c r="D3163" s="29">
        <v>214</v>
      </c>
      <c r="E3163" s="29">
        <v>5.8346309999999998E-3</v>
      </c>
    </row>
    <row r="3164" spans="1:5" x14ac:dyDescent="0.35">
      <c r="A3164" s="29" t="s">
        <v>136</v>
      </c>
      <c r="B3164" s="29" t="s">
        <v>150</v>
      </c>
      <c r="C3164" s="42" t="s">
        <v>23</v>
      </c>
      <c r="D3164" s="29">
        <v>222</v>
      </c>
      <c r="E3164" s="29">
        <v>5.5899640000000002E-3</v>
      </c>
    </row>
    <row r="3165" spans="1:5" x14ac:dyDescent="0.35">
      <c r="A3165" s="29" t="s">
        <v>137</v>
      </c>
      <c r="B3165" s="29" t="s">
        <v>150</v>
      </c>
      <c r="C3165" s="42" t="s">
        <v>23</v>
      </c>
      <c r="D3165" s="29">
        <v>224</v>
      </c>
      <c r="E3165" s="29">
        <v>5.766368E-3</v>
      </c>
    </row>
    <row r="3166" spans="1:5" x14ac:dyDescent="0.35">
      <c r="A3166" s="29" t="s">
        <v>138</v>
      </c>
      <c r="B3166" s="29" t="s">
        <v>150</v>
      </c>
      <c r="C3166" s="42" t="s">
        <v>23</v>
      </c>
      <c r="D3166" s="29">
        <v>216</v>
      </c>
      <c r="E3166" s="29">
        <v>6.4911259999999998E-3</v>
      </c>
    </row>
    <row r="3167" spans="1:5" x14ac:dyDescent="0.35">
      <c r="A3167" s="29" t="s">
        <v>124</v>
      </c>
      <c r="B3167" s="29" t="s">
        <v>150</v>
      </c>
      <c r="C3167" s="29" t="s">
        <v>24</v>
      </c>
      <c r="D3167" s="29">
        <v>378.20352172999998</v>
      </c>
      <c r="E3167" s="29">
        <v>5.3041809999999998E-3</v>
      </c>
    </row>
    <row r="3168" spans="1:5" x14ac:dyDescent="0.35">
      <c r="A3168" s="29" t="s">
        <v>125</v>
      </c>
      <c r="B3168" s="29" t="s">
        <v>150</v>
      </c>
      <c r="C3168" s="29" t="s">
        <v>24</v>
      </c>
      <c r="D3168" s="29">
        <v>379.01870728</v>
      </c>
      <c r="E3168" s="29">
        <v>6.6757609999999997E-3</v>
      </c>
    </row>
    <row r="3169" spans="1:5" x14ac:dyDescent="0.35">
      <c r="A3169" s="29" t="s">
        <v>126</v>
      </c>
      <c r="B3169" s="29" t="s">
        <v>150</v>
      </c>
      <c r="C3169" s="29" t="s">
        <v>24</v>
      </c>
      <c r="D3169" s="29">
        <v>416.26654052999999</v>
      </c>
      <c r="E3169" s="29">
        <v>5.564378E-3</v>
      </c>
    </row>
    <row r="3170" spans="1:5" x14ac:dyDescent="0.35">
      <c r="A3170" s="29" t="s">
        <v>127</v>
      </c>
      <c r="B3170" s="29" t="s">
        <v>150</v>
      </c>
      <c r="C3170" s="29" t="s">
        <v>24</v>
      </c>
      <c r="D3170" s="29">
        <v>413.31829834000001</v>
      </c>
      <c r="E3170" s="29">
        <v>5.463374E-3</v>
      </c>
    </row>
    <row r="3171" spans="1:5" x14ac:dyDescent="0.35">
      <c r="A3171" s="29" t="s">
        <v>128</v>
      </c>
      <c r="B3171" s="29" t="s">
        <v>150</v>
      </c>
      <c r="C3171" s="29" t="s">
        <v>24</v>
      </c>
      <c r="D3171" s="29">
        <v>386.32034302</v>
      </c>
      <c r="E3171" s="29">
        <v>5.4931870000000001E-3</v>
      </c>
    </row>
    <row r="3172" spans="1:5" x14ac:dyDescent="0.35">
      <c r="A3172" s="29" t="s">
        <v>129</v>
      </c>
      <c r="B3172" s="29" t="s">
        <v>150</v>
      </c>
      <c r="C3172" s="29" t="s">
        <v>24</v>
      </c>
      <c r="D3172" s="29">
        <v>395.47885131999999</v>
      </c>
      <c r="E3172" s="29">
        <v>4.9934139999999998E-3</v>
      </c>
    </row>
    <row r="3173" spans="1:5" x14ac:dyDescent="0.35">
      <c r="A3173" s="29" t="s">
        <v>130</v>
      </c>
      <c r="B3173" s="29" t="s">
        <v>150</v>
      </c>
      <c r="C3173" s="29" t="s">
        <v>24</v>
      </c>
      <c r="D3173" s="29">
        <v>314.85513306000001</v>
      </c>
      <c r="E3173" s="29">
        <v>5.8040799999999997E-3</v>
      </c>
    </row>
    <row r="3174" spans="1:5" x14ac:dyDescent="0.35">
      <c r="A3174" s="29" t="s">
        <v>131</v>
      </c>
      <c r="B3174" s="29" t="s">
        <v>150</v>
      </c>
      <c r="C3174" s="29" t="s">
        <v>24</v>
      </c>
      <c r="D3174" s="29">
        <v>428.79949950999998</v>
      </c>
      <c r="E3174" s="29">
        <v>5.6850019999999998E-3</v>
      </c>
    </row>
    <row r="3175" spans="1:5" x14ac:dyDescent="0.35">
      <c r="A3175" s="29" t="s">
        <v>132</v>
      </c>
      <c r="B3175" s="29" t="s">
        <v>150</v>
      </c>
      <c r="C3175" s="29" t="s">
        <v>24</v>
      </c>
      <c r="D3175" s="29">
        <v>451.71188353999997</v>
      </c>
      <c r="E3175" s="29">
        <v>6.3638480000000001E-3</v>
      </c>
    </row>
    <row r="3176" spans="1:5" x14ac:dyDescent="0.35">
      <c r="A3176" s="29" t="s">
        <v>133</v>
      </c>
      <c r="B3176" s="29" t="s">
        <v>150</v>
      </c>
      <c r="C3176" s="29" t="s">
        <v>24</v>
      </c>
      <c r="D3176" s="29">
        <v>374.59539795000001</v>
      </c>
      <c r="E3176" s="29">
        <v>6.1100950000000003E-3</v>
      </c>
    </row>
    <row r="3177" spans="1:5" x14ac:dyDescent="0.35">
      <c r="A3177" s="29" t="s">
        <v>134</v>
      </c>
      <c r="B3177" s="29" t="s">
        <v>150</v>
      </c>
      <c r="C3177" s="29" t="s">
        <v>24</v>
      </c>
      <c r="D3177" s="29">
        <v>352.16162108999998</v>
      </c>
      <c r="E3177" s="29">
        <v>7.4930739999999997E-3</v>
      </c>
    </row>
    <row r="3178" spans="1:5" x14ac:dyDescent="0.35">
      <c r="A3178" s="29" t="s">
        <v>135</v>
      </c>
      <c r="B3178" s="29" t="s">
        <v>150</v>
      </c>
      <c r="C3178" s="29" t="s">
        <v>24</v>
      </c>
      <c r="D3178" s="29">
        <v>351</v>
      </c>
      <c r="E3178" s="29">
        <v>6.8870679999999997E-3</v>
      </c>
    </row>
    <row r="3179" spans="1:5" x14ac:dyDescent="0.35">
      <c r="A3179" s="29" t="s">
        <v>136</v>
      </c>
      <c r="B3179" s="29" t="s">
        <v>150</v>
      </c>
      <c r="C3179" s="29" t="s">
        <v>24</v>
      </c>
      <c r="D3179" s="29">
        <v>345.66351318</v>
      </c>
      <c r="E3179" s="29">
        <v>7.044748E-3</v>
      </c>
    </row>
    <row r="3180" spans="1:5" x14ac:dyDescent="0.35">
      <c r="A3180" s="29" t="s">
        <v>137</v>
      </c>
      <c r="B3180" s="29" t="s">
        <v>150</v>
      </c>
      <c r="C3180" s="29" t="s">
        <v>24</v>
      </c>
      <c r="D3180" s="29">
        <v>306.02139282000002</v>
      </c>
      <c r="E3180" s="29">
        <v>7.515018E-3</v>
      </c>
    </row>
    <row r="3181" spans="1:5" x14ac:dyDescent="0.35">
      <c r="A3181" s="29" t="s">
        <v>138</v>
      </c>
      <c r="B3181" s="29" t="s">
        <v>150</v>
      </c>
      <c r="C3181" s="29" t="s">
        <v>24</v>
      </c>
      <c r="D3181" s="29">
        <v>251.71096802</v>
      </c>
      <c r="E3181" s="29">
        <v>7.523058E-3</v>
      </c>
    </row>
    <row r="3182" spans="1:5" x14ac:dyDescent="0.35">
      <c r="A3182" s="29" t="s">
        <v>124</v>
      </c>
      <c r="B3182" s="29" t="s">
        <v>150</v>
      </c>
      <c r="C3182" s="29" t="s">
        <v>25</v>
      </c>
      <c r="D3182" s="29">
        <v>313.14920044000002</v>
      </c>
      <c r="E3182" s="29">
        <v>5.2433150000000001E-3</v>
      </c>
    </row>
    <row r="3183" spans="1:5" x14ac:dyDescent="0.35">
      <c r="A3183" s="29" t="s">
        <v>125</v>
      </c>
      <c r="B3183" s="29" t="s">
        <v>150</v>
      </c>
      <c r="C3183" s="29" t="s">
        <v>25</v>
      </c>
      <c r="D3183" s="29">
        <v>406.28439330999998</v>
      </c>
      <c r="E3183" s="29">
        <v>6.9833990000000004E-3</v>
      </c>
    </row>
    <row r="3184" spans="1:5" x14ac:dyDescent="0.35">
      <c r="A3184" s="29" t="s">
        <v>126</v>
      </c>
      <c r="B3184" s="29" t="s">
        <v>150</v>
      </c>
      <c r="C3184" s="29" t="s">
        <v>25</v>
      </c>
      <c r="D3184" s="29">
        <v>368.79312134000003</v>
      </c>
      <c r="E3184" s="29">
        <v>6.577757E-3</v>
      </c>
    </row>
    <row r="3185" spans="1:5" x14ac:dyDescent="0.35">
      <c r="A3185" s="29" t="s">
        <v>127</v>
      </c>
      <c r="B3185" s="29" t="s">
        <v>150</v>
      </c>
      <c r="C3185" s="29" t="s">
        <v>25</v>
      </c>
      <c r="D3185" s="29">
        <v>299.48080443999999</v>
      </c>
      <c r="E3185" s="29">
        <v>5.9763510000000004E-3</v>
      </c>
    </row>
    <row r="3186" spans="1:5" x14ac:dyDescent="0.35">
      <c r="A3186" s="29" t="s">
        <v>128</v>
      </c>
      <c r="B3186" s="29" t="s">
        <v>150</v>
      </c>
      <c r="C3186" s="29" t="s">
        <v>25</v>
      </c>
      <c r="D3186" s="29">
        <v>269.10775756999999</v>
      </c>
      <c r="E3186" s="29">
        <v>5.9946640000000002E-3</v>
      </c>
    </row>
    <row r="3187" spans="1:5" x14ac:dyDescent="0.35">
      <c r="A3187" s="29" t="s">
        <v>129</v>
      </c>
      <c r="B3187" s="29" t="s">
        <v>150</v>
      </c>
      <c r="C3187" s="29" t="s">
        <v>25</v>
      </c>
      <c r="D3187" s="29">
        <v>242.05926514000001</v>
      </c>
      <c r="E3187" s="29">
        <v>6.0747789999999998E-3</v>
      </c>
    </row>
    <row r="3188" spans="1:5" x14ac:dyDescent="0.35">
      <c r="A3188" s="29" t="s">
        <v>130</v>
      </c>
      <c r="B3188" s="29" t="s">
        <v>150</v>
      </c>
      <c r="C3188" s="29" t="s">
        <v>25</v>
      </c>
      <c r="D3188" s="29">
        <v>276.17932129000002</v>
      </c>
      <c r="E3188" s="29">
        <v>6.1062249999999998E-3</v>
      </c>
    </row>
    <row r="3189" spans="1:5" x14ac:dyDescent="0.35">
      <c r="A3189" s="29" t="s">
        <v>131</v>
      </c>
      <c r="B3189" s="29" t="s">
        <v>150</v>
      </c>
      <c r="C3189" s="29" t="s">
        <v>25</v>
      </c>
      <c r="D3189" s="29">
        <v>270.60540771000001</v>
      </c>
      <c r="E3189" s="29">
        <v>6.27562E-3</v>
      </c>
    </row>
    <row r="3190" spans="1:5" x14ac:dyDescent="0.35">
      <c r="A3190" s="29" t="s">
        <v>132</v>
      </c>
      <c r="B3190" s="29" t="s">
        <v>150</v>
      </c>
      <c r="C3190" s="29" t="s">
        <v>25</v>
      </c>
      <c r="D3190" s="29">
        <v>286.78732300000001</v>
      </c>
      <c r="E3190" s="29">
        <v>5.4190729999999999E-3</v>
      </c>
    </row>
    <row r="3191" spans="1:5" x14ac:dyDescent="0.35">
      <c r="A3191" s="29" t="s">
        <v>133</v>
      </c>
      <c r="B3191" s="29" t="s">
        <v>150</v>
      </c>
      <c r="C3191" s="29" t="s">
        <v>25</v>
      </c>
      <c r="D3191" s="29">
        <v>354.30117797999998</v>
      </c>
      <c r="E3191" s="29">
        <v>6.4996719999999997E-3</v>
      </c>
    </row>
    <row r="3192" spans="1:5" x14ac:dyDescent="0.35">
      <c r="A3192" s="29" t="s">
        <v>134</v>
      </c>
      <c r="B3192" s="29" t="s">
        <v>150</v>
      </c>
      <c r="C3192" s="29" t="s">
        <v>25</v>
      </c>
      <c r="D3192" s="29">
        <v>255.00602721999999</v>
      </c>
      <c r="E3192" s="29">
        <v>6.7055630000000003E-3</v>
      </c>
    </row>
    <row r="3193" spans="1:5" x14ac:dyDescent="0.35">
      <c r="A3193" s="29" t="s">
        <v>135</v>
      </c>
      <c r="B3193" s="29" t="s">
        <v>150</v>
      </c>
      <c r="C3193" s="29" t="s">
        <v>25</v>
      </c>
      <c r="D3193" s="29">
        <v>270</v>
      </c>
      <c r="E3193" s="29">
        <v>7.3379630000000003E-3</v>
      </c>
    </row>
    <row r="3194" spans="1:5" x14ac:dyDescent="0.35">
      <c r="A3194" s="29" t="s">
        <v>136</v>
      </c>
      <c r="B3194" s="29" t="s">
        <v>150</v>
      </c>
      <c r="C3194" s="29" t="s">
        <v>25</v>
      </c>
      <c r="D3194" s="29">
        <v>284</v>
      </c>
      <c r="E3194" s="29">
        <v>7.2818850000000001E-3</v>
      </c>
    </row>
    <row r="3195" spans="1:5" x14ac:dyDescent="0.35">
      <c r="A3195" s="29" t="s">
        <v>137</v>
      </c>
      <c r="B3195" s="29" t="s">
        <v>150</v>
      </c>
      <c r="C3195" s="29" t="s">
        <v>25</v>
      </c>
      <c r="D3195" s="29">
        <v>228</v>
      </c>
      <c r="E3195" s="29">
        <v>7.130239E-3</v>
      </c>
    </row>
    <row r="3196" spans="1:5" x14ac:dyDescent="0.35">
      <c r="A3196" s="29" t="s">
        <v>138</v>
      </c>
      <c r="B3196" s="29" t="s">
        <v>150</v>
      </c>
      <c r="C3196" s="29" t="s">
        <v>25</v>
      </c>
      <c r="D3196" s="29">
        <v>206</v>
      </c>
      <c r="E3196" s="29">
        <v>7.5074149999999999E-3</v>
      </c>
    </row>
    <row r="3197" spans="1:5" x14ac:dyDescent="0.35">
      <c r="A3197" s="29" t="s">
        <v>124</v>
      </c>
      <c r="B3197" s="29" t="s">
        <v>150</v>
      </c>
      <c r="C3197" s="29" t="s">
        <v>26</v>
      </c>
      <c r="D3197" s="29">
        <v>333.08917236000002</v>
      </c>
      <c r="E3197" s="29">
        <v>3.7574090000000002E-3</v>
      </c>
    </row>
    <row r="3198" spans="1:5" x14ac:dyDescent="0.35">
      <c r="A3198" s="29" t="s">
        <v>125</v>
      </c>
      <c r="B3198" s="29" t="s">
        <v>150</v>
      </c>
      <c r="C3198" s="29" t="s">
        <v>26</v>
      </c>
      <c r="D3198" s="29">
        <v>282.65362549000002</v>
      </c>
      <c r="E3198" s="29">
        <v>4.8766490000000003E-3</v>
      </c>
    </row>
    <row r="3199" spans="1:5" x14ac:dyDescent="0.35">
      <c r="A3199" s="29" t="s">
        <v>126</v>
      </c>
      <c r="B3199" s="29" t="s">
        <v>150</v>
      </c>
      <c r="C3199" s="29" t="s">
        <v>26</v>
      </c>
      <c r="D3199" s="29">
        <v>345.47381591999999</v>
      </c>
      <c r="E3199" s="29">
        <v>4.411842E-3</v>
      </c>
    </row>
    <row r="3200" spans="1:5" x14ac:dyDescent="0.35">
      <c r="A3200" s="29" t="s">
        <v>127</v>
      </c>
      <c r="B3200" s="29" t="s">
        <v>150</v>
      </c>
      <c r="C3200" s="29" t="s">
        <v>26</v>
      </c>
      <c r="D3200" s="29">
        <v>288.11157227000001</v>
      </c>
      <c r="E3200" s="29">
        <v>4.5393289999999999E-3</v>
      </c>
    </row>
    <row r="3201" spans="1:5" x14ac:dyDescent="0.35">
      <c r="A3201" s="29" t="s">
        <v>128</v>
      </c>
      <c r="B3201" s="29" t="s">
        <v>150</v>
      </c>
      <c r="C3201" s="29" t="s">
        <v>26</v>
      </c>
      <c r="D3201" s="29">
        <v>274.77572631999999</v>
      </c>
      <c r="E3201" s="29">
        <v>4.8613090000000003E-3</v>
      </c>
    </row>
    <row r="3202" spans="1:5" x14ac:dyDescent="0.35">
      <c r="A3202" s="29" t="s">
        <v>129</v>
      </c>
      <c r="B3202" s="29" t="s">
        <v>150</v>
      </c>
      <c r="C3202" s="29" t="s">
        <v>26</v>
      </c>
      <c r="D3202" s="29">
        <v>329</v>
      </c>
      <c r="E3202" s="29">
        <v>5.2579369999999999E-3</v>
      </c>
    </row>
    <row r="3203" spans="1:5" x14ac:dyDescent="0.35">
      <c r="A3203" s="29" t="s">
        <v>130</v>
      </c>
      <c r="B3203" s="29" t="s">
        <v>150</v>
      </c>
      <c r="C3203" s="29" t="s">
        <v>26</v>
      </c>
      <c r="D3203" s="29">
        <v>326</v>
      </c>
      <c r="E3203" s="29">
        <v>4.9953130000000004E-3</v>
      </c>
    </row>
    <row r="3204" spans="1:5" x14ac:dyDescent="0.35">
      <c r="A3204" s="29" t="s">
        <v>131</v>
      </c>
      <c r="B3204" s="29" t="s">
        <v>150</v>
      </c>
      <c r="C3204" s="29" t="s">
        <v>26</v>
      </c>
      <c r="D3204" s="29">
        <v>280</v>
      </c>
      <c r="E3204" s="29">
        <v>4.8933529999999996E-3</v>
      </c>
    </row>
    <row r="3205" spans="1:5" x14ac:dyDescent="0.35">
      <c r="A3205" s="29" t="s">
        <v>132</v>
      </c>
      <c r="B3205" s="29" t="s">
        <v>150</v>
      </c>
      <c r="C3205" s="29" t="s">
        <v>26</v>
      </c>
      <c r="D3205" s="29">
        <v>235</v>
      </c>
      <c r="E3205" s="29">
        <v>5.4816780000000002E-3</v>
      </c>
    </row>
    <row r="3206" spans="1:5" x14ac:dyDescent="0.35">
      <c r="A3206" s="29" t="s">
        <v>133</v>
      </c>
      <c r="B3206" s="29" t="s">
        <v>150</v>
      </c>
      <c r="C3206" s="29" t="s">
        <v>26</v>
      </c>
      <c r="D3206" s="29">
        <v>253</v>
      </c>
      <c r="E3206" s="29">
        <v>5.5994729999999998E-3</v>
      </c>
    </row>
    <row r="3207" spans="1:5" x14ac:dyDescent="0.35">
      <c r="A3207" s="29" t="s">
        <v>134</v>
      </c>
      <c r="B3207" s="29" t="s">
        <v>150</v>
      </c>
      <c r="C3207" s="29" t="s">
        <v>26</v>
      </c>
      <c r="D3207" s="29">
        <v>201</v>
      </c>
      <c r="E3207" s="29">
        <v>5.731758E-3</v>
      </c>
    </row>
    <row r="3208" spans="1:5" x14ac:dyDescent="0.35">
      <c r="A3208" s="29" t="s">
        <v>135</v>
      </c>
      <c r="B3208" s="29" t="s">
        <v>150</v>
      </c>
      <c r="C3208" s="29" t="s">
        <v>26</v>
      </c>
      <c r="D3208" s="29">
        <v>173</v>
      </c>
      <c r="E3208" s="29">
        <v>5.784361E-3</v>
      </c>
    </row>
    <row r="3209" spans="1:5" x14ac:dyDescent="0.35">
      <c r="A3209" s="29" t="s">
        <v>136</v>
      </c>
      <c r="B3209" s="29" t="s">
        <v>150</v>
      </c>
      <c r="C3209" s="29" t="s">
        <v>26</v>
      </c>
      <c r="D3209" s="29">
        <v>235</v>
      </c>
      <c r="E3209" s="29">
        <v>6.1879420000000001E-3</v>
      </c>
    </row>
    <row r="3210" spans="1:5" x14ac:dyDescent="0.35">
      <c r="A3210" s="29" t="s">
        <v>137</v>
      </c>
      <c r="B3210" s="29" t="s">
        <v>150</v>
      </c>
      <c r="C3210" s="29" t="s">
        <v>26</v>
      </c>
      <c r="D3210" s="29">
        <v>331</v>
      </c>
      <c r="E3210" s="29">
        <v>5.6352800000000003E-3</v>
      </c>
    </row>
    <row r="3211" spans="1:5" x14ac:dyDescent="0.35">
      <c r="A3211" s="29" t="s">
        <v>138</v>
      </c>
      <c r="B3211" s="29" t="s">
        <v>150</v>
      </c>
      <c r="C3211" s="29" t="s">
        <v>26</v>
      </c>
      <c r="D3211" s="29">
        <v>291</v>
      </c>
      <c r="E3211" s="29">
        <v>5.8657880000000003E-3</v>
      </c>
    </row>
    <row r="3212" spans="1:5" x14ac:dyDescent="0.35">
      <c r="A3212" s="29" t="s">
        <v>124</v>
      </c>
      <c r="B3212" s="29" t="s">
        <v>150</v>
      </c>
      <c r="C3212" s="29" t="s">
        <v>27</v>
      </c>
      <c r="D3212" s="29">
        <v>187.53424072000001</v>
      </c>
      <c r="E3212" s="29">
        <v>4.96789E-3</v>
      </c>
    </row>
    <row r="3213" spans="1:5" x14ac:dyDescent="0.35">
      <c r="A3213" s="29" t="s">
        <v>125</v>
      </c>
      <c r="B3213" s="29" t="s">
        <v>150</v>
      </c>
      <c r="C3213" s="29" t="s">
        <v>27</v>
      </c>
      <c r="D3213" s="29">
        <v>143.56797791</v>
      </c>
      <c r="E3213" s="29">
        <v>5.8572399999999997E-3</v>
      </c>
    </row>
    <row r="3214" spans="1:5" x14ac:dyDescent="0.35">
      <c r="A3214" s="29" t="s">
        <v>126</v>
      </c>
      <c r="B3214" s="29" t="s">
        <v>150</v>
      </c>
      <c r="C3214" s="29" t="s">
        <v>27</v>
      </c>
      <c r="D3214" s="29">
        <v>123.10922241</v>
      </c>
      <c r="E3214" s="29">
        <v>6.2188130000000001E-3</v>
      </c>
    </row>
    <row r="3215" spans="1:5" x14ac:dyDescent="0.35">
      <c r="A3215" s="29" t="s">
        <v>127</v>
      </c>
      <c r="B3215" s="29" t="s">
        <v>150</v>
      </c>
      <c r="C3215" s="29" t="s">
        <v>27</v>
      </c>
      <c r="D3215" s="29">
        <v>102.783638</v>
      </c>
      <c r="E3215" s="29">
        <v>5.5607449999999998E-3</v>
      </c>
    </row>
    <row r="3216" spans="1:5" x14ac:dyDescent="0.35">
      <c r="A3216" s="29" t="s">
        <v>128</v>
      </c>
      <c r="B3216" s="29" t="s">
        <v>150</v>
      </c>
      <c r="C3216" s="29" t="s">
        <v>27</v>
      </c>
      <c r="D3216" s="29">
        <v>131.23065185999999</v>
      </c>
      <c r="E3216" s="29">
        <v>5.111768E-3</v>
      </c>
    </row>
    <row r="3217" spans="1:5" x14ac:dyDescent="0.35">
      <c r="A3217" s="29" t="s">
        <v>129</v>
      </c>
      <c r="B3217" s="29" t="s">
        <v>150</v>
      </c>
      <c r="C3217" s="29" t="s">
        <v>27</v>
      </c>
      <c r="D3217" s="29">
        <v>179.95300293</v>
      </c>
      <c r="E3217" s="29">
        <v>5.3301269999999996E-3</v>
      </c>
    </row>
    <row r="3218" spans="1:5" x14ac:dyDescent="0.35">
      <c r="A3218" s="29" t="s">
        <v>130</v>
      </c>
      <c r="B3218" s="29" t="s">
        <v>150</v>
      </c>
      <c r="C3218" s="29" t="s">
        <v>27</v>
      </c>
      <c r="D3218" s="29">
        <v>135.43962096999999</v>
      </c>
      <c r="E3218" s="29">
        <v>5.619415E-3</v>
      </c>
    </row>
    <row r="3219" spans="1:5" x14ac:dyDescent="0.35">
      <c r="A3219" s="29" t="s">
        <v>131</v>
      </c>
      <c r="B3219" s="29" t="s">
        <v>150</v>
      </c>
      <c r="C3219" s="29" t="s">
        <v>27</v>
      </c>
      <c r="D3219" s="29">
        <v>157.55369568</v>
      </c>
      <c r="E3219" s="29">
        <v>5.0898369999999998E-3</v>
      </c>
    </row>
    <row r="3220" spans="1:5" x14ac:dyDescent="0.35">
      <c r="A3220" s="29" t="s">
        <v>132</v>
      </c>
      <c r="B3220" s="29" t="s">
        <v>150</v>
      </c>
      <c r="C3220" s="29" t="s">
        <v>27</v>
      </c>
      <c r="D3220" s="29">
        <v>89.587577820000007</v>
      </c>
      <c r="E3220" s="29">
        <v>4.8282179999999996E-3</v>
      </c>
    </row>
    <row r="3221" spans="1:5" x14ac:dyDescent="0.35">
      <c r="A3221" s="29" t="s">
        <v>133</v>
      </c>
      <c r="B3221" s="29" t="s">
        <v>150</v>
      </c>
      <c r="C3221" s="29" t="s">
        <v>27</v>
      </c>
      <c r="D3221" s="29">
        <v>146</v>
      </c>
      <c r="E3221" s="29">
        <v>5.2749229999999999E-3</v>
      </c>
    </row>
    <row r="3222" spans="1:5" x14ac:dyDescent="0.35">
      <c r="A3222" s="29" t="s">
        <v>134</v>
      </c>
      <c r="B3222" s="29" t="s">
        <v>150</v>
      </c>
      <c r="C3222" s="29" t="s">
        <v>27</v>
      </c>
      <c r="D3222" s="29">
        <v>184</v>
      </c>
      <c r="E3222" s="29">
        <v>5.1970100000000002E-3</v>
      </c>
    </row>
    <row r="3223" spans="1:5" x14ac:dyDescent="0.35">
      <c r="A3223" s="29" t="s">
        <v>135</v>
      </c>
      <c r="B3223" s="29" t="s">
        <v>150</v>
      </c>
      <c r="C3223" s="29" t="s">
        <v>27</v>
      </c>
      <c r="D3223" s="29">
        <v>162</v>
      </c>
      <c r="E3223" s="29">
        <v>5.4569620000000001E-3</v>
      </c>
    </row>
    <row r="3224" spans="1:5" x14ac:dyDescent="0.35">
      <c r="A3224" s="29" t="s">
        <v>136</v>
      </c>
      <c r="B3224" s="29" t="s">
        <v>150</v>
      </c>
      <c r="C3224" s="29" t="s">
        <v>27</v>
      </c>
      <c r="D3224" s="29">
        <v>119</v>
      </c>
      <c r="E3224" s="29">
        <v>5.7831469999999998E-3</v>
      </c>
    </row>
    <row r="3225" spans="1:5" x14ac:dyDescent="0.35">
      <c r="A3225" s="29" t="s">
        <v>137</v>
      </c>
      <c r="B3225" s="29" t="s">
        <v>150</v>
      </c>
      <c r="C3225" s="29" t="s">
        <v>27</v>
      </c>
      <c r="D3225" s="29">
        <v>122</v>
      </c>
      <c r="E3225" s="29">
        <v>5.3847909999999999E-3</v>
      </c>
    </row>
    <row r="3226" spans="1:5" x14ac:dyDescent="0.35">
      <c r="A3226" s="29" t="s">
        <v>138</v>
      </c>
      <c r="B3226" s="29" t="s">
        <v>150</v>
      </c>
      <c r="C3226" s="29" t="s">
        <v>27</v>
      </c>
      <c r="D3226" s="29">
        <v>133</v>
      </c>
      <c r="E3226" s="29">
        <v>6.3283209999999996E-3</v>
      </c>
    </row>
    <row r="3227" spans="1:5" x14ac:dyDescent="0.35">
      <c r="A3227" s="29" t="s">
        <v>124</v>
      </c>
      <c r="B3227" s="29" t="s">
        <v>150</v>
      </c>
      <c r="C3227" s="29" t="s">
        <v>28</v>
      </c>
      <c r="D3227" s="29">
        <v>340.33334351000002</v>
      </c>
      <c r="E3227" s="29">
        <v>4.7921429999999996E-3</v>
      </c>
    </row>
    <row r="3228" spans="1:5" x14ac:dyDescent="0.35">
      <c r="A3228" s="29" t="s">
        <v>125</v>
      </c>
      <c r="B3228" s="29" t="s">
        <v>150</v>
      </c>
      <c r="C3228" s="29" t="s">
        <v>28</v>
      </c>
      <c r="D3228" s="29">
        <v>264.72708130000001</v>
      </c>
      <c r="E3228" s="29">
        <v>5.9926459999999999E-3</v>
      </c>
    </row>
    <row r="3229" spans="1:5" x14ac:dyDescent="0.35">
      <c r="A3229" s="29" t="s">
        <v>126</v>
      </c>
      <c r="B3229" s="29" t="s">
        <v>150</v>
      </c>
      <c r="C3229" s="29" t="s">
        <v>28</v>
      </c>
      <c r="D3229" s="29">
        <v>192.3855896</v>
      </c>
      <c r="E3229" s="29">
        <v>5.7419159999999997E-3</v>
      </c>
    </row>
    <row r="3230" spans="1:5" x14ac:dyDescent="0.35">
      <c r="A3230" s="29" t="s">
        <v>127</v>
      </c>
      <c r="B3230" s="29" t="s">
        <v>150</v>
      </c>
      <c r="C3230" s="29" t="s">
        <v>28</v>
      </c>
      <c r="D3230" s="29">
        <v>215.50372314000001</v>
      </c>
      <c r="E3230" s="29">
        <v>5.6837270000000004E-3</v>
      </c>
    </row>
    <row r="3231" spans="1:5" x14ac:dyDescent="0.35">
      <c r="A3231" s="29" t="s">
        <v>128</v>
      </c>
      <c r="B3231" s="29" t="s">
        <v>150</v>
      </c>
      <c r="C3231" s="29" t="s">
        <v>28</v>
      </c>
      <c r="D3231" s="29">
        <v>201.52651978</v>
      </c>
      <c r="E3231" s="29">
        <v>4.8573339999999996E-3</v>
      </c>
    </row>
    <row r="3232" spans="1:5" x14ac:dyDescent="0.35">
      <c r="A3232" s="29" t="s">
        <v>129</v>
      </c>
      <c r="B3232" s="29" t="s">
        <v>150</v>
      </c>
      <c r="C3232" s="29" t="s">
        <v>28</v>
      </c>
      <c r="D3232" s="29">
        <v>289.00006103999999</v>
      </c>
      <c r="E3232" s="29">
        <v>4.8539179999999996E-3</v>
      </c>
    </row>
    <row r="3233" spans="1:5" x14ac:dyDescent="0.35">
      <c r="A3233" s="29" t="s">
        <v>130</v>
      </c>
      <c r="B3233" s="29" t="s">
        <v>150</v>
      </c>
      <c r="C3233" s="29" t="s">
        <v>28</v>
      </c>
      <c r="D3233" s="29">
        <v>238.13716124999999</v>
      </c>
      <c r="E3233" s="29">
        <v>5.8545940000000003E-3</v>
      </c>
    </row>
    <row r="3234" spans="1:5" x14ac:dyDescent="0.35">
      <c r="A3234" s="29" t="s">
        <v>131</v>
      </c>
      <c r="B3234" s="29" t="s">
        <v>150</v>
      </c>
      <c r="C3234" s="29" t="s">
        <v>28</v>
      </c>
      <c r="D3234" s="29">
        <v>337.24380493000001</v>
      </c>
      <c r="E3234" s="29">
        <v>5.0325989999999996E-3</v>
      </c>
    </row>
    <row r="3235" spans="1:5" x14ac:dyDescent="0.35">
      <c r="A3235" s="29" t="s">
        <v>132</v>
      </c>
      <c r="B3235" s="29" t="s">
        <v>150</v>
      </c>
      <c r="C3235" s="29" t="s">
        <v>28</v>
      </c>
      <c r="D3235" s="29">
        <v>303.70950317</v>
      </c>
      <c r="E3235" s="29">
        <v>5.6075450000000002E-3</v>
      </c>
    </row>
    <row r="3236" spans="1:5" x14ac:dyDescent="0.35">
      <c r="A3236" s="29" t="s">
        <v>133</v>
      </c>
      <c r="B3236" s="29" t="s">
        <v>150</v>
      </c>
      <c r="C3236" s="29" t="s">
        <v>28</v>
      </c>
      <c r="D3236" s="29">
        <v>290.67709351000002</v>
      </c>
      <c r="E3236" s="29">
        <v>5.6372729999999999E-3</v>
      </c>
    </row>
    <row r="3237" spans="1:5" x14ac:dyDescent="0.35">
      <c r="A3237" s="29" t="s">
        <v>134</v>
      </c>
      <c r="B3237" s="29" t="s">
        <v>150</v>
      </c>
      <c r="C3237" s="29" t="s">
        <v>28</v>
      </c>
      <c r="D3237" s="29">
        <v>170.26240540000001</v>
      </c>
      <c r="E3237" s="29">
        <v>6.4179340000000001E-3</v>
      </c>
    </row>
    <row r="3238" spans="1:5" x14ac:dyDescent="0.35">
      <c r="A3238" s="29" t="s">
        <v>135</v>
      </c>
      <c r="B3238" s="29" t="s">
        <v>150</v>
      </c>
      <c r="C3238" s="29" t="s">
        <v>28</v>
      </c>
      <c r="D3238" s="29">
        <v>201</v>
      </c>
      <c r="E3238" s="29">
        <v>5.8457709999999996E-3</v>
      </c>
    </row>
    <row r="3239" spans="1:5" x14ac:dyDescent="0.35">
      <c r="A3239" s="29" t="s">
        <v>136</v>
      </c>
      <c r="B3239" s="29" t="s">
        <v>150</v>
      </c>
      <c r="C3239" s="29" t="s">
        <v>28</v>
      </c>
      <c r="D3239" s="29">
        <v>189.43084716999999</v>
      </c>
      <c r="E3239" s="29">
        <v>5.7747559999999998E-3</v>
      </c>
    </row>
    <row r="3240" spans="1:5" x14ac:dyDescent="0.35">
      <c r="A3240" s="29" t="s">
        <v>137</v>
      </c>
      <c r="B3240" s="29" t="s">
        <v>150</v>
      </c>
      <c r="C3240" s="29" t="s">
        <v>28</v>
      </c>
      <c r="D3240" s="29">
        <v>124.99716949</v>
      </c>
      <c r="E3240" s="29">
        <v>6.5082600000000001E-3</v>
      </c>
    </row>
    <row r="3241" spans="1:5" x14ac:dyDescent="0.35">
      <c r="A3241" s="29" t="s">
        <v>138</v>
      </c>
      <c r="B3241" s="29" t="s">
        <v>150</v>
      </c>
      <c r="C3241" s="29" t="s">
        <v>28</v>
      </c>
      <c r="D3241" s="29">
        <v>117.71775818</v>
      </c>
      <c r="E3241" s="29">
        <v>6.9171909999999996E-3</v>
      </c>
    </row>
    <row r="3242" spans="1:5" x14ac:dyDescent="0.35">
      <c r="A3242" s="29" t="s">
        <v>124</v>
      </c>
      <c r="B3242" s="29" t="s">
        <v>150</v>
      </c>
      <c r="C3242" s="29" t="s">
        <v>29</v>
      </c>
      <c r="D3242" s="29">
        <v>197</v>
      </c>
      <c r="E3242" s="29">
        <v>5.292494E-3</v>
      </c>
    </row>
    <row r="3243" spans="1:5" x14ac:dyDescent="0.35">
      <c r="A3243" s="29" t="s">
        <v>125</v>
      </c>
      <c r="B3243" s="29" t="s">
        <v>150</v>
      </c>
      <c r="C3243" s="29" t="s">
        <v>29</v>
      </c>
      <c r="D3243" s="29">
        <v>216.80435181000001</v>
      </c>
      <c r="E3243" s="29">
        <v>6.7145590000000002E-3</v>
      </c>
    </row>
    <row r="3244" spans="1:5" x14ac:dyDescent="0.35">
      <c r="A3244" s="29" t="s">
        <v>126</v>
      </c>
      <c r="B3244" s="29" t="s">
        <v>150</v>
      </c>
      <c r="C3244" s="29" t="s">
        <v>29</v>
      </c>
      <c r="D3244" s="29">
        <v>189.18151854999999</v>
      </c>
      <c r="E3244" s="29">
        <v>6.5129879999999999E-3</v>
      </c>
    </row>
    <row r="3245" spans="1:5" x14ac:dyDescent="0.35">
      <c r="A3245" s="29" t="s">
        <v>127</v>
      </c>
      <c r="B3245" s="29" t="s">
        <v>150</v>
      </c>
      <c r="C3245" s="29" t="s">
        <v>29</v>
      </c>
      <c r="D3245" s="29">
        <v>135.07322693</v>
      </c>
      <c r="E3245" s="29">
        <v>5.0599039999999996E-3</v>
      </c>
    </row>
    <row r="3246" spans="1:5" x14ac:dyDescent="0.35">
      <c r="A3246" s="29" t="s">
        <v>128</v>
      </c>
      <c r="B3246" s="29" t="s">
        <v>150</v>
      </c>
      <c r="C3246" s="29" t="s">
        <v>29</v>
      </c>
      <c r="D3246" s="29">
        <v>192.09327698000001</v>
      </c>
      <c r="E3246" s="29">
        <v>6.8534579999999998E-3</v>
      </c>
    </row>
    <row r="3247" spans="1:5" x14ac:dyDescent="0.35">
      <c r="A3247" s="29" t="s">
        <v>129</v>
      </c>
      <c r="B3247" s="29" t="s">
        <v>150</v>
      </c>
      <c r="C3247" s="29" t="s">
        <v>29</v>
      </c>
      <c r="D3247" s="29">
        <v>169.1321106</v>
      </c>
      <c r="E3247" s="29">
        <v>7.0711669999999997E-3</v>
      </c>
    </row>
    <row r="3248" spans="1:5" x14ac:dyDescent="0.35">
      <c r="A3248" s="29" t="s">
        <v>130</v>
      </c>
      <c r="B3248" s="29" t="s">
        <v>150</v>
      </c>
      <c r="C3248" s="29" t="s">
        <v>29</v>
      </c>
      <c r="D3248" s="29">
        <v>144.31356812000001</v>
      </c>
      <c r="E3248" s="29">
        <v>5.9724870000000003E-3</v>
      </c>
    </row>
    <row r="3249" spans="1:5" x14ac:dyDescent="0.35">
      <c r="A3249" s="29" t="s">
        <v>131</v>
      </c>
      <c r="B3249" s="29" t="s">
        <v>150</v>
      </c>
      <c r="C3249" s="29" t="s">
        <v>29</v>
      </c>
      <c r="D3249" s="29">
        <v>96.717323300000004</v>
      </c>
      <c r="E3249" s="29">
        <v>5.9649129999999996E-3</v>
      </c>
    </row>
    <row r="3250" spans="1:5" x14ac:dyDescent="0.35">
      <c r="A3250" s="29" t="s">
        <v>132</v>
      </c>
      <c r="B3250" s="29" t="s">
        <v>150</v>
      </c>
      <c r="C3250" s="29" t="s">
        <v>29</v>
      </c>
      <c r="D3250" s="29">
        <v>140.59336852999999</v>
      </c>
      <c r="E3250" s="29">
        <v>6.7716190000000004E-3</v>
      </c>
    </row>
    <row r="3251" spans="1:5" x14ac:dyDescent="0.35">
      <c r="A3251" s="29" t="s">
        <v>133</v>
      </c>
      <c r="B3251" s="29" t="s">
        <v>150</v>
      </c>
      <c r="C3251" s="29" t="s">
        <v>29</v>
      </c>
      <c r="D3251" s="29">
        <v>145.60070801000001</v>
      </c>
      <c r="E3251" s="29">
        <v>6.3002700000000002E-3</v>
      </c>
    </row>
    <row r="3252" spans="1:5" x14ac:dyDescent="0.35">
      <c r="A3252" s="29" t="s">
        <v>134</v>
      </c>
      <c r="B3252" s="29" t="s">
        <v>150</v>
      </c>
      <c r="C3252" s="29" t="s">
        <v>29</v>
      </c>
      <c r="D3252" s="29">
        <v>130.80207824999999</v>
      </c>
      <c r="E3252" s="29">
        <v>8.4841670000000008E-3</v>
      </c>
    </row>
    <row r="3253" spans="1:5" x14ac:dyDescent="0.35">
      <c r="A3253" s="29" t="s">
        <v>135</v>
      </c>
      <c r="B3253" s="29" t="s">
        <v>150</v>
      </c>
      <c r="C3253" s="29" t="s">
        <v>29</v>
      </c>
      <c r="D3253" s="29">
        <v>105</v>
      </c>
      <c r="E3253" s="29">
        <v>6.9973530000000004E-3</v>
      </c>
    </row>
    <row r="3254" spans="1:5" x14ac:dyDescent="0.35">
      <c r="A3254" s="29" t="s">
        <v>136</v>
      </c>
      <c r="B3254" s="29" t="s">
        <v>150</v>
      </c>
      <c r="C3254" s="29" t="s">
        <v>29</v>
      </c>
      <c r="D3254" s="29">
        <v>123.93228148999999</v>
      </c>
      <c r="E3254" s="29">
        <v>7.1786799999999998E-3</v>
      </c>
    </row>
    <row r="3255" spans="1:5" x14ac:dyDescent="0.35">
      <c r="A3255" s="29" t="s">
        <v>137</v>
      </c>
      <c r="B3255" s="29" t="s">
        <v>150</v>
      </c>
      <c r="C3255" s="29" t="s">
        <v>29</v>
      </c>
      <c r="D3255" s="29">
        <v>72.025619509999999</v>
      </c>
      <c r="E3255" s="29">
        <v>6.253776E-3</v>
      </c>
    </row>
    <row r="3256" spans="1:5" x14ac:dyDescent="0.35">
      <c r="A3256" s="29" t="s">
        <v>138</v>
      </c>
      <c r="B3256" s="29" t="s">
        <v>150</v>
      </c>
      <c r="C3256" s="29" t="s">
        <v>29</v>
      </c>
      <c r="D3256" s="29">
        <v>94.946189880000006</v>
      </c>
      <c r="E3256" s="29">
        <v>7.2460390000000001E-3</v>
      </c>
    </row>
    <row r="3257" spans="1:5" x14ac:dyDescent="0.35">
      <c r="A3257" s="29" t="s">
        <v>124</v>
      </c>
      <c r="B3257" s="29" t="s">
        <v>150</v>
      </c>
      <c r="C3257" s="29" t="s">
        <v>30</v>
      </c>
      <c r="D3257" s="29">
        <v>918.03710937999995</v>
      </c>
      <c r="E3257" s="29">
        <v>3.3083349999999999E-3</v>
      </c>
    </row>
    <row r="3258" spans="1:5" x14ac:dyDescent="0.35">
      <c r="A3258" s="29" t="s">
        <v>125</v>
      </c>
      <c r="B3258" s="29" t="s">
        <v>150</v>
      </c>
      <c r="C3258" s="29" t="s">
        <v>30</v>
      </c>
      <c r="D3258" s="29">
        <v>741.58496093999997</v>
      </c>
      <c r="E3258" s="29">
        <v>3.6556850000000001E-3</v>
      </c>
    </row>
    <row r="3259" spans="1:5" x14ac:dyDescent="0.35">
      <c r="A3259" s="29" t="s">
        <v>126</v>
      </c>
      <c r="B3259" s="29" t="s">
        <v>150</v>
      </c>
      <c r="C3259" s="29" t="s">
        <v>30</v>
      </c>
      <c r="D3259" s="29">
        <v>615.18261718999997</v>
      </c>
      <c r="E3259" s="29">
        <v>3.2428639999999998E-3</v>
      </c>
    </row>
    <row r="3260" spans="1:5" x14ac:dyDescent="0.35">
      <c r="A3260" s="29" t="s">
        <v>127</v>
      </c>
      <c r="B3260" s="29" t="s">
        <v>150</v>
      </c>
      <c r="C3260" s="29" t="s">
        <v>30</v>
      </c>
      <c r="D3260" s="29">
        <v>606.95056151999995</v>
      </c>
      <c r="E3260" s="29">
        <v>3.5146159999999999E-3</v>
      </c>
    </row>
    <row r="3261" spans="1:5" x14ac:dyDescent="0.35">
      <c r="A3261" s="29" t="s">
        <v>128</v>
      </c>
      <c r="B3261" s="29" t="s">
        <v>150</v>
      </c>
      <c r="C3261" s="29" t="s">
        <v>30</v>
      </c>
      <c r="D3261" s="29">
        <v>556.56701659999999</v>
      </c>
      <c r="E3261" s="29">
        <v>3.2712330000000001E-3</v>
      </c>
    </row>
    <row r="3262" spans="1:5" x14ac:dyDescent="0.35">
      <c r="A3262" s="29" t="s">
        <v>129</v>
      </c>
      <c r="B3262" s="29" t="s">
        <v>150</v>
      </c>
      <c r="C3262" s="29" t="s">
        <v>30</v>
      </c>
      <c r="D3262" s="29">
        <v>703.03967284999999</v>
      </c>
      <c r="E3262" s="29">
        <v>3.6122099999999998E-3</v>
      </c>
    </row>
    <row r="3263" spans="1:5" x14ac:dyDescent="0.35">
      <c r="A3263" s="29" t="s">
        <v>130</v>
      </c>
      <c r="B3263" s="29" t="s">
        <v>150</v>
      </c>
      <c r="C3263" s="29" t="s">
        <v>30</v>
      </c>
      <c r="D3263" s="29">
        <v>616.94281006000006</v>
      </c>
      <c r="E3263" s="29">
        <v>3.8134699999999998E-3</v>
      </c>
    </row>
    <row r="3264" spans="1:5" x14ac:dyDescent="0.35">
      <c r="A3264" s="29" t="s">
        <v>131</v>
      </c>
      <c r="B3264" s="29" t="s">
        <v>150</v>
      </c>
      <c r="C3264" s="29" t="s">
        <v>30</v>
      </c>
      <c r="D3264" s="29">
        <v>726.64654541000004</v>
      </c>
      <c r="E3264" s="29">
        <v>3.730443E-3</v>
      </c>
    </row>
    <row r="3265" spans="1:5" x14ac:dyDescent="0.35">
      <c r="A3265" s="29" t="s">
        <v>132</v>
      </c>
      <c r="B3265" s="29" t="s">
        <v>150</v>
      </c>
      <c r="C3265" s="29" t="s">
        <v>30</v>
      </c>
      <c r="D3265" s="29">
        <v>712.29809569999998</v>
      </c>
      <c r="E3265" s="29">
        <v>3.7263930000000002E-3</v>
      </c>
    </row>
    <row r="3266" spans="1:5" x14ac:dyDescent="0.35">
      <c r="A3266" s="29" t="s">
        <v>133</v>
      </c>
      <c r="B3266" s="29" t="s">
        <v>150</v>
      </c>
      <c r="C3266" s="29" t="s">
        <v>30</v>
      </c>
      <c r="D3266" s="29">
        <v>763.74963378999996</v>
      </c>
      <c r="E3266" s="29">
        <v>3.822345E-3</v>
      </c>
    </row>
    <row r="3267" spans="1:5" x14ac:dyDescent="0.35">
      <c r="A3267" s="29" t="s">
        <v>134</v>
      </c>
      <c r="B3267" s="29" t="s">
        <v>150</v>
      </c>
      <c r="C3267" s="29" t="s">
        <v>30</v>
      </c>
      <c r="D3267" s="29">
        <v>601.40649413999995</v>
      </c>
      <c r="E3267" s="29">
        <v>4.0138550000000002E-3</v>
      </c>
    </row>
    <row r="3268" spans="1:5" x14ac:dyDescent="0.35">
      <c r="A3268" s="29" t="s">
        <v>135</v>
      </c>
      <c r="B3268" s="29" t="s">
        <v>150</v>
      </c>
      <c r="C3268" s="29" t="s">
        <v>30</v>
      </c>
      <c r="D3268" s="29">
        <v>443</v>
      </c>
      <c r="E3268" s="29">
        <v>4.1368810000000002E-3</v>
      </c>
    </row>
    <row r="3269" spans="1:5" x14ac:dyDescent="0.35">
      <c r="A3269" s="29" t="s">
        <v>136</v>
      </c>
      <c r="B3269" s="29" t="s">
        <v>150</v>
      </c>
      <c r="C3269" s="29" t="s">
        <v>30</v>
      </c>
      <c r="D3269" s="29">
        <v>454.36529540999999</v>
      </c>
      <c r="E3269" s="29">
        <v>4.3084489999999998E-3</v>
      </c>
    </row>
    <row r="3270" spans="1:5" x14ac:dyDescent="0.35">
      <c r="A3270" s="29" t="s">
        <v>137</v>
      </c>
      <c r="B3270" s="29" t="s">
        <v>150</v>
      </c>
      <c r="C3270" s="29" t="s">
        <v>30</v>
      </c>
      <c r="D3270" s="29">
        <v>371.44976807</v>
      </c>
      <c r="E3270" s="29">
        <v>4.1301089999999999E-3</v>
      </c>
    </row>
    <row r="3271" spans="1:5" x14ac:dyDescent="0.35">
      <c r="A3271" s="29" t="s">
        <v>138</v>
      </c>
      <c r="B3271" s="29" t="s">
        <v>150</v>
      </c>
      <c r="C3271" s="29" t="s">
        <v>30</v>
      </c>
      <c r="D3271" s="29">
        <v>478.21478271000001</v>
      </c>
      <c r="E3271" s="29">
        <v>5.0613200000000002E-3</v>
      </c>
    </row>
    <row r="3272" spans="1:5" x14ac:dyDescent="0.35">
      <c r="A3272" s="29" t="s">
        <v>124</v>
      </c>
      <c r="B3272" s="29" t="s">
        <v>150</v>
      </c>
      <c r="C3272" s="29" t="s">
        <v>31</v>
      </c>
      <c r="D3272" s="29">
        <v>716.19946288999995</v>
      </c>
      <c r="E3272" s="29">
        <v>3.239193E-3</v>
      </c>
    </row>
    <row r="3273" spans="1:5" x14ac:dyDescent="0.35">
      <c r="A3273" s="29" t="s">
        <v>125</v>
      </c>
      <c r="B3273" s="29" t="s">
        <v>150</v>
      </c>
      <c r="C3273" s="29" t="s">
        <v>31</v>
      </c>
      <c r="D3273" s="29">
        <v>761.56134033000001</v>
      </c>
      <c r="E3273" s="29">
        <v>3.638138E-3</v>
      </c>
    </row>
    <row r="3274" spans="1:5" x14ac:dyDescent="0.35">
      <c r="A3274" s="29" t="s">
        <v>126</v>
      </c>
      <c r="B3274" s="29" t="s">
        <v>150</v>
      </c>
      <c r="C3274" s="29" t="s">
        <v>31</v>
      </c>
      <c r="D3274" s="29">
        <v>831.11151123000002</v>
      </c>
      <c r="E3274" s="29">
        <v>3.5113750000000002E-3</v>
      </c>
    </row>
    <row r="3275" spans="1:5" x14ac:dyDescent="0.35">
      <c r="A3275" s="29" t="s">
        <v>127</v>
      </c>
      <c r="B3275" s="29" t="s">
        <v>150</v>
      </c>
      <c r="C3275" s="29" t="s">
        <v>31</v>
      </c>
      <c r="D3275" s="29">
        <v>804.98052978999999</v>
      </c>
      <c r="E3275" s="29">
        <v>3.548275E-3</v>
      </c>
    </row>
    <row r="3276" spans="1:5" x14ac:dyDescent="0.35">
      <c r="A3276" s="29" t="s">
        <v>128</v>
      </c>
      <c r="B3276" s="29" t="s">
        <v>150</v>
      </c>
      <c r="C3276" s="29" t="s">
        <v>31</v>
      </c>
      <c r="D3276" s="29">
        <v>719.79809569999998</v>
      </c>
      <c r="E3276" s="29">
        <v>3.57443E-3</v>
      </c>
    </row>
    <row r="3277" spans="1:5" x14ac:dyDescent="0.35">
      <c r="A3277" s="29" t="s">
        <v>129</v>
      </c>
      <c r="B3277" s="29" t="s">
        <v>150</v>
      </c>
      <c r="C3277" s="29" t="s">
        <v>31</v>
      </c>
      <c r="D3277" s="29">
        <v>786.48400878999996</v>
      </c>
      <c r="E3277" s="29">
        <v>3.8665119999999999E-3</v>
      </c>
    </row>
    <row r="3278" spans="1:5" x14ac:dyDescent="0.35">
      <c r="A3278" s="29" t="s">
        <v>130</v>
      </c>
      <c r="B3278" s="29" t="s">
        <v>150</v>
      </c>
      <c r="C3278" s="29" t="s">
        <v>31</v>
      </c>
      <c r="D3278" s="29">
        <v>706.52404784999999</v>
      </c>
      <c r="E3278" s="29">
        <v>4.419615E-3</v>
      </c>
    </row>
    <row r="3279" spans="1:5" x14ac:dyDescent="0.35">
      <c r="A3279" s="29" t="s">
        <v>131</v>
      </c>
      <c r="B3279" s="29" t="s">
        <v>150</v>
      </c>
      <c r="C3279" s="29" t="s">
        <v>31</v>
      </c>
      <c r="D3279" s="29">
        <v>951</v>
      </c>
      <c r="E3279" s="29">
        <v>4.30541E-3</v>
      </c>
    </row>
    <row r="3280" spans="1:5" x14ac:dyDescent="0.35">
      <c r="A3280" s="29" t="s">
        <v>132</v>
      </c>
      <c r="B3280" s="29" t="s">
        <v>150</v>
      </c>
      <c r="C3280" s="29" t="s">
        <v>31</v>
      </c>
      <c r="D3280" s="29">
        <v>782</v>
      </c>
      <c r="E3280" s="29">
        <v>4.2084039999999998E-3</v>
      </c>
    </row>
    <row r="3281" spans="1:5" x14ac:dyDescent="0.35">
      <c r="A3281" s="29" t="s">
        <v>133</v>
      </c>
      <c r="B3281" s="29" t="s">
        <v>150</v>
      </c>
      <c r="C3281" s="29" t="s">
        <v>31</v>
      </c>
      <c r="D3281" s="29">
        <v>775</v>
      </c>
      <c r="E3281" s="29">
        <v>4.333333E-3</v>
      </c>
    </row>
    <row r="3282" spans="1:5" x14ac:dyDescent="0.35">
      <c r="A3282" s="29" t="s">
        <v>134</v>
      </c>
      <c r="B3282" s="29" t="s">
        <v>150</v>
      </c>
      <c r="C3282" s="29" t="s">
        <v>31</v>
      </c>
      <c r="D3282" s="29">
        <v>733</v>
      </c>
      <c r="E3282" s="29">
        <v>4.3684630000000004E-3</v>
      </c>
    </row>
    <row r="3283" spans="1:5" x14ac:dyDescent="0.35">
      <c r="A3283" s="29" t="s">
        <v>135</v>
      </c>
      <c r="B3283" s="29" t="s">
        <v>150</v>
      </c>
      <c r="C3283" s="29" t="s">
        <v>31</v>
      </c>
      <c r="D3283" s="29">
        <v>672</v>
      </c>
      <c r="E3283" s="29">
        <v>4.9107129999999997E-3</v>
      </c>
    </row>
    <row r="3284" spans="1:5" x14ac:dyDescent="0.35">
      <c r="A3284" s="29" t="s">
        <v>136</v>
      </c>
      <c r="B3284" s="29" t="s">
        <v>150</v>
      </c>
      <c r="C3284" s="29" t="s">
        <v>31</v>
      </c>
      <c r="D3284" s="29">
        <v>693</v>
      </c>
      <c r="E3284" s="29">
        <v>5.4763900000000003E-3</v>
      </c>
    </row>
    <row r="3285" spans="1:5" x14ac:dyDescent="0.35">
      <c r="A3285" s="29" t="s">
        <v>137</v>
      </c>
      <c r="B3285" s="29" t="s">
        <v>150</v>
      </c>
      <c r="C3285" s="29" t="s">
        <v>31</v>
      </c>
      <c r="D3285" s="29">
        <v>543</v>
      </c>
      <c r="E3285" s="29">
        <v>5.4928879999999996E-3</v>
      </c>
    </row>
    <row r="3286" spans="1:5" x14ac:dyDescent="0.35">
      <c r="A3286" s="29" t="s">
        <v>138</v>
      </c>
      <c r="B3286" s="29" t="s">
        <v>150</v>
      </c>
      <c r="C3286" s="29" t="s">
        <v>31</v>
      </c>
      <c r="D3286" s="29">
        <v>435</v>
      </c>
      <c r="E3286" s="29">
        <v>5.550765E-3</v>
      </c>
    </row>
    <row r="3287" spans="1:5" x14ac:dyDescent="0.35">
      <c r="A3287" s="29" t="s">
        <v>124</v>
      </c>
      <c r="B3287" s="29" t="s">
        <v>150</v>
      </c>
      <c r="C3287" s="29" t="s">
        <v>32</v>
      </c>
      <c r="D3287" s="29">
        <v>290.79815674000002</v>
      </c>
      <c r="E3287" s="29">
        <v>4.6372030000000003E-3</v>
      </c>
    </row>
    <row r="3288" spans="1:5" x14ac:dyDescent="0.35">
      <c r="A3288" s="29" t="s">
        <v>125</v>
      </c>
      <c r="B3288" s="29" t="s">
        <v>150</v>
      </c>
      <c r="C3288" s="29" t="s">
        <v>32</v>
      </c>
      <c r="D3288" s="29">
        <v>338.70373534999999</v>
      </c>
      <c r="E3288" s="29">
        <v>5.484605E-3</v>
      </c>
    </row>
    <row r="3289" spans="1:5" x14ac:dyDescent="0.35">
      <c r="A3289" s="29" t="s">
        <v>126</v>
      </c>
      <c r="B3289" s="29" t="s">
        <v>150</v>
      </c>
      <c r="C3289" s="29" t="s">
        <v>32</v>
      </c>
      <c r="D3289" s="29">
        <v>288.37664795000001</v>
      </c>
      <c r="E3289" s="29">
        <v>5.1335499999999997E-3</v>
      </c>
    </row>
    <row r="3290" spans="1:5" x14ac:dyDescent="0.35">
      <c r="A3290" s="29" t="s">
        <v>127</v>
      </c>
      <c r="B3290" s="29" t="s">
        <v>150</v>
      </c>
      <c r="C3290" s="29" t="s">
        <v>32</v>
      </c>
      <c r="D3290" s="29">
        <v>258.1121521</v>
      </c>
      <c r="E3290" s="29">
        <v>5.15819E-3</v>
      </c>
    </row>
    <row r="3291" spans="1:5" x14ac:dyDescent="0.35">
      <c r="A3291" s="29" t="s">
        <v>128</v>
      </c>
      <c r="B3291" s="29" t="s">
        <v>150</v>
      </c>
      <c r="C3291" s="29" t="s">
        <v>32</v>
      </c>
      <c r="D3291" s="29">
        <v>187.16308594</v>
      </c>
      <c r="E3291" s="29">
        <v>5.0306839999999997E-3</v>
      </c>
    </row>
    <row r="3292" spans="1:5" x14ac:dyDescent="0.35">
      <c r="A3292" s="29" t="s">
        <v>129</v>
      </c>
      <c r="B3292" s="29" t="s">
        <v>150</v>
      </c>
      <c r="C3292" s="29" t="s">
        <v>32</v>
      </c>
      <c r="D3292" s="29">
        <v>225.36325073</v>
      </c>
      <c r="E3292" s="29">
        <v>6.0580690000000001E-3</v>
      </c>
    </row>
    <row r="3293" spans="1:5" x14ac:dyDescent="0.35">
      <c r="A3293" s="29" t="s">
        <v>130</v>
      </c>
      <c r="B3293" s="29" t="s">
        <v>150</v>
      </c>
      <c r="C3293" s="29" t="s">
        <v>32</v>
      </c>
      <c r="D3293" s="29">
        <v>224.18339538999999</v>
      </c>
      <c r="E3293" s="29">
        <v>6.1209469999999998E-3</v>
      </c>
    </row>
    <row r="3294" spans="1:5" x14ac:dyDescent="0.35">
      <c r="A3294" s="29" t="s">
        <v>131</v>
      </c>
      <c r="B3294" s="29" t="s">
        <v>150</v>
      </c>
      <c r="C3294" s="29" t="s">
        <v>32</v>
      </c>
      <c r="D3294" s="29">
        <v>212.85025024000001</v>
      </c>
      <c r="E3294" s="29">
        <v>6.3243680000000004E-3</v>
      </c>
    </row>
    <row r="3295" spans="1:5" x14ac:dyDescent="0.35">
      <c r="A3295" s="29" t="s">
        <v>132</v>
      </c>
      <c r="B3295" s="29" t="s">
        <v>150</v>
      </c>
      <c r="C3295" s="29" t="s">
        <v>32</v>
      </c>
      <c r="D3295" s="29">
        <v>152.10269165</v>
      </c>
      <c r="E3295" s="29">
        <v>6.6437670000000001E-3</v>
      </c>
    </row>
    <row r="3296" spans="1:5" x14ac:dyDescent="0.35">
      <c r="A3296" s="29" t="s">
        <v>133</v>
      </c>
      <c r="B3296" s="29" t="s">
        <v>150</v>
      </c>
      <c r="C3296" s="29" t="s">
        <v>32</v>
      </c>
      <c r="D3296" s="29">
        <v>203.21453857</v>
      </c>
      <c r="E3296" s="29">
        <v>5.7649290000000002E-3</v>
      </c>
    </row>
    <row r="3297" spans="1:5" x14ac:dyDescent="0.35">
      <c r="A3297" s="29" t="s">
        <v>134</v>
      </c>
      <c r="B3297" s="29" t="s">
        <v>150</v>
      </c>
      <c r="C3297" s="29" t="s">
        <v>32</v>
      </c>
      <c r="D3297" s="29">
        <v>188.6569519</v>
      </c>
      <c r="E3297" s="29">
        <v>5.5300660000000001E-3</v>
      </c>
    </row>
    <row r="3298" spans="1:5" x14ac:dyDescent="0.35">
      <c r="A3298" s="29" t="s">
        <v>135</v>
      </c>
      <c r="B3298" s="29" t="s">
        <v>150</v>
      </c>
      <c r="C3298" s="29" t="s">
        <v>32</v>
      </c>
      <c r="D3298" s="29">
        <v>169</v>
      </c>
      <c r="E3298" s="29">
        <v>6.2253450000000002E-3</v>
      </c>
    </row>
    <row r="3299" spans="1:5" x14ac:dyDescent="0.35">
      <c r="A3299" s="29" t="s">
        <v>136</v>
      </c>
      <c r="B3299" s="29" t="s">
        <v>150</v>
      </c>
      <c r="C3299" s="29" t="s">
        <v>32</v>
      </c>
      <c r="D3299" s="29">
        <v>211.08033752</v>
      </c>
      <c r="E3299" s="29">
        <v>6.0960850000000002E-3</v>
      </c>
    </row>
    <row r="3300" spans="1:5" x14ac:dyDescent="0.35">
      <c r="A3300" s="29" t="s">
        <v>137</v>
      </c>
      <c r="B3300" s="29" t="s">
        <v>150</v>
      </c>
      <c r="C3300" s="29" t="s">
        <v>32</v>
      </c>
      <c r="D3300" s="29">
        <v>82.919952390000006</v>
      </c>
      <c r="E3300" s="29">
        <v>5.5519300000000001E-3</v>
      </c>
    </row>
    <row r="3301" spans="1:5" x14ac:dyDescent="0.35">
      <c r="A3301" s="29" t="s">
        <v>138</v>
      </c>
      <c r="B3301" s="29" t="s">
        <v>150</v>
      </c>
      <c r="C3301" s="29" t="s">
        <v>32</v>
      </c>
      <c r="D3301" s="29">
        <v>147.4434967</v>
      </c>
      <c r="E3301" s="29">
        <v>6.2650800000000001E-3</v>
      </c>
    </row>
    <row r="3302" spans="1:5" x14ac:dyDescent="0.35">
      <c r="A3302" s="29" t="s">
        <v>124</v>
      </c>
      <c r="B3302" s="29" t="s">
        <v>150</v>
      </c>
      <c r="C3302" s="29" t="s">
        <v>33</v>
      </c>
      <c r="D3302" s="29">
        <v>173.84745788999999</v>
      </c>
      <c r="E3302" s="29">
        <v>7.7616370000000001E-3</v>
      </c>
    </row>
    <row r="3303" spans="1:5" x14ac:dyDescent="0.35">
      <c r="A3303" s="29" t="s">
        <v>125</v>
      </c>
      <c r="B3303" s="29" t="s">
        <v>150</v>
      </c>
      <c r="C3303" s="29" t="s">
        <v>33</v>
      </c>
      <c r="D3303" s="29">
        <v>142.14653014999999</v>
      </c>
      <c r="E3303" s="29">
        <v>7.423364E-3</v>
      </c>
    </row>
    <row r="3304" spans="1:5" x14ac:dyDescent="0.35">
      <c r="A3304" s="29" t="s">
        <v>126</v>
      </c>
      <c r="B3304" s="29" t="s">
        <v>150</v>
      </c>
      <c r="C3304" s="29" t="s">
        <v>33</v>
      </c>
      <c r="D3304" s="29">
        <v>167.40519714000001</v>
      </c>
      <c r="E3304" s="29">
        <v>7.8889270000000004E-3</v>
      </c>
    </row>
    <row r="3305" spans="1:5" x14ac:dyDescent="0.35">
      <c r="A3305" s="29" t="s">
        <v>127</v>
      </c>
      <c r="B3305" s="29" t="s">
        <v>150</v>
      </c>
      <c r="C3305" s="29" t="s">
        <v>33</v>
      </c>
      <c r="D3305" s="29">
        <v>89.828338619999997</v>
      </c>
      <c r="E3305" s="29">
        <v>6.861715E-3</v>
      </c>
    </row>
    <row r="3306" spans="1:5" x14ac:dyDescent="0.35">
      <c r="A3306" s="29" t="s">
        <v>128</v>
      </c>
      <c r="B3306" s="29" t="s">
        <v>150</v>
      </c>
      <c r="C3306" s="29" t="s">
        <v>33</v>
      </c>
      <c r="D3306" s="29">
        <v>132.81033325000001</v>
      </c>
      <c r="E3306" s="29">
        <v>6.8618020000000002E-3</v>
      </c>
    </row>
    <row r="3307" spans="1:5" x14ac:dyDescent="0.35">
      <c r="A3307" s="29" t="s">
        <v>129</v>
      </c>
      <c r="B3307" s="29" t="s">
        <v>150</v>
      </c>
      <c r="C3307" s="29" t="s">
        <v>33</v>
      </c>
      <c r="D3307" s="29">
        <v>109.48610687</v>
      </c>
      <c r="E3307" s="29">
        <v>6.8621289999999998E-3</v>
      </c>
    </row>
    <row r="3308" spans="1:5" x14ac:dyDescent="0.35">
      <c r="A3308" s="29" t="s">
        <v>130</v>
      </c>
      <c r="B3308" s="29" t="s">
        <v>150</v>
      </c>
      <c r="C3308" s="29" t="s">
        <v>33</v>
      </c>
      <c r="D3308" s="29">
        <v>91.197013850000005</v>
      </c>
      <c r="E3308" s="29">
        <v>6.4433160000000001E-3</v>
      </c>
    </row>
    <row r="3309" spans="1:5" x14ac:dyDescent="0.35">
      <c r="A3309" s="29" t="s">
        <v>131</v>
      </c>
      <c r="B3309" s="29" t="s">
        <v>150</v>
      </c>
      <c r="C3309" s="29" t="s">
        <v>33</v>
      </c>
      <c r="D3309" s="29">
        <v>171.18228149000001</v>
      </c>
      <c r="E3309" s="29">
        <v>5.7997810000000004E-3</v>
      </c>
    </row>
    <row r="3310" spans="1:5" x14ac:dyDescent="0.35">
      <c r="A3310" s="29" t="s">
        <v>132</v>
      </c>
      <c r="B3310" s="29" t="s">
        <v>150</v>
      </c>
      <c r="C3310" s="29" t="s">
        <v>33</v>
      </c>
      <c r="D3310" s="29">
        <v>105.30158996999999</v>
      </c>
      <c r="E3310" s="29">
        <v>9.4028949999999997E-3</v>
      </c>
    </row>
    <row r="3311" spans="1:5" x14ac:dyDescent="0.35">
      <c r="A3311" s="29" t="s">
        <v>133</v>
      </c>
      <c r="B3311" s="29" t="s">
        <v>150</v>
      </c>
      <c r="C3311" s="29" t="s">
        <v>33</v>
      </c>
      <c r="D3311" s="29">
        <v>96.947479250000001</v>
      </c>
      <c r="E3311" s="29">
        <v>7.5706439999999996E-3</v>
      </c>
    </row>
    <row r="3312" spans="1:5" x14ac:dyDescent="0.35">
      <c r="A3312" s="29" t="s">
        <v>134</v>
      </c>
      <c r="B3312" s="29" t="s">
        <v>150</v>
      </c>
      <c r="C3312" s="29" t="s">
        <v>33</v>
      </c>
      <c r="D3312" s="29">
        <v>72.61217499</v>
      </c>
      <c r="E3312" s="29">
        <v>8.8522710000000001E-3</v>
      </c>
    </row>
    <row r="3313" spans="1:5" x14ac:dyDescent="0.35">
      <c r="A3313" s="29" t="s">
        <v>135</v>
      </c>
      <c r="B3313" s="29" t="s">
        <v>150</v>
      </c>
      <c r="C3313" s="29" t="s">
        <v>33</v>
      </c>
      <c r="D3313" s="29">
        <v>72</v>
      </c>
      <c r="E3313" s="29">
        <v>7.2627300000000002E-3</v>
      </c>
    </row>
    <row r="3314" spans="1:5" x14ac:dyDescent="0.35">
      <c r="A3314" s="29" t="s">
        <v>136</v>
      </c>
      <c r="B3314" s="29" t="s">
        <v>150</v>
      </c>
      <c r="C3314" s="29" t="s">
        <v>33</v>
      </c>
      <c r="D3314" s="29">
        <v>101.55110931</v>
      </c>
      <c r="E3314" s="29">
        <v>7.2451210000000002E-3</v>
      </c>
    </row>
    <row r="3315" spans="1:5" x14ac:dyDescent="0.35">
      <c r="A3315" s="29" t="s">
        <v>137</v>
      </c>
      <c r="B3315" s="29" t="s">
        <v>150</v>
      </c>
      <c r="C3315" s="29" t="s">
        <v>33</v>
      </c>
      <c r="D3315" s="29">
        <v>83.468437190000003</v>
      </c>
      <c r="E3315" s="29">
        <v>7.3689250000000001E-3</v>
      </c>
    </row>
    <row r="3316" spans="1:5" x14ac:dyDescent="0.35">
      <c r="A3316" s="29" t="s">
        <v>138</v>
      </c>
      <c r="B3316" s="29" t="s">
        <v>150</v>
      </c>
      <c r="C3316" s="29" t="s">
        <v>33</v>
      </c>
      <c r="D3316" s="29">
        <v>92.646720889999997</v>
      </c>
      <c r="E3316" s="29">
        <v>7.5339370000000001E-3</v>
      </c>
    </row>
    <row r="3317" spans="1:5" x14ac:dyDescent="0.35">
      <c r="A3317" s="29" t="s">
        <v>124</v>
      </c>
      <c r="B3317" s="29" t="s">
        <v>150</v>
      </c>
      <c r="C3317" s="29" t="s">
        <v>34</v>
      </c>
      <c r="D3317" s="29">
        <v>180.67469788</v>
      </c>
      <c r="E3317" s="29">
        <v>5.2242640000000002E-3</v>
      </c>
    </row>
    <row r="3318" spans="1:5" x14ac:dyDescent="0.35">
      <c r="A3318" s="29" t="s">
        <v>125</v>
      </c>
      <c r="B3318" s="29" t="s">
        <v>150</v>
      </c>
      <c r="C3318" s="29" t="s">
        <v>34</v>
      </c>
      <c r="D3318" s="29">
        <v>197.73512267999999</v>
      </c>
      <c r="E3318" s="29">
        <v>5.7474229999999998E-3</v>
      </c>
    </row>
    <row r="3319" spans="1:5" x14ac:dyDescent="0.35">
      <c r="A3319" s="29" t="s">
        <v>126</v>
      </c>
      <c r="B3319" s="29" t="s">
        <v>150</v>
      </c>
      <c r="C3319" s="29" t="s">
        <v>34</v>
      </c>
      <c r="D3319" s="29">
        <v>217.38916015999999</v>
      </c>
      <c r="E3319" s="29">
        <v>5.0543089999999999E-3</v>
      </c>
    </row>
    <row r="3320" spans="1:5" x14ac:dyDescent="0.35">
      <c r="A3320" s="29" t="s">
        <v>127</v>
      </c>
      <c r="B3320" s="29" t="s">
        <v>150</v>
      </c>
      <c r="C3320" s="29" t="s">
        <v>34</v>
      </c>
      <c r="D3320" s="29">
        <v>158.38484192000001</v>
      </c>
      <c r="E3320" s="29">
        <v>5.3119969999999997E-3</v>
      </c>
    </row>
    <row r="3321" spans="1:5" x14ac:dyDescent="0.35">
      <c r="A3321" s="29" t="s">
        <v>128</v>
      </c>
      <c r="B3321" s="29" t="s">
        <v>150</v>
      </c>
      <c r="C3321" s="29" t="s">
        <v>34</v>
      </c>
      <c r="D3321" s="29">
        <v>172.61375426999999</v>
      </c>
      <c r="E3321" s="29">
        <v>5.0005659999999997E-3</v>
      </c>
    </row>
    <row r="3322" spans="1:5" x14ac:dyDescent="0.35">
      <c r="A3322" s="29" t="s">
        <v>129</v>
      </c>
      <c r="B3322" s="29" t="s">
        <v>150</v>
      </c>
      <c r="C3322" s="29" t="s">
        <v>34</v>
      </c>
      <c r="D3322" s="29">
        <v>141.01170349</v>
      </c>
      <c r="E3322" s="29">
        <v>4.7623079999999998E-3</v>
      </c>
    </row>
    <row r="3323" spans="1:5" x14ac:dyDescent="0.35">
      <c r="A3323" s="29" t="s">
        <v>130</v>
      </c>
      <c r="B3323" s="29" t="s">
        <v>150</v>
      </c>
      <c r="C3323" s="29" t="s">
        <v>34</v>
      </c>
      <c r="D3323" s="29">
        <v>99.27015686</v>
      </c>
      <c r="E3323" s="29">
        <v>6.0508200000000002E-3</v>
      </c>
    </row>
    <row r="3324" spans="1:5" x14ac:dyDescent="0.35">
      <c r="A3324" s="29" t="s">
        <v>131</v>
      </c>
      <c r="B3324" s="29" t="s">
        <v>150</v>
      </c>
      <c r="C3324" s="29" t="s">
        <v>34</v>
      </c>
      <c r="D3324" s="29">
        <v>111.07900238000001</v>
      </c>
      <c r="E3324" s="29">
        <v>4.5838839999999999E-3</v>
      </c>
    </row>
    <row r="3325" spans="1:5" x14ac:dyDescent="0.35">
      <c r="A3325" s="29" t="s">
        <v>132</v>
      </c>
      <c r="B3325" s="29" t="s">
        <v>150</v>
      </c>
      <c r="C3325" s="29" t="s">
        <v>34</v>
      </c>
      <c r="D3325" s="29">
        <v>79.866409300000001</v>
      </c>
      <c r="E3325" s="29">
        <v>5.062034E-3</v>
      </c>
    </row>
    <row r="3326" spans="1:5" x14ac:dyDescent="0.35">
      <c r="A3326" s="29" t="s">
        <v>133</v>
      </c>
      <c r="B3326" s="29" t="s">
        <v>150</v>
      </c>
      <c r="C3326" s="29" t="s">
        <v>34</v>
      </c>
      <c r="D3326" s="29">
        <v>142.45687866</v>
      </c>
      <c r="E3326" s="29">
        <v>6.1684390000000004E-3</v>
      </c>
    </row>
    <row r="3327" spans="1:5" x14ac:dyDescent="0.35">
      <c r="A3327" s="29" t="s">
        <v>134</v>
      </c>
      <c r="B3327" s="29" t="s">
        <v>150</v>
      </c>
      <c r="C3327" s="29" t="s">
        <v>34</v>
      </c>
      <c r="D3327" s="29">
        <v>101.5096283</v>
      </c>
      <c r="E3327" s="29">
        <v>6.9831060000000002E-3</v>
      </c>
    </row>
    <row r="3328" spans="1:5" x14ac:dyDescent="0.35">
      <c r="A3328" s="29" t="s">
        <v>135</v>
      </c>
      <c r="B3328" s="29" t="s">
        <v>150</v>
      </c>
      <c r="C3328" s="29" t="s">
        <v>34</v>
      </c>
      <c r="D3328" s="29">
        <v>90</v>
      </c>
      <c r="E3328" s="29">
        <v>5.9876529999999999E-3</v>
      </c>
    </row>
    <row r="3329" spans="1:5" x14ac:dyDescent="0.35">
      <c r="A3329" s="29" t="s">
        <v>136</v>
      </c>
      <c r="B3329" s="29" t="s">
        <v>150</v>
      </c>
      <c r="C3329" s="29" t="s">
        <v>34</v>
      </c>
      <c r="D3329" s="29">
        <v>72.912361149999995</v>
      </c>
      <c r="E3329" s="29">
        <v>5.0365399999999999E-3</v>
      </c>
    </row>
    <row r="3330" spans="1:5" x14ac:dyDescent="0.35">
      <c r="A3330" s="29" t="s">
        <v>137</v>
      </c>
      <c r="B3330" s="29" t="s">
        <v>150</v>
      </c>
      <c r="C3330" s="29" t="s">
        <v>34</v>
      </c>
      <c r="D3330" s="29">
        <v>92.132614140000001</v>
      </c>
      <c r="E3330" s="29">
        <v>5.6536629999999997E-3</v>
      </c>
    </row>
    <row r="3331" spans="1:5" x14ac:dyDescent="0.35">
      <c r="A3331" s="29" t="s">
        <v>138</v>
      </c>
      <c r="B3331" s="29" t="s">
        <v>150</v>
      </c>
      <c r="C3331" s="29" t="s">
        <v>34</v>
      </c>
      <c r="D3331" s="29">
        <v>39.88876724</v>
      </c>
      <c r="E3331" s="29">
        <v>6.232731E-3</v>
      </c>
    </row>
    <row r="3332" spans="1:5" x14ac:dyDescent="0.35">
      <c r="A3332" s="29" t="s">
        <v>124</v>
      </c>
      <c r="B3332" s="29" t="s">
        <v>150</v>
      </c>
      <c r="C3332" s="29" t="s">
        <v>35</v>
      </c>
      <c r="D3332" s="29">
        <v>267.04348755000001</v>
      </c>
      <c r="E3332" s="29">
        <v>5.120538E-3</v>
      </c>
    </row>
    <row r="3333" spans="1:5" x14ac:dyDescent="0.35">
      <c r="A3333" s="29" t="s">
        <v>125</v>
      </c>
      <c r="B3333" s="29" t="s">
        <v>150</v>
      </c>
      <c r="C3333" s="29" t="s">
        <v>35</v>
      </c>
      <c r="D3333" s="29">
        <v>323.98605347</v>
      </c>
      <c r="E3333" s="29">
        <v>5.4426559999999997E-3</v>
      </c>
    </row>
    <row r="3334" spans="1:5" x14ac:dyDescent="0.35">
      <c r="A3334" s="29" t="s">
        <v>126</v>
      </c>
      <c r="B3334" s="29" t="s">
        <v>150</v>
      </c>
      <c r="C3334" s="29" t="s">
        <v>35</v>
      </c>
      <c r="D3334" s="29">
        <v>324.11529540999999</v>
      </c>
      <c r="E3334" s="29">
        <v>5.1098860000000001E-3</v>
      </c>
    </row>
    <row r="3335" spans="1:5" x14ac:dyDescent="0.35">
      <c r="A3335" s="29" t="s">
        <v>127</v>
      </c>
      <c r="B3335" s="29" t="s">
        <v>150</v>
      </c>
      <c r="C3335" s="29" t="s">
        <v>35</v>
      </c>
      <c r="D3335" s="29">
        <v>202.73088074</v>
      </c>
      <c r="E3335" s="29">
        <v>5.3794589999999996E-3</v>
      </c>
    </row>
    <row r="3336" spans="1:5" x14ac:dyDescent="0.35">
      <c r="A3336" s="29" t="s">
        <v>128</v>
      </c>
      <c r="B3336" s="29" t="s">
        <v>150</v>
      </c>
      <c r="C3336" s="29" t="s">
        <v>35</v>
      </c>
      <c r="D3336" s="29">
        <v>271.74826050000001</v>
      </c>
      <c r="E3336" s="29">
        <v>4.842552E-3</v>
      </c>
    </row>
    <row r="3337" spans="1:5" x14ac:dyDescent="0.35">
      <c r="A3337" s="29" t="s">
        <v>129</v>
      </c>
      <c r="B3337" s="29" t="s">
        <v>150</v>
      </c>
      <c r="C3337" s="29" t="s">
        <v>35</v>
      </c>
      <c r="D3337" s="29">
        <v>251.16024780000001</v>
      </c>
      <c r="E3337" s="29">
        <v>5.0975020000000003E-3</v>
      </c>
    </row>
    <row r="3338" spans="1:5" x14ac:dyDescent="0.35">
      <c r="A3338" s="29" t="s">
        <v>130</v>
      </c>
      <c r="B3338" s="29" t="s">
        <v>150</v>
      </c>
      <c r="C3338" s="29" t="s">
        <v>35</v>
      </c>
      <c r="D3338" s="29">
        <v>270.52444458000002</v>
      </c>
      <c r="E3338" s="29">
        <v>4.806467E-3</v>
      </c>
    </row>
    <row r="3339" spans="1:5" x14ac:dyDescent="0.35">
      <c r="A3339" s="29" t="s">
        <v>131</v>
      </c>
      <c r="B3339" s="29" t="s">
        <v>150</v>
      </c>
      <c r="C3339" s="29" t="s">
        <v>35</v>
      </c>
      <c r="D3339" s="29">
        <v>275.89874268</v>
      </c>
      <c r="E3339" s="29">
        <v>4.2238969999999999E-3</v>
      </c>
    </row>
    <row r="3340" spans="1:5" x14ac:dyDescent="0.35">
      <c r="A3340" s="29" t="s">
        <v>132</v>
      </c>
      <c r="B3340" s="29" t="s">
        <v>150</v>
      </c>
      <c r="C3340" s="29" t="s">
        <v>35</v>
      </c>
      <c r="D3340" s="29">
        <v>393.92550659</v>
      </c>
      <c r="E3340" s="29">
        <v>4.867733E-3</v>
      </c>
    </row>
    <row r="3341" spans="1:5" x14ac:dyDescent="0.35">
      <c r="A3341" s="29" t="s">
        <v>133</v>
      </c>
      <c r="B3341" s="29" t="s">
        <v>150</v>
      </c>
      <c r="C3341" s="29" t="s">
        <v>35</v>
      </c>
      <c r="D3341" s="29">
        <v>323.06488037000003</v>
      </c>
      <c r="E3341" s="29">
        <v>5.3685290000000004E-3</v>
      </c>
    </row>
    <row r="3342" spans="1:5" x14ac:dyDescent="0.35">
      <c r="A3342" s="29" t="s">
        <v>134</v>
      </c>
      <c r="B3342" s="29" t="s">
        <v>150</v>
      </c>
      <c r="C3342" s="29" t="s">
        <v>35</v>
      </c>
      <c r="D3342" s="29">
        <v>276.84701538000002</v>
      </c>
      <c r="E3342" s="29">
        <v>5.1019960000000001E-3</v>
      </c>
    </row>
    <row r="3343" spans="1:5" x14ac:dyDescent="0.35">
      <c r="A3343" s="29" t="s">
        <v>135</v>
      </c>
      <c r="B3343" s="29" t="s">
        <v>150</v>
      </c>
      <c r="C3343" s="29" t="s">
        <v>35</v>
      </c>
      <c r="D3343" s="29">
        <v>287</v>
      </c>
      <c r="E3343" s="29">
        <v>5.1829270000000004E-3</v>
      </c>
    </row>
    <row r="3344" spans="1:5" x14ac:dyDescent="0.35">
      <c r="A3344" s="29" t="s">
        <v>136</v>
      </c>
      <c r="B3344" s="29" t="s">
        <v>150</v>
      </c>
      <c r="C3344" s="29" t="s">
        <v>35</v>
      </c>
      <c r="D3344" s="29">
        <v>395.32351684999998</v>
      </c>
      <c r="E3344" s="29">
        <v>5.316037E-3</v>
      </c>
    </row>
    <row r="3345" spans="1:5" x14ac:dyDescent="0.35">
      <c r="A3345" s="29" t="s">
        <v>137</v>
      </c>
      <c r="B3345" s="29" t="s">
        <v>150</v>
      </c>
      <c r="C3345" s="29" t="s">
        <v>35</v>
      </c>
      <c r="D3345" s="29">
        <v>239.34788513000001</v>
      </c>
      <c r="E3345" s="29">
        <v>6.6706389999999999E-3</v>
      </c>
    </row>
    <row r="3346" spans="1:5" x14ac:dyDescent="0.35">
      <c r="A3346" s="29" t="s">
        <v>138</v>
      </c>
      <c r="B3346" s="29" t="s">
        <v>150</v>
      </c>
      <c r="C3346" s="29" t="s">
        <v>35</v>
      </c>
      <c r="D3346" s="29">
        <v>173.96470642</v>
      </c>
      <c r="E3346" s="29">
        <v>5.539881E-3</v>
      </c>
    </row>
    <row r="3347" spans="1:5" x14ac:dyDescent="0.35">
      <c r="A3347" s="29" t="s">
        <v>124</v>
      </c>
      <c r="B3347" s="29" t="s">
        <v>150</v>
      </c>
      <c r="C3347" s="29" t="s">
        <v>107</v>
      </c>
      <c r="D3347" s="29">
        <v>12.25</v>
      </c>
      <c r="E3347" s="29">
        <v>3.5856E-3</v>
      </c>
    </row>
    <row r="3348" spans="1:5" x14ac:dyDescent="0.35">
      <c r="A3348" s="29" t="s">
        <v>125</v>
      </c>
      <c r="B3348" s="29" t="s">
        <v>150</v>
      </c>
      <c r="C3348" s="29" t="s">
        <v>107</v>
      </c>
      <c r="D3348" s="29">
        <v>33.108009340000002</v>
      </c>
      <c r="E3348" s="29">
        <v>6.0705899999999998E-3</v>
      </c>
    </row>
    <row r="3349" spans="1:5" x14ac:dyDescent="0.35">
      <c r="A3349" s="29" t="s">
        <v>126</v>
      </c>
      <c r="B3349" s="29" t="s">
        <v>150</v>
      </c>
      <c r="C3349" s="29" t="s">
        <v>107</v>
      </c>
      <c r="D3349" s="29">
        <v>13</v>
      </c>
      <c r="E3349" s="29">
        <v>4.8611100000000001E-3</v>
      </c>
    </row>
    <row r="3350" spans="1:5" x14ac:dyDescent="0.35">
      <c r="A3350" s="29" t="s">
        <v>127</v>
      </c>
      <c r="B3350" s="29" t="s">
        <v>150</v>
      </c>
      <c r="C3350" s="29" t="s">
        <v>107</v>
      </c>
      <c r="D3350" s="29">
        <v>16.083333970000002</v>
      </c>
      <c r="E3350" s="29">
        <v>7.9753159999999997E-3</v>
      </c>
    </row>
    <row r="3351" spans="1:5" x14ac:dyDescent="0.35">
      <c r="A3351" s="29" t="s">
        <v>128</v>
      </c>
      <c r="B3351" s="29" t="s">
        <v>150</v>
      </c>
      <c r="C3351" s="29" t="s">
        <v>107</v>
      </c>
      <c r="D3351" s="29">
        <v>20.577777860000001</v>
      </c>
      <c r="E3351" s="29">
        <v>6.2957459999999996E-3</v>
      </c>
    </row>
    <row r="3352" spans="1:5" x14ac:dyDescent="0.35">
      <c r="A3352" s="29" t="s">
        <v>129</v>
      </c>
      <c r="B3352" s="29" t="s">
        <v>150</v>
      </c>
      <c r="C3352" s="29" t="s">
        <v>107</v>
      </c>
      <c r="D3352" s="29">
        <v>35.757575989999999</v>
      </c>
      <c r="E3352" s="29">
        <v>6.4865820000000003E-3</v>
      </c>
    </row>
    <row r="3353" spans="1:5" x14ac:dyDescent="0.35">
      <c r="A3353" s="29" t="s">
        <v>130</v>
      </c>
      <c r="B3353" s="29" t="s">
        <v>150</v>
      </c>
      <c r="C3353" s="29" t="s">
        <v>107</v>
      </c>
      <c r="D3353" s="29">
        <v>27.955951689999999</v>
      </c>
      <c r="E3353" s="29">
        <v>5.8988000000000001E-3</v>
      </c>
    </row>
    <row r="3354" spans="1:5" x14ac:dyDescent="0.35">
      <c r="A3354" s="29" t="s">
        <v>131</v>
      </c>
      <c r="B3354" s="29" t="s">
        <v>150</v>
      </c>
      <c r="C3354" s="29" t="s">
        <v>107</v>
      </c>
      <c r="D3354" s="29">
        <v>32.375</v>
      </c>
      <c r="E3354" s="29">
        <v>5.75933E-3</v>
      </c>
    </row>
    <row r="3355" spans="1:5" x14ac:dyDescent="0.35">
      <c r="A3355" s="29" t="s">
        <v>132</v>
      </c>
      <c r="B3355" s="29" t="s">
        <v>150</v>
      </c>
      <c r="C3355" s="29" t="s">
        <v>107</v>
      </c>
      <c r="D3355" s="29">
        <v>7.3333334900000002</v>
      </c>
      <c r="E3355" s="29">
        <v>5.0505050000000003E-3</v>
      </c>
    </row>
    <row r="3356" spans="1:5" x14ac:dyDescent="0.35">
      <c r="A3356" s="29" t="s">
        <v>133</v>
      </c>
      <c r="B3356" s="29" t="s">
        <v>150</v>
      </c>
      <c r="C3356" s="29" t="s">
        <v>107</v>
      </c>
      <c r="D3356" s="29">
        <v>15.14285755</v>
      </c>
      <c r="E3356" s="29">
        <v>5.4179759999999997E-3</v>
      </c>
    </row>
    <row r="3357" spans="1:5" x14ac:dyDescent="0.35">
      <c r="A3357" s="29" t="s">
        <v>134</v>
      </c>
      <c r="B3357" s="29" t="s">
        <v>150</v>
      </c>
      <c r="C3357" s="29" t="s">
        <v>107</v>
      </c>
      <c r="D3357" s="29">
        <v>22.666666029999998</v>
      </c>
      <c r="E3357" s="29">
        <v>6.1274509999999999E-3</v>
      </c>
    </row>
    <row r="3358" spans="1:5" x14ac:dyDescent="0.35">
      <c r="A3358" s="29" t="s">
        <v>135</v>
      </c>
      <c r="B3358" s="29" t="s">
        <v>150</v>
      </c>
      <c r="C3358" s="29" t="s">
        <v>107</v>
      </c>
      <c r="D3358" s="29">
        <v>29</v>
      </c>
      <c r="E3358" s="29">
        <v>6.4894640000000003E-3</v>
      </c>
    </row>
    <row r="3359" spans="1:5" x14ac:dyDescent="0.35">
      <c r="A3359" s="29" t="s">
        <v>136</v>
      </c>
      <c r="B3359" s="29" t="s">
        <v>150</v>
      </c>
      <c r="C3359" s="29" t="s">
        <v>107</v>
      </c>
      <c r="D3359" s="29">
        <v>31.892856600000002</v>
      </c>
      <c r="E3359" s="29">
        <v>8.9990039999999997E-3</v>
      </c>
    </row>
    <row r="3360" spans="1:5" x14ac:dyDescent="0.35">
      <c r="A3360" s="29" t="s">
        <v>137</v>
      </c>
      <c r="B3360" s="29" t="s">
        <v>150</v>
      </c>
      <c r="C3360" s="29" t="s">
        <v>107</v>
      </c>
      <c r="D3360" s="29">
        <v>24.47619057</v>
      </c>
      <c r="E3360" s="29">
        <v>6.9647099999999998E-3</v>
      </c>
    </row>
    <row r="3361" spans="1:5" x14ac:dyDescent="0.35">
      <c r="A3361" s="29" t="s">
        <v>138</v>
      </c>
      <c r="B3361" s="29" t="s">
        <v>150</v>
      </c>
      <c r="C3361" s="29" t="s">
        <v>107</v>
      </c>
      <c r="D3361" s="29">
        <v>15.5</v>
      </c>
      <c r="E3361" s="29">
        <v>7.2916669999999999E-3</v>
      </c>
    </row>
    <row r="3362" spans="1:5" x14ac:dyDescent="0.35">
      <c r="A3362" s="29" t="s">
        <v>124</v>
      </c>
      <c r="B3362" s="29" t="s">
        <v>150</v>
      </c>
      <c r="C3362" s="29" t="s">
        <v>108</v>
      </c>
      <c r="D3362" s="29">
        <v>2</v>
      </c>
      <c r="E3362" s="29">
        <v>5.2083329999999999E-3</v>
      </c>
    </row>
    <row r="3363" spans="1:5" x14ac:dyDescent="0.35">
      <c r="A3363" s="29" t="s">
        <v>125</v>
      </c>
      <c r="B3363" s="29" t="s">
        <v>150</v>
      </c>
      <c r="C3363" s="29" t="s">
        <v>108</v>
      </c>
      <c r="D3363" s="29">
        <v>0</v>
      </c>
      <c r="E3363" s="29">
        <v>0</v>
      </c>
    </row>
    <row r="3364" spans="1:5" x14ac:dyDescent="0.35">
      <c r="A3364" s="29" t="s">
        <v>126</v>
      </c>
      <c r="B3364" s="29" t="s">
        <v>150</v>
      </c>
      <c r="C3364" s="29" t="s">
        <v>108</v>
      </c>
      <c r="D3364" s="29">
        <v>1</v>
      </c>
      <c r="E3364" s="29">
        <v>1.3888888E-2</v>
      </c>
    </row>
    <row r="3365" spans="1:5" x14ac:dyDescent="0.35">
      <c r="A3365" s="29" t="s">
        <v>127</v>
      </c>
      <c r="B3365" s="29" t="s">
        <v>150</v>
      </c>
      <c r="C3365" s="29" t="s">
        <v>108</v>
      </c>
      <c r="D3365" s="29">
        <v>1</v>
      </c>
      <c r="E3365" s="29">
        <v>1.1111111E-2</v>
      </c>
    </row>
    <row r="3366" spans="1:5" x14ac:dyDescent="0.35">
      <c r="A3366" s="29" t="s">
        <v>128</v>
      </c>
      <c r="B3366" s="29" t="s">
        <v>150</v>
      </c>
      <c r="C3366" s="29" t="s">
        <v>108</v>
      </c>
      <c r="D3366" s="29">
        <v>0</v>
      </c>
      <c r="E3366" s="29">
        <v>0</v>
      </c>
    </row>
    <row r="3367" spans="1:5" x14ac:dyDescent="0.35">
      <c r="A3367" s="29" t="s">
        <v>129</v>
      </c>
      <c r="B3367" s="29" t="s">
        <v>150</v>
      </c>
      <c r="C3367" s="29" t="s">
        <v>108</v>
      </c>
      <c r="D3367" s="29">
        <v>0</v>
      </c>
      <c r="E3367" s="29">
        <v>0</v>
      </c>
    </row>
    <row r="3368" spans="1:5" x14ac:dyDescent="0.35">
      <c r="A3368" s="29" t="s">
        <v>130</v>
      </c>
      <c r="B3368" s="29" t="s">
        <v>150</v>
      </c>
      <c r="C3368" s="29" t="s">
        <v>108</v>
      </c>
      <c r="D3368" s="29">
        <v>1</v>
      </c>
      <c r="E3368" s="29">
        <v>4.1666660000000003E-3</v>
      </c>
    </row>
    <row r="3369" spans="1:5" x14ac:dyDescent="0.35">
      <c r="A3369" s="29" t="s">
        <v>131</v>
      </c>
      <c r="B3369" s="29" t="s">
        <v>150</v>
      </c>
      <c r="C3369" s="29" t="s">
        <v>108</v>
      </c>
      <c r="D3369" s="29">
        <v>1</v>
      </c>
      <c r="E3369" s="29">
        <v>3.4722220000000001E-3</v>
      </c>
    </row>
    <row r="3370" spans="1:5" x14ac:dyDescent="0.35">
      <c r="A3370" s="29" t="s">
        <v>132</v>
      </c>
      <c r="B3370" s="29" t="s">
        <v>150</v>
      </c>
      <c r="C3370" s="29" t="s">
        <v>108</v>
      </c>
      <c r="D3370" s="29">
        <v>0</v>
      </c>
      <c r="E3370" s="29">
        <v>0</v>
      </c>
    </row>
    <row r="3371" spans="1:5" x14ac:dyDescent="0.35">
      <c r="A3371" s="29" t="s">
        <v>133</v>
      </c>
      <c r="B3371" s="29" t="s">
        <v>150</v>
      </c>
      <c r="C3371" s="29" t="s">
        <v>108</v>
      </c>
      <c r="D3371" s="29">
        <v>0</v>
      </c>
      <c r="E3371" s="29">
        <v>0</v>
      </c>
    </row>
    <row r="3372" spans="1:5" x14ac:dyDescent="0.35">
      <c r="A3372" s="29" t="s">
        <v>134</v>
      </c>
      <c r="B3372" s="29" t="s">
        <v>150</v>
      </c>
      <c r="C3372" s="29" t="s">
        <v>108</v>
      </c>
      <c r="D3372" s="29">
        <v>1</v>
      </c>
      <c r="E3372" s="29">
        <v>5.5555559999999997E-3</v>
      </c>
    </row>
    <row r="3373" spans="1:5" x14ac:dyDescent="0.35">
      <c r="A3373" s="29" t="s">
        <v>135</v>
      </c>
      <c r="B3373" s="29" t="s">
        <v>150</v>
      </c>
      <c r="C3373" s="29" t="s">
        <v>108</v>
      </c>
      <c r="D3373" s="29">
        <v>0</v>
      </c>
      <c r="E3373" s="29">
        <v>0</v>
      </c>
    </row>
    <row r="3374" spans="1:5" x14ac:dyDescent="0.35">
      <c r="A3374" s="29" t="s">
        <v>136</v>
      </c>
      <c r="B3374" s="29" t="s">
        <v>150</v>
      </c>
      <c r="C3374" s="29" t="s">
        <v>108</v>
      </c>
      <c r="D3374" s="29">
        <v>0</v>
      </c>
      <c r="E3374" s="29">
        <v>0</v>
      </c>
    </row>
    <row r="3375" spans="1:5" x14ac:dyDescent="0.35">
      <c r="A3375" s="29" t="s">
        <v>137</v>
      </c>
      <c r="B3375" s="29" t="s">
        <v>150</v>
      </c>
      <c r="C3375" s="29" t="s">
        <v>108</v>
      </c>
      <c r="D3375" s="29">
        <v>0</v>
      </c>
      <c r="E3375" s="29">
        <v>0</v>
      </c>
    </row>
    <row r="3376" spans="1:5" x14ac:dyDescent="0.35">
      <c r="A3376" s="29" t="s">
        <v>138</v>
      </c>
      <c r="B3376" s="29" t="s">
        <v>150</v>
      </c>
      <c r="C3376" s="29" t="s">
        <v>108</v>
      </c>
      <c r="D3376" s="29">
        <v>0</v>
      </c>
      <c r="E3376" s="29">
        <v>0</v>
      </c>
    </row>
    <row r="3377" spans="1:5" x14ac:dyDescent="0.35">
      <c r="A3377" s="29" t="s">
        <v>124</v>
      </c>
      <c r="B3377" s="29" t="s">
        <v>150</v>
      </c>
      <c r="C3377" s="29" t="s">
        <v>36</v>
      </c>
      <c r="D3377" s="29">
        <v>346.86486816000001</v>
      </c>
      <c r="E3377" s="29">
        <v>5.2658510000000002E-3</v>
      </c>
    </row>
    <row r="3378" spans="1:5" x14ac:dyDescent="0.35">
      <c r="A3378" s="29" t="s">
        <v>125</v>
      </c>
      <c r="B3378" s="29" t="s">
        <v>150</v>
      </c>
      <c r="C3378" s="29" t="s">
        <v>36</v>
      </c>
      <c r="D3378" s="29">
        <v>386.65155028999999</v>
      </c>
      <c r="E3378" s="29">
        <v>5.5729150000000003E-3</v>
      </c>
    </row>
    <row r="3379" spans="1:5" x14ac:dyDescent="0.35">
      <c r="A3379" s="29" t="s">
        <v>126</v>
      </c>
      <c r="B3379" s="29" t="s">
        <v>150</v>
      </c>
      <c r="C3379" s="29" t="s">
        <v>36</v>
      </c>
      <c r="D3379" s="29">
        <v>389.00872802999999</v>
      </c>
      <c r="E3379" s="29">
        <v>5.6749399999999998E-3</v>
      </c>
    </row>
    <row r="3380" spans="1:5" x14ac:dyDescent="0.35">
      <c r="A3380" s="29" t="s">
        <v>127</v>
      </c>
      <c r="B3380" s="29" t="s">
        <v>150</v>
      </c>
      <c r="C3380" s="29" t="s">
        <v>36</v>
      </c>
      <c r="D3380" s="29">
        <v>345.94213867000002</v>
      </c>
      <c r="E3380" s="29">
        <v>5.6558199999999998E-3</v>
      </c>
    </row>
    <row r="3381" spans="1:5" x14ac:dyDescent="0.35">
      <c r="A3381" s="29" t="s">
        <v>128</v>
      </c>
      <c r="B3381" s="29" t="s">
        <v>150</v>
      </c>
      <c r="C3381" s="29" t="s">
        <v>36</v>
      </c>
      <c r="D3381" s="29">
        <v>266.85595703000001</v>
      </c>
      <c r="E3381" s="29">
        <v>6.0515070000000002E-3</v>
      </c>
    </row>
    <row r="3382" spans="1:5" x14ac:dyDescent="0.35">
      <c r="A3382" s="29" t="s">
        <v>129</v>
      </c>
      <c r="B3382" s="29" t="s">
        <v>150</v>
      </c>
      <c r="C3382" s="29" t="s">
        <v>36</v>
      </c>
      <c r="D3382" s="29">
        <v>343.10787964000002</v>
      </c>
      <c r="E3382" s="29">
        <v>5.7319190000000002E-3</v>
      </c>
    </row>
    <row r="3383" spans="1:5" x14ac:dyDescent="0.35">
      <c r="A3383" s="29" t="s">
        <v>130</v>
      </c>
      <c r="B3383" s="29" t="s">
        <v>150</v>
      </c>
      <c r="C3383" s="29" t="s">
        <v>36</v>
      </c>
      <c r="D3383" s="29">
        <v>240.95252991000001</v>
      </c>
      <c r="E3383" s="29">
        <v>6.1961100000000003E-3</v>
      </c>
    </row>
    <row r="3384" spans="1:5" x14ac:dyDescent="0.35">
      <c r="A3384" s="29" t="s">
        <v>131</v>
      </c>
      <c r="B3384" s="29" t="s">
        <v>150</v>
      </c>
      <c r="C3384" s="29" t="s">
        <v>36</v>
      </c>
      <c r="D3384" s="29">
        <v>286.79382323999999</v>
      </c>
      <c r="E3384" s="29">
        <v>5.3508189999999997E-3</v>
      </c>
    </row>
    <row r="3385" spans="1:5" x14ac:dyDescent="0.35">
      <c r="A3385" s="29" t="s">
        <v>132</v>
      </c>
      <c r="B3385" s="29" t="s">
        <v>150</v>
      </c>
      <c r="C3385" s="29" t="s">
        <v>36</v>
      </c>
      <c r="D3385" s="29">
        <v>295.05981444999998</v>
      </c>
      <c r="E3385" s="29">
        <v>5.5821639999999997E-3</v>
      </c>
    </row>
    <row r="3386" spans="1:5" x14ac:dyDescent="0.35">
      <c r="A3386" s="29" t="s">
        <v>133</v>
      </c>
      <c r="B3386" s="29" t="s">
        <v>150</v>
      </c>
      <c r="C3386" s="29" t="s">
        <v>36</v>
      </c>
      <c r="D3386" s="29">
        <v>330.45416260000002</v>
      </c>
      <c r="E3386" s="29">
        <v>5.5617710000000001E-3</v>
      </c>
    </row>
    <row r="3387" spans="1:5" x14ac:dyDescent="0.35">
      <c r="A3387" s="29" t="s">
        <v>134</v>
      </c>
      <c r="B3387" s="29" t="s">
        <v>150</v>
      </c>
      <c r="C3387" s="29" t="s">
        <v>36</v>
      </c>
      <c r="D3387" s="29">
        <v>316.25717163000002</v>
      </c>
      <c r="E3387" s="29">
        <v>5.5066589999999997E-3</v>
      </c>
    </row>
    <row r="3388" spans="1:5" x14ac:dyDescent="0.35">
      <c r="A3388" s="29" t="s">
        <v>135</v>
      </c>
      <c r="B3388" s="29" t="s">
        <v>150</v>
      </c>
      <c r="C3388" s="29" t="s">
        <v>36</v>
      </c>
      <c r="D3388" s="29">
        <v>273</v>
      </c>
      <c r="E3388" s="29">
        <v>5.6471300000000002E-3</v>
      </c>
    </row>
    <row r="3389" spans="1:5" x14ac:dyDescent="0.35">
      <c r="A3389" s="29" t="s">
        <v>136</v>
      </c>
      <c r="B3389" s="29" t="s">
        <v>150</v>
      </c>
      <c r="C3389" s="29" t="s">
        <v>36</v>
      </c>
      <c r="D3389" s="29">
        <v>311.56896972999999</v>
      </c>
      <c r="E3389" s="29">
        <v>5.6655159999999998E-3</v>
      </c>
    </row>
    <row r="3390" spans="1:5" x14ac:dyDescent="0.35">
      <c r="A3390" s="29" t="s">
        <v>137</v>
      </c>
      <c r="B3390" s="29" t="s">
        <v>150</v>
      </c>
      <c r="C3390" s="29" t="s">
        <v>36</v>
      </c>
      <c r="D3390" s="29">
        <v>163.36755371000001</v>
      </c>
      <c r="E3390" s="29">
        <v>6.2165670000000001E-3</v>
      </c>
    </row>
    <row r="3391" spans="1:5" x14ac:dyDescent="0.35">
      <c r="A3391" s="29" t="s">
        <v>138</v>
      </c>
      <c r="B3391" s="29" t="s">
        <v>150</v>
      </c>
      <c r="C3391" s="29" t="s">
        <v>36</v>
      </c>
      <c r="D3391" s="29">
        <v>172.15858459</v>
      </c>
      <c r="E3391" s="29">
        <v>5.9666420000000003E-3</v>
      </c>
    </row>
    <row r="3392" spans="1:5" x14ac:dyDescent="0.35">
      <c r="A3392" s="29" t="s">
        <v>124</v>
      </c>
      <c r="B3392" s="29" t="s">
        <v>150</v>
      </c>
      <c r="C3392" s="29" t="s">
        <v>37</v>
      </c>
      <c r="D3392" s="29">
        <v>355.10079955999998</v>
      </c>
      <c r="E3392" s="29">
        <v>3.8021159999999999E-3</v>
      </c>
    </row>
    <row r="3393" spans="1:5" x14ac:dyDescent="0.35">
      <c r="A3393" s="29" t="s">
        <v>125</v>
      </c>
      <c r="B3393" s="29" t="s">
        <v>150</v>
      </c>
      <c r="C3393" s="29" t="s">
        <v>37</v>
      </c>
      <c r="D3393" s="29">
        <v>385.91256714000002</v>
      </c>
      <c r="E3393" s="29">
        <v>3.9636259999999996E-3</v>
      </c>
    </row>
    <row r="3394" spans="1:5" x14ac:dyDescent="0.35">
      <c r="A3394" s="29" t="s">
        <v>126</v>
      </c>
      <c r="B3394" s="29" t="s">
        <v>150</v>
      </c>
      <c r="C3394" s="29" t="s">
        <v>37</v>
      </c>
      <c r="D3394" s="29">
        <v>308.22937012</v>
      </c>
      <c r="E3394" s="29">
        <v>3.8511819999999999E-3</v>
      </c>
    </row>
    <row r="3395" spans="1:5" x14ac:dyDescent="0.35">
      <c r="A3395" s="29" t="s">
        <v>127</v>
      </c>
      <c r="B3395" s="29" t="s">
        <v>150</v>
      </c>
      <c r="C3395" s="29" t="s">
        <v>37</v>
      </c>
      <c r="D3395" s="29">
        <v>408.46533203000001</v>
      </c>
      <c r="E3395" s="29">
        <v>4.1011729999999996E-3</v>
      </c>
    </row>
    <row r="3396" spans="1:5" x14ac:dyDescent="0.35">
      <c r="A3396" s="29" t="s">
        <v>128</v>
      </c>
      <c r="B3396" s="29" t="s">
        <v>150</v>
      </c>
      <c r="C3396" s="29" t="s">
        <v>37</v>
      </c>
      <c r="D3396" s="29">
        <v>385.18457031000003</v>
      </c>
      <c r="E3396" s="29">
        <v>4.0242009999999998E-3</v>
      </c>
    </row>
    <row r="3397" spans="1:5" x14ac:dyDescent="0.35">
      <c r="A3397" s="29" t="s">
        <v>129</v>
      </c>
      <c r="B3397" s="29" t="s">
        <v>150</v>
      </c>
      <c r="C3397" s="29" t="s">
        <v>37</v>
      </c>
      <c r="D3397" s="29">
        <v>303.09036255000001</v>
      </c>
      <c r="E3397" s="29">
        <v>4.8466389999999998E-3</v>
      </c>
    </row>
    <row r="3398" spans="1:5" x14ac:dyDescent="0.35">
      <c r="A3398" s="29" t="s">
        <v>130</v>
      </c>
      <c r="B3398" s="29" t="s">
        <v>150</v>
      </c>
      <c r="C3398" s="29" t="s">
        <v>37</v>
      </c>
      <c r="D3398" s="29">
        <v>410.87811278999999</v>
      </c>
      <c r="E3398" s="29">
        <v>4.301343E-3</v>
      </c>
    </row>
    <row r="3399" spans="1:5" x14ac:dyDescent="0.35">
      <c r="A3399" s="29" t="s">
        <v>131</v>
      </c>
      <c r="B3399" s="29" t="s">
        <v>150</v>
      </c>
      <c r="C3399" s="29" t="s">
        <v>37</v>
      </c>
      <c r="D3399" s="29">
        <v>327.25085448999999</v>
      </c>
      <c r="E3399" s="29">
        <v>5.1431469999999998E-3</v>
      </c>
    </row>
    <row r="3400" spans="1:5" x14ac:dyDescent="0.35">
      <c r="A3400" s="29" t="s">
        <v>132</v>
      </c>
      <c r="B3400" s="29" t="s">
        <v>150</v>
      </c>
      <c r="C3400" s="29" t="s">
        <v>37</v>
      </c>
      <c r="D3400" s="29">
        <v>298.81225585999999</v>
      </c>
      <c r="E3400" s="29">
        <v>5.5269350000000002E-3</v>
      </c>
    </row>
    <row r="3401" spans="1:5" x14ac:dyDescent="0.35">
      <c r="A3401" s="29" t="s">
        <v>133</v>
      </c>
      <c r="B3401" s="29" t="s">
        <v>150</v>
      </c>
      <c r="C3401" s="29" t="s">
        <v>37</v>
      </c>
      <c r="D3401" s="29">
        <v>406</v>
      </c>
      <c r="E3401" s="29">
        <v>5.2664879999999997E-3</v>
      </c>
    </row>
    <row r="3402" spans="1:5" x14ac:dyDescent="0.35">
      <c r="A3402" s="29" t="s">
        <v>134</v>
      </c>
      <c r="B3402" s="29" t="s">
        <v>150</v>
      </c>
      <c r="C3402" s="29" t="s">
        <v>37</v>
      </c>
      <c r="D3402" s="29">
        <v>324</v>
      </c>
      <c r="E3402" s="29">
        <v>5.0240049999999998E-3</v>
      </c>
    </row>
    <row r="3403" spans="1:5" x14ac:dyDescent="0.35">
      <c r="A3403" s="29" t="s">
        <v>135</v>
      </c>
      <c r="B3403" s="29" t="s">
        <v>150</v>
      </c>
      <c r="C3403" s="29" t="s">
        <v>37</v>
      </c>
      <c r="D3403" s="29">
        <v>319</v>
      </c>
      <c r="E3403" s="29">
        <v>4.8393419999999999E-3</v>
      </c>
    </row>
    <row r="3404" spans="1:5" x14ac:dyDescent="0.35">
      <c r="A3404" s="29" t="s">
        <v>136</v>
      </c>
      <c r="B3404" s="29" t="s">
        <v>150</v>
      </c>
      <c r="C3404" s="29" t="s">
        <v>37</v>
      </c>
      <c r="D3404" s="29">
        <v>278</v>
      </c>
      <c r="E3404" s="29">
        <v>5.2582920000000003E-3</v>
      </c>
    </row>
    <row r="3405" spans="1:5" x14ac:dyDescent="0.35">
      <c r="A3405" s="29" t="s">
        <v>137</v>
      </c>
      <c r="B3405" s="29" t="s">
        <v>150</v>
      </c>
      <c r="C3405" s="29" t="s">
        <v>37</v>
      </c>
      <c r="D3405" s="29">
        <v>218</v>
      </c>
      <c r="E3405" s="29">
        <v>5.5491840000000004E-3</v>
      </c>
    </row>
    <row r="3406" spans="1:5" x14ac:dyDescent="0.35">
      <c r="A3406" s="29" t="s">
        <v>138</v>
      </c>
      <c r="B3406" s="29" t="s">
        <v>150</v>
      </c>
      <c r="C3406" s="29" t="s">
        <v>37</v>
      </c>
      <c r="D3406" s="29">
        <v>201</v>
      </c>
      <c r="E3406" s="29">
        <v>5.3137080000000003E-3</v>
      </c>
    </row>
    <row r="3407" spans="1:5" x14ac:dyDescent="0.35">
      <c r="A3407" s="29" t="s">
        <v>124</v>
      </c>
      <c r="B3407" s="29" t="s">
        <v>150</v>
      </c>
      <c r="C3407" s="29" t="s">
        <v>38</v>
      </c>
      <c r="D3407" s="29">
        <v>188.45945739999999</v>
      </c>
      <c r="E3407" s="29">
        <v>6.4989760000000001E-3</v>
      </c>
    </row>
    <row r="3408" spans="1:5" x14ac:dyDescent="0.35">
      <c r="A3408" s="29" t="s">
        <v>125</v>
      </c>
      <c r="B3408" s="29" t="s">
        <v>150</v>
      </c>
      <c r="C3408" s="29" t="s">
        <v>38</v>
      </c>
      <c r="D3408" s="29">
        <v>305.54333495999998</v>
      </c>
      <c r="E3408" s="29">
        <v>6.0646540000000001E-3</v>
      </c>
    </row>
    <row r="3409" spans="1:5" x14ac:dyDescent="0.35">
      <c r="A3409" s="29" t="s">
        <v>126</v>
      </c>
      <c r="B3409" s="29" t="s">
        <v>150</v>
      </c>
      <c r="C3409" s="29" t="s">
        <v>38</v>
      </c>
      <c r="D3409" s="29">
        <v>308.78564453000001</v>
      </c>
      <c r="E3409" s="29">
        <v>5.3209479999999998E-3</v>
      </c>
    </row>
    <row r="3410" spans="1:5" x14ac:dyDescent="0.35">
      <c r="A3410" s="29" t="s">
        <v>127</v>
      </c>
      <c r="B3410" s="29" t="s">
        <v>150</v>
      </c>
      <c r="C3410" s="29" t="s">
        <v>38</v>
      </c>
      <c r="D3410" s="29">
        <v>178.36065674</v>
      </c>
      <c r="E3410" s="29">
        <v>5.1053449999999998E-3</v>
      </c>
    </row>
    <row r="3411" spans="1:5" x14ac:dyDescent="0.35">
      <c r="A3411" s="29" t="s">
        <v>128</v>
      </c>
      <c r="B3411" s="29" t="s">
        <v>150</v>
      </c>
      <c r="C3411" s="29" t="s">
        <v>38</v>
      </c>
      <c r="D3411" s="29">
        <v>250.50688170999999</v>
      </c>
      <c r="E3411" s="29">
        <v>4.6819829999999998E-3</v>
      </c>
    </row>
    <row r="3412" spans="1:5" x14ac:dyDescent="0.35">
      <c r="A3412" s="29" t="s">
        <v>129</v>
      </c>
      <c r="B3412" s="29" t="s">
        <v>150</v>
      </c>
      <c r="C3412" s="29" t="s">
        <v>38</v>
      </c>
      <c r="D3412" s="29">
        <v>219.20466614</v>
      </c>
      <c r="E3412" s="29">
        <v>5.081314E-3</v>
      </c>
    </row>
    <row r="3413" spans="1:5" x14ac:dyDescent="0.35">
      <c r="A3413" s="29" t="s">
        <v>130</v>
      </c>
      <c r="B3413" s="29" t="s">
        <v>150</v>
      </c>
      <c r="C3413" s="29" t="s">
        <v>38</v>
      </c>
      <c r="D3413" s="29">
        <v>225.77246094</v>
      </c>
      <c r="E3413" s="29">
        <v>5.2432319999999996E-3</v>
      </c>
    </row>
    <row r="3414" spans="1:5" x14ac:dyDescent="0.35">
      <c r="A3414" s="29" t="s">
        <v>131</v>
      </c>
      <c r="B3414" s="29" t="s">
        <v>150</v>
      </c>
      <c r="C3414" s="29" t="s">
        <v>38</v>
      </c>
      <c r="D3414" s="29">
        <v>245.5181427</v>
      </c>
      <c r="E3414" s="29">
        <v>4.5563779999999998E-3</v>
      </c>
    </row>
    <row r="3415" spans="1:5" x14ac:dyDescent="0.35">
      <c r="A3415" s="29" t="s">
        <v>132</v>
      </c>
      <c r="B3415" s="29" t="s">
        <v>150</v>
      </c>
      <c r="C3415" s="29" t="s">
        <v>38</v>
      </c>
      <c r="D3415" s="29">
        <v>230.43106079</v>
      </c>
      <c r="E3415" s="29">
        <v>5.13176E-3</v>
      </c>
    </row>
    <row r="3416" spans="1:5" x14ac:dyDescent="0.35">
      <c r="A3416" s="29" t="s">
        <v>133</v>
      </c>
      <c r="B3416" s="29" t="s">
        <v>150</v>
      </c>
      <c r="C3416" s="29" t="s">
        <v>38</v>
      </c>
      <c r="D3416" s="29">
        <v>282.28247069999998</v>
      </c>
      <c r="E3416" s="29">
        <v>4.8700200000000001E-3</v>
      </c>
    </row>
    <row r="3417" spans="1:5" x14ac:dyDescent="0.35">
      <c r="A3417" s="29" t="s">
        <v>134</v>
      </c>
      <c r="B3417" s="29" t="s">
        <v>150</v>
      </c>
      <c r="C3417" s="29" t="s">
        <v>38</v>
      </c>
      <c r="D3417" s="29">
        <v>206.55149840999999</v>
      </c>
      <c r="E3417" s="29">
        <v>5.057949E-3</v>
      </c>
    </row>
    <row r="3418" spans="1:5" x14ac:dyDescent="0.35">
      <c r="A3418" s="29" t="s">
        <v>135</v>
      </c>
      <c r="B3418" s="29" t="s">
        <v>150</v>
      </c>
      <c r="C3418" s="29" t="s">
        <v>38</v>
      </c>
      <c r="D3418" s="29">
        <v>159</v>
      </c>
      <c r="E3418" s="29">
        <v>6.0621929999999996E-3</v>
      </c>
    </row>
    <row r="3419" spans="1:5" x14ac:dyDescent="0.35">
      <c r="A3419" s="29" t="s">
        <v>136</v>
      </c>
      <c r="B3419" s="29" t="s">
        <v>150</v>
      </c>
      <c r="C3419" s="29" t="s">
        <v>38</v>
      </c>
      <c r="D3419" s="29">
        <v>213.01252747000001</v>
      </c>
      <c r="E3419" s="29">
        <v>6.5798879999999999E-3</v>
      </c>
    </row>
    <row r="3420" spans="1:5" x14ac:dyDescent="0.35">
      <c r="A3420" s="29" t="s">
        <v>137</v>
      </c>
      <c r="B3420" s="29" t="s">
        <v>150</v>
      </c>
      <c r="C3420" s="29" t="s">
        <v>38</v>
      </c>
      <c r="D3420" s="29">
        <v>185.87185668999999</v>
      </c>
      <c r="E3420" s="29">
        <v>5.9566649999999999E-3</v>
      </c>
    </row>
    <row r="3421" spans="1:5" x14ac:dyDescent="0.35">
      <c r="A3421" s="29" t="s">
        <v>138</v>
      </c>
      <c r="B3421" s="29" t="s">
        <v>150</v>
      </c>
      <c r="C3421" s="29" t="s">
        <v>38</v>
      </c>
      <c r="D3421" s="29">
        <v>225</v>
      </c>
      <c r="E3421" s="29">
        <v>6.8425930000000001E-3</v>
      </c>
    </row>
    <row r="3422" spans="1:5" x14ac:dyDescent="0.35">
      <c r="A3422" s="29" t="s">
        <v>124</v>
      </c>
      <c r="B3422" s="29" t="s">
        <v>150</v>
      </c>
      <c r="C3422" s="29" t="s">
        <v>39</v>
      </c>
      <c r="D3422" s="29">
        <v>206.3999939</v>
      </c>
      <c r="E3422" s="29">
        <v>7.3993310000000003E-3</v>
      </c>
    </row>
    <row r="3423" spans="1:5" x14ac:dyDescent="0.35">
      <c r="A3423" s="29" t="s">
        <v>125</v>
      </c>
      <c r="B3423" s="29" t="s">
        <v>150</v>
      </c>
      <c r="C3423" s="29" t="s">
        <v>39</v>
      </c>
      <c r="D3423" s="29">
        <v>255.14370728</v>
      </c>
      <c r="E3423" s="29">
        <v>7.1845320000000004E-3</v>
      </c>
    </row>
    <row r="3424" spans="1:5" x14ac:dyDescent="0.35">
      <c r="A3424" s="29" t="s">
        <v>126</v>
      </c>
      <c r="B3424" s="29" t="s">
        <v>150</v>
      </c>
      <c r="C3424" s="29" t="s">
        <v>39</v>
      </c>
      <c r="D3424" s="29">
        <v>184.10588074</v>
      </c>
      <c r="E3424" s="29">
        <v>8.1150509999999999E-3</v>
      </c>
    </row>
    <row r="3425" spans="1:5" x14ac:dyDescent="0.35">
      <c r="A3425" s="29" t="s">
        <v>127</v>
      </c>
      <c r="B3425" s="29" t="s">
        <v>150</v>
      </c>
      <c r="C3425" s="29" t="s">
        <v>39</v>
      </c>
      <c r="D3425" s="29">
        <v>191.17491150000001</v>
      </c>
      <c r="E3425" s="29">
        <v>6.9329099999999996E-3</v>
      </c>
    </row>
    <row r="3426" spans="1:5" x14ac:dyDescent="0.35">
      <c r="A3426" s="29" t="s">
        <v>128</v>
      </c>
      <c r="B3426" s="29" t="s">
        <v>150</v>
      </c>
      <c r="C3426" s="29" t="s">
        <v>39</v>
      </c>
      <c r="D3426" s="29">
        <v>204.56973267000001</v>
      </c>
      <c r="E3426" s="29">
        <v>6.441698E-3</v>
      </c>
    </row>
    <row r="3427" spans="1:5" x14ac:dyDescent="0.35">
      <c r="A3427" s="29" t="s">
        <v>129</v>
      </c>
      <c r="B3427" s="29" t="s">
        <v>150</v>
      </c>
      <c r="C3427" s="29" t="s">
        <v>39</v>
      </c>
      <c r="D3427" s="29">
        <v>261.96484375</v>
      </c>
      <c r="E3427" s="29">
        <v>6.7067230000000004E-3</v>
      </c>
    </row>
    <row r="3428" spans="1:5" x14ac:dyDescent="0.35">
      <c r="A3428" s="29" t="s">
        <v>130</v>
      </c>
      <c r="B3428" s="29" t="s">
        <v>150</v>
      </c>
      <c r="C3428" s="29" t="s">
        <v>39</v>
      </c>
      <c r="D3428" s="29">
        <v>209.5322113</v>
      </c>
      <c r="E3428" s="29">
        <v>7.5300180000000003E-3</v>
      </c>
    </row>
    <row r="3429" spans="1:5" x14ac:dyDescent="0.35">
      <c r="A3429" s="29" t="s">
        <v>131</v>
      </c>
      <c r="B3429" s="29" t="s">
        <v>150</v>
      </c>
      <c r="C3429" s="29" t="s">
        <v>39</v>
      </c>
      <c r="D3429" s="29">
        <v>235.89630127000001</v>
      </c>
      <c r="E3429" s="29">
        <v>7.0541359999999999E-3</v>
      </c>
    </row>
    <row r="3430" spans="1:5" x14ac:dyDescent="0.35">
      <c r="A3430" s="29" t="s">
        <v>132</v>
      </c>
      <c r="B3430" s="29" t="s">
        <v>150</v>
      </c>
      <c r="C3430" s="29" t="s">
        <v>39</v>
      </c>
      <c r="D3430" s="29">
        <v>247</v>
      </c>
      <c r="E3430" s="29">
        <v>7.2902599999999998E-3</v>
      </c>
    </row>
    <row r="3431" spans="1:5" x14ac:dyDescent="0.35">
      <c r="A3431" s="29" t="s">
        <v>133</v>
      </c>
      <c r="B3431" s="29" t="s">
        <v>150</v>
      </c>
      <c r="C3431" s="29" t="s">
        <v>39</v>
      </c>
      <c r="D3431" s="29">
        <v>235</v>
      </c>
      <c r="E3431" s="29">
        <v>8.0555550000000007E-3</v>
      </c>
    </row>
    <row r="3432" spans="1:5" x14ac:dyDescent="0.35">
      <c r="A3432" s="29" t="s">
        <v>134</v>
      </c>
      <c r="B3432" s="29" t="s">
        <v>150</v>
      </c>
      <c r="C3432" s="29" t="s">
        <v>39</v>
      </c>
      <c r="D3432" s="29">
        <v>243</v>
      </c>
      <c r="E3432" s="29">
        <v>8.3018970000000008E-3</v>
      </c>
    </row>
    <row r="3433" spans="1:5" x14ac:dyDescent="0.35">
      <c r="A3433" s="29" t="s">
        <v>135</v>
      </c>
      <c r="B3433" s="29" t="s">
        <v>150</v>
      </c>
      <c r="C3433" s="29" t="s">
        <v>39</v>
      </c>
      <c r="D3433" s="29">
        <v>238</v>
      </c>
      <c r="E3433" s="29">
        <v>8.1845240000000003E-3</v>
      </c>
    </row>
    <row r="3434" spans="1:5" x14ac:dyDescent="0.35">
      <c r="A3434" s="29" t="s">
        <v>136</v>
      </c>
      <c r="B3434" s="29" t="s">
        <v>150</v>
      </c>
      <c r="C3434" s="29" t="s">
        <v>39</v>
      </c>
      <c r="D3434" s="29">
        <v>219</v>
      </c>
      <c r="E3434" s="29">
        <v>8.5457880000000003E-3</v>
      </c>
    </row>
    <row r="3435" spans="1:5" x14ac:dyDescent="0.35">
      <c r="A3435" s="29" t="s">
        <v>137</v>
      </c>
      <c r="B3435" s="29" t="s">
        <v>150</v>
      </c>
      <c r="C3435" s="29" t="s">
        <v>39</v>
      </c>
      <c r="D3435" s="29">
        <v>243</v>
      </c>
      <c r="E3435" s="29">
        <v>8.5533829999999995E-3</v>
      </c>
    </row>
    <row r="3436" spans="1:5" x14ac:dyDescent="0.35">
      <c r="A3436" s="29" t="s">
        <v>138</v>
      </c>
      <c r="B3436" s="29" t="s">
        <v>150</v>
      </c>
      <c r="C3436" s="29" t="s">
        <v>39</v>
      </c>
      <c r="D3436" s="29">
        <v>209</v>
      </c>
      <c r="E3436" s="29">
        <v>7.7452149999999997E-3</v>
      </c>
    </row>
    <row r="3437" spans="1:5" x14ac:dyDescent="0.35">
      <c r="A3437" s="29" t="s">
        <v>124</v>
      </c>
      <c r="B3437" s="29" t="s">
        <v>150</v>
      </c>
      <c r="C3437" s="29" t="s">
        <v>40</v>
      </c>
      <c r="D3437" s="29">
        <v>397.05126953000001</v>
      </c>
      <c r="E3437" s="29">
        <v>3.2589329999999999E-3</v>
      </c>
    </row>
    <row r="3438" spans="1:5" x14ac:dyDescent="0.35">
      <c r="A3438" s="29" t="s">
        <v>125</v>
      </c>
      <c r="B3438" s="29" t="s">
        <v>150</v>
      </c>
      <c r="C3438" s="29" t="s">
        <v>40</v>
      </c>
      <c r="D3438" s="29">
        <v>378.16253662000003</v>
      </c>
      <c r="E3438" s="29">
        <v>3.777594E-3</v>
      </c>
    </row>
    <row r="3439" spans="1:5" x14ac:dyDescent="0.35">
      <c r="A3439" s="29" t="s">
        <v>126</v>
      </c>
      <c r="B3439" s="29" t="s">
        <v>150</v>
      </c>
      <c r="C3439" s="29" t="s">
        <v>40</v>
      </c>
      <c r="D3439" s="29">
        <v>400.64993285999998</v>
      </c>
      <c r="E3439" s="29">
        <v>4.184058E-3</v>
      </c>
    </row>
    <row r="3440" spans="1:5" x14ac:dyDescent="0.35">
      <c r="A3440" s="29" t="s">
        <v>127</v>
      </c>
      <c r="B3440" s="29" t="s">
        <v>150</v>
      </c>
      <c r="C3440" s="29" t="s">
        <v>40</v>
      </c>
      <c r="D3440" s="29">
        <v>323.58905028999999</v>
      </c>
      <c r="E3440" s="29">
        <v>3.6056579999999999E-3</v>
      </c>
    </row>
    <row r="3441" spans="1:5" x14ac:dyDescent="0.35">
      <c r="A3441" s="29" t="s">
        <v>128</v>
      </c>
      <c r="B3441" s="29" t="s">
        <v>150</v>
      </c>
      <c r="C3441" s="29" t="s">
        <v>40</v>
      </c>
      <c r="D3441" s="29">
        <v>323.47766113</v>
      </c>
      <c r="E3441" s="29">
        <v>3.9164940000000004E-3</v>
      </c>
    </row>
    <row r="3442" spans="1:5" x14ac:dyDescent="0.35">
      <c r="A3442" s="29" t="s">
        <v>129</v>
      </c>
      <c r="B3442" s="29" t="s">
        <v>150</v>
      </c>
      <c r="C3442" s="29" t="s">
        <v>40</v>
      </c>
      <c r="D3442" s="29">
        <v>447.47659302</v>
      </c>
      <c r="E3442" s="29">
        <v>3.7523919999999998E-3</v>
      </c>
    </row>
    <row r="3443" spans="1:5" x14ac:dyDescent="0.35">
      <c r="A3443" s="29" t="s">
        <v>130</v>
      </c>
      <c r="B3443" s="29" t="s">
        <v>150</v>
      </c>
      <c r="C3443" s="29" t="s">
        <v>40</v>
      </c>
      <c r="D3443" s="29">
        <v>410.34237671</v>
      </c>
      <c r="E3443" s="29">
        <v>3.7776020000000001E-3</v>
      </c>
    </row>
    <row r="3444" spans="1:5" x14ac:dyDescent="0.35">
      <c r="A3444" s="29" t="s">
        <v>131</v>
      </c>
      <c r="B3444" s="29" t="s">
        <v>150</v>
      </c>
      <c r="C3444" s="29" t="s">
        <v>40</v>
      </c>
      <c r="D3444" s="29">
        <v>390.60330199999999</v>
      </c>
      <c r="E3444" s="29">
        <v>3.7686410000000001E-3</v>
      </c>
    </row>
    <row r="3445" spans="1:5" x14ac:dyDescent="0.35">
      <c r="A3445" s="29" t="s">
        <v>132</v>
      </c>
      <c r="B3445" s="29" t="s">
        <v>150</v>
      </c>
      <c r="C3445" s="29" t="s">
        <v>40</v>
      </c>
      <c r="D3445" s="29">
        <v>422.56842040999999</v>
      </c>
      <c r="E3445" s="29">
        <v>4.1076979999999999E-3</v>
      </c>
    </row>
    <row r="3446" spans="1:5" x14ac:dyDescent="0.35">
      <c r="A3446" s="29" t="s">
        <v>133</v>
      </c>
      <c r="B3446" s="29" t="s">
        <v>150</v>
      </c>
      <c r="C3446" s="29" t="s">
        <v>40</v>
      </c>
      <c r="D3446" s="29">
        <v>401.11087035999998</v>
      </c>
      <c r="E3446" s="29">
        <v>4.3495310000000002E-3</v>
      </c>
    </row>
    <row r="3447" spans="1:5" x14ac:dyDescent="0.35">
      <c r="A3447" s="29" t="s">
        <v>134</v>
      </c>
      <c r="B3447" s="29" t="s">
        <v>150</v>
      </c>
      <c r="C3447" s="29" t="s">
        <v>40</v>
      </c>
      <c r="D3447" s="29">
        <v>469.03454590000001</v>
      </c>
      <c r="E3447" s="29">
        <v>4.670675E-3</v>
      </c>
    </row>
    <row r="3448" spans="1:5" x14ac:dyDescent="0.35">
      <c r="A3448" s="29" t="s">
        <v>135</v>
      </c>
      <c r="B3448" s="29" t="s">
        <v>150</v>
      </c>
      <c r="C3448" s="29" t="s">
        <v>40</v>
      </c>
      <c r="D3448" s="29">
        <v>568</v>
      </c>
      <c r="E3448" s="29">
        <v>4.6495989999999999E-3</v>
      </c>
    </row>
    <row r="3449" spans="1:5" x14ac:dyDescent="0.35">
      <c r="A3449" s="29" t="s">
        <v>136</v>
      </c>
      <c r="B3449" s="29" t="s">
        <v>150</v>
      </c>
      <c r="C3449" s="29" t="s">
        <v>40</v>
      </c>
      <c r="D3449" s="29">
        <v>432.8644104</v>
      </c>
      <c r="E3449" s="29">
        <v>4.179861E-3</v>
      </c>
    </row>
    <row r="3450" spans="1:5" x14ac:dyDescent="0.35">
      <c r="A3450" s="29" t="s">
        <v>137</v>
      </c>
      <c r="B3450" s="29" t="s">
        <v>150</v>
      </c>
      <c r="C3450" s="29" t="s">
        <v>40</v>
      </c>
      <c r="D3450" s="29">
        <v>296.56521606000001</v>
      </c>
      <c r="E3450" s="29">
        <v>4.6402409999999998E-3</v>
      </c>
    </row>
    <row r="3451" spans="1:5" x14ac:dyDescent="0.35">
      <c r="A3451" s="29" t="s">
        <v>138</v>
      </c>
      <c r="B3451" s="29" t="s">
        <v>150</v>
      </c>
      <c r="C3451" s="29" t="s">
        <v>40</v>
      </c>
      <c r="D3451" s="29">
        <v>307</v>
      </c>
      <c r="E3451" s="29">
        <v>4.571571E-3</v>
      </c>
    </row>
    <row r="3452" spans="1:5" x14ac:dyDescent="0.35">
      <c r="A3452" s="29" t="s">
        <v>124</v>
      </c>
      <c r="B3452" s="29" t="s">
        <v>150</v>
      </c>
      <c r="C3452" s="29" t="s">
        <v>41</v>
      </c>
      <c r="D3452" s="29">
        <v>272.16882323999999</v>
      </c>
      <c r="E3452" s="29">
        <v>6.4469310000000004E-3</v>
      </c>
    </row>
    <row r="3453" spans="1:5" x14ac:dyDescent="0.35">
      <c r="A3453" s="29" t="s">
        <v>125</v>
      </c>
      <c r="B3453" s="29" t="s">
        <v>150</v>
      </c>
      <c r="C3453" s="29" t="s">
        <v>41</v>
      </c>
      <c r="D3453" s="29">
        <v>323.21862793000003</v>
      </c>
      <c r="E3453" s="29">
        <v>7.3043700000000001E-3</v>
      </c>
    </row>
    <row r="3454" spans="1:5" x14ac:dyDescent="0.35">
      <c r="A3454" s="29" t="s">
        <v>126</v>
      </c>
      <c r="B3454" s="29" t="s">
        <v>150</v>
      </c>
      <c r="C3454" s="29" t="s">
        <v>41</v>
      </c>
      <c r="D3454" s="29">
        <v>233.50881957999999</v>
      </c>
      <c r="E3454" s="29">
        <v>6.6015630000000004E-3</v>
      </c>
    </row>
    <row r="3455" spans="1:5" x14ac:dyDescent="0.35">
      <c r="A3455" s="29" t="s">
        <v>127</v>
      </c>
      <c r="B3455" s="29" t="s">
        <v>150</v>
      </c>
      <c r="C3455" s="29" t="s">
        <v>41</v>
      </c>
      <c r="D3455" s="29">
        <v>225.87048340000001</v>
      </c>
      <c r="E3455" s="29">
        <v>6.6059710000000004E-3</v>
      </c>
    </row>
    <row r="3456" spans="1:5" x14ac:dyDescent="0.35">
      <c r="A3456" s="29" t="s">
        <v>128</v>
      </c>
      <c r="B3456" s="29" t="s">
        <v>150</v>
      </c>
      <c r="C3456" s="29" t="s">
        <v>41</v>
      </c>
      <c r="D3456" s="29">
        <v>268.65170288000002</v>
      </c>
      <c r="E3456" s="29">
        <v>6.5953330000000001E-3</v>
      </c>
    </row>
    <row r="3457" spans="1:5" x14ac:dyDescent="0.35">
      <c r="A3457" s="29" t="s">
        <v>129</v>
      </c>
      <c r="B3457" s="29" t="s">
        <v>150</v>
      </c>
      <c r="C3457" s="29" t="s">
        <v>41</v>
      </c>
      <c r="D3457" s="29">
        <v>230.6000061</v>
      </c>
      <c r="E3457" s="29">
        <v>7.1639800000000003E-3</v>
      </c>
    </row>
    <row r="3458" spans="1:5" x14ac:dyDescent="0.35">
      <c r="A3458" s="29" t="s">
        <v>130</v>
      </c>
      <c r="B3458" s="29" t="s">
        <v>150</v>
      </c>
      <c r="C3458" s="29" t="s">
        <v>41</v>
      </c>
      <c r="D3458" s="29">
        <v>216</v>
      </c>
      <c r="E3458" s="29">
        <v>6.889788E-3</v>
      </c>
    </row>
    <row r="3459" spans="1:5" x14ac:dyDescent="0.35">
      <c r="A3459" s="29" t="s">
        <v>131</v>
      </c>
      <c r="B3459" s="29" t="s">
        <v>150</v>
      </c>
      <c r="C3459" s="29" t="s">
        <v>41</v>
      </c>
      <c r="D3459" s="29">
        <v>180</v>
      </c>
      <c r="E3459" s="29">
        <v>6.8248450000000004E-3</v>
      </c>
    </row>
    <row r="3460" spans="1:5" x14ac:dyDescent="0.35">
      <c r="A3460" s="29" t="s">
        <v>132</v>
      </c>
      <c r="B3460" s="29" t="s">
        <v>150</v>
      </c>
      <c r="C3460" s="29" t="s">
        <v>41</v>
      </c>
      <c r="D3460" s="29">
        <v>235</v>
      </c>
      <c r="E3460" s="29">
        <v>6.9533099999999999E-3</v>
      </c>
    </row>
    <row r="3461" spans="1:5" x14ac:dyDescent="0.35">
      <c r="A3461" s="29" t="s">
        <v>133</v>
      </c>
      <c r="B3461" s="29" t="s">
        <v>150</v>
      </c>
      <c r="C3461" s="29" t="s">
        <v>41</v>
      </c>
      <c r="D3461" s="29">
        <v>234</v>
      </c>
      <c r="E3461" s="29">
        <v>6.3657410000000003E-3</v>
      </c>
    </row>
    <row r="3462" spans="1:5" x14ac:dyDescent="0.35">
      <c r="A3462" s="29" t="s">
        <v>134</v>
      </c>
      <c r="B3462" s="29" t="s">
        <v>150</v>
      </c>
      <c r="C3462" s="29" t="s">
        <v>41</v>
      </c>
      <c r="D3462" s="29">
        <v>184</v>
      </c>
      <c r="E3462" s="29">
        <v>6.5481569999999998E-3</v>
      </c>
    </row>
    <row r="3463" spans="1:5" x14ac:dyDescent="0.35">
      <c r="A3463" s="29" t="s">
        <v>135</v>
      </c>
      <c r="B3463" s="29" t="s">
        <v>150</v>
      </c>
      <c r="C3463" s="29" t="s">
        <v>41</v>
      </c>
      <c r="D3463" s="29">
        <v>147</v>
      </c>
      <c r="E3463" s="29">
        <v>7.8231289999999998E-3</v>
      </c>
    </row>
    <row r="3464" spans="1:5" x14ac:dyDescent="0.35">
      <c r="A3464" s="29" t="s">
        <v>136</v>
      </c>
      <c r="B3464" s="29" t="s">
        <v>150</v>
      </c>
      <c r="C3464" s="29" t="s">
        <v>41</v>
      </c>
      <c r="D3464" s="29">
        <v>300</v>
      </c>
      <c r="E3464" s="29">
        <v>7.557869E-3</v>
      </c>
    </row>
    <row r="3465" spans="1:5" x14ac:dyDescent="0.35">
      <c r="A3465" s="29" t="s">
        <v>137</v>
      </c>
      <c r="B3465" s="29" t="s">
        <v>150</v>
      </c>
      <c r="C3465" s="29" t="s">
        <v>41</v>
      </c>
      <c r="D3465" s="29">
        <v>228</v>
      </c>
      <c r="E3465" s="29">
        <v>7.3404000000000004E-3</v>
      </c>
    </row>
    <row r="3466" spans="1:5" x14ac:dyDescent="0.35">
      <c r="A3466" s="29" t="s">
        <v>138</v>
      </c>
      <c r="B3466" s="29" t="s">
        <v>150</v>
      </c>
      <c r="C3466" s="29" t="s">
        <v>41</v>
      </c>
      <c r="D3466" s="29">
        <v>148</v>
      </c>
      <c r="E3466" s="29">
        <v>7.4605849999999996E-3</v>
      </c>
    </row>
    <row r="3467" spans="1:5" x14ac:dyDescent="0.35">
      <c r="A3467" s="29" t="s">
        <v>124</v>
      </c>
      <c r="B3467" s="29" t="s">
        <v>150</v>
      </c>
      <c r="C3467" s="29" t="s">
        <v>42</v>
      </c>
      <c r="D3467" s="29">
        <v>152.28572083</v>
      </c>
      <c r="E3467" s="29">
        <v>5.0280439999999997E-3</v>
      </c>
    </row>
    <row r="3468" spans="1:5" x14ac:dyDescent="0.35">
      <c r="A3468" s="29" t="s">
        <v>125</v>
      </c>
      <c r="B3468" s="29" t="s">
        <v>150</v>
      </c>
      <c r="C3468" s="29" t="s">
        <v>42</v>
      </c>
      <c r="D3468" s="29">
        <v>254.78372192</v>
      </c>
      <c r="E3468" s="29">
        <v>7.1597680000000004E-3</v>
      </c>
    </row>
    <row r="3469" spans="1:5" x14ac:dyDescent="0.35">
      <c r="A3469" s="29" t="s">
        <v>126</v>
      </c>
      <c r="B3469" s="29" t="s">
        <v>150</v>
      </c>
      <c r="C3469" s="29" t="s">
        <v>42</v>
      </c>
      <c r="D3469" s="29">
        <v>214.63664245999999</v>
      </c>
      <c r="E3469" s="29">
        <v>7.5120730000000002E-3</v>
      </c>
    </row>
    <row r="3470" spans="1:5" x14ac:dyDescent="0.35">
      <c r="A3470" s="29" t="s">
        <v>127</v>
      </c>
      <c r="B3470" s="29" t="s">
        <v>150</v>
      </c>
      <c r="C3470" s="29" t="s">
        <v>42</v>
      </c>
      <c r="D3470" s="29">
        <v>226.05749512</v>
      </c>
      <c r="E3470" s="29">
        <v>6.6025579999999997E-3</v>
      </c>
    </row>
    <row r="3471" spans="1:5" x14ac:dyDescent="0.35">
      <c r="A3471" s="29" t="s">
        <v>128</v>
      </c>
      <c r="B3471" s="29" t="s">
        <v>150</v>
      </c>
      <c r="C3471" s="29" t="s">
        <v>42</v>
      </c>
      <c r="D3471" s="29">
        <v>206.64344788</v>
      </c>
      <c r="E3471" s="29">
        <v>6.3587799999999996E-3</v>
      </c>
    </row>
    <row r="3472" spans="1:5" x14ac:dyDescent="0.35">
      <c r="A3472" s="29" t="s">
        <v>129</v>
      </c>
      <c r="B3472" s="29" t="s">
        <v>150</v>
      </c>
      <c r="C3472" s="29" t="s">
        <v>42</v>
      </c>
      <c r="D3472" s="29">
        <v>164.99351501000001</v>
      </c>
      <c r="E3472" s="29">
        <v>7.3728170000000003E-3</v>
      </c>
    </row>
    <row r="3473" spans="1:7" x14ac:dyDescent="0.35">
      <c r="A3473" s="29" t="s">
        <v>130</v>
      </c>
      <c r="B3473" s="29" t="s">
        <v>150</v>
      </c>
      <c r="C3473" s="29" t="s">
        <v>42</v>
      </c>
      <c r="D3473" s="29">
        <v>211.38851929</v>
      </c>
      <c r="E3473" s="29">
        <v>6.0382889999999996E-3</v>
      </c>
    </row>
    <row r="3474" spans="1:7" x14ac:dyDescent="0.35">
      <c r="A3474" s="29" t="s">
        <v>131</v>
      </c>
      <c r="B3474" s="29" t="s">
        <v>150</v>
      </c>
      <c r="C3474" s="29" t="s">
        <v>42</v>
      </c>
      <c r="D3474" s="29">
        <v>158.42929076999999</v>
      </c>
      <c r="E3474" s="29">
        <v>5.7652199999999997E-3</v>
      </c>
    </row>
    <row r="3475" spans="1:7" x14ac:dyDescent="0.35">
      <c r="A3475" s="29" t="s">
        <v>132</v>
      </c>
      <c r="B3475" s="29" t="s">
        <v>150</v>
      </c>
      <c r="C3475" s="29" t="s">
        <v>42</v>
      </c>
      <c r="D3475" s="29">
        <v>239.99633789000001</v>
      </c>
      <c r="E3475" s="29">
        <v>6.3177299999999997E-3</v>
      </c>
    </row>
    <row r="3476" spans="1:7" x14ac:dyDescent="0.35">
      <c r="A3476" s="29" t="s">
        <v>133</v>
      </c>
      <c r="B3476" s="29" t="s">
        <v>150</v>
      </c>
      <c r="C3476" s="29" t="s">
        <v>42</v>
      </c>
      <c r="D3476" s="29">
        <v>206.46934508999999</v>
      </c>
      <c r="E3476" s="29">
        <v>6.8971229999999998E-3</v>
      </c>
    </row>
    <row r="3477" spans="1:7" x14ac:dyDescent="0.35">
      <c r="A3477" s="29" t="s">
        <v>134</v>
      </c>
      <c r="B3477" s="29" t="s">
        <v>150</v>
      </c>
      <c r="C3477" s="29" t="s">
        <v>42</v>
      </c>
      <c r="D3477" s="29">
        <v>190.68244934000001</v>
      </c>
      <c r="E3477" s="29">
        <v>7.0158770000000002E-3</v>
      </c>
    </row>
    <row r="3478" spans="1:7" x14ac:dyDescent="0.35">
      <c r="A3478" s="29" t="s">
        <v>135</v>
      </c>
      <c r="B3478" s="29" t="s">
        <v>150</v>
      </c>
      <c r="C3478" s="29" t="s">
        <v>42</v>
      </c>
      <c r="D3478" s="29">
        <v>194</v>
      </c>
      <c r="E3478" s="29">
        <v>7.4527489999999998E-3</v>
      </c>
    </row>
    <row r="3479" spans="1:7" x14ac:dyDescent="0.35">
      <c r="A3479" s="29" t="s">
        <v>136</v>
      </c>
      <c r="B3479" s="29" t="s">
        <v>150</v>
      </c>
      <c r="C3479" s="29" t="s">
        <v>42</v>
      </c>
      <c r="D3479" s="29">
        <v>201.45820617999999</v>
      </c>
      <c r="E3479" s="29">
        <v>8.5100609999999993E-3</v>
      </c>
    </row>
    <row r="3480" spans="1:7" x14ac:dyDescent="0.35">
      <c r="A3480" s="29" t="s">
        <v>137</v>
      </c>
      <c r="B3480" s="29" t="s">
        <v>150</v>
      </c>
      <c r="C3480" s="29" t="s">
        <v>42</v>
      </c>
      <c r="D3480" s="29">
        <v>190.55343628</v>
      </c>
      <c r="E3480" s="29">
        <v>7.7743339999999999E-3</v>
      </c>
    </row>
    <row r="3481" spans="1:7" x14ac:dyDescent="0.35">
      <c r="A3481" s="29" t="s">
        <v>138</v>
      </c>
      <c r="B3481" s="29" t="s">
        <v>150</v>
      </c>
      <c r="C3481" s="29" t="s">
        <v>42</v>
      </c>
      <c r="D3481" s="29">
        <v>124.23467255</v>
      </c>
      <c r="E3481" s="29">
        <v>8.0287510000000006E-3</v>
      </c>
      <c r="G3481" s="118"/>
    </row>
    <row r="3482" spans="1:7" x14ac:dyDescent="0.35">
      <c r="A3482" s="29" t="s">
        <v>124</v>
      </c>
      <c r="B3482" s="29" t="s">
        <v>150</v>
      </c>
      <c r="C3482" s="29" t="s">
        <v>43</v>
      </c>
      <c r="D3482" s="29">
        <v>123.53333282</v>
      </c>
      <c r="E3482" s="29">
        <v>3.6173809999999998E-3</v>
      </c>
    </row>
    <row r="3483" spans="1:7" x14ac:dyDescent="0.35">
      <c r="A3483" s="29" t="s">
        <v>125</v>
      </c>
      <c r="B3483" s="29" t="s">
        <v>150</v>
      </c>
      <c r="C3483" s="29" t="s">
        <v>43</v>
      </c>
      <c r="D3483" s="29">
        <v>198.41787719999999</v>
      </c>
      <c r="E3483" s="29">
        <v>6.0331350000000002E-3</v>
      </c>
    </row>
    <row r="3484" spans="1:7" x14ac:dyDescent="0.35">
      <c r="A3484" s="29" t="s">
        <v>126</v>
      </c>
      <c r="B3484" s="29" t="s">
        <v>150</v>
      </c>
      <c r="C3484" s="29" t="s">
        <v>43</v>
      </c>
      <c r="D3484" s="29">
        <v>112.65705871999999</v>
      </c>
      <c r="E3484" s="29">
        <v>5.578866E-3</v>
      </c>
    </row>
    <row r="3485" spans="1:7" x14ac:dyDescent="0.35">
      <c r="A3485" s="29" t="s">
        <v>127</v>
      </c>
      <c r="B3485" s="29" t="s">
        <v>150</v>
      </c>
      <c r="C3485" s="29" t="s">
        <v>43</v>
      </c>
      <c r="D3485" s="29">
        <v>83.907814029999997</v>
      </c>
      <c r="E3485" s="29">
        <v>5.1322640000000001E-3</v>
      </c>
    </row>
    <row r="3486" spans="1:7" x14ac:dyDescent="0.35">
      <c r="A3486" s="29" t="s">
        <v>128</v>
      </c>
      <c r="B3486" s="29" t="s">
        <v>150</v>
      </c>
      <c r="C3486" s="29" t="s">
        <v>43</v>
      </c>
      <c r="D3486" s="29">
        <v>123.21881866</v>
      </c>
      <c r="E3486" s="29">
        <v>5.4672899999999997E-3</v>
      </c>
    </row>
    <row r="3487" spans="1:7" x14ac:dyDescent="0.35">
      <c r="A3487" s="29" t="s">
        <v>129</v>
      </c>
      <c r="B3487" s="29" t="s">
        <v>150</v>
      </c>
      <c r="C3487" s="29" t="s">
        <v>43</v>
      </c>
      <c r="D3487" s="29">
        <v>120.84096527</v>
      </c>
      <c r="E3487" s="29">
        <v>6.1052720000000001E-3</v>
      </c>
    </row>
    <row r="3488" spans="1:7" x14ac:dyDescent="0.35">
      <c r="A3488" s="29" t="s">
        <v>130</v>
      </c>
      <c r="B3488" s="29" t="s">
        <v>150</v>
      </c>
      <c r="C3488" s="29" t="s">
        <v>43</v>
      </c>
      <c r="D3488" s="29">
        <v>86.802192689999998</v>
      </c>
      <c r="E3488" s="29">
        <v>5.0284769999999999E-3</v>
      </c>
    </row>
    <row r="3489" spans="1:7" x14ac:dyDescent="0.35">
      <c r="A3489" s="29" t="s">
        <v>131</v>
      </c>
      <c r="B3489" s="29" t="s">
        <v>150</v>
      </c>
      <c r="C3489" s="29" t="s">
        <v>43</v>
      </c>
      <c r="D3489" s="29">
        <v>116.40554047000001</v>
      </c>
      <c r="E3489" s="29">
        <v>5.8770039999999999E-3</v>
      </c>
    </row>
    <row r="3490" spans="1:7" x14ac:dyDescent="0.35">
      <c r="A3490" s="29" t="s">
        <v>132</v>
      </c>
      <c r="B3490" s="29" t="s">
        <v>150</v>
      </c>
      <c r="C3490" s="29" t="s">
        <v>43</v>
      </c>
      <c r="D3490" s="29">
        <v>129.98767090000001</v>
      </c>
      <c r="E3490" s="29">
        <v>5.6535090000000001E-3</v>
      </c>
    </row>
    <row r="3491" spans="1:7" x14ac:dyDescent="0.35">
      <c r="A3491" s="29" t="s">
        <v>133</v>
      </c>
      <c r="B3491" s="29" t="s">
        <v>150</v>
      </c>
      <c r="C3491" s="29" t="s">
        <v>43</v>
      </c>
      <c r="D3491" s="29">
        <v>149.78573607999999</v>
      </c>
      <c r="E3491" s="29">
        <v>6.0978960000000002E-3</v>
      </c>
    </row>
    <row r="3492" spans="1:7" x14ac:dyDescent="0.35">
      <c r="A3492" s="29" t="s">
        <v>134</v>
      </c>
      <c r="B3492" s="29" t="s">
        <v>150</v>
      </c>
      <c r="C3492" s="29" t="s">
        <v>43</v>
      </c>
      <c r="D3492" s="29">
        <v>74.554840089999999</v>
      </c>
      <c r="E3492" s="29">
        <v>8.3067720000000005E-3</v>
      </c>
    </row>
    <row r="3493" spans="1:7" x14ac:dyDescent="0.35">
      <c r="A3493" s="29" t="s">
        <v>135</v>
      </c>
      <c r="B3493" s="29" t="s">
        <v>150</v>
      </c>
      <c r="C3493" s="29" t="s">
        <v>43</v>
      </c>
      <c r="D3493" s="29">
        <v>109</v>
      </c>
      <c r="E3493" s="29">
        <v>6.3710499999999996E-3</v>
      </c>
    </row>
    <row r="3494" spans="1:7" x14ac:dyDescent="0.35">
      <c r="A3494" s="29" t="s">
        <v>136</v>
      </c>
      <c r="B3494" s="29" t="s">
        <v>150</v>
      </c>
      <c r="C3494" s="29" t="s">
        <v>43</v>
      </c>
      <c r="D3494" s="29">
        <v>153.39056396000001</v>
      </c>
      <c r="E3494" s="29">
        <v>5.8812589999999998E-3</v>
      </c>
    </row>
    <row r="3495" spans="1:7" x14ac:dyDescent="0.35">
      <c r="A3495" s="29" t="s">
        <v>137</v>
      </c>
      <c r="B3495" s="29" t="s">
        <v>150</v>
      </c>
      <c r="C3495" s="29" t="s">
        <v>43</v>
      </c>
      <c r="D3495" s="29">
        <v>101.94012451</v>
      </c>
      <c r="E3495" s="29">
        <v>6.9364140000000001E-3</v>
      </c>
    </row>
    <row r="3496" spans="1:7" x14ac:dyDescent="0.35">
      <c r="A3496" s="29" t="s">
        <v>138</v>
      </c>
      <c r="B3496" s="29" t="s">
        <v>150</v>
      </c>
      <c r="C3496" s="29" t="s">
        <v>43</v>
      </c>
      <c r="D3496" s="29">
        <v>63.764808649999999</v>
      </c>
      <c r="E3496" s="29">
        <v>8.8192689999999994E-3</v>
      </c>
    </row>
    <row r="3497" spans="1:7" x14ac:dyDescent="0.35">
      <c r="A3497" s="29" t="s">
        <v>124</v>
      </c>
      <c r="B3497" s="29" t="s">
        <v>150</v>
      </c>
      <c r="C3497" s="29" t="s">
        <v>44</v>
      </c>
      <c r="D3497" s="43">
        <v>110.25</v>
      </c>
      <c r="E3497" s="43">
        <v>5.0871680000000004E-3</v>
      </c>
    </row>
    <row r="3498" spans="1:7" x14ac:dyDescent="0.35">
      <c r="A3498" s="29" t="s">
        <v>125</v>
      </c>
      <c r="B3498" s="29" t="s">
        <v>150</v>
      </c>
      <c r="C3498" s="29" t="s">
        <v>44</v>
      </c>
      <c r="D3498" s="43">
        <v>131.01148986999999</v>
      </c>
      <c r="E3498" s="43">
        <v>6.684476E-3</v>
      </c>
      <c r="G3498" s="117"/>
    </row>
    <row r="3499" spans="1:7" x14ac:dyDescent="0.35">
      <c r="A3499" s="29" t="s">
        <v>126</v>
      </c>
      <c r="B3499" s="29" t="s">
        <v>150</v>
      </c>
      <c r="C3499" s="29" t="s">
        <v>44</v>
      </c>
      <c r="D3499" s="43">
        <v>114.03940582</v>
      </c>
      <c r="E3499" s="43">
        <v>6.8525340000000004E-3</v>
      </c>
    </row>
    <row r="3500" spans="1:7" x14ac:dyDescent="0.35">
      <c r="A3500" s="29" t="s">
        <v>127</v>
      </c>
      <c r="B3500" s="29" t="s">
        <v>150</v>
      </c>
      <c r="C3500" s="29" t="s">
        <v>44</v>
      </c>
      <c r="D3500" s="43">
        <v>136.4763031</v>
      </c>
      <c r="E3500" s="43">
        <v>7.3209290000000003E-3</v>
      </c>
    </row>
    <row r="3501" spans="1:7" x14ac:dyDescent="0.35">
      <c r="A3501" s="29" t="s">
        <v>128</v>
      </c>
      <c r="B3501" s="29" t="s">
        <v>150</v>
      </c>
      <c r="C3501" s="29" t="s">
        <v>44</v>
      </c>
      <c r="D3501" s="43">
        <v>73.914085389999997</v>
      </c>
      <c r="E3501" s="43">
        <v>6.5456070000000002E-3</v>
      </c>
    </row>
    <row r="3502" spans="1:7" x14ac:dyDescent="0.35">
      <c r="A3502" s="29" t="s">
        <v>129</v>
      </c>
      <c r="B3502" s="29" t="s">
        <v>150</v>
      </c>
      <c r="C3502" s="29" t="s">
        <v>44</v>
      </c>
      <c r="D3502" s="43">
        <v>155.07693481000001</v>
      </c>
      <c r="E3502" s="43">
        <v>5.8119460000000001E-3</v>
      </c>
    </row>
    <row r="3503" spans="1:7" x14ac:dyDescent="0.35">
      <c r="A3503" s="29" t="s">
        <v>130</v>
      </c>
      <c r="B3503" s="29" t="s">
        <v>150</v>
      </c>
      <c r="C3503" s="29" t="s">
        <v>44</v>
      </c>
      <c r="D3503" s="43">
        <v>134.96958923</v>
      </c>
      <c r="E3503" s="43">
        <v>4.6248799999999996E-3</v>
      </c>
    </row>
    <row r="3504" spans="1:7" x14ac:dyDescent="0.35">
      <c r="A3504" s="29" t="s">
        <v>131</v>
      </c>
      <c r="B3504" s="29" t="s">
        <v>150</v>
      </c>
      <c r="C3504" s="29" t="s">
        <v>44</v>
      </c>
      <c r="D3504" s="43">
        <v>80.00563812</v>
      </c>
      <c r="E3504" s="43">
        <v>5.2175379999999999E-3</v>
      </c>
    </row>
    <row r="3505" spans="1:5" x14ac:dyDescent="0.35">
      <c r="A3505" s="29" t="s">
        <v>132</v>
      </c>
      <c r="B3505" s="29" t="s">
        <v>150</v>
      </c>
      <c r="C3505" s="29" t="s">
        <v>44</v>
      </c>
      <c r="D3505" s="43">
        <v>85.817680359999997</v>
      </c>
      <c r="E3505" s="43">
        <v>7.994012E-3</v>
      </c>
    </row>
    <row r="3506" spans="1:5" x14ac:dyDescent="0.35">
      <c r="A3506" s="29" t="s">
        <v>133</v>
      </c>
      <c r="B3506" s="29" t="s">
        <v>150</v>
      </c>
      <c r="C3506" s="29" t="s">
        <v>44</v>
      </c>
      <c r="D3506" s="43">
        <v>110.97867583999999</v>
      </c>
      <c r="E3506" s="43">
        <v>6.7851700000000001E-3</v>
      </c>
    </row>
    <row r="3507" spans="1:5" x14ac:dyDescent="0.35">
      <c r="A3507" s="29" t="s">
        <v>134</v>
      </c>
      <c r="B3507" s="29" t="s">
        <v>150</v>
      </c>
      <c r="C3507" s="29" t="s">
        <v>44</v>
      </c>
      <c r="D3507" s="43">
        <v>72.582786560000002</v>
      </c>
      <c r="E3507" s="43">
        <v>7.1927400000000004E-3</v>
      </c>
    </row>
    <row r="3508" spans="1:5" x14ac:dyDescent="0.35">
      <c r="A3508" s="29" t="s">
        <v>135</v>
      </c>
      <c r="B3508" s="29" t="s">
        <v>150</v>
      </c>
      <c r="C3508" s="29" t="s">
        <v>44</v>
      </c>
      <c r="D3508" s="43">
        <v>82</v>
      </c>
      <c r="E3508" s="43">
        <v>7.3086039999999998E-3</v>
      </c>
    </row>
    <row r="3509" spans="1:5" x14ac:dyDescent="0.35">
      <c r="A3509" s="29" t="s">
        <v>136</v>
      </c>
      <c r="B3509" s="29" t="s">
        <v>150</v>
      </c>
      <c r="C3509" s="29" t="s">
        <v>44</v>
      </c>
      <c r="D3509" s="43">
        <v>85.466651920000004</v>
      </c>
      <c r="E3509" s="43">
        <v>9.7984769999999999E-3</v>
      </c>
    </row>
    <row r="3510" spans="1:5" x14ac:dyDescent="0.35">
      <c r="A3510" s="29" t="s">
        <v>137</v>
      </c>
      <c r="B3510" s="29" t="s">
        <v>150</v>
      </c>
      <c r="C3510" s="29" t="s">
        <v>44</v>
      </c>
      <c r="D3510" s="43">
        <v>50.134620669999997</v>
      </c>
      <c r="E3510" s="43">
        <v>8.8851929999999996E-3</v>
      </c>
    </row>
    <row r="3511" spans="1:5" x14ac:dyDescent="0.35">
      <c r="A3511" s="29" t="s">
        <v>138</v>
      </c>
      <c r="B3511" s="29" t="s">
        <v>150</v>
      </c>
      <c r="C3511" s="29" t="s">
        <v>44</v>
      </c>
      <c r="D3511" s="43">
        <v>85.741546630000002</v>
      </c>
      <c r="E3511" s="43">
        <v>7.0261610000000004E-3</v>
      </c>
    </row>
    <row r="3512" spans="1:5" x14ac:dyDescent="0.35">
      <c r="A3512" s="29" t="s">
        <v>124</v>
      </c>
      <c r="B3512" s="29" t="s">
        <v>150</v>
      </c>
      <c r="C3512" s="29" t="s">
        <v>45</v>
      </c>
      <c r="D3512" s="43">
        <v>219.86363220000001</v>
      </c>
      <c r="E3512" s="43">
        <v>5.4882209999999997E-3</v>
      </c>
    </row>
    <row r="3513" spans="1:5" x14ac:dyDescent="0.35">
      <c r="A3513" s="29" t="s">
        <v>125</v>
      </c>
      <c r="B3513" s="29" t="s">
        <v>150</v>
      </c>
      <c r="C3513" s="29" t="s">
        <v>45</v>
      </c>
      <c r="D3513" s="43">
        <v>265.31100464000002</v>
      </c>
      <c r="E3513" s="43">
        <v>6.2838850000000003E-3</v>
      </c>
    </row>
    <row r="3514" spans="1:5" x14ac:dyDescent="0.35">
      <c r="A3514" s="29" t="s">
        <v>126</v>
      </c>
      <c r="B3514" s="29" t="s">
        <v>150</v>
      </c>
      <c r="C3514" s="29" t="s">
        <v>45</v>
      </c>
      <c r="D3514" s="43">
        <v>340.59347534</v>
      </c>
      <c r="E3514" s="43">
        <v>5.0064599999999999E-3</v>
      </c>
    </row>
    <row r="3515" spans="1:5" x14ac:dyDescent="0.35">
      <c r="A3515" s="29" t="s">
        <v>127</v>
      </c>
      <c r="B3515" s="29" t="s">
        <v>150</v>
      </c>
      <c r="C3515" s="29" t="s">
        <v>45</v>
      </c>
      <c r="D3515" s="43">
        <v>364.10498046999999</v>
      </c>
      <c r="E3515" s="43">
        <v>4.9585699999999998E-3</v>
      </c>
    </row>
    <row r="3516" spans="1:5" x14ac:dyDescent="0.35">
      <c r="A3516" s="29" t="s">
        <v>128</v>
      </c>
      <c r="B3516" s="29" t="s">
        <v>150</v>
      </c>
      <c r="C3516" s="29" t="s">
        <v>45</v>
      </c>
      <c r="D3516" s="43">
        <v>259.72720336999998</v>
      </c>
      <c r="E3516" s="43">
        <v>4.7313559999999999E-3</v>
      </c>
    </row>
    <row r="3517" spans="1:5" x14ac:dyDescent="0.35">
      <c r="A3517" s="29" t="s">
        <v>129</v>
      </c>
      <c r="B3517" s="29" t="s">
        <v>150</v>
      </c>
      <c r="C3517" s="29" t="s">
        <v>45</v>
      </c>
      <c r="D3517" s="43">
        <v>386.59884643999999</v>
      </c>
      <c r="E3517" s="43">
        <v>4.530737E-3</v>
      </c>
    </row>
    <row r="3518" spans="1:5" x14ac:dyDescent="0.35">
      <c r="A3518" s="29" t="s">
        <v>130</v>
      </c>
      <c r="B3518" s="29" t="s">
        <v>150</v>
      </c>
      <c r="C3518" s="29" t="s">
        <v>45</v>
      </c>
      <c r="D3518" s="43">
        <v>291.02423096000001</v>
      </c>
      <c r="E3518" s="43">
        <v>4.6986490000000001E-3</v>
      </c>
    </row>
    <row r="3519" spans="1:5" x14ac:dyDescent="0.35">
      <c r="A3519" s="29" t="s">
        <v>131</v>
      </c>
      <c r="B3519" s="29" t="s">
        <v>150</v>
      </c>
      <c r="C3519" s="29" t="s">
        <v>45</v>
      </c>
      <c r="D3519" s="43">
        <v>377.89929198999999</v>
      </c>
      <c r="E3519" s="43">
        <v>5.2501559999999997E-3</v>
      </c>
    </row>
    <row r="3520" spans="1:5" x14ac:dyDescent="0.35">
      <c r="A3520" s="29" t="s">
        <v>132</v>
      </c>
      <c r="B3520" s="29" t="s">
        <v>150</v>
      </c>
      <c r="C3520" s="29" t="s">
        <v>45</v>
      </c>
      <c r="D3520" s="43">
        <v>495.38946533000001</v>
      </c>
      <c r="E3520" s="43">
        <v>4.3182000000000003E-3</v>
      </c>
    </row>
    <row r="3521" spans="1:5" x14ac:dyDescent="0.35">
      <c r="A3521" s="29" t="s">
        <v>133</v>
      </c>
      <c r="B3521" s="29" t="s">
        <v>150</v>
      </c>
      <c r="C3521" s="29" t="s">
        <v>45</v>
      </c>
      <c r="D3521" s="43">
        <v>463.04168700999998</v>
      </c>
      <c r="E3521" s="43">
        <v>5.0731070000000003E-3</v>
      </c>
    </row>
    <row r="3522" spans="1:5" x14ac:dyDescent="0.35">
      <c r="A3522" s="29" t="s">
        <v>134</v>
      </c>
      <c r="B3522" s="29" t="s">
        <v>150</v>
      </c>
      <c r="C3522" s="29" t="s">
        <v>45</v>
      </c>
      <c r="D3522" s="43">
        <v>438.43130493000001</v>
      </c>
      <c r="E3522" s="43">
        <v>5.2122849999999997E-3</v>
      </c>
    </row>
    <row r="3523" spans="1:5" x14ac:dyDescent="0.35">
      <c r="A3523" s="29" t="s">
        <v>135</v>
      </c>
      <c r="B3523" s="29" t="s">
        <v>150</v>
      </c>
      <c r="C3523" s="29" t="s">
        <v>45</v>
      </c>
      <c r="D3523" s="43">
        <v>321</v>
      </c>
      <c r="E3523" s="43">
        <v>5.6983390000000002E-3</v>
      </c>
    </row>
    <row r="3524" spans="1:5" x14ac:dyDescent="0.35">
      <c r="A3524" s="29" t="s">
        <v>136</v>
      </c>
      <c r="B3524" s="29" t="s">
        <v>150</v>
      </c>
      <c r="C3524" s="29" t="s">
        <v>45</v>
      </c>
      <c r="D3524" s="43">
        <v>299.89895630000001</v>
      </c>
      <c r="E3524" s="43">
        <v>4.9763669999999998E-3</v>
      </c>
    </row>
    <row r="3525" spans="1:5" x14ac:dyDescent="0.35">
      <c r="A3525" s="29" t="s">
        <v>137</v>
      </c>
      <c r="B3525" s="29" t="s">
        <v>150</v>
      </c>
      <c r="C3525" s="29" t="s">
        <v>45</v>
      </c>
      <c r="D3525" s="43">
        <v>231.37736511</v>
      </c>
      <c r="E3525" s="43">
        <v>5.669767E-3</v>
      </c>
    </row>
    <row r="3526" spans="1:5" x14ac:dyDescent="0.35">
      <c r="A3526" s="29" t="s">
        <v>138</v>
      </c>
      <c r="B3526" s="29" t="s">
        <v>150</v>
      </c>
      <c r="C3526" s="29" t="s">
        <v>45</v>
      </c>
      <c r="D3526" s="43">
        <v>227.62097168</v>
      </c>
      <c r="E3526" s="43">
        <v>5.2162670000000001E-3</v>
      </c>
    </row>
    <row r="3527" spans="1:5" x14ac:dyDescent="0.35">
      <c r="A3527" s="29" t="s">
        <v>124</v>
      </c>
      <c r="B3527" s="29" t="s">
        <v>150</v>
      </c>
      <c r="C3527" s="29" t="s">
        <v>46</v>
      </c>
      <c r="D3527" s="43">
        <v>199.30938721000001</v>
      </c>
      <c r="E3527" s="43">
        <v>6.1092250000000002E-3</v>
      </c>
    </row>
    <row r="3528" spans="1:5" x14ac:dyDescent="0.35">
      <c r="A3528" s="29" t="s">
        <v>125</v>
      </c>
      <c r="B3528" s="29" t="s">
        <v>150</v>
      </c>
      <c r="C3528" s="29" t="s">
        <v>46</v>
      </c>
      <c r="D3528" s="43">
        <v>139.60838318</v>
      </c>
      <c r="E3528" s="43">
        <v>7.731E-3</v>
      </c>
    </row>
    <row r="3529" spans="1:5" x14ac:dyDescent="0.35">
      <c r="A3529" s="29" t="s">
        <v>126</v>
      </c>
      <c r="B3529" s="29" t="s">
        <v>150</v>
      </c>
      <c r="C3529" s="29" t="s">
        <v>46</v>
      </c>
      <c r="D3529" s="43">
        <v>171.7275238</v>
      </c>
      <c r="E3529" s="43">
        <v>5.7845040000000002E-3</v>
      </c>
    </row>
    <row r="3530" spans="1:5" x14ac:dyDescent="0.35">
      <c r="A3530" s="29" t="s">
        <v>127</v>
      </c>
      <c r="B3530" s="29" t="s">
        <v>150</v>
      </c>
      <c r="C3530" s="29" t="s">
        <v>46</v>
      </c>
      <c r="D3530" s="43">
        <v>114.19296265</v>
      </c>
      <c r="E3530" s="43">
        <v>5.9978439999999996E-3</v>
      </c>
    </row>
    <row r="3531" spans="1:5" x14ac:dyDescent="0.35">
      <c r="A3531" s="29" t="s">
        <v>128</v>
      </c>
      <c r="B3531" s="29" t="s">
        <v>150</v>
      </c>
      <c r="C3531" s="29" t="s">
        <v>46</v>
      </c>
      <c r="D3531" s="43">
        <v>100.46253204</v>
      </c>
      <c r="E3531" s="43">
        <v>7.3726679999999998E-3</v>
      </c>
    </row>
    <row r="3532" spans="1:5" x14ac:dyDescent="0.35">
      <c r="A3532" s="29" t="s">
        <v>129</v>
      </c>
      <c r="B3532" s="29" t="s">
        <v>150</v>
      </c>
      <c r="C3532" s="29" t="s">
        <v>46</v>
      </c>
      <c r="D3532" s="43">
        <v>98.013183589999997</v>
      </c>
      <c r="E3532" s="43">
        <v>6.705613E-3</v>
      </c>
    </row>
    <row r="3533" spans="1:5" x14ac:dyDescent="0.35">
      <c r="A3533" s="29" t="s">
        <v>130</v>
      </c>
      <c r="B3533" s="29" t="s">
        <v>150</v>
      </c>
      <c r="C3533" s="29" t="s">
        <v>46</v>
      </c>
      <c r="D3533" s="43">
        <v>88.039749150000006</v>
      </c>
      <c r="E3533" s="43">
        <v>5.4066490000000004E-3</v>
      </c>
    </row>
    <row r="3534" spans="1:5" x14ac:dyDescent="0.35">
      <c r="A3534" s="29" t="s">
        <v>131</v>
      </c>
      <c r="B3534" s="29" t="s">
        <v>150</v>
      </c>
      <c r="C3534" s="29" t="s">
        <v>46</v>
      </c>
      <c r="D3534" s="43">
        <v>99.610679630000007</v>
      </c>
      <c r="E3534" s="43">
        <v>7.5086160000000001E-3</v>
      </c>
    </row>
    <row r="3535" spans="1:5" x14ac:dyDescent="0.35">
      <c r="A3535" s="29" t="s">
        <v>132</v>
      </c>
      <c r="B3535" s="29" t="s">
        <v>150</v>
      </c>
      <c r="C3535" s="29" t="s">
        <v>46</v>
      </c>
      <c r="D3535" s="43">
        <v>115.09237671</v>
      </c>
      <c r="E3535" s="43">
        <v>6.8688910000000002E-3</v>
      </c>
    </row>
    <row r="3536" spans="1:5" x14ac:dyDescent="0.35">
      <c r="A3536" s="29" t="s">
        <v>133</v>
      </c>
      <c r="B3536" s="29" t="s">
        <v>150</v>
      </c>
      <c r="C3536" s="29" t="s">
        <v>46</v>
      </c>
      <c r="D3536" s="43">
        <v>134.45129395000001</v>
      </c>
      <c r="E3536" s="43">
        <v>8.2016239999999994E-3</v>
      </c>
    </row>
    <row r="3537" spans="1:5" x14ac:dyDescent="0.35">
      <c r="A3537" s="29" t="s">
        <v>134</v>
      </c>
      <c r="B3537" s="29" t="s">
        <v>150</v>
      </c>
      <c r="C3537" s="29" t="s">
        <v>46</v>
      </c>
      <c r="D3537" s="43">
        <v>90.607856749999996</v>
      </c>
      <c r="E3537" s="43">
        <v>7.7238330000000003E-3</v>
      </c>
    </row>
    <row r="3538" spans="1:5" x14ac:dyDescent="0.35">
      <c r="A3538" s="29" t="s">
        <v>135</v>
      </c>
      <c r="B3538" s="29" t="s">
        <v>150</v>
      </c>
      <c r="C3538" s="29" t="s">
        <v>46</v>
      </c>
      <c r="D3538" s="43">
        <v>67</v>
      </c>
      <c r="E3538" s="43">
        <v>7.9601989999999994E-3</v>
      </c>
    </row>
    <row r="3539" spans="1:5" x14ac:dyDescent="0.35">
      <c r="A3539" s="29" t="s">
        <v>136</v>
      </c>
      <c r="B3539" s="29" t="s">
        <v>150</v>
      </c>
      <c r="C3539" s="29" t="s">
        <v>46</v>
      </c>
      <c r="D3539" s="43">
        <v>61.829536439999998</v>
      </c>
      <c r="E3539" s="43">
        <v>5.9295160000000001E-3</v>
      </c>
    </row>
    <row r="3540" spans="1:5" x14ac:dyDescent="0.35">
      <c r="A3540" s="29" t="s">
        <v>137</v>
      </c>
      <c r="B3540" s="29" t="s">
        <v>150</v>
      </c>
      <c r="C3540" s="29" t="s">
        <v>46</v>
      </c>
      <c r="D3540" s="43">
        <v>78.729957580000004</v>
      </c>
      <c r="E3540" s="43">
        <v>8.1742159999999998E-3</v>
      </c>
    </row>
    <row r="3541" spans="1:5" x14ac:dyDescent="0.35">
      <c r="A3541" s="29" t="s">
        <v>138</v>
      </c>
      <c r="B3541" s="29" t="s">
        <v>150</v>
      </c>
      <c r="C3541" s="29" t="s">
        <v>46</v>
      </c>
      <c r="D3541" s="43">
        <v>67.526313779999995</v>
      </c>
      <c r="E3541" s="43">
        <v>6.9352429999999998E-3</v>
      </c>
    </row>
    <row r="3542" spans="1:5" x14ac:dyDescent="0.35">
      <c r="A3542" s="29" t="s">
        <v>124</v>
      </c>
      <c r="B3542" s="29" t="s">
        <v>150</v>
      </c>
      <c r="C3542" s="29" t="s">
        <v>47</v>
      </c>
      <c r="D3542" s="43">
        <v>161.13043213</v>
      </c>
      <c r="E3542" s="43">
        <v>6.5812939999999997E-3</v>
      </c>
    </row>
    <row r="3543" spans="1:5" x14ac:dyDescent="0.35">
      <c r="A3543" s="29" t="s">
        <v>125</v>
      </c>
      <c r="B3543" s="29" t="s">
        <v>150</v>
      </c>
      <c r="C3543" s="29" t="s">
        <v>47</v>
      </c>
      <c r="D3543" s="43">
        <v>184.60453795999999</v>
      </c>
      <c r="E3543" s="43">
        <v>6.9228889999999998E-3</v>
      </c>
    </row>
    <row r="3544" spans="1:5" x14ac:dyDescent="0.35">
      <c r="A3544" s="29" t="s">
        <v>126</v>
      </c>
      <c r="B3544" s="29" t="s">
        <v>150</v>
      </c>
      <c r="C3544" s="29" t="s">
        <v>47</v>
      </c>
      <c r="D3544" s="43">
        <v>186.60954285</v>
      </c>
      <c r="E3544" s="43">
        <v>7.0785129999999998E-3</v>
      </c>
    </row>
    <row r="3545" spans="1:5" x14ac:dyDescent="0.35">
      <c r="A3545" s="29" t="s">
        <v>127</v>
      </c>
      <c r="B3545" s="29" t="s">
        <v>150</v>
      </c>
      <c r="C3545" s="29" t="s">
        <v>47</v>
      </c>
      <c r="D3545" s="43">
        <v>154.84889221</v>
      </c>
      <c r="E3545" s="43">
        <v>7.6451109999999996E-3</v>
      </c>
    </row>
    <row r="3546" spans="1:5" x14ac:dyDescent="0.35">
      <c r="A3546" s="29" t="s">
        <v>128</v>
      </c>
      <c r="B3546" s="29" t="s">
        <v>150</v>
      </c>
      <c r="C3546" s="29" t="s">
        <v>47</v>
      </c>
      <c r="D3546" s="43">
        <v>127.14496613</v>
      </c>
      <c r="E3546" s="43">
        <v>6.2821830000000002E-3</v>
      </c>
    </row>
    <row r="3547" spans="1:5" x14ac:dyDescent="0.35">
      <c r="A3547" s="29" t="s">
        <v>129</v>
      </c>
      <c r="B3547" s="29" t="s">
        <v>150</v>
      </c>
      <c r="C3547" s="29" t="s">
        <v>47</v>
      </c>
      <c r="D3547" s="43">
        <v>192.3681488</v>
      </c>
      <c r="E3547" s="43">
        <v>5.7305730000000001E-3</v>
      </c>
    </row>
    <row r="3548" spans="1:5" x14ac:dyDescent="0.35">
      <c r="A3548" s="29" t="s">
        <v>130</v>
      </c>
      <c r="B3548" s="29" t="s">
        <v>150</v>
      </c>
      <c r="C3548" s="29" t="s">
        <v>47</v>
      </c>
      <c r="D3548" s="43">
        <v>145.296875</v>
      </c>
      <c r="E3548" s="43">
        <v>5.8986459999999996E-3</v>
      </c>
    </row>
    <row r="3549" spans="1:5" x14ac:dyDescent="0.35">
      <c r="A3549" s="29" t="s">
        <v>131</v>
      </c>
      <c r="B3549" s="29" t="s">
        <v>150</v>
      </c>
      <c r="C3549" s="29" t="s">
        <v>47</v>
      </c>
      <c r="D3549" s="43">
        <v>149.90356445</v>
      </c>
      <c r="E3549" s="43">
        <v>5.9522610000000004E-3</v>
      </c>
    </row>
    <row r="3550" spans="1:5" x14ac:dyDescent="0.35">
      <c r="A3550" s="29" t="s">
        <v>132</v>
      </c>
      <c r="B3550" s="29" t="s">
        <v>150</v>
      </c>
      <c r="C3550" s="29" t="s">
        <v>47</v>
      </c>
      <c r="D3550" s="43">
        <v>145.04405212</v>
      </c>
      <c r="E3550" s="43">
        <v>7.3323290000000003E-3</v>
      </c>
    </row>
    <row r="3551" spans="1:5" x14ac:dyDescent="0.35">
      <c r="A3551" s="29" t="s">
        <v>133</v>
      </c>
      <c r="B3551" s="29" t="s">
        <v>150</v>
      </c>
      <c r="C3551" s="29" t="s">
        <v>47</v>
      </c>
      <c r="D3551" s="43">
        <v>160.08476257000001</v>
      </c>
      <c r="E3551" s="43">
        <v>7.3475809999999997E-3</v>
      </c>
    </row>
    <row r="3552" spans="1:5" x14ac:dyDescent="0.35">
      <c r="A3552" s="29" t="s">
        <v>134</v>
      </c>
      <c r="B3552" s="29" t="s">
        <v>150</v>
      </c>
      <c r="C3552" s="29" t="s">
        <v>47</v>
      </c>
      <c r="D3552" s="43">
        <v>97.678039549999994</v>
      </c>
      <c r="E3552" s="43">
        <v>6.6127470000000004E-3</v>
      </c>
    </row>
    <row r="3553" spans="1:5" x14ac:dyDescent="0.35">
      <c r="A3553" s="29" t="s">
        <v>135</v>
      </c>
      <c r="B3553" s="29" t="s">
        <v>150</v>
      </c>
      <c r="C3553" s="29" t="s">
        <v>47</v>
      </c>
      <c r="D3553" s="43">
        <v>112</v>
      </c>
      <c r="E3553" s="43">
        <v>6.8576389999999996E-3</v>
      </c>
    </row>
    <row r="3554" spans="1:5" x14ac:dyDescent="0.35">
      <c r="A3554" s="29" t="s">
        <v>136</v>
      </c>
      <c r="B3554" s="29" t="s">
        <v>150</v>
      </c>
      <c r="C3554" s="29" t="s">
        <v>47</v>
      </c>
      <c r="D3554" s="43">
        <v>102.27135468</v>
      </c>
      <c r="E3554" s="43">
        <v>7.1739769999999998E-3</v>
      </c>
    </row>
    <row r="3555" spans="1:5" x14ac:dyDescent="0.35">
      <c r="A3555" s="29" t="s">
        <v>137</v>
      </c>
      <c r="B3555" s="29" t="s">
        <v>150</v>
      </c>
      <c r="C3555" s="29" t="s">
        <v>47</v>
      </c>
      <c r="D3555" s="43">
        <v>121.42424774</v>
      </c>
      <c r="E3555" s="43">
        <v>7.0240370000000003E-3</v>
      </c>
    </row>
    <row r="3556" spans="1:5" x14ac:dyDescent="0.35">
      <c r="A3556" s="29" t="s">
        <v>138</v>
      </c>
      <c r="B3556" s="29" t="s">
        <v>150</v>
      </c>
      <c r="C3556" s="29" t="s">
        <v>47</v>
      </c>
      <c r="D3556" s="43">
        <v>86.383460999999997</v>
      </c>
      <c r="E3556" s="43">
        <v>7.4501200000000002E-3</v>
      </c>
    </row>
    <row r="3557" spans="1:5" x14ac:dyDescent="0.35">
      <c r="A3557" s="29" t="s">
        <v>124</v>
      </c>
      <c r="B3557" s="29" t="s">
        <v>150</v>
      </c>
      <c r="C3557" s="29" t="s">
        <v>48</v>
      </c>
      <c r="D3557" s="43">
        <v>193.68919373</v>
      </c>
      <c r="E3557" s="43">
        <v>4.5929689999999997E-3</v>
      </c>
    </row>
    <row r="3558" spans="1:5" x14ac:dyDescent="0.35">
      <c r="A3558" s="29" t="s">
        <v>125</v>
      </c>
      <c r="B3558" s="29" t="s">
        <v>150</v>
      </c>
      <c r="C3558" s="29" t="s">
        <v>48</v>
      </c>
      <c r="D3558" s="43">
        <v>184.22653198</v>
      </c>
      <c r="E3558" s="43">
        <v>6.7770210000000003E-3</v>
      </c>
    </row>
    <row r="3559" spans="1:5" x14ac:dyDescent="0.35">
      <c r="A3559" s="29" t="s">
        <v>126</v>
      </c>
      <c r="B3559" s="29" t="s">
        <v>150</v>
      </c>
      <c r="C3559" s="29" t="s">
        <v>48</v>
      </c>
      <c r="D3559" s="43">
        <v>219.92973327999999</v>
      </c>
      <c r="E3559" s="43">
        <v>6.2263759999999996E-3</v>
      </c>
    </row>
    <row r="3560" spans="1:5" x14ac:dyDescent="0.35">
      <c r="A3560" s="29" t="s">
        <v>127</v>
      </c>
      <c r="B3560" s="29" t="s">
        <v>150</v>
      </c>
      <c r="C3560" s="29" t="s">
        <v>48</v>
      </c>
      <c r="D3560" s="43">
        <v>204.78771972999999</v>
      </c>
      <c r="E3560" s="43">
        <v>5.0887459999999999E-3</v>
      </c>
    </row>
    <row r="3561" spans="1:5" x14ac:dyDescent="0.35">
      <c r="A3561" s="29" t="s">
        <v>128</v>
      </c>
      <c r="B3561" s="29" t="s">
        <v>150</v>
      </c>
      <c r="C3561" s="29" t="s">
        <v>48</v>
      </c>
      <c r="D3561" s="43">
        <v>172.99568176</v>
      </c>
      <c r="E3561" s="43">
        <v>5.6952629999999999E-3</v>
      </c>
    </row>
    <row r="3562" spans="1:5" x14ac:dyDescent="0.35">
      <c r="A3562" s="29" t="s">
        <v>129</v>
      </c>
      <c r="B3562" s="29" t="s">
        <v>150</v>
      </c>
      <c r="C3562" s="29" t="s">
        <v>48</v>
      </c>
      <c r="D3562" s="43">
        <v>176.15005493000001</v>
      </c>
      <c r="E3562" s="43">
        <v>5.0671249999999996E-3</v>
      </c>
    </row>
    <row r="3563" spans="1:5" x14ac:dyDescent="0.35">
      <c r="A3563" s="29" t="s">
        <v>130</v>
      </c>
      <c r="B3563" s="29" t="s">
        <v>150</v>
      </c>
      <c r="C3563" s="29" t="s">
        <v>48</v>
      </c>
      <c r="D3563" s="43">
        <v>172.67239380000001</v>
      </c>
      <c r="E3563" s="43">
        <v>4.9661360000000003E-3</v>
      </c>
    </row>
    <row r="3564" spans="1:5" x14ac:dyDescent="0.35">
      <c r="A3564" s="29" t="s">
        <v>131</v>
      </c>
      <c r="B3564" s="29" t="s">
        <v>150</v>
      </c>
      <c r="C3564" s="29" t="s">
        <v>48</v>
      </c>
      <c r="D3564" s="43">
        <v>191.47633361999999</v>
      </c>
      <c r="E3564" s="43">
        <v>4.0389040000000003E-3</v>
      </c>
    </row>
    <row r="3565" spans="1:5" x14ac:dyDescent="0.35">
      <c r="A3565" s="29" t="s">
        <v>132</v>
      </c>
      <c r="B3565" s="29" t="s">
        <v>150</v>
      </c>
      <c r="C3565" s="29" t="s">
        <v>48</v>
      </c>
      <c r="D3565" s="43">
        <v>299.89904784999999</v>
      </c>
      <c r="E3565" s="43">
        <v>4.9117049999999997E-3</v>
      </c>
    </row>
    <row r="3566" spans="1:5" x14ac:dyDescent="0.35">
      <c r="A3566" s="29" t="s">
        <v>133</v>
      </c>
      <c r="B3566" s="29" t="s">
        <v>150</v>
      </c>
      <c r="C3566" s="29" t="s">
        <v>48</v>
      </c>
      <c r="D3566" s="43">
        <v>281</v>
      </c>
      <c r="E3566" s="43">
        <v>5.0365760000000001E-3</v>
      </c>
    </row>
    <row r="3567" spans="1:5" x14ac:dyDescent="0.35">
      <c r="A3567" s="29" t="s">
        <v>134</v>
      </c>
      <c r="B3567" s="29" t="s">
        <v>150</v>
      </c>
      <c r="C3567" s="29" t="s">
        <v>48</v>
      </c>
      <c r="D3567" s="43">
        <v>266</v>
      </c>
      <c r="E3567" s="43">
        <v>4.996866E-3</v>
      </c>
    </row>
    <row r="3568" spans="1:5" x14ac:dyDescent="0.35">
      <c r="A3568" s="29" t="s">
        <v>135</v>
      </c>
      <c r="B3568" s="29" t="s">
        <v>150</v>
      </c>
      <c r="C3568" s="29" t="s">
        <v>48</v>
      </c>
      <c r="D3568" s="43">
        <v>257</v>
      </c>
      <c r="E3568" s="43">
        <v>5.1853649999999999E-3</v>
      </c>
    </row>
    <row r="3569" spans="1:5" x14ac:dyDescent="0.35">
      <c r="A3569" s="29" t="s">
        <v>136</v>
      </c>
      <c r="B3569" s="29" t="s">
        <v>150</v>
      </c>
      <c r="C3569" s="29" t="s">
        <v>48</v>
      </c>
      <c r="D3569" s="43">
        <v>265</v>
      </c>
      <c r="E3569" s="43">
        <v>5.2463299999999996E-3</v>
      </c>
    </row>
    <row r="3570" spans="1:5" x14ac:dyDescent="0.35">
      <c r="A3570" s="29" t="s">
        <v>137</v>
      </c>
      <c r="B3570" s="29" t="s">
        <v>150</v>
      </c>
      <c r="C3570" s="29" t="s">
        <v>48</v>
      </c>
      <c r="D3570" s="43">
        <v>310</v>
      </c>
      <c r="E3570" s="43">
        <v>5.6227589999999997E-3</v>
      </c>
    </row>
    <row r="3571" spans="1:5" x14ac:dyDescent="0.35">
      <c r="A3571" s="29" t="s">
        <v>138</v>
      </c>
      <c r="B3571" s="29" t="s">
        <v>150</v>
      </c>
      <c r="C3571" s="29" t="s">
        <v>48</v>
      </c>
      <c r="D3571" s="43">
        <v>238</v>
      </c>
      <c r="E3571" s="43">
        <v>6.1186970000000002E-3</v>
      </c>
    </row>
    <row r="3572" spans="1:5" x14ac:dyDescent="0.35">
      <c r="A3572" s="29" t="s">
        <v>124</v>
      </c>
      <c r="B3572" s="29" t="s">
        <v>150</v>
      </c>
      <c r="C3572" s="29" t="s">
        <v>49</v>
      </c>
      <c r="D3572" s="43">
        <v>219.61111450000001</v>
      </c>
      <c r="E3572" s="43">
        <v>4.8881640000000004E-3</v>
      </c>
    </row>
    <row r="3573" spans="1:5" x14ac:dyDescent="0.35">
      <c r="A3573" s="29" t="s">
        <v>125</v>
      </c>
      <c r="B3573" s="29" t="s">
        <v>150</v>
      </c>
      <c r="C3573" s="29" t="s">
        <v>49</v>
      </c>
      <c r="D3573" s="43">
        <v>199.2013092</v>
      </c>
      <c r="E3573" s="43">
        <v>5.3963270000000002E-3</v>
      </c>
    </row>
    <row r="3574" spans="1:5" x14ac:dyDescent="0.35">
      <c r="A3574" s="29" t="s">
        <v>126</v>
      </c>
      <c r="B3574" s="29" t="s">
        <v>150</v>
      </c>
      <c r="C3574" s="29" t="s">
        <v>49</v>
      </c>
      <c r="D3574" s="43">
        <v>238.79751587000001</v>
      </c>
      <c r="E3574" s="43">
        <v>5.2192970000000003E-3</v>
      </c>
    </row>
    <row r="3575" spans="1:5" x14ac:dyDescent="0.35">
      <c r="A3575" s="29" t="s">
        <v>127</v>
      </c>
      <c r="B3575" s="29" t="s">
        <v>150</v>
      </c>
      <c r="C3575" s="29" t="s">
        <v>49</v>
      </c>
      <c r="D3575" s="43">
        <v>118.98965454</v>
      </c>
      <c r="E3575" s="43">
        <v>5.2190810000000004E-3</v>
      </c>
    </row>
    <row r="3576" spans="1:5" x14ac:dyDescent="0.35">
      <c r="A3576" s="29" t="s">
        <v>128</v>
      </c>
      <c r="B3576" s="29" t="s">
        <v>150</v>
      </c>
      <c r="C3576" s="29" t="s">
        <v>49</v>
      </c>
      <c r="D3576" s="43">
        <v>143.69326781999999</v>
      </c>
      <c r="E3576" s="43">
        <v>6.4046090000000003E-3</v>
      </c>
    </row>
    <row r="3577" spans="1:5" x14ac:dyDescent="0.35">
      <c r="A3577" s="29" t="s">
        <v>129</v>
      </c>
      <c r="B3577" s="29" t="s">
        <v>150</v>
      </c>
      <c r="C3577" s="29" t="s">
        <v>49</v>
      </c>
      <c r="D3577" s="43">
        <v>158.09992980999999</v>
      </c>
      <c r="E3577" s="43">
        <v>5.3811570000000001E-3</v>
      </c>
    </row>
    <row r="3578" spans="1:5" x14ac:dyDescent="0.35">
      <c r="A3578" s="29" t="s">
        <v>130</v>
      </c>
      <c r="B3578" s="29" t="s">
        <v>150</v>
      </c>
      <c r="C3578" s="29" t="s">
        <v>49</v>
      </c>
      <c r="D3578" s="43">
        <v>153.00030518</v>
      </c>
      <c r="E3578" s="43">
        <v>5.484788E-3</v>
      </c>
    </row>
    <row r="3579" spans="1:5" x14ac:dyDescent="0.35">
      <c r="A3579" s="29" t="s">
        <v>131</v>
      </c>
      <c r="B3579" s="29" t="s">
        <v>150</v>
      </c>
      <c r="C3579" s="29" t="s">
        <v>49</v>
      </c>
      <c r="D3579" s="43">
        <v>189.44221497000001</v>
      </c>
      <c r="E3579" s="43">
        <v>5.7353899999999999E-3</v>
      </c>
    </row>
    <row r="3580" spans="1:5" x14ac:dyDescent="0.35">
      <c r="A3580" s="29" t="s">
        <v>132</v>
      </c>
      <c r="B3580" s="29" t="s">
        <v>150</v>
      </c>
      <c r="C3580" s="29" t="s">
        <v>49</v>
      </c>
      <c r="D3580" s="43">
        <v>195.65409851000001</v>
      </c>
      <c r="E3580" s="43">
        <v>6.3262800000000001E-3</v>
      </c>
    </row>
    <row r="3581" spans="1:5" x14ac:dyDescent="0.35">
      <c r="A3581" s="29" t="s">
        <v>133</v>
      </c>
      <c r="B3581" s="29" t="s">
        <v>150</v>
      </c>
      <c r="C3581" s="29" t="s">
        <v>49</v>
      </c>
      <c r="D3581" s="43">
        <v>208.79736328000001</v>
      </c>
      <c r="E3581" s="43">
        <v>5.9567400000000003E-3</v>
      </c>
    </row>
    <row r="3582" spans="1:5" x14ac:dyDescent="0.35">
      <c r="A3582" s="29" t="s">
        <v>134</v>
      </c>
      <c r="B3582" s="29" t="s">
        <v>150</v>
      </c>
      <c r="C3582" s="29" t="s">
        <v>49</v>
      </c>
      <c r="D3582" s="43">
        <v>120.09912872</v>
      </c>
      <c r="E3582" s="43">
        <v>6.9790659999999999E-3</v>
      </c>
    </row>
    <row r="3583" spans="1:5" x14ac:dyDescent="0.35">
      <c r="A3583" s="29" t="s">
        <v>135</v>
      </c>
      <c r="B3583" s="29" t="s">
        <v>150</v>
      </c>
      <c r="C3583" s="29" t="s">
        <v>49</v>
      </c>
      <c r="D3583" s="43">
        <v>153</v>
      </c>
      <c r="E3583" s="43">
        <v>7.2303920000000004E-3</v>
      </c>
    </row>
    <row r="3584" spans="1:5" x14ac:dyDescent="0.35">
      <c r="A3584" s="29" t="s">
        <v>136</v>
      </c>
      <c r="B3584" s="29" t="s">
        <v>150</v>
      </c>
      <c r="C3584" s="29" t="s">
        <v>49</v>
      </c>
      <c r="D3584" s="43">
        <v>258.61047363</v>
      </c>
      <c r="E3584" s="43">
        <v>7.0278809999999997E-3</v>
      </c>
    </row>
    <row r="3585" spans="1:5" x14ac:dyDescent="0.35">
      <c r="A3585" s="29" t="s">
        <v>137</v>
      </c>
      <c r="B3585" s="29" t="s">
        <v>150</v>
      </c>
      <c r="C3585" s="29" t="s">
        <v>49</v>
      </c>
      <c r="D3585" s="43">
        <v>156.17512511999999</v>
      </c>
      <c r="E3585" s="43">
        <v>7.4235830000000001E-3</v>
      </c>
    </row>
    <row r="3586" spans="1:5" x14ac:dyDescent="0.35">
      <c r="A3586" s="29" t="s">
        <v>138</v>
      </c>
      <c r="B3586" s="29" t="s">
        <v>150</v>
      </c>
      <c r="C3586" s="29" t="s">
        <v>49</v>
      </c>
      <c r="D3586" s="43">
        <v>81.91343689</v>
      </c>
      <c r="E3586" s="43">
        <v>6.2389840000000004E-3</v>
      </c>
    </row>
    <row r="3587" spans="1:5" x14ac:dyDescent="0.35">
      <c r="A3587" s="29" t="s">
        <v>124</v>
      </c>
      <c r="B3587" s="29" t="s">
        <v>150</v>
      </c>
      <c r="C3587" s="29" t="s">
        <v>50</v>
      </c>
      <c r="D3587" s="43">
        <v>139.38037109000001</v>
      </c>
      <c r="E3587" s="43">
        <v>8.5672290000000009E-3</v>
      </c>
    </row>
    <row r="3588" spans="1:5" x14ac:dyDescent="0.35">
      <c r="A3588" s="29" t="s">
        <v>125</v>
      </c>
      <c r="B3588" s="29" t="s">
        <v>150</v>
      </c>
      <c r="C3588" s="29" t="s">
        <v>50</v>
      </c>
      <c r="D3588" s="43">
        <v>189.41543579</v>
      </c>
      <c r="E3588" s="43">
        <v>8.4498890000000004E-3</v>
      </c>
    </row>
    <row r="3589" spans="1:5" x14ac:dyDescent="0.35">
      <c r="A3589" s="29" t="s">
        <v>126</v>
      </c>
      <c r="B3589" s="29" t="s">
        <v>150</v>
      </c>
      <c r="C3589" s="29" t="s">
        <v>50</v>
      </c>
      <c r="D3589" s="43">
        <v>160.89065552</v>
      </c>
      <c r="E3589" s="43">
        <v>7.9081440000000006E-3</v>
      </c>
    </row>
    <row r="3590" spans="1:5" x14ac:dyDescent="0.35">
      <c r="A3590" s="29" t="s">
        <v>127</v>
      </c>
      <c r="B3590" s="29" t="s">
        <v>150</v>
      </c>
      <c r="C3590" s="29" t="s">
        <v>50</v>
      </c>
      <c r="D3590" s="43">
        <v>175.27140807999999</v>
      </c>
      <c r="E3590" s="43">
        <v>7.4414770000000002E-3</v>
      </c>
    </row>
    <row r="3591" spans="1:5" x14ac:dyDescent="0.35">
      <c r="A3591" s="29" t="s">
        <v>128</v>
      </c>
      <c r="B3591" s="29" t="s">
        <v>150</v>
      </c>
      <c r="C3591" s="29" t="s">
        <v>50</v>
      </c>
      <c r="D3591" s="43">
        <v>148.99468994</v>
      </c>
      <c r="E3591" s="43">
        <v>7.0126420000000004E-3</v>
      </c>
    </row>
    <row r="3592" spans="1:5" x14ac:dyDescent="0.35">
      <c r="A3592" s="29" t="s">
        <v>129</v>
      </c>
      <c r="B3592" s="29" t="s">
        <v>150</v>
      </c>
      <c r="C3592" s="29" t="s">
        <v>50</v>
      </c>
      <c r="D3592" s="43">
        <v>177.99926758000001</v>
      </c>
      <c r="E3592" s="43">
        <v>7.4095979999999999E-3</v>
      </c>
    </row>
    <row r="3593" spans="1:5" x14ac:dyDescent="0.35">
      <c r="A3593" s="29" t="s">
        <v>130</v>
      </c>
      <c r="B3593" s="29" t="s">
        <v>150</v>
      </c>
      <c r="C3593" s="29" t="s">
        <v>50</v>
      </c>
      <c r="D3593" s="43">
        <v>141.68147278000001</v>
      </c>
      <c r="E3593" s="43">
        <v>7.5237580000000002E-3</v>
      </c>
    </row>
    <row r="3594" spans="1:5" x14ac:dyDescent="0.35">
      <c r="A3594" s="29" t="s">
        <v>131</v>
      </c>
      <c r="B3594" s="29" t="s">
        <v>150</v>
      </c>
      <c r="C3594" s="29" t="s">
        <v>50</v>
      </c>
      <c r="D3594" s="43">
        <v>152.55462646000001</v>
      </c>
      <c r="E3594" s="43">
        <v>7.6642280000000004E-3</v>
      </c>
    </row>
    <row r="3595" spans="1:5" x14ac:dyDescent="0.35">
      <c r="A3595" s="29" t="s">
        <v>132</v>
      </c>
      <c r="B3595" s="29" t="s">
        <v>150</v>
      </c>
      <c r="C3595" s="29" t="s">
        <v>50</v>
      </c>
      <c r="D3595" s="43">
        <v>169.91346741000001</v>
      </c>
      <c r="E3595" s="43">
        <v>7.1487440000000003E-3</v>
      </c>
    </row>
    <row r="3596" spans="1:5" x14ac:dyDescent="0.35">
      <c r="A3596" s="29" t="s">
        <v>133</v>
      </c>
      <c r="B3596" s="29" t="s">
        <v>150</v>
      </c>
      <c r="C3596" s="29" t="s">
        <v>50</v>
      </c>
      <c r="D3596" s="43">
        <v>268.73397827000002</v>
      </c>
      <c r="E3596" s="43">
        <v>8.4476940000000004E-3</v>
      </c>
    </row>
    <row r="3597" spans="1:5" x14ac:dyDescent="0.35">
      <c r="A3597" s="29" t="s">
        <v>134</v>
      </c>
      <c r="B3597" s="29" t="s">
        <v>150</v>
      </c>
      <c r="C3597" s="29" t="s">
        <v>50</v>
      </c>
      <c r="D3597" s="43">
        <v>186.04049683</v>
      </c>
      <c r="E3597" s="43">
        <v>7.2153349999999998E-3</v>
      </c>
    </row>
    <row r="3598" spans="1:5" x14ac:dyDescent="0.35">
      <c r="A3598" s="29" t="s">
        <v>135</v>
      </c>
      <c r="B3598" s="29" t="s">
        <v>150</v>
      </c>
      <c r="C3598" s="29" t="s">
        <v>50</v>
      </c>
      <c r="D3598" s="43">
        <v>129</v>
      </c>
      <c r="E3598" s="43">
        <v>7.8326869999999996E-3</v>
      </c>
    </row>
    <row r="3599" spans="1:5" x14ac:dyDescent="0.35">
      <c r="A3599" s="29" t="s">
        <v>136</v>
      </c>
      <c r="B3599" s="29" t="s">
        <v>150</v>
      </c>
      <c r="C3599" s="29" t="s">
        <v>50</v>
      </c>
      <c r="D3599" s="43">
        <v>168.96490478999999</v>
      </c>
      <c r="E3599" s="43">
        <v>7.5794809999999999E-3</v>
      </c>
    </row>
    <row r="3600" spans="1:5" x14ac:dyDescent="0.35">
      <c r="A3600" s="29" t="s">
        <v>137</v>
      </c>
      <c r="B3600" s="29" t="s">
        <v>150</v>
      </c>
      <c r="C3600" s="29" t="s">
        <v>50</v>
      </c>
      <c r="D3600" s="43">
        <v>112.71310425</v>
      </c>
      <c r="E3600" s="43">
        <v>7.0494190000000003E-3</v>
      </c>
    </row>
    <row r="3601" spans="1:5" x14ac:dyDescent="0.35">
      <c r="A3601" s="29" t="s">
        <v>138</v>
      </c>
      <c r="B3601" s="29" t="s">
        <v>150</v>
      </c>
      <c r="C3601" s="29" t="s">
        <v>50</v>
      </c>
      <c r="D3601" s="43">
        <v>96.071205140000004</v>
      </c>
      <c r="E3601" s="43">
        <v>8.4910599999999999E-3</v>
      </c>
    </row>
    <row r="3602" spans="1:5" x14ac:dyDescent="0.35">
      <c r="A3602" s="29" t="s">
        <v>124</v>
      </c>
      <c r="B3602" s="29" t="s">
        <v>150</v>
      </c>
      <c r="C3602" s="29" t="s">
        <v>51</v>
      </c>
      <c r="D3602" s="43">
        <v>168.33816528</v>
      </c>
      <c r="E3602" s="43">
        <v>5.8668660000000001E-3</v>
      </c>
    </row>
    <row r="3603" spans="1:5" x14ac:dyDescent="0.35">
      <c r="A3603" s="29" t="s">
        <v>125</v>
      </c>
      <c r="B3603" s="29" t="s">
        <v>150</v>
      </c>
      <c r="C3603" s="29" t="s">
        <v>51</v>
      </c>
      <c r="D3603" s="43">
        <v>111.69911956999999</v>
      </c>
      <c r="E3603" s="43">
        <v>5.4724049999999996E-3</v>
      </c>
    </row>
    <row r="3604" spans="1:5" x14ac:dyDescent="0.35">
      <c r="A3604" s="29" t="s">
        <v>126</v>
      </c>
      <c r="B3604" s="29" t="s">
        <v>150</v>
      </c>
      <c r="C3604" s="29" t="s">
        <v>51</v>
      </c>
      <c r="D3604" s="43">
        <v>86.889488220000004</v>
      </c>
      <c r="E3604" s="43">
        <v>4.7778869999999998E-3</v>
      </c>
    </row>
    <row r="3605" spans="1:5" x14ac:dyDescent="0.35">
      <c r="A3605" s="29" t="s">
        <v>127</v>
      </c>
      <c r="B3605" s="29" t="s">
        <v>150</v>
      </c>
      <c r="C3605" s="29" t="s">
        <v>51</v>
      </c>
      <c r="D3605" s="43">
        <v>101.98921967</v>
      </c>
      <c r="E3605" s="43">
        <v>6.8216789999999998E-3</v>
      </c>
    </row>
    <row r="3606" spans="1:5" x14ac:dyDescent="0.35">
      <c r="A3606" s="29" t="s">
        <v>128</v>
      </c>
      <c r="B3606" s="29" t="s">
        <v>150</v>
      </c>
      <c r="C3606" s="29" t="s">
        <v>51</v>
      </c>
      <c r="D3606" s="43">
        <v>101.39452362</v>
      </c>
      <c r="E3606" s="43">
        <v>5.3585710000000003E-3</v>
      </c>
    </row>
    <row r="3607" spans="1:5" x14ac:dyDescent="0.35">
      <c r="A3607" s="29" t="s">
        <v>129</v>
      </c>
      <c r="B3607" s="29" t="s">
        <v>150</v>
      </c>
      <c r="C3607" s="29" t="s">
        <v>51</v>
      </c>
      <c r="D3607" s="43">
        <v>84.928001399999999</v>
      </c>
      <c r="E3607" s="43">
        <v>5.4039079999999998E-3</v>
      </c>
    </row>
    <row r="3608" spans="1:5" x14ac:dyDescent="0.35">
      <c r="A3608" s="29" t="s">
        <v>130</v>
      </c>
      <c r="B3608" s="29" t="s">
        <v>150</v>
      </c>
      <c r="C3608" s="29" t="s">
        <v>51</v>
      </c>
      <c r="D3608" s="43">
        <v>95.819328310000003</v>
      </c>
      <c r="E3608" s="43">
        <v>5.988078E-3</v>
      </c>
    </row>
    <row r="3609" spans="1:5" x14ac:dyDescent="0.35">
      <c r="A3609" s="29" t="s">
        <v>131</v>
      </c>
      <c r="B3609" s="29" t="s">
        <v>150</v>
      </c>
      <c r="C3609" s="29" t="s">
        <v>51</v>
      </c>
      <c r="D3609" s="43">
        <v>95.172172549999999</v>
      </c>
      <c r="E3609" s="43">
        <v>6.0214530000000004E-3</v>
      </c>
    </row>
    <row r="3610" spans="1:5" x14ac:dyDescent="0.35">
      <c r="A3610" s="29" t="s">
        <v>132</v>
      </c>
      <c r="B3610" s="29" t="s">
        <v>150</v>
      </c>
      <c r="C3610" s="29" t="s">
        <v>51</v>
      </c>
      <c r="D3610" s="43">
        <v>95.523483279999994</v>
      </c>
      <c r="E3610" s="43">
        <v>6.791498E-3</v>
      </c>
    </row>
    <row r="3611" spans="1:5" x14ac:dyDescent="0.35">
      <c r="A3611" s="29" t="s">
        <v>133</v>
      </c>
      <c r="B3611" s="29" t="s">
        <v>150</v>
      </c>
      <c r="C3611" s="29" t="s">
        <v>51</v>
      </c>
      <c r="D3611" s="43">
        <v>122.52153015</v>
      </c>
      <c r="E3611" s="43">
        <v>7.567112E-3</v>
      </c>
    </row>
    <row r="3612" spans="1:5" x14ac:dyDescent="0.35">
      <c r="A3612" s="29" t="s">
        <v>134</v>
      </c>
      <c r="B3612" s="29" t="s">
        <v>150</v>
      </c>
      <c r="C3612" s="29" t="s">
        <v>51</v>
      </c>
      <c r="D3612" s="43">
        <v>123.61173248</v>
      </c>
      <c r="E3612" s="43">
        <v>6.6414209999999998E-3</v>
      </c>
    </row>
    <row r="3613" spans="1:5" x14ac:dyDescent="0.35">
      <c r="A3613" s="29" t="s">
        <v>135</v>
      </c>
      <c r="B3613" s="29" t="s">
        <v>150</v>
      </c>
      <c r="C3613" s="29" t="s">
        <v>51</v>
      </c>
      <c r="D3613" s="43">
        <v>88</v>
      </c>
      <c r="E3613" s="43">
        <v>6.2184329999999998E-3</v>
      </c>
    </row>
    <row r="3614" spans="1:5" x14ac:dyDescent="0.35">
      <c r="A3614" s="29" t="s">
        <v>136</v>
      </c>
      <c r="B3614" s="29" t="s">
        <v>150</v>
      </c>
      <c r="C3614" s="29" t="s">
        <v>51</v>
      </c>
      <c r="D3614" s="43">
        <v>90.467437739999994</v>
      </c>
      <c r="E3614" s="43">
        <v>5.7927350000000002E-3</v>
      </c>
    </row>
    <row r="3615" spans="1:5" x14ac:dyDescent="0.35">
      <c r="A3615" s="29" t="s">
        <v>137</v>
      </c>
      <c r="B3615" s="29" t="s">
        <v>150</v>
      </c>
      <c r="C3615" s="29" t="s">
        <v>51</v>
      </c>
      <c r="D3615" s="43">
        <v>90.390235899999993</v>
      </c>
      <c r="E3615" s="43">
        <v>7.0107440000000002E-3</v>
      </c>
    </row>
    <row r="3616" spans="1:5" x14ac:dyDescent="0.35">
      <c r="A3616" s="29" t="s">
        <v>138</v>
      </c>
      <c r="B3616" s="29" t="s">
        <v>150</v>
      </c>
      <c r="C3616" s="29" t="s">
        <v>51</v>
      </c>
      <c r="D3616" s="43">
        <v>100.84529114</v>
      </c>
      <c r="E3616" s="43">
        <v>6.6915760000000003E-3</v>
      </c>
    </row>
    <row r="3617" spans="1:5" x14ac:dyDescent="0.35">
      <c r="A3617" s="29" t="s">
        <v>124</v>
      </c>
      <c r="B3617" s="29" t="s">
        <v>150</v>
      </c>
      <c r="C3617" s="29" t="s">
        <v>52</v>
      </c>
      <c r="D3617" s="43">
        <v>301.85354613999999</v>
      </c>
      <c r="E3617" s="43">
        <v>3.508345E-3</v>
      </c>
    </row>
    <row r="3618" spans="1:5" x14ac:dyDescent="0.35">
      <c r="A3618" s="29" t="s">
        <v>125</v>
      </c>
      <c r="B3618" s="29" t="s">
        <v>150</v>
      </c>
      <c r="C3618" s="29" t="s">
        <v>52</v>
      </c>
      <c r="D3618" s="43">
        <v>326.34710693</v>
      </c>
      <c r="E3618" s="43">
        <v>4.5605410000000004E-3</v>
      </c>
    </row>
    <row r="3619" spans="1:5" x14ac:dyDescent="0.35">
      <c r="A3619" s="29" t="s">
        <v>126</v>
      </c>
      <c r="B3619" s="29" t="s">
        <v>150</v>
      </c>
      <c r="C3619" s="29" t="s">
        <v>52</v>
      </c>
      <c r="D3619" s="43">
        <v>286.55291748000002</v>
      </c>
      <c r="E3619" s="43">
        <v>3.9725150000000002E-3</v>
      </c>
    </row>
    <row r="3620" spans="1:5" x14ac:dyDescent="0.35">
      <c r="A3620" s="29" t="s">
        <v>127</v>
      </c>
      <c r="B3620" s="29" t="s">
        <v>150</v>
      </c>
      <c r="C3620" s="29" t="s">
        <v>52</v>
      </c>
      <c r="D3620" s="43">
        <v>263.48034668000003</v>
      </c>
      <c r="E3620" s="43">
        <v>4.0486560000000003E-3</v>
      </c>
    </row>
    <row r="3621" spans="1:5" x14ac:dyDescent="0.35">
      <c r="A3621" s="29" t="s">
        <v>128</v>
      </c>
      <c r="B3621" s="29" t="s">
        <v>150</v>
      </c>
      <c r="C3621" s="29" t="s">
        <v>52</v>
      </c>
      <c r="D3621" s="43">
        <v>272</v>
      </c>
      <c r="E3621" s="43">
        <v>3.911355E-3</v>
      </c>
    </row>
    <row r="3622" spans="1:5" x14ac:dyDescent="0.35">
      <c r="A3622" s="29" t="s">
        <v>129</v>
      </c>
      <c r="B3622" s="29" t="s">
        <v>150</v>
      </c>
      <c r="C3622" s="29" t="s">
        <v>52</v>
      </c>
      <c r="D3622" s="43">
        <v>323</v>
      </c>
      <c r="E3622" s="43">
        <v>3.8377189999999999E-3</v>
      </c>
    </row>
    <row r="3623" spans="1:5" x14ac:dyDescent="0.35">
      <c r="A3623" s="29" t="s">
        <v>130</v>
      </c>
      <c r="B3623" s="29" t="s">
        <v>150</v>
      </c>
      <c r="C3623" s="29" t="s">
        <v>52</v>
      </c>
      <c r="D3623" s="43">
        <v>341</v>
      </c>
      <c r="E3623" s="43">
        <v>3.6127389999999998E-3</v>
      </c>
    </row>
    <row r="3624" spans="1:5" x14ac:dyDescent="0.35">
      <c r="A3624" s="29" t="s">
        <v>131</v>
      </c>
      <c r="B3624" s="29" t="s">
        <v>150</v>
      </c>
      <c r="C3624" s="29" t="s">
        <v>52</v>
      </c>
      <c r="D3624" s="43">
        <v>458</v>
      </c>
      <c r="E3624" s="43">
        <v>3.707241E-3</v>
      </c>
    </row>
    <row r="3625" spans="1:5" x14ac:dyDescent="0.35">
      <c r="A3625" s="29" t="s">
        <v>132</v>
      </c>
      <c r="B3625" s="29" t="s">
        <v>150</v>
      </c>
      <c r="C3625" s="29" t="s">
        <v>52</v>
      </c>
      <c r="D3625" s="43">
        <v>466</v>
      </c>
      <c r="E3625" s="43">
        <v>3.5512030000000002E-3</v>
      </c>
    </row>
    <row r="3626" spans="1:5" x14ac:dyDescent="0.35">
      <c r="A3626" s="29" t="s">
        <v>133</v>
      </c>
      <c r="B3626" s="29" t="s">
        <v>150</v>
      </c>
      <c r="C3626" s="29" t="s">
        <v>52</v>
      </c>
      <c r="D3626" s="43">
        <v>381</v>
      </c>
      <c r="E3626" s="43">
        <v>3.831292E-3</v>
      </c>
    </row>
    <row r="3627" spans="1:5" x14ac:dyDescent="0.35">
      <c r="A3627" s="29" t="s">
        <v>134</v>
      </c>
      <c r="B3627" s="29" t="s">
        <v>150</v>
      </c>
      <c r="C3627" s="29" t="s">
        <v>52</v>
      </c>
      <c r="D3627" s="43">
        <v>272</v>
      </c>
      <c r="E3627" s="43">
        <v>3.8015729999999999E-3</v>
      </c>
    </row>
    <row r="3628" spans="1:5" x14ac:dyDescent="0.35">
      <c r="A3628" s="29" t="s">
        <v>135</v>
      </c>
      <c r="B3628" s="29" t="s">
        <v>150</v>
      </c>
      <c r="C3628" s="29" t="s">
        <v>52</v>
      </c>
      <c r="D3628" s="43">
        <v>275</v>
      </c>
      <c r="E3628" s="43">
        <v>3.9747460000000004E-3</v>
      </c>
    </row>
    <row r="3629" spans="1:5" x14ac:dyDescent="0.35">
      <c r="A3629" s="29" t="s">
        <v>136</v>
      </c>
      <c r="B3629" s="29" t="s">
        <v>150</v>
      </c>
      <c r="C3629" s="29" t="s">
        <v>52</v>
      </c>
      <c r="D3629" s="43">
        <v>254</v>
      </c>
      <c r="E3629" s="43">
        <v>4.0737100000000004E-3</v>
      </c>
    </row>
    <row r="3630" spans="1:5" x14ac:dyDescent="0.35">
      <c r="A3630" s="29" t="s">
        <v>137</v>
      </c>
      <c r="B3630" s="29" t="s">
        <v>150</v>
      </c>
      <c r="C3630" s="29" t="s">
        <v>52</v>
      </c>
      <c r="D3630" s="43">
        <v>215</v>
      </c>
      <c r="E3630" s="43">
        <v>4.2829460000000001E-3</v>
      </c>
    </row>
    <row r="3631" spans="1:5" x14ac:dyDescent="0.35">
      <c r="A3631" s="29" t="s">
        <v>138</v>
      </c>
      <c r="B3631" s="29" t="s">
        <v>150</v>
      </c>
      <c r="C3631" s="29" t="s">
        <v>52</v>
      </c>
      <c r="D3631" s="43">
        <v>143</v>
      </c>
      <c r="E3631" s="43">
        <v>4.2637919999999998E-3</v>
      </c>
    </row>
    <row r="3632" spans="1:5" x14ac:dyDescent="0.35">
      <c r="A3632" s="29" t="s">
        <v>124</v>
      </c>
      <c r="B3632" s="29" t="s">
        <v>150</v>
      </c>
      <c r="C3632" s="29" t="s">
        <v>53</v>
      </c>
      <c r="D3632" s="43">
        <v>116.56557465</v>
      </c>
      <c r="E3632" s="43">
        <v>5.2684689999999996E-3</v>
      </c>
    </row>
    <row r="3633" spans="1:5" x14ac:dyDescent="0.35">
      <c r="A3633" s="29" t="s">
        <v>125</v>
      </c>
      <c r="B3633" s="29" t="s">
        <v>150</v>
      </c>
      <c r="C3633" s="29" t="s">
        <v>53</v>
      </c>
      <c r="D3633" s="43">
        <v>113.49491882</v>
      </c>
      <c r="E3633" s="43">
        <v>6.2169110000000003E-3</v>
      </c>
    </row>
    <row r="3634" spans="1:5" x14ac:dyDescent="0.35">
      <c r="A3634" s="29" t="s">
        <v>126</v>
      </c>
      <c r="B3634" s="29" t="s">
        <v>150</v>
      </c>
      <c r="C3634" s="29" t="s">
        <v>53</v>
      </c>
      <c r="D3634" s="43">
        <v>93.716285709999994</v>
      </c>
      <c r="E3634" s="43">
        <v>6.2190029999999999E-3</v>
      </c>
    </row>
    <row r="3635" spans="1:5" x14ac:dyDescent="0.35">
      <c r="A3635" s="29" t="s">
        <v>127</v>
      </c>
      <c r="B3635" s="29" t="s">
        <v>150</v>
      </c>
      <c r="C3635" s="29" t="s">
        <v>53</v>
      </c>
      <c r="D3635" s="43">
        <v>67.106246949999999</v>
      </c>
      <c r="E3635" s="43">
        <v>6.2428179999999998E-3</v>
      </c>
    </row>
    <row r="3636" spans="1:5" x14ac:dyDescent="0.35">
      <c r="A3636" s="29" t="s">
        <v>128</v>
      </c>
      <c r="B3636" s="29" t="s">
        <v>150</v>
      </c>
      <c r="C3636" s="29" t="s">
        <v>53</v>
      </c>
      <c r="D3636" s="43">
        <v>61.78636169</v>
      </c>
      <c r="E3636" s="43">
        <v>6.5251770000000001E-3</v>
      </c>
    </row>
    <row r="3637" spans="1:5" x14ac:dyDescent="0.35">
      <c r="A3637" s="29" t="s">
        <v>129</v>
      </c>
      <c r="B3637" s="29" t="s">
        <v>150</v>
      </c>
      <c r="C3637" s="29" t="s">
        <v>53</v>
      </c>
      <c r="D3637" s="43">
        <v>52.591270450000003</v>
      </c>
      <c r="E3637" s="43">
        <v>5.7757060000000002E-3</v>
      </c>
    </row>
    <row r="3638" spans="1:5" x14ac:dyDescent="0.35">
      <c r="A3638" s="29" t="s">
        <v>130</v>
      </c>
      <c r="B3638" s="29" t="s">
        <v>150</v>
      </c>
      <c r="C3638" s="29" t="s">
        <v>53</v>
      </c>
      <c r="D3638" s="43">
        <v>57.258441929999996</v>
      </c>
      <c r="E3638" s="43">
        <v>4.9417549999999999E-3</v>
      </c>
    </row>
    <row r="3639" spans="1:5" x14ac:dyDescent="0.35">
      <c r="A3639" s="29" t="s">
        <v>131</v>
      </c>
      <c r="B3639" s="29" t="s">
        <v>150</v>
      </c>
      <c r="C3639" s="29" t="s">
        <v>53</v>
      </c>
      <c r="D3639" s="43">
        <v>107.05743407999999</v>
      </c>
      <c r="E3639" s="43">
        <v>5.0724919999999996E-3</v>
      </c>
    </row>
    <row r="3640" spans="1:5" x14ac:dyDescent="0.35">
      <c r="A3640" s="29" t="s">
        <v>132</v>
      </c>
      <c r="B3640" s="29" t="s">
        <v>150</v>
      </c>
      <c r="C3640" s="29" t="s">
        <v>53</v>
      </c>
      <c r="D3640" s="43">
        <v>73.823974609999993</v>
      </c>
      <c r="E3640" s="43">
        <v>6.8616759999999997E-3</v>
      </c>
    </row>
    <row r="3641" spans="1:5" x14ac:dyDescent="0.35">
      <c r="A3641" s="29" t="s">
        <v>133</v>
      </c>
      <c r="B3641" s="29" t="s">
        <v>150</v>
      </c>
      <c r="C3641" s="29" t="s">
        <v>53</v>
      </c>
      <c r="D3641" s="43">
        <v>63.051364900000003</v>
      </c>
      <c r="E3641" s="43">
        <v>5.4650799999999998E-3</v>
      </c>
    </row>
    <row r="3642" spans="1:5" x14ac:dyDescent="0.35">
      <c r="A3642" s="29" t="s">
        <v>134</v>
      </c>
      <c r="B3642" s="29" t="s">
        <v>150</v>
      </c>
      <c r="C3642" s="29" t="s">
        <v>53</v>
      </c>
      <c r="D3642" s="43">
        <v>47.590476989999999</v>
      </c>
      <c r="E3642" s="43">
        <v>6.0279909999999999E-3</v>
      </c>
    </row>
    <row r="3643" spans="1:5" x14ac:dyDescent="0.35">
      <c r="A3643" s="29" t="s">
        <v>135</v>
      </c>
      <c r="B3643" s="29" t="s">
        <v>150</v>
      </c>
      <c r="C3643" s="29" t="s">
        <v>53</v>
      </c>
      <c r="D3643" s="43">
        <v>66</v>
      </c>
      <c r="E3643" s="43">
        <v>6.7024399999999996E-3</v>
      </c>
    </row>
    <row r="3644" spans="1:5" x14ac:dyDescent="0.35">
      <c r="A3644" s="29" t="s">
        <v>136</v>
      </c>
      <c r="B3644" s="29" t="s">
        <v>150</v>
      </c>
      <c r="C3644" s="29" t="s">
        <v>53</v>
      </c>
      <c r="D3644" s="43">
        <v>94.338920590000001</v>
      </c>
      <c r="E3644" s="43">
        <v>7.4497019999999999E-3</v>
      </c>
    </row>
    <row r="3645" spans="1:5" x14ac:dyDescent="0.35">
      <c r="A3645" s="29" t="s">
        <v>137</v>
      </c>
      <c r="B3645" s="29" t="s">
        <v>150</v>
      </c>
      <c r="C3645" s="29" t="s">
        <v>53</v>
      </c>
      <c r="D3645" s="43">
        <v>129.38928222999999</v>
      </c>
      <c r="E3645" s="43">
        <v>6.595488E-3</v>
      </c>
    </row>
    <row r="3646" spans="1:5" x14ac:dyDescent="0.35">
      <c r="A3646" s="29" t="s">
        <v>138</v>
      </c>
      <c r="B3646" s="29" t="s">
        <v>150</v>
      </c>
      <c r="C3646" s="29" t="s">
        <v>53</v>
      </c>
      <c r="D3646" s="43">
        <v>150</v>
      </c>
      <c r="E3646" s="43">
        <v>6.009258E-3</v>
      </c>
    </row>
    <row r="3647" spans="1:5" x14ac:dyDescent="0.35">
      <c r="A3647" s="29" t="s">
        <v>124</v>
      </c>
      <c r="B3647" s="29" t="s">
        <v>150</v>
      </c>
      <c r="C3647" s="29" t="s">
        <v>54</v>
      </c>
      <c r="D3647" s="43">
        <v>468.97811890000003</v>
      </c>
      <c r="E3647" s="43">
        <v>3.4805980000000001E-3</v>
      </c>
    </row>
    <row r="3648" spans="1:5" x14ac:dyDescent="0.35">
      <c r="A3648" s="29" t="s">
        <v>125</v>
      </c>
      <c r="B3648" s="29" t="s">
        <v>150</v>
      </c>
      <c r="C3648" s="29" t="s">
        <v>54</v>
      </c>
      <c r="D3648" s="43">
        <v>592.04248046999999</v>
      </c>
      <c r="E3648" s="43">
        <v>3.4907760000000001E-3</v>
      </c>
    </row>
    <row r="3649" spans="1:5" x14ac:dyDescent="0.35">
      <c r="A3649" s="29" t="s">
        <v>126</v>
      </c>
      <c r="B3649" s="29" t="s">
        <v>150</v>
      </c>
      <c r="C3649" s="29" t="s">
        <v>54</v>
      </c>
      <c r="D3649" s="43">
        <v>617.57635498000002</v>
      </c>
      <c r="E3649" s="43">
        <v>3.4436860000000001E-3</v>
      </c>
    </row>
    <row r="3650" spans="1:5" x14ac:dyDescent="0.35">
      <c r="A3650" s="29" t="s">
        <v>127</v>
      </c>
      <c r="B3650" s="29" t="s">
        <v>150</v>
      </c>
      <c r="C3650" s="29" t="s">
        <v>54</v>
      </c>
      <c r="D3650" s="43">
        <v>578.82250977000001</v>
      </c>
      <c r="E3650" s="43">
        <v>3.790589E-3</v>
      </c>
    </row>
    <row r="3651" spans="1:5" x14ac:dyDescent="0.35">
      <c r="A3651" s="29" t="s">
        <v>128</v>
      </c>
      <c r="B3651" s="29" t="s">
        <v>150</v>
      </c>
      <c r="C3651" s="29" t="s">
        <v>54</v>
      </c>
      <c r="D3651" s="43">
        <v>521</v>
      </c>
      <c r="E3651" s="43">
        <v>3.624174E-3</v>
      </c>
    </row>
    <row r="3652" spans="1:5" x14ac:dyDescent="0.35">
      <c r="A3652" s="29" t="s">
        <v>129</v>
      </c>
      <c r="B3652" s="29" t="s">
        <v>150</v>
      </c>
      <c r="C3652" s="29" t="s">
        <v>54</v>
      </c>
      <c r="D3652" s="43">
        <v>615</v>
      </c>
      <c r="E3652" s="43">
        <v>3.8222669999999999E-3</v>
      </c>
    </row>
    <row r="3653" spans="1:5" x14ac:dyDescent="0.35">
      <c r="A3653" s="29" t="s">
        <v>130</v>
      </c>
      <c r="B3653" s="29" t="s">
        <v>150</v>
      </c>
      <c r="C3653" s="29" t="s">
        <v>54</v>
      </c>
      <c r="D3653" s="43">
        <v>570</v>
      </c>
      <c r="E3653" s="43">
        <v>3.7110139999999999E-3</v>
      </c>
    </row>
    <row r="3654" spans="1:5" x14ac:dyDescent="0.35">
      <c r="A3654" s="29" t="s">
        <v>131</v>
      </c>
      <c r="B3654" s="29" t="s">
        <v>150</v>
      </c>
      <c r="C3654" s="29" t="s">
        <v>54</v>
      </c>
      <c r="D3654" s="43">
        <v>717</v>
      </c>
      <c r="E3654" s="43">
        <v>3.807337E-3</v>
      </c>
    </row>
    <row r="3655" spans="1:5" x14ac:dyDescent="0.35">
      <c r="A3655" s="29" t="s">
        <v>132</v>
      </c>
      <c r="B3655" s="29" t="s">
        <v>150</v>
      </c>
      <c r="C3655" s="29" t="s">
        <v>54</v>
      </c>
      <c r="D3655" s="43">
        <v>596</v>
      </c>
      <c r="E3655" s="43">
        <v>3.9056659999999999E-3</v>
      </c>
    </row>
    <row r="3656" spans="1:5" x14ac:dyDescent="0.35">
      <c r="A3656" s="29" t="s">
        <v>133</v>
      </c>
      <c r="B3656" s="29" t="s">
        <v>150</v>
      </c>
      <c r="C3656" s="29" t="s">
        <v>54</v>
      </c>
      <c r="D3656" s="43">
        <v>604</v>
      </c>
      <c r="E3656" s="43">
        <v>4.325331E-3</v>
      </c>
    </row>
    <row r="3657" spans="1:5" x14ac:dyDescent="0.35">
      <c r="A3657" s="29" t="s">
        <v>134</v>
      </c>
      <c r="B3657" s="29" t="s">
        <v>150</v>
      </c>
      <c r="C3657" s="29" t="s">
        <v>54</v>
      </c>
      <c r="D3657" s="43">
        <v>484</v>
      </c>
      <c r="E3657" s="43">
        <v>4.3015379999999997E-3</v>
      </c>
    </row>
    <row r="3658" spans="1:5" x14ac:dyDescent="0.35">
      <c r="A3658" s="29" t="s">
        <v>135</v>
      </c>
      <c r="B3658" s="29" t="s">
        <v>150</v>
      </c>
      <c r="C3658" s="29" t="s">
        <v>54</v>
      </c>
      <c r="D3658" s="43">
        <v>494</v>
      </c>
      <c r="E3658" s="43">
        <v>4.4984250000000003E-3</v>
      </c>
    </row>
    <row r="3659" spans="1:5" x14ac:dyDescent="0.35">
      <c r="A3659" s="29" t="s">
        <v>136</v>
      </c>
      <c r="B3659" s="29" t="s">
        <v>150</v>
      </c>
      <c r="C3659" s="29" t="s">
        <v>54</v>
      </c>
      <c r="D3659" s="43">
        <v>524</v>
      </c>
      <c r="E3659" s="43">
        <v>4.6119589999999997E-3</v>
      </c>
    </row>
    <row r="3660" spans="1:5" x14ac:dyDescent="0.35">
      <c r="A3660" s="29" t="s">
        <v>137</v>
      </c>
      <c r="B3660" s="29" t="s">
        <v>150</v>
      </c>
      <c r="C3660" s="29" t="s">
        <v>54</v>
      </c>
      <c r="D3660" s="43">
        <v>407</v>
      </c>
      <c r="E3660" s="43">
        <v>4.6188230000000002E-3</v>
      </c>
    </row>
    <row r="3661" spans="1:5" x14ac:dyDescent="0.35">
      <c r="A3661" s="29" t="s">
        <v>138</v>
      </c>
      <c r="B3661" s="29" t="s">
        <v>150</v>
      </c>
      <c r="C3661" s="29" t="s">
        <v>54</v>
      </c>
      <c r="D3661" s="43">
        <v>326</v>
      </c>
      <c r="E3661" s="43">
        <v>4.9037150000000003E-3</v>
      </c>
    </row>
    <row r="3662" spans="1:5" x14ac:dyDescent="0.35">
      <c r="A3662" s="29" t="s">
        <v>124</v>
      </c>
      <c r="B3662" s="29" t="s">
        <v>150</v>
      </c>
      <c r="C3662" s="29" t="s">
        <v>55</v>
      </c>
      <c r="D3662" s="43">
        <v>100.90476227000001</v>
      </c>
      <c r="E3662" s="43">
        <v>5.1053449999999998E-3</v>
      </c>
    </row>
    <row r="3663" spans="1:5" x14ac:dyDescent="0.35">
      <c r="A3663" s="29" t="s">
        <v>125</v>
      </c>
      <c r="B3663" s="29" t="s">
        <v>150</v>
      </c>
      <c r="C3663" s="29" t="s">
        <v>55</v>
      </c>
      <c r="D3663" s="43">
        <v>186.10458374000001</v>
      </c>
      <c r="E3663" s="43">
        <v>6.2719580000000002E-3</v>
      </c>
    </row>
    <row r="3664" spans="1:5" x14ac:dyDescent="0.35">
      <c r="A3664" s="29" t="s">
        <v>126</v>
      </c>
      <c r="B3664" s="29" t="s">
        <v>150</v>
      </c>
      <c r="C3664" s="29" t="s">
        <v>55</v>
      </c>
      <c r="D3664" s="43">
        <v>164.00038147000001</v>
      </c>
      <c r="E3664" s="43">
        <v>6.7884390000000003E-3</v>
      </c>
    </row>
    <row r="3665" spans="1:5" x14ac:dyDescent="0.35">
      <c r="A3665" s="29" t="s">
        <v>127</v>
      </c>
      <c r="B3665" s="29" t="s">
        <v>150</v>
      </c>
      <c r="C3665" s="29" t="s">
        <v>55</v>
      </c>
      <c r="D3665" s="43">
        <v>176.15612793</v>
      </c>
      <c r="E3665" s="43">
        <v>5.9156510000000001E-3</v>
      </c>
    </row>
    <row r="3666" spans="1:5" x14ac:dyDescent="0.35">
      <c r="A3666" s="29" t="s">
        <v>128</v>
      </c>
      <c r="B3666" s="29" t="s">
        <v>150</v>
      </c>
      <c r="C3666" s="29" t="s">
        <v>55</v>
      </c>
      <c r="D3666" s="43">
        <v>147.05148315</v>
      </c>
      <c r="E3666" s="43">
        <v>4.4294419999999996E-3</v>
      </c>
    </row>
    <row r="3667" spans="1:5" x14ac:dyDescent="0.35">
      <c r="A3667" s="29" t="s">
        <v>129</v>
      </c>
      <c r="B3667" s="29" t="s">
        <v>150</v>
      </c>
      <c r="C3667" s="29" t="s">
        <v>55</v>
      </c>
      <c r="D3667" s="43">
        <v>179.73361206000001</v>
      </c>
      <c r="E3667" s="43">
        <v>6.1895730000000003E-3</v>
      </c>
    </row>
    <row r="3668" spans="1:5" x14ac:dyDescent="0.35">
      <c r="A3668" s="29" t="s">
        <v>130</v>
      </c>
      <c r="B3668" s="29" t="s">
        <v>150</v>
      </c>
      <c r="C3668" s="29" t="s">
        <v>55</v>
      </c>
      <c r="D3668" s="43">
        <v>103.3493576</v>
      </c>
      <c r="E3668" s="43">
        <v>5.7316390000000002E-3</v>
      </c>
    </row>
    <row r="3669" spans="1:5" x14ac:dyDescent="0.35">
      <c r="A3669" s="29" t="s">
        <v>131</v>
      </c>
      <c r="B3669" s="29" t="s">
        <v>150</v>
      </c>
      <c r="C3669" s="29" t="s">
        <v>55</v>
      </c>
      <c r="D3669" s="43">
        <v>173.50662231000001</v>
      </c>
      <c r="E3669" s="43">
        <v>5.3634620000000003E-3</v>
      </c>
    </row>
    <row r="3670" spans="1:5" x14ac:dyDescent="0.35">
      <c r="A3670" s="29" t="s">
        <v>132</v>
      </c>
      <c r="B3670" s="29" t="s">
        <v>150</v>
      </c>
      <c r="C3670" s="29" t="s">
        <v>55</v>
      </c>
      <c r="D3670" s="43">
        <v>152.4460144</v>
      </c>
      <c r="E3670" s="43">
        <v>5.5323600000000001E-3</v>
      </c>
    </row>
    <row r="3671" spans="1:5" x14ac:dyDescent="0.35">
      <c r="A3671" s="29" t="s">
        <v>133</v>
      </c>
      <c r="B3671" s="29" t="s">
        <v>150</v>
      </c>
      <c r="C3671" s="29" t="s">
        <v>55</v>
      </c>
      <c r="D3671" s="43">
        <v>186.41972351000001</v>
      </c>
      <c r="E3671" s="43">
        <v>6.9032850000000003E-3</v>
      </c>
    </row>
    <row r="3672" spans="1:5" x14ac:dyDescent="0.35">
      <c r="A3672" s="29" t="s">
        <v>134</v>
      </c>
      <c r="B3672" s="29" t="s">
        <v>150</v>
      </c>
      <c r="C3672" s="29" t="s">
        <v>55</v>
      </c>
      <c r="D3672" s="43">
        <v>143.98072815</v>
      </c>
      <c r="E3672" s="43">
        <v>6.9279659999999998E-3</v>
      </c>
    </row>
    <row r="3673" spans="1:5" x14ac:dyDescent="0.35">
      <c r="A3673" s="29" t="s">
        <v>135</v>
      </c>
      <c r="B3673" s="29" t="s">
        <v>150</v>
      </c>
      <c r="C3673" s="29" t="s">
        <v>55</v>
      </c>
      <c r="D3673" s="43">
        <v>114</v>
      </c>
      <c r="E3673" s="43">
        <v>6.8774359999999998E-3</v>
      </c>
    </row>
    <row r="3674" spans="1:5" x14ac:dyDescent="0.35">
      <c r="A3674" s="29" t="s">
        <v>136</v>
      </c>
      <c r="B3674" s="29" t="s">
        <v>150</v>
      </c>
      <c r="C3674" s="29" t="s">
        <v>55</v>
      </c>
      <c r="D3674" s="43">
        <v>109.92990112</v>
      </c>
      <c r="E3674" s="43">
        <v>7.3957670000000001E-3</v>
      </c>
    </row>
    <row r="3675" spans="1:5" x14ac:dyDescent="0.35">
      <c r="A3675" s="29" t="s">
        <v>137</v>
      </c>
      <c r="B3675" s="29" t="s">
        <v>150</v>
      </c>
      <c r="C3675" s="29" t="s">
        <v>55</v>
      </c>
      <c r="D3675" s="43">
        <v>108.3420105</v>
      </c>
      <c r="E3675" s="43">
        <v>7.443781E-3</v>
      </c>
    </row>
    <row r="3676" spans="1:5" x14ac:dyDescent="0.35">
      <c r="A3676" s="29" t="s">
        <v>138</v>
      </c>
      <c r="B3676" s="29" t="s">
        <v>150</v>
      </c>
      <c r="C3676" s="29" t="s">
        <v>55</v>
      </c>
      <c r="D3676" s="43">
        <v>132.28884887999999</v>
      </c>
      <c r="E3676" s="43">
        <v>7.0161599999999996E-3</v>
      </c>
    </row>
    <row r="3677" spans="1:5" x14ac:dyDescent="0.35">
      <c r="A3677" s="29" t="s">
        <v>124</v>
      </c>
      <c r="B3677" s="29" t="s">
        <v>150</v>
      </c>
      <c r="C3677" s="29" t="s">
        <v>56</v>
      </c>
      <c r="D3677" s="43">
        <v>416.50067138999998</v>
      </c>
      <c r="E3677" s="43">
        <v>4.3364659999999998E-3</v>
      </c>
    </row>
    <row r="3678" spans="1:5" x14ac:dyDescent="0.35">
      <c r="A3678" s="29" t="s">
        <v>125</v>
      </c>
      <c r="B3678" s="29" t="s">
        <v>150</v>
      </c>
      <c r="C3678" s="29" t="s">
        <v>56</v>
      </c>
      <c r="D3678" s="43">
        <v>421.68072510000002</v>
      </c>
      <c r="E3678" s="43">
        <v>4.7019879999999998E-3</v>
      </c>
    </row>
    <row r="3679" spans="1:5" x14ac:dyDescent="0.35">
      <c r="A3679" s="29" t="s">
        <v>126</v>
      </c>
      <c r="B3679" s="29" t="s">
        <v>150</v>
      </c>
      <c r="C3679" s="29" t="s">
        <v>56</v>
      </c>
      <c r="D3679" s="43">
        <v>420.17565918000003</v>
      </c>
      <c r="E3679" s="43">
        <v>4.2809739999999999E-3</v>
      </c>
    </row>
    <row r="3680" spans="1:5" x14ac:dyDescent="0.35">
      <c r="A3680" s="29" t="s">
        <v>127</v>
      </c>
      <c r="B3680" s="29" t="s">
        <v>150</v>
      </c>
      <c r="C3680" s="29" t="s">
        <v>56</v>
      </c>
      <c r="D3680" s="43">
        <v>291.05804443</v>
      </c>
      <c r="E3680" s="43">
        <v>4.6824910000000004E-3</v>
      </c>
    </row>
    <row r="3681" spans="1:5" x14ac:dyDescent="0.35">
      <c r="A3681" s="29" t="s">
        <v>128</v>
      </c>
      <c r="B3681" s="29" t="s">
        <v>150</v>
      </c>
      <c r="C3681" s="29" t="s">
        <v>56</v>
      </c>
      <c r="D3681" s="43">
        <v>320.40856933999999</v>
      </c>
      <c r="E3681" s="43">
        <v>4.7398400000000004E-3</v>
      </c>
    </row>
    <row r="3682" spans="1:5" x14ac:dyDescent="0.35">
      <c r="A3682" s="29" t="s">
        <v>129</v>
      </c>
      <c r="B3682" s="29" t="s">
        <v>150</v>
      </c>
      <c r="C3682" s="29" t="s">
        <v>56</v>
      </c>
      <c r="D3682" s="43">
        <v>314.48654175000001</v>
      </c>
      <c r="E3682" s="43">
        <v>4.602989E-3</v>
      </c>
    </row>
    <row r="3683" spans="1:5" x14ac:dyDescent="0.35">
      <c r="A3683" s="29" t="s">
        <v>130</v>
      </c>
      <c r="B3683" s="29" t="s">
        <v>150</v>
      </c>
      <c r="C3683" s="29" t="s">
        <v>56</v>
      </c>
      <c r="D3683" s="43">
        <v>314.51544188999998</v>
      </c>
      <c r="E3683" s="43">
        <v>4.2481810000000002E-3</v>
      </c>
    </row>
    <row r="3684" spans="1:5" x14ac:dyDescent="0.35">
      <c r="A3684" s="29" t="s">
        <v>131</v>
      </c>
      <c r="B3684" s="29" t="s">
        <v>150</v>
      </c>
      <c r="C3684" s="29" t="s">
        <v>56</v>
      </c>
      <c r="D3684" s="43">
        <v>299.89334106000001</v>
      </c>
      <c r="E3684" s="43">
        <v>4.1108969999999996E-3</v>
      </c>
    </row>
    <row r="3685" spans="1:5" x14ac:dyDescent="0.35">
      <c r="A3685" s="29" t="s">
        <v>132</v>
      </c>
      <c r="B3685" s="29" t="s">
        <v>150</v>
      </c>
      <c r="C3685" s="29" t="s">
        <v>56</v>
      </c>
      <c r="D3685" s="43">
        <v>349.70654296999999</v>
      </c>
      <c r="E3685" s="43">
        <v>4.3432790000000002E-3</v>
      </c>
    </row>
    <row r="3686" spans="1:5" x14ac:dyDescent="0.35">
      <c r="A3686" s="29" t="s">
        <v>133</v>
      </c>
      <c r="B3686" s="29" t="s">
        <v>150</v>
      </c>
      <c r="C3686" s="29" t="s">
        <v>56</v>
      </c>
      <c r="D3686" s="43">
        <v>391</v>
      </c>
      <c r="E3686" s="43">
        <v>4.9072889999999996E-3</v>
      </c>
    </row>
    <row r="3687" spans="1:5" x14ac:dyDescent="0.35">
      <c r="A3687" s="29" t="s">
        <v>134</v>
      </c>
      <c r="B3687" s="29" t="s">
        <v>150</v>
      </c>
      <c r="C3687" s="29" t="s">
        <v>56</v>
      </c>
      <c r="D3687" s="43">
        <v>326</v>
      </c>
      <c r="E3687" s="43">
        <v>4.873891E-3</v>
      </c>
    </row>
    <row r="3688" spans="1:5" x14ac:dyDescent="0.35">
      <c r="A3688" s="29" t="s">
        <v>135</v>
      </c>
      <c r="B3688" s="29" t="s">
        <v>150</v>
      </c>
      <c r="C3688" s="29" t="s">
        <v>56</v>
      </c>
      <c r="D3688" s="43">
        <v>329</v>
      </c>
      <c r="E3688" s="43">
        <v>5.1312889999999998E-3</v>
      </c>
    </row>
    <row r="3689" spans="1:5" x14ac:dyDescent="0.35">
      <c r="A3689" s="29" t="s">
        <v>136</v>
      </c>
      <c r="B3689" s="29" t="s">
        <v>150</v>
      </c>
      <c r="C3689" s="29" t="s">
        <v>56</v>
      </c>
      <c r="D3689" s="43">
        <v>283</v>
      </c>
      <c r="E3689" s="43">
        <v>5.270907E-3</v>
      </c>
    </row>
    <row r="3690" spans="1:5" x14ac:dyDescent="0.35">
      <c r="A3690" s="29" t="s">
        <v>137</v>
      </c>
      <c r="B3690" s="29" t="s">
        <v>150</v>
      </c>
      <c r="C3690" s="29" t="s">
        <v>56</v>
      </c>
      <c r="D3690" s="43">
        <v>244</v>
      </c>
      <c r="E3690" s="43">
        <v>5.2453320000000001E-3</v>
      </c>
    </row>
    <row r="3691" spans="1:5" x14ac:dyDescent="0.35">
      <c r="A3691" s="29" t="s">
        <v>138</v>
      </c>
      <c r="B3691" s="29" t="s">
        <v>150</v>
      </c>
      <c r="C3691" s="29" t="s">
        <v>56</v>
      </c>
      <c r="D3691" s="43">
        <v>220</v>
      </c>
      <c r="E3691" s="43">
        <v>5.2651520000000004E-3</v>
      </c>
    </row>
    <row r="3692" spans="1:5" x14ac:dyDescent="0.35">
      <c r="A3692" s="29" t="s">
        <v>124</v>
      </c>
      <c r="B3692" s="29" t="s">
        <v>150</v>
      </c>
      <c r="C3692" s="29" t="s">
        <v>222</v>
      </c>
      <c r="D3692" s="43">
        <v>5959.8681030400003</v>
      </c>
      <c r="E3692" s="43">
        <v>4.0130529999999999E-3</v>
      </c>
    </row>
    <row r="3693" spans="1:5" x14ac:dyDescent="0.35">
      <c r="A3693" s="29" t="s">
        <v>125</v>
      </c>
      <c r="B3693" s="29" t="s">
        <v>150</v>
      </c>
      <c r="C3693" s="29" t="s">
        <v>222</v>
      </c>
      <c r="D3693" s="43">
        <v>6188.2931976299997</v>
      </c>
      <c r="E3693" s="43">
        <v>4.5956449999999998E-3</v>
      </c>
    </row>
    <row r="3694" spans="1:5" x14ac:dyDescent="0.35">
      <c r="A3694" s="29" t="s">
        <v>126</v>
      </c>
      <c r="B3694" s="29" t="s">
        <v>150</v>
      </c>
      <c r="C3694" s="29" t="s">
        <v>222</v>
      </c>
      <c r="D3694" s="43">
        <v>6017.4359359800001</v>
      </c>
      <c r="E3694" s="43">
        <v>4.3324180000000002E-3</v>
      </c>
    </row>
    <row r="3695" spans="1:5" x14ac:dyDescent="0.35">
      <c r="A3695" s="29" t="s">
        <v>127</v>
      </c>
      <c r="B3695" s="29" t="s">
        <v>150</v>
      </c>
      <c r="C3695" s="29" t="s">
        <v>222</v>
      </c>
      <c r="D3695" s="43">
        <v>5512.9828853700001</v>
      </c>
      <c r="E3695" s="43">
        <v>4.359524E-3</v>
      </c>
    </row>
    <row r="3696" spans="1:5" x14ac:dyDescent="0.35">
      <c r="A3696" s="29" t="s">
        <v>128</v>
      </c>
      <c r="B3696" s="29" t="s">
        <v>150</v>
      </c>
      <c r="C3696" s="29" t="s">
        <v>222</v>
      </c>
      <c r="D3696" s="43">
        <v>5004.2236137199998</v>
      </c>
      <c r="E3696" s="43">
        <v>4.2552320000000003E-3</v>
      </c>
    </row>
    <row r="3697" spans="1:5" x14ac:dyDescent="0.35">
      <c r="A3697" s="29" t="s">
        <v>129</v>
      </c>
      <c r="B3697" s="29" t="s">
        <v>150</v>
      </c>
      <c r="C3697" s="29" t="s">
        <v>222</v>
      </c>
      <c r="D3697" s="43">
        <v>5743.6011657700001</v>
      </c>
      <c r="E3697" s="43">
        <v>4.3334549999999999E-3</v>
      </c>
    </row>
    <row r="3698" spans="1:5" x14ac:dyDescent="0.35">
      <c r="A3698" s="29" t="s">
        <v>130</v>
      </c>
      <c r="B3698" s="29" t="s">
        <v>150</v>
      </c>
      <c r="C3698" s="29" t="s">
        <v>222</v>
      </c>
      <c r="D3698" s="43">
        <v>5323.8240776000002</v>
      </c>
      <c r="E3698" s="43">
        <v>4.4692830000000001E-3</v>
      </c>
    </row>
    <row r="3699" spans="1:5" x14ac:dyDescent="0.35">
      <c r="A3699" s="29" t="s">
        <v>131</v>
      </c>
      <c r="B3699" s="29" t="s">
        <v>150</v>
      </c>
      <c r="C3699" s="29" t="s">
        <v>222</v>
      </c>
      <c r="D3699" s="43">
        <v>6172.7712707399996</v>
      </c>
      <c r="E3699" s="43">
        <v>4.3961089999999996E-3</v>
      </c>
    </row>
    <row r="3700" spans="1:5" x14ac:dyDescent="0.35">
      <c r="A3700" s="29" t="s">
        <v>132</v>
      </c>
      <c r="B3700" s="29" t="s">
        <v>150</v>
      </c>
      <c r="C3700" s="29" t="s">
        <v>222</v>
      </c>
      <c r="D3700" s="43">
        <v>5956.8690695699997</v>
      </c>
      <c r="E3700" s="43">
        <v>4.4789130000000002E-3</v>
      </c>
    </row>
    <row r="3701" spans="1:5" x14ac:dyDescent="0.35">
      <c r="A3701" s="29" t="s">
        <v>133</v>
      </c>
      <c r="B3701" s="29" t="s">
        <v>150</v>
      </c>
      <c r="C3701" s="29" t="s">
        <v>222</v>
      </c>
      <c r="D3701" s="43">
        <v>6410.7874345700002</v>
      </c>
      <c r="E3701" s="43">
        <v>4.8388179999999999E-3</v>
      </c>
    </row>
    <row r="3702" spans="1:5" x14ac:dyDescent="0.35">
      <c r="A3702" s="29" t="s">
        <v>134</v>
      </c>
      <c r="B3702" s="29" t="s">
        <v>150</v>
      </c>
      <c r="C3702" s="29" t="s">
        <v>222</v>
      </c>
      <c r="D3702" s="43">
        <v>5538.7381610800003</v>
      </c>
      <c r="E3702" s="43">
        <v>4.8912310000000002E-3</v>
      </c>
    </row>
    <row r="3703" spans="1:5" x14ac:dyDescent="0.35">
      <c r="A3703" s="29" t="s">
        <v>135</v>
      </c>
      <c r="B3703" s="29" t="s">
        <v>150</v>
      </c>
      <c r="C3703" s="29" t="s">
        <v>222</v>
      </c>
      <c r="D3703" s="43">
        <v>5141</v>
      </c>
      <c r="E3703" s="43">
        <v>5.0798049999999997E-3</v>
      </c>
    </row>
    <row r="3704" spans="1:5" x14ac:dyDescent="0.35">
      <c r="A3704" s="29" t="s">
        <v>136</v>
      </c>
      <c r="B3704" s="29" t="s">
        <v>150</v>
      </c>
      <c r="C3704" s="29" t="s">
        <v>222</v>
      </c>
      <c r="D3704" s="43">
        <v>5017.8262977499999</v>
      </c>
      <c r="E3704" s="43">
        <v>5.2642560000000001E-3</v>
      </c>
    </row>
    <row r="3705" spans="1:5" x14ac:dyDescent="0.35">
      <c r="A3705" s="29" t="s">
        <v>137</v>
      </c>
      <c r="B3705" s="29" t="s">
        <v>150</v>
      </c>
      <c r="C3705" s="29" t="s">
        <v>222</v>
      </c>
      <c r="D3705" s="43">
        <v>3928.5156536099998</v>
      </c>
      <c r="E3705" s="43">
        <v>5.3335190000000001E-3</v>
      </c>
    </row>
    <row r="3706" spans="1:5" x14ac:dyDescent="0.35">
      <c r="A3706" s="29" t="s">
        <v>138</v>
      </c>
      <c r="B3706" s="29" t="s">
        <v>150</v>
      </c>
      <c r="C3706" s="29" t="s">
        <v>222</v>
      </c>
      <c r="D3706" s="43">
        <v>3616.8974571200001</v>
      </c>
      <c r="E3706" s="43">
        <v>5.460253E-3</v>
      </c>
    </row>
    <row r="3707" spans="1:5" x14ac:dyDescent="0.35">
      <c r="A3707" s="29" t="s">
        <v>124</v>
      </c>
      <c r="B3707" s="29" t="s">
        <v>150</v>
      </c>
      <c r="C3707" s="29" t="s">
        <v>223</v>
      </c>
      <c r="D3707" s="43">
        <v>2703.0125274799998</v>
      </c>
      <c r="E3707" s="43">
        <v>5.540901E-3</v>
      </c>
    </row>
    <row r="3708" spans="1:5" x14ac:dyDescent="0.35">
      <c r="A3708" s="29" t="s">
        <v>125</v>
      </c>
      <c r="B3708" s="29" t="s">
        <v>150</v>
      </c>
      <c r="C3708" s="29" t="s">
        <v>223</v>
      </c>
      <c r="D3708" s="43">
        <v>3026.4104766800001</v>
      </c>
      <c r="E3708" s="43">
        <v>6.2995359999999997E-3</v>
      </c>
    </row>
    <row r="3709" spans="1:5" x14ac:dyDescent="0.35">
      <c r="A3709" s="29" t="s">
        <v>126</v>
      </c>
      <c r="B3709" s="29" t="s">
        <v>150</v>
      </c>
      <c r="C3709" s="29" t="s">
        <v>223</v>
      </c>
      <c r="D3709" s="43">
        <v>2834.6187515299998</v>
      </c>
      <c r="E3709" s="43">
        <v>6.0551600000000004E-3</v>
      </c>
    </row>
    <row r="3710" spans="1:5" x14ac:dyDescent="0.35">
      <c r="A3710" s="29" t="s">
        <v>127</v>
      </c>
      <c r="B3710" s="29" t="s">
        <v>150</v>
      </c>
      <c r="C3710" s="29" t="s">
        <v>223</v>
      </c>
      <c r="D3710" s="43">
        <v>2100.1061935500002</v>
      </c>
      <c r="E3710" s="43">
        <v>5.6653149999999998E-3</v>
      </c>
    </row>
    <row r="3711" spans="1:5" x14ac:dyDescent="0.35">
      <c r="A3711" s="29" t="s">
        <v>128</v>
      </c>
      <c r="B3711" s="29" t="s">
        <v>150</v>
      </c>
      <c r="C3711" s="29" t="s">
        <v>223</v>
      </c>
      <c r="D3711" s="43">
        <v>2202.0816154499998</v>
      </c>
      <c r="E3711" s="43">
        <v>5.653623E-3</v>
      </c>
    </row>
    <row r="3712" spans="1:5" x14ac:dyDescent="0.35">
      <c r="A3712" s="29" t="s">
        <v>129</v>
      </c>
      <c r="B3712" s="29" t="s">
        <v>150</v>
      </c>
      <c r="C3712" s="29" t="s">
        <v>223</v>
      </c>
      <c r="D3712" s="43">
        <v>2240.37227631</v>
      </c>
      <c r="E3712" s="43">
        <v>5.7569939999999997E-3</v>
      </c>
    </row>
    <row r="3713" spans="1:5" x14ac:dyDescent="0.35">
      <c r="A3713" s="29" t="s">
        <v>130</v>
      </c>
      <c r="B3713" s="29" t="s">
        <v>150</v>
      </c>
      <c r="C3713" s="29" t="s">
        <v>223</v>
      </c>
      <c r="D3713" s="43">
        <v>2193.7301368799999</v>
      </c>
      <c r="E3713" s="43">
        <v>5.8409020000000002E-3</v>
      </c>
    </row>
    <row r="3714" spans="1:5" x14ac:dyDescent="0.35">
      <c r="A3714" s="29" t="s">
        <v>131</v>
      </c>
      <c r="B3714" s="29" t="s">
        <v>150</v>
      </c>
      <c r="C3714" s="29" t="s">
        <v>223</v>
      </c>
      <c r="D3714" s="43">
        <v>2531.3756561199998</v>
      </c>
      <c r="E3714" s="43">
        <v>5.5405300000000001E-3</v>
      </c>
    </row>
    <row r="3715" spans="1:5" x14ac:dyDescent="0.35">
      <c r="A3715" s="29" t="s">
        <v>132</v>
      </c>
      <c r="B3715" s="29" t="s">
        <v>150</v>
      </c>
      <c r="C3715" s="29" t="s">
        <v>223</v>
      </c>
      <c r="D3715" s="43">
        <v>2572.7931137099999</v>
      </c>
      <c r="E3715" s="43">
        <v>5.815743E-3</v>
      </c>
    </row>
    <row r="3716" spans="1:5" x14ac:dyDescent="0.35">
      <c r="A3716" s="29" t="s">
        <v>133</v>
      </c>
      <c r="B3716" s="29" t="s">
        <v>150</v>
      </c>
      <c r="C3716" s="29" t="s">
        <v>223</v>
      </c>
      <c r="D3716" s="43">
        <v>2665.95902634</v>
      </c>
      <c r="E3716" s="43">
        <v>5.8611720000000004E-3</v>
      </c>
    </row>
    <row r="3717" spans="1:5" x14ac:dyDescent="0.35">
      <c r="A3717" s="29" t="s">
        <v>134</v>
      </c>
      <c r="B3717" s="29" t="s">
        <v>150</v>
      </c>
      <c r="C3717" s="29" t="s">
        <v>223</v>
      </c>
      <c r="D3717" s="43">
        <v>2129.6922760100001</v>
      </c>
      <c r="E3717" s="43">
        <v>6.2453409999999997E-3</v>
      </c>
    </row>
    <row r="3718" spans="1:5" x14ac:dyDescent="0.35">
      <c r="A3718" s="29" t="s">
        <v>135</v>
      </c>
      <c r="B3718" s="29" t="s">
        <v>150</v>
      </c>
      <c r="C3718" s="29" t="s">
        <v>223</v>
      </c>
      <c r="D3718" s="43">
        <v>2081</v>
      </c>
      <c r="E3718" s="43">
        <v>6.1845930000000004E-3</v>
      </c>
    </row>
    <row r="3719" spans="1:5" x14ac:dyDescent="0.35">
      <c r="A3719" s="29" t="s">
        <v>136</v>
      </c>
      <c r="B3719" s="29" t="s">
        <v>150</v>
      </c>
      <c r="C3719" s="29" t="s">
        <v>223</v>
      </c>
      <c r="D3719" s="43">
        <v>2543.38075256</v>
      </c>
      <c r="E3719" s="43">
        <v>6.3781799999999998E-3</v>
      </c>
    </row>
    <row r="3720" spans="1:5" x14ac:dyDescent="0.35">
      <c r="A3720" s="29" t="s">
        <v>137</v>
      </c>
      <c r="B3720" s="29" t="s">
        <v>150</v>
      </c>
      <c r="C3720" s="29" t="s">
        <v>223</v>
      </c>
      <c r="D3720" s="43">
        <v>1874.5066375700001</v>
      </c>
      <c r="E3720" s="43">
        <v>6.6009149999999997E-3</v>
      </c>
    </row>
    <row r="3721" spans="1:5" x14ac:dyDescent="0.35">
      <c r="A3721" s="29" t="s">
        <v>138</v>
      </c>
      <c r="B3721" s="29" t="s">
        <v>150</v>
      </c>
      <c r="C3721" s="29" t="s">
        <v>223</v>
      </c>
      <c r="D3721" s="43">
        <v>1968.0270690899999</v>
      </c>
      <c r="E3721" s="43">
        <v>6.9115030000000003E-3</v>
      </c>
    </row>
    <row r="3722" spans="1:5" x14ac:dyDescent="0.35">
      <c r="A3722" s="29" t="s">
        <v>124</v>
      </c>
      <c r="B3722" s="29" t="s">
        <v>150</v>
      </c>
      <c r="C3722" s="29" t="s">
        <v>226</v>
      </c>
      <c r="D3722" s="43">
        <v>1952.21742249</v>
      </c>
      <c r="E3722" s="43">
        <v>5.8078690000000002E-3</v>
      </c>
    </row>
    <row r="3723" spans="1:5" x14ac:dyDescent="0.35">
      <c r="A3723" s="29" t="s">
        <v>125</v>
      </c>
      <c r="B3723" s="29" t="s">
        <v>150</v>
      </c>
      <c r="C3723" s="29" t="s">
        <v>226</v>
      </c>
      <c r="D3723" s="43">
        <v>2139.4582366999998</v>
      </c>
      <c r="E3723" s="43">
        <v>6.8991399999999998E-3</v>
      </c>
    </row>
    <row r="3724" spans="1:5" x14ac:dyDescent="0.35">
      <c r="A3724" s="29" t="s">
        <v>126</v>
      </c>
      <c r="B3724" s="29" t="s">
        <v>150</v>
      </c>
      <c r="C3724" s="29" t="s">
        <v>226</v>
      </c>
      <c r="D3724" s="43">
        <v>2027.2588272200001</v>
      </c>
      <c r="E3724" s="43">
        <v>6.341785E-3</v>
      </c>
    </row>
    <row r="3725" spans="1:5" x14ac:dyDescent="0.35">
      <c r="A3725" s="29" t="s">
        <v>127</v>
      </c>
      <c r="B3725" s="29" t="s">
        <v>150</v>
      </c>
      <c r="C3725" s="29" t="s">
        <v>226</v>
      </c>
      <c r="D3725" s="43">
        <v>1925.3223266699999</v>
      </c>
      <c r="E3725" s="43">
        <v>6.257734E-3</v>
      </c>
    </row>
    <row r="3726" spans="1:5" x14ac:dyDescent="0.35">
      <c r="A3726" s="29" t="s">
        <v>128</v>
      </c>
      <c r="B3726" s="29" t="s">
        <v>150</v>
      </c>
      <c r="C3726" s="29" t="s">
        <v>226</v>
      </c>
      <c r="D3726" s="43">
        <v>1791.4772262700001</v>
      </c>
      <c r="E3726" s="43">
        <v>6.1008909999999998E-3</v>
      </c>
    </row>
    <row r="3727" spans="1:5" x14ac:dyDescent="0.35">
      <c r="A3727" s="29" t="s">
        <v>129</v>
      </c>
      <c r="B3727" s="29" t="s">
        <v>150</v>
      </c>
      <c r="C3727" s="29" t="s">
        <v>226</v>
      </c>
      <c r="D3727" s="43">
        <v>2005.4947509599999</v>
      </c>
      <c r="E3727" s="43">
        <v>6.1380749999999998E-3</v>
      </c>
    </row>
    <row r="3728" spans="1:5" x14ac:dyDescent="0.35">
      <c r="A3728" s="29" t="s">
        <v>130</v>
      </c>
      <c r="B3728" s="29" t="s">
        <v>150</v>
      </c>
      <c r="C3728" s="29" t="s">
        <v>226</v>
      </c>
      <c r="D3728" s="43">
        <v>1787.7635498100001</v>
      </c>
      <c r="E3728" s="43">
        <v>6.0531309999999998E-3</v>
      </c>
    </row>
    <row r="3729" spans="1:5" x14ac:dyDescent="0.35">
      <c r="A3729" s="29" t="s">
        <v>131</v>
      </c>
      <c r="B3729" s="29" t="s">
        <v>150</v>
      </c>
      <c r="C3729" s="29" t="s">
        <v>226</v>
      </c>
      <c r="D3729" s="43">
        <v>1765.19960021</v>
      </c>
      <c r="E3729" s="43">
        <v>6.1412940000000003E-3</v>
      </c>
    </row>
    <row r="3730" spans="1:5" x14ac:dyDescent="0.35">
      <c r="A3730" s="29" t="s">
        <v>132</v>
      </c>
      <c r="B3730" s="29" t="s">
        <v>150</v>
      </c>
      <c r="C3730" s="29" t="s">
        <v>226</v>
      </c>
      <c r="D3730" s="43">
        <v>1924.57579803</v>
      </c>
      <c r="E3730" s="43">
        <v>6.6864280000000003E-3</v>
      </c>
    </row>
    <row r="3731" spans="1:5" x14ac:dyDescent="0.35">
      <c r="A3731" s="29" t="s">
        <v>133</v>
      </c>
      <c r="B3731" s="29" t="s">
        <v>150</v>
      </c>
      <c r="C3731" s="29" t="s">
        <v>226</v>
      </c>
      <c r="D3731" s="43">
        <v>1977.3134536699999</v>
      </c>
      <c r="E3731" s="43">
        <v>6.9864039999999999E-3</v>
      </c>
    </row>
    <row r="3732" spans="1:5" x14ac:dyDescent="0.35">
      <c r="A3732" s="29" t="s">
        <v>134</v>
      </c>
      <c r="B3732" s="29" t="s">
        <v>150</v>
      </c>
      <c r="C3732" s="29" t="s">
        <v>226</v>
      </c>
      <c r="D3732" s="43">
        <v>1617.7532501200001</v>
      </c>
      <c r="E3732" s="43">
        <v>7.1463660000000003E-3</v>
      </c>
    </row>
    <row r="3733" spans="1:5" x14ac:dyDescent="0.35">
      <c r="A3733" s="29" t="s">
        <v>135</v>
      </c>
      <c r="B3733" s="29" t="s">
        <v>150</v>
      </c>
      <c r="C3733" s="29" t="s">
        <v>226</v>
      </c>
      <c r="D3733" s="43">
        <v>1493</v>
      </c>
      <c r="E3733" s="43">
        <v>7.2825959999999997E-3</v>
      </c>
    </row>
    <row r="3734" spans="1:5" x14ac:dyDescent="0.35">
      <c r="A3734" s="29" t="s">
        <v>136</v>
      </c>
      <c r="B3734" s="29" t="s">
        <v>150</v>
      </c>
      <c r="C3734" s="29" t="s">
        <v>226</v>
      </c>
      <c r="D3734" s="43">
        <v>1719.65416719</v>
      </c>
      <c r="E3734" s="43">
        <v>7.5369859999999999E-3</v>
      </c>
    </row>
    <row r="3735" spans="1:5" x14ac:dyDescent="0.35">
      <c r="A3735" s="29" t="s">
        <v>137</v>
      </c>
      <c r="B3735" s="29" t="s">
        <v>150</v>
      </c>
      <c r="C3735" s="29" t="s">
        <v>226</v>
      </c>
      <c r="D3735" s="43">
        <v>1661.5767593400001</v>
      </c>
      <c r="E3735" s="43">
        <v>7.3033070000000002E-3</v>
      </c>
    </row>
    <row r="3736" spans="1:5" x14ac:dyDescent="0.35">
      <c r="A3736" s="29" t="s">
        <v>138</v>
      </c>
      <c r="B3736" s="29" t="s">
        <v>150</v>
      </c>
      <c r="C3736" s="29" t="s">
        <v>226</v>
      </c>
      <c r="D3736" s="43">
        <v>1359.6681671199999</v>
      </c>
      <c r="E3736" s="43">
        <v>7.2451540000000002E-3</v>
      </c>
    </row>
    <row r="3737" spans="1:5" x14ac:dyDescent="0.35">
      <c r="A3737" s="29" t="s">
        <v>124</v>
      </c>
      <c r="B3737" s="29" t="s">
        <v>150</v>
      </c>
      <c r="C3737" s="29" t="s">
        <v>224</v>
      </c>
      <c r="D3737" s="43">
        <v>215.65567780000001</v>
      </c>
      <c r="E3737" s="43">
        <v>7.3445769999999997E-3</v>
      </c>
    </row>
    <row r="3738" spans="1:5" x14ac:dyDescent="0.35">
      <c r="A3738" s="29" t="s">
        <v>125</v>
      </c>
      <c r="B3738" s="29" t="s">
        <v>150</v>
      </c>
      <c r="C3738" s="29" t="s">
        <v>224</v>
      </c>
      <c r="D3738" s="43">
        <v>290.86508178999998</v>
      </c>
      <c r="E3738" s="43">
        <v>7.2896510000000003E-3</v>
      </c>
    </row>
    <row r="3739" spans="1:5" x14ac:dyDescent="0.35">
      <c r="A3739" s="29" t="s">
        <v>126</v>
      </c>
      <c r="B3739" s="29" t="s">
        <v>150</v>
      </c>
      <c r="C3739" s="29" t="s">
        <v>224</v>
      </c>
      <c r="D3739" s="43">
        <v>235.69573973999999</v>
      </c>
      <c r="E3739" s="43">
        <v>7.5874540000000004E-3</v>
      </c>
    </row>
    <row r="3740" spans="1:5" x14ac:dyDescent="0.35">
      <c r="A3740" s="29" t="s">
        <v>127</v>
      </c>
      <c r="B3740" s="29" t="s">
        <v>150</v>
      </c>
      <c r="C3740" s="29" t="s">
        <v>224</v>
      </c>
      <c r="D3740" s="43">
        <v>270.75312804999999</v>
      </c>
      <c r="E3740" s="43">
        <v>6.426195E-3</v>
      </c>
    </row>
    <row r="3741" spans="1:5" x14ac:dyDescent="0.35">
      <c r="A3741" s="29" t="s">
        <v>128</v>
      </c>
      <c r="B3741" s="29" t="s">
        <v>150</v>
      </c>
      <c r="C3741" s="29" t="s">
        <v>224</v>
      </c>
      <c r="D3741" s="43">
        <v>196.87615966999999</v>
      </c>
      <c r="E3741" s="43">
        <v>5.6994259999999996E-3</v>
      </c>
    </row>
    <row r="3742" spans="1:5" x14ac:dyDescent="0.35">
      <c r="A3742" s="29" t="s">
        <v>129</v>
      </c>
      <c r="B3742" s="29" t="s">
        <v>150</v>
      </c>
      <c r="C3742" s="29" t="s">
        <v>224</v>
      </c>
      <c r="D3742" s="43">
        <v>259.23667907999999</v>
      </c>
      <c r="E3742" s="43">
        <v>7.2173030000000004E-3</v>
      </c>
    </row>
    <row r="3743" spans="1:5" x14ac:dyDescent="0.35">
      <c r="A3743" s="29" t="s">
        <v>130</v>
      </c>
      <c r="B3743" s="29" t="s">
        <v>150</v>
      </c>
      <c r="C3743" s="29" t="s">
        <v>224</v>
      </c>
      <c r="D3743" s="43">
        <v>252.20056152000001</v>
      </c>
      <c r="E3743" s="43">
        <v>6.4456790000000002E-3</v>
      </c>
    </row>
    <row r="3744" spans="1:5" x14ac:dyDescent="0.35">
      <c r="A3744" s="29" t="s">
        <v>131</v>
      </c>
      <c r="B3744" s="29" t="s">
        <v>150</v>
      </c>
      <c r="C3744" s="29" t="s">
        <v>224</v>
      </c>
      <c r="D3744" s="43">
        <v>232.86428069999999</v>
      </c>
      <c r="E3744" s="43">
        <v>6.9752299999999998E-3</v>
      </c>
    </row>
    <row r="3745" spans="1:5" x14ac:dyDescent="0.35">
      <c r="A3745" s="29" t="s">
        <v>132</v>
      </c>
      <c r="B3745" s="29" t="s">
        <v>150</v>
      </c>
      <c r="C3745" s="29" t="s">
        <v>224</v>
      </c>
      <c r="D3745" s="43">
        <v>238.52397156000001</v>
      </c>
      <c r="E3745" s="43">
        <v>7.605901E-3</v>
      </c>
    </row>
    <row r="3746" spans="1:5" x14ac:dyDescent="0.35">
      <c r="A3746" s="29" t="s">
        <v>133</v>
      </c>
      <c r="B3746" s="29" t="s">
        <v>150</v>
      </c>
      <c r="C3746" s="29" t="s">
        <v>224</v>
      </c>
      <c r="D3746" s="43">
        <v>243.14419556000001</v>
      </c>
      <c r="E3746" s="43">
        <v>7.3376730000000003E-3</v>
      </c>
    </row>
    <row r="3747" spans="1:5" x14ac:dyDescent="0.35">
      <c r="A3747" s="29" t="s">
        <v>134</v>
      </c>
      <c r="B3747" s="29" t="s">
        <v>150</v>
      </c>
      <c r="C3747" s="29" t="s">
        <v>224</v>
      </c>
      <c r="D3747" s="43">
        <v>208.15769195999999</v>
      </c>
      <c r="E3747" s="43">
        <v>7.9212199999999997E-3</v>
      </c>
    </row>
    <row r="3748" spans="1:5" x14ac:dyDescent="0.35">
      <c r="A3748" s="29" t="s">
        <v>135</v>
      </c>
      <c r="B3748" s="29" t="s">
        <v>150</v>
      </c>
      <c r="C3748" s="29" t="s">
        <v>224</v>
      </c>
      <c r="D3748" s="43">
        <v>209</v>
      </c>
      <c r="E3748" s="43">
        <v>7.373073E-3</v>
      </c>
    </row>
    <row r="3749" spans="1:5" x14ac:dyDescent="0.35">
      <c r="A3749" s="29" t="s">
        <v>136</v>
      </c>
      <c r="B3749" s="29" t="s">
        <v>150</v>
      </c>
      <c r="C3749" s="29" t="s">
        <v>224</v>
      </c>
      <c r="D3749" s="43">
        <v>188.86620331</v>
      </c>
      <c r="E3749" s="43">
        <v>7.5041400000000003E-3</v>
      </c>
    </row>
    <row r="3750" spans="1:5" x14ac:dyDescent="0.35">
      <c r="A3750" s="29" t="s">
        <v>137</v>
      </c>
      <c r="B3750" s="29" t="s">
        <v>150</v>
      </c>
      <c r="C3750" s="29" t="s">
        <v>224</v>
      </c>
      <c r="D3750" s="43">
        <v>156.30913544000001</v>
      </c>
      <c r="E3750" s="43">
        <v>7.8898879999999994E-3</v>
      </c>
    </row>
    <row r="3751" spans="1:5" x14ac:dyDescent="0.35">
      <c r="A3751" s="29" t="s">
        <v>138</v>
      </c>
      <c r="B3751" s="29" t="s">
        <v>150</v>
      </c>
      <c r="C3751" s="29" t="s">
        <v>224</v>
      </c>
      <c r="D3751" s="43">
        <v>165.70458221000001</v>
      </c>
      <c r="E3751" s="43">
        <v>7.6404380000000003E-3</v>
      </c>
    </row>
    <row r="3752" spans="1:5" x14ac:dyDescent="0.35">
      <c r="D3752" s="43"/>
      <c r="E3752" s="43"/>
    </row>
    <row r="3753" spans="1:5" x14ac:dyDescent="0.35">
      <c r="D3753" s="43"/>
      <c r="E3753" s="43"/>
    </row>
    <row r="3754" spans="1:5" x14ac:dyDescent="0.35">
      <c r="D3754" s="43"/>
      <c r="E3754" s="43"/>
    </row>
    <row r="3755" spans="1:5" x14ac:dyDescent="0.35">
      <c r="D3755" s="43"/>
      <c r="E3755" s="43"/>
    </row>
    <row r="3756" spans="1:5" x14ac:dyDescent="0.35">
      <c r="D3756" s="43"/>
      <c r="E3756" s="43"/>
    </row>
    <row r="3757" spans="1:5" x14ac:dyDescent="0.35">
      <c r="D3757" s="43"/>
      <c r="E3757" s="43"/>
    </row>
    <row r="3758" spans="1:5" x14ac:dyDescent="0.35">
      <c r="D3758" s="43"/>
      <c r="E3758" s="43"/>
    </row>
    <row r="3759" spans="1:5" x14ac:dyDescent="0.35">
      <c r="D3759" s="43"/>
      <c r="E3759" s="43"/>
    </row>
    <row r="3760" spans="1:5" x14ac:dyDescent="0.35">
      <c r="D3760" s="43"/>
      <c r="E3760" s="43"/>
    </row>
    <row r="3761" spans="4:5" x14ac:dyDescent="0.35">
      <c r="D3761" s="43"/>
      <c r="E3761" s="43"/>
    </row>
    <row r="3762" spans="4:5" x14ac:dyDescent="0.35">
      <c r="D3762" s="43"/>
      <c r="E3762" s="43"/>
    </row>
    <row r="3763" spans="4:5" x14ac:dyDescent="0.35">
      <c r="D3763" s="43"/>
      <c r="E3763" s="43"/>
    </row>
    <row r="3764" spans="4:5" x14ac:dyDescent="0.35">
      <c r="D3764" s="43"/>
      <c r="E3764" s="43"/>
    </row>
    <row r="3765" spans="4:5" x14ac:dyDescent="0.35">
      <c r="D3765" s="43"/>
      <c r="E3765" s="43"/>
    </row>
    <row r="3766" spans="4:5" x14ac:dyDescent="0.35">
      <c r="D3766" s="43"/>
      <c r="E3766" s="43"/>
    </row>
    <row r="3767" spans="4:5" x14ac:dyDescent="0.35">
      <c r="D3767" s="43"/>
      <c r="E3767" s="43"/>
    </row>
    <row r="3768" spans="4:5" x14ac:dyDescent="0.35">
      <c r="D3768" s="43"/>
      <c r="E3768" s="43"/>
    </row>
    <row r="3769" spans="4:5" x14ac:dyDescent="0.35">
      <c r="D3769" s="43"/>
      <c r="E3769" s="43"/>
    </row>
    <row r="3770" spans="4:5" x14ac:dyDescent="0.35">
      <c r="D3770" s="43"/>
      <c r="E3770" s="43"/>
    </row>
    <row r="3771" spans="4:5" x14ac:dyDescent="0.35">
      <c r="D3771" s="43"/>
      <c r="E3771" s="43"/>
    </row>
    <row r="3772" spans="4:5" x14ac:dyDescent="0.35">
      <c r="D3772" s="43"/>
      <c r="E3772" s="43"/>
    </row>
    <row r="3773" spans="4:5" x14ac:dyDescent="0.35">
      <c r="D3773" s="43"/>
      <c r="E3773" s="43"/>
    </row>
    <row r="3774" spans="4:5" x14ac:dyDescent="0.35">
      <c r="D3774" s="43"/>
      <c r="E3774" s="43"/>
    </row>
    <row r="3775" spans="4:5" x14ac:dyDescent="0.35">
      <c r="D3775" s="43"/>
      <c r="E3775" s="43"/>
    </row>
    <row r="3776" spans="4:5" x14ac:dyDescent="0.35">
      <c r="D3776" s="43"/>
      <c r="E3776" s="43"/>
    </row>
    <row r="3777" spans="4:5" x14ac:dyDescent="0.35">
      <c r="D3777" s="43"/>
      <c r="E3777" s="43"/>
    </row>
    <row r="3778" spans="4:5" x14ac:dyDescent="0.35">
      <c r="D3778" s="43"/>
      <c r="E3778" s="43"/>
    </row>
    <row r="3779" spans="4:5" x14ac:dyDescent="0.35">
      <c r="D3779" s="43"/>
      <c r="E3779" s="43"/>
    </row>
    <row r="3780" spans="4:5" x14ac:dyDescent="0.35">
      <c r="D3780" s="43"/>
      <c r="E3780" s="43"/>
    </row>
    <row r="3781" spans="4:5" x14ac:dyDescent="0.35">
      <c r="D3781" s="43"/>
      <c r="E3781" s="43"/>
    </row>
    <row r="3782" spans="4:5" x14ac:dyDescent="0.35">
      <c r="D3782" s="43"/>
      <c r="E3782" s="43"/>
    </row>
    <row r="3783" spans="4:5" x14ac:dyDescent="0.35">
      <c r="D3783" s="43"/>
      <c r="E3783" s="43"/>
    </row>
    <row r="3784" spans="4:5" x14ac:dyDescent="0.35">
      <c r="D3784" s="43"/>
      <c r="E3784" s="43"/>
    </row>
    <row r="3785" spans="4:5" x14ac:dyDescent="0.35">
      <c r="D3785" s="43"/>
      <c r="E3785" s="43"/>
    </row>
    <row r="3786" spans="4:5" x14ac:dyDescent="0.35">
      <c r="D3786" s="43"/>
      <c r="E3786" s="43"/>
    </row>
    <row r="3787" spans="4:5" x14ac:dyDescent="0.35">
      <c r="D3787" s="43"/>
      <c r="E3787" s="43"/>
    </row>
    <row r="3788" spans="4:5" x14ac:dyDescent="0.35">
      <c r="D3788" s="43"/>
      <c r="E3788" s="43"/>
    </row>
    <row r="3789" spans="4:5" x14ac:dyDescent="0.35">
      <c r="D3789" s="43"/>
      <c r="E3789" s="43"/>
    </row>
    <row r="3790" spans="4:5" x14ac:dyDescent="0.35">
      <c r="D3790" s="43"/>
      <c r="E3790" s="43"/>
    </row>
    <row r="3791" spans="4:5" x14ac:dyDescent="0.35">
      <c r="D3791" s="43"/>
      <c r="E3791" s="43"/>
    </row>
    <row r="3792" spans="4:5" x14ac:dyDescent="0.35">
      <c r="D3792" s="43"/>
      <c r="E3792" s="43"/>
    </row>
    <row r="3793" spans="4:5" x14ac:dyDescent="0.35">
      <c r="D3793" s="43"/>
      <c r="E3793" s="43"/>
    </row>
    <row r="3794" spans="4:5" x14ac:dyDescent="0.35">
      <c r="D3794" s="43"/>
      <c r="E3794" s="43"/>
    </row>
    <row r="3795" spans="4:5" x14ac:dyDescent="0.35">
      <c r="D3795" s="43"/>
      <c r="E3795" s="43"/>
    </row>
    <row r="3796" spans="4:5" x14ac:dyDescent="0.35">
      <c r="D3796" s="43"/>
      <c r="E3796" s="43"/>
    </row>
    <row r="3797" spans="4:5" x14ac:dyDescent="0.35">
      <c r="D3797" s="43"/>
      <c r="E3797" s="43"/>
    </row>
    <row r="3798" spans="4:5" x14ac:dyDescent="0.35">
      <c r="D3798" s="43"/>
      <c r="E3798" s="43"/>
    </row>
    <row r="3799" spans="4:5" x14ac:dyDescent="0.35">
      <c r="D3799" s="43"/>
      <c r="E3799" s="43"/>
    </row>
    <row r="3800" spans="4:5" x14ac:dyDescent="0.35">
      <c r="D3800" s="43"/>
      <c r="E3800" s="43"/>
    </row>
    <row r="3801" spans="4:5" x14ac:dyDescent="0.35">
      <c r="D3801" s="43"/>
      <c r="E3801" s="43"/>
    </row>
    <row r="3802" spans="4:5" x14ac:dyDescent="0.35">
      <c r="D3802" s="43"/>
      <c r="E3802" s="43"/>
    </row>
    <row r="3803" spans="4:5" x14ac:dyDescent="0.35">
      <c r="D3803" s="43"/>
      <c r="E3803" s="43"/>
    </row>
    <row r="3804" spans="4:5" x14ac:dyDescent="0.35">
      <c r="D3804" s="43"/>
      <c r="E3804" s="43"/>
    </row>
    <row r="3805" spans="4:5" x14ac:dyDescent="0.35">
      <c r="D3805" s="43"/>
      <c r="E3805" s="43"/>
    </row>
    <row r="3806" spans="4:5" x14ac:dyDescent="0.35">
      <c r="D3806" s="43"/>
      <c r="E3806" s="43"/>
    </row>
    <row r="3807" spans="4:5" x14ac:dyDescent="0.35">
      <c r="D3807" s="43"/>
      <c r="E3807" s="43"/>
    </row>
    <row r="3808" spans="4:5" x14ac:dyDescent="0.35">
      <c r="D3808" s="43"/>
      <c r="E3808" s="43"/>
    </row>
    <row r="3809" spans="4:5" x14ac:dyDescent="0.35">
      <c r="D3809" s="43"/>
      <c r="E3809" s="43"/>
    </row>
    <row r="3810" spans="4:5" x14ac:dyDescent="0.35">
      <c r="D3810" s="43"/>
      <c r="E3810" s="43"/>
    </row>
    <row r="3811" spans="4:5" x14ac:dyDescent="0.35">
      <c r="D3811" s="43"/>
      <c r="E3811" s="43"/>
    </row>
    <row r="3812" spans="4:5" x14ac:dyDescent="0.35">
      <c r="D3812" s="43"/>
      <c r="E3812" s="43"/>
    </row>
    <row r="3813" spans="4:5" x14ac:dyDescent="0.35">
      <c r="D3813" s="43"/>
      <c r="E3813" s="43"/>
    </row>
    <row r="3814" spans="4:5" x14ac:dyDescent="0.35">
      <c r="D3814" s="43"/>
      <c r="E3814" s="43"/>
    </row>
    <row r="3815" spans="4:5" x14ac:dyDescent="0.35">
      <c r="D3815" s="43"/>
      <c r="E3815" s="43"/>
    </row>
    <row r="3816" spans="4:5" x14ac:dyDescent="0.35">
      <c r="D3816" s="43"/>
      <c r="E3816" s="43"/>
    </row>
    <row r="3817" spans="4:5" x14ac:dyDescent="0.35">
      <c r="D3817" s="43"/>
      <c r="E3817" s="43"/>
    </row>
    <row r="3818" spans="4:5" x14ac:dyDescent="0.35">
      <c r="D3818" s="43"/>
      <c r="E3818" s="43"/>
    </row>
    <row r="3819" spans="4:5" x14ac:dyDescent="0.35">
      <c r="D3819" s="43"/>
      <c r="E3819" s="43"/>
    </row>
    <row r="3820" spans="4:5" x14ac:dyDescent="0.35">
      <c r="D3820" s="43"/>
      <c r="E3820" s="43"/>
    </row>
    <row r="3821" spans="4:5" x14ac:dyDescent="0.35">
      <c r="D3821" s="43"/>
      <c r="E3821" s="43"/>
    </row>
    <row r="3822" spans="4:5" x14ac:dyDescent="0.35">
      <c r="D3822" s="43"/>
      <c r="E3822" s="43"/>
    </row>
    <row r="3823" spans="4:5" x14ac:dyDescent="0.35">
      <c r="D3823" s="43"/>
      <c r="E3823" s="43"/>
    </row>
    <row r="3824" spans="4:5" x14ac:dyDescent="0.35">
      <c r="D3824" s="43"/>
      <c r="E3824" s="43"/>
    </row>
    <row r="3825" spans="4:5" x14ac:dyDescent="0.35">
      <c r="D3825" s="43"/>
      <c r="E3825" s="43"/>
    </row>
    <row r="3826" spans="4:5" x14ac:dyDescent="0.35">
      <c r="D3826" s="43"/>
      <c r="E3826" s="43"/>
    </row>
  </sheetData>
  <autoFilter ref="A1:E3751" xr:uid="{26425F30-B46B-474D-95A9-2EF1E578BDBA}"/>
  <mergeCells count="1">
    <mergeCell ref="G1:I1"/>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8C7F-F28C-4650-B79C-38EEFDAF9FCC}">
  <sheetPr codeName="Sheet10">
    <tabColor rgb="FFFF0000"/>
    <pageSetUpPr fitToPage="1"/>
  </sheetPr>
  <dimension ref="A1:AI68"/>
  <sheetViews>
    <sheetView zoomScaleNormal="100" workbookViewId="0">
      <pane xSplit="2" ySplit="7" topLeftCell="I8" activePane="bottomRight" state="frozen"/>
      <selection sqref="A1:Q1"/>
      <selection pane="topRight" sqref="A1:Q1"/>
      <selection pane="bottomLeft" sqref="A1:Q1"/>
      <selection pane="bottomRight" activeCell="A4" sqref="A4"/>
    </sheetView>
  </sheetViews>
  <sheetFormatPr defaultRowHeight="15.5" x14ac:dyDescent="0.35"/>
  <cols>
    <col min="1" max="1" width="20" style="78" customWidth="1"/>
    <col min="2" max="2" width="16.54296875" style="78" bestFit="1" customWidth="1"/>
    <col min="3" max="17" width="10.1796875" style="78" customWidth="1"/>
    <col min="18" max="18" width="10.1796875" style="51" customWidth="1"/>
    <col min="19" max="19" width="9.1796875" style="78"/>
    <col min="20" max="20" width="17.453125" style="78" customWidth="1"/>
    <col min="21" max="241" width="9.1796875" style="78"/>
    <col min="242" max="242" width="25" style="78" customWidth="1"/>
    <col min="243" max="243" width="24.1796875" style="78" customWidth="1"/>
    <col min="244" max="261" width="10.1796875" style="78" customWidth="1"/>
    <col min="262" max="497" width="9.1796875" style="78"/>
    <col min="498" max="498" width="25" style="78" customWidth="1"/>
    <col min="499" max="499" width="24.1796875" style="78" customWidth="1"/>
    <col min="500" max="517" width="10.1796875" style="78" customWidth="1"/>
    <col min="518" max="753" width="9.1796875" style="78"/>
    <col min="754" max="754" width="25" style="78" customWidth="1"/>
    <col min="755" max="755" width="24.1796875" style="78" customWidth="1"/>
    <col min="756" max="773" width="10.1796875" style="78" customWidth="1"/>
    <col min="774" max="1009" width="9.1796875" style="78"/>
    <col min="1010" max="1010" width="25" style="78" customWidth="1"/>
    <col min="1011" max="1011" width="24.1796875" style="78" customWidth="1"/>
    <col min="1012" max="1029" width="10.1796875" style="78" customWidth="1"/>
    <col min="1030" max="1265" width="9.1796875" style="78"/>
    <col min="1266" max="1266" width="25" style="78" customWidth="1"/>
    <col min="1267" max="1267" width="24.1796875" style="78" customWidth="1"/>
    <col min="1268" max="1285" width="10.1796875" style="78" customWidth="1"/>
    <col min="1286" max="1521" width="9.1796875" style="78"/>
    <col min="1522" max="1522" width="25" style="78" customWidth="1"/>
    <col min="1523" max="1523" width="24.1796875" style="78" customWidth="1"/>
    <col min="1524" max="1541" width="10.1796875" style="78" customWidth="1"/>
    <col min="1542" max="1777" width="9.1796875" style="78"/>
    <col min="1778" max="1778" width="25" style="78" customWidth="1"/>
    <col min="1779" max="1779" width="24.1796875" style="78" customWidth="1"/>
    <col min="1780" max="1797" width="10.1796875" style="78" customWidth="1"/>
    <col min="1798" max="2033" width="9.1796875" style="78"/>
    <col min="2034" max="2034" width="25" style="78" customWidth="1"/>
    <col min="2035" max="2035" width="24.1796875" style="78" customWidth="1"/>
    <col min="2036" max="2053" width="10.1796875" style="78" customWidth="1"/>
    <col min="2054" max="2289" width="9.1796875" style="78"/>
    <col min="2290" max="2290" width="25" style="78" customWidth="1"/>
    <col min="2291" max="2291" width="24.1796875" style="78" customWidth="1"/>
    <col min="2292" max="2309" width="10.1796875" style="78" customWidth="1"/>
    <col min="2310" max="2545" width="9.1796875" style="78"/>
    <col min="2546" max="2546" width="25" style="78" customWidth="1"/>
    <col min="2547" max="2547" width="24.1796875" style="78" customWidth="1"/>
    <col min="2548" max="2565" width="10.1796875" style="78" customWidth="1"/>
    <col min="2566" max="2801" width="9.1796875" style="78"/>
    <col min="2802" max="2802" width="25" style="78" customWidth="1"/>
    <col min="2803" max="2803" width="24.1796875" style="78" customWidth="1"/>
    <col min="2804" max="2821" width="10.1796875" style="78" customWidth="1"/>
    <col min="2822" max="3057" width="9.1796875" style="78"/>
    <col min="3058" max="3058" width="25" style="78" customWidth="1"/>
    <col min="3059" max="3059" width="24.1796875" style="78" customWidth="1"/>
    <col min="3060" max="3077" width="10.1796875" style="78" customWidth="1"/>
    <col min="3078" max="3313" width="9.1796875" style="78"/>
    <col min="3314" max="3314" width="25" style="78" customWidth="1"/>
    <col min="3315" max="3315" width="24.1796875" style="78" customWidth="1"/>
    <col min="3316" max="3333" width="10.1796875" style="78" customWidth="1"/>
    <col min="3334" max="3569" width="9.1796875" style="78"/>
    <col min="3570" max="3570" width="25" style="78" customWidth="1"/>
    <col min="3571" max="3571" width="24.1796875" style="78" customWidth="1"/>
    <col min="3572" max="3589" width="10.1796875" style="78" customWidth="1"/>
    <col min="3590" max="3825" width="9.1796875" style="78"/>
    <col min="3826" max="3826" width="25" style="78" customWidth="1"/>
    <col min="3827" max="3827" width="24.1796875" style="78" customWidth="1"/>
    <col min="3828" max="3845" width="10.1796875" style="78" customWidth="1"/>
    <col min="3846" max="4081" width="9.1796875" style="78"/>
    <col min="4082" max="4082" width="25" style="78" customWidth="1"/>
    <col min="4083" max="4083" width="24.1796875" style="78" customWidth="1"/>
    <col min="4084" max="4101" width="10.1796875" style="78" customWidth="1"/>
    <col min="4102" max="4337" width="9.1796875" style="78"/>
    <col min="4338" max="4338" width="25" style="78" customWidth="1"/>
    <col min="4339" max="4339" width="24.1796875" style="78" customWidth="1"/>
    <col min="4340" max="4357" width="10.1796875" style="78" customWidth="1"/>
    <col min="4358" max="4593" width="9.1796875" style="78"/>
    <col min="4594" max="4594" width="25" style="78" customWidth="1"/>
    <col min="4595" max="4595" width="24.1796875" style="78" customWidth="1"/>
    <col min="4596" max="4613" width="10.1796875" style="78" customWidth="1"/>
    <col min="4614" max="4849" width="9.1796875" style="78"/>
    <col min="4850" max="4850" width="25" style="78" customWidth="1"/>
    <col min="4851" max="4851" width="24.1796875" style="78" customWidth="1"/>
    <col min="4852" max="4869" width="10.1796875" style="78" customWidth="1"/>
    <col min="4870" max="5105" width="9.1796875" style="78"/>
    <col min="5106" max="5106" width="25" style="78" customWidth="1"/>
    <col min="5107" max="5107" width="24.1796875" style="78" customWidth="1"/>
    <col min="5108" max="5125" width="10.1796875" style="78" customWidth="1"/>
    <col min="5126" max="5361" width="9.1796875" style="78"/>
    <col min="5362" max="5362" width="25" style="78" customWidth="1"/>
    <col min="5363" max="5363" width="24.1796875" style="78" customWidth="1"/>
    <col min="5364" max="5381" width="10.1796875" style="78" customWidth="1"/>
    <col min="5382" max="5617" width="9.1796875" style="78"/>
    <col min="5618" max="5618" width="25" style="78" customWidth="1"/>
    <col min="5619" max="5619" width="24.1796875" style="78" customWidth="1"/>
    <col min="5620" max="5637" width="10.1796875" style="78" customWidth="1"/>
    <col min="5638" max="5873" width="9.1796875" style="78"/>
    <col min="5874" max="5874" width="25" style="78" customWidth="1"/>
    <col min="5875" max="5875" width="24.1796875" style="78" customWidth="1"/>
    <col min="5876" max="5893" width="10.1796875" style="78" customWidth="1"/>
    <col min="5894" max="6129" width="9.1796875" style="78"/>
    <col min="6130" max="6130" width="25" style="78" customWidth="1"/>
    <col min="6131" max="6131" width="24.1796875" style="78" customWidth="1"/>
    <col min="6132" max="6149" width="10.1796875" style="78" customWidth="1"/>
    <col min="6150" max="6385" width="9.1796875" style="78"/>
    <col min="6386" max="6386" width="25" style="78" customWidth="1"/>
    <col min="6387" max="6387" width="24.1796875" style="78" customWidth="1"/>
    <col min="6388" max="6405" width="10.1796875" style="78" customWidth="1"/>
    <col min="6406" max="6641" width="9.1796875" style="78"/>
    <col min="6642" max="6642" width="25" style="78" customWidth="1"/>
    <col min="6643" max="6643" width="24.1796875" style="78" customWidth="1"/>
    <col min="6644" max="6661" width="10.1796875" style="78" customWidth="1"/>
    <col min="6662" max="6897" width="9.1796875" style="78"/>
    <col min="6898" max="6898" width="25" style="78" customWidth="1"/>
    <col min="6899" max="6899" width="24.1796875" style="78" customWidth="1"/>
    <col min="6900" max="6917" width="10.1796875" style="78" customWidth="1"/>
    <col min="6918" max="7153" width="9.1796875" style="78"/>
    <col min="7154" max="7154" width="25" style="78" customWidth="1"/>
    <col min="7155" max="7155" width="24.1796875" style="78" customWidth="1"/>
    <col min="7156" max="7173" width="10.1796875" style="78" customWidth="1"/>
    <col min="7174" max="7409" width="9.1796875" style="78"/>
    <col min="7410" max="7410" width="25" style="78" customWidth="1"/>
    <col min="7411" max="7411" width="24.1796875" style="78" customWidth="1"/>
    <col min="7412" max="7429" width="10.1796875" style="78" customWidth="1"/>
    <col min="7430" max="7665" width="9.1796875" style="78"/>
    <col min="7666" max="7666" width="25" style="78" customWidth="1"/>
    <col min="7667" max="7667" width="24.1796875" style="78" customWidth="1"/>
    <col min="7668" max="7685" width="10.1796875" style="78" customWidth="1"/>
    <col min="7686" max="7921" width="9.1796875" style="78"/>
    <col min="7922" max="7922" width="25" style="78" customWidth="1"/>
    <col min="7923" max="7923" width="24.1796875" style="78" customWidth="1"/>
    <col min="7924" max="7941" width="10.1796875" style="78" customWidth="1"/>
    <col min="7942" max="8177" width="9.1796875" style="78"/>
    <col min="8178" max="8178" width="25" style="78" customWidth="1"/>
    <col min="8179" max="8179" width="24.1796875" style="78" customWidth="1"/>
    <col min="8180" max="8197" width="10.1796875" style="78" customWidth="1"/>
    <col min="8198" max="8433" width="9.1796875" style="78"/>
    <col min="8434" max="8434" width="25" style="78" customWidth="1"/>
    <col min="8435" max="8435" width="24.1796875" style="78" customWidth="1"/>
    <col min="8436" max="8453" width="10.1796875" style="78" customWidth="1"/>
    <col min="8454" max="8689" width="9.1796875" style="78"/>
    <col min="8690" max="8690" width="25" style="78" customWidth="1"/>
    <col min="8691" max="8691" width="24.1796875" style="78" customWidth="1"/>
    <col min="8692" max="8709" width="10.1796875" style="78" customWidth="1"/>
    <col min="8710" max="8945" width="9.1796875" style="78"/>
    <col min="8946" max="8946" width="25" style="78" customWidth="1"/>
    <col min="8947" max="8947" width="24.1796875" style="78" customWidth="1"/>
    <col min="8948" max="8965" width="10.1796875" style="78" customWidth="1"/>
    <col min="8966" max="9201" width="9.1796875" style="78"/>
    <col min="9202" max="9202" width="25" style="78" customWidth="1"/>
    <col min="9203" max="9203" width="24.1796875" style="78" customWidth="1"/>
    <col min="9204" max="9221" width="10.1796875" style="78" customWidth="1"/>
    <col min="9222" max="9457" width="9.1796875" style="78"/>
    <col min="9458" max="9458" width="25" style="78" customWidth="1"/>
    <col min="9459" max="9459" width="24.1796875" style="78" customWidth="1"/>
    <col min="9460" max="9477" width="10.1796875" style="78" customWidth="1"/>
    <col min="9478" max="9713" width="9.1796875" style="78"/>
    <col min="9714" max="9714" width="25" style="78" customWidth="1"/>
    <col min="9715" max="9715" width="24.1796875" style="78" customWidth="1"/>
    <col min="9716" max="9733" width="10.1796875" style="78" customWidth="1"/>
    <col min="9734" max="9969" width="9.1796875" style="78"/>
    <col min="9970" max="9970" width="25" style="78" customWidth="1"/>
    <col min="9971" max="9971" width="24.1796875" style="78" customWidth="1"/>
    <col min="9972" max="9989" width="10.1796875" style="78" customWidth="1"/>
    <col min="9990" max="10225" width="9.1796875" style="78"/>
    <col min="10226" max="10226" width="25" style="78" customWidth="1"/>
    <col min="10227" max="10227" width="24.1796875" style="78" customWidth="1"/>
    <col min="10228" max="10245" width="10.1796875" style="78" customWidth="1"/>
    <col min="10246" max="10481" width="9.1796875" style="78"/>
    <col min="10482" max="10482" width="25" style="78" customWidth="1"/>
    <col min="10483" max="10483" width="24.1796875" style="78" customWidth="1"/>
    <col min="10484" max="10501" width="10.1796875" style="78" customWidth="1"/>
    <col min="10502" max="10737" width="9.1796875" style="78"/>
    <col min="10738" max="10738" width="25" style="78" customWidth="1"/>
    <col min="10739" max="10739" width="24.1796875" style="78" customWidth="1"/>
    <col min="10740" max="10757" width="10.1796875" style="78" customWidth="1"/>
    <col min="10758" max="10993" width="9.1796875" style="78"/>
    <col min="10994" max="10994" width="25" style="78" customWidth="1"/>
    <col min="10995" max="10995" width="24.1796875" style="78" customWidth="1"/>
    <col min="10996" max="11013" width="10.1796875" style="78" customWidth="1"/>
    <col min="11014" max="11249" width="9.1796875" style="78"/>
    <col min="11250" max="11250" width="25" style="78" customWidth="1"/>
    <col min="11251" max="11251" width="24.1796875" style="78" customWidth="1"/>
    <col min="11252" max="11269" width="10.1796875" style="78" customWidth="1"/>
    <col min="11270" max="11505" width="9.1796875" style="78"/>
    <col min="11506" max="11506" width="25" style="78" customWidth="1"/>
    <col min="11507" max="11507" width="24.1796875" style="78" customWidth="1"/>
    <col min="11508" max="11525" width="10.1796875" style="78" customWidth="1"/>
    <col min="11526" max="11761" width="9.1796875" style="78"/>
    <col min="11762" max="11762" width="25" style="78" customWidth="1"/>
    <col min="11763" max="11763" width="24.1796875" style="78" customWidth="1"/>
    <col min="11764" max="11781" width="10.1796875" style="78" customWidth="1"/>
    <col min="11782" max="12017" width="9.1796875" style="78"/>
    <col min="12018" max="12018" width="25" style="78" customWidth="1"/>
    <col min="12019" max="12019" width="24.1796875" style="78" customWidth="1"/>
    <col min="12020" max="12037" width="10.1796875" style="78" customWidth="1"/>
    <col min="12038" max="12273" width="9.1796875" style="78"/>
    <col min="12274" max="12274" width="25" style="78" customWidth="1"/>
    <col min="12275" max="12275" width="24.1796875" style="78" customWidth="1"/>
    <col min="12276" max="12293" width="10.1796875" style="78" customWidth="1"/>
    <col min="12294" max="12529" width="9.1796875" style="78"/>
    <col min="12530" max="12530" width="25" style="78" customWidth="1"/>
    <col min="12531" max="12531" width="24.1796875" style="78" customWidth="1"/>
    <col min="12532" max="12549" width="10.1796875" style="78" customWidth="1"/>
    <col min="12550" max="12785" width="9.1796875" style="78"/>
    <col min="12786" max="12786" width="25" style="78" customWidth="1"/>
    <col min="12787" max="12787" width="24.1796875" style="78" customWidth="1"/>
    <col min="12788" max="12805" width="10.1796875" style="78" customWidth="1"/>
    <col min="12806" max="13041" width="9.1796875" style="78"/>
    <col min="13042" max="13042" width="25" style="78" customWidth="1"/>
    <col min="13043" max="13043" width="24.1796875" style="78" customWidth="1"/>
    <col min="13044" max="13061" width="10.1796875" style="78" customWidth="1"/>
    <col min="13062" max="13297" width="9.1796875" style="78"/>
    <col min="13298" max="13298" width="25" style="78" customWidth="1"/>
    <col min="13299" max="13299" width="24.1796875" style="78" customWidth="1"/>
    <col min="13300" max="13317" width="10.1796875" style="78" customWidth="1"/>
    <col min="13318" max="13553" width="9.1796875" style="78"/>
    <col min="13554" max="13554" width="25" style="78" customWidth="1"/>
    <col min="13555" max="13555" width="24.1796875" style="78" customWidth="1"/>
    <col min="13556" max="13573" width="10.1796875" style="78" customWidth="1"/>
    <col min="13574" max="13809" width="9.1796875" style="78"/>
    <col min="13810" max="13810" width="25" style="78" customWidth="1"/>
    <col min="13811" max="13811" width="24.1796875" style="78" customWidth="1"/>
    <col min="13812" max="13829" width="10.1796875" style="78" customWidth="1"/>
    <col min="13830" max="14065" width="9.1796875" style="78"/>
    <col min="14066" max="14066" width="25" style="78" customWidth="1"/>
    <col min="14067" max="14067" width="24.1796875" style="78" customWidth="1"/>
    <col min="14068" max="14085" width="10.1796875" style="78" customWidth="1"/>
    <col min="14086" max="14321" width="9.1796875" style="78"/>
    <col min="14322" max="14322" width="25" style="78" customWidth="1"/>
    <col min="14323" max="14323" width="24.1796875" style="78" customWidth="1"/>
    <col min="14324" max="14341" width="10.1796875" style="78" customWidth="1"/>
    <col min="14342" max="14577" width="9.1796875" style="78"/>
    <col min="14578" max="14578" width="25" style="78" customWidth="1"/>
    <col min="14579" max="14579" width="24.1796875" style="78" customWidth="1"/>
    <col min="14580" max="14597" width="10.1796875" style="78" customWidth="1"/>
    <col min="14598" max="14833" width="9.1796875" style="78"/>
    <col min="14834" max="14834" width="25" style="78" customWidth="1"/>
    <col min="14835" max="14835" width="24.1796875" style="78" customWidth="1"/>
    <col min="14836" max="14853" width="10.1796875" style="78" customWidth="1"/>
    <col min="14854" max="15089" width="9.1796875" style="78"/>
    <col min="15090" max="15090" width="25" style="78" customWidth="1"/>
    <col min="15091" max="15091" width="24.1796875" style="78" customWidth="1"/>
    <col min="15092" max="15109" width="10.1796875" style="78" customWidth="1"/>
    <col min="15110" max="15345" width="9.1796875" style="78"/>
    <col min="15346" max="15346" width="25" style="78" customWidth="1"/>
    <col min="15347" max="15347" width="24.1796875" style="78" customWidth="1"/>
    <col min="15348" max="15365" width="10.1796875" style="78" customWidth="1"/>
    <col min="15366" max="15601" width="9.1796875" style="78"/>
    <col min="15602" max="15602" width="25" style="78" customWidth="1"/>
    <col min="15603" max="15603" width="24.1796875" style="78" customWidth="1"/>
    <col min="15604" max="15621" width="10.1796875" style="78" customWidth="1"/>
    <col min="15622" max="15857" width="9.1796875" style="78"/>
    <col min="15858" max="15858" width="25" style="78" customWidth="1"/>
    <col min="15859" max="15859" width="24.1796875" style="78" customWidth="1"/>
    <col min="15860" max="15877" width="10.1796875" style="78" customWidth="1"/>
    <col min="15878" max="16113" width="9.1796875" style="78"/>
    <col min="16114" max="16114" width="25" style="78" customWidth="1"/>
    <col min="16115" max="16115" width="24.1796875" style="78" customWidth="1"/>
    <col min="16116" max="16133" width="10.1796875" style="78" customWidth="1"/>
    <col min="16134" max="16384" width="9.1796875" style="78"/>
  </cols>
  <sheetData>
    <row r="1" spans="1:35" s="51" customFormat="1" ht="20.25" customHeight="1" x14ac:dyDescent="0.35">
      <c r="A1" s="165"/>
      <c r="B1" s="165"/>
      <c r="C1" s="165"/>
      <c r="D1" s="165"/>
      <c r="E1" s="165"/>
      <c r="F1" s="165"/>
      <c r="G1" s="165"/>
      <c r="H1" s="165"/>
      <c r="I1" s="165"/>
      <c r="J1" s="165"/>
      <c r="K1" s="165"/>
      <c r="L1" s="165"/>
      <c r="M1" s="165"/>
      <c r="N1" s="165"/>
      <c r="O1" s="165"/>
      <c r="P1" s="165"/>
      <c r="Q1" s="165"/>
      <c r="R1" s="50"/>
      <c r="S1" s="50"/>
      <c r="T1" s="50"/>
      <c r="U1" s="50"/>
      <c r="V1" s="50"/>
      <c r="W1" s="50"/>
      <c r="X1" s="50"/>
      <c r="Y1" s="50"/>
      <c r="Z1" s="50"/>
      <c r="AA1" s="50"/>
      <c r="AB1" s="50"/>
      <c r="AC1" s="50"/>
      <c r="AD1" s="50"/>
      <c r="AE1" s="50"/>
      <c r="AF1" s="50"/>
      <c r="AG1" s="50"/>
      <c r="AH1" s="50"/>
      <c r="AI1" s="50"/>
    </row>
    <row r="2" spans="1:35" ht="12" customHeight="1" x14ac:dyDescent="0.35">
      <c r="A2" s="50"/>
      <c r="B2" s="50"/>
      <c r="C2" s="50"/>
      <c r="D2" s="50"/>
      <c r="E2" s="50"/>
      <c r="F2" s="50"/>
      <c r="G2" s="50"/>
      <c r="H2" s="50"/>
      <c r="I2" s="50"/>
      <c r="J2" s="50"/>
      <c r="K2" s="50"/>
      <c r="L2" s="50"/>
      <c r="M2" s="50"/>
      <c r="N2" s="50"/>
      <c r="O2" s="50"/>
      <c r="P2" s="50"/>
      <c r="Q2" s="50"/>
      <c r="R2" s="50"/>
      <c r="S2" s="50"/>
      <c r="T2" s="50"/>
      <c r="U2" s="50"/>
      <c r="V2" s="119"/>
      <c r="W2" s="119"/>
      <c r="X2" s="50"/>
      <c r="Y2" s="50"/>
      <c r="Z2" s="50"/>
      <c r="AA2" s="50"/>
      <c r="AB2" s="50"/>
      <c r="AC2" s="50"/>
      <c r="AD2" s="50"/>
      <c r="AE2" s="50"/>
      <c r="AF2" s="50"/>
      <c r="AG2" s="50"/>
      <c r="AH2" s="50"/>
      <c r="AI2" s="50"/>
    </row>
    <row r="3" spans="1:35" x14ac:dyDescent="0.35">
      <c r="A3" s="53"/>
      <c r="B3" s="50"/>
      <c r="C3" s="50"/>
      <c r="D3" s="50"/>
      <c r="E3" s="50"/>
      <c r="F3" s="50"/>
      <c r="G3" s="50"/>
      <c r="H3" s="50"/>
      <c r="I3" s="50"/>
      <c r="J3" s="50"/>
      <c r="K3" s="50"/>
      <c r="L3" s="50"/>
      <c r="M3" s="50"/>
      <c r="N3" s="50"/>
      <c r="O3" s="50"/>
      <c r="P3" s="50"/>
      <c r="Q3" s="120"/>
      <c r="R3" s="54"/>
      <c r="S3" s="54"/>
      <c r="T3" s="54"/>
      <c r="U3" s="54"/>
      <c r="V3" s="55"/>
      <c r="W3" s="55"/>
      <c r="X3" s="56"/>
      <c r="Y3" s="50"/>
      <c r="Z3" s="50"/>
      <c r="AA3" s="50"/>
      <c r="AB3" s="50"/>
      <c r="AC3" s="50"/>
      <c r="AD3" s="50"/>
      <c r="AE3" s="50"/>
      <c r="AF3" s="50"/>
      <c r="AG3" s="50"/>
      <c r="AH3" s="50"/>
      <c r="AI3" s="50"/>
    </row>
    <row r="4" spans="1:35" x14ac:dyDescent="0.35">
      <c r="A4" s="57" t="str">
        <f>FIRE1001_historical!A3</f>
        <v>England</v>
      </c>
      <c r="B4" s="53"/>
      <c r="C4" s="50"/>
      <c r="D4" s="50"/>
      <c r="E4" s="50"/>
      <c r="F4" s="50"/>
      <c r="G4" s="50"/>
      <c r="H4" s="50"/>
      <c r="I4" s="50"/>
      <c r="J4" s="50"/>
      <c r="K4" s="50"/>
      <c r="L4" s="50"/>
      <c r="M4" s="50"/>
      <c r="N4" s="50"/>
      <c r="O4" s="50"/>
      <c r="P4" s="50"/>
      <c r="Q4" s="120"/>
      <c r="R4" s="50"/>
      <c r="S4" s="50"/>
      <c r="T4" s="50"/>
      <c r="U4" s="50"/>
      <c r="V4" s="50"/>
      <c r="W4" s="50"/>
      <c r="X4" s="50"/>
      <c r="Y4" s="50"/>
      <c r="Z4" s="50"/>
      <c r="AA4" s="50"/>
      <c r="AB4" s="50"/>
      <c r="AC4" s="50"/>
      <c r="AD4" s="50"/>
      <c r="AE4" s="50"/>
      <c r="AF4" s="50"/>
      <c r="AG4" s="50"/>
      <c r="AH4" s="50"/>
      <c r="AI4" s="50"/>
    </row>
    <row r="5" spans="1:35" x14ac:dyDescent="0.35">
      <c r="A5" s="57" t="s">
        <v>103</v>
      </c>
      <c r="B5" s="50"/>
      <c r="C5" s="50"/>
      <c r="D5" s="50"/>
      <c r="E5" s="50"/>
      <c r="F5" s="50"/>
      <c r="G5" s="50"/>
      <c r="H5" s="50"/>
      <c r="I5" s="50"/>
      <c r="J5" s="50"/>
      <c r="K5" s="50"/>
      <c r="L5" s="50"/>
      <c r="M5" s="50"/>
      <c r="N5" s="50"/>
      <c r="O5" s="50"/>
      <c r="P5" s="50"/>
      <c r="Q5" s="120"/>
      <c r="R5" s="50"/>
      <c r="S5" s="50"/>
      <c r="T5" s="50"/>
      <c r="U5" s="50"/>
      <c r="V5" s="50"/>
      <c r="W5" s="50"/>
      <c r="X5" s="50"/>
      <c r="Y5" s="50"/>
      <c r="Z5" s="50"/>
      <c r="AA5" s="50"/>
      <c r="AB5" s="50"/>
      <c r="AC5" s="50"/>
      <c r="AD5" s="50"/>
      <c r="AE5" s="50"/>
      <c r="AF5" s="50"/>
      <c r="AG5" s="50"/>
      <c r="AH5" s="50"/>
      <c r="AI5" s="50"/>
    </row>
    <row r="6" spans="1:35" x14ac:dyDescent="0.35">
      <c r="A6" s="50"/>
      <c r="B6" s="50"/>
      <c r="C6" s="50"/>
      <c r="D6" s="50"/>
      <c r="E6" s="50"/>
      <c r="F6" s="50"/>
      <c r="G6" s="50"/>
      <c r="H6" s="50"/>
      <c r="I6" s="50"/>
      <c r="J6" s="50"/>
      <c r="K6" s="50"/>
      <c r="L6" s="50"/>
      <c r="M6" s="50"/>
      <c r="N6" s="50"/>
      <c r="O6" s="50"/>
      <c r="P6" s="50"/>
      <c r="Q6" s="120"/>
      <c r="R6" s="50"/>
      <c r="S6" s="50"/>
      <c r="T6" s="50"/>
      <c r="U6" s="50"/>
      <c r="V6" s="50"/>
      <c r="W6" s="50"/>
      <c r="X6" s="50"/>
      <c r="Y6" s="50"/>
      <c r="Z6" s="50"/>
      <c r="AA6" s="50"/>
      <c r="AB6" s="50"/>
      <c r="AC6" s="50"/>
      <c r="AD6" s="50"/>
      <c r="AE6" s="50"/>
      <c r="AF6" s="50"/>
      <c r="AG6" s="50"/>
      <c r="AH6" s="50"/>
      <c r="AI6" s="50"/>
    </row>
    <row r="7" spans="1:35" s="51" customFormat="1" ht="41.25" customHeight="1" x14ac:dyDescent="0.35">
      <c r="A7" s="68" t="s">
        <v>96</v>
      </c>
      <c r="B7" s="50"/>
      <c r="C7" s="62" t="s">
        <v>124</v>
      </c>
      <c r="D7" s="62" t="s">
        <v>125</v>
      </c>
      <c r="E7" s="62" t="s">
        <v>126</v>
      </c>
      <c r="F7" s="62" t="s">
        <v>127</v>
      </c>
      <c r="G7" s="62" t="s">
        <v>128</v>
      </c>
      <c r="H7" s="62" t="s">
        <v>129</v>
      </c>
      <c r="I7" s="62" t="s">
        <v>130</v>
      </c>
      <c r="J7" s="62" t="s">
        <v>131</v>
      </c>
      <c r="K7" s="62" t="s">
        <v>132</v>
      </c>
      <c r="L7" s="62" t="s">
        <v>133</v>
      </c>
      <c r="M7" s="62" t="s">
        <v>134</v>
      </c>
      <c r="N7" s="62" t="s">
        <v>135</v>
      </c>
      <c r="O7" s="62" t="s">
        <v>136</v>
      </c>
      <c r="P7" s="62" t="s">
        <v>137</v>
      </c>
      <c r="Q7" s="62" t="s">
        <v>138</v>
      </c>
      <c r="R7" s="59" t="s">
        <v>97</v>
      </c>
      <c r="S7" s="50"/>
      <c r="T7" s="50"/>
      <c r="U7" s="50"/>
      <c r="V7" s="50"/>
      <c r="W7" s="50"/>
      <c r="X7" s="50"/>
      <c r="Y7" s="50"/>
      <c r="Z7" s="50"/>
      <c r="AA7" s="50"/>
      <c r="AB7" s="50"/>
      <c r="AC7" s="50"/>
      <c r="AD7" s="50"/>
      <c r="AE7" s="50"/>
      <c r="AF7" s="50"/>
      <c r="AG7" s="50"/>
      <c r="AH7" s="50"/>
      <c r="AI7" s="50"/>
    </row>
    <row r="8" spans="1:35" s="51" customFormat="1" x14ac:dyDescent="0.35">
      <c r="A8" s="61" t="s">
        <v>98</v>
      </c>
      <c r="B8" s="50"/>
      <c r="C8" s="62"/>
      <c r="D8" s="62"/>
      <c r="E8" s="62"/>
      <c r="F8" s="62"/>
      <c r="G8" s="62"/>
      <c r="H8" s="62"/>
      <c r="I8" s="62"/>
      <c r="J8" s="62"/>
      <c r="K8" s="62"/>
      <c r="L8" s="62"/>
      <c r="M8" s="62"/>
      <c r="N8" s="62"/>
      <c r="O8" s="62"/>
      <c r="P8" s="62"/>
      <c r="Q8" s="62"/>
      <c r="R8" s="62"/>
      <c r="S8" s="50"/>
      <c r="T8" s="50"/>
      <c r="U8" s="50"/>
      <c r="V8" s="50"/>
      <c r="W8" s="50"/>
      <c r="X8" s="50"/>
      <c r="Y8" s="50"/>
      <c r="Z8" s="50"/>
      <c r="AA8" s="50"/>
      <c r="AB8" s="50"/>
      <c r="AC8" s="50"/>
      <c r="AD8" s="50"/>
      <c r="AE8" s="50"/>
      <c r="AF8" s="50"/>
      <c r="AG8" s="50"/>
      <c r="AH8" s="50"/>
      <c r="AI8" s="50"/>
    </row>
    <row r="9" spans="1:35" s="65" customFormat="1" ht="16.5" customHeight="1" x14ac:dyDescent="0.35">
      <c r="A9" s="53" t="s">
        <v>267</v>
      </c>
      <c r="B9" s="63" t="s">
        <v>8</v>
      </c>
      <c r="C9" s="64">
        <f>IF($A$5&lt;&gt;"Total response time","..",IF((SUMPRODUCT((backdata!$A$2:$A$3496=C$7)*(backdata!$B$2:$B$3496=$B9)*(backdata!$C$2:$C$3496=$A$4)*(backdata!$E$2:$E$3496)))=0,"..",SUMPRODUCT((backdata!$A$2:$A$3496=C$7)*(backdata!$B$2:$B$3496=$B9)*(backdata!$C$2:$C$3496=$A$4)*(backdata!$E$2:$E$3496))))</f>
        <v>4.2436169999999999E-3</v>
      </c>
      <c r="D9" s="64">
        <f>IF($A$5&lt;&gt;"Total response time","..",IF((SUMPRODUCT((backdata!$A$2:$A$3496=D$7)*(backdata!$B$2:$B$3496=$B9)*(backdata!$C$2:$C$3496=$A$4)*(backdata!$E$2:$E$3496)))=0,"..",SUMPRODUCT((backdata!$A$2:$A$3496=D$7)*(backdata!$B$2:$B$3496=$B9)*(backdata!$C$2:$C$3496=$A$4)*(backdata!$E$2:$E$3496))))</f>
        <v>4.3080289999999997E-3</v>
      </c>
      <c r="E9" s="64">
        <f>IF($A$5&lt;&gt;"Total response time","..",IF((SUMPRODUCT((backdata!$A$2:$A$3496=E$7)*(backdata!$B$2:$B$3496=$B9)*(backdata!$C$2:$C$3496=$A$4)*(backdata!$E$2:$E$3496)))=0,"..",SUMPRODUCT((backdata!$A$2:$A$3496=E$7)*(backdata!$B$2:$B$3496=$B9)*(backdata!$C$2:$C$3496=$A$4)*(backdata!$E$2:$E$3496))))</f>
        <v>4.2860729999999996E-3</v>
      </c>
      <c r="F9" s="64">
        <f>IF($A$5&lt;&gt;"Total response time","..",IF((SUMPRODUCT((backdata!$A$2:$A$3496=F$7)*(backdata!$B$2:$B$3496=$B9)*(backdata!$C$2:$C$3496=$A$4)*(backdata!$E$2:$E$3496)))=0,"..",SUMPRODUCT((backdata!$A$2:$A$3496=F$7)*(backdata!$B$2:$B$3496=$B9)*(backdata!$C$2:$C$3496=$A$4)*(backdata!$E$2:$E$3496))))</f>
        <v>4.2974559999999998E-3</v>
      </c>
      <c r="G9" s="64">
        <f>IF($A$5&lt;&gt;"Total response time","..",IF((SUMPRODUCT((backdata!$A$2:$A$3496=G$7)*(backdata!$B$2:$B$3496=$B9)*(backdata!$C$2:$C$3496=$A$4)*(backdata!$E$2:$E$3496)))=0,"..",SUMPRODUCT((backdata!$A$2:$A$3496=G$7)*(backdata!$B$2:$B$3496=$B9)*(backdata!$C$2:$C$3496=$A$4)*(backdata!$E$2:$E$3496))))</f>
        <v>4.3415600000000004E-3</v>
      </c>
      <c r="H9" s="64">
        <f>IF($A$5&lt;&gt;"Total response time","..",IF((SUMPRODUCT((backdata!$A$2:$A$3496=H$7)*(backdata!$B$2:$B$3496=$B9)*(backdata!$C$2:$C$3496=$A$4)*(backdata!$E$2:$E$3496)))=0,"..",SUMPRODUCT((backdata!$A$2:$A$3496=H$7)*(backdata!$B$2:$B$3496=$B9)*(backdata!$C$2:$C$3496=$A$4)*(backdata!$E$2:$E$3496))))</f>
        <v>4.467108E-3</v>
      </c>
      <c r="I9" s="64">
        <f>IF($A$5&lt;&gt;"Total response time","..",IF((SUMPRODUCT((backdata!$A$2:$A$3496=I$7)*(backdata!$B$2:$B$3496=$B9)*(backdata!$C$2:$C$3496=$A$4)*(backdata!$E$2:$E$3496)))=0,"..",SUMPRODUCT((backdata!$A$2:$A$3496=I$7)*(backdata!$B$2:$B$3496=$B9)*(backdata!$C$2:$C$3496=$A$4)*(backdata!$E$2:$E$3496))))</f>
        <v>4.5405869999999996E-3</v>
      </c>
      <c r="J9" s="64">
        <f>IF($A$5&lt;&gt;"Total response time","..",IF((SUMPRODUCT((backdata!$A$2:$A$3496=J$7)*(backdata!$B$2:$B$3496=$B9)*(backdata!$C$2:$C$3496=$A$4)*(backdata!$E$2:$E$3496)))=0,"..",SUMPRODUCT((backdata!$A$2:$A$3496=J$7)*(backdata!$B$2:$B$3496=$B9)*(backdata!$C$2:$C$3496=$A$4)*(backdata!$E$2:$E$3496))))</f>
        <v>4.5179549999999997E-3</v>
      </c>
      <c r="K9" s="64">
        <f>IF($A$5&lt;&gt;"Total response time","..",IF((SUMPRODUCT((backdata!$A$2:$A$3496=K$7)*(backdata!$B$2:$B$3496=$B9)*(backdata!$C$2:$C$3496=$A$4)*(backdata!$E$2:$E$3496)))=0,"..",SUMPRODUCT((backdata!$A$2:$A$3496=K$7)*(backdata!$B$2:$B$3496=$B9)*(backdata!$C$2:$C$3496=$A$4)*(backdata!$E$2:$E$3496))))</f>
        <v>4.6114190000000003E-3</v>
      </c>
      <c r="L9" s="64">
        <f>IF($A$5&lt;&gt;"Total response time","..",IF((SUMPRODUCT((backdata!$A$2:$A$3496=L$7)*(backdata!$B$2:$B$3496=$B9)*(backdata!$C$2:$C$3496=$A$4)*(backdata!$E$2:$E$3496)))=0,"..",SUMPRODUCT((backdata!$A$2:$A$3496=L$7)*(backdata!$B$2:$B$3496=$B9)*(backdata!$C$2:$C$3496=$A$4)*(backdata!$E$2:$E$3496))))</f>
        <v>4.7362630000000001E-3</v>
      </c>
      <c r="M9" s="64">
        <f>IF($A$5&lt;&gt;"Total response time","..",IF((SUMPRODUCT((backdata!$A$2:$A$3496=M$7)*(backdata!$B$2:$B$3496=$B9)*(backdata!$C$2:$C$3496=$A$4)*(backdata!$E$2:$E$3496)))=0,"..",SUMPRODUCT((backdata!$A$2:$A$3496=M$7)*(backdata!$B$2:$B$3496=$B9)*(backdata!$C$2:$C$3496=$A$4)*(backdata!$E$2:$E$3496))))</f>
        <v>4.8327800000000001E-3</v>
      </c>
      <c r="N9" s="64">
        <f>IF($A$5&lt;&gt;"Total response time","..",IF((SUMPRODUCT((backdata!$A$2:$A$3496=N$7)*(backdata!$B$2:$B$3496=$B9)*(backdata!$C$2:$C$3496=$A$4)*(backdata!$E$2:$E$3496)))=0,"..",SUMPRODUCT((backdata!$A$2:$A$3496=N$7)*(backdata!$B$2:$B$3496=$B9)*(backdata!$C$2:$C$3496=$A$4)*(backdata!$E$2:$E$3496))))</f>
        <v>4.9750360000000004E-3</v>
      </c>
      <c r="O9" s="64">
        <f>IF($A$5&lt;&gt;"Total response time","..",IF((SUMPRODUCT((backdata!$A$2:$A$3496=O$7)*(backdata!$B$2:$B$3496=$B9)*(backdata!$C$2:$C$3496=$A$4)*(backdata!$E$2:$E$3496)))=0,"..",SUMPRODUCT((backdata!$A$2:$A$3496=O$7)*(backdata!$B$2:$B$3496=$B9)*(backdata!$C$2:$C$3496=$A$4)*(backdata!$E$2:$E$3496))))</f>
        <v>5.0996649999999998E-3</v>
      </c>
      <c r="P9" s="64">
        <f>IF($A$5&lt;&gt;"Total response time","..",IF((SUMPRODUCT((backdata!$A$2:$A$3496=P$7)*(backdata!$B$2:$B$3496=$B9)*(backdata!$C$2:$C$3496=$A$4)*(backdata!$E$2:$E$3496)))=0,"..",SUMPRODUCT((backdata!$A$2:$A$3496=P$7)*(backdata!$B$2:$B$3496=$B9)*(backdata!$C$2:$C$3496=$A$4)*(backdata!$E$2:$E$3496))))</f>
        <v>5.1474989999999998E-3</v>
      </c>
      <c r="Q9" s="64">
        <f>IF($A$5&lt;&gt;"Total response time","..",IF((SUMPRODUCT((backdata!$A$2:$A$3496=Q$7)*(backdata!$B$2:$B$3496=$B9)*(backdata!$C$2:$C$3496=$A$4)*(backdata!$E$2:$E$3496)))=0,"..",SUMPRODUCT((backdata!$A$2:$A$3496=Q$7)*(backdata!$B$2:$B$3496=$B9)*(backdata!$C$2:$C$3496=$A$4)*(backdata!$E$2:$E$3496))))</f>
        <v>5.2892779999999997E-3</v>
      </c>
      <c r="R9" s="64" cm="1">
        <f t="array" ref="R9">IF((IF($A$5="Total response time",SUMPRODUCT((data_0910!$A$2:$A$40000=R$7)*(data_0910!$B$2:$B$40000=$B9)*(data_0910!$C$2:$C$40000=$A$4)*(data_0910!$E$2:$E$40000)),IF($A$5="Call handling time",SUMPRODUCT((data_0910!$A$2:$A$40000=R$7)*(data_0910!$B$2:$B$40000=$B9)*(data_0910!$C$2:$C$40000=$A$4)*(data_0910!$F$2:$F$40000)),IF($A$5="Crew turnout time",SUMPRODUCT((data_0910!$A$2:$A$40000=R$7)*(data_0910!$B$2:$B$40000=$B9)*(data_0910!$C$2:$C$40000=$A$4)*(data_0910!$G$2:$G$40000)),SUMPRODUCT((data_0910!$A$2:$A$40000=R$7)*(data_0910!$B$2:$B$40000=$B9)*(data_0910!$C$2:$C$40000=$A$4)*(data_0910!$H$2:$H$40000))))))=0,"..",(IF($A$5="Total response time",SUMPRODUCT((data_0910!$A$2:$A$40000=R$7)*(data_0910!$B$2:$B$40000=$B9)*(data_0910!$C$2:$C$40000=$A$4)*(data_0910!$E$2:$E$40000)),IF($A$5="Call handling time",SUMPRODUCT((data_0910!$A$2:$A$40000=R$7)*(data_0910!$B$2:$B$40000=$B9)*(data_0910!$C$2:$C$40000=$A$4)*(data_0910!$F$2:$F$40000)),IF($A$5="Crew turnout time",SUMPRODUCT((data_0910!$A$2:$A$40000=R$7)*(data_0910!$B$2:$B$40000=$B9)*(data_0910!$C$2:$C$40000=$A$4)*(data_0910!$G$2:$G$40000)),SUMPRODUCT((data_0910!$A$2:$A$40000=R$7)*(data_0910!$B$2:$B$40000=$B9)*(data_0910!$C$2:$C$40000=$A$4)*(data_0910!$H$2:$H$40000)))))))</f>
        <v>5.5158789999999996E-3</v>
      </c>
      <c r="S9" s="121"/>
      <c r="T9" s="122"/>
      <c r="U9" s="121"/>
      <c r="V9" s="121"/>
      <c r="W9" s="121"/>
      <c r="X9" s="121"/>
      <c r="Y9" s="121"/>
      <c r="Z9" s="123"/>
      <c r="AA9" s="121"/>
      <c r="AB9" s="121"/>
      <c r="AC9" s="121"/>
      <c r="AD9" s="121"/>
      <c r="AE9" s="121"/>
      <c r="AF9" s="121"/>
      <c r="AG9" s="121"/>
      <c r="AH9" s="121"/>
      <c r="AI9" s="121"/>
    </row>
    <row r="10" spans="1:35" s="65" customFormat="1" ht="16.5" customHeight="1" x14ac:dyDescent="0.35">
      <c r="A10" s="66" t="s">
        <v>10</v>
      </c>
      <c r="B10" s="63" t="s">
        <v>10</v>
      </c>
      <c r="C10" s="64">
        <f>IF($A$5&lt;&gt;"Total response time","..",IF((SUMPRODUCT((backdata!$A$2:$A$3496=C$7)*(backdata!$B$2:$B$3496=$B10)*(backdata!$C$2:$C$3496=$A$4)*(backdata!$E$2:$E$3496)))=0,"..",SUMPRODUCT((backdata!$A$2:$A$3496=C$7)*(backdata!$B$2:$B$3496=$B10)*(backdata!$C$2:$C$3496=$A$4)*(backdata!$E$2:$E$3496))))</f>
        <v>3.8548969999999999E-3</v>
      </c>
      <c r="D10" s="64">
        <f>IF($A$5&lt;&gt;"Total response time","..",IF((SUMPRODUCT((backdata!$A$2:$A$3496=D$7)*(backdata!$B$2:$B$3496=$B10)*(backdata!$C$2:$C$3496=$A$4)*(backdata!$E$2:$E$3496)))=0,"..",SUMPRODUCT((backdata!$A$2:$A$3496=D$7)*(backdata!$B$2:$B$3496=$B10)*(backdata!$C$2:$C$3496=$A$4)*(backdata!$E$2:$E$3496))))</f>
        <v>3.857886E-3</v>
      </c>
      <c r="E10" s="64">
        <f>IF($A$5&lt;&gt;"Total response time","..",IF((SUMPRODUCT((backdata!$A$2:$A$3496=E$7)*(backdata!$B$2:$B$3496=$B10)*(backdata!$C$2:$C$3496=$A$4)*(backdata!$E$2:$E$3496)))=0,"..",SUMPRODUCT((backdata!$A$2:$A$3496=E$7)*(backdata!$B$2:$B$3496=$B10)*(backdata!$C$2:$C$3496=$A$4)*(backdata!$E$2:$E$3496))))</f>
        <v>3.887082E-3</v>
      </c>
      <c r="F10" s="64">
        <f>IF($A$5&lt;&gt;"Total response time","..",IF((SUMPRODUCT((backdata!$A$2:$A$3496=F$7)*(backdata!$B$2:$B$3496=$B10)*(backdata!$C$2:$C$3496=$A$4)*(backdata!$E$2:$E$3496)))=0,"..",SUMPRODUCT((backdata!$A$2:$A$3496=F$7)*(backdata!$B$2:$B$3496=$B10)*(backdata!$C$2:$C$3496=$A$4)*(backdata!$E$2:$E$3496))))</f>
        <v>3.8825980000000001E-3</v>
      </c>
      <c r="G10" s="64">
        <f>IF($A$5&lt;&gt;"Total response time","..",IF((SUMPRODUCT((backdata!$A$2:$A$3496=G$7)*(backdata!$B$2:$B$3496=$B10)*(backdata!$C$2:$C$3496=$A$4)*(backdata!$E$2:$E$3496)))=0,"..",SUMPRODUCT((backdata!$A$2:$A$3496=G$7)*(backdata!$B$2:$B$3496=$B10)*(backdata!$C$2:$C$3496=$A$4)*(backdata!$E$2:$E$3496))))</f>
        <v>3.8836529999999999E-3</v>
      </c>
      <c r="H10" s="64">
        <f>IF($A$5&lt;&gt;"Total response time","..",IF((SUMPRODUCT((backdata!$A$2:$A$3496=H$7)*(backdata!$B$2:$B$3496=$B10)*(backdata!$C$2:$C$3496=$A$4)*(backdata!$E$2:$E$3496)))=0,"..",SUMPRODUCT((backdata!$A$2:$A$3496=H$7)*(backdata!$B$2:$B$3496=$B10)*(backdata!$C$2:$C$3496=$A$4)*(backdata!$E$2:$E$3496))))</f>
        <v>3.9904220000000004E-3</v>
      </c>
      <c r="I10" s="64">
        <f>IF($A$5&lt;&gt;"Total response time","..",IF((SUMPRODUCT((backdata!$A$2:$A$3496=I$7)*(backdata!$B$2:$B$3496=$B10)*(backdata!$C$2:$C$3496=$A$4)*(backdata!$E$2:$E$3496)))=0,"..",SUMPRODUCT((backdata!$A$2:$A$3496=I$7)*(backdata!$B$2:$B$3496=$B10)*(backdata!$C$2:$C$3496=$A$4)*(backdata!$E$2:$E$3496))))</f>
        <v>4.074093E-3</v>
      </c>
      <c r="J10" s="64">
        <f>IF($A$5&lt;&gt;"Total response time","..",IF((SUMPRODUCT((backdata!$A$2:$A$3496=J$7)*(backdata!$B$2:$B$3496=$B10)*(backdata!$C$2:$C$3496=$A$4)*(backdata!$E$2:$E$3496)))=0,"..",SUMPRODUCT((backdata!$A$2:$A$3496=J$7)*(backdata!$B$2:$B$3496=$B10)*(backdata!$C$2:$C$3496=$A$4)*(backdata!$E$2:$E$3496))))</f>
        <v>4.1100779999999996E-3</v>
      </c>
      <c r="K10" s="64">
        <f>IF($A$5&lt;&gt;"Total response time","..",IF((SUMPRODUCT((backdata!$A$2:$A$3496=K$7)*(backdata!$B$2:$B$3496=$B10)*(backdata!$C$2:$C$3496=$A$4)*(backdata!$E$2:$E$3496)))=0,"..",SUMPRODUCT((backdata!$A$2:$A$3496=K$7)*(backdata!$B$2:$B$3496=$B10)*(backdata!$C$2:$C$3496=$A$4)*(backdata!$E$2:$E$3496))))</f>
        <v>4.1089819999999997E-3</v>
      </c>
      <c r="L10" s="64">
        <f>IF($A$5&lt;&gt;"Total response time","..",IF((SUMPRODUCT((backdata!$A$2:$A$3496=L$7)*(backdata!$B$2:$B$3496=$B10)*(backdata!$C$2:$C$3496=$A$4)*(backdata!$E$2:$E$3496)))=0,"..",SUMPRODUCT((backdata!$A$2:$A$3496=L$7)*(backdata!$B$2:$B$3496=$B10)*(backdata!$C$2:$C$3496=$A$4)*(backdata!$E$2:$E$3496))))</f>
        <v>4.2219190000000002E-3</v>
      </c>
      <c r="M10" s="64">
        <f>IF($A$5&lt;&gt;"Total response time","..",IF((SUMPRODUCT((backdata!$A$2:$A$3496=M$7)*(backdata!$B$2:$B$3496=$B10)*(backdata!$C$2:$C$3496=$A$4)*(backdata!$E$2:$E$3496)))=0,"..",SUMPRODUCT((backdata!$A$2:$A$3496=M$7)*(backdata!$B$2:$B$3496=$B10)*(backdata!$C$2:$C$3496=$A$4)*(backdata!$E$2:$E$3496))))</f>
        <v>4.3220439999999997E-3</v>
      </c>
      <c r="N10" s="64">
        <f>IF($A$5&lt;&gt;"Total response time","..",IF((SUMPRODUCT((backdata!$A$2:$A$3496=N$7)*(backdata!$B$2:$B$3496=$B10)*(backdata!$C$2:$C$3496=$A$4)*(backdata!$E$2:$E$3496)))=0,"..",SUMPRODUCT((backdata!$A$2:$A$3496=N$7)*(backdata!$B$2:$B$3496=$B10)*(backdata!$C$2:$C$3496=$A$4)*(backdata!$E$2:$E$3496))))</f>
        <v>4.4433240000000002E-3</v>
      </c>
      <c r="O10" s="64">
        <f>IF($A$5&lt;&gt;"Total response time","..",IF((SUMPRODUCT((backdata!$A$2:$A$3496=O$7)*(backdata!$B$2:$B$3496=$B10)*(backdata!$C$2:$C$3496=$A$4)*(backdata!$E$2:$E$3496)))=0,"..",SUMPRODUCT((backdata!$A$2:$A$3496=O$7)*(backdata!$B$2:$B$3496=$B10)*(backdata!$C$2:$C$3496=$A$4)*(backdata!$E$2:$E$3496))))</f>
        <v>4.5468369999999998E-3</v>
      </c>
      <c r="P10" s="64">
        <f>IF($A$5&lt;&gt;"Total response time","..",IF((SUMPRODUCT((backdata!$A$2:$A$3496=P$7)*(backdata!$B$2:$B$3496=$B10)*(backdata!$C$2:$C$3496=$A$4)*(backdata!$E$2:$E$3496)))=0,"..",SUMPRODUCT((backdata!$A$2:$A$3496=P$7)*(backdata!$B$2:$B$3496=$B10)*(backdata!$C$2:$C$3496=$A$4)*(backdata!$E$2:$E$3496))))</f>
        <v>4.6149820000000001E-3</v>
      </c>
      <c r="Q10" s="64">
        <f>IF($A$5&lt;&gt;"Total response time","..",IF((SUMPRODUCT((backdata!$A$2:$A$3496=Q$7)*(backdata!$B$2:$B$3496=$B10)*(backdata!$C$2:$C$3496=$A$4)*(backdata!$E$2:$E$3496)))=0,"..",SUMPRODUCT((backdata!$A$2:$A$3496=Q$7)*(backdata!$B$2:$B$3496=$B10)*(backdata!$C$2:$C$3496=$A$4)*(backdata!$E$2:$E$3496))))</f>
        <v>4.7240010000000002E-3</v>
      </c>
      <c r="R10" s="64" cm="1">
        <f t="array" ref="R10">IF((IF($A$5="Total response time",SUMPRODUCT((data_0910!$A$2:$A$40000=R$7)*(data_0910!$B$2:$B$40000=$B10)*(data_0910!$C$2:$C$40000=$A$4)*(data_0910!$E$2:$E$40000)),IF($A$5="Call handling time",SUMPRODUCT((data_0910!$A$2:$A$40000=R$7)*(data_0910!$B$2:$B$40000=$B10)*(data_0910!$C$2:$C$40000=$A$4)*(data_0910!$F$2:$F$40000)),IF($A$5="Crew turnout time",SUMPRODUCT((data_0910!$A$2:$A$40000=R$7)*(data_0910!$B$2:$B$40000=$B10)*(data_0910!$C$2:$C$40000=$A$4)*(data_0910!$G$2:$G$40000)),SUMPRODUCT((data_0910!$A$2:$A$40000=R$7)*(data_0910!$B$2:$B$40000=$B10)*(data_0910!$C$2:$C$40000=$A$4)*(data_0910!$H$2:$H$40000))))))=0,"..",(IF($A$5="Total response time",SUMPRODUCT((data_0910!$A$2:$A$40000=R$7)*(data_0910!$B$2:$B$40000=$B10)*(data_0910!$C$2:$C$40000=$A$4)*(data_0910!$E$2:$E$40000)),IF($A$5="Call handling time",SUMPRODUCT((data_0910!$A$2:$A$40000=R$7)*(data_0910!$B$2:$B$40000=$B10)*(data_0910!$C$2:$C$40000=$A$4)*(data_0910!$F$2:$F$40000)),IF($A$5="Crew turnout time",SUMPRODUCT((data_0910!$A$2:$A$40000=R$7)*(data_0910!$B$2:$B$40000=$B10)*(data_0910!$C$2:$C$40000=$A$4)*(data_0910!$G$2:$G$40000)),SUMPRODUCT((data_0910!$A$2:$A$40000=R$7)*(data_0910!$B$2:$B$40000=$B10)*(data_0910!$C$2:$C$40000=$A$4)*(data_0910!$H$2:$H$40000)))))))</f>
        <v>4.9971549999999997E-3</v>
      </c>
      <c r="S10" s="121"/>
      <c r="T10" s="122"/>
      <c r="U10" s="121"/>
      <c r="V10" s="121"/>
      <c r="W10" s="121"/>
      <c r="X10" s="121"/>
      <c r="Y10" s="121"/>
      <c r="Z10" s="53"/>
      <c r="AA10" s="121"/>
      <c r="AB10" s="121"/>
      <c r="AC10" s="121"/>
      <c r="AD10" s="121"/>
      <c r="AE10" s="121"/>
      <c r="AF10" s="121"/>
      <c r="AG10" s="121"/>
      <c r="AH10" s="121"/>
      <c r="AI10" s="121"/>
    </row>
    <row r="11" spans="1:35" s="51" customFormat="1" ht="16.5" customHeight="1" x14ac:dyDescent="0.35">
      <c r="A11" s="67" t="s">
        <v>99</v>
      </c>
      <c r="B11" s="50" t="s">
        <v>100</v>
      </c>
      <c r="C11" s="69" t="s">
        <v>139</v>
      </c>
      <c r="D11" s="69" t="s">
        <v>139</v>
      </c>
      <c r="E11" s="69" t="s">
        <v>139</v>
      </c>
      <c r="F11" s="69" t="s">
        <v>139</v>
      </c>
      <c r="G11" s="69" t="s">
        <v>139</v>
      </c>
      <c r="H11" s="69" t="s">
        <v>139</v>
      </c>
      <c r="I11" s="69" t="s">
        <v>139</v>
      </c>
      <c r="J11" s="69" t="s">
        <v>139</v>
      </c>
      <c r="K11" s="69" t="s">
        <v>139</v>
      </c>
      <c r="L11" s="69" t="s">
        <v>139</v>
      </c>
      <c r="M11" s="69" t="s">
        <v>139</v>
      </c>
      <c r="N11" s="69" t="s">
        <v>139</v>
      </c>
      <c r="O11" s="69" t="s">
        <v>139</v>
      </c>
      <c r="P11" s="69" t="s">
        <v>139</v>
      </c>
      <c r="Q11" s="69" t="s">
        <v>139</v>
      </c>
      <c r="R11" s="64" cm="1">
        <f t="array" ref="R11">IF((IF($A$5="Total response time",SUMPRODUCT((data_0910!$A$2:$A$40000=R$7)*(data_0910!$B$2:$B$40000=$B11)*(data_0910!$C$2:$C$40000=$A$4)*(data_0910!$E$2:$E$40000)),IF($A$5="Call handling time",SUMPRODUCT((data_0910!$A$2:$A$40000=R$7)*(data_0910!$B$2:$B$40000=$B11)*(data_0910!$C$2:$C$40000=$A$4)*(data_0910!$F$2:$F$40000)),IF($A$5="Crew turnout time",SUMPRODUCT((data_0910!$A$2:$A$40000=R$7)*(data_0910!$B$2:$B$40000=$B11)*(data_0910!$C$2:$C$40000=$A$4)*(data_0910!$G$2:$G$40000)),SUMPRODUCT((data_0910!$A$2:$A$40000=R$7)*(data_0910!$B$2:$B$40000=$B11)*(data_0910!$C$2:$C$40000=$A$4)*(data_0910!$H$2:$H$40000))))))=0,"..",(IF($A$5="Total response time",SUMPRODUCT((data_0910!$A$2:$A$40000=R$7)*(data_0910!$B$2:$B$40000=$B11)*(data_0910!$C$2:$C$40000=$A$4)*(data_0910!$E$2:$E$40000)),IF($A$5="Call handling time",SUMPRODUCT((data_0910!$A$2:$A$40000=R$7)*(data_0910!$B$2:$B$40000=$B11)*(data_0910!$C$2:$C$40000=$A$4)*(data_0910!$F$2:$F$40000)),IF($A$5="Crew turnout time",SUMPRODUCT((data_0910!$A$2:$A$40000=R$7)*(data_0910!$B$2:$B$40000=$B11)*(data_0910!$C$2:$C$40000=$A$4)*(data_0910!$G$2:$G$40000)),SUMPRODUCT((data_0910!$A$2:$A$40000=R$7)*(data_0910!$B$2:$B$40000=$B11)*(data_0910!$C$2:$C$40000=$A$4)*(data_0910!$H$2:$H$40000)))))))</f>
        <v>5.3089879999999997E-3</v>
      </c>
      <c r="S11" s="56"/>
      <c r="T11" s="56"/>
      <c r="U11" s="56"/>
      <c r="V11" s="56"/>
      <c r="W11" s="56"/>
      <c r="X11" s="56"/>
      <c r="Y11" s="56"/>
      <c r="Z11" s="50"/>
      <c r="AA11" s="56"/>
      <c r="AB11" s="56"/>
      <c r="AC11" s="56"/>
      <c r="AD11" s="56"/>
      <c r="AE11" s="56"/>
      <c r="AF11" s="56"/>
      <c r="AG11" s="56"/>
      <c r="AH11" s="56"/>
      <c r="AI11" s="56"/>
    </row>
    <row r="12" spans="1:35" s="51" customFormat="1" ht="16.5" customHeight="1" x14ac:dyDescent="0.35">
      <c r="A12" s="50"/>
      <c r="B12" s="50" t="s">
        <v>69</v>
      </c>
      <c r="C12" s="69" t="s">
        <v>139</v>
      </c>
      <c r="D12" s="69" t="s">
        <v>139</v>
      </c>
      <c r="E12" s="69" t="s">
        <v>139</v>
      </c>
      <c r="F12" s="69" t="s">
        <v>139</v>
      </c>
      <c r="G12" s="69" t="s">
        <v>139</v>
      </c>
      <c r="H12" s="69" t="s">
        <v>139</v>
      </c>
      <c r="I12" s="69" t="s">
        <v>139</v>
      </c>
      <c r="J12" s="69" t="s">
        <v>139</v>
      </c>
      <c r="K12" s="69" t="s">
        <v>139</v>
      </c>
      <c r="L12" s="69" t="s">
        <v>139</v>
      </c>
      <c r="M12" s="69" t="s">
        <v>139</v>
      </c>
      <c r="N12" s="69" t="s">
        <v>139</v>
      </c>
      <c r="O12" s="69" t="s">
        <v>139</v>
      </c>
      <c r="P12" s="69" t="s">
        <v>139</v>
      </c>
      <c r="Q12" s="69" t="s">
        <v>139</v>
      </c>
      <c r="R12" s="64" cm="1">
        <f t="array" ref="R12">IF((IF($A$5="Total response time",SUMPRODUCT((data_0910!$A$2:$A$40000=R$7)*(data_0910!$B$2:$B$40000=$B12)*(data_0910!$C$2:$C$40000=$A$4)*(data_0910!$E$2:$E$40000)),IF($A$5="Call handling time",SUMPRODUCT((data_0910!$A$2:$A$40000=R$7)*(data_0910!$B$2:$B$40000=$B12)*(data_0910!$C$2:$C$40000=$A$4)*(data_0910!$F$2:$F$40000)),IF($A$5="Crew turnout time",SUMPRODUCT((data_0910!$A$2:$A$40000=R$7)*(data_0910!$B$2:$B$40000=$B12)*(data_0910!$C$2:$C$40000=$A$4)*(data_0910!$G$2:$G$40000)),SUMPRODUCT((data_0910!$A$2:$A$40000=R$7)*(data_0910!$B$2:$B$40000=$B12)*(data_0910!$C$2:$C$40000=$A$4)*(data_0910!$H$2:$H$40000))))))=0,"..",(IF($A$5="Total response time",SUMPRODUCT((data_0910!$A$2:$A$40000=R$7)*(data_0910!$B$2:$B$40000=$B12)*(data_0910!$C$2:$C$40000=$A$4)*(data_0910!$E$2:$E$40000)),IF($A$5="Call handling time",SUMPRODUCT((data_0910!$A$2:$A$40000=R$7)*(data_0910!$B$2:$B$40000=$B12)*(data_0910!$C$2:$C$40000=$A$4)*(data_0910!$F$2:$F$40000)),IF($A$5="Crew turnout time",SUMPRODUCT((data_0910!$A$2:$A$40000=R$7)*(data_0910!$B$2:$B$40000=$B12)*(data_0910!$C$2:$C$40000=$A$4)*(data_0910!$G$2:$G$40000)),SUMPRODUCT((data_0910!$A$2:$A$40000=R$7)*(data_0910!$B$2:$B$40000=$B12)*(data_0910!$C$2:$C$40000=$A$4)*(data_0910!$H$2:$H$40000)))))))</f>
        <v>4.5296770000000002E-3</v>
      </c>
      <c r="S12" s="56"/>
      <c r="T12" s="56"/>
      <c r="U12" s="56"/>
      <c r="V12" s="56"/>
      <c r="W12" s="56"/>
      <c r="X12" s="56"/>
      <c r="Y12" s="56"/>
      <c r="Z12" s="50"/>
      <c r="AA12" s="56"/>
      <c r="AB12" s="56"/>
      <c r="AC12" s="56"/>
      <c r="AD12" s="56"/>
      <c r="AE12" s="56"/>
      <c r="AF12" s="56"/>
      <c r="AG12" s="56"/>
      <c r="AH12" s="56"/>
      <c r="AI12" s="56"/>
    </row>
    <row r="13" spans="1:35" s="51" customFormat="1" ht="16.5" customHeight="1" x14ac:dyDescent="0.35">
      <c r="A13" s="50"/>
      <c r="B13" s="50" t="s">
        <v>101</v>
      </c>
      <c r="C13" s="69" t="s">
        <v>139</v>
      </c>
      <c r="D13" s="69" t="s">
        <v>139</v>
      </c>
      <c r="E13" s="69" t="s">
        <v>139</v>
      </c>
      <c r="F13" s="69" t="s">
        <v>139</v>
      </c>
      <c r="G13" s="69" t="s">
        <v>139</v>
      </c>
      <c r="H13" s="69" t="s">
        <v>139</v>
      </c>
      <c r="I13" s="69" t="s">
        <v>139</v>
      </c>
      <c r="J13" s="69" t="s">
        <v>139</v>
      </c>
      <c r="K13" s="69" t="s">
        <v>139</v>
      </c>
      <c r="L13" s="69" t="s">
        <v>139</v>
      </c>
      <c r="M13" s="69" t="s">
        <v>139</v>
      </c>
      <c r="N13" s="69" t="s">
        <v>139</v>
      </c>
      <c r="O13" s="69" t="s">
        <v>139</v>
      </c>
      <c r="P13" s="69" t="s">
        <v>139</v>
      </c>
      <c r="Q13" s="69" t="s">
        <v>139</v>
      </c>
      <c r="R13" s="64" cm="1">
        <f t="array" ref="R13">IF((IF($A$5="Total response time",SUMPRODUCT((data_0910!$A$2:$A$40000=R$7)*(data_0910!$B$2:$B$40000=$B13)*(data_0910!$C$2:$C$40000=$A$4)*(data_0910!$E$2:$E$40000)),IF($A$5="Call handling time",SUMPRODUCT((data_0910!$A$2:$A$40000=R$7)*(data_0910!$B$2:$B$40000=$B13)*(data_0910!$C$2:$C$40000=$A$4)*(data_0910!$F$2:$F$40000)),IF($A$5="Crew turnout time",SUMPRODUCT((data_0910!$A$2:$A$40000=R$7)*(data_0910!$B$2:$B$40000=$B13)*(data_0910!$C$2:$C$40000=$A$4)*(data_0910!$G$2:$G$40000)),SUMPRODUCT((data_0910!$A$2:$A$40000=R$7)*(data_0910!$B$2:$B$40000=$B13)*(data_0910!$C$2:$C$40000=$A$4)*(data_0910!$H$2:$H$40000))))))=0,"..",(IF($A$5="Total response time",SUMPRODUCT((data_0910!$A$2:$A$40000=R$7)*(data_0910!$B$2:$B$40000=$B13)*(data_0910!$C$2:$C$40000=$A$4)*(data_0910!$E$2:$E$40000)),IF($A$5="Call handling time",SUMPRODUCT((data_0910!$A$2:$A$40000=R$7)*(data_0910!$B$2:$B$40000=$B13)*(data_0910!$C$2:$C$40000=$A$4)*(data_0910!$F$2:$F$40000)),IF($A$5="Crew turnout time",SUMPRODUCT((data_0910!$A$2:$A$40000=R$7)*(data_0910!$B$2:$B$40000=$B13)*(data_0910!$C$2:$C$40000=$A$4)*(data_0910!$G$2:$G$40000)),SUMPRODUCT((data_0910!$A$2:$A$40000=R$7)*(data_0910!$B$2:$B$40000=$B13)*(data_0910!$C$2:$C$40000=$A$4)*(data_0910!$H$2:$H$40000)))))))</f>
        <v>4.7853009999999996E-3</v>
      </c>
      <c r="S13" s="56"/>
      <c r="T13" s="56"/>
      <c r="U13" s="56"/>
      <c r="V13" s="56"/>
      <c r="W13" s="56"/>
      <c r="X13" s="56"/>
      <c r="Y13" s="56"/>
      <c r="Z13" s="50"/>
      <c r="AA13" s="56"/>
      <c r="AB13" s="56"/>
      <c r="AC13" s="56"/>
      <c r="AD13" s="56"/>
      <c r="AE13" s="56"/>
      <c r="AF13" s="56"/>
      <c r="AG13" s="56"/>
      <c r="AH13" s="56"/>
      <c r="AI13" s="56"/>
    </row>
    <row r="14" spans="1:35" s="65" customFormat="1" ht="16.5" customHeight="1" x14ac:dyDescent="0.35">
      <c r="A14" s="66" t="s">
        <v>268</v>
      </c>
      <c r="B14" s="63" t="s">
        <v>11</v>
      </c>
      <c r="C14" s="64">
        <f>IF($A$5&lt;&gt;"Total response time","..",IF((SUMPRODUCT((backdata!$A$2:$A$3496=C$7)*(backdata!$B$2:$B$3496=$B14)*(backdata!$C$2:$C$3496=$A$4)*(backdata!$E$2:$E$3496)))=0,"..",SUMPRODUCT((backdata!$A$2:$A$3496=C$7)*(backdata!$B$2:$B$3496=$B14)*(backdata!$C$2:$C$3496=$A$4)*(backdata!$E$2:$E$3496))))</f>
        <v>3.9971449999999997E-3</v>
      </c>
      <c r="D14" s="64">
        <f>IF($A$5&lt;&gt;"Total response time","..",IF((SUMPRODUCT((backdata!$A$2:$A$3496=D$7)*(backdata!$B$2:$B$3496=$B14)*(backdata!$C$2:$C$3496=$A$4)*(backdata!$E$2:$E$3496)))=0,"..",SUMPRODUCT((backdata!$A$2:$A$3496=D$7)*(backdata!$B$2:$B$3496=$B14)*(backdata!$C$2:$C$3496=$A$4)*(backdata!$E$2:$E$3496))))</f>
        <v>4.0014889999999996E-3</v>
      </c>
      <c r="E14" s="64">
        <f>IF($A$5&lt;&gt;"Total response time","..",IF((SUMPRODUCT((backdata!$A$2:$A$3496=E$7)*(backdata!$B$2:$B$3496=$B14)*(backdata!$C$2:$C$3496=$A$4)*(backdata!$E$2:$E$3496)))=0,"..",SUMPRODUCT((backdata!$A$2:$A$3496=E$7)*(backdata!$B$2:$B$3496=$B14)*(backdata!$C$2:$C$3496=$A$4)*(backdata!$E$2:$E$3496))))</f>
        <v>3.9617560000000003E-3</v>
      </c>
      <c r="F14" s="64">
        <f>IF($A$5&lt;&gt;"Total response time","..",IF((SUMPRODUCT((backdata!$A$2:$A$3496=F$7)*(backdata!$B$2:$B$3496=$B14)*(backdata!$C$2:$C$3496=$A$4)*(backdata!$E$2:$E$3496)))=0,"..",SUMPRODUCT((backdata!$A$2:$A$3496=F$7)*(backdata!$B$2:$B$3496=$B14)*(backdata!$C$2:$C$3496=$A$4)*(backdata!$E$2:$E$3496))))</f>
        <v>3.9620929999999999E-3</v>
      </c>
      <c r="G14" s="64">
        <f>IF($A$5&lt;&gt;"Total response time","..",IF((SUMPRODUCT((backdata!$A$2:$A$3496=G$7)*(backdata!$B$2:$B$3496=$B14)*(backdata!$C$2:$C$3496=$A$4)*(backdata!$E$2:$E$3496)))=0,"..",SUMPRODUCT((backdata!$A$2:$A$3496=G$7)*(backdata!$B$2:$B$3496=$B14)*(backdata!$C$2:$C$3496=$A$4)*(backdata!$E$2:$E$3496))))</f>
        <v>3.9702390000000004E-3</v>
      </c>
      <c r="H14" s="64">
        <f>IF($A$5&lt;&gt;"Total response time","..",IF((SUMPRODUCT((backdata!$A$2:$A$3496=H$7)*(backdata!$B$2:$B$3496=$B14)*(backdata!$C$2:$C$3496=$A$4)*(backdata!$E$2:$E$3496)))=0,"..",SUMPRODUCT((backdata!$A$2:$A$3496=H$7)*(backdata!$B$2:$B$3496=$B14)*(backdata!$C$2:$C$3496=$A$4)*(backdata!$E$2:$E$3496))))</f>
        <v>4.1316540000000002E-3</v>
      </c>
      <c r="I14" s="64">
        <f>IF($A$5&lt;&gt;"Total response time","..",IF((SUMPRODUCT((backdata!$A$2:$A$3496=I$7)*(backdata!$B$2:$B$3496=$B14)*(backdata!$C$2:$C$3496=$A$4)*(backdata!$E$2:$E$3496)))=0,"..",SUMPRODUCT((backdata!$A$2:$A$3496=I$7)*(backdata!$B$2:$B$3496=$B14)*(backdata!$C$2:$C$3496=$A$4)*(backdata!$E$2:$E$3496))))</f>
        <v>4.2434589999999998E-3</v>
      </c>
      <c r="J14" s="64">
        <f>IF($A$5&lt;&gt;"Total response time","..",IF((SUMPRODUCT((backdata!$A$2:$A$3496=J$7)*(backdata!$B$2:$B$3496=$B14)*(backdata!$C$2:$C$3496=$A$4)*(backdata!$E$2:$E$3496)))=0,"..",SUMPRODUCT((backdata!$A$2:$A$3496=J$7)*(backdata!$B$2:$B$3496=$B14)*(backdata!$C$2:$C$3496=$A$4)*(backdata!$E$2:$E$3496))))</f>
        <v>4.2412489999999999E-3</v>
      </c>
      <c r="K14" s="64">
        <f>IF($A$5&lt;&gt;"Total response time","..",IF((SUMPRODUCT((backdata!$A$2:$A$3496=K$7)*(backdata!$B$2:$B$3496=$B14)*(backdata!$C$2:$C$3496=$A$4)*(backdata!$E$2:$E$3496)))=0,"..",SUMPRODUCT((backdata!$A$2:$A$3496=K$7)*(backdata!$B$2:$B$3496=$B14)*(backdata!$C$2:$C$3496=$A$4)*(backdata!$E$2:$E$3496))))</f>
        <v>4.3531170000000001E-3</v>
      </c>
      <c r="L14" s="64">
        <f>IF($A$5&lt;&gt;"Total response time","..",IF((SUMPRODUCT((backdata!$A$2:$A$3496=L$7)*(backdata!$B$2:$B$3496=$B14)*(backdata!$C$2:$C$3496=$A$4)*(backdata!$E$2:$E$3496)))=0,"..",SUMPRODUCT((backdata!$A$2:$A$3496=L$7)*(backdata!$B$2:$B$3496=$B14)*(backdata!$C$2:$C$3496=$A$4)*(backdata!$E$2:$E$3496))))</f>
        <v>4.4603630000000002E-3</v>
      </c>
      <c r="M14" s="64">
        <f>IF($A$5&lt;&gt;"Total response time","..",IF((SUMPRODUCT((backdata!$A$2:$A$3496=M$7)*(backdata!$B$2:$B$3496=$B14)*(backdata!$C$2:$C$3496=$A$4)*(backdata!$E$2:$E$3496)))=0,"..",SUMPRODUCT((backdata!$A$2:$A$3496=M$7)*(backdata!$B$2:$B$3496=$B14)*(backdata!$C$2:$C$3496=$A$4)*(backdata!$E$2:$E$3496))))</f>
        <v>4.5408890000000002E-3</v>
      </c>
      <c r="N14" s="64">
        <f>IF($A$5&lt;&gt;"Total response time","..",IF((SUMPRODUCT((backdata!$A$2:$A$3496=N$7)*(backdata!$B$2:$B$3496=$B14)*(backdata!$C$2:$C$3496=$A$4)*(backdata!$E$2:$E$3496)))=0,"..",SUMPRODUCT((backdata!$A$2:$A$3496=N$7)*(backdata!$B$2:$B$3496=$B14)*(backdata!$C$2:$C$3496=$A$4)*(backdata!$E$2:$E$3496))))</f>
        <v>4.6852209999999998E-3</v>
      </c>
      <c r="O14" s="64">
        <f>IF($A$5&lt;&gt;"Total response time","..",IF((SUMPRODUCT((backdata!$A$2:$A$3496=O$7)*(backdata!$B$2:$B$3496=$B14)*(backdata!$C$2:$C$3496=$A$4)*(backdata!$E$2:$E$3496)))=0,"..",SUMPRODUCT((backdata!$A$2:$A$3496=O$7)*(backdata!$B$2:$B$3496=$B14)*(backdata!$C$2:$C$3496=$A$4)*(backdata!$E$2:$E$3496))))</f>
        <v>4.8363379999999999E-3</v>
      </c>
      <c r="P14" s="64">
        <f>IF($A$5&lt;&gt;"Total response time","..",IF((SUMPRODUCT((backdata!$A$2:$A$3496=P$7)*(backdata!$B$2:$B$3496=$B14)*(backdata!$C$2:$C$3496=$A$4)*(backdata!$E$2:$E$3496)))=0,"..",SUMPRODUCT((backdata!$A$2:$A$3496=P$7)*(backdata!$B$2:$B$3496=$B14)*(backdata!$C$2:$C$3496=$A$4)*(backdata!$E$2:$E$3496))))</f>
        <v>4.9100810000000002E-3</v>
      </c>
      <c r="Q14" s="64">
        <f>IF($A$5&lt;&gt;"Total response time","..",IF((SUMPRODUCT((backdata!$A$2:$A$3496=Q$7)*(backdata!$B$2:$B$3496=$B14)*(backdata!$C$2:$C$3496=$A$4)*(backdata!$E$2:$E$3496)))=0,"..",SUMPRODUCT((backdata!$A$2:$A$3496=Q$7)*(backdata!$B$2:$B$3496=$B14)*(backdata!$C$2:$C$3496=$A$4)*(backdata!$E$2:$E$3496))))</f>
        <v>4.9990720000000002E-3</v>
      </c>
      <c r="R14" s="64" cm="1">
        <f t="array" ref="R14">IF((IF($A$5="Total response time",SUMPRODUCT((data_0910!$A$2:$A$40000=R$7)*(data_0910!$B$2:$B$40000=$B14)*(data_0910!$C$2:$C$40000=$A$4)*(data_0910!$E$2:$E$40000)),IF($A$5="Call handling time",SUMPRODUCT((data_0910!$A$2:$A$40000=R$7)*(data_0910!$B$2:$B$40000=$B14)*(data_0910!$C$2:$C$40000=$A$4)*(data_0910!$F$2:$F$40000)),IF($A$5="Crew turnout time",SUMPRODUCT((data_0910!$A$2:$A$40000=R$7)*(data_0910!$B$2:$B$40000=$B14)*(data_0910!$C$2:$C$40000=$A$4)*(data_0910!$G$2:$G$40000)),SUMPRODUCT((data_0910!$A$2:$A$40000=R$7)*(data_0910!$B$2:$B$40000=$B14)*(data_0910!$C$2:$C$40000=$A$4)*(data_0910!$H$2:$H$40000))))))=0,"..",(IF($A$5="Total response time",SUMPRODUCT((data_0910!$A$2:$A$40000=R$7)*(data_0910!$B$2:$B$40000=$B14)*(data_0910!$C$2:$C$40000=$A$4)*(data_0910!$E$2:$E$40000)),IF($A$5="Call handling time",SUMPRODUCT((data_0910!$A$2:$A$40000=R$7)*(data_0910!$B$2:$B$40000=$B14)*(data_0910!$C$2:$C$40000=$A$4)*(data_0910!$F$2:$F$40000)),IF($A$5="Crew turnout time",SUMPRODUCT((data_0910!$A$2:$A$40000=R$7)*(data_0910!$B$2:$B$40000=$B14)*(data_0910!$C$2:$C$40000=$A$4)*(data_0910!$G$2:$G$40000)),SUMPRODUCT((data_0910!$A$2:$A$40000=R$7)*(data_0910!$B$2:$B$40000=$B14)*(data_0910!$C$2:$C$40000=$A$4)*(data_0910!$H$2:$H$40000)))))))</f>
        <v>5.318461E-3</v>
      </c>
      <c r="S14" s="121"/>
      <c r="T14" s="121"/>
      <c r="U14" s="121"/>
      <c r="V14" s="121"/>
      <c r="W14" s="121"/>
      <c r="X14" s="121"/>
      <c r="Y14" s="121"/>
      <c r="Z14" s="53"/>
      <c r="AA14" s="121"/>
      <c r="AB14" s="121"/>
      <c r="AC14" s="121"/>
      <c r="AD14" s="121"/>
      <c r="AE14" s="121"/>
      <c r="AF14" s="121"/>
      <c r="AG14" s="121"/>
      <c r="AH14" s="121"/>
      <c r="AI14" s="121"/>
    </row>
    <row r="15" spans="1:35" s="51" customFormat="1" ht="16.5" customHeight="1" x14ac:dyDescent="0.35">
      <c r="A15" s="67" t="s">
        <v>99</v>
      </c>
      <c r="B15" s="50" t="s">
        <v>73</v>
      </c>
      <c r="C15" s="69" t="s">
        <v>139</v>
      </c>
      <c r="D15" s="69" t="s">
        <v>139</v>
      </c>
      <c r="E15" s="69" t="s">
        <v>139</v>
      </c>
      <c r="F15" s="69" t="s">
        <v>139</v>
      </c>
      <c r="G15" s="69" t="s">
        <v>139</v>
      </c>
      <c r="H15" s="69" t="s">
        <v>139</v>
      </c>
      <c r="I15" s="69" t="s">
        <v>139</v>
      </c>
      <c r="J15" s="69" t="s">
        <v>139</v>
      </c>
      <c r="K15" s="69" t="s">
        <v>139</v>
      </c>
      <c r="L15" s="69" t="s">
        <v>139</v>
      </c>
      <c r="M15" s="69" t="s">
        <v>139</v>
      </c>
      <c r="N15" s="69" t="s">
        <v>139</v>
      </c>
      <c r="O15" s="69" t="s">
        <v>139</v>
      </c>
      <c r="P15" s="69" t="s">
        <v>139</v>
      </c>
      <c r="Q15" s="69" t="s">
        <v>139</v>
      </c>
      <c r="R15" s="64" cm="1">
        <f t="array" ref="R15">IF((IF($A$5="Total response time",SUMPRODUCT((data_0910!$A$2:$A$40000=R$7)*(data_0910!$B$2:$B$40000=$B15)*(data_0910!$C$2:$C$40000=$A$4)*(data_0910!$E$2:$E$40000)),IF($A$5="Call handling time",SUMPRODUCT((data_0910!$A$2:$A$40000=R$7)*(data_0910!$B$2:$B$40000=$B15)*(data_0910!$C$2:$C$40000=$A$4)*(data_0910!$F$2:$F$40000)),IF($A$5="Crew turnout time",SUMPRODUCT((data_0910!$A$2:$A$40000=R$7)*(data_0910!$B$2:$B$40000=$B15)*(data_0910!$C$2:$C$40000=$A$4)*(data_0910!$G$2:$G$40000)),SUMPRODUCT((data_0910!$A$2:$A$40000=R$7)*(data_0910!$B$2:$B$40000=$B15)*(data_0910!$C$2:$C$40000=$A$4)*(data_0910!$H$2:$H$40000))))))=0,"..",(IF($A$5="Total response time",SUMPRODUCT((data_0910!$A$2:$A$40000=R$7)*(data_0910!$B$2:$B$40000=$B15)*(data_0910!$C$2:$C$40000=$A$4)*(data_0910!$E$2:$E$40000)),IF($A$5="Call handling time",SUMPRODUCT((data_0910!$A$2:$A$40000=R$7)*(data_0910!$B$2:$B$40000=$B15)*(data_0910!$C$2:$C$40000=$A$4)*(data_0910!$F$2:$F$40000)),IF($A$5="Crew turnout time",SUMPRODUCT((data_0910!$A$2:$A$40000=R$7)*(data_0910!$B$2:$B$40000=$B15)*(data_0910!$C$2:$C$40000=$A$4)*(data_0910!$G$2:$G$40000)),SUMPRODUCT((data_0910!$A$2:$A$40000=R$7)*(data_0910!$B$2:$B$40000=$B15)*(data_0910!$C$2:$C$40000=$A$4)*(data_0910!$H$2:$H$40000)))))))</f>
        <v>5.0686109999999998E-3</v>
      </c>
      <c r="S15" s="56"/>
      <c r="T15" s="56"/>
      <c r="U15" s="56"/>
      <c r="V15" s="56"/>
      <c r="W15" s="56"/>
      <c r="X15" s="56"/>
      <c r="Y15" s="56"/>
      <c r="Z15" s="50"/>
      <c r="AA15" s="56"/>
      <c r="AB15" s="56"/>
      <c r="AC15" s="56"/>
      <c r="AD15" s="56"/>
      <c r="AE15" s="56"/>
      <c r="AF15" s="56"/>
      <c r="AG15" s="56"/>
      <c r="AH15" s="56"/>
      <c r="AI15" s="56"/>
    </row>
    <row r="16" spans="1:35" s="51" customFormat="1" ht="16.5" customHeight="1" x14ac:dyDescent="0.35">
      <c r="A16" s="50"/>
      <c r="B16" s="50" t="s">
        <v>72</v>
      </c>
      <c r="C16" s="69" t="s">
        <v>139</v>
      </c>
      <c r="D16" s="69" t="s">
        <v>139</v>
      </c>
      <c r="E16" s="69" t="s">
        <v>139</v>
      </c>
      <c r="F16" s="69" t="s">
        <v>139</v>
      </c>
      <c r="G16" s="69" t="s">
        <v>139</v>
      </c>
      <c r="H16" s="69" t="s">
        <v>139</v>
      </c>
      <c r="I16" s="69" t="s">
        <v>139</v>
      </c>
      <c r="J16" s="69" t="s">
        <v>139</v>
      </c>
      <c r="K16" s="69" t="s">
        <v>139</v>
      </c>
      <c r="L16" s="69" t="s">
        <v>139</v>
      </c>
      <c r="M16" s="69" t="s">
        <v>139</v>
      </c>
      <c r="N16" s="69" t="s">
        <v>139</v>
      </c>
      <c r="O16" s="69" t="s">
        <v>139</v>
      </c>
      <c r="P16" s="69" t="s">
        <v>139</v>
      </c>
      <c r="Q16" s="69" t="s">
        <v>139</v>
      </c>
      <c r="R16" s="64" cm="1">
        <f t="array" ref="R16">IF((IF($A$5="Total response time",SUMPRODUCT((data_0910!$A$2:$A$40000=R$7)*(data_0910!$B$2:$B$40000=$B16)*(data_0910!$C$2:$C$40000=$A$4)*(data_0910!$E$2:$E$40000)),IF($A$5="Call handling time",SUMPRODUCT((data_0910!$A$2:$A$40000=R$7)*(data_0910!$B$2:$B$40000=$B16)*(data_0910!$C$2:$C$40000=$A$4)*(data_0910!$F$2:$F$40000)),IF($A$5="Crew turnout time",SUMPRODUCT((data_0910!$A$2:$A$40000=R$7)*(data_0910!$B$2:$B$40000=$B16)*(data_0910!$C$2:$C$40000=$A$4)*(data_0910!$G$2:$G$40000)),SUMPRODUCT((data_0910!$A$2:$A$40000=R$7)*(data_0910!$B$2:$B$40000=$B16)*(data_0910!$C$2:$C$40000=$A$4)*(data_0910!$H$2:$H$40000))))))=0,"..",(IF($A$5="Total response time",SUMPRODUCT((data_0910!$A$2:$A$40000=R$7)*(data_0910!$B$2:$B$40000=$B16)*(data_0910!$C$2:$C$40000=$A$4)*(data_0910!$E$2:$E$40000)),IF($A$5="Call handling time",SUMPRODUCT((data_0910!$A$2:$A$40000=R$7)*(data_0910!$B$2:$B$40000=$B16)*(data_0910!$C$2:$C$40000=$A$4)*(data_0910!$F$2:$F$40000)),IF($A$5="Crew turnout time",SUMPRODUCT((data_0910!$A$2:$A$40000=R$7)*(data_0910!$B$2:$B$40000=$B16)*(data_0910!$C$2:$C$40000=$A$4)*(data_0910!$G$2:$G$40000)),SUMPRODUCT((data_0910!$A$2:$A$40000=R$7)*(data_0910!$B$2:$B$40000=$B16)*(data_0910!$C$2:$C$40000=$A$4)*(data_0910!$H$2:$H$40000)))))))</f>
        <v>5.3642209999999997E-3</v>
      </c>
      <c r="S16" s="56"/>
      <c r="T16" s="56"/>
      <c r="U16" s="56"/>
      <c r="V16" s="56"/>
      <c r="W16" s="56"/>
      <c r="X16" s="56"/>
      <c r="Y16" s="56"/>
      <c r="Z16" s="50"/>
      <c r="AA16" s="56"/>
      <c r="AB16" s="56"/>
      <c r="AC16" s="56"/>
      <c r="AD16" s="56"/>
      <c r="AE16" s="56"/>
      <c r="AF16" s="56"/>
      <c r="AG16" s="56"/>
      <c r="AH16" s="56"/>
      <c r="AI16" s="56"/>
    </row>
    <row r="17" spans="1:35" s="65" customFormat="1" ht="16.5" customHeight="1" x14ac:dyDescent="0.35">
      <c r="A17" s="66" t="s">
        <v>13</v>
      </c>
      <c r="B17" s="63" t="s">
        <v>13</v>
      </c>
      <c r="C17" s="64">
        <f>IF($A$5&lt;&gt;"Total response time","..",IF((SUMPRODUCT((backdata!$A$2:$A$3496=C$7)*(backdata!$B$2:$B$3496=$B17)*(backdata!$C$2:$C$3496=$A$4)*(backdata!$E$2:$E$3496)))=0,"..",SUMPRODUCT((backdata!$A$2:$A$3496=C$7)*(backdata!$B$2:$B$3496=$B17)*(backdata!$C$2:$C$3496=$A$4)*(backdata!$E$2:$E$3496))))</f>
        <v>4.6633680000000002E-3</v>
      </c>
      <c r="D17" s="64">
        <f>IF($A$5&lt;&gt;"Total response time","..",IF((SUMPRODUCT((backdata!$A$2:$A$3496=D$7)*(backdata!$B$2:$B$3496=$B17)*(backdata!$C$2:$C$3496=$A$4)*(backdata!$E$2:$E$3496)))=0,"..",SUMPRODUCT((backdata!$A$2:$A$3496=D$7)*(backdata!$B$2:$B$3496=$B17)*(backdata!$C$2:$C$3496=$A$4)*(backdata!$E$2:$E$3496))))</f>
        <v>4.6548700000000002E-3</v>
      </c>
      <c r="E17" s="64">
        <f>IF($A$5&lt;&gt;"Total response time","..",IF((SUMPRODUCT((backdata!$A$2:$A$3496=E$7)*(backdata!$B$2:$B$3496=$B17)*(backdata!$C$2:$C$3496=$A$4)*(backdata!$E$2:$E$3496)))=0,"..",SUMPRODUCT((backdata!$A$2:$A$3496=E$7)*(backdata!$B$2:$B$3496=$B17)*(backdata!$C$2:$C$3496=$A$4)*(backdata!$E$2:$E$3496))))</f>
        <v>4.6772289999999998E-3</v>
      </c>
      <c r="F17" s="64">
        <f>IF($A$5&lt;&gt;"Total response time","..",IF((SUMPRODUCT((backdata!$A$2:$A$3496=F$7)*(backdata!$B$2:$B$3496=$B17)*(backdata!$C$2:$C$3496=$A$4)*(backdata!$E$2:$E$3496)))=0,"..",SUMPRODUCT((backdata!$A$2:$A$3496=F$7)*(backdata!$B$2:$B$3496=$B17)*(backdata!$C$2:$C$3496=$A$4)*(backdata!$E$2:$E$3496))))</f>
        <v>4.7465820000000001E-3</v>
      </c>
      <c r="G17" s="64">
        <f>IF($A$5&lt;&gt;"Total response time","..",IF((SUMPRODUCT((backdata!$A$2:$A$3496=G$7)*(backdata!$B$2:$B$3496=$B17)*(backdata!$C$2:$C$3496=$A$4)*(backdata!$E$2:$E$3496)))=0,"..",SUMPRODUCT((backdata!$A$2:$A$3496=G$7)*(backdata!$B$2:$B$3496=$B17)*(backdata!$C$2:$C$3496=$A$4)*(backdata!$E$2:$E$3496))))</f>
        <v>4.8168819999999998E-3</v>
      </c>
      <c r="H17" s="64">
        <f>IF($A$5&lt;&gt;"Total response time","..",IF((SUMPRODUCT((backdata!$A$2:$A$3496=H$7)*(backdata!$B$2:$B$3496=$B17)*(backdata!$C$2:$C$3496=$A$4)*(backdata!$E$2:$E$3496)))=0,"..",SUMPRODUCT((backdata!$A$2:$A$3496=H$7)*(backdata!$B$2:$B$3496=$B17)*(backdata!$C$2:$C$3496=$A$4)*(backdata!$E$2:$E$3496))))</f>
        <v>4.8890219999999998E-3</v>
      </c>
      <c r="I17" s="64">
        <f>IF($A$5&lt;&gt;"Total response time","..",IF((SUMPRODUCT((backdata!$A$2:$A$3496=I$7)*(backdata!$B$2:$B$3496=$B17)*(backdata!$C$2:$C$3496=$A$4)*(backdata!$E$2:$E$3496)))=0,"..",SUMPRODUCT((backdata!$A$2:$A$3496=I$7)*(backdata!$B$2:$B$3496=$B17)*(backdata!$C$2:$C$3496=$A$4)*(backdata!$E$2:$E$3496))))</f>
        <v>4.90334E-3</v>
      </c>
      <c r="J17" s="64">
        <f>IF($A$5&lt;&gt;"Total response time","..",IF((SUMPRODUCT((backdata!$A$2:$A$3496=J$7)*(backdata!$B$2:$B$3496=$B17)*(backdata!$C$2:$C$3496=$A$4)*(backdata!$E$2:$E$3496)))=0,"..",SUMPRODUCT((backdata!$A$2:$A$3496=J$7)*(backdata!$B$2:$B$3496=$B17)*(backdata!$C$2:$C$3496=$A$4)*(backdata!$E$2:$E$3496))))</f>
        <v>4.8113410000000002E-3</v>
      </c>
      <c r="K17" s="64">
        <f>IF($A$5&lt;&gt;"Total response time","..",IF((SUMPRODUCT((backdata!$A$2:$A$3496=K$7)*(backdata!$B$2:$B$3496=$B17)*(backdata!$C$2:$C$3496=$A$4)*(backdata!$E$2:$E$3496)))=0,"..",SUMPRODUCT((backdata!$A$2:$A$3496=K$7)*(backdata!$B$2:$B$3496=$B17)*(backdata!$C$2:$C$3496=$A$4)*(backdata!$E$2:$E$3496))))</f>
        <v>4.9137520000000004E-3</v>
      </c>
      <c r="L17" s="64">
        <f>IF($A$5&lt;&gt;"Total response time","..",IF((SUMPRODUCT((backdata!$A$2:$A$3496=L$7)*(backdata!$B$2:$B$3496=$B17)*(backdata!$C$2:$C$3496=$A$4)*(backdata!$E$2:$E$3496)))=0,"..",SUMPRODUCT((backdata!$A$2:$A$3496=L$7)*(backdata!$B$2:$B$3496=$B17)*(backdata!$C$2:$C$3496=$A$4)*(backdata!$E$2:$E$3496))))</f>
        <v>5.0743719999999997E-3</v>
      </c>
      <c r="M17" s="64">
        <f>IF($A$5&lt;&gt;"Total response time","..",IF((SUMPRODUCT((backdata!$A$2:$A$3496=M$7)*(backdata!$B$2:$B$3496=$B17)*(backdata!$C$2:$C$3496=$A$4)*(backdata!$E$2:$E$3496)))=0,"..",SUMPRODUCT((backdata!$A$2:$A$3496=M$7)*(backdata!$B$2:$B$3496=$B17)*(backdata!$C$2:$C$3496=$A$4)*(backdata!$E$2:$E$3496))))</f>
        <v>5.2376690000000004E-3</v>
      </c>
      <c r="N17" s="64">
        <f>IF($A$5&lt;&gt;"Total response time","..",IF((SUMPRODUCT((backdata!$A$2:$A$3496=N$7)*(backdata!$B$2:$B$3496=$B17)*(backdata!$C$2:$C$3496=$A$4)*(backdata!$E$2:$E$3496)))=0,"..",SUMPRODUCT((backdata!$A$2:$A$3496=N$7)*(backdata!$B$2:$B$3496=$B17)*(backdata!$C$2:$C$3496=$A$4)*(backdata!$E$2:$E$3496))))</f>
        <v>5.4323110000000004E-3</v>
      </c>
      <c r="O17" s="64">
        <f>IF($A$5&lt;&gt;"Total response time","..",IF((SUMPRODUCT((backdata!$A$2:$A$3496=O$7)*(backdata!$B$2:$B$3496=$B17)*(backdata!$C$2:$C$3496=$A$4)*(backdata!$E$2:$E$3496)))=0,"..",SUMPRODUCT((backdata!$A$2:$A$3496=O$7)*(backdata!$B$2:$B$3496=$B17)*(backdata!$C$2:$C$3496=$A$4)*(backdata!$E$2:$E$3496))))</f>
        <v>5.5521540000000001E-3</v>
      </c>
      <c r="P17" s="64">
        <f>IF($A$5&lt;&gt;"Total response time","..",IF((SUMPRODUCT((backdata!$A$2:$A$3496=P$7)*(backdata!$B$2:$B$3496=$B17)*(backdata!$C$2:$C$3496=$A$4)*(backdata!$E$2:$E$3496)))=0,"..",SUMPRODUCT((backdata!$A$2:$A$3496=P$7)*(backdata!$B$2:$B$3496=$B17)*(backdata!$C$2:$C$3496=$A$4)*(backdata!$E$2:$E$3496))))</f>
        <v>5.608905E-3</v>
      </c>
      <c r="Q17" s="64">
        <f>IF($A$5&lt;&gt;"Total response time","..",IF((SUMPRODUCT((backdata!$A$2:$A$3496=Q$7)*(backdata!$B$2:$B$3496=$B17)*(backdata!$C$2:$C$3496=$A$4)*(backdata!$E$2:$E$3496)))=0,"..",SUMPRODUCT((backdata!$A$2:$A$3496=Q$7)*(backdata!$B$2:$B$3496=$B17)*(backdata!$C$2:$C$3496=$A$4)*(backdata!$E$2:$E$3496))))</f>
        <v>5.775662E-3</v>
      </c>
      <c r="R17" s="64" cm="1">
        <f t="array" ref="R17">IF((IF($A$5="Total response time",SUMPRODUCT((data_0910!$A$2:$A$40000=R$7)*(data_0910!$B$2:$B$40000=$B17)*(data_0910!$C$2:$C$40000=$A$4)*(data_0910!$E$2:$E$40000)),IF($A$5="Call handling time",SUMPRODUCT((data_0910!$A$2:$A$40000=R$7)*(data_0910!$B$2:$B$40000=$B17)*(data_0910!$C$2:$C$40000=$A$4)*(data_0910!$F$2:$F$40000)),IF($A$5="Crew turnout time",SUMPRODUCT((data_0910!$A$2:$A$40000=R$7)*(data_0910!$B$2:$B$40000=$B17)*(data_0910!$C$2:$C$40000=$A$4)*(data_0910!$G$2:$G$40000)),SUMPRODUCT((data_0910!$A$2:$A$40000=R$7)*(data_0910!$B$2:$B$40000=$B17)*(data_0910!$C$2:$C$40000=$A$4)*(data_0910!$H$2:$H$40000))))))=0,"..",(IF($A$5="Total response time",SUMPRODUCT((data_0910!$A$2:$A$40000=R$7)*(data_0910!$B$2:$B$40000=$B17)*(data_0910!$C$2:$C$40000=$A$4)*(data_0910!$E$2:$E$40000)),IF($A$5="Call handling time",SUMPRODUCT((data_0910!$A$2:$A$40000=R$7)*(data_0910!$B$2:$B$40000=$B17)*(data_0910!$C$2:$C$40000=$A$4)*(data_0910!$F$2:$F$40000)),IF($A$5="Crew turnout time",SUMPRODUCT((data_0910!$A$2:$A$40000=R$7)*(data_0910!$B$2:$B$40000=$B17)*(data_0910!$C$2:$C$40000=$A$4)*(data_0910!$G$2:$G$40000)),SUMPRODUCT((data_0910!$A$2:$A$40000=R$7)*(data_0910!$B$2:$B$40000=$B17)*(data_0910!$C$2:$C$40000=$A$4)*(data_0910!$H$2:$H$40000)))))))</f>
        <v>6.1731279999999999E-3</v>
      </c>
      <c r="S17" s="121"/>
      <c r="T17" s="121"/>
      <c r="U17" s="121"/>
      <c r="V17" s="121"/>
      <c r="W17" s="121"/>
      <c r="X17" s="121"/>
      <c r="Y17" s="121"/>
      <c r="Z17" s="53"/>
      <c r="AA17" s="121"/>
      <c r="AB17" s="121"/>
      <c r="AC17" s="121"/>
      <c r="AD17" s="121"/>
      <c r="AE17" s="121"/>
      <c r="AF17" s="121"/>
      <c r="AG17" s="121"/>
      <c r="AH17" s="121"/>
      <c r="AI17" s="121"/>
    </row>
    <row r="18" spans="1:35" s="65" customFormat="1" ht="16.5" customHeight="1" x14ac:dyDescent="0.35">
      <c r="A18" s="66" t="s">
        <v>269</v>
      </c>
      <c r="B18" s="63" t="s">
        <v>12</v>
      </c>
      <c r="C18" s="64">
        <f>IF($A$5&lt;&gt;"Total response time","..",IF((SUMPRODUCT((backdata!$A$2:$A$3496=C$7)*(backdata!$B$2:$B$3496=$B18)*(backdata!$C$2:$C$3496=$A$4)*(backdata!$E$2:$E$3496)))=0,"..",SUMPRODUCT((backdata!$A$2:$A$3496=C$7)*(backdata!$B$2:$B$3496=$B18)*(backdata!$C$2:$C$3496=$A$4)*(backdata!$E$2:$E$3496))))</f>
        <v>4.7842020000000004E-3</v>
      </c>
      <c r="D18" s="64">
        <f>IF($A$5&lt;&gt;"Total response time","..",IF((SUMPRODUCT((backdata!$A$2:$A$3496=D$7)*(backdata!$B$2:$B$3496=$B18)*(backdata!$C$2:$C$3496=$A$4)*(backdata!$E$2:$E$3496)))=0,"..",SUMPRODUCT((backdata!$A$2:$A$3496=D$7)*(backdata!$B$2:$B$3496=$B18)*(backdata!$C$2:$C$3496=$A$4)*(backdata!$E$2:$E$3496))))</f>
        <v>5.5289620000000001E-3</v>
      </c>
      <c r="E18" s="64">
        <f>IF($A$5&lt;&gt;"Total response time","..",IF((SUMPRODUCT((backdata!$A$2:$A$3496=E$7)*(backdata!$B$2:$B$3496=$B18)*(backdata!$C$2:$C$3496=$A$4)*(backdata!$E$2:$E$3496)))=0,"..",SUMPRODUCT((backdata!$A$2:$A$3496=E$7)*(backdata!$B$2:$B$3496=$B18)*(backdata!$C$2:$C$3496=$A$4)*(backdata!$E$2:$E$3496))))</f>
        <v>5.2072730000000001E-3</v>
      </c>
      <c r="F18" s="64">
        <f>IF($A$5&lt;&gt;"Total response time","..",IF((SUMPRODUCT((backdata!$A$2:$A$3496=F$7)*(backdata!$B$2:$B$3496=$B18)*(backdata!$C$2:$C$3496=$A$4)*(backdata!$E$2:$E$3496)))=0,"..",SUMPRODUCT((backdata!$A$2:$A$3496=F$7)*(backdata!$B$2:$B$3496=$B18)*(backdata!$C$2:$C$3496=$A$4)*(backdata!$E$2:$E$3496))))</f>
        <v>5.0687099999999997E-3</v>
      </c>
      <c r="G18" s="64">
        <f>IF($A$5&lt;&gt;"Total response time","..",IF((SUMPRODUCT((backdata!$A$2:$A$3496=G$7)*(backdata!$B$2:$B$3496=$B18)*(backdata!$C$2:$C$3496=$A$4)*(backdata!$E$2:$E$3496)))=0,"..",SUMPRODUCT((backdata!$A$2:$A$3496=G$7)*(backdata!$B$2:$B$3496=$B18)*(backdata!$C$2:$C$3496=$A$4)*(backdata!$E$2:$E$3496))))</f>
        <v>4.9806700000000004E-3</v>
      </c>
      <c r="H18" s="64">
        <f>IF($A$5&lt;&gt;"Total response time","..",IF((SUMPRODUCT((backdata!$A$2:$A$3496=H$7)*(backdata!$B$2:$B$3496=$B18)*(backdata!$C$2:$C$3496=$A$4)*(backdata!$E$2:$E$3496)))=0,"..",SUMPRODUCT((backdata!$A$2:$A$3496=H$7)*(backdata!$B$2:$B$3496=$B18)*(backdata!$C$2:$C$3496=$A$4)*(backdata!$E$2:$E$3496))))</f>
        <v>5.0707199999999999E-3</v>
      </c>
      <c r="I18" s="64">
        <f>IF($A$5&lt;&gt;"Total response time","..",IF((SUMPRODUCT((backdata!$A$2:$A$3496=I$7)*(backdata!$B$2:$B$3496=$B18)*(backdata!$C$2:$C$3496=$A$4)*(backdata!$E$2:$E$3496)))=0,"..",SUMPRODUCT((backdata!$A$2:$A$3496=I$7)*(backdata!$B$2:$B$3496=$B18)*(backdata!$C$2:$C$3496=$A$4)*(backdata!$E$2:$E$3496))))</f>
        <v>5.1325260000000001E-3</v>
      </c>
      <c r="J18" s="64">
        <f>IF($A$5&lt;&gt;"Total response time","..",IF((SUMPRODUCT((backdata!$A$2:$A$3496=J$7)*(backdata!$B$2:$B$3496=$B18)*(backdata!$C$2:$C$3496=$A$4)*(backdata!$E$2:$E$3496)))=0,"..",SUMPRODUCT((backdata!$A$2:$A$3496=J$7)*(backdata!$B$2:$B$3496=$B18)*(backdata!$C$2:$C$3496=$A$4)*(backdata!$E$2:$E$3496))))</f>
        <v>5.0107620000000002E-3</v>
      </c>
      <c r="K18" s="64">
        <f>IF($A$5&lt;&gt;"Total response time","..",IF((SUMPRODUCT((backdata!$A$2:$A$3496=K$7)*(backdata!$B$2:$B$3496=$B18)*(backdata!$C$2:$C$3496=$A$4)*(backdata!$E$2:$E$3496)))=0,"..",SUMPRODUCT((backdata!$A$2:$A$3496=K$7)*(backdata!$B$2:$B$3496=$B18)*(backdata!$C$2:$C$3496=$A$4)*(backdata!$E$2:$E$3496))))</f>
        <v>5.2676499999999996E-3</v>
      </c>
      <c r="L18" s="64">
        <f>IF($A$5&lt;&gt;"Total response time","..",IF((SUMPRODUCT((backdata!$A$2:$A$3496=L$7)*(backdata!$B$2:$B$3496=$B18)*(backdata!$C$2:$C$3496=$A$4)*(backdata!$E$2:$E$3496)))=0,"..",SUMPRODUCT((backdata!$A$2:$A$3496=L$7)*(backdata!$B$2:$B$3496=$B18)*(backdata!$C$2:$C$3496=$A$4)*(backdata!$E$2:$E$3496))))</f>
        <v>5.5097439999999996E-3</v>
      </c>
      <c r="M18" s="64">
        <f>IF($A$5&lt;&gt;"Total response time","..",IF((SUMPRODUCT((backdata!$A$2:$A$3496=M$7)*(backdata!$B$2:$B$3496=$B18)*(backdata!$C$2:$C$3496=$A$4)*(backdata!$E$2:$E$3496)))=0,"..",SUMPRODUCT((backdata!$A$2:$A$3496=M$7)*(backdata!$B$2:$B$3496=$B18)*(backdata!$C$2:$C$3496=$A$4)*(backdata!$E$2:$E$3496))))</f>
        <v>5.6456600000000003E-3</v>
      </c>
      <c r="N18" s="64">
        <f>IF($A$5&lt;&gt;"Total response time","..",IF((SUMPRODUCT((backdata!$A$2:$A$3496=N$7)*(backdata!$B$2:$B$3496=$B18)*(backdata!$C$2:$C$3496=$A$4)*(backdata!$E$2:$E$3496)))=0,"..",SUMPRODUCT((backdata!$A$2:$A$3496=N$7)*(backdata!$B$2:$B$3496=$B18)*(backdata!$C$2:$C$3496=$A$4)*(backdata!$E$2:$E$3496))))</f>
        <v>5.7596710000000001E-3</v>
      </c>
      <c r="O18" s="64">
        <f>IF($A$5&lt;&gt;"Total response time","..",IF((SUMPRODUCT((backdata!$A$2:$A$3496=O$7)*(backdata!$B$2:$B$3496=$B18)*(backdata!$C$2:$C$3496=$A$4)*(backdata!$E$2:$E$3496)))=0,"..",SUMPRODUCT((backdata!$A$2:$A$3496=O$7)*(backdata!$B$2:$B$3496=$B18)*(backdata!$C$2:$C$3496=$A$4)*(backdata!$E$2:$E$3496))))</f>
        <v>6.0208229999999998E-3</v>
      </c>
      <c r="P18" s="64">
        <f>IF($A$5&lt;&gt;"Total response time","..",IF((SUMPRODUCT((backdata!$A$2:$A$3496=P$7)*(backdata!$B$2:$B$3496=$B18)*(backdata!$C$2:$C$3496=$A$4)*(backdata!$E$2:$E$3496)))=0,"..",SUMPRODUCT((backdata!$A$2:$A$3496=P$7)*(backdata!$B$2:$B$3496=$B18)*(backdata!$C$2:$C$3496=$A$4)*(backdata!$E$2:$E$3496))))</f>
        <v>6.1271620000000002E-3</v>
      </c>
      <c r="Q18" s="64">
        <f>IF($A$5&lt;&gt;"Total response time","..",IF((SUMPRODUCT((backdata!$A$2:$A$3496=Q$7)*(backdata!$B$2:$B$3496=$B18)*(backdata!$C$2:$C$3496=$A$4)*(backdata!$E$2:$E$3496)))=0,"..",SUMPRODUCT((backdata!$A$2:$A$3496=Q$7)*(backdata!$B$2:$B$3496=$B18)*(backdata!$C$2:$C$3496=$A$4)*(backdata!$E$2:$E$3496))))</f>
        <v>6.2540649999999996E-3</v>
      </c>
      <c r="R18" s="64" cm="1">
        <f t="array" ref="R18">IF((IF($A$5="Total response time",SUMPRODUCT((data_0910!$A$2:$A$40000=R$7)*(data_0910!$B$2:$B$40000=$B18)*(data_0910!$C$2:$C$40000=$A$4)*(data_0910!$E$2:$E$40000)),IF($A$5="Call handling time",SUMPRODUCT((data_0910!$A$2:$A$40000=R$7)*(data_0910!$B$2:$B$40000=$B18)*(data_0910!$C$2:$C$40000=$A$4)*(data_0910!$F$2:$F$40000)),IF($A$5="Crew turnout time",SUMPRODUCT((data_0910!$A$2:$A$40000=R$7)*(data_0910!$B$2:$B$40000=$B18)*(data_0910!$C$2:$C$40000=$A$4)*(data_0910!$G$2:$G$40000)),SUMPRODUCT((data_0910!$A$2:$A$40000=R$7)*(data_0910!$B$2:$B$40000=$B18)*(data_0910!$C$2:$C$40000=$A$4)*(data_0910!$H$2:$H$40000))))))=0,"..",(IF($A$5="Total response time",SUMPRODUCT((data_0910!$A$2:$A$40000=R$7)*(data_0910!$B$2:$B$40000=$B18)*(data_0910!$C$2:$C$40000=$A$4)*(data_0910!$E$2:$E$40000)),IF($A$5="Call handling time",SUMPRODUCT((data_0910!$A$2:$A$40000=R$7)*(data_0910!$B$2:$B$40000=$B18)*(data_0910!$C$2:$C$40000=$A$4)*(data_0910!$F$2:$F$40000)),IF($A$5="Crew turnout time",SUMPRODUCT((data_0910!$A$2:$A$40000=R$7)*(data_0910!$B$2:$B$40000=$B18)*(data_0910!$C$2:$C$40000=$A$4)*(data_0910!$G$2:$G$40000)),SUMPRODUCT((data_0910!$A$2:$A$40000=R$7)*(data_0910!$B$2:$B$40000=$B18)*(data_0910!$C$2:$C$40000=$A$4)*(data_0910!$H$2:$H$40000)))))))</f>
        <v>6.4359999999999999E-3</v>
      </c>
      <c r="S18" s="121"/>
      <c r="T18" s="121"/>
      <c r="U18" s="121"/>
      <c r="V18" s="121"/>
      <c r="W18" s="121"/>
      <c r="X18" s="121"/>
      <c r="Y18" s="121"/>
      <c r="Z18" s="53"/>
      <c r="AA18" s="121"/>
      <c r="AB18" s="121"/>
      <c r="AC18" s="121"/>
      <c r="AD18" s="121"/>
      <c r="AE18" s="121"/>
      <c r="AF18" s="121"/>
      <c r="AG18" s="121"/>
      <c r="AH18" s="121"/>
      <c r="AI18" s="121"/>
    </row>
    <row r="19" spans="1:35" s="65" customFormat="1" ht="16.5" customHeight="1" x14ac:dyDescent="0.35">
      <c r="A19" s="53" t="s">
        <v>270</v>
      </c>
      <c r="B19" s="63" t="s">
        <v>74</v>
      </c>
      <c r="C19" s="64" t="s">
        <v>139</v>
      </c>
      <c r="D19" s="64" t="s">
        <v>139</v>
      </c>
      <c r="E19" s="64" t="s">
        <v>139</v>
      </c>
      <c r="F19" s="64" t="s">
        <v>139</v>
      </c>
      <c r="G19" s="64" t="s">
        <v>139</v>
      </c>
      <c r="H19" s="64" t="s">
        <v>139</v>
      </c>
      <c r="I19" s="64" t="s">
        <v>139</v>
      </c>
      <c r="J19" s="64" t="s">
        <v>139</v>
      </c>
      <c r="K19" s="64" t="s">
        <v>139</v>
      </c>
      <c r="L19" s="64" t="s">
        <v>139</v>
      </c>
      <c r="M19" s="64" t="s">
        <v>139</v>
      </c>
      <c r="N19" s="64" t="s">
        <v>139</v>
      </c>
      <c r="O19" s="64" t="s">
        <v>139</v>
      </c>
      <c r="P19" s="64" t="s">
        <v>139</v>
      </c>
      <c r="Q19" s="64" t="s">
        <v>139</v>
      </c>
      <c r="R19" s="64" cm="1">
        <f t="array" ref="R19">IF((IF($A$5="Total response time",SUMPRODUCT((data_0910!$A$2:$A$40000=R$7)*(data_0910!$B$2:$B$40000=$B19)*(data_0910!$C$2:$C$40000=$A$4)*(data_0910!$E$2:$E$40000)),IF($A$5="Call handling time",SUMPRODUCT((data_0910!$A$2:$A$40000=R$7)*(data_0910!$B$2:$B$40000=$B19)*(data_0910!$C$2:$C$40000=$A$4)*(data_0910!$F$2:$F$40000)),IF($A$5="Crew turnout time",SUMPRODUCT((data_0910!$A$2:$A$40000=R$7)*(data_0910!$B$2:$B$40000=$B19)*(data_0910!$C$2:$C$40000=$A$4)*(data_0910!$G$2:$G$40000)),SUMPRODUCT((data_0910!$A$2:$A$40000=R$7)*(data_0910!$B$2:$B$40000=$B19)*(data_0910!$C$2:$C$40000=$A$4)*(data_0910!$H$2:$H$40000))))))=0,"..",(IF($A$5="Total response time",SUMPRODUCT((data_0910!$A$2:$A$40000=R$7)*(data_0910!$B$2:$B$40000=$B19)*(data_0910!$C$2:$C$40000=$A$4)*(data_0910!$E$2:$E$40000)),IF($A$5="Call handling time",SUMPRODUCT((data_0910!$A$2:$A$40000=R$7)*(data_0910!$B$2:$B$40000=$B19)*(data_0910!$C$2:$C$40000=$A$4)*(data_0910!$F$2:$F$40000)),IF($A$5="Crew turnout time",SUMPRODUCT((data_0910!$A$2:$A$40000=R$7)*(data_0910!$B$2:$B$40000=$B19)*(data_0910!$C$2:$C$40000=$A$4)*(data_0910!$G$2:$G$40000)),SUMPRODUCT((data_0910!$A$2:$A$40000=R$7)*(data_0910!$B$2:$B$40000=$B19)*(data_0910!$C$2:$C$40000=$A$4)*(data_0910!$H$2:$H$40000)))))))</f>
        <v>5.7491240000000004E-3</v>
      </c>
      <c r="S19" s="121"/>
      <c r="T19" s="121"/>
      <c r="U19" s="121"/>
      <c r="V19" s="121"/>
      <c r="W19" s="121"/>
      <c r="X19" s="121"/>
      <c r="Y19" s="121"/>
      <c r="Z19" s="53"/>
      <c r="AA19" s="121"/>
      <c r="AB19" s="121"/>
      <c r="AC19" s="121"/>
      <c r="AD19" s="121"/>
      <c r="AE19" s="121"/>
      <c r="AF19" s="121"/>
      <c r="AG19" s="121"/>
      <c r="AH19" s="121"/>
      <c r="AI19" s="121"/>
    </row>
    <row r="20" spans="1:35" s="51" customFormat="1" ht="16.5" customHeight="1" x14ac:dyDescent="0.35">
      <c r="A20" s="53"/>
      <c r="B20" s="68"/>
      <c r="C20" s="124"/>
      <c r="D20" s="124"/>
      <c r="E20" s="124"/>
      <c r="F20" s="124"/>
      <c r="G20" s="124"/>
      <c r="H20" s="124"/>
      <c r="I20" s="124"/>
      <c r="J20" s="124"/>
      <c r="K20" s="124"/>
      <c r="L20" s="124"/>
      <c r="M20" s="124"/>
      <c r="N20" s="124"/>
      <c r="O20" s="124"/>
      <c r="P20" s="124"/>
      <c r="Q20" s="125"/>
      <c r="R20" s="69"/>
      <c r="S20" s="50"/>
      <c r="T20" s="50"/>
      <c r="U20" s="50"/>
      <c r="V20" s="50"/>
      <c r="W20" s="50"/>
      <c r="X20" s="50"/>
      <c r="Y20" s="50"/>
      <c r="Z20" s="50"/>
      <c r="AA20" s="50"/>
      <c r="AB20" s="50"/>
      <c r="AC20" s="50"/>
      <c r="AD20" s="50"/>
      <c r="AE20" s="50"/>
      <c r="AF20" s="50"/>
      <c r="AG20" s="50"/>
      <c r="AH20" s="50"/>
      <c r="AI20" s="50"/>
    </row>
    <row r="21" spans="1:35" s="51" customFormat="1" ht="16.5" customHeight="1" x14ac:dyDescent="0.35">
      <c r="A21" s="61" t="s">
        <v>260</v>
      </c>
      <c r="B21" s="68"/>
      <c r="C21" s="124"/>
      <c r="D21" s="124"/>
      <c r="E21" s="124"/>
      <c r="F21" s="124"/>
      <c r="G21" s="124"/>
      <c r="H21" s="124"/>
      <c r="I21" s="124"/>
      <c r="J21" s="124"/>
      <c r="K21" s="124"/>
      <c r="L21" s="124"/>
      <c r="M21" s="124"/>
      <c r="N21" s="124"/>
      <c r="O21" s="124"/>
      <c r="P21" s="124"/>
      <c r="Q21" s="125"/>
      <c r="R21" s="69"/>
      <c r="S21" s="50"/>
      <c r="T21" s="50"/>
      <c r="U21" s="50"/>
      <c r="V21" s="50"/>
      <c r="W21" s="50"/>
      <c r="X21" s="50"/>
      <c r="Y21" s="50"/>
      <c r="Z21" s="50"/>
      <c r="AA21" s="50"/>
      <c r="AB21" s="50"/>
      <c r="AC21" s="50"/>
      <c r="AD21" s="50"/>
      <c r="AE21" s="50"/>
      <c r="AF21" s="50"/>
      <c r="AG21" s="50"/>
      <c r="AH21" s="50"/>
      <c r="AI21" s="50"/>
    </row>
    <row r="22" spans="1:35" s="65" customFormat="1" ht="16.5" customHeight="1" x14ac:dyDescent="0.35">
      <c r="A22" s="53" t="s">
        <v>267</v>
      </c>
      <c r="B22" s="63" t="s">
        <v>8</v>
      </c>
      <c r="C22" s="70">
        <f>IF($A$5&lt;&gt;"Total response time","..",IF((SUMPRODUCT((backdata!$A$2:$A$3496=C$7)*(backdata!$B$2:$B$3496=$B22)*(backdata!$C$2:$C$3496=$A$4)*(backdata!$D$2:$D$3496)))=0,"..",SUMPRODUCT((backdata!$A$2:$A$3496=C$7)*(backdata!$B$2:$B$3496=$B22)*(backdata!$C$2:$C$3496=$A$4)*(backdata!$D$2:$D$3496))))</f>
        <v>153420.27026369999</v>
      </c>
      <c r="D22" s="70">
        <f>IF($A$5&lt;&gt;"Total response time","..",IF((SUMPRODUCT((backdata!$A$2:$A$3496=D$7)*(backdata!$B$2:$B$3496=$B22)*(backdata!$C$2:$C$3496=$A$4)*(backdata!$D$2:$D$3496)))=0,"..",SUMPRODUCT((backdata!$A$2:$A$3496=D$7)*(backdata!$B$2:$B$3496=$B22)*(backdata!$C$2:$C$3496=$A$4)*(backdata!$D$2:$D$3496))))</f>
        <v>163897.37466433001</v>
      </c>
      <c r="E22" s="70">
        <f>IF($A$5&lt;&gt;"Total response time","..",IF((SUMPRODUCT((backdata!$A$2:$A$3496=E$7)*(backdata!$B$2:$B$3496=$B22)*(backdata!$C$2:$C$3496=$A$4)*(backdata!$D$2:$D$3496)))=0,"..",SUMPRODUCT((backdata!$A$2:$A$3496=E$7)*(backdata!$B$2:$B$3496=$B22)*(backdata!$C$2:$C$3496=$A$4)*(backdata!$D$2:$D$3496))))</f>
        <v>163383.66619875</v>
      </c>
      <c r="F22" s="70">
        <f>IF($A$5&lt;&gt;"Total response time","..",IF((SUMPRODUCT((backdata!$A$2:$A$3496=F$7)*(backdata!$B$2:$B$3496=$B22)*(backdata!$C$2:$C$3496=$A$4)*(backdata!$D$2:$D$3496)))=0,"..",SUMPRODUCT((backdata!$A$2:$A$3496=F$7)*(backdata!$B$2:$B$3496=$B22)*(backdata!$C$2:$C$3496=$A$4)*(backdata!$D$2:$D$3496))))</f>
        <v>159698.27331545</v>
      </c>
      <c r="G22" s="70">
        <f>IF($A$5&lt;&gt;"Total response time","..",IF((SUMPRODUCT((backdata!$A$2:$A$3496=G$7)*(backdata!$B$2:$B$3496=$B22)*(backdata!$C$2:$C$3496=$A$4)*(backdata!$D$2:$D$3496)))=0,"..",SUMPRODUCT((backdata!$A$2:$A$3496=G$7)*(backdata!$B$2:$B$3496=$B22)*(backdata!$C$2:$C$3496=$A$4)*(backdata!$D$2:$D$3496))))</f>
        <v>160788.44021609001</v>
      </c>
      <c r="H22" s="70">
        <f>IF($A$5&lt;&gt;"Total response time","..",IF((SUMPRODUCT((backdata!$A$2:$A$3496=H$7)*(backdata!$B$2:$B$3496=$B22)*(backdata!$C$2:$C$3496=$A$4)*(backdata!$D$2:$D$3496)))=0,"..",SUMPRODUCT((backdata!$A$2:$A$3496=H$7)*(backdata!$B$2:$B$3496=$B22)*(backdata!$C$2:$C$3496=$A$4)*(backdata!$D$2:$D$3496))))</f>
        <v>178442.66763303999</v>
      </c>
      <c r="I22" s="70">
        <f>IF($A$5&lt;&gt;"Total response time","..",IF((SUMPRODUCT((backdata!$A$2:$A$3496=I$7)*(backdata!$B$2:$B$3496=$B22)*(backdata!$C$2:$C$3496=$A$4)*(backdata!$D$2:$D$3496)))=0,"..",SUMPRODUCT((backdata!$A$2:$A$3496=I$7)*(backdata!$B$2:$B$3496=$B22)*(backdata!$C$2:$C$3496=$A$4)*(backdata!$D$2:$D$3496))))</f>
        <v>173482.43783576001</v>
      </c>
      <c r="J22" s="70">
        <f>IF($A$5&lt;&gt;"Total response time","..",IF((SUMPRODUCT((backdata!$A$2:$A$3496=J$7)*(backdata!$B$2:$B$3496=$B22)*(backdata!$C$2:$C$3496=$A$4)*(backdata!$D$2:$D$3496)))=0,"..",SUMPRODUCT((backdata!$A$2:$A$3496=J$7)*(backdata!$B$2:$B$3496=$B22)*(backdata!$C$2:$C$3496=$A$4)*(backdata!$D$2:$D$3496))))</f>
        <v>185338.87338259001</v>
      </c>
      <c r="K22" s="70">
        <f>IF($A$5&lt;&gt;"Total response time","..",IF((SUMPRODUCT((backdata!$A$2:$A$3496=K$7)*(backdata!$B$2:$B$3496=$B22)*(backdata!$C$2:$C$3496=$A$4)*(backdata!$D$2:$D$3496)))=0,"..",SUMPRODUCT((backdata!$A$2:$A$3496=K$7)*(backdata!$B$2:$B$3496=$B22)*(backdata!$C$2:$C$3496=$A$4)*(backdata!$D$2:$D$3496))))</f>
        <v>169453.18249512001</v>
      </c>
      <c r="L22" s="70">
        <f>IF($A$5&lt;&gt;"Total response time","..",IF((SUMPRODUCT((backdata!$A$2:$A$3496=L$7)*(backdata!$B$2:$B$3496=$B22)*(backdata!$C$2:$C$3496=$A$4)*(backdata!$D$2:$D$3496)))=0,"..",SUMPRODUCT((backdata!$A$2:$A$3496=L$7)*(backdata!$B$2:$B$3496=$B22)*(backdata!$C$2:$C$3496=$A$4)*(backdata!$D$2:$D$3496))))</f>
        <v>167697.80462647</v>
      </c>
      <c r="M22" s="70">
        <f>IF($A$5&lt;&gt;"Total response time","..",IF((SUMPRODUCT((backdata!$A$2:$A$3496=M$7)*(backdata!$B$2:$B$3496=$B22)*(backdata!$C$2:$C$3496=$A$4)*(backdata!$D$2:$D$3496)))=0,"..",SUMPRODUCT((backdata!$A$2:$A$3496=M$7)*(backdata!$B$2:$B$3496=$B22)*(backdata!$C$2:$C$3496=$A$4)*(backdata!$D$2:$D$3496))))</f>
        <v>142748.46948244001</v>
      </c>
      <c r="N22" s="70">
        <f>IF($A$5&lt;&gt;"Total response time","..",IF((SUMPRODUCT((backdata!$A$2:$A$3496=N$7)*(backdata!$B$2:$B$3496=$B22)*(backdata!$C$2:$C$3496=$A$4)*(backdata!$D$2:$D$3496)))=0,"..",SUMPRODUCT((backdata!$A$2:$A$3496=N$7)*(backdata!$B$2:$B$3496=$B22)*(backdata!$C$2:$C$3496=$A$4)*(backdata!$D$2:$D$3496))))</f>
        <v>133481</v>
      </c>
      <c r="O22" s="70">
        <f>IF($A$5&lt;&gt;"Total response time","..",IF((SUMPRODUCT((backdata!$A$2:$A$3496=O$7)*(backdata!$B$2:$B$3496=$B22)*(backdata!$C$2:$C$3496=$A$4)*(backdata!$D$2:$D$3496)))=0,"..",SUMPRODUCT((backdata!$A$2:$A$3496=O$7)*(backdata!$B$2:$B$3496=$B22)*(backdata!$C$2:$C$3496=$A$4)*(backdata!$D$2:$D$3496))))</f>
        <v>125016.67071535</v>
      </c>
      <c r="P22" s="70">
        <f>IF($A$5&lt;&gt;"Total response time","..",IF((SUMPRODUCT((backdata!$A$2:$A$3496=P$7)*(backdata!$B$2:$B$3496=$B22)*(backdata!$C$2:$C$3496=$A$4)*(backdata!$D$2:$D$3496)))=0,"..",SUMPRODUCT((backdata!$A$2:$A$3496=P$7)*(backdata!$B$2:$B$3496=$B22)*(backdata!$C$2:$C$3496=$A$4)*(backdata!$D$2:$D$3496))))</f>
        <v>111095.40765381001</v>
      </c>
      <c r="Q22" s="70">
        <f>IF($A$5&lt;&gt;"Total response time","..",IF((SUMPRODUCT((backdata!$A$2:$A$3496=Q$7)*(backdata!$B$2:$B$3496=$B22)*(backdata!$C$2:$C$3496=$A$4)*(backdata!$D$2:$D$3496)))=0,"..",SUMPRODUCT((backdata!$A$2:$A$3496=Q$7)*(backdata!$B$2:$B$3496=$B22)*(backdata!$C$2:$C$3496=$A$4)*(backdata!$D$2:$D$3496))))</f>
        <v>95995.748001130007</v>
      </c>
      <c r="R22" s="70" cm="1">
        <f t="array" ref="R22">IF(R9="..","..", SUMPRODUCT((data_0910!$A$2:$A$40000=R$7)*(data_0910!$B$2:$B$40000=$B9)*(data_0910!$C$2:$C$40000=$A$4)*(data_0910!$D$2:$D$40000)))</f>
        <v>91356</v>
      </c>
      <c r="S22" s="70"/>
      <c r="T22" s="70"/>
      <c r="U22" s="70"/>
      <c r="V22" s="70"/>
      <c r="W22" s="70"/>
      <c r="X22" s="70"/>
      <c r="Y22" s="70"/>
      <c r="Z22" s="53"/>
      <c r="AA22" s="53"/>
      <c r="AB22" s="53"/>
      <c r="AC22" s="53"/>
      <c r="AD22" s="53"/>
      <c r="AE22" s="53"/>
      <c r="AF22" s="53"/>
      <c r="AG22" s="53"/>
      <c r="AH22" s="53"/>
      <c r="AI22" s="53"/>
    </row>
    <row r="23" spans="1:35" s="65" customFormat="1" ht="16.5" customHeight="1" x14ac:dyDescent="0.35">
      <c r="A23" s="66" t="s">
        <v>10</v>
      </c>
      <c r="B23" s="63" t="s">
        <v>10</v>
      </c>
      <c r="C23" s="70">
        <f>IF($A$5&lt;&gt;"Total response time","..",IF((SUMPRODUCT((backdata!$A$2:$A$3496=C$7)*(backdata!$B$2:$B$3496=$B23)*(backdata!$C$2:$C$3496=$A$4)*(backdata!$D$2:$D$3496)))=0,"..",SUMPRODUCT((backdata!$A$2:$A$3496=C$7)*(backdata!$B$2:$B$3496=$B23)*(backdata!$C$2:$C$3496=$A$4)*(backdata!$D$2:$D$3496))))</f>
        <v>50466.795196539999</v>
      </c>
      <c r="D23" s="70">
        <f>IF($A$5&lt;&gt;"Total response time","..",IF((SUMPRODUCT((backdata!$A$2:$A$3496=D$7)*(backdata!$B$2:$B$3496=$B23)*(backdata!$C$2:$C$3496=$A$4)*(backdata!$D$2:$D$3496)))=0,"..",SUMPRODUCT((backdata!$A$2:$A$3496=D$7)*(backdata!$B$2:$B$3496=$B23)*(backdata!$C$2:$C$3496=$A$4)*(backdata!$D$2:$D$3496))))</f>
        <v>52534.577972419997</v>
      </c>
      <c r="E23" s="70">
        <f>IF($A$5&lt;&gt;"Total response time","..",IF((SUMPRODUCT((backdata!$A$2:$A$3496=E$7)*(backdata!$B$2:$B$3496=$B23)*(backdata!$C$2:$C$3496=$A$4)*(backdata!$D$2:$D$3496)))=0,"..",SUMPRODUCT((backdata!$A$2:$A$3496=E$7)*(backdata!$B$2:$B$3496=$B23)*(backdata!$C$2:$C$3496=$A$4)*(backdata!$D$2:$D$3496))))</f>
        <v>54360.242095959999</v>
      </c>
      <c r="F23" s="70">
        <f>IF($A$5&lt;&gt;"Total response time","..",IF((SUMPRODUCT((backdata!$A$2:$A$3496=F$7)*(backdata!$B$2:$B$3496=$B23)*(backdata!$C$2:$C$3496=$A$4)*(backdata!$D$2:$D$3496)))=0,"..",SUMPRODUCT((backdata!$A$2:$A$3496=F$7)*(backdata!$B$2:$B$3496=$B23)*(backdata!$C$2:$C$3496=$A$4)*(backdata!$D$2:$D$3496))))</f>
        <v>55054.592514060001</v>
      </c>
      <c r="G23" s="70">
        <f>IF($A$5&lt;&gt;"Total response time","..",IF((SUMPRODUCT((backdata!$A$2:$A$3496=G$7)*(backdata!$B$2:$B$3496=$B23)*(backdata!$C$2:$C$3496=$A$4)*(backdata!$D$2:$D$3496)))=0,"..",SUMPRODUCT((backdata!$A$2:$A$3496=G$7)*(backdata!$B$2:$B$3496=$B23)*(backdata!$C$2:$C$3496=$A$4)*(backdata!$D$2:$D$3496))))</f>
        <v>53781.660156240003</v>
      </c>
      <c r="H23" s="70">
        <f>IF($A$5&lt;&gt;"Total response time","..",IF((SUMPRODUCT((backdata!$A$2:$A$3496=H$7)*(backdata!$B$2:$B$3496=$B23)*(backdata!$C$2:$C$3496=$A$4)*(backdata!$D$2:$D$3496)))=0,"..",SUMPRODUCT((backdata!$A$2:$A$3496=H$7)*(backdata!$B$2:$B$3496=$B23)*(backdata!$C$2:$C$3496=$A$4)*(backdata!$D$2:$D$3496))))</f>
        <v>56313.722610489996</v>
      </c>
      <c r="I23" s="70">
        <f>IF($A$5&lt;&gt;"Total response time","..",IF((SUMPRODUCT((backdata!$A$2:$A$3496=I$7)*(backdata!$B$2:$B$3496=$B23)*(backdata!$C$2:$C$3496=$A$4)*(backdata!$D$2:$D$3496)))=0,"..",SUMPRODUCT((backdata!$A$2:$A$3496=I$7)*(backdata!$B$2:$B$3496=$B23)*(backdata!$C$2:$C$3496=$A$4)*(backdata!$D$2:$D$3496))))</f>
        <v>52781.876312250002</v>
      </c>
      <c r="J23" s="70">
        <f>IF($A$5&lt;&gt;"Total response time","..",IF((SUMPRODUCT((backdata!$A$2:$A$3496=J$7)*(backdata!$B$2:$B$3496=$B23)*(backdata!$C$2:$C$3496=$A$4)*(backdata!$D$2:$D$3496)))=0,"..",SUMPRODUCT((backdata!$A$2:$A$3496=J$7)*(backdata!$B$2:$B$3496=$B23)*(backdata!$C$2:$C$3496=$A$4)*(backdata!$D$2:$D$3496))))</f>
        <v>52374.58751677</v>
      </c>
      <c r="K23" s="70">
        <f>IF($A$5&lt;&gt;"Total response time","..",IF((SUMPRODUCT((backdata!$A$2:$A$3496=K$7)*(backdata!$B$2:$B$3496=$B23)*(backdata!$C$2:$C$3496=$A$4)*(backdata!$D$2:$D$3496)))=0,"..",SUMPRODUCT((backdata!$A$2:$A$3496=K$7)*(backdata!$B$2:$B$3496=$B23)*(backdata!$C$2:$C$3496=$A$4)*(backdata!$D$2:$D$3496))))</f>
        <v>46741.604835470003</v>
      </c>
      <c r="L23" s="70">
        <f>IF($A$5&lt;&gt;"Total response time","..",IF((SUMPRODUCT((backdata!$A$2:$A$3496=L$7)*(backdata!$B$2:$B$3496=$B23)*(backdata!$C$2:$C$3496=$A$4)*(backdata!$D$2:$D$3496)))=0,"..",SUMPRODUCT((backdata!$A$2:$A$3496=L$7)*(backdata!$B$2:$B$3496=$B23)*(backdata!$C$2:$C$3496=$A$4)*(backdata!$D$2:$D$3496))))</f>
        <v>48382.493164059997</v>
      </c>
      <c r="M23" s="70">
        <f>IF($A$5&lt;&gt;"Total response time","..",IF((SUMPRODUCT((backdata!$A$2:$A$3496=M$7)*(backdata!$B$2:$B$3496=$B23)*(backdata!$C$2:$C$3496=$A$4)*(backdata!$D$2:$D$3496)))=0,"..",SUMPRODUCT((backdata!$A$2:$A$3496=M$7)*(backdata!$B$2:$B$3496=$B23)*(backdata!$C$2:$C$3496=$A$4)*(backdata!$D$2:$D$3496))))</f>
        <v>44996.754951479998</v>
      </c>
      <c r="N23" s="70">
        <f>IF($A$5&lt;&gt;"Total response time","..",IF((SUMPRODUCT((backdata!$A$2:$A$3496=N$7)*(backdata!$B$2:$B$3496=$B23)*(backdata!$C$2:$C$3496=$A$4)*(backdata!$D$2:$D$3496)))=0,"..",SUMPRODUCT((backdata!$A$2:$A$3496=N$7)*(backdata!$B$2:$B$3496=$B23)*(backdata!$C$2:$C$3496=$A$4)*(backdata!$D$2:$D$3496))))</f>
        <v>43892</v>
      </c>
      <c r="O23" s="70">
        <f>IF($A$5&lt;&gt;"Total response time","..",IF((SUMPRODUCT((backdata!$A$2:$A$3496=O$7)*(backdata!$B$2:$B$3496=$B23)*(backdata!$C$2:$C$3496=$A$4)*(backdata!$D$2:$D$3496)))=0,"..",SUMPRODUCT((backdata!$A$2:$A$3496=O$7)*(backdata!$B$2:$B$3496=$B23)*(backdata!$C$2:$C$3496=$A$4)*(backdata!$D$2:$D$3496))))</f>
        <v>42111.802116400002</v>
      </c>
      <c r="P23" s="70">
        <f>IF($A$5&lt;&gt;"Total response time","..",IF((SUMPRODUCT((backdata!$A$2:$A$3496=P$7)*(backdata!$B$2:$B$3496=$B23)*(backdata!$C$2:$C$3496=$A$4)*(backdata!$D$2:$D$3496)))=0,"..",SUMPRODUCT((backdata!$A$2:$A$3496=P$7)*(backdata!$B$2:$B$3496=$B23)*(backdata!$C$2:$C$3496=$A$4)*(backdata!$D$2:$D$3496))))</f>
        <v>38993.366218590003</v>
      </c>
      <c r="Q23" s="70">
        <f>IF($A$5&lt;&gt;"Total response time","..",IF((SUMPRODUCT((backdata!$A$2:$A$3496=Q$7)*(backdata!$B$2:$B$3496=$B23)*(backdata!$C$2:$C$3496=$A$4)*(backdata!$D$2:$D$3496)))=0,"..",SUMPRODUCT((backdata!$A$2:$A$3496=Q$7)*(backdata!$B$2:$B$3496=$B23)*(backdata!$C$2:$C$3496=$A$4)*(backdata!$D$2:$D$3496))))</f>
        <v>33293.819683080001</v>
      </c>
      <c r="R23" s="70" cm="1">
        <f t="array" ref="R23">IF(R10="..","..", SUMPRODUCT((data_0910!$A$2:$A$40000=R$7)*(data_0910!$B$2:$B$40000=$B10)*(data_0910!$C$2:$C$40000=$A$4)*(data_0910!$D$2:$D$40000)))</f>
        <v>37289</v>
      </c>
      <c r="S23" s="70"/>
      <c r="T23" s="70"/>
      <c r="U23" s="70"/>
      <c r="V23" s="70"/>
      <c r="W23" s="70"/>
      <c r="X23" s="70"/>
      <c r="Y23" s="70"/>
      <c r="Z23" s="53"/>
      <c r="AA23" s="53"/>
      <c r="AB23" s="53"/>
      <c r="AC23" s="53"/>
      <c r="AD23" s="53"/>
      <c r="AE23" s="53"/>
      <c r="AF23" s="53"/>
      <c r="AG23" s="53"/>
      <c r="AH23" s="53"/>
      <c r="AI23" s="53"/>
    </row>
    <row r="24" spans="1:35" s="51" customFormat="1" ht="16.5" customHeight="1" x14ac:dyDescent="0.35">
      <c r="A24" s="67" t="s">
        <v>99</v>
      </c>
      <c r="B24" s="50" t="s">
        <v>100</v>
      </c>
      <c r="C24" s="125" t="s">
        <v>139</v>
      </c>
      <c r="D24" s="125" t="s">
        <v>139</v>
      </c>
      <c r="E24" s="125" t="s">
        <v>139</v>
      </c>
      <c r="F24" s="125" t="s">
        <v>139</v>
      </c>
      <c r="G24" s="125" t="s">
        <v>139</v>
      </c>
      <c r="H24" s="125" t="s">
        <v>139</v>
      </c>
      <c r="I24" s="125" t="s">
        <v>139</v>
      </c>
      <c r="J24" s="125" t="s">
        <v>139</v>
      </c>
      <c r="K24" s="125" t="s">
        <v>139</v>
      </c>
      <c r="L24" s="125" t="s">
        <v>139</v>
      </c>
      <c r="M24" s="125" t="s">
        <v>139</v>
      </c>
      <c r="N24" s="125" t="s">
        <v>139</v>
      </c>
      <c r="O24" s="125" t="s">
        <v>139</v>
      </c>
      <c r="P24" s="125" t="s">
        <v>139</v>
      </c>
      <c r="Q24" s="125" t="s">
        <v>139</v>
      </c>
      <c r="R24" s="70" cm="1">
        <f t="array" ref="R24">IF(R11="..","..", SUMPRODUCT((data_0910!$A$2:$A$40000=R$7)*(data_0910!$B$2:$B$40000=$B11)*(data_0910!$C$2:$C$40000=$A$4)*(data_0910!$D$2:$D$40000)))</f>
        <v>21025</v>
      </c>
      <c r="S24" s="95"/>
      <c r="T24" s="95"/>
      <c r="U24" s="95"/>
      <c r="V24" s="95"/>
      <c r="W24" s="95"/>
      <c r="X24" s="95"/>
      <c r="Y24" s="95"/>
      <c r="Z24" s="50"/>
      <c r="AA24" s="50"/>
      <c r="AB24" s="50"/>
      <c r="AC24" s="50"/>
      <c r="AD24" s="50"/>
      <c r="AE24" s="50"/>
      <c r="AF24" s="50"/>
      <c r="AG24" s="50"/>
      <c r="AH24" s="50"/>
      <c r="AI24" s="50"/>
    </row>
    <row r="25" spans="1:35" s="51" customFormat="1" ht="16.5" customHeight="1" x14ac:dyDescent="0.35">
      <c r="A25" s="50"/>
      <c r="B25" s="50" t="s">
        <v>69</v>
      </c>
      <c r="C25" s="125" t="s">
        <v>139</v>
      </c>
      <c r="D25" s="125" t="s">
        <v>139</v>
      </c>
      <c r="E25" s="125" t="s">
        <v>139</v>
      </c>
      <c r="F25" s="125" t="s">
        <v>139</v>
      </c>
      <c r="G25" s="125" t="s">
        <v>139</v>
      </c>
      <c r="H25" s="125" t="s">
        <v>139</v>
      </c>
      <c r="I25" s="125" t="s">
        <v>139</v>
      </c>
      <c r="J25" s="125" t="s">
        <v>139</v>
      </c>
      <c r="K25" s="125" t="s">
        <v>139</v>
      </c>
      <c r="L25" s="125" t="s">
        <v>139</v>
      </c>
      <c r="M25" s="125" t="s">
        <v>139</v>
      </c>
      <c r="N25" s="125" t="s">
        <v>139</v>
      </c>
      <c r="O25" s="125" t="s">
        <v>139</v>
      </c>
      <c r="P25" s="125" t="s">
        <v>139</v>
      </c>
      <c r="Q25" s="125" t="s">
        <v>139</v>
      </c>
      <c r="R25" s="70" cm="1">
        <f t="array" ref="R25">IF(R12="..","..", SUMPRODUCT((data_0910!$A$2:$A$40000=R$7)*(data_0910!$B$2:$B$40000=$B12)*(data_0910!$C$2:$C$40000=$A$4)*(data_0910!$D$2:$D$40000)))</f>
        <v>12169</v>
      </c>
      <c r="S25" s="95"/>
      <c r="T25" s="95"/>
      <c r="U25" s="95"/>
      <c r="V25" s="95"/>
      <c r="W25" s="95"/>
      <c r="X25" s="95"/>
      <c r="Y25" s="95"/>
      <c r="Z25" s="50"/>
      <c r="AA25" s="50"/>
      <c r="AB25" s="50"/>
      <c r="AC25" s="50"/>
      <c r="AD25" s="50"/>
      <c r="AE25" s="50"/>
      <c r="AF25" s="50"/>
      <c r="AG25" s="50"/>
      <c r="AH25" s="50"/>
      <c r="AI25" s="50"/>
    </row>
    <row r="26" spans="1:35" s="51" customFormat="1" ht="16.5" customHeight="1" x14ac:dyDescent="0.35">
      <c r="A26" s="50"/>
      <c r="B26" s="50" t="s">
        <v>101</v>
      </c>
      <c r="C26" s="125" t="s">
        <v>139</v>
      </c>
      <c r="D26" s="125" t="s">
        <v>139</v>
      </c>
      <c r="E26" s="125" t="s">
        <v>139</v>
      </c>
      <c r="F26" s="125" t="s">
        <v>139</v>
      </c>
      <c r="G26" s="125" t="s">
        <v>139</v>
      </c>
      <c r="H26" s="125" t="s">
        <v>139</v>
      </c>
      <c r="I26" s="125" t="s">
        <v>139</v>
      </c>
      <c r="J26" s="125" t="s">
        <v>139</v>
      </c>
      <c r="K26" s="125" t="s">
        <v>139</v>
      </c>
      <c r="L26" s="125" t="s">
        <v>139</v>
      </c>
      <c r="M26" s="125" t="s">
        <v>139</v>
      </c>
      <c r="N26" s="125" t="s">
        <v>139</v>
      </c>
      <c r="O26" s="125" t="s">
        <v>139</v>
      </c>
      <c r="P26" s="125" t="s">
        <v>139</v>
      </c>
      <c r="Q26" s="125" t="s">
        <v>139</v>
      </c>
      <c r="R26" s="70" cm="1">
        <f t="array" ref="R26">IF(R13="..","..", SUMPRODUCT((data_0910!$A$2:$A$40000=R$7)*(data_0910!$B$2:$B$40000=$B13)*(data_0910!$C$2:$C$40000=$A$4)*(data_0910!$D$2:$D$40000)))</f>
        <v>4095</v>
      </c>
      <c r="S26" s="95"/>
      <c r="T26" s="95"/>
      <c r="U26" s="95"/>
      <c r="V26" s="95"/>
      <c r="W26" s="95"/>
      <c r="X26" s="95"/>
      <c r="Y26" s="95"/>
      <c r="Z26" s="50"/>
      <c r="AA26" s="50"/>
      <c r="AB26" s="50"/>
      <c r="AC26" s="50"/>
      <c r="AD26" s="50"/>
      <c r="AE26" s="50"/>
      <c r="AF26" s="50"/>
      <c r="AG26" s="50"/>
      <c r="AH26" s="50"/>
      <c r="AI26" s="50"/>
    </row>
    <row r="27" spans="1:35" s="65" customFormat="1" ht="16.5" customHeight="1" x14ac:dyDescent="0.35">
      <c r="A27" s="66" t="s">
        <v>268</v>
      </c>
      <c r="B27" s="63" t="s">
        <v>11</v>
      </c>
      <c r="C27" s="70">
        <f>IF($A$5&lt;&gt;"Total response time","..",IF((SUMPRODUCT((backdata!$A$2:$A$3496=C$7)*(backdata!$B$2:$B$3496=$B27)*(backdata!$C$2:$C$3496=$A$4)*(backdata!$D$2:$D$3496)))=0,"..",SUMPRODUCT((backdata!$A$2:$A$3496=C$7)*(backdata!$B$2:$B$3496=$B27)*(backdata!$C$2:$C$3496=$A$4)*(backdata!$D$2:$D$3496))))</f>
        <v>37383.872528070002</v>
      </c>
      <c r="D27" s="70">
        <f>IF($A$5&lt;&gt;"Total response time","..",IF((SUMPRODUCT((backdata!$A$2:$A$3496=D$7)*(backdata!$B$2:$B$3496=$B27)*(backdata!$C$2:$C$3496=$A$4)*(backdata!$D$2:$D$3496)))=0,"..",SUMPRODUCT((backdata!$A$2:$A$3496=D$7)*(backdata!$B$2:$B$3496=$B27)*(backdata!$C$2:$C$3496=$A$4)*(backdata!$D$2:$D$3496))))</f>
        <v>38501.125412020003</v>
      </c>
      <c r="E27" s="70">
        <f>IF($A$5&lt;&gt;"Total response time","..",IF((SUMPRODUCT((backdata!$A$2:$A$3496=E$7)*(backdata!$B$2:$B$3496=$B27)*(backdata!$C$2:$C$3496=$A$4)*(backdata!$D$2:$D$3496)))=0,"..",SUMPRODUCT((backdata!$A$2:$A$3496=E$7)*(backdata!$B$2:$B$3496=$B27)*(backdata!$C$2:$C$3496=$A$4)*(backdata!$D$2:$D$3496))))</f>
        <v>37524.069427510003</v>
      </c>
      <c r="F27" s="70">
        <f>IF($A$5&lt;&gt;"Total response time","..",IF((SUMPRODUCT((backdata!$A$2:$A$3496=F$7)*(backdata!$B$2:$B$3496=$B27)*(backdata!$C$2:$C$3496=$A$4)*(backdata!$D$2:$D$3496)))=0,"..",SUMPRODUCT((backdata!$A$2:$A$3496=F$7)*(backdata!$B$2:$B$3496=$B27)*(backdata!$C$2:$C$3496=$A$4)*(backdata!$D$2:$D$3496))))</f>
        <v>34822.881202689998</v>
      </c>
      <c r="G27" s="70">
        <f>IF($A$5&lt;&gt;"Total response time","..",IF((SUMPRODUCT((backdata!$A$2:$A$3496=G$7)*(backdata!$B$2:$B$3496=$B27)*(backdata!$C$2:$C$3496=$A$4)*(backdata!$D$2:$D$3496)))=0,"..",SUMPRODUCT((backdata!$A$2:$A$3496=G$7)*(backdata!$B$2:$B$3496=$B27)*(backdata!$C$2:$C$3496=$A$4)*(backdata!$D$2:$D$3496))))</f>
        <v>32766.668296839998</v>
      </c>
      <c r="H27" s="70">
        <f>IF($A$5&lt;&gt;"Total response time","..",IF((SUMPRODUCT((backdata!$A$2:$A$3496=H$7)*(backdata!$B$2:$B$3496=$B27)*(backdata!$C$2:$C$3496=$A$4)*(backdata!$D$2:$D$3496)))=0,"..",SUMPRODUCT((backdata!$A$2:$A$3496=H$7)*(backdata!$B$2:$B$3496=$B27)*(backdata!$C$2:$C$3496=$A$4)*(backdata!$D$2:$D$3496))))</f>
        <v>35050.393310549996</v>
      </c>
      <c r="I27" s="70">
        <f>IF($A$5&lt;&gt;"Total response time","..",IF((SUMPRODUCT((backdata!$A$2:$A$3496=I$7)*(backdata!$B$2:$B$3496=$B27)*(backdata!$C$2:$C$3496=$A$4)*(backdata!$D$2:$D$3496)))=0,"..",SUMPRODUCT((backdata!$A$2:$A$3496=I$7)*(backdata!$B$2:$B$3496=$B27)*(backdata!$C$2:$C$3496=$A$4)*(backdata!$D$2:$D$3496))))</f>
        <v>32357.975662249999</v>
      </c>
      <c r="J27" s="70">
        <f>IF($A$5&lt;&gt;"Total response time","..",IF((SUMPRODUCT((backdata!$A$2:$A$3496=J$7)*(backdata!$B$2:$B$3496=$B27)*(backdata!$C$2:$C$3496=$A$4)*(backdata!$D$2:$D$3496)))=0,"..",SUMPRODUCT((backdata!$A$2:$A$3496=J$7)*(backdata!$B$2:$B$3496=$B27)*(backdata!$C$2:$C$3496=$A$4)*(backdata!$D$2:$D$3496))))</f>
        <v>34699.212631260001</v>
      </c>
      <c r="K27" s="70">
        <f>IF($A$5&lt;&gt;"Total response time","..",IF((SUMPRODUCT((backdata!$A$2:$A$3496=K$7)*(backdata!$B$2:$B$3496=$B27)*(backdata!$C$2:$C$3496=$A$4)*(backdata!$D$2:$D$3496)))=0,"..",SUMPRODUCT((backdata!$A$2:$A$3496=K$7)*(backdata!$B$2:$B$3496=$B27)*(backdata!$C$2:$C$3496=$A$4)*(backdata!$D$2:$D$3496))))</f>
        <v>31034.688774130002</v>
      </c>
      <c r="L27" s="70">
        <f>IF($A$5&lt;&gt;"Total response time","..",IF((SUMPRODUCT((backdata!$A$2:$A$3496=L$7)*(backdata!$B$2:$B$3496=$B27)*(backdata!$C$2:$C$3496=$A$4)*(backdata!$D$2:$D$3496)))=0,"..",SUMPRODUCT((backdata!$A$2:$A$3496=L$7)*(backdata!$B$2:$B$3496=$B27)*(backdata!$C$2:$C$3496=$A$4)*(backdata!$D$2:$D$3496))))</f>
        <v>33183.298133819997</v>
      </c>
      <c r="M27" s="70">
        <f>IF($A$5&lt;&gt;"Total response time","..",IF((SUMPRODUCT((backdata!$A$2:$A$3496=M$7)*(backdata!$B$2:$B$3496=$B27)*(backdata!$C$2:$C$3496=$A$4)*(backdata!$D$2:$D$3496)))=0,"..",SUMPRODUCT((backdata!$A$2:$A$3496=M$7)*(backdata!$B$2:$B$3496=$B27)*(backdata!$C$2:$C$3496=$A$4)*(backdata!$D$2:$D$3496))))</f>
        <v>29379.02567291</v>
      </c>
      <c r="N27" s="70">
        <f>IF($A$5&lt;&gt;"Total response time","..",IF((SUMPRODUCT((backdata!$A$2:$A$3496=N$7)*(backdata!$B$2:$B$3496=$B27)*(backdata!$C$2:$C$3496=$A$4)*(backdata!$D$2:$D$3496)))=0,"..",SUMPRODUCT((backdata!$A$2:$A$3496=N$7)*(backdata!$B$2:$B$3496=$B27)*(backdata!$C$2:$C$3496=$A$4)*(backdata!$D$2:$D$3496))))</f>
        <v>27507</v>
      </c>
      <c r="O27" s="70">
        <f>IF($A$5&lt;&gt;"Total response time","..",IF((SUMPRODUCT((backdata!$A$2:$A$3496=O$7)*(backdata!$B$2:$B$3496=$B27)*(backdata!$C$2:$C$3496=$A$4)*(backdata!$D$2:$D$3496)))=0,"..",SUMPRODUCT((backdata!$A$2:$A$3496=O$7)*(backdata!$B$2:$B$3496=$B27)*(backdata!$C$2:$C$3496=$A$4)*(backdata!$D$2:$D$3496))))</f>
        <v>26083.687599180001</v>
      </c>
      <c r="P27" s="70">
        <f>IF($A$5&lt;&gt;"Total response time","..",IF((SUMPRODUCT((backdata!$A$2:$A$3496=P$7)*(backdata!$B$2:$B$3496=$B27)*(backdata!$C$2:$C$3496=$A$4)*(backdata!$D$2:$D$3496)))=0,"..",SUMPRODUCT((backdata!$A$2:$A$3496=P$7)*(backdata!$B$2:$B$3496=$B27)*(backdata!$C$2:$C$3496=$A$4)*(backdata!$D$2:$D$3496))))</f>
        <v>23544.356948860001</v>
      </c>
      <c r="Q27" s="70">
        <f>IF($A$5&lt;&gt;"Total response time","..",IF((SUMPRODUCT((backdata!$A$2:$A$3496=Q$7)*(backdata!$B$2:$B$3496=$B27)*(backdata!$C$2:$C$3496=$A$4)*(backdata!$D$2:$D$3496)))=0,"..",SUMPRODUCT((backdata!$A$2:$A$3496=Q$7)*(backdata!$B$2:$B$3496=$B27)*(backdata!$C$2:$C$3496=$A$4)*(backdata!$D$2:$D$3496))))</f>
        <v>19416.351142880001</v>
      </c>
      <c r="R27" s="70" cm="1">
        <f t="array" ref="R27">IF(R14="..","..", SUMPRODUCT((data_0910!$A$2:$A$40000=R$7)*(data_0910!$B$2:$B$40000=$B14)*(data_0910!$C$2:$C$40000=$A$4)*(data_0910!$D$2:$D$40000)))</f>
        <v>21370</v>
      </c>
      <c r="S27" s="70"/>
      <c r="T27" s="70"/>
      <c r="U27" s="70"/>
      <c r="V27" s="70"/>
      <c r="W27" s="70"/>
      <c r="X27" s="70"/>
      <c r="Y27" s="70"/>
      <c r="Z27" s="53"/>
      <c r="AA27" s="53"/>
      <c r="AB27" s="53"/>
      <c r="AC27" s="53"/>
      <c r="AD27" s="53"/>
      <c r="AE27" s="53"/>
      <c r="AF27" s="53"/>
      <c r="AG27" s="53"/>
      <c r="AH27" s="53"/>
      <c r="AI27" s="53"/>
    </row>
    <row r="28" spans="1:35" s="51" customFormat="1" ht="16.5" customHeight="1" x14ac:dyDescent="0.35">
      <c r="A28" s="67" t="s">
        <v>99</v>
      </c>
      <c r="B28" s="50" t="s">
        <v>73</v>
      </c>
      <c r="C28" s="125" t="s">
        <v>139</v>
      </c>
      <c r="D28" s="125" t="s">
        <v>139</v>
      </c>
      <c r="E28" s="125" t="s">
        <v>139</v>
      </c>
      <c r="F28" s="125" t="s">
        <v>139</v>
      </c>
      <c r="G28" s="125" t="s">
        <v>139</v>
      </c>
      <c r="H28" s="125" t="s">
        <v>139</v>
      </c>
      <c r="I28" s="125" t="s">
        <v>139</v>
      </c>
      <c r="J28" s="125" t="s">
        <v>139</v>
      </c>
      <c r="K28" s="125" t="s">
        <v>139</v>
      </c>
      <c r="L28" s="125" t="s">
        <v>139</v>
      </c>
      <c r="M28" s="125" t="s">
        <v>139</v>
      </c>
      <c r="N28" s="125" t="s">
        <v>139</v>
      </c>
      <c r="O28" s="125" t="s">
        <v>139</v>
      </c>
      <c r="P28" s="125" t="s">
        <v>139</v>
      </c>
      <c r="Q28" s="125" t="s">
        <v>139</v>
      </c>
      <c r="R28" s="70" cm="1">
        <f t="array" ref="R28">IF(R15="..","..", SUMPRODUCT((data_0910!$A$2:$A$40000=R$7)*(data_0910!$B$2:$B$40000=$B15)*(data_0910!$C$2:$C$40000=$A$4)*(data_0910!$D$2:$D$40000)))</f>
        <v>3308</v>
      </c>
      <c r="S28" s="95"/>
      <c r="T28" s="95"/>
      <c r="U28" s="95"/>
      <c r="V28" s="95"/>
      <c r="W28" s="95"/>
      <c r="X28" s="95"/>
      <c r="Y28" s="95"/>
      <c r="Z28" s="50"/>
      <c r="AA28" s="50"/>
      <c r="AB28" s="50"/>
      <c r="AC28" s="50"/>
      <c r="AD28" s="50"/>
      <c r="AE28" s="50"/>
      <c r="AF28" s="50"/>
      <c r="AG28" s="50"/>
      <c r="AH28" s="50"/>
      <c r="AI28" s="50"/>
    </row>
    <row r="29" spans="1:35" s="51" customFormat="1" ht="16.5" customHeight="1" x14ac:dyDescent="0.35">
      <c r="A29" s="50"/>
      <c r="B29" s="50" t="s">
        <v>72</v>
      </c>
      <c r="C29" s="125" t="s">
        <v>139</v>
      </c>
      <c r="D29" s="125" t="s">
        <v>139</v>
      </c>
      <c r="E29" s="125" t="s">
        <v>139</v>
      </c>
      <c r="F29" s="125" t="s">
        <v>139</v>
      </c>
      <c r="G29" s="125" t="s">
        <v>139</v>
      </c>
      <c r="H29" s="125" t="s">
        <v>139</v>
      </c>
      <c r="I29" s="125" t="s">
        <v>139</v>
      </c>
      <c r="J29" s="125" t="s">
        <v>139</v>
      </c>
      <c r="K29" s="125" t="s">
        <v>139</v>
      </c>
      <c r="L29" s="125" t="s">
        <v>139</v>
      </c>
      <c r="M29" s="125" t="s">
        <v>139</v>
      </c>
      <c r="N29" s="125" t="s">
        <v>139</v>
      </c>
      <c r="O29" s="125" t="s">
        <v>139</v>
      </c>
      <c r="P29" s="125" t="s">
        <v>139</v>
      </c>
      <c r="Q29" s="125" t="s">
        <v>139</v>
      </c>
      <c r="R29" s="70" cm="1">
        <f t="array" ref="R29">IF(R16="..","..", SUMPRODUCT((data_0910!$A$2:$A$40000=R$7)*(data_0910!$B$2:$B$40000=$B16)*(data_0910!$C$2:$C$40000=$A$4)*(data_0910!$D$2:$D$40000)))</f>
        <v>18062</v>
      </c>
      <c r="S29" s="95"/>
      <c r="T29" s="95"/>
      <c r="U29" s="95"/>
      <c r="V29" s="95"/>
      <c r="W29" s="95"/>
      <c r="X29" s="95"/>
      <c r="Y29" s="95"/>
      <c r="Z29" s="50"/>
      <c r="AA29" s="50"/>
      <c r="AB29" s="50"/>
      <c r="AC29" s="50"/>
      <c r="AD29" s="50"/>
      <c r="AE29" s="50"/>
      <c r="AF29" s="50"/>
      <c r="AG29" s="50"/>
      <c r="AH29" s="50"/>
      <c r="AI29" s="50"/>
    </row>
    <row r="30" spans="1:35" s="65" customFormat="1" ht="16.5" customHeight="1" x14ac:dyDescent="0.35">
      <c r="A30" s="66" t="s">
        <v>13</v>
      </c>
      <c r="B30" s="63" t="s">
        <v>13</v>
      </c>
      <c r="C30" s="70">
        <f>IF($A$5&lt;&gt;"Total response time","..",IF((SUMPRODUCT((backdata!$A$2:$A$3496=C$7)*(backdata!$B$2:$B$3496=$B30)*(backdata!$C$2:$C$3496=$A$4)*(backdata!$D$2:$D$3496)))=0,"..",SUMPRODUCT((backdata!$A$2:$A$3496=C$7)*(backdata!$B$2:$B$3496=$B30)*(backdata!$C$2:$C$3496=$A$4)*(backdata!$D$2:$D$3496))))</f>
        <v>54738.846435569998</v>
      </c>
      <c r="D30" s="70">
        <f>IF($A$5&lt;&gt;"Total response time","..",IF((SUMPRODUCT((backdata!$A$2:$A$3496=D$7)*(backdata!$B$2:$B$3496=$B30)*(backdata!$C$2:$C$3496=$A$4)*(backdata!$D$2:$D$3496)))=0,"..",SUMPRODUCT((backdata!$A$2:$A$3496=D$7)*(backdata!$B$2:$B$3496=$B30)*(backdata!$C$2:$C$3496=$A$4)*(backdata!$D$2:$D$3496))))</f>
        <v>61216.644493100001</v>
      </c>
      <c r="E30" s="70">
        <f>IF($A$5&lt;&gt;"Total response time","..",IF((SUMPRODUCT((backdata!$A$2:$A$3496=E$7)*(backdata!$B$2:$B$3496=$B30)*(backdata!$C$2:$C$3496=$A$4)*(backdata!$D$2:$D$3496)))=0,"..",SUMPRODUCT((backdata!$A$2:$A$3496=E$7)*(backdata!$B$2:$B$3496=$B30)*(backdata!$C$2:$C$3496=$A$4)*(backdata!$D$2:$D$3496))))</f>
        <v>60384.345336929997</v>
      </c>
      <c r="F30" s="70">
        <f>IF($A$5&lt;&gt;"Total response time","..",IF((SUMPRODUCT((backdata!$A$2:$A$3496=F$7)*(backdata!$B$2:$B$3496=$B30)*(backdata!$C$2:$C$3496=$A$4)*(backdata!$D$2:$D$3496)))=0,"..",SUMPRODUCT((backdata!$A$2:$A$3496=F$7)*(backdata!$B$2:$B$3496=$B30)*(backdata!$C$2:$C$3496=$A$4)*(backdata!$D$2:$D$3496))))</f>
        <v>60011.634941119999</v>
      </c>
      <c r="G30" s="70">
        <f>IF($A$5&lt;&gt;"Total response time","..",IF((SUMPRODUCT((backdata!$A$2:$A$3496=G$7)*(backdata!$B$2:$B$3496=$B30)*(backdata!$C$2:$C$3496=$A$4)*(backdata!$D$2:$D$3496)))=0,"..",SUMPRODUCT((backdata!$A$2:$A$3496=G$7)*(backdata!$B$2:$B$3496=$B30)*(backdata!$C$2:$C$3496=$A$4)*(backdata!$D$2:$D$3496))))</f>
        <v>65045.452095059998</v>
      </c>
      <c r="H30" s="70">
        <f>IF($A$5&lt;&gt;"Total response time","..",IF((SUMPRODUCT((backdata!$A$2:$A$3496=H$7)*(backdata!$B$2:$B$3496=$B30)*(backdata!$C$2:$C$3496=$A$4)*(backdata!$D$2:$D$3496)))=0,"..",SUMPRODUCT((backdata!$A$2:$A$3496=H$7)*(backdata!$B$2:$B$3496=$B30)*(backdata!$C$2:$C$3496=$A$4)*(backdata!$D$2:$D$3496))))</f>
        <v>76829.847312960002</v>
      </c>
      <c r="I30" s="70">
        <f>IF($A$5&lt;&gt;"Total response time","..",IF((SUMPRODUCT((backdata!$A$2:$A$3496=I$7)*(backdata!$B$2:$B$3496=$B30)*(backdata!$C$2:$C$3496=$A$4)*(backdata!$D$2:$D$3496)))=0,"..",SUMPRODUCT((backdata!$A$2:$A$3496=I$7)*(backdata!$B$2:$B$3496=$B30)*(backdata!$C$2:$C$3496=$A$4)*(backdata!$D$2:$D$3496))))</f>
        <v>78785.067184479994</v>
      </c>
      <c r="J30" s="70">
        <f>IF($A$5&lt;&gt;"Total response time","..",IF((SUMPRODUCT((backdata!$A$2:$A$3496=J$7)*(backdata!$B$2:$B$3496=$B30)*(backdata!$C$2:$C$3496=$A$4)*(backdata!$D$2:$D$3496)))=0,"..",SUMPRODUCT((backdata!$A$2:$A$3496=J$7)*(backdata!$B$2:$B$3496=$B30)*(backdata!$C$2:$C$3496=$A$4)*(backdata!$D$2:$D$3496))))</f>
        <v>87562.861541759994</v>
      </c>
      <c r="K30" s="70">
        <f>IF($A$5&lt;&gt;"Total response time","..",IF((SUMPRODUCT((backdata!$A$2:$A$3496=K$7)*(backdata!$B$2:$B$3496=$B30)*(backdata!$C$2:$C$3496=$A$4)*(backdata!$D$2:$D$3496)))=0,"..",SUMPRODUCT((backdata!$A$2:$A$3496=K$7)*(backdata!$B$2:$B$3496=$B30)*(backdata!$C$2:$C$3496=$A$4)*(backdata!$D$2:$D$3496))))</f>
        <v>80984.126380899994</v>
      </c>
      <c r="L30" s="70">
        <f>IF($A$5&lt;&gt;"Total response time","..",IF((SUMPRODUCT((backdata!$A$2:$A$3496=L$7)*(backdata!$B$2:$B$3496=$B30)*(backdata!$C$2:$C$3496=$A$4)*(backdata!$D$2:$D$3496)))=0,"..",SUMPRODUCT((backdata!$A$2:$A$3496=L$7)*(backdata!$B$2:$B$3496=$B30)*(backdata!$C$2:$C$3496=$A$4)*(backdata!$D$2:$D$3496))))</f>
        <v>74834.808952320003</v>
      </c>
      <c r="M30" s="70">
        <f>IF($A$5&lt;&gt;"Total response time","..",IF((SUMPRODUCT((backdata!$A$2:$A$3496=M$7)*(backdata!$B$2:$B$3496=$B30)*(backdata!$C$2:$C$3496=$A$4)*(backdata!$D$2:$D$3496)))=0,"..",SUMPRODUCT((backdata!$A$2:$A$3496=M$7)*(backdata!$B$2:$B$3496=$B30)*(backdata!$C$2:$C$3496=$A$4)*(backdata!$D$2:$D$3496))))</f>
        <v>58878.347919430002</v>
      </c>
      <c r="N30" s="70">
        <f>IF($A$5&lt;&gt;"Total response time","..",IF((SUMPRODUCT((backdata!$A$2:$A$3496=N$7)*(backdata!$B$2:$B$3496=$B30)*(backdata!$C$2:$C$3496=$A$4)*(backdata!$D$2:$D$3496)))=0,"..",SUMPRODUCT((backdata!$A$2:$A$3496=N$7)*(backdata!$B$2:$B$3496=$B30)*(backdata!$C$2:$C$3496=$A$4)*(backdata!$D$2:$D$3496))))</f>
        <v>53158</v>
      </c>
      <c r="O30" s="70">
        <f>IF($A$5&lt;&gt;"Total response time","..",IF((SUMPRODUCT((backdata!$A$2:$A$3496=O$7)*(backdata!$B$2:$B$3496=$B30)*(backdata!$C$2:$C$3496=$A$4)*(backdata!$D$2:$D$3496)))=0,"..",SUMPRODUCT((backdata!$A$2:$A$3496=O$7)*(backdata!$B$2:$B$3496=$B30)*(backdata!$C$2:$C$3496=$A$4)*(backdata!$D$2:$D$3496))))</f>
        <v>47351.452865619998</v>
      </c>
      <c r="P30" s="70">
        <f>IF($A$5&lt;&gt;"Total response time","..",IF((SUMPRODUCT((backdata!$A$2:$A$3496=P$7)*(backdata!$B$2:$B$3496=$B30)*(backdata!$C$2:$C$3496=$A$4)*(backdata!$D$2:$D$3496)))=0,"..",SUMPRODUCT((backdata!$A$2:$A$3496=P$7)*(backdata!$B$2:$B$3496=$B30)*(backdata!$C$2:$C$3496=$A$4)*(backdata!$D$2:$D$3496))))</f>
        <v>40936.77640535</v>
      </c>
      <c r="Q30" s="70">
        <f>IF($A$5&lt;&gt;"Total response time","..",IF((SUMPRODUCT((backdata!$A$2:$A$3496=Q$7)*(backdata!$B$2:$B$3496=$B30)*(backdata!$C$2:$C$3496=$A$4)*(backdata!$D$2:$D$3496)))=0,"..",SUMPRODUCT((backdata!$A$2:$A$3496=Q$7)*(backdata!$B$2:$B$3496=$B30)*(backdata!$C$2:$C$3496=$A$4)*(backdata!$D$2:$D$3496))))</f>
        <v>36175.279251100001</v>
      </c>
      <c r="R30" s="70" cm="1">
        <f t="array" ref="R30">IF(R17="..","..", SUMPRODUCT((data_0910!$A$2:$A$40000=R$7)*(data_0910!$B$2:$B$40000=$B17)*(data_0910!$C$2:$C$40000=$A$4)*(data_0910!$D$2:$D$40000)))</f>
        <v>24817</v>
      </c>
      <c r="S30" s="70"/>
      <c r="T30" s="70"/>
      <c r="U30" s="70"/>
      <c r="V30" s="70"/>
      <c r="W30" s="70"/>
      <c r="X30" s="70"/>
      <c r="Y30" s="70"/>
      <c r="Z30" s="53"/>
      <c r="AA30" s="53"/>
      <c r="AB30" s="53"/>
      <c r="AC30" s="53"/>
      <c r="AD30" s="53"/>
      <c r="AE30" s="53"/>
      <c r="AF30" s="53"/>
      <c r="AG30" s="53"/>
      <c r="AH30" s="53"/>
      <c r="AI30" s="53"/>
    </row>
    <row r="31" spans="1:35" s="65" customFormat="1" ht="16.5" customHeight="1" x14ac:dyDescent="0.35">
      <c r="A31" s="66" t="s">
        <v>269</v>
      </c>
      <c r="B31" s="63" t="s">
        <v>12</v>
      </c>
      <c r="C31" s="70">
        <f>IF($A$5&lt;&gt;"Total response time","..",IF((SUMPRODUCT((backdata!$A$2:$A$3496=C$7)*(backdata!$B$2:$B$3496=$B31)*(backdata!$C$2:$C$3496=$A$4)*(backdata!$D$2:$D$3496)))=0,"..",SUMPRODUCT((backdata!$A$2:$A$3496=C$7)*(backdata!$B$2:$B$3496=$B31)*(backdata!$C$2:$C$3496=$A$4)*(backdata!$D$2:$D$3496))))</f>
        <v>10830.75373081</v>
      </c>
      <c r="D31" s="70">
        <f>IF($A$5&lt;&gt;"Total response time","..",IF((SUMPRODUCT((backdata!$A$2:$A$3496=D$7)*(backdata!$B$2:$B$3496=$B31)*(backdata!$C$2:$C$3496=$A$4)*(backdata!$D$2:$D$3496)))=0,"..",SUMPRODUCT((backdata!$A$2:$A$3496=D$7)*(backdata!$B$2:$B$3496=$B31)*(backdata!$C$2:$C$3496=$A$4)*(backdata!$D$2:$D$3496))))</f>
        <v>11645.0269928</v>
      </c>
      <c r="E31" s="70">
        <f>IF($A$5&lt;&gt;"Total response time","..",IF((SUMPRODUCT((backdata!$A$2:$A$3496=E$7)*(backdata!$B$2:$B$3496=$B31)*(backdata!$C$2:$C$3496=$A$4)*(backdata!$D$2:$D$3496)))=0,"..",SUMPRODUCT((backdata!$A$2:$A$3496=E$7)*(backdata!$B$2:$B$3496=$B31)*(backdata!$C$2:$C$3496=$A$4)*(backdata!$D$2:$D$3496))))</f>
        <v>11115.00925447</v>
      </c>
      <c r="F31" s="70">
        <f>IF($A$5&lt;&gt;"Total response time","..",IF((SUMPRODUCT((backdata!$A$2:$A$3496=F$7)*(backdata!$B$2:$B$3496=$B31)*(backdata!$C$2:$C$3496=$A$4)*(backdata!$D$2:$D$3496)))=0,"..",SUMPRODUCT((backdata!$A$2:$A$3496=F$7)*(backdata!$B$2:$B$3496=$B31)*(backdata!$C$2:$C$3496=$A$4)*(backdata!$D$2:$D$3496))))</f>
        <v>9809.1645336399997</v>
      </c>
      <c r="G31" s="70">
        <f>IF($A$5&lt;&gt;"Total response time","..",IF((SUMPRODUCT((backdata!$A$2:$A$3496=G$7)*(backdata!$B$2:$B$3496=$B31)*(backdata!$C$2:$C$3496=$A$4)*(backdata!$D$2:$D$3496)))=0,"..",SUMPRODUCT((backdata!$A$2:$A$3496=G$7)*(backdata!$B$2:$B$3496=$B31)*(backdata!$C$2:$C$3496=$A$4)*(backdata!$D$2:$D$3496))))</f>
        <v>9194.65861511</v>
      </c>
      <c r="H31" s="70">
        <f>IF($A$5&lt;&gt;"Total response time","..",IF((SUMPRODUCT((backdata!$A$2:$A$3496=H$7)*(backdata!$B$2:$B$3496=$B31)*(backdata!$C$2:$C$3496=$A$4)*(backdata!$D$2:$D$3496)))=0,"..",SUMPRODUCT((backdata!$A$2:$A$3496=H$7)*(backdata!$B$2:$B$3496=$B31)*(backdata!$C$2:$C$3496=$A$4)*(backdata!$D$2:$D$3496))))</f>
        <v>10248.704872120001</v>
      </c>
      <c r="I31" s="70">
        <f>IF($A$5&lt;&gt;"Total response time","..",IF((SUMPRODUCT((backdata!$A$2:$A$3496=I$7)*(backdata!$B$2:$B$3496=$B31)*(backdata!$C$2:$C$3496=$A$4)*(backdata!$D$2:$D$3496)))=0,"..",SUMPRODUCT((backdata!$A$2:$A$3496=I$7)*(backdata!$B$2:$B$3496=$B31)*(backdata!$C$2:$C$3496=$A$4)*(backdata!$D$2:$D$3496))))</f>
        <v>9557.5183258100005</v>
      </c>
      <c r="J31" s="70">
        <f>IF($A$5&lt;&gt;"Total response time","..",IF((SUMPRODUCT((backdata!$A$2:$A$3496=J$7)*(backdata!$B$2:$B$3496=$B31)*(backdata!$C$2:$C$3496=$A$4)*(backdata!$D$2:$D$3496)))=0,"..",SUMPRODUCT((backdata!$A$2:$A$3496=J$7)*(backdata!$B$2:$B$3496=$B31)*(backdata!$C$2:$C$3496=$A$4)*(backdata!$D$2:$D$3496))))</f>
        <v>10702.21080777</v>
      </c>
      <c r="K31" s="70">
        <f>IF($A$5&lt;&gt;"Total response time","..",IF((SUMPRODUCT((backdata!$A$2:$A$3496=K$7)*(backdata!$B$2:$B$3496=$B31)*(backdata!$C$2:$C$3496=$A$4)*(backdata!$D$2:$D$3496)))=0,"..",SUMPRODUCT((backdata!$A$2:$A$3496=K$7)*(backdata!$B$2:$B$3496=$B31)*(backdata!$C$2:$C$3496=$A$4)*(backdata!$D$2:$D$3496))))</f>
        <v>10692.76195287</v>
      </c>
      <c r="L31" s="70">
        <f>IF($A$5&lt;&gt;"Total response time","..",IF((SUMPRODUCT((backdata!$A$2:$A$3496=L$7)*(backdata!$B$2:$B$3496=$B31)*(backdata!$C$2:$C$3496=$A$4)*(backdata!$D$2:$D$3496)))=0,"..",SUMPRODUCT((backdata!$A$2:$A$3496=L$7)*(backdata!$B$2:$B$3496=$B31)*(backdata!$C$2:$C$3496=$A$4)*(backdata!$D$2:$D$3496))))</f>
        <v>11297.204110139999</v>
      </c>
      <c r="M31" s="70">
        <f>IF($A$5&lt;&gt;"Total response time","..",IF((SUMPRODUCT((backdata!$A$2:$A$3496=M$7)*(backdata!$B$2:$B$3496=$B31)*(backdata!$C$2:$C$3496=$A$4)*(backdata!$D$2:$D$3496)))=0,"..",SUMPRODUCT((backdata!$A$2:$A$3496=M$7)*(backdata!$B$2:$B$3496=$B31)*(backdata!$C$2:$C$3496=$A$4)*(backdata!$D$2:$D$3496))))</f>
        <v>9494.3413791700004</v>
      </c>
      <c r="N31" s="70">
        <f>IF($A$5&lt;&gt;"Total response time","..",IF((SUMPRODUCT((backdata!$A$2:$A$3496=N$7)*(backdata!$B$2:$B$3496=$B31)*(backdata!$C$2:$C$3496=$A$4)*(backdata!$D$2:$D$3496)))=0,"..",SUMPRODUCT((backdata!$A$2:$A$3496=N$7)*(backdata!$B$2:$B$3496=$B31)*(backdata!$C$2:$C$3496=$A$4)*(backdata!$D$2:$D$3496))))</f>
        <v>8924</v>
      </c>
      <c r="O31" s="70">
        <f>IF($A$5&lt;&gt;"Total response time","..",IF((SUMPRODUCT((backdata!$A$2:$A$3496=O$7)*(backdata!$B$2:$B$3496=$B31)*(backdata!$C$2:$C$3496=$A$4)*(backdata!$D$2:$D$3496)))=0,"..",SUMPRODUCT((backdata!$A$2:$A$3496=O$7)*(backdata!$B$2:$B$3496=$B31)*(backdata!$C$2:$C$3496=$A$4)*(backdata!$D$2:$D$3496))))</f>
        <v>9469.7274208100007</v>
      </c>
      <c r="P31" s="70">
        <f>IF($A$5&lt;&gt;"Total response time","..",IF((SUMPRODUCT((backdata!$A$2:$A$3496=P$7)*(backdata!$B$2:$B$3496=$B31)*(backdata!$C$2:$C$3496=$A$4)*(backdata!$D$2:$D$3496)))=0,"..",SUMPRODUCT((backdata!$A$2:$A$3496=P$7)*(backdata!$B$2:$B$3496=$B31)*(backdata!$C$2:$C$3496=$A$4)*(backdata!$D$2:$D$3496))))</f>
        <v>7620.9081859600001</v>
      </c>
      <c r="Q31" s="70">
        <f>IF($A$5&lt;&gt;"Total response time","..",IF((SUMPRODUCT((backdata!$A$2:$A$3496=Q$7)*(backdata!$B$2:$B$3496=$B31)*(backdata!$C$2:$C$3496=$A$4)*(backdata!$D$2:$D$3496)))=0,"..",SUMPRODUCT((backdata!$A$2:$A$3496=Q$7)*(backdata!$B$2:$B$3496=$B31)*(backdata!$C$2:$C$3496=$A$4)*(backdata!$D$2:$D$3496))))</f>
        <v>7110.2972755399996</v>
      </c>
      <c r="R31" s="70" cm="1">
        <f t="array" ref="R31">IF(R18="..","..", SUMPRODUCT((data_0910!$A$2:$A$40000=R$7)*(data_0910!$B$2:$B$40000=$B18)*(data_0910!$C$2:$C$40000=$A$4)*(data_0910!$D$2:$D$40000)))</f>
        <v>7880</v>
      </c>
      <c r="S31" s="70"/>
      <c r="T31" s="70"/>
      <c r="U31" s="70"/>
      <c r="V31" s="70"/>
      <c r="W31" s="70"/>
      <c r="X31" s="70"/>
      <c r="Y31" s="70"/>
      <c r="Z31" s="53"/>
      <c r="AA31" s="53"/>
      <c r="AB31" s="53"/>
      <c r="AC31" s="53"/>
      <c r="AD31" s="53"/>
      <c r="AE31" s="53"/>
      <c r="AF31" s="53"/>
      <c r="AG31" s="53"/>
      <c r="AH31" s="53"/>
      <c r="AI31" s="53"/>
    </row>
    <row r="32" spans="1:35" s="65" customFormat="1" ht="16.5" customHeight="1" x14ac:dyDescent="0.35">
      <c r="A32" s="53" t="s">
        <v>270</v>
      </c>
      <c r="B32" s="63" t="s">
        <v>102</v>
      </c>
      <c r="C32" s="126" t="s">
        <v>139</v>
      </c>
      <c r="D32" s="126" t="s">
        <v>139</v>
      </c>
      <c r="E32" s="126" t="s">
        <v>139</v>
      </c>
      <c r="F32" s="126" t="s">
        <v>139</v>
      </c>
      <c r="G32" s="126" t="s">
        <v>139</v>
      </c>
      <c r="H32" s="126" t="s">
        <v>139</v>
      </c>
      <c r="I32" s="126" t="s">
        <v>139</v>
      </c>
      <c r="J32" s="126" t="s">
        <v>139</v>
      </c>
      <c r="K32" s="126" t="s">
        <v>139</v>
      </c>
      <c r="L32" s="126" t="s">
        <v>139</v>
      </c>
      <c r="M32" s="126" t="s">
        <v>139</v>
      </c>
      <c r="N32" s="126" t="s">
        <v>139</v>
      </c>
      <c r="O32" s="126" t="s">
        <v>139</v>
      </c>
      <c r="P32" s="126" t="s">
        <v>139</v>
      </c>
      <c r="Q32" s="126" t="s">
        <v>139</v>
      </c>
      <c r="R32" s="70" cm="1">
        <f t="array" ref="R32">IF(R19="..","..", SUMPRODUCT((data_0910!$A$2:$A$40000=R$7)*(data_0910!$B$2:$B$40000=$B19)*(data_0910!$C$2:$C$40000=$A$4)*(data_0910!$D$2:$D$40000)))</f>
        <v>114941</v>
      </c>
      <c r="S32" s="70"/>
      <c r="T32" s="70"/>
      <c r="U32" s="70"/>
      <c r="V32" s="70"/>
      <c r="W32" s="70"/>
      <c r="X32" s="70"/>
      <c r="Y32" s="70"/>
      <c r="Z32" s="53"/>
      <c r="AA32" s="53"/>
      <c r="AB32" s="53"/>
      <c r="AC32" s="53"/>
      <c r="AD32" s="53"/>
      <c r="AE32" s="53"/>
      <c r="AF32" s="53"/>
      <c r="AG32" s="53"/>
      <c r="AH32" s="53"/>
      <c r="AI32" s="53"/>
    </row>
    <row r="33" spans="1:35" s="51" customFormat="1" x14ac:dyDescent="0.35">
      <c r="A33" s="50"/>
      <c r="B33" s="50"/>
      <c r="C33" s="127"/>
      <c r="D33" s="127"/>
      <c r="E33" s="127"/>
      <c r="F33" s="127"/>
      <c r="G33" s="127"/>
      <c r="H33" s="127"/>
      <c r="I33" s="127"/>
      <c r="J33" s="127"/>
      <c r="K33" s="127"/>
      <c r="L33" s="127"/>
      <c r="M33" s="127"/>
      <c r="N33" s="127"/>
      <c r="O33" s="127"/>
      <c r="P33" s="127"/>
      <c r="Q33" s="127"/>
      <c r="R33" s="50"/>
      <c r="S33" s="50"/>
      <c r="T33" s="50"/>
      <c r="U33" s="50"/>
      <c r="V33" s="50"/>
      <c r="W33" s="50"/>
      <c r="X33" s="50"/>
      <c r="Y33" s="50"/>
      <c r="Z33" s="50"/>
      <c r="AA33" s="50"/>
      <c r="AB33" s="50"/>
      <c r="AC33" s="50"/>
      <c r="AD33" s="50"/>
      <c r="AE33" s="50"/>
      <c r="AF33" s="50"/>
      <c r="AG33" s="50"/>
      <c r="AH33" s="50"/>
      <c r="AI33" s="50"/>
    </row>
    <row r="34" spans="1:35" s="51" customFormat="1" x14ac:dyDescent="0.35">
      <c r="A34" s="50"/>
      <c r="B34" s="50"/>
      <c r="C34" s="127"/>
      <c r="D34" s="127"/>
      <c r="E34" s="127"/>
      <c r="F34" s="127"/>
      <c r="G34" s="127"/>
      <c r="H34" s="127"/>
      <c r="I34" s="127"/>
      <c r="J34" s="127"/>
      <c r="K34" s="127"/>
      <c r="L34" s="127"/>
      <c r="M34" s="127"/>
      <c r="N34" s="127"/>
      <c r="O34" s="127"/>
      <c r="P34" s="127"/>
      <c r="Q34" s="127"/>
      <c r="R34" s="50"/>
      <c r="S34" s="50"/>
      <c r="T34" s="50"/>
      <c r="U34" s="50"/>
      <c r="V34" s="50"/>
      <c r="W34" s="50"/>
      <c r="X34" s="50"/>
      <c r="Y34" s="50"/>
      <c r="Z34" s="50"/>
      <c r="AA34" s="50"/>
      <c r="AB34" s="50"/>
      <c r="AC34" s="50"/>
      <c r="AD34" s="50"/>
      <c r="AE34" s="50"/>
      <c r="AF34" s="50"/>
      <c r="AG34" s="50"/>
      <c r="AH34" s="50"/>
      <c r="AI34" s="50"/>
    </row>
    <row r="35" spans="1:35" x14ac:dyDescent="0.35">
      <c r="A35" s="111"/>
      <c r="B35" s="50"/>
      <c r="C35" s="127"/>
      <c r="D35" s="127"/>
      <c r="E35" s="127"/>
      <c r="F35" s="127"/>
      <c r="G35" s="127"/>
      <c r="H35" s="127"/>
      <c r="I35" s="127"/>
      <c r="J35" s="127"/>
      <c r="K35" s="127"/>
      <c r="L35" s="127"/>
      <c r="M35" s="127"/>
      <c r="N35" s="127"/>
      <c r="O35" s="127"/>
      <c r="P35" s="127"/>
      <c r="Q35" s="127"/>
      <c r="R35" s="50"/>
      <c r="S35" s="50"/>
      <c r="T35" s="50"/>
      <c r="U35" s="50"/>
      <c r="V35" s="50"/>
      <c r="W35" s="50"/>
      <c r="X35" s="50"/>
      <c r="Y35" s="50"/>
      <c r="Z35" s="50"/>
      <c r="AA35" s="50"/>
      <c r="AB35" s="50"/>
      <c r="AC35" s="50"/>
      <c r="AD35" s="50"/>
      <c r="AE35" s="50"/>
      <c r="AF35" s="50"/>
      <c r="AG35" s="50"/>
      <c r="AH35" s="50"/>
      <c r="AI35" s="50"/>
    </row>
    <row r="36" spans="1:35" ht="27.65" customHeight="1" x14ac:dyDescent="0.35">
      <c r="A36" s="104"/>
      <c r="B36" s="104"/>
      <c r="C36" s="64"/>
      <c r="D36" s="64"/>
      <c r="E36" s="64"/>
      <c r="F36" s="64"/>
      <c r="G36" s="104"/>
      <c r="H36" s="104"/>
      <c r="I36" s="104"/>
      <c r="J36" s="104"/>
      <c r="K36" s="104"/>
      <c r="L36" s="104"/>
      <c r="M36" s="104"/>
      <c r="N36" s="104"/>
      <c r="O36" s="104"/>
      <c r="P36" s="104"/>
      <c r="Q36" s="104"/>
      <c r="R36" s="50"/>
      <c r="S36" s="50"/>
      <c r="T36" s="50"/>
      <c r="U36" s="50"/>
      <c r="V36" s="50"/>
      <c r="W36" s="50"/>
      <c r="X36" s="50"/>
      <c r="Y36" s="50"/>
      <c r="Z36" s="50"/>
      <c r="AA36" s="50"/>
      <c r="AB36" s="50"/>
      <c r="AC36" s="50"/>
      <c r="AD36" s="50"/>
      <c r="AE36" s="50"/>
      <c r="AF36" s="50"/>
      <c r="AG36" s="50"/>
      <c r="AH36" s="50"/>
      <c r="AI36" s="50"/>
    </row>
    <row r="37" spans="1:35" x14ac:dyDescent="0.35">
      <c r="A37" s="104"/>
      <c r="B37" s="104"/>
      <c r="C37" s="64"/>
      <c r="D37" s="64"/>
      <c r="E37" s="64"/>
      <c r="F37" s="64"/>
      <c r="G37" s="127"/>
      <c r="H37" s="127"/>
      <c r="I37" s="127"/>
      <c r="J37" s="127"/>
      <c r="K37" s="127"/>
      <c r="L37" s="127"/>
      <c r="M37" s="127"/>
      <c r="N37" s="127"/>
      <c r="O37" s="127"/>
      <c r="P37" s="127"/>
      <c r="Q37" s="127"/>
      <c r="R37" s="50"/>
      <c r="S37" s="50"/>
      <c r="T37" s="50"/>
      <c r="U37" s="50"/>
      <c r="V37" s="50"/>
      <c r="W37" s="50"/>
      <c r="X37" s="50"/>
      <c r="Y37" s="50"/>
      <c r="Z37" s="50"/>
      <c r="AA37" s="50"/>
      <c r="AB37" s="50"/>
      <c r="AC37" s="50"/>
      <c r="AD37" s="50"/>
      <c r="AE37" s="50"/>
      <c r="AF37" s="50"/>
      <c r="AG37" s="50"/>
      <c r="AH37" s="50"/>
      <c r="AI37" s="50"/>
    </row>
    <row r="38" spans="1:35" x14ac:dyDescent="0.35">
      <c r="A38" s="104"/>
      <c r="B38" s="104"/>
      <c r="C38" s="64"/>
      <c r="D38" s="64"/>
      <c r="E38" s="64"/>
      <c r="F38" s="64"/>
      <c r="G38" s="104"/>
      <c r="H38" s="104"/>
      <c r="I38" s="104"/>
      <c r="J38" s="104"/>
      <c r="K38" s="104"/>
      <c r="L38" s="104"/>
      <c r="M38" s="104"/>
      <c r="N38" s="104"/>
      <c r="O38" s="104"/>
      <c r="P38" s="104"/>
      <c r="Q38" s="104"/>
      <c r="R38" s="50"/>
      <c r="S38" s="50"/>
      <c r="T38" s="50"/>
      <c r="U38" s="50"/>
      <c r="V38" s="50"/>
      <c r="W38" s="50"/>
      <c r="X38" s="50"/>
      <c r="Y38" s="50"/>
      <c r="Z38" s="50"/>
      <c r="AA38" s="50"/>
      <c r="AB38" s="50"/>
      <c r="AC38" s="50"/>
      <c r="AD38" s="50"/>
      <c r="AE38" s="50"/>
      <c r="AF38" s="50"/>
      <c r="AG38" s="50"/>
      <c r="AH38" s="50"/>
      <c r="AI38" s="50"/>
    </row>
    <row r="39" spans="1:35" x14ac:dyDescent="0.35">
      <c r="A39" s="104"/>
      <c r="B39" s="104"/>
      <c r="C39" s="64"/>
      <c r="D39" s="64"/>
      <c r="E39" s="64"/>
      <c r="F39" s="64"/>
      <c r="G39" s="104"/>
      <c r="H39" s="104"/>
      <c r="I39" s="104"/>
      <c r="J39" s="104"/>
      <c r="K39" s="104"/>
      <c r="L39" s="104"/>
      <c r="M39" s="104"/>
      <c r="N39" s="104"/>
      <c r="O39" s="104"/>
      <c r="P39" s="104"/>
      <c r="Q39" s="104"/>
      <c r="R39" s="50"/>
      <c r="S39" s="50"/>
      <c r="T39" s="50"/>
      <c r="U39" s="50"/>
      <c r="V39" s="50"/>
      <c r="W39" s="50"/>
      <c r="X39" s="50"/>
      <c r="Y39" s="50"/>
      <c r="Z39" s="50"/>
      <c r="AA39" s="50"/>
      <c r="AB39" s="50"/>
      <c r="AC39" s="50"/>
      <c r="AD39" s="50"/>
      <c r="AE39" s="50"/>
      <c r="AF39" s="50"/>
      <c r="AG39" s="50"/>
      <c r="AH39" s="50"/>
      <c r="AI39" s="50"/>
    </row>
    <row r="40" spans="1:35" x14ac:dyDescent="0.35">
      <c r="A40" s="104"/>
      <c r="B40" s="104"/>
      <c r="C40" s="64"/>
      <c r="D40" s="64"/>
      <c r="E40" s="64"/>
      <c r="F40" s="64"/>
      <c r="G40" s="127"/>
      <c r="H40" s="127"/>
      <c r="I40" s="127"/>
      <c r="J40" s="127"/>
      <c r="K40" s="127"/>
      <c r="L40" s="127"/>
      <c r="M40" s="127"/>
      <c r="N40" s="127"/>
      <c r="O40" s="127"/>
      <c r="P40" s="127"/>
      <c r="Q40" s="127"/>
      <c r="R40" s="50"/>
      <c r="S40" s="50"/>
      <c r="T40" s="50"/>
      <c r="U40" s="50"/>
      <c r="V40" s="50"/>
      <c r="W40" s="50"/>
      <c r="X40" s="50"/>
      <c r="Y40" s="50"/>
      <c r="Z40" s="50"/>
      <c r="AA40" s="50"/>
      <c r="AB40" s="50"/>
      <c r="AC40" s="50"/>
      <c r="AD40" s="50"/>
      <c r="AE40" s="50"/>
      <c r="AF40" s="50"/>
      <c r="AG40" s="50"/>
      <c r="AH40" s="50"/>
      <c r="AI40" s="50"/>
    </row>
    <row r="41" spans="1:35" x14ac:dyDescent="0.35">
      <c r="A41" s="104"/>
      <c r="B41" s="104"/>
      <c r="C41" s="64"/>
      <c r="D41" s="64"/>
      <c r="E41" s="64"/>
      <c r="F41" s="64"/>
      <c r="G41" s="127"/>
      <c r="H41" s="127"/>
      <c r="I41" s="127"/>
      <c r="J41" s="127"/>
      <c r="K41" s="127"/>
      <c r="L41" s="127"/>
      <c r="M41" s="127"/>
      <c r="N41" s="127"/>
      <c r="O41" s="127"/>
      <c r="P41" s="127"/>
      <c r="Q41" s="127"/>
      <c r="R41" s="76"/>
      <c r="S41" s="50"/>
      <c r="T41" s="50"/>
      <c r="U41" s="50"/>
      <c r="V41" s="50"/>
      <c r="W41" s="50"/>
      <c r="X41" s="50"/>
      <c r="Y41" s="50"/>
      <c r="Z41" s="50"/>
      <c r="AA41" s="50"/>
      <c r="AB41" s="50"/>
      <c r="AC41" s="50"/>
      <c r="AD41" s="50"/>
      <c r="AE41" s="50"/>
      <c r="AF41" s="50"/>
      <c r="AG41" s="50"/>
      <c r="AH41" s="50"/>
      <c r="AI41" s="50"/>
    </row>
    <row r="42" spans="1:35" x14ac:dyDescent="0.35">
      <c r="A42" s="104"/>
      <c r="B42" s="104"/>
      <c r="C42" s="64"/>
      <c r="D42" s="64"/>
      <c r="E42" s="64"/>
      <c r="F42" s="64"/>
      <c r="G42" s="50"/>
      <c r="H42" s="50"/>
      <c r="I42" s="50"/>
      <c r="J42" s="50"/>
      <c r="K42" s="50"/>
      <c r="L42" s="50"/>
      <c r="M42" s="50"/>
      <c r="N42" s="50"/>
      <c r="O42" s="50"/>
      <c r="P42" s="50"/>
      <c r="Q42" s="50"/>
      <c r="R42" s="76"/>
      <c r="S42" s="50"/>
      <c r="T42" s="50"/>
      <c r="U42" s="50"/>
      <c r="V42" s="50"/>
      <c r="W42" s="50"/>
      <c r="X42" s="50"/>
      <c r="Y42" s="50"/>
      <c r="Z42" s="50"/>
      <c r="AA42" s="50"/>
      <c r="AB42" s="50"/>
      <c r="AC42" s="50"/>
      <c r="AD42" s="50"/>
      <c r="AE42" s="50"/>
      <c r="AF42" s="50"/>
      <c r="AG42" s="50"/>
      <c r="AH42" s="50"/>
      <c r="AI42" s="50"/>
    </row>
    <row r="43" spans="1:35" x14ac:dyDescent="0.35">
      <c r="A43" s="104"/>
      <c r="B43" s="104"/>
      <c r="C43" s="64"/>
      <c r="D43" s="64"/>
      <c r="E43" s="64"/>
      <c r="F43" s="64"/>
      <c r="G43" s="50"/>
      <c r="H43" s="50"/>
      <c r="I43" s="50"/>
      <c r="J43" s="50"/>
      <c r="K43" s="50"/>
      <c r="L43" s="50"/>
      <c r="M43" s="50"/>
      <c r="N43" s="50"/>
      <c r="O43" s="50"/>
      <c r="P43" s="50"/>
      <c r="Q43" s="50"/>
      <c r="R43" s="76"/>
      <c r="S43" s="50"/>
      <c r="T43" s="50"/>
      <c r="U43" s="50"/>
      <c r="V43" s="50"/>
      <c r="W43" s="50"/>
      <c r="X43" s="50"/>
      <c r="Y43" s="50"/>
      <c r="Z43" s="50"/>
      <c r="AA43" s="50"/>
      <c r="AB43" s="50"/>
      <c r="AC43" s="50"/>
      <c r="AD43" s="50"/>
      <c r="AE43" s="50"/>
      <c r="AF43" s="50"/>
      <c r="AG43" s="50"/>
      <c r="AH43" s="50"/>
      <c r="AI43" s="50"/>
    </row>
    <row r="44" spans="1:35" x14ac:dyDescent="0.35">
      <c r="A44" s="104"/>
      <c r="B44" s="104"/>
      <c r="C44" s="64"/>
      <c r="D44" s="64"/>
      <c r="E44" s="64"/>
      <c r="F44" s="64"/>
      <c r="G44" s="50"/>
      <c r="H44" s="50"/>
      <c r="I44" s="50"/>
      <c r="J44" s="50"/>
      <c r="K44" s="50"/>
      <c r="L44" s="50"/>
      <c r="M44" s="50"/>
      <c r="N44" s="50"/>
      <c r="O44" s="50"/>
      <c r="P44" s="50"/>
      <c r="Q44" s="50"/>
      <c r="R44" s="76"/>
      <c r="S44" s="50"/>
      <c r="T44" s="50"/>
      <c r="U44" s="50"/>
      <c r="V44" s="50"/>
      <c r="W44" s="50"/>
      <c r="X44" s="50"/>
      <c r="Y44" s="50"/>
      <c r="Z44" s="50"/>
      <c r="AA44" s="50"/>
      <c r="AB44" s="50"/>
      <c r="AC44" s="50"/>
      <c r="AD44" s="50"/>
      <c r="AE44" s="50"/>
      <c r="AF44" s="50"/>
      <c r="AG44" s="50"/>
      <c r="AH44" s="50"/>
      <c r="AI44" s="50"/>
    </row>
    <row r="45" spans="1:35" x14ac:dyDescent="0.35">
      <c r="A45" s="104"/>
      <c r="B45" s="104"/>
      <c r="C45" s="64"/>
      <c r="D45" s="64"/>
      <c r="E45" s="64"/>
      <c r="F45" s="64"/>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row>
    <row r="46" spans="1:35" x14ac:dyDescent="0.35">
      <c r="A46" s="104"/>
      <c r="B46" s="104"/>
      <c r="C46" s="64"/>
      <c r="D46" s="64"/>
      <c r="E46" s="64"/>
      <c r="F46" s="64"/>
      <c r="G46" s="50"/>
      <c r="H46" s="50"/>
      <c r="I46" s="50"/>
      <c r="J46" s="50"/>
      <c r="K46" s="50"/>
      <c r="L46" s="50"/>
      <c r="M46" s="50"/>
      <c r="N46" s="50"/>
      <c r="O46" s="50"/>
      <c r="P46" s="50"/>
      <c r="Q46" s="50"/>
      <c r="R46" s="76"/>
      <c r="S46" s="50"/>
      <c r="T46" s="50"/>
      <c r="U46" s="50"/>
      <c r="V46" s="50"/>
      <c r="W46" s="50"/>
      <c r="X46" s="50"/>
      <c r="Y46" s="50"/>
      <c r="Z46" s="50"/>
      <c r="AA46" s="50"/>
      <c r="AB46" s="50"/>
      <c r="AC46" s="50"/>
      <c r="AD46" s="50"/>
      <c r="AE46" s="50"/>
      <c r="AF46" s="50"/>
      <c r="AG46" s="50"/>
      <c r="AH46" s="50"/>
      <c r="AI46" s="50"/>
    </row>
    <row r="47" spans="1:35" x14ac:dyDescent="0.35">
      <c r="A47" s="104"/>
      <c r="B47" s="104"/>
      <c r="C47" s="50"/>
      <c r="D47" s="50"/>
      <c r="E47" s="50"/>
      <c r="F47" s="50"/>
      <c r="G47" s="50"/>
      <c r="H47" s="50"/>
      <c r="I47" s="50"/>
      <c r="J47" s="50"/>
      <c r="K47" s="50"/>
      <c r="L47" s="50"/>
      <c r="M47" s="50"/>
      <c r="N47" s="50"/>
      <c r="O47" s="50"/>
      <c r="P47" s="50"/>
      <c r="Q47" s="50"/>
      <c r="R47" s="76"/>
      <c r="S47" s="50"/>
      <c r="T47" s="50"/>
      <c r="U47" s="50"/>
      <c r="V47" s="50"/>
      <c r="W47" s="50"/>
      <c r="X47" s="50"/>
      <c r="Y47" s="50"/>
      <c r="Z47" s="50"/>
      <c r="AA47" s="50"/>
      <c r="AB47" s="50"/>
      <c r="AC47" s="50"/>
      <c r="AD47" s="50"/>
      <c r="AE47" s="50"/>
      <c r="AF47" s="50"/>
      <c r="AG47" s="50"/>
      <c r="AH47" s="50"/>
      <c r="AI47" s="50"/>
    </row>
    <row r="48" spans="1:35" x14ac:dyDescent="0.35">
      <c r="A48" s="104" t="str">
        <f t="shared" ref="A48" si="0">A21</f>
        <v>Number of incidents10</v>
      </c>
      <c r="B48" s="104"/>
      <c r="C48" s="50"/>
      <c r="D48" s="50"/>
      <c r="E48" s="50"/>
      <c r="F48" s="50"/>
      <c r="G48" s="50"/>
      <c r="H48" s="50"/>
      <c r="I48" s="50"/>
      <c r="J48" s="50"/>
      <c r="K48" s="50"/>
      <c r="L48" s="50"/>
      <c r="M48" s="50"/>
      <c r="N48" s="50"/>
      <c r="O48" s="50"/>
      <c r="P48" s="50"/>
      <c r="Q48" s="50"/>
      <c r="R48" s="76"/>
      <c r="S48" s="50"/>
      <c r="T48" s="50"/>
      <c r="U48" s="50"/>
      <c r="V48" s="50"/>
      <c r="W48" s="50"/>
      <c r="X48" s="50"/>
      <c r="Y48" s="50"/>
      <c r="Z48" s="50"/>
      <c r="AA48" s="50"/>
      <c r="AB48" s="50"/>
      <c r="AC48" s="50"/>
      <c r="AD48" s="50"/>
      <c r="AE48" s="50"/>
      <c r="AF48" s="50"/>
      <c r="AG48" s="50"/>
      <c r="AH48" s="50"/>
      <c r="AI48" s="50"/>
    </row>
    <row r="49" spans="1:35" x14ac:dyDescent="0.35">
      <c r="A49" s="104"/>
      <c r="B49" s="104"/>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x14ac:dyDescent="0.35">
      <c r="A50" s="104"/>
      <c r="B50" s="104"/>
      <c r="C50" s="50"/>
      <c r="D50" s="50"/>
      <c r="E50" s="50"/>
      <c r="F50" s="50"/>
      <c r="G50" s="50"/>
      <c r="H50" s="50"/>
      <c r="I50" s="50"/>
      <c r="J50" s="50"/>
      <c r="K50" s="50"/>
      <c r="L50" s="50"/>
      <c r="M50" s="50"/>
      <c r="N50" s="50"/>
      <c r="O50" s="50"/>
      <c r="P50" s="50"/>
      <c r="Q50" s="50"/>
      <c r="R50" s="76"/>
      <c r="S50" s="50"/>
      <c r="T50" s="50"/>
      <c r="U50" s="50"/>
      <c r="V50" s="50"/>
      <c r="W50" s="50"/>
      <c r="X50" s="50"/>
      <c r="Y50" s="50"/>
      <c r="Z50" s="50"/>
      <c r="AA50" s="50"/>
      <c r="AB50" s="50"/>
      <c r="AC50" s="50"/>
      <c r="AD50" s="50"/>
      <c r="AE50" s="50"/>
      <c r="AF50" s="50"/>
      <c r="AG50" s="50"/>
      <c r="AH50" s="50"/>
      <c r="AI50" s="50"/>
    </row>
    <row r="51" spans="1:35" x14ac:dyDescent="0.35">
      <c r="A51" s="104"/>
      <c r="B51" s="104"/>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row>
    <row r="52" spans="1:35" x14ac:dyDescent="0.35">
      <c r="A52" s="104"/>
      <c r="B52" s="104"/>
      <c r="C52" s="106"/>
      <c r="D52" s="106"/>
      <c r="E52" s="106"/>
      <c r="F52" s="106"/>
      <c r="G52" s="106"/>
      <c r="H52" s="106"/>
      <c r="I52" s="106"/>
      <c r="J52" s="106"/>
      <c r="K52" s="50"/>
      <c r="L52" s="50"/>
      <c r="M52" s="50"/>
      <c r="N52" s="50"/>
      <c r="O52" s="50"/>
      <c r="P52" s="50"/>
      <c r="Q52" s="50"/>
      <c r="R52" s="76"/>
      <c r="S52" s="50"/>
      <c r="T52" s="50"/>
      <c r="U52" s="50"/>
      <c r="V52" s="50"/>
      <c r="W52" s="50"/>
      <c r="X52" s="50"/>
      <c r="Y52" s="50"/>
      <c r="Z52" s="50"/>
      <c r="AA52" s="50"/>
      <c r="AB52" s="50"/>
      <c r="AC52" s="50"/>
      <c r="AD52" s="50"/>
      <c r="AE52" s="50"/>
      <c r="AF52" s="50"/>
      <c r="AG52" s="50"/>
      <c r="AH52" s="50"/>
      <c r="AI52" s="50"/>
    </row>
    <row r="53" spans="1:35" x14ac:dyDescent="0.35">
      <c r="A53" s="104"/>
      <c r="B53" s="104"/>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row r="54" spans="1:35" x14ac:dyDescent="0.35">
      <c r="A54" s="104"/>
      <c r="B54" s="104"/>
      <c r="C54" s="105"/>
      <c r="D54" s="105"/>
      <c r="E54" s="105"/>
      <c r="F54" s="105"/>
      <c r="G54" s="105"/>
      <c r="H54" s="105"/>
      <c r="I54" s="105"/>
      <c r="J54" s="105"/>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row>
    <row r="55" spans="1:35" x14ac:dyDescent="0.35">
      <c r="A55" s="104"/>
      <c r="B55" s="104"/>
      <c r="C55" s="45"/>
      <c r="D55" s="45"/>
      <c r="E55" s="45"/>
      <c r="F55" s="45"/>
      <c r="G55" s="45"/>
      <c r="H55" s="45"/>
      <c r="I55" s="45"/>
      <c r="J55" s="45"/>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row>
    <row r="56" spans="1:35" x14ac:dyDescent="0.35">
      <c r="A56" s="104"/>
      <c r="B56" s="104"/>
      <c r="C56" s="45"/>
      <c r="D56" s="45"/>
      <c r="E56" s="45"/>
      <c r="F56" s="45"/>
      <c r="G56" s="45"/>
      <c r="H56" s="45"/>
      <c r="I56" s="45"/>
      <c r="J56" s="45"/>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row>
    <row r="57" spans="1:35" x14ac:dyDescent="0.35">
      <c r="A57" s="104"/>
      <c r="B57" s="104"/>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row>
    <row r="58" spans="1:35" x14ac:dyDescent="0.35">
      <c r="A58" s="104"/>
      <c r="B58" s="104"/>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row>
    <row r="59" spans="1:35" x14ac:dyDescent="0.35">
      <c r="A59" s="104"/>
      <c r="B59" s="104"/>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row>
    <row r="60" spans="1:35" x14ac:dyDescent="0.35">
      <c r="A60" s="104"/>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row>
    <row r="61" spans="1:35" x14ac:dyDescent="0.3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row>
    <row r="62" spans="1:35" x14ac:dyDescent="0.35">
      <c r="A62" s="50"/>
      <c r="B62" s="50"/>
      <c r="C62" s="50"/>
      <c r="D62" s="50"/>
      <c r="E62" s="50"/>
      <c r="F62" s="50"/>
      <c r="G62" s="50"/>
      <c r="H62" s="50"/>
      <c r="I62" s="50"/>
      <c r="J62" s="67"/>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row>
    <row r="63" spans="1:35" x14ac:dyDescent="0.35">
      <c r="A63" s="103"/>
      <c r="B63" s="50"/>
      <c r="C63" s="50"/>
      <c r="D63" s="50"/>
      <c r="E63" s="50"/>
      <c r="F63" s="50"/>
      <c r="G63" s="50"/>
      <c r="H63" s="50"/>
      <c r="I63" s="50"/>
      <c r="J63" s="67"/>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row>
    <row r="64" spans="1:35" x14ac:dyDescent="0.35">
      <c r="A64" s="103"/>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row>
    <row r="65" spans="1:35" x14ac:dyDescent="0.35">
      <c r="A65" s="103"/>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row>
    <row r="66" spans="1:35" x14ac:dyDescent="0.35">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row>
    <row r="67" spans="1:35" x14ac:dyDescent="0.35">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row>
    <row r="68" spans="1:35" x14ac:dyDescent="0.35">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row>
  </sheetData>
  <mergeCells count="1">
    <mergeCell ref="A1:Q1"/>
  </mergeCells>
  <pageMargins left="0.70866141732283472" right="0.70866141732283472" top="0.74803149606299213" bottom="0.74803149606299213" header="0.31496062992125984" footer="0.31496062992125984"/>
  <pageSetup paperSize="9" scale="60" orientation="landscape"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79B3-E54D-4BCC-B93D-FF7EBC66B2D4}">
  <sheetPr codeName="Sheet11">
    <pageSetUpPr fitToPage="1"/>
  </sheetPr>
  <dimension ref="A1:AL107"/>
  <sheetViews>
    <sheetView zoomScaleNormal="100" workbookViewId="0"/>
  </sheetViews>
  <sheetFormatPr defaultRowHeight="15.5" x14ac:dyDescent="0.35"/>
  <cols>
    <col min="1" max="1" width="20" style="78" customWidth="1"/>
    <col min="2" max="2" width="21.26953125" style="78" customWidth="1"/>
    <col min="3" max="17" width="10.1796875" style="78" customWidth="1"/>
    <col min="18" max="18" width="11" style="78" customWidth="1"/>
    <col min="19" max="19" width="11.1796875" style="51" customWidth="1"/>
    <col min="20" max="20" width="12.54296875" style="51" hidden="1" customWidth="1"/>
    <col min="21" max="21" width="9.1796875" style="51" hidden="1" customWidth="1"/>
    <col min="22" max="22" width="9.1796875" style="78"/>
    <col min="23" max="24" width="9.1796875" style="78" customWidth="1"/>
    <col min="25" max="244" width="9.1796875" style="78"/>
    <col min="245" max="245" width="25" style="78" customWidth="1"/>
    <col min="246" max="246" width="24.1796875" style="78" customWidth="1"/>
    <col min="247" max="264" width="10.1796875" style="78" customWidth="1"/>
    <col min="265" max="500" width="9.1796875" style="78"/>
    <col min="501" max="501" width="25" style="78" customWidth="1"/>
    <col min="502" max="502" width="24.1796875" style="78" customWidth="1"/>
    <col min="503" max="520" width="10.1796875" style="78" customWidth="1"/>
    <col min="521" max="756" width="9.1796875" style="78"/>
    <col min="757" max="757" width="25" style="78" customWidth="1"/>
    <col min="758" max="758" width="24.1796875" style="78" customWidth="1"/>
    <col min="759" max="776" width="10.1796875" style="78" customWidth="1"/>
    <col min="777" max="1012" width="9.1796875" style="78"/>
    <col min="1013" max="1013" width="25" style="78" customWidth="1"/>
    <col min="1014" max="1014" width="24.1796875" style="78" customWidth="1"/>
    <col min="1015" max="1032" width="10.1796875" style="78" customWidth="1"/>
    <col min="1033" max="1268" width="9.1796875" style="78"/>
    <col min="1269" max="1269" width="25" style="78" customWidth="1"/>
    <col min="1270" max="1270" width="24.1796875" style="78" customWidth="1"/>
    <col min="1271" max="1288" width="10.1796875" style="78" customWidth="1"/>
    <col min="1289" max="1524" width="9.1796875" style="78"/>
    <col min="1525" max="1525" width="25" style="78" customWidth="1"/>
    <col min="1526" max="1526" width="24.1796875" style="78" customWidth="1"/>
    <col min="1527" max="1544" width="10.1796875" style="78" customWidth="1"/>
    <col min="1545" max="1780" width="9.1796875" style="78"/>
    <col min="1781" max="1781" width="25" style="78" customWidth="1"/>
    <col min="1782" max="1782" width="24.1796875" style="78" customWidth="1"/>
    <col min="1783" max="1800" width="10.1796875" style="78" customWidth="1"/>
    <col min="1801" max="2036" width="9.1796875" style="78"/>
    <col min="2037" max="2037" width="25" style="78" customWidth="1"/>
    <col min="2038" max="2038" width="24.1796875" style="78" customWidth="1"/>
    <col min="2039" max="2056" width="10.1796875" style="78" customWidth="1"/>
    <col min="2057" max="2292" width="9.1796875" style="78"/>
    <col min="2293" max="2293" width="25" style="78" customWidth="1"/>
    <col min="2294" max="2294" width="24.1796875" style="78" customWidth="1"/>
    <col min="2295" max="2312" width="10.1796875" style="78" customWidth="1"/>
    <col min="2313" max="2548" width="9.1796875" style="78"/>
    <col min="2549" max="2549" width="25" style="78" customWidth="1"/>
    <col min="2550" max="2550" width="24.1796875" style="78" customWidth="1"/>
    <col min="2551" max="2568" width="10.1796875" style="78" customWidth="1"/>
    <col min="2569" max="2804" width="9.1796875" style="78"/>
    <col min="2805" max="2805" width="25" style="78" customWidth="1"/>
    <col min="2806" max="2806" width="24.1796875" style="78" customWidth="1"/>
    <col min="2807" max="2824" width="10.1796875" style="78" customWidth="1"/>
    <col min="2825" max="3060" width="9.1796875" style="78"/>
    <col min="3061" max="3061" width="25" style="78" customWidth="1"/>
    <col min="3062" max="3062" width="24.1796875" style="78" customWidth="1"/>
    <col min="3063" max="3080" width="10.1796875" style="78" customWidth="1"/>
    <col min="3081" max="3316" width="9.1796875" style="78"/>
    <col min="3317" max="3317" width="25" style="78" customWidth="1"/>
    <col min="3318" max="3318" width="24.1796875" style="78" customWidth="1"/>
    <col min="3319" max="3336" width="10.1796875" style="78" customWidth="1"/>
    <col min="3337" max="3572" width="9.1796875" style="78"/>
    <col min="3573" max="3573" width="25" style="78" customWidth="1"/>
    <col min="3574" max="3574" width="24.1796875" style="78" customWidth="1"/>
    <col min="3575" max="3592" width="10.1796875" style="78" customWidth="1"/>
    <col min="3593" max="3828" width="9.1796875" style="78"/>
    <col min="3829" max="3829" width="25" style="78" customWidth="1"/>
    <col min="3830" max="3830" width="24.1796875" style="78" customWidth="1"/>
    <col min="3831" max="3848" width="10.1796875" style="78" customWidth="1"/>
    <col min="3849" max="4084" width="9.1796875" style="78"/>
    <col min="4085" max="4085" width="25" style="78" customWidth="1"/>
    <col min="4086" max="4086" width="24.1796875" style="78" customWidth="1"/>
    <col min="4087" max="4104" width="10.1796875" style="78" customWidth="1"/>
    <col min="4105" max="4340" width="9.1796875" style="78"/>
    <col min="4341" max="4341" width="25" style="78" customWidth="1"/>
    <col min="4342" max="4342" width="24.1796875" style="78" customWidth="1"/>
    <col min="4343" max="4360" width="10.1796875" style="78" customWidth="1"/>
    <col min="4361" max="4596" width="9.1796875" style="78"/>
    <col min="4597" max="4597" width="25" style="78" customWidth="1"/>
    <col min="4598" max="4598" width="24.1796875" style="78" customWidth="1"/>
    <col min="4599" max="4616" width="10.1796875" style="78" customWidth="1"/>
    <col min="4617" max="4852" width="9.1796875" style="78"/>
    <col min="4853" max="4853" width="25" style="78" customWidth="1"/>
    <col min="4854" max="4854" width="24.1796875" style="78" customWidth="1"/>
    <col min="4855" max="4872" width="10.1796875" style="78" customWidth="1"/>
    <col min="4873" max="5108" width="9.1796875" style="78"/>
    <col min="5109" max="5109" width="25" style="78" customWidth="1"/>
    <col min="5110" max="5110" width="24.1796875" style="78" customWidth="1"/>
    <col min="5111" max="5128" width="10.1796875" style="78" customWidth="1"/>
    <col min="5129" max="5364" width="9.1796875" style="78"/>
    <col min="5365" max="5365" width="25" style="78" customWidth="1"/>
    <col min="5366" max="5366" width="24.1796875" style="78" customWidth="1"/>
    <col min="5367" max="5384" width="10.1796875" style="78" customWidth="1"/>
    <col min="5385" max="5620" width="9.1796875" style="78"/>
    <col min="5621" max="5621" width="25" style="78" customWidth="1"/>
    <col min="5622" max="5622" width="24.1796875" style="78" customWidth="1"/>
    <col min="5623" max="5640" width="10.1796875" style="78" customWidth="1"/>
    <col min="5641" max="5876" width="9.1796875" style="78"/>
    <col min="5877" max="5877" width="25" style="78" customWidth="1"/>
    <col min="5878" max="5878" width="24.1796875" style="78" customWidth="1"/>
    <col min="5879" max="5896" width="10.1796875" style="78" customWidth="1"/>
    <col min="5897" max="6132" width="9.1796875" style="78"/>
    <col min="6133" max="6133" width="25" style="78" customWidth="1"/>
    <col min="6134" max="6134" width="24.1796875" style="78" customWidth="1"/>
    <col min="6135" max="6152" width="10.1796875" style="78" customWidth="1"/>
    <col min="6153" max="6388" width="9.1796875" style="78"/>
    <col min="6389" max="6389" width="25" style="78" customWidth="1"/>
    <col min="6390" max="6390" width="24.1796875" style="78" customWidth="1"/>
    <col min="6391" max="6408" width="10.1796875" style="78" customWidth="1"/>
    <col min="6409" max="6644" width="9.1796875" style="78"/>
    <col min="6645" max="6645" width="25" style="78" customWidth="1"/>
    <col min="6646" max="6646" width="24.1796875" style="78" customWidth="1"/>
    <col min="6647" max="6664" width="10.1796875" style="78" customWidth="1"/>
    <col min="6665" max="6900" width="9.1796875" style="78"/>
    <col min="6901" max="6901" width="25" style="78" customWidth="1"/>
    <col min="6902" max="6902" width="24.1796875" style="78" customWidth="1"/>
    <col min="6903" max="6920" width="10.1796875" style="78" customWidth="1"/>
    <col min="6921" max="7156" width="9.1796875" style="78"/>
    <col min="7157" max="7157" width="25" style="78" customWidth="1"/>
    <col min="7158" max="7158" width="24.1796875" style="78" customWidth="1"/>
    <col min="7159" max="7176" width="10.1796875" style="78" customWidth="1"/>
    <col min="7177" max="7412" width="9.1796875" style="78"/>
    <col min="7413" max="7413" width="25" style="78" customWidth="1"/>
    <col min="7414" max="7414" width="24.1796875" style="78" customWidth="1"/>
    <col min="7415" max="7432" width="10.1796875" style="78" customWidth="1"/>
    <col min="7433" max="7668" width="9.1796875" style="78"/>
    <col min="7669" max="7669" width="25" style="78" customWidth="1"/>
    <col min="7670" max="7670" width="24.1796875" style="78" customWidth="1"/>
    <col min="7671" max="7688" width="10.1796875" style="78" customWidth="1"/>
    <col min="7689" max="7924" width="9.1796875" style="78"/>
    <col min="7925" max="7925" width="25" style="78" customWidth="1"/>
    <col min="7926" max="7926" width="24.1796875" style="78" customWidth="1"/>
    <col min="7927" max="7944" width="10.1796875" style="78" customWidth="1"/>
    <col min="7945" max="8180" width="9.1796875" style="78"/>
    <col min="8181" max="8181" width="25" style="78" customWidth="1"/>
    <col min="8182" max="8182" width="24.1796875" style="78" customWidth="1"/>
    <col min="8183" max="8200" width="10.1796875" style="78" customWidth="1"/>
    <col min="8201" max="8436" width="9.1796875" style="78"/>
    <col min="8437" max="8437" width="25" style="78" customWidth="1"/>
    <col min="8438" max="8438" width="24.1796875" style="78" customWidth="1"/>
    <col min="8439" max="8456" width="10.1796875" style="78" customWidth="1"/>
    <col min="8457" max="8692" width="9.1796875" style="78"/>
    <col min="8693" max="8693" width="25" style="78" customWidth="1"/>
    <col min="8694" max="8694" width="24.1796875" style="78" customWidth="1"/>
    <col min="8695" max="8712" width="10.1796875" style="78" customWidth="1"/>
    <col min="8713" max="8948" width="9.1796875" style="78"/>
    <col min="8949" max="8949" width="25" style="78" customWidth="1"/>
    <col min="8950" max="8950" width="24.1796875" style="78" customWidth="1"/>
    <col min="8951" max="8968" width="10.1796875" style="78" customWidth="1"/>
    <col min="8969" max="9204" width="9.1796875" style="78"/>
    <col min="9205" max="9205" width="25" style="78" customWidth="1"/>
    <col min="9206" max="9206" width="24.1796875" style="78" customWidth="1"/>
    <col min="9207" max="9224" width="10.1796875" style="78" customWidth="1"/>
    <col min="9225" max="9460" width="9.1796875" style="78"/>
    <col min="9461" max="9461" width="25" style="78" customWidth="1"/>
    <col min="9462" max="9462" width="24.1796875" style="78" customWidth="1"/>
    <col min="9463" max="9480" width="10.1796875" style="78" customWidth="1"/>
    <col min="9481" max="9716" width="9.1796875" style="78"/>
    <col min="9717" max="9717" width="25" style="78" customWidth="1"/>
    <col min="9718" max="9718" width="24.1796875" style="78" customWidth="1"/>
    <col min="9719" max="9736" width="10.1796875" style="78" customWidth="1"/>
    <col min="9737" max="9972" width="9.1796875" style="78"/>
    <col min="9973" max="9973" width="25" style="78" customWidth="1"/>
    <col min="9974" max="9974" width="24.1796875" style="78" customWidth="1"/>
    <col min="9975" max="9992" width="10.1796875" style="78" customWidth="1"/>
    <col min="9993" max="10228" width="9.1796875" style="78"/>
    <col min="10229" max="10229" width="25" style="78" customWidth="1"/>
    <col min="10230" max="10230" width="24.1796875" style="78" customWidth="1"/>
    <col min="10231" max="10248" width="10.1796875" style="78" customWidth="1"/>
    <col min="10249" max="10484" width="9.1796875" style="78"/>
    <col min="10485" max="10485" width="25" style="78" customWidth="1"/>
    <col min="10486" max="10486" width="24.1796875" style="78" customWidth="1"/>
    <col min="10487" max="10504" width="10.1796875" style="78" customWidth="1"/>
    <col min="10505" max="10740" width="9.1796875" style="78"/>
    <col min="10741" max="10741" width="25" style="78" customWidth="1"/>
    <col min="10742" max="10742" width="24.1796875" style="78" customWidth="1"/>
    <col min="10743" max="10760" width="10.1796875" style="78" customWidth="1"/>
    <col min="10761" max="10996" width="9.1796875" style="78"/>
    <col min="10997" max="10997" width="25" style="78" customWidth="1"/>
    <col min="10998" max="10998" width="24.1796875" style="78" customWidth="1"/>
    <col min="10999" max="11016" width="10.1796875" style="78" customWidth="1"/>
    <col min="11017" max="11252" width="9.1796875" style="78"/>
    <col min="11253" max="11253" width="25" style="78" customWidth="1"/>
    <col min="11254" max="11254" width="24.1796875" style="78" customWidth="1"/>
    <col min="11255" max="11272" width="10.1796875" style="78" customWidth="1"/>
    <col min="11273" max="11508" width="9.1796875" style="78"/>
    <col min="11509" max="11509" width="25" style="78" customWidth="1"/>
    <col min="11510" max="11510" width="24.1796875" style="78" customWidth="1"/>
    <col min="11511" max="11528" width="10.1796875" style="78" customWidth="1"/>
    <col min="11529" max="11764" width="9.1796875" style="78"/>
    <col min="11765" max="11765" width="25" style="78" customWidth="1"/>
    <col min="11766" max="11766" width="24.1796875" style="78" customWidth="1"/>
    <col min="11767" max="11784" width="10.1796875" style="78" customWidth="1"/>
    <col min="11785" max="12020" width="9.1796875" style="78"/>
    <col min="12021" max="12021" width="25" style="78" customWidth="1"/>
    <col min="12022" max="12022" width="24.1796875" style="78" customWidth="1"/>
    <col min="12023" max="12040" width="10.1796875" style="78" customWidth="1"/>
    <col min="12041" max="12276" width="9.1796875" style="78"/>
    <col min="12277" max="12277" width="25" style="78" customWidth="1"/>
    <col min="12278" max="12278" width="24.1796875" style="78" customWidth="1"/>
    <col min="12279" max="12296" width="10.1796875" style="78" customWidth="1"/>
    <col min="12297" max="12532" width="9.1796875" style="78"/>
    <col min="12533" max="12533" width="25" style="78" customWidth="1"/>
    <col min="12534" max="12534" width="24.1796875" style="78" customWidth="1"/>
    <col min="12535" max="12552" width="10.1796875" style="78" customWidth="1"/>
    <col min="12553" max="12788" width="9.1796875" style="78"/>
    <col min="12789" max="12789" width="25" style="78" customWidth="1"/>
    <col min="12790" max="12790" width="24.1796875" style="78" customWidth="1"/>
    <col min="12791" max="12808" width="10.1796875" style="78" customWidth="1"/>
    <col min="12809" max="13044" width="9.1796875" style="78"/>
    <col min="13045" max="13045" width="25" style="78" customWidth="1"/>
    <col min="13046" max="13046" width="24.1796875" style="78" customWidth="1"/>
    <col min="13047" max="13064" width="10.1796875" style="78" customWidth="1"/>
    <col min="13065" max="13300" width="9.1796875" style="78"/>
    <col min="13301" max="13301" width="25" style="78" customWidth="1"/>
    <col min="13302" max="13302" width="24.1796875" style="78" customWidth="1"/>
    <col min="13303" max="13320" width="10.1796875" style="78" customWidth="1"/>
    <col min="13321" max="13556" width="9.1796875" style="78"/>
    <col min="13557" max="13557" width="25" style="78" customWidth="1"/>
    <col min="13558" max="13558" width="24.1796875" style="78" customWidth="1"/>
    <col min="13559" max="13576" width="10.1796875" style="78" customWidth="1"/>
    <col min="13577" max="13812" width="9.1796875" style="78"/>
    <col min="13813" max="13813" width="25" style="78" customWidth="1"/>
    <col min="13814" max="13814" width="24.1796875" style="78" customWidth="1"/>
    <col min="13815" max="13832" width="10.1796875" style="78" customWidth="1"/>
    <col min="13833" max="14068" width="9.1796875" style="78"/>
    <col min="14069" max="14069" width="25" style="78" customWidth="1"/>
    <col min="14070" max="14070" width="24.1796875" style="78" customWidth="1"/>
    <col min="14071" max="14088" width="10.1796875" style="78" customWidth="1"/>
    <col min="14089" max="14324" width="9.1796875" style="78"/>
    <col min="14325" max="14325" width="25" style="78" customWidth="1"/>
    <col min="14326" max="14326" width="24.1796875" style="78" customWidth="1"/>
    <col min="14327" max="14344" width="10.1796875" style="78" customWidth="1"/>
    <col min="14345" max="14580" width="9.1796875" style="78"/>
    <col min="14581" max="14581" width="25" style="78" customWidth="1"/>
    <col min="14582" max="14582" width="24.1796875" style="78" customWidth="1"/>
    <col min="14583" max="14600" width="10.1796875" style="78" customWidth="1"/>
    <col min="14601" max="14836" width="9.1796875" style="78"/>
    <col min="14837" max="14837" width="25" style="78" customWidth="1"/>
    <col min="14838" max="14838" width="24.1796875" style="78" customWidth="1"/>
    <col min="14839" max="14856" width="10.1796875" style="78" customWidth="1"/>
    <col min="14857" max="15092" width="9.1796875" style="78"/>
    <col min="15093" max="15093" width="25" style="78" customWidth="1"/>
    <col min="15094" max="15094" width="24.1796875" style="78" customWidth="1"/>
    <col min="15095" max="15112" width="10.1796875" style="78" customWidth="1"/>
    <col min="15113" max="15348" width="9.1796875" style="78"/>
    <col min="15349" max="15349" width="25" style="78" customWidth="1"/>
    <col min="15350" max="15350" width="24.1796875" style="78" customWidth="1"/>
    <col min="15351" max="15368" width="10.1796875" style="78" customWidth="1"/>
    <col min="15369" max="15604" width="9.1796875" style="78"/>
    <col min="15605" max="15605" width="25" style="78" customWidth="1"/>
    <col min="15606" max="15606" width="24.1796875" style="78" customWidth="1"/>
    <col min="15607" max="15624" width="10.1796875" style="78" customWidth="1"/>
    <col min="15625" max="15860" width="9.1796875" style="78"/>
    <col min="15861" max="15861" width="25" style="78" customWidth="1"/>
    <col min="15862" max="15862" width="24.1796875" style="78" customWidth="1"/>
    <col min="15863" max="15880" width="10.1796875" style="78" customWidth="1"/>
    <col min="15881" max="16116" width="9.1796875" style="78"/>
    <col min="16117" max="16117" width="25" style="78" customWidth="1"/>
    <col min="16118" max="16118" width="24.1796875" style="78" customWidth="1"/>
    <col min="16119" max="16136" width="10.1796875" style="78" customWidth="1"/>
    <col min="16137" max="16384" width="9.1796875" style="78"/>
  </cols>
  <sheetData>
    <row r="1" spans="1:38" ht="20.25" customHeight="1" x14ac:dyDescent="0.35">
      <c r="A1" s="53" t="s">
        <v>271</v>
      </c>
      <c r="B1" s="53"/>
      <c r="C1" s="53"/>
      <c r="D1" s="53"/>
      <c r="E1" s="53"/>
      <c r="F1" s="53"/>
      <c r="G1" s="53"/>
      <c r="H1" s="53"/>
      <c r="I1" s="53"/>
      <c r="J1" s="53"/>
      <c r="K1" s="53"/>
      <c r="L1" s="53"/>
      <c r="M1" s="53"/>
      <c r="N1" s="53"/>
      <c r="O1" s="53"/>
      <c r="P1" s="53"/>
      <c r="Q1" s="53"/>
      <c r="R1" s="53"/>
      <c r="S1" s="49"/>
      <c r="T1" s="50"/>
      <c r="U1" s="50"/>
      <c r="V1" s="50"/>
      <c r="W1" s="50"/>
      <c r="X1" s="50"/>
      <c r="Y1" s="50"/>
      <c r="Z1" s="50"/>
      <c r="AA1" s="50"/>
      <c r="AB1" s="50"/>
      <c r="AC1" s="50"/>
      <c r="AD1" s="50"/>
      <c r="AE1" s="50"/>
      <c r="AF1" s="50"/>
      <c r="AG1" s="50"/>
      <c r="AH1" s="50"/>
      <c r="AI1" s="50"/>
      <c r="AJ1" s="50"/>
      <c r="AK1" s="50"/>
      <c r="AL1" s="50"/>
    </row>
    <row r="2" spans="1:38" ht="27.75" customHeight="1" x14ac:dyDescent="0.35">
      <c r="A2" s="53" t="s">
        <v>272</v>
      </c>
      <c r="B2" s="50"/>
      <c r="C2" s="50"/>
      <c r="D2" s="50"/>
      <c r="E2" s="50"/>
      <c r="F2" s="50"/>
      <c r="G2" s="50"/>
      <c r="H2" s="50"/>
      <c r="I2" s="50"/>
      <c r="J2" s="50"/>
      <c r="K2" s="50"/>
      <c r="L2" s="50"/>
      <c r="M2" s="50"/>
      <c r="N2" s="50"/>
      <c r="O2" s="50"/>
      <c r="P2" s="50"/>
      <c r="Q2" s="50"/>
      <c r="R2" s="120"/>
      <c r="S2" s="50"/>
      <c r="T2" s="54"/>
      <c r="U2" s="54"/>
      <c r="V2" s="54"/>
      <c r="W2" s="54"/>
      <c r="X2" s="54"/>
      <c r="Y2" s="55"/>
      <c r="Z2" s="55"/>
      <c r="AA2" s="56"/>
      <c r="AB2" s="50"/>
      <c r="AC2" s="50"/>
      <c r="AD2" s="50"/>
      <c r="AE2" s="50"/>
      <c r="AF2" s="50"/>
      <c r="AG2" s="50"/>
      <c r="AH2" s="50"/>
      <c r="AI2" s="50"/>
      <c r="AJ2" s="50"/>
      <c r="AK2" s="50"/>
      <c r="AL2" s="50"/>
    </row>
    <row r="3" spans="1:38" ht="16" thickBot="1" x14ac:dyDescent="0.4">
      <c r="A3" s="57" t="s">
        <v>9</v>
      </c>
      <c r="B3" s="53"/>
      <c r="C3" s="50"/>
      <c r="D3" s="50"/>
      <c r="E3" s="50"/>
      <c r="F3" s="50"/>
      <c r="G3" s="50"/>
      <c r="H3" s="50"/>
      <c r="I3" s="50"/>
      <c r="J3" s="50"/>
      <c r="K3" s="50"/>
      <c r="L3" s="50"/>
      <c r="M3" s="50"/>
      <c r="N3" s="50"/>
      <c r="O3" s="50"/>
      <c r="P3" s="50"/>
      <c r="Q3" s="50"/>
      <c r="R3" s="120"/>
      <c r="S3" s="50"/>
      <c r="T3" s="50"/>
      <c r="U3" s="50"/>
      <c r="V3" s="50"/>
      <c r="W3" s="50"/>
      <c r="X3" s="50"/>
      <c r="Y3" s="50"/>
      <c r="Z3" s="50"/>
      <c r="AA3" s="50"/>
      <c r="AB3" s="50"/>
      <c r="AC3" s="50"/>
      <c r="AD3" s="50"/>
      <c r="AE3" s="50"/>
      <c r="AF3" s="50"/>
      <c r="AG3" s="50"/>
      <c r="AH3" s="50"/>
      <c r="AI3" s="50"/>
      <c r="AJ3" s="50"/>
      <c r="AK3" s="50"/>
      <c r="AL3" s="50"/>
    </row>
    <row r="4" spans="1:38" ht="43.5" customHeight="1" thickBot="1" x14ac:dyDescent="0.4">
      <c r="A4" s="79"/>
      <c r="B4" s="128"/>
      <c r="C4" s="129" t="s">
        <v>124</v>
      </c>
      <c r="D4" s="129" t="s">
        <v>125</v>
      </c>
      <c r="E4" s="129" t="s">
        <v>126</v>
      </c>
      <c r="F4" s="129" t="s">
        <v>127</v>
      </c>
      <c r="G4" s="129" t="s">
        <v>128</v>
      </c>
      <c r="H4" s="129" t="s">
        <v>129</v>
      </c>
      <c r="I4" s="129" t="s">
        <v>130</v>
      </c>
      <c r="J4" s="129" t="s">
        <v>131</v>
      </c>
      <c r="K4" s="129" t="s">
        <v>132</v>
      </c>
      <c r="L4" s="129" t="s">
        <v>133</v>
      </c>
      <c r="M4" s="129" t="s">
        <v>134</v>
      </c>
      <c r="N4" s="129" t="s">
        <v>135</v>
      </c>
      <c r="O4" s="129" t="s">
        <v>136</v>
      </c>
      <c r="P4" s="129" t="s">
        <v>137</v>
      </c>
      <c r="Q4" s="129" t="s">
        <v>138</v>
      </c>
      <c r="R4" s="130" t="s">
        <v>97</v>
      </c>
      <c r="S4" s="62"/>
      <c r="T4" s="50"/>
      <c r="U4" s="50"/>
      <c r="V4" s="50"/>
      <c r="W4" s="50"/>
      <c r="X4" s="50"/>
      <c r="Y4" s="50"/>
      <c r="Z4" s="50"/>
      <c r="AA4" s="50"/>
      <c r="AB4" s="50"/>
      <c r="AC4" s="50"/>
      <c r="AD4" s="50"/>
      <c r="AE4" s="50"/>
      <c r="AF4" s="50"/>
      <c r="AG4" s="50"/>
      <c r="AH4" s="50"/>
      <c r="AI4" s="50"/>
      <c r="AJ4" s="50"/>
      <c r="AK4" s="50"/>
      <c r="AL4" s="50"/>
    </row>
    <row r="5" spans="1:38" ht="16" thickBot="1" x14ac:dyDescent="0.4">
      <c r="A5" s="131" t="s">
        <v>109</v>
      </c>
      <c r="B5" s="132"/>
      <c r="C5" s="62"/>
      <c r="D5" s="62"/>
      <c r="E5" s="62"/>
      <c r="F5" s="62"/>
      <c r="G5" s="62"/>
      <c r="H5" s="62"/>
      <c r="I5" s="62"/>
      <c r="J5" s="62"/>
      <c r="K5" s="62"/>
      <c r="L5" s="62"/>
      <c r="M5" s="62"/>
      <c r="N5" s="62"/>
      <c r="O5" s="62"/>
      <c r="P5" s="62"/>
      <c r="Q5" s="62"/>
      <c r="R5" s="133"/>
      <c r="S5" s="62"/>
      <c r="T5" s="50"/>
      <c r="U5" s="50"/>
      <c r="V5" s="50"/>
      <c r="W5" s="50"/>
      <c r="X5" s="50"/>
      <c r="Y5" s="50"/>
      <c r="Z5" s="50"/>
      <c r="AA5" s="50"/>
      <c r="AB5" s="50"/>
      <c r="AC5" s="50"/>
      <c r="AD5" s="50"/>
      <c r="AE5" s="50"/>
      <c r="AF5" s="50"/>
      <c r="AG5" s="50"/>
      <c r="AH5" s="50"/>
      <c r="AI5" s="50"/>
      <c r="AJ5" s="50"/>
      <c r="AK5" s="50"/>
      <c r="AL5" s="50"/>
    </row>
    <row r="6" spans="1:38" x14ac:dyDescent="0.35">
      <c r="A6" s="156" t="s">
        <v>98</v>
      </c>
      <c r="B6" s="134"/>
      <c r="C6" s="135"/>
      <c r="D6" s="62"/>
      <c r="E6" s="62"/>
      <c r="F6" s="62"/>
      <c r="G6" s="62"/>
      <c r="H6" s="62"/>
      <c r="I6" s="62"/>
      <c r="J6" s="62"/>
      <c r="K6" s="62"/>
      <c r="L6" s="62"/>
      <c r="M6" s="62"/>
      <c r="N6" s="62"/>
      <c r="O6" s="62"/>
      <c r="P6" s="62"/>
      <c r="Q6" s="62"/>
      <c r="R6" s="136"/>
      <c r="S6" s="62"/>
      <c r="T6" s="50"/>
      <c r="U6" s="50"/>
      <c r="V6" s="50"/>
      <c r="W6" s="50"/>
      <c r="X6" s="50"/>
      <c r="Y6" s="50"/>
      <c r="Z6" s="50"/>
      <c r="AA6" s="50"/>
      <c r="AB6" s="50"/>
      <c r="AC6" s="50"/>
      <c r="AD6" s="50"/>
      <c r="AE6" s="50"/>
      <c r="AF6" s="50"/>
      <c r="AG6" s="50"/>
      <c r="AH6" s="50"/>
      <c r="AI6" s="50"/>
      <c r="AJ6" s="50"/>
      <c r="AK6" s="50"/>
      <c r="AL6" s="50"/>
    </row>
    <row r="7" spans="1:38" s="88" customFormat="1" ht="16.5" customHeight="1" x14ac:dyDescent="0.35">
      <c r="A7" s="85" t="s">
        <v>267</v>
      </c>
      <c r="B7" s="63"/>
      <c r="C7" s="137">
        <f>FIRE1001_historical_working!C9</f>
        <v>4.2436169999999999E-3</v>
      </c>
      <c r="D7" s="64">
        <f>FIRE1001_historical_working!D9</f>
        <v>4.3080289999999997E-3</v>
      </c>
      <c r="E7" s="64">
        <f>FIRE1001_historical_working!E9</f>
        <v>4.2860729999999996E-3</v>
      </c>
      <c r="F7" s="64">
        <f>FIRE1001_historical_working!F9</f>
        <v>4.2974559999999998E-3</v>
      </c>
      <c r="G7" s="64">
        <f>FIRE1001_historical_working!G9</f>
        <v>4.3415600000000004E-3</v>
      </c>
      <c r="H7" s="64">
        <f>FIRE1001_historical_working!H9</f>
        <v>4.467108E-3</v>
      </c>
      <c r="I7" s="64">
        <f>FIRE1001_historical_working!I9</f>
        <v>4.5405869999999996E-3</v>
      </c>
      <c r="J7" s="64">
        <f>FIRE1001_historical_working!J9</f>
        <v>4.5179549999999997E-3</v>
      </c>
      <c r="K7" s="64">
        <f>FIRE1001_historical_working!K9</f>
        <v>4.6114190000000003E-3</v>
      </c>
      <c r="L7" s="64">
        <f>FIRE1001_historical_working!L9</f>
        <v>4.7362630000000001E-3</v>
      </c>
      <c r="M7" s="64">
        <f>FIRE1001_historical_working!M9</f>
        <v>4.8327800000000001E-3</v>
      </c>
      <c r="N7" s="64">
        <f>FIRE1001_historical_working!N9</f>
        <v>4.9750360000000004E-3</v>
      </c>
      <c r="O7" s="64">
        <f>FIRE1001_historical_working!O9</f>
        <v>5.0996649999999998E-3</v>
      </c>
      <c r="P7" s="64">
        <f>FIRE1001_historical_working!P9</f>
        <v>5.1474989999999998E-3</v>
      </c>
      <c r="Q7" s="64">
        <f>FIRE1001_historical_working!Q9</f>
        <v>5.2892779999999997E-3</v>
      </c>
      <c r="R7" s="138">
        <f>FIRE1001_historical_working!R9</f>
        <v>5.5158789999999996E-3</v>
      </c>
      <c r="S7" s="64"/>
      <c r="T7" s="139"/>
      <c r="U7" s="121"/>
      <c r="V7" s="121"/>
      <c r="W7" s="122"/>
      <c r="X7" s="121"/>
      <c r="Y7" s="121"/>
      <c r="Z7" s="121"/>
      <c r="AA7" s="121"/>
      <c r="AB7" s="121"/>
      <c r="AC7" s="140"/>
      <c r="AD7" s="121"/>
      <c r="AE7" s="121"/>
      <c r="AF7" s="121"/>
      <c r="AG7" s="121"/>
      <c r="AH7" s="121"/>
      <c r="AI7" s="121"/>
      <c r="AJ7" s="121"/>
      <c r="AK7" s="121"/>
      <c r="AL7" s="121"/>
    </row>
    <row r="8" spans="1:38" s="88" customFormat="1" ht="16.5" customHeight="1" x14ac:dyDescent="0.35">
      <c r="A8" s="89" t="s">
        <v>10</v>
      </c>
      <c r="B8" s="63"/>
      <c r="C8" s="137">
        <f>FIRE1001_historical_working!C10</f>
        <v>3.8548969999999999E-3</v>
      </c>
      <c r="D8" s="64">
        <f>FIRE1001_historical_working!D10</f>
        <v>3.857886E-3</v>
      </c>
      <c r="E8" s="64">
        <f>FIRE1001_historical_working!E10</f>
        <v>3.887082E-3</v>
      </c>
      <c r="F8" s="64">
        <f>FIRE1001_historical_working!F10</f>
        <v>3.8825980000000001E-3</v>
      </c>
      <c r="G8" s="64">
        <f>FIRE1001_historical_working!G10</f>
        <v>3.8836529999999999E-3</v>
      </c>
      <c r="H8" s="64">
        <f>FIRE1001_historical_working!H10</f>
        <v>3.9904220000000004E-3</v>
      </c>
      <c r="I8" s="64">
        <f>FIRE1001_historical_working!I10</f>
        <v>4.074093E-3</v>
      </c>
      <c r="J8" s="64">
        <f>FIRE1001_historical_working!J10</f>
        <v>4.1100779999999996E-3</v>
      </c>
      <c r="K8" s="64">
        <f>FIRE1001_historical_working!K10</f>
        <v>4.1089819999999997E-3</v>
      </c>
      <c r="L8" s="64">
        <f>FIRE1001_historical_working!L10</f>
        <v>4.2219190000000002E-3</v>
      </c>
      <c r="M8" s="64">
        <f>FIRE1001_historical_working!M10</f>
        <v>4.3220439999999997E-3</v>
      </c>
      <c r="N8" s="64">
        <f>FIRE1001_historical_working!N10</f>
        <v>4.4433240000000002E-3</v>
      </c>
      <c r="O8" s="64">
        <f>FIRE1001_historical_working!O10</f>
        <v>4.5468369999999998E-3</v>
      </c>
      <c r="P8" s="64">
        <f>FIRE1001_historical_working!P10</f>
        <v>4.6149820000000001E-3</v>
      </c>
      <c r="Q8" s="64">
        <f>FIRE1001_historical_working!Q10</f>
        <v>4.7240010000000002E-3</v>
      </c>
      <c r="R8" s="138">
        <f>FIRE1001_historical_working!R10</f>
        <v>4.9971549999999997E-3</v>
      </c>
      <c r="S8" s="64"/>
      <c r="T8" s="139"/>
      <c r="U8" s="121"/>
      <c r="V8" s="121"/>
      <c r="W8" s="122"/>
      <c r="X8" s="121"/>
      <c r="Y8" s="121"/>
      <c r="Z8" s="121"/>
      <c r="AA8" s="121"/>
      <c r="AB8" s="121"/>
      <c r="AC8" s="53"/>
      <c r="AD8" s="121"/>
      <c r="AE8" s="121"/>
      <c r="AF8" s="121"/>
      <c r="AG8" s="121"/>
      <c r="AH8" s="121"/>
      <c r="AI8" s="121"/>
      <c r="AJ8" s="121"/>
      <c r="AK8" s="121"/>
      <c r="AL8" s="121"/>
    </row>
    <row r="9" spans="1:38" ht="16.5" hidden="1" customHeight="1" x14ac:dyDescent="0.35">
      <c r="A9" s="109"/>
      <c r="B9" s="50" t="s">
        <v>100</v>
      </c>
      <c r="C9" s="141" t="str">
        <f>FIRE1001_historical_working!C11</f>
        <v>..</v>
      </c>
      <c r="D9" s="69" t="str">
        <f>FIRE1001_historical_working!D11</f>
        <v>..</v>
      </c>
      <c r="E9" s="69" t="str">
        <f>FIRE1001_historical_working!E11</f>
        <v>..</v>
      </c>
      <c r="F9" s="69" t="str">
        <f>FIRE1001_historical_working!F11</f>
        <v>..</v>
      </c>
      <c r="G9" s="69" t="str">
        <f>FIRE1001_historical_working!G11</f>
        <v>..</v>
      </c>
      <c r="H9" s="69" t="str">
        <f>FIRE1001_historical_working!H11</f>
        <v>..</v>
      </c>
      <c r="I9" s="69" t="str">
        <f>FIRE1001_historical_working!I11</f>
        <v>..</v>
      </c>
      <c r="J9" s="69" t="str">
        <f>FIRE1001_historical_working!J11</f>
        <v>..</v>
      </c>
      <c r="K9" s="69" t="str">
        <f>FIRE1001_historical_working!K11</f>
        <v>..</v>
      </c>
      <c r="L9" s="69" t="str">
        <f>FIRE1001_historical_working!L11</f>
        <v>..</v>
      </c>
      <c r="M9" s="69" t="str">
        <f>FIRE1001_historical_working!M11</f>
        <v>..</v>
      </c>
      <c r="N9" s="69" t="str">
        <f>FIRE1001_historical_working!N11</f>
        <v>..</v>
      </c>
      <c r="O9" s="69" t="str">
        <f>FIRE1001_historical_working!O11</f>
        <v>..</v>
      </c>
      <c r="P9" s="69" t="str">
        <f>FIRE1001_historical_working!P11</f>
        <v>..</v>
      </c>
      <c r="Q9" s="69" t="str">
        <f>FIRE1001_historical_working!Q11</f>
        <v>..</v>
      </c>
      <c r="R9" s="142">
        <f>FIRE1001_historical_working!R11</f>
        <v>5.3089879999999997E-3</v>
      </c>
      <c r="S9" s="69"/>
      <c r="T9" s="143"/>
      <c r="U9" s="56"/>
      <c r="V9" s="56"/>
      <c r="W9" s="56"/>
      <c r="X9" s="56"/>
      <c r="Y9" s="56"/>
      <c r="Z9" s="56"/>
      <c r="AA9" s="56"/>
      <c r="AB9" s="56"/>
      <c r="AC9" s="50"/>
      <c r="AD9" s="56"/>
      <c r="AE9" s="56"/>
      <c r="AF9" s="56"/>
      <c r="AG9" s="56"/>
      <c r="AH9" s="56"/>
      <c r="AI9" s="56"/>
      <c r="AJ9" s="56"/>
      <c r="AK9" s="56"/>
      <c r="AL9" s="56"/>
    </row>
    <row r="10" spans="1:38" s="51" customFormat="1" ht="16.5" hidden="1" customHeight="1" x14ac:dyDescent="0.35">
      <c r="A10" s="92"/>
      <c r="B10" s="50" t="s">
        <v>69</v>
      </c>
      <c r="C10" s="141" t="str">
        <f>FIRE1001_historical_working!C12</f>
        <v>..</v>
      </c>
      <c r="D10" s="69" t="str">
        <f>FIRE1001_historical_working!D12</f>
        <v>..</v>
      </c>
      <c r="E10" s="69" t="str">
        <f>FIRE1001_historical_working!E12</f>
        <v>..</v>
      </c>
      <c r="F10" s="69" t="str">
        <f>FIRE1001_historical_working!F12</f>
        <v>..</v>
      </c>
      <c r="G10" s="69" t="str">
        <f>FIRE1001_historical_working!G12</f>
        <v>..</v>
      </c>
      <c r="H10" s="69" t="str">
        <f>FIRE1001_historical_working!H12</f>
        <v>..</v>
      </c>
      <c r="I10" s="69" t="str">
        <f>FIRE1001_historical_working!I12</f>
        <v>..</v>
      </c>
      <c r="J10" s="69" t="str">
        <f>FIRE1001_historical_working!J12</f>
        <v>..</v>
      </c>
      <c r="K10" s="69" t="str">
        <f>FIRE1001_historical_working!K12</f>
        <v>..</v>
      </c>
      <c r="L10" s="69" t="str">
        <f>FIRE1001_historical_working!L12</f>
        <v>..</v>
      </c>
      <c r="M10" s="69" t="str">
        <f>FIRE1001_historical_working!M12</f>
        <v>..</v>
      </c>
      <c r="N10" s="69" t="str">
        <f>FIRE1001_historical_working!N12</f>
        <v>..</v>
      </c>
      <c r="O10" s="69" t="str">
        <f>FIRE1001_historical_working!O12</f>
        <v>..</v>
      </c>
      <c r="P10" s="69" t="str">
        <f>FIRE1001_historical_working!P12</f>
        <v>..</v>
      </c>
      <c r="Q10" s="69" t="str">
        <f>FIRE1001_historical_working!Q12</f>
        <v>..</v>
      </c>
      <c r="R10" s="142">
        <f>FIRE1001_historical_working!R12</f>
        <v>4.5296770000000002E-3</v>
      </c>
      <c r="S10" s="69"/>
      <c r="T10" s="143"/>
      <c r="U10" s="56"/>
      <c r="V10" s="56"/>
      <c r="W10" s="56"/>
      <c r="X10" s="56"/>
      <c r="Y10" s="56"/>
      <c r="Z10" s="56"/>
      <c r="AA10" s="56"/>
      <c r="AB10" s="56"/>
      <c r="AC10" s="50"/>
      <c r="AD10" s="56"/>
      <c r="AE10" s="56"/>
      <c r="AF10" s="56"/>
      <c r="AG10" s="56"/>
      <c r="AH10" s="56"/>
      <c r="AI10" s="56"/>
      <c r="AJ10" s="56"/>
      <c r="AK10" s="56"/>
      <c r="AL10" s="56"/>
    </row>
    <row r="11" spans="1:38" s="51" customFormat="1" ht="16.5" hidden="1" customHeight="1" x14ac:dyDescent="0.35">
      <c r="A11" s="92"/>
      <c r="B11" s="50" t="s">
        <v>101</v>
      </c>
      <c r="C11" s="141" t="str">
        <f>FIRE1001_historical_working!C13</f>
        <v>..</v>
      </c>
      <c r="D11" s="69" t="str">
        <f>FIRE1001_historical_working!D13</f>
        <v>..</v>
      </c>
      <c r="E11" s="69" t="str">
        <f>FIRE1001_historical_working!E13</f>
        <v>..</v>
      </c>
      <c r="F11" s="69" t="str">
        <f>FIRE1001_historical_working!F13</f>
        <v>..</v>
      </c>
      <c r="G11" s="69" t="str">
        <f>FIRE1001_historical_working!G13</f>
        <v>..</v>
      </c>
      <c r="H11" s="69" t="str">
        <f>FIRE1001_historical_working!H13</f>
        <v>..</v>
      </c>
      <c r="I11" s="69" t="str">
        <f>FIRE1001_historical_working!I13</f>
        <v>..</v>
      </c>
      <c r="J11" s="69" t="str">
        <f>FIRE1001_historical_working!J13</f>
        <v>..</v>
      </c>
      <c r="K11" s="69" t="str">
        <f>FIRE1001_historical_working!K13</f>
        <v>..</v>
      </c>
      <c r="L11" s="69" t="str">
        <f>FIRE1001_historical_working!L13</f>
        <v>..</v>
      </c>
      <c r="M11" s="69" t="str">
        <f>FIRE1001_historical_working!M13</f>
        <v>..</v>
      </c>
      <c r="N11" s="69" t="str">
        <f>FIRE1001_historical_working!N13</f>
        <v>..</v>
      </c>
      <c r="O11" s="69" t="str">
        <f>FIRE1001_historical_working!O13</f>
        <v>..</v>
      </c>
      <c r="P11" s="69" t="str">
        <f>FIRE1001_historical_working!P13</f>
        <v>..</v>
      </c>
      <c r="Q11" s="69" t="str">
        <f>FIRE1001_historical_working!Q13</f>
        <v>..</v>
      </c>
      <c r="R11" s="142">
        <f>FIRE1001_historical_working!R13</f>
        <v>4.7853009999999996E-3</v>
      </c>
      <c r="S11" s="69"/>
      <c r="T11" s="143"/>
      <c r="U11" s="56"/>
      <c r="V11" s="56"/>
      <c r="W11" s="56"/>
      <c r="X11" s="56"/>
      <c r="Y11" s="56"/>
      <c r="Z11" s="56"/>
      <c r="AA11" s="56"/>
      <c r="AB11" s="56"/>
      <c r="AC11" s="50"/>
      <c r="AD11" s="56"/>
      <c r="AE11" s="56"/>
      <c r="AF11" s="56"/>
      <c r="AG11" s="56"/>
      <c r="AH11" s="56"/>
      <c r="AI11" s="56"/>
      <c r="AJ11" s="56"/>
      <c r="AK11" s="56"/>
      <c r="AL11" s="56"/>
    </row>
    <row r="12" spans="1:38" s="65" customFormat="1" ht="16.5" customHeight="1" x14ac:dyDescent="0.35">
      <c r="A12" s="89" t="s">
        <v>268</v>
      </c>
      <c r="B12" s="63"/>
      <c r="C12" s="137">
        <f>FIRE1001_historical_working!C14</f>
        <v>3.9971449999999997E-3</v>
      </c>
      <c r="D12" s="64">
        <f>FIRE1001_historical_working!D14</f>
        <v>4.0014889999999996E-3</v>
      </c>
      <c r="E12" s="64">
        <f>FIRE1001_historical_working!E14</f>
        <v>3.9617560000000003E-3</v>
      </c>
      <c r="F12" s="64">
        <f>FIRE1001_historical_working!F14</f>
        <v>3.9620929999999999E-3</v>
      </c>
      <c r="G12" s="64">
        <f>FIRE1001_historical_working!G14</f>
        <v>3.9702390000000004E-3</v>
      </c>
      <c r="H12" s="64">
        <f>FIRE1001_historical_working!H14</f>
        <v>4.1316540000000002E-3</v>
      </c>
      <c r="I12" s="64">
        <f>FIRE1001_historical_working!I14</f>
        <v>4.2434589999999998E-3</v>
      </c>
      <c r="J12" s="64">
        <f>FIRE1001_historical_working!J14</f>
        <v>4.2412489999999999E-3</v>
      </c>
      <c r="K12" s="64">
        <f>FIRE1001_historical_working!K14</f>
        <v>4.3531170000000001E-3</v>
      </c>
      <c r="L12" s="64">
        <f>FIRE1001_historical_working!L14</f>
        <v>4.4603630000000002E-3</v>
      </c>
      <c r="M12" s="64">
        <f>FIRE1001_historical_working!M14</f>
        <v>4.5408890000000002E-3</v>
      </c>
      <c r="N12" s="64">
        <f>FIRE1001_historical_working!N14</f>
        <v>4.6852209999999998E-3</v>
      </c>
      <c r="O12" s="64">
        <f>FIRE1001_historical_working!O14</f>
        <v>4.8363379999999999E-3</v>
      </c>
      <c r="P12" s="64">
        <f>FIRE1001_historical_working!P14</f>
        <v>4.9100810000000002E-3</v>
      </c>
      <c r="Q12" s="64">
        <f>FIRE1001_historical_working!Q14</f>
        <v>4.9990720000000002E-3</v>
      </c>
      <c r="R12" s="138">
        <f>FIRE1001_historical_working!R14</f>
        <v>5.318461E-3</v>
      </c>
      <c r="S12" s="64"/>
      <c r="T12" s="139"/>
      <c r="U12" s="121"/>
      <c r="V12" s="121"/>
      <c r="W12" s="121"/>
      <c r="X12" s="121"/>
      <c r="Y12" s="121"/>
      <c r="Z12" s="121"/>
      <c r="AA12" s="121"/>
      <c r="AB12" s="121"/>
      <c r="AC12" s="53"/>
      <c r="AD12" s="121"/>
      <c r="AE12" s="121"/>
      <c r="AF12" s="121"/>
      <c r="AG12" s="121"/>
      <c r="AH12" s="121"/>
      <c r="AI12" s="121"/>
      <c r="AJ12" s="121"/>
      <c r="AK12" s="121"/>
      <c r="AL12" s="121"/>
    </row>
    <row r="13" spans="1:38" ht="16.5" hidden="1" customHeight="1" x14ac:dyDescent="0.35">
      <c r="A13" s="109"/>
      <c r="B13" s="50" t="s">
        <v>73</v>
      </c>
      <c r="C13" s="141" t="str">
        <f>FIRE1001_historical_working!C15</f>
        <v>..</v>
      </c>
      <c r="D13" s="69" t="str">
        <f>FIRE1001_historical_working!D15</f>
        <v>..</v>
      </c>
      <c r="E13" s="69" t="str">
        <f>FIRE1001_historical_working!E15</f>
        <v>..</v>
      </c>
      <c r="F13" s="69" t="str">
        <f>FIRE1001_historical_working!F15</f>
        <v>..</v>
      </c>
      <c r="G13" s="69" t="str">
        <f>FIRE1001_historical_working!G15</f>
        <v>..</v>
      </c>
      <c r="H13" s="69" t="str">
        <f>FIRE1001_historical_working!H15</f>
        <v>..</v>
      </c>
      <c r="I13" s="69" t="str">
        <f>FIRE1001_historical_working!I15</f>
        <v>..</v>
      </c>
      <c r="J13" s="69" t="str">
        <f>FIRE1001_historical_working!J15</f>
        <v>..</v>
      </c>
      <c r="K13" s="69" t="str">
        <f>FIRE1001_historical_working!K15</f>
        <v>..</v>
      </c>
      <c r="L13" s="69" t="str">
        <f>FIRE1001_historical_working!L15</f>
        <v>..</v>
      </c>
      <c r="M13" s="69" t="str">
        <f>FIRE1001_historical_working!M15</f>
        <v>..</v>
      </c>
      <c r="N13" s="69" t="str">
        <f>FIRE1001_historical_working!N15</f>
        <v>..</v>
      </c>
      <c r="O13" s="69" t="str">
        <f>FIRE1001_historical_working!O15</f>
        <v>..</v>
      </c>
      <c r="P13" s="69" t="str">
        <f>FIRE1001_historical_working!P15</f>
        <v>..</v>
      </c>
      <c r="Q13" s="69" t="str">
        <f>FIRE1001_historical_working!Q15</f>
        <v>..</v>
      </c>
      <c r="R13" s="142">
        <f>FIRE1001_historical_working!R15</f>
        <v>5.0686109999999998E-3</v>
      </c>
      <c r="S13" s="69"/>
      <c r="T13" s="143"/>
      <c r="U13" s="56"/>
      <c r="V13" s="56"/>
      <c r="W13" s="56"/>
      <c r="X13" s="56"/>
      <c r="Y13" s="56"/>
      <c r="Z13" s="56"/>
      <c r="AA13" s="56"/>
      <c r="AB13" s="56"/>
      <c r="AC13" s="50"/>
      <c r="AD13" s="56"/>
      <c r="AE13" s="56"/>
      <c r="AF13" s="56"/>
      <c r="AG13" s="56"/>
      <c r="AH13" s="56"/>
      <c r="AI13" s="56"/>
      <c r="AJ13" s="56"/>
      <c r="AK13" s="56"/>
      <c r="AL13" s="56"/>
    </row>
    <row r="14" spans="1:38" s="51" customFormat="1" ht="16.5" hidden="1" customHeight="1" x14ac:dyDescent="0.35">
      <c r="A14" s="92"/>
      <c r="B14" s="50" t="s">
        <v>72</v>
      </c>
      <c r="C14" s="141" t="str">
        <f>FIRE1001_historical_working!C16</f>
        <v>..</v>
      </c>
      <c r="D14" s="69" t="str">
        <f>FIRE1001_historical_working!D16</f>
        <v>..</v>
      </c>
      <c r="E14" s="69" t="str">
        <f>FIRE1001_historical_working!E16</f>
        <v>..</v>
      </c>
      <c r="F14" s="69" t="str">
        <f>FIRE1001_historical_working!F16</f>
        <v>..</v>
      </c>
      <c r="G14" s="69" t="str">
        <f>FIRE1001_historical_working!G16</f>
        <v>..</v>
      </c>
      <c r="H14" s="69" t="str">
        <f>FIRE1001_historical_working!H16</f>
        <v>..</v>
      </c>
      <c r="I14" s="69" t="str">
        <f>FIRE1001_historical_working!I16</f>
        <v>..</v>
      </c>
      <c r="J14" s="69" t="str">
        <f>FIRE1001_historical_working!J16</f>
        <v>..</v>
      </c>
      <c r="K14" s="69" t="str">
        <f>FIRE1001_historical_working!K16</f>
        <v>..</v>
      </c>
      <c r="L14" s="69" t="str">
        <f>FIRE1001_historical_working!L16</f>
        <v>..</v>
      </c>
      <c r="M14" s="69" t="str">
        <f>FIRE1001_historical_working!M16</f>
        <v>..</v>
      </c>
      <c r="N14" s="69" t="str">
        <f>FIRE1001_historical_working!N16</f>
        <v>..</v>
      </c>
      <c r="O14" s="69" t="str">
        <f>FIRE1001_historical_working!O16</f>
        <v>..</v>
      </c>
      <c r="P14" s="69" t="str">
        <f>FIRE1001_historical_working!P16</f>
        <v>..</v>
      </c>
      <c r="Q14" s="69" t="str">
        <f>FIRE1001_historical_working!Q16</f>
        <v>..</v>
      </c>
      <c r="R14" s="142">
        <f>FIRE1001_historical_working!R16</f>
        <v>5.3642209999999997E-3</v>
      </c>
      <c r="S14" s="69"/>
      <c r="T14" s="143"/>
      <c r="U14" s="56"/>
      <c r="V14" s="56"/>
      <c r="W14" s="56"/>
      <c r="X14" s="56"/>
      <c r="Y14" s="56"/>
      <c r="Z14" s="56"/>
      <c r="AA14" s="56"/>
      <c r="AB14" s="56"/>
      <c r="AC14" s="50"/>
      <c r="AD14" s="56"/>
      <c r="AE14" s="56"/>
      <c r="AF14" s="56"/>
      <c r="AG14" s="56"/>
      <c r="AH14" s="56"/>
      <c r="AI14" s="56"/>
      <c r="AJ14" s="56"/>
      <c r="AK14" s="56"/>
      <c r="AL14" s="56"/>
    </row>
    <row r="15" spans="1:38" s="65" customFormat="1" ht="16.5" customHeight="1" x14ac:dyDescent="0.35">
      <c r="A15" s="89" t="s">
        <v>13</v>
      </c>
      <c r="B15" s="63"/>
      <c r="C15" s="137">
        <f>FIRE1001_historical_working!C17</f>
        <v>4.6633680000000002E-3</v>
      </c>
      <c r="D15" s="64">
        <f>FIRE1001_historical_working!D17</f>
        <v>4.6548700000000002E-3</v>
      </c>
      <c r="E15" s="64">
        <f>FIRE1001_historical_working!E17</f>
        <v>4.6772289999999998E-3</v>
      </c>
      <c r="F15" s="64">
        <f>FIRE1001_historical_working!F17</f>
        <v>4.7465820000000001E-3</v>
      </c>
      <c r="G15" s="64">
        <f>FIRE1001_historical_working!G17</f>
        <v>4.8168819999999998E-3</v>
      </c>
      <c r="H15" s="64">
        <f>FIRE1001_historical_working!H17</f>
        <v>4.8890219999999998E-3</v>
      </c>
      <c r="I15" s="64">
        <f>FIRE1001_historical_working!I17</f>
        <v>4.90334E-3</v>
      </c>
      <c r="J15" s="64">
        <f>FIRE1001_historical_working!J17</f>
        <v>4.8113410000000002E-3</v>
      </c>
      <c r="K15" s="64">
        <f>FIRE1001_historical_working!K17</f>
        <v>4.9137520000000004E-3</v>
      </c>
      <c r="L15" s="64">
        <f>FIRE1001_historical_working!L17</f>
        <v>5.0743719999999997E-3</v>
      </c>
      <c r="M15" s="64">
        <f>FIRE1001_historical_working!M17</f>
        <v>5.2376690000000004E-3</v>
      </c>
      <c r="N15" s="64">
        <f>FIRE1001_historical_working!N17</f>
        <v>5.4323110000000004E-3</v>
      </c>
      <c r="O15" s="64">
        <f>FIRE1001_historical_working!O17</f>
        <v>5.5521540000000001E-3</v>
      </c>
      <c r="P15" s="64">
        <f>FIRE1001_historical_working!P17</f>
        <v>5.608905E-3</v>
      </c>
      <c r="Q15" s="64">
        <f>FIRE1001_historical_working!Q17</f>
        <v>5.775662E-3</v>
      </c>
      <c r="R15" s="138">
        <f>FIRE1001_historical_working!R17</f>
        <v>6.1731279999999999E-3</v>
      </c>
      <c r="S15" s="64"/>
      <c r="T15" s="139"/>
      <c r="U15" s="121"/>
      <c r="V15" s="121"/>
      <c r="W15" s="121"/>
      <c r="X15" s="121"/>
      <c r="Y15" s="121"/>
      <c r="Z15" s="121"/>
      <c r="AA15" s="121"/>
      <c r="AB15" s="121"/>
      <c r="AC15" s="53"/>
      <c r="AD15" s="121"/>
      <c r="AE15" s="121"/>
      <c r="AF15" s="121"/>
      <c r="AG15" s="121"/>
      <c r="AH15" s="121"/>
      <c r="AI15" s="121"/>
      <c r="AJ15" s="121"/>
      <c r="AK15" s="121"/>
      <c r="AL15" s="121"/>
    </row>
    <row r="16" spans="1:38" s="65" customFormat="1" ht="16.5" customHeight="1" x14ac:dyDescent="0.35">
      <c r="A16" s="89" t="s">
        <v>269</v>
      </c>
      <c r="B16" s="63"/>
      <c r="C16" s="137">
        <f>FIRE1001_historical_working!C18</f>
        <v>4.7842020000000004E-3</v>
      </c>
      <c r="D16" s="64">
        <f>FIRE1001_historical_working!D18</f>
        <v>5.5289620000000001E-3</v>
      </c>
      <c r="E16" s="64">
        <f>FIRE1001_historical_working!E18</f>
        <v>5.2072730000000001E-3</v>
      </c>
      <c r="F16" s="64">
        <f>FIRE1001_historical_working!F18</f>
        <v>5.0687099999999997E-3</v>
      </c>
      <c r="G16" s="64">
        <f>FIRE1001_historical_working!G18</f>
        <v>4.9806700000000004E-3</v>
      </c>
      <c r="H16" s="64">
        <f>FIRE1001_historical_working!H18</f>
        <v>5.0707199999999999E-3</v>
      </c>
      <c r="I16" s="64">
        <f>FIRE1001_historical_working!I18</f>
        <v>5.1325260000000001E-3</v>
      </c>
      <c r="J16" s="64">
        <f>FIRE1001_historical_working!J18</f>
        <v>5.0107620000000002E-3</v>
      </c>
      <c r="K16" s="64">
        <f>FIRE1001_historical_working!K18</f>
        <v>5.2676499999999996E-3</v>
      </c>
      <c r="L16" s="64">
        <f>FIRE1001_historical_working!L18</f>
        <v>5.5097439999999996E-3</v>
      </c>
      <c r="M16" s="64">
        <f>FIRE1001_historical_working!M18</f>
        <v>5.6456600000000003E-3</v>
      </c>
      <c r="N16" s="64">
        <f>FIRE1001_historical_working!N18</f>
        <v>5.7596710000000001E-3</v>
      </c>
      <c r="O16" s="64">
        <f>FIRE1001_historical_working!O18</f>
        <v>6.0208229999999998E-3</v>
      </c>
      <c r="P16" s="64">
        <f>FIRE1001_historical_working!P18</f>
        <v>6.1271620000000002E-3</v>
      </c>
      <c r="Q16" s="64">
        <f>FIRE1001_historical_working!Q18</f>
        <v>6.2540649999999996E-3</v>
      </c>
      <c r="R16" s="138">
        <f>FIRE1001_historical_working!R18</f>
        <v>6.4359999999999999E-3</v>
      </c>
      <c r="S16" s="64"/>
      <c r="T16" s="139"/>
      <c r="U16" s="121"/>
      <c r="V16" s="121"/>
      <c r="W16" s="121"/>
      <c r="X16" s="121"/>
      <c r="Y16" s="121"/>
      <c r="Z16" s="121"/>
      <c r="AA16" s="121"/>
      <c r="AB16" s="121"/>
      <c r="AC16" s="53"/>
      <c r="AD16" s="121"/>
      <c r="AE16" s="121"/>
      <c r="AF16" s="121"/>
      <c r="AG16" s="121"/>
      <c r="AH16" s="121"/>
      <c r="AI16" s="121"/>
      <c r="AJ16" s="121"/>
      <c r="AK16" s="121"/>
      <c r="AL16" s="121"/>
    </row>
    <row r="17" spans="1:38" s="65" customFormat="1" ht="16.5" hidden="1" customHeight="1" thickBot="1" x14ac:dyDescent="0.4">
      <c r="A17" s="98" t="s">
        <v>270</v>
      </c>
      <c r="B17" s="63"/>
      <c r="C17" s="137" t="str">
        <f>FIRE1001_historical_working!C19</f>
        <v>..</v>
      </c>
      <c r="D17" s="64" t="str">
        <f>FIRE1001_historical_working!D19</f>
        <v>..</v>
      </c>
      <c r="E17" s="64" t="str">
        <f>FIRE1001_historical_working!E19</f>
        <v>..</v>
      </c>
      <c r="F17" s="64" t="str">
        <f>FIRE1001_historical_working!F19</f>
        <v>..</v>
      </c>
      <c r="G17" s="64" t="str">
        <f>FIRE1001_historical_working!G19</f>
        <v>..</v>
      </c>
      <c r="H17" s="64" t="str">
        <f>FIRE1001_historical_working!H19</f>
        <v>..</v>
      </c>
      <c r="I17" s="64" t="str">
        <f>FIRE1001_historical_working!I19</f>
        <v>..</v>
      </c>
      <c r="J17" s="64" t="str">
        <f>FIRE1001_historical_working!J19</f>
        <v>..</v>
      </c>
      <c r="K17" s="64" t="str">
        <f>FIRE1001_historical_working!K19</f>
        <v>..</v>
      </c>
      <c r="L17" s="64" t="str">
        <f>FIRE1001_historical_working!L19</f>
        <v>..</v>
      </c>
      <c r="M17" s="64" t="str">
        <f>FIRE1001_historical_working!M19</f>
        <v>..</v>
      </c>
      <c r="N17" s="64" t="str">
        <f>FIRE1001_historical_working!N19</f>
        <v>..</v>
      </c>
      <c r="O17" s="64" t="str">
        <f>FIRE1001_historical_working!O19</f>
        <v>..</v>
      </c>
      <c r="P17" s="64" t="str">
        <f>FIRE1001_historical_working!P19</f>
        <v>..</v>
      </c>
      <c r="Q17" s="64" t="str">
        <f>FIRE1001_historical_working!Q19</f>
        <v>..</v>
      </c>
      <c r="R17" s="138">
        <f>FIRE1001_historical_working!R19</f>
        <v>5.7491240000000004E-3</v>
      </c>
      <c r="S17" s="64"/>
      <c r="T17" s="139"/>
      <c r="U17" s="121"/>
      <c r="V17" s="121"/>
      <c r="W17" s="121"/>
      <c r="X17" s="121"/>
      <c r="Y17" s="121"/>
      <c r="Z17" s="121"/>
      <c r="AA17" s="121"/>
      <c r="AB17" s="121"/>
      <c r="AC17" s="53"/>
      <c r="AD17" s="121"/>
      <c r="AE17" s="121"/>
      <c r="AF17" s="121"/>
      <c r="AG17" s="121"/>
      <c r="AH17" s="121"/>
      <c r="AI17" s="121"/>
      <c r="AJ17" s="121"/>
      <c r="AK17" s="121"/>
      <c r="AL17" s="121"/>
    </row>
    <row r="18" spans="1:38" s="51" customFormat="1" ht="16.5" customHeight="1" x14ac:dyDescent="0.35">
      <c r="A18" s="85"/>
      <c r="B18" s="68"/>
      <c r="C18" s="144"/>
      <c r="D18" s="124"/>
      <c r="E18" s="124"/>
      <c r="F18" s="124"/>
      <c r="G18" s="124"/>
      <c r="H18" s="124"/>
      <c r="I18" s="124"/>
      <c r="J18" s="124"/>
      <c r="K18" s="124"/>
      <c r="L18" s="124"/>
      <c r="M18" s="124"/>
      <c r="N18" s="124"/>
      <c r="O18" s="124"/>
      <c r="P18" s="124"/>
      <c r="Q18" s="124"/>
      <c r="R18" s="145"/>
      <c r="S18" s="69"/>
      <c r="T18" s="157"/>
      <c r="U18" s="50"/>
      <c r="V18" s="50"/>
      <c r="W18" s="50"/>
      <c r="X18" s="50"/>
      <c r="Y18" s="50"/>
      <c r="Z18" s="50"/>
      <c r="AA18" s="50"/>
      <c r="AB18" s="50"/>
      <c r="AC18" s="50"/>
      <c r="AD18" s="50"/>
      <c r="AE18" s="50"/>
      <c r="AF18" s="50"/>
      <c r="AG18" s="50"/>
      <c r="AH18" s="50"/>
      <c r="AI18" s="50"/>
      <c r="AJ18" s="50"/>
      <c r="AK18" s="50"/>
      <c r="AL18" s="50"/>
    </row>
    <row r="19" spans="1:38" s="51" customFormat="1" ht="16.5" customHeight="1" x14ac:dyDescent="0.35">
      <c r="A19" s="108" t="s">
        <v>110</v>
      </c>
      <c r="B19" s="68"/>
      <c r="C19" s="144"/>
      <c r="D19" s="124"/>
      <c r="E19" s="124"/>
      <c r="F19" s="124"/>
      <c r="G19" s="124"/>
      <c r="H19" s="124"/>
      <c r="I19" s="124"/>
      <c r="J19" s="124"/>
      <c r="K19" s="124"/>
      <c r="L19" s="124"/>
      <c r="M19" s="124"/>
      <c r="N19" s="124"/>
      <c r="O19" s="124"/>
      <c r="P19" s="124"/>
      <c r="Q19" s="124"/>
      <c r="R19" s="145"/>
      <c r="S19" s="69"/>
      <c r="T19" s="157"/>
      <c r="U19" s="50"/>
      <c r="V19" s="50"/>
      <c r="W19" s="50"/>
      <c r="X19" s="50"/>
      <c r="Y19" s="50"/>
      <c r="Z19" s="50"/>
      <c r="AA19" s="50"/>
      <c r="AB19" s="50"/>
      <c r="AC19" s="50"/>
      <c r="AD19" s="50"/>
      <c r="AE19" s="50"/>
      <c r="AF19" s="50"/>
      <c r="AG19" s="50"/>
      <c r="AH19" s="50"/>
      <c r="AI19" s="50"/>
      <c r="AJ19" s="50"/>
      <c r="AK19" s="50"/>
      <c r="AL19" s="50"/>
    </row>
    <row r="20" spans="1:38" s="88" customFormat="1" ht="16.5" customHeight="1" x14ac:dyDescent="0.35">
      <c r="A20" s="85" t="s">
        <v>267</v>
      </c>
      <c r="B20" s="63"/>
      <c r="C20" s="146">
        <f>FIRE1001_historical_working!C22</f>
        <v>153420.27026369999</v>
      </c>
      <c r="D20" s="70">
        <f>FIRE1001_historical_working!D22</f>
        <v>163897.37466433001</v>
      </c>
      <c r="E20" s="70">
        <f>FIRE1001_historical_working!E22</f>
        <v>163383.66619875</v>
      </c>
      <c r="F20" s="70">
        <f>FIRE1001_historical_working!F22</f>
        <v>159698.27331545</v>
      </c>
      <c r="G20" s="70">
        <f>FIRE1001_historical_working!G22</f>
        <v>160788.44021609001</v>
      </c>
      <c r="H20" s="70">
        <f>FIRE1001_historical_working!H22</f>
        <v>178442.66763303999</v>
      </c>
      <c r="I20" s="70">
        <f>FIRE1001_historical_working!I22</f>
        <v>173482.43783576001</v>
      </c>
      <c r="J20" s="70">
        <f>FIRE1001_historical_working!J22</f>
        <v>185338.87338259001</v>
      </c>
      <c r="K20" s="70">
        <f>FIRE1001_historical_working!K22</f>
        <v>169453.18249512001</v>
      </c>
      <c r="L20" s="70">
        <f>FIRE1001_historical_working!L22</f>
        <v>167697.80462647</v>
      </c>
      <c r="M20" s="70">
        <f>FIRE1001_historical_working!M22</f>
        <v>142748.46948244001</v>
      </c>
      <c r="N20" s="70">
        <f>FIRE1001_historical_working!N22</f>
        <v>133481</v>
      </c>
      <c r="O20" s="70">
        <f>FIRE1001_historical_working!O22</f>
        <v>125016.67071535</v>
      </c>
      <c r="P20" s="70">
        <f>FIRE1001_historical_working!P22</f>
        <v>111095.40765381001</v>
      </c>
      <c r="Q20" s="70">
        <f>FIRE1001_historical_working!Q22</f>
        <v>95995.748001130007</v>
      </c>
      <c r="R20" s="147">
        <f>FIRE1001_historical_working!R22</f>
        <v>91356</v>
      </c>
      <c r="S20" s="70"/>
      <c r="T20" s="70"/>
      <c r="U20" s="70"/>
      <c r="V20" s="148"/>
      <c r="W20" s="148"/>
      <c r="X20" s="148"/>
      <c r="Y20" s="148"/>
      <c r="Z20" s="148"/>
      <c r="AA20" s="148"/>
      <c r="AB20" s="148"/>
      <c r="AC20" s="148"/>
      <c r="AD20" s="148"/>
      <c r="AE20" s="148"/>
      <c r="AF20" s="53"/>
      <c r="AG20" s="53"/>
      <c r="AH20" s="53"/>
      <c r="AI20" s="53"/>
      <c r="AJ20" s="53"/>
      <c r="AK20" s="53"/>
      <c r="AL20" s="53"/>
    </row>
    <row r="21" spans="1:38" s="88" customFormat="1" ht="16.5" customHeight="1" x14ac:dyDescent="0.35">
      <c r="A21" s="89" t="s">
        <v>10</v>
      </c>
      <c r="B21" s="63"/>
      <c r="C21" s="146">
        <f>FIRE1001_historical_working!C23</f>
        <v>50466.795196539999</v>
      </c>
      <c r="D21" s="70">
        <f>FIRE1001_historical_working!D23</f>
        <v>52534.577972419997</v>
      </c>
      <c r="E21" s="70">
        <f>FIRE1001_historical_working!E23</f>
        <v>54360.242095959999</v>
      </c>
      <c r="F21" s="70">
        <f>FIRE1001_historical_working!F23</f>
        <v>55054.592514060001</v>
      </c>
      <c r="G21" s="70">
        <f>FIRE1001_historical_working!G23</f>
        <v>53781.660156240003</v>
      </c>
      <c r="H21" s="70">
        <f>FIRE1001_historical_working!H23</f>
        <v>56313.722610489996</v>
      </c>
      <c r="I21" s="70">
        <f>FIRE1001_historical_working!I23</f>
        <v>52781.876312250002</v>
      </c>
      <c r="J21" s="70">
        <f>FIRE1001_historical_working!J23</f>
        <v>52374.58751677</v>
      </c>
      <c r="K21" s="70">
        <f>FIRE1001_historical_working!K23</f>
        <v>46741.604835470003</v>
      </c>
      <c r="L21" s="70">
        <f>FIRE1001_historical_working!L23</f>
        <v>48382.493164059997</v>
      </c>
      <c r="M21" s="70">
        <f>FIRE1001_historical_working!M23</f>
        <v>44996.754951479998</v>
      </c>
      <c r="N21" s="70">
        <f>FIRE1001_historical_working!N23</f>
        <v>43892</v>
      </c>
      <c r="O21" s="70">
        <f>FIRE1001_historical_working!O23</f>
        <v>42111.802116400002</v>
      </c>
      <c r="P21" s="70">
        <f>FIRE1001_historical_working!P23</f>
        <v>38993.366218590003</v>
      </c>
      <c r="Q21" s="70">
        <f>FIRE1001_historical_working!Q23</f>
        <v>33293.819683080001</v>
      </c>
      <c r="R21" s="147">
        <f>FIRE1001_historical_working!R23</f>
        <v>37289</v>
      </c>
      <c r="S21" s="70"/>
      <c r="T21" s="70"/>
      <c r="U21" s="70"/>
      <c r="V21" s="148"/>
      <c r="W21" s="148"/>
      <c r="X21" s="148"/>
      <c r="Y21" s="148"/>
      <c r="Z21" s="148"/>
      <c r="AA21" s="148"/>
      <c r="AB21" s="148"/>
      <c r="AC21" s="148"/>
      <c r="AD21" s="148"/>
      <c r="AE21" s="148"/>
      <c r="AF21" s="53"/>
      <c r="AG21" s="53"/>
      <c r="AH21" s="53"/>
      <c r="AI21" s="53"/>
      <c r="AJ21" s="53"/>
      <c r="AK21" s="53"/>
      <c r="AL21" s="53"/>
    </row>
    <row r="22" spans="1:38" ht="16.5" hidden="1" customHeight="1" x14ac:dyDescent="0.35">
      <c r="A22" s="109"/>
      <c r="B22" s="50" t="s">
        <v>100</v>
      </c>
      <c r="C22" s="149" t="str">
        <f>FIRE1001_historical_working!C24</f>
        <v>..</v>
      </c>
      <c r="D22" s="95" t="str">
        <f>FIRE1001_historical_working!D24</f>
        <v>..</v>
      </c>
      <c r="E22" s="95" t="str">
        <f>FIRE1001_historical_working!E24</f>
        <v>..</v>
      </c>
      <c r="F22" s="95" t="str">
        <f>FIRE1001_historical_working!F24</f>
        <v>..</v>
      </c>
      <c r="G22" s="95" t="str">
        <f>FIRE1001_historical_working!G24</f>
        <v>..</v>
      </c>
      <c r="H22" s="95" t="str">
        <f>FIRE1001_historical_working!H24</f>
        <v>..</v>
      </c>
      <c r="I22" s="95" t="str">
        <f>FIRE1001_historical_working!I24</f>
        <v>..</v>
      </c>
      <c r="J22" s="95" t="str">
        <f>FIRE1001_historical_working!J24</f>
        <v>..</v>
      </c>
      <c r="K22" s="95" t="str">
        <f>FIRE1001_historical_working!K24</f>
        <v>..</v>
      </c>
      <c r="L22" s="95" t="str">
        <f>FIRE1001_historical_working!L24</f>
        <v>..</v>
      </c>
      <c r="M22" s="95" t="str">
        <f>FIRE1001_historical_working!M24</f>
        <v>..</v>
      </c>
      <c r="N22" s="95" t="str">
        <f>FIRE1001_historical_working!N24</f>
        <v>..</v>
      </c>
      <c r="O22" s="95" t="str">
        <f>FIRE1001_historical_working!O24</f>
        <v>..</v>
      </c>
      <c r="P22" s="95" t="str">
        <f>FIRE1001_historical_working!P24</f>
        <v>..</v>
      </c>
      <c r="Q22" s="95" t="str">
        <f>FIRE1001_historical_working!Q24</f>
        <v>..</v>
      </c>
      <c r="R22" s="150">
        <f>FIRE1001_historical_working!R24</f>
        <v>21025</v>
      </c>
      <c r="S22" s="95"/>
      <c r="T22" s="95"/>
      <c r="U22" s="95"/>
      <c r="V22" s="148"/>
      <c r="W22" s="148"/>
      <c r="X22" s="148"/>
      <c r="Y22" s="148"/>
      <c r="Z22" s="148"/>
      <c r="AA22" s="148"/>
      <c r="AB22" s="148"/>
      <c r="AC22" s="148"/>
      <c r="AD22" s="148"/>
      <c r="AE22" s="148"/>
      <c r="AF22" s="50"/>
      <c r="AG22" s="50"/>
      <c r="AH22" s="50"/>
      <c r="AI22" s="50"/>
      <c r="AJ22" s="50"/>
      <c r="AK22" s="50"/>
      <c r="AL22" s="50"/>
    </row>
    <row r="23" spans="1:38" s="51" customFormat="1" ht="16.5" hidden="1" customHeight="1" x14ac:dyDescent="0.35">
      <c r="A23" s="92"/>
      <c r="B23" s="50" t="s">
        <v>69</v>
      </c>
      <c r="C23" s="149" t="str">
        <f>FIRE1001_historical_working!C25</f>
        <v>..</v>
      </c>
      <c r="D23" s="95" t="str">
        <f>FIRE1001_historical_working!D25</f>
        <v>..</v>
      </c>
      <c r="E23" s="95" t="str">
        <f>FIRE1001_historical_working!E25</f>
        <v>..</v>
      </c>
      <c r="F23" s="95" t="str">
        <f>FIRE1001_historical_working!F25</f>
        <v>..</v>
      </c>
      <c r="G23" s="95" t="str">
        <f>FIRE1001_historical_working!G25</f>
        <v>..</v>
      </c>
      <c r="H23" s="95" t="str">
        <f>FIRE1001_historical_working!H25</f>
        <v>..</v>
      </c>
      <c r="I23" s="95" t="str">
        <f>FIRE1001_historical_working!I25</f>
        <v>..</v>
      </c>
      <c r="J23" s="95" t="str">
        <f>FIRE1001_historical_working!J25</f>
        <v>..</v>
      </c>
      <c r="K23" s="95" t="str">
        <f>FIRE1001_historical_working!K25</f>
        <v>..</v>
      </c>
      <c r="L23" s="95" t="str">
        <f>FIRE1001_historical_working!L25</f>
        <v>..</v>
      </c>
      <c r="M23" s="95" t="str">
        <f>FIRE1001_historical_working!M25</f>
        <v>..</v>
      </c>
      <c r="N23" s="95" t="str">
        <f>FIRE1001_historical_working!N25</f>
        <v>..</v>
      </c>
      <c r="O23" s="95" t="str">
        <f>FIRE1001_historical_working!O25</f>
        <v>..</v>
      </c>
      <c r="P23" s="95" t="str">
        <f>FIRE1001_historical_working!P25</f>
        <v>..</v>
      </c>
      <c r="Q23" s="95" t="str">
        <f>FIRE1001_historical_working!Q25</f>
        <v>..</v>
      </c>
      <c r="R23" s="150">
        <f>FIRE1001_historical_working!R25</f>
        <v>12169</v>
      </c>
      <c r="S23" s="95"/>
      <c r="T23" s="95"/>
      <c r="U23" s="95"/>
      <c r="V23" s="148"/>
      <c r="W23" s="148"/>
      <c r="X23" s="148"/>
      <c r="Y23" s="148"/>
      <c r="Z23" s="148"/>
      <c r="AA23" s="148"/>
      <c r="AB23" s="148"/>
      <c r="AC23" s="148"/>
      <c r="AD23" s="148"/>
      <c r="AE23" s="148"/>
      <c r="AF23" s="50"/>
      <c r="AG23" s="50"/>
      <c r="AH23" s="50"/>
      <c r="AI23" s="50"/>
      <c r="AJ23" s="50"/>
      <c r="AK23" s="50"/>
      <c r="AL23" s="50"/>
    </row>
    <row r="24" spans="1:38" s="51" customFormat="1" ht="16.5" hidden="1" customHeight="1" x14ac:dyDescent="0.35">
      <c r="A24" s="92"/>
      <c r="B24" s="50" t="s">
        <v>101</v>
      </c>
      <c r="C24" s="149" t="str">
        <f>FIRE1001_historical_working!C26</f>
        <v>..</v>
      </c>
      <c r="D24" s="95" t="str">
        <f>FIRE1001_historical_working!D26</f>
        <v>..</v>
      </c>
      <c r="E24" s="95" t="str">
        <f>FIRE1001_historical_working!E26</f>
        <v>..</v>
      </c>
      <c r="F24" s="95" t="str">
        <f>FIRE1001_historical_working!F26</f>
        <v>..</v>
      </c>
      <c r="G24" s="95" t="str">
        <f>FIRE1001_historical_working!G26</f>
        <v>..</v>
      </c>
      <c r="H24" s="95" t="str">
        <f>FIRE1001_historical_working!H26</f>
        <v>..</v>
      </c>
      <c r="I24" s="95" t="str">
        <f>FIRE1001_historical_working!I26</f>
        <v>..</v>
      </c>
      <c r="J24" s="95" t="str">
        <f>FIRE1001_historical_working!J26</f>
        <v>..</v>
      </c>
      <c r="K24" s="95" t="str">
        <f>FIRE1001_historical_working!K26</f>
        <v>..</v>
      </c>
      <c r="L24" s="95" t="str">
        <f>FIRE1001_historical_working!L26</f>
        <v>..</v>
      </c>
      <c r="M24" s="95" t="str">
        <f>FIRE1001_historical_working!M26</f>
        <v>..</v>
      </c>
      <c r="N24" s="95" t="str">
        <f>FIRE1001_historical_working!N26</f>
        <v>..</v>
      </c>
      <c r="O24" s="95" t="str">
        <f>FIRE1001_historical_working!O26</f>
        <v>..</v>
      </c>
      <c r="P24" s="95" t="str">
        <f>FIRE1001_historical_working!P26</f>
        <v>..</v>
      </c>
      <c r="Q24" s="95" t="str">
        <f>FIRE1001_historical_working!Q26</f>
        <v>..</v>
      </c>
      <c r="R24" s="150">
        <f>FIRE1001_historical_working!R26</f>
        <v>4095</v>
      </c>
      <c r="S24" s="95"/>
      <c r="T24" s="95"/>
      <c r="U24" s="95"/>
      <c r="V24" s="148"/>
      <c r="W24" s="148"/>
      <c r="X24" s="148"/>
      <c r="Y24" s="148"/>
      <c r="Z24" s="148"/>
      <c r="AA24" s="148"/>
      <c r="AB24" s="148"/>
      <c r="AC24" s="148"/>
      <c r="AD24" s="148"/>
      <c r="AE24" s="148"/>
      <c r="AF24" s="50"/>
      <c r="AG24" s="50"/>
      <c r="AH24" s="50"/>
      <c r="AI24" s="50"/>
      <c r="AJ24" s="50"/>
      <c r="AK24" s="50"/>
      <c r="AL24" s="50"/>
    </row>
    <row r="25" spans="1:38" s="65" customFormat="1" ht="16.5" customHeight="1" x14ac:dyDescent="0.35">
      <c r="A25" s="89" t="s">
        <v>268</v>
      </c>
      <c r="B25" s="63"/>
      <c r="C25" s="146">
        <f>FIRE1001_historical_working!C27</f>
        <v>37383.872528070002</v>
      </c>
      <c r="D25" s="70">
        <f>FIRE1001_historical_working!D27</f>
        <v>38501.125412020003</v>
      </c>
      <c r="E25" s="70">
        <f>FIRE1001_historical_working!E27</f>
        <v>37524.069427510003</v>
      </c>
      <c r="F25" s="70">
        <f>FIRE1001_historical_working!F27</f>
        <v>34822.881202689998</v>
      </c>
      <c r="G25" s="70">
        <f>FIRE1001_historical_working!G27</f>
        <v>32766.668296839998</v>
      </c>
      <c r="H25" s="70">
        <f>FIRE1001_historical_working!H27</f>
        <v>35050.393310549996</v>
      </c>
      <c r="I25" s="70">
        <f>FIRE1001_historical_working!I27</f>
        <v>32357.975662249999</v>
      </c>
      <c r="J25" s="70">
        <f>FIRE1001_historical_working!J27</f>
        <v>34699.212631260001</v>
      </c>
      <c r="K25" s="70">
        <f>FIRE1001_historical_working!K27</f>
        <v>31034.688774130002</v>
      </c>
      <c r="L25" s="70">
        <f>FIRE1001_historical_working!L27</f>
        <v>33183.298133819997</v>
      </c>
      <c r="M25" s="70">
        <f>FIRE1001_historical_working!M27</f>
        <v>29379.02567291</v>
      </c>
      <c r="N25" s="70">
        <f>FIRE1001_historical_working!N27</f>
        <v>27507</v>
      </c>
      <c r="O25" s="70">
        <f>FIRE1001_historical_working!O27</f>
        <v>26083.687599180001</v>
      </c>
      <c r="P25" s="70">
        <f>FIRE1001_historical_working!P27</f>
        <v>23544.356948860001</v>
      </c>
      <c r="Q25" s="70">
        <f>FIRE1001_historical_working!Q27</f>
        <v>19416.351142880001</v>
      </c>
      <c r="R25" s="147">
        <f>FIRE1001_historical_working!R27</f>
        <v>21370</v>
      </c>
      <c r="S25" s="70"/>
      <c r="T25" s="70"/>
      <c r="U25" s="70"/>
      <c r="V25" s="148"/>
      <c r="W25" s="148"/>
      <c r="X25" s="148"/>
      <c r="Y25" s="148"/>
      <c r="Z25" s="148"/>
      <c r="AA25" s="148"/>
      <c r="AB25" s="148"/>
      <c r="AC25" s="148"/>
      <c r="AD25" s="148"/>
      <c r="AE25" s="148"/>
      <c r="AF25" s="53"/>
      <c r="AG25" s="53"/>
      <c r="AH25" s="53"/>
      <c r="AI25" s="53"/>
      <c r="AJ25" s="53"/>
      <c r="AK25" s="53"/>
      <c r="AL25" s="53"/>
    </row>
    <row r="26" spans="1:38" ht="16.5" hidden="1" customHeight="1" x14ac:dyDescent="0.35">
      <c r="A26" s="109"/>
      <c r="B26" s="50" t="s">
        <v>73</v>
      </c>
      <c r="C26" s="149" t="str">
        <f>FIRE1001_historical_working!C28</f>
        <v>..</v>
      </c>
      <c r="D26" s="95" t="str">
        <f>FIRE1001_historical_working!D28</f>
        <v>..</v>
      </c>
      <c r="E26" s="95" t="str">
        <f>FIRE1001_historical_working!E28</f>
        <v>..</v>
      </c>
      <c r="F26" s="95" t="str">
        <f>FIRE1001_historical_working!F28</f>
        <v>..</v>
      </c>
      <c r="G26" s="95" t="str">
        <f>FIRE1001_historical_working!G28</f>
        <v>..</v>
      </c>
      <c r="H26" s="95" t="str">
        <f>FIRE1001_historical_working!H28</f>
        <v>..</v>
      </c>
      <c r="I26" s="95" t="str">
        <f>FIRE1001_historical_working!I28</f>
        <v>..</v>
      </c>
      <c r="J26" s="95" t="str">
        <f>FIRE1001_historical_working!J28</f>
        <v>..</v>
      </c>
      <c r="K26" s="95" t="str">
        <f>FIRE1001_historical_working!K28</f>
        <v>..</v>
      </c>
      <c r="L26" s="95" t="str">
        <f>FIRE1001_historical_working!L28</f>
        <v>..</v>
      </c>
      <c r="M26" s="95" t="str">
        <f>FIRE1001_historical_working!M28</f>
        <v>..</v>
      </c>
      <c r="N26" s="95" t="str">
        <f>FIRE1001_historical_working!N28</f>
        <v>..</v>
      </c>
      <c r="O26" s="95" t="str">
        <f>FIRE1001_historical_working!O28</f>
        <v>..</v>
      </c>
      <c r="P26" s="95" t="str">
        <f>FIRE1001_historical_working!P28</f>
        <v>..</v>
      </c>
      <c r="Q26" s="95" t="str">
        <f>FIRE1001_historical_working!Q28</f>
        <v>..</v>
      </c>
      <c r="R26" s="150">
        <f>FIRE1001_historical_working!R28</f>
        <v>3308</v>
      </c>
      <c r="S26" s="95"/>
      <c r="T26" s="95"/>
      <c r="U26" s="95"/>
      <c r="V26" s="148"/>
      <c r="W26" s="148"/>
      <c r="X26" s="148"/>
      <c r="Y26" s="148"/>
      <c r="Z26" s="148"/>
      <c r="AA26" s="148"/>
      <c r="AB26" s="148"/>
      <c r="AC26" s="148"/>
      <c r="AD26" s="148"/>
      <c r="AE26" s="148"/>
      <c r="AF26" s="50"/>
      <c r="AG26" s="50"/>
      <c r="AH26" s="50"/>
      <c r="AI26" s="50"/>
      <c r="AJ26" s="50"/>
      <c r="AK26" s="50"/>
      <c r="AL26" s="50"/>
    </row>
    <row r="27" spans="1:38" s="51" customFormat="1" ht="16.5" hidden="1" customHeight="1" x14ac:dyDescent="0.35">
      <c r="A27" s="92"/>
      <c r="B27" s="50" t="s">
        <v>72</v>
      </c>
      <c r="C27" s="149" t="str">
        <f>FIRE1001_historical_working!C29</f>
        <v>..</v>
      </c>
      <c r="D27" s="95" t="str">
        <f>FIRE1001_historical_working!D29</f>
        <v>..</v>
      </c>
      <c r="E27" s="95" t="str">
        <f>FIRE1001_historical_working!E29</f>
        <v>..</v>
      </c>
      <c r="F27" s="95" t="str">
        <f>FIRE1001_historical_working!F29</f>
        <v>..</v>
      </c>
      <c r="G27" s="95" t="str">
        <f>FIRE1001_historical_working!G29</f>
        <v>..</v>
      </c>
      <c r="H27" s="95" t="str">
        <f>FIRE1001_historical_working!H29</f>
        <v>..</v>
      </c>
      <c r="I27" s="95" t="str">
        <f>FIRE1001_historical_working!I29</f>
        <v>..</v>
      </c>
      <c r="J27" s="95" t="str">
        <f>FIRE1001_historical_working!J29</f>
        <v>..</v>
      </c>
      <c r="K27" s="95" t="str">
        <f>FIRE1001_historical_working!K29</f>
        <v>..</v>
      </c>
      <c r="L27" s="95" t="str">
        <f>FIRE1001_historical_working!L29</f>
        <v>..</v>
      </c>
      <c r="M27" s="95" t="str">
        <f>FIRE1001_historical_working!M29</f>
        <v>..</v>
      </c>
      <c r="N27" s="95" t="str">
        <f>FIRE1001_historical_working!N29</f>
        <v>..</v>
      </c>
      <c r="O27" s="95" t="str">
        <f>FIRE1001_historical_working!O29</f>
        <v>..</v>
      </c>
      <c r="P27" s="95" t="str">
        <f>FIRE1001_historical_working!P29</f>
        <v>..</v>
      </c>
      <c r="Q27" s="95" t="str">
        <f>FIRE1001_historical_working!Q29</f>
        <v>..</v>
      </c>
      <c r="R27" s="150">
        <f>FIRE1001_historical_working!R29</f>
        <v>18062</v>
      </c>
      <c r="S27" s="95"/>
      <c r="T27" s="95"/>
      <c r="U27" s="95"/>
      <c r="V27" s="148"/>
      <c r="W27" s="148"/>
      <c r="X27" s="148"/>
      <c r="Y27" s="148"/>
      <c r="Z27" s="148"/>
      <c r="AA27" s="148"/>
      <c r="AB27" s="148"/>
      <c r="AC27" s="148"/>
      <c r="AD27" s="148"/>
      <c r="AE27" s="148"/>
      <c r="AF27" s="50"/>
      <c r="AG27" s="50"/>
      <c r="AH27" s="50"/>
      <c r="AI27" s="50"/>
      <c r="AJ27" s="50"/>
      <c r="AK27" s="50"/>
      <c r="AL27" s="50"/>
    </row>
    <row r="28" spans="1:38" s="65" customFormat="1" ht="16.5" customHeight="1" x14ac:dyDescent="0.35">
      <c r="A28" s="89" t="s">
        <v>13</v>
      </c>
      <c r="B28" s="63"/>
      <c r="C28" s="146">
        <f>FIRE1001_historical_working!C30</f>
        <v>54738.846435569998</v>
      </c>
      <c r="D28" s="70">
        <f>FIRE1001_historical_working!D30</f>
        <v>61216.644493100001</v>
      </c>
      <c r="E28" s="70">
        <f>FIRE1001_historical_working!E30</f>
        <v>60384.345336929997</v>
      </c>
      <c r="F28" s="70">
        <f>FIRE1001_historical_working!F30</f>
        <v>60011.634941119999</v>
      </c>
      <c r="G28" s="70">
        <f>FIRE1001_historical_working!G30</f>
        <v>65045.452095059998</v>
      </c>
      <c r="H28" s="70">
        <f>FIRE1001_historical_working!H30</f>
        <v>76829.847312960002</v>
      </c>
      <c r="I28" s="70">
        <f>FIRE1001_historical_working!I30</f>
        <v>78785.067184479994</v>
      </c>
      <c r="J28" s="70">
        <f>FIRE1001_historical_working!J30</f>
        <v>87562.861541759994</v>
      </c>
      <c r="K28" s="70">
        <f>FIRE1001_historical_working!K30</f>
        <v>80984.126380899994</v>
      </c>
      <c r="L28" s="70">
        <f>FIRE1001_historical_working!L30</f>
        <v>74834.808952320003</v>
      </c>
      <c r="M28" s="70">
        <f>FIRE1001_historical_working!M30</f>
        <v>58878.347919430002</v>
      </c>
      <c r="N28" s="70">
        <f>FIRE1001_historical_working!N30</f>
        <v>53158</v>
      </c>
      <c r="O28" s="70">
        <f>FIRE1001_historical_working!O30</f>
        <v>47351.452865619998</v>
      </c>
      <c r="P28" s="70">
        <f>FIRE1001_historical_working!P30</f>
        <v>40936.77640535</v>
      </c>
      <c r="Q28" s="70">
        <f>FIRE1001_historical_working!Q30</f>
        <v>36175.279251100001</v>
      </c>
      <c r="R28" s="147">
        <f>FIRE1001_historical_working!R30</f>
        <v>24817</v>
      </c>
      <c r="S28" s="70"/>
      <c r="T28" s="70"/>
      <c r="U28" s="70"/>
      <c r="V28" s="148"/>
      <c r="W28" s="148"/>
      <c r="X28" s="148"/>
      <c r="Y28" s="148"/>
      <c r="Z28" s="148"/>
      <c r="AA28" s="148"/>
      <c r="AB28" s="148"/>
      <c r="AC28" s="148"/>
      <c r="AD28" s="148"/>
      <c r="AE28" s="148"/>
      <c r="AF28" s="53"/>
      <c r="AG28" s="53"/>
      <c r="AH28" s="53"/>
      <c r="AI28" s="53"/>
      <c r="AJ28" s="53"/>
      <c r="AK28" s="53"/>
      <c r="AL28" s="53"/>
    </row>
    <row r="29" spans="1:38" s="65" customFormat="1" ht="16.5" customHeight="1" thickBot="1" x14ac:dyDescent="0.4">
      <c r="A29" s="151" t="s">
        <v>269</v>
      </c>
      <c r="B29" s="99"/>
      <c r="C29" s="152">
        <f>FIRE1001_historical_working!C31</f>
        <v>10830.75373081</v>
      </c>
      <c r="D29" s="100">
        <f>FIRE1001_historical_working!D31</f>
        <v>11645.0269928</v>
      </c>
      <c r="E29" s="100">
        <f>FIRE1001_historical_working!E31</f>
        <v>11115.00925447</v>
      </c>
      <c r="F29" s="100">
        <f>FIRE1001_historical_working!F31</f>
        <v>9809.1645336399997</v>
      </c>
      <c r="G29" s="100">
        <f>FIRE1001_historical_working!G31</f>
        <v>9194.65861511</v>
      </c>
      <c r="H29" s="100">
        <f>FIRE1001_historical_working!H31</f>
        <v>10248.704872120001</v>
      </c>
      <c r="I29" s="100">
        <f>FIRE1001_historical_working!I31</f>
        <v>9557.5183258100005</v>
      </c>
      <c r="J29" s="100">
        <f>FIRE1001_historical_working!J31</f>
        <v>10702.21080777</v>
      </c>
      <c r="K29" s="100">
        <f>FIRE1001_historical_working!K31</f>
        <v>10692.76195287</v>
      </c>
      <c r="L29" s="100">
        <f>FIRE1001_historical_working!L31</f>
        <v>11297.204110139999</v>
      </c>
      <c r="M29" s="100">
        <f>FIRE1001_historical_working!M31</f>
        <v>9494.3413791700004</v>
      </c>
      <c r="N29" s="100">
        <f>FIRE1001_historical_working!N31</f>
        <v>8924</v>
      </c>
      <c r="O29" s="100">
        <f>FIRE1001_historical_working!O31</f>
        <v>9469.7274208100007</v>
      </c>
      <c r="P29" s="100">
        <f>FIRE1001_historical_working!P31</f>
        <v>7620.9081859600001</v>
      </c>
      <c r="Q29" s="100">
        <f>FIRE1001_historical_working!Q31</f>
        <v>7110.2972755399996</v>
      </c>
      <c r="R29" s="153">
        <f>FIRE1001_historical_working!R31</f>
        <v>7880</v>
      </c>
      <c r="S29" s="70"/>
      <c r="T29" s="70"/>
      <c r="U29" s="70"/>
      <c r="V29" s="148"/>
      <c r="W29" s="148"/>
      <c r="X29" s="148"/>
      <c r="Y29" s="148"/>
      <c r="Z29" s="148"/>
      <c r="AA29" s="148"/>
      <c r="AB29" s="148"/>
      <c r="AC29" s="148"/>
      <c r="AD29" s="148"/>
      <c r="AE29" s="148"/>
      <c r="AF29" s="53"/>
      <c r="AG29" s="53"/>
      <c r="AH29" s="53"/>
      <c r="AI29" s="53"/>
      <c r="AJ29" s="53"/>
      <c r="AK29" s="53"/>
      <c r="AL29" s="53"/>
    </row>
    <row r="30" spans="1:38" s="65" customFormat="1" ht="16.5" hidden="1" customHeight="1" thickBot="1" x14ac:dyDescent="0.4">
      <c r="A30" s="154" t="s">
        <v>270</v>
      </c>
      <c r="B30" s="99"/>
      <c r="C30" s="152" t="str">
        <f>FIRE1001_historical_working!C32</f>
        <v>..</v>
      </c>
      <c r="D30" s="100" t="str">
        <f>FIRE1001_historical_working!D32</f>
        <v>..</v>
      </c>
      <c r="E30" s="100" t="str">
        <f>FIRE1001_historical_working!E32</f>
        <v>..</v>
      </c>
      <c r="F30" s="100" t="str">
        <f>FIRE1001_historical_working!F32</f>
        <v>..</v>
      </c>
      <c r="G30" s="100" t="str">
        <f>FIRE1001_historical_working!G32</f>
        <v>..</v>
      </c>
      <c r="H30" s="100" t="str">
        <f>FIRE1001_historical_working!H32</f>
        <v>..</v>
      </c>
      <c r="I30" s="100" t="str">
        <f>FIRE1001_historical_working!I32</f>
        <v>..</v>
      </c>
      <c r="J30" s="100" t="str">
        <f>FIRE1001_historical_working!J32</f>
        <v>..</v>
      </c>
      <c r="K30" s="100" t="str">
        <f>FIRE1001_historical_working!K32</f>
        <v>..</v>
      </c>
      <c r="L30" s="100" t="str">
        <f>FIRE1001_historical_working!L32</f>
        <v>..</v>
      </c>
      <c r="M30" s="100" t="str">
        <f>FIRE1001_historical_working!M32</f>
        <v>..</v>
      </c>
      <c r="N30" s="100" t="str">
        <f>FIRE1001_historical_working!N32</f>
        <v>..</v>
      </c>
      <c r="O30" s="100" t="str">
        <f>FIRE1001_historical_working!O32</f>
        <v>..</v>
      </c>
      <c r="P30" s="100" t="str">
        <f>FIRE1001_historical_working!P32</f>
        <v>..</v>
      </c>
      <c r="Q30" s="100"/>
      <c r="R30" s="153" t="str">
        <f>FIRE1001_historical_working!Q32</f>
        <v>..</v>
      </c>
      <c r="S30" s="70"/>
      <c r="T30" s="70"/>
      <c r="U30" s="70"/>
      <c r="V30" s="148"/>
      <c r="W30" s="148"/>
      <c r="X30" s="148"/>
      <c r="Y30" s="148"/>
      <c r="Z30" s="148"/>
      <c r="AA30" s="148"/>
      <c r="AB30" s="148"/>
      <c r="AC30" s="148"/>
      <c r="AD30" s="148"/>
      <c r="AE30" s="148"/>
      <c r="AF30" s="53"/>
      <c r="AG30" s="53"/>
      <c r="AH30" s="53"/>
      <c r="AI30" s="53"/>
      <c r="AJ30" s="53"/>
      <c r="AK30" s="53"/>
      <c r="AL30" s="53"/>
    </row>
    <row r="31" spans="1:38" x14ac:dyDescent="0.35">
      <c r="A31" s="103" t="s">
        <v>111</v>
      </c>
      <c r="B31" s="103"/>
      <c r="C31" s="103"/>
      <c r="D31" s="103"/>
      <c r="E31" s="103"/>
      <c r="F31" s="103"/>
      <c r="G31" s="103"/>
      <c r="H31" s="103"/>
      <c r="I31" s="103"/>
      <c r="J31" s="103"/>
      <c r="K31" s="127"/>
      <c r="L31" s="127"/>
      <c r="M31" s="127"/>
      <c r="N31" s="127"/>
      <c r="O31" s="127"/>
      <c r="P31" s="127"/>
      <c r="Q31" s="127"/>
      <c r="R31" s="127"/>
      <c r="S31" s="50"/>
      <c r="T31" s="50"/>
      <c r="U31" s="50"/>
      <c r="V31" s="50"/>
      <c r="W31" s="50"/>
      <c r="X31" s="50"/>
      <c r="Y31" s="50"/>
      <c r="Z31" s="50"/>
      <c r="AA31" s="50"/>
      <c r="AB31" s="50"/>
      <c r="AC31" s="50"/>
      <c r="AD31" s="50"/>
      <c r="AE31" s="50"/>
      <c r="AF31" s="50"/>
      <c r="AG31" s="50"/>
      <c r="AH31" s="50"/>
      <c r="AI31" s="50"/>
      <c r="AJ31" s="50"/>
      <c r="AK31" s="50"/>
      <c r="AL31" s="50"/>
    </row>
    <row r="32" spans="1:38" x14ac:dyDescent="0.35">
      <c r="A32" s="103" t="s">
        <v>236</v>
      </c>
      <c r="B32" s="103"/>
      <c r="C32" s="103"/>
      <c r="D32" s="103"/>
      <c r="E32" s="103"/>
      <c r="F32" s="103"/>
      <c r="G32" s="103"/>
      <c r="H32" s="103"/>
      <c r="I32" s="127"/>
      <c r="J32" s="127"/>
      <c r="K32" s="127"/>
      <c r="L32" s="127"/>
      <c r="M32" s="127"/>
      <c r="N32" s="127"/>
      <c r="O32" s="127"/>
      <c r="P32" s="127"/>
      <c r="Q32" s="127"/>
      <c r="R32" s="127"/>
      <c r="S32" s="50"/>
      <c r="T32" s="50"/>
      <c r="U32" s="50"/>
      <c r="V32" s="50"/>
      <c r="W32" s="50"/>
      <c r="X32" s="50"/>
      <c r="Y32" s="50"/>
      <c r="Z32" s="50"/>
      <c r="AA32" s="50"/>
      <c r="AB32" s="50"/>
      <c r="AC32" s="50"/>
      <c r="AD32" s="50"/>
      <c r="AE32" s="50"/>
      <c r="AF32" s="50"/>
      <c r="AG32" s="50"/>
      <c r="AH32" s="50"/>
      <c r="AI32" s="50"/>
      <c r="AJ32" s="50"/>
      <c r="AK32" s="50"/>
      <c r="AL32" s="50"/>
    </row>
    <row r="33" spans="1:38" x14ac:dyDescent="0.35">
      <c r="A33" s="50" t="s">
        <v>140</v>
      </c>
      <c r="B33" s="50"/>
      <c r="C33" s="127"/>
      <c r="D33" s="127"/>
      <c r="E33" s="127"/>
      <c r="F33" s="127"/>
      <c r="G33" s="127"/>
      <c r="H33" s="127"/>
      <c r="I33" s="127"/>
      <c r="J33" s="127"/>
      <c r="K33" s="127"/>
      <c r="L33" s="127"/>
      <c r="M33" s="127"/>
      <c r="N33" s="127"/>
      <c r="O33" s="127"/>
      <c r="P33" s="127"/>
      <c r="Q33" s="127"/>
      <c r="R33" s="127"/>
      <c r="S33" s="50"/>
      <c r="T33" s="50"/>
      <c r="U33" s="50"/>
      <c r="V33" s="50"/>
      <c r="W33" s="50"/>
      <c r="X33" s="50"/>
      <c r="Y33" s="50"/>
      <c r="Z33" s="50"/>
      <c r="AA33" s="50"/>
      <c r="AB33" s="50"/>
      <c r="AC33" s="50"/>
      <c r="AD33" s="50"/>
      <c r="AE33" s="50"/>
      <c r="AF33" s="50"/>
      <c r="AG33" s="50"/>
      <c r="AH33" s="50"/>
      <c r="AI33" s="50"/>
      <c r="AJ33" s="50"/>
      <c r="AK33" s="50"/>
      <c r="AL33" s="50"/>
    </row>
    <row r="34" spans="1:38" x14ac:dyDescent="0.35">
      <c r="A34" s="50" t="s">
        <v>141</v>
      </c>
      <c r="B34" s="50"/>
      <c r="C34" s="127"/>
      <c r="D34" s="127"/>
      <c r="E34" s="127"/>
      <c r="F34" s="127"/>
      <c r="G34" s="127"/>
      <c r="H34" s="127"/>
      <c r="I34" s="127"/>
      <c r="J34" s="127"/>
      <c r="K34" s="127"/>
      <c r="L34" s="127"/>
      <c r="M34" s="127"/>
      <c r="N34" s="127"/>
      <c r="O34" s="127"/>
      <c r="P34" s="127"/>
      <c r="Q34" s="127"/>
      <c r="R34" s="127"/>
      <c r="S34" s="50"/>
      <c r="T34" s="50"/>
      <c r="U34" s="50"/>
      <c r="V34" s="50"/>
      <c r="W34" s="50"/>
      <c r="X34" s="50"/>
      <c r="Y34" s="50"/>
      <c r="Z34" s="50"/>
      <c r="AA34" s="50"/>
      <c r="AB34" s="50"/>
      <c r="AC34" s="50"/>
      <c r="AD34" s="50"/>
      <c r="AE34" s="50"/>
      <c r="AF34" s="50"/>
      <c r="AG34" s="50"/>
      <c r="AH34" s="50"/>
      <c r="AI34" s="50"/>
      <c r="AJ34" s="50"/>
      <c r="AK34" s="50"/>
      <c r="AL34" s="50"/>
    </row>
    <row r="35" spans="1:38" x14ac:dyDescent="0.35">
      <c r="A35" s="50" t="s">
        <v>142</v>
      </c>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row>
    <row r="36" spans="1:38" x14ac:dyDescent="0.35">
      <c r="A36" s="50" t="s">
        <v>143</v>
      </c>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row>
    <row r="37" spans="1:38" x14ac:dyDescent="0.35">
      <c r="A37" s="50" t="s">
        <v>117</v>
      </c>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row>
    <row r="38" spans="1:38" ht="27.75" customHeight="1" x14ac:dyDescent="0.35">
      <c r="A38" s="53" t="s">
        <v>144</v>
      </c>
      <c r="B38" s="50"/>
      <c r="C38" s="76"/>
      <c r="D38" s="76"/>
      <c r="E38" s="76"/>
      <c r="F38" s="76"/>
      <c r="G38" s="76"/>
      <c r="H38" s="76"/>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row>
    <row r="39" spans="1:38" ht="15" customHeight="1" x14ac:dyDescent="0.35">
      <c r="A39" s="50" t="s">
        <v>118</v>
      </c>
      <c r="B39" s="50"/>
      <c r="C39" s="50"/>
      <c r="D39" s="50"/>
      <c r="E39" s="50"/>
      <c r="F39" s="50"/>
      <c r="G39" s="50"/>
      <c r="H39" s="76"/>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row>
    <row r="40" spans="1:38" ht="26.25" customHeight="1" x14ac:dyDescent="0.35">
      <c r="A40" s="53" t="s">
        <v>211</v>
      </c>
      <c r="B40" s="50"/>
      <c r="C40" s="50"/>
      <c r="D40" s="50"/>
      <c r="E40" s="50"/>
      <c r="F40" s="50"/>
      <c r="G40" s="50"/>
      <c r="H40" s="76"/>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row>
    <row r="41" spans="1:38" ht="15" customHeight="1" x14ac:dyDescent="0.35">
      <c r="A41" s="50" t="s">
        <v>212</v>
      </c>
      <c r="B41" s="50"/>
      <c r="C41" s="50"/>
      <c r="D41" s="50"/>
      <c r="E41" s="50"/>
      <c r="F41" s="50"/>
      <c r="G41" s="50"/>
      <c r="H41" s="76"/>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row>
    <row r="42" spans="1:38" ht="15" customHeight="1" x14ac:dyDescent="0.35">
      <c r="A42" s="50" t="s">
        <v>213</v>
      </c>
      <c r="B42" s="50"/>
      <c r="C42" s="50"/>
      <c r="D42" s="50"/>
      <c r="E42" s="50"/>
      <c r="F42" s="50"/>
      <c r="G42" s="50"/>
      <c r="H42" s="76"/>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row>
    <row r="43" spans="1:38" ht="26.25" customHeight="1" x14ac:dyDescent="0.35">
      <c r="A43" s="53" t="s">
        <v>119</v>
      </c>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row>
    <row r="44" spans="1:38" x14ac:dyDescent="0.35">
      <c r="A44" s="105" t="s">
        <v>120</v>
      </c>
      <c r="B44" s="105"/>
      <c r="C44" s="105"/>
      <c r="D44" s="105"/>
      <c r="E44" s="105"/>
      <c r="F44" s="105"/>
      <c r="G44" s="105"/>
      <c r="H44" s="105"/>
      <c r="I44" s="105"/>
      <c r="J44" s="105"/>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row>
    <row r="45" spans="1:38" ht="24" customHeight="1" x14ac:dyDescent="0.35">
      <c r="A45" s="50" t="s">
        <v>162</v>
      </c>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row>
    <row r="46" spans="1:38" ht="24" customHeight="1" x14ac:dyDescent="0.35">
      <c r="A46" s="50" t="str">
        <f>_xlfn.CONCAT("The data in this table are consistent with records that reached the IRS by ",config!B3,".")</f>
        <v>The data in this table are consistent with records that reached the IRS by 3 March 2026.</v>
      </c>
      <c r="B46" s="73"/>
      <c r="C46" s="73"/>
      <c r="D46" s="73"/>
      <c r="E46" s="73"/>
      <c r="F46" s="73"/>
      <c r="G46" s="73"/>
      <c r="H46" s="73"/>
      <c r="I46" s="73"/>
      <c r="J46" s="73"/>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row>
    <row r="47" spans="1:38" ht="27" customHeight="1" x14ac:dyDescent="0.35">
      <c r="A47" s="106" t="s">
        <v>121</v>
      </c>
      <c r="B47" s="68"/>
      <c r="C47" s="68"/>
      <c r="D47" s="68"/>
      <c r="E47" s="68"/>
      <c r="F47" s="68"/>
      <c r="G47" s="68"/>
      <c r="H47" s="68"/>
      <c r="I47" s="68"/>
      <c r="J47" s="68"/>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row>
    <row r="48" spans="1:38" x14ac:dyDescent="0.35">
      <c r="A48" s="103" t="s">
        <v>122</v>
      </c>
      <c r="B48" s="103"/>
      <c r="C48" s="103"/>
      <c r="D48" s="103"/>
      <c r="E48" s="68"/>
      <c r="F48" s="68"/>
      <c r="G48" s="68"/>
      <c r="H48" s="68"/>
      <c r="I48" s="68"/>
      <c r="J48" s="68"/>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row>
    <row r="49" spans="1:38" ht="28.5" customHeight="1" x14ac:dyDescent="0.35">
      <c r="A49" s="50" t="s">
        <v>182</v>
      </c>
      <c r="B49" s="50"/>
      <c r="C49" s="50"/>
      <c r="D49" s="50"/>
      <c r="E49" s="50"/>
      <c r="F49" s="50"/>
      <c r="G49" s="50"/>
      <c r="H49" s="50"/>
      <c r="I49" s="50"/>
      <c r="J49" s="67"/>
      <c r="K49" s="50"/>
      <c r="L49" s="50"/>
      <c r="M49" s="50"/>
      <c r="N49" s="50"/>
      <c r="O49" s="50"/>
      <c r="P49" s="50"/>
      <c r="Q49" s="50"/>
      <c r="R49" s="107"/>
      <c r="S49" s="107"/>
      <c r="T49" s="107"/>
      <c r="U49" s="50"/>
      <c r="V49" s="50"/>
      <c r="W49" s="50"/>
      <c r="X49" s="50"/>
      <c r="Y49" s="50"/>
      <c r="Z49" s="50"/>
      <c r="AA49" s="50"/>
      <c r="AB49" s="50"/>
      <c r="AC49" s="50"/>
      <c r="AD49" s="50"/>
      <c r="AE49" s="50"/>
      <c r="AF49" s="50"/>
      <c r="AG49" s="50"/>
      <c r="AH49" s="50"/>
      <c r="AI49" s="50"/>
      <c r="AJ49" s="50"/>
      <c r="AK49" s="50"/>
      <c r="AL49" s="50"/>
    </row>
    <row r="50" spans="1:38" x14ac:dyDescent="0.35">
      <c r="A50" s="103" t="s">
        <v>210</v>
      </c>
      <c r="B50" s="103"/>
      <c r="C50" s="103"/>
      <c r="D50" s="50"/>
      <c r="E50" s="50"/>
      <c r="F50" s="50"/>
      <c r="G50" s="50"/>
      <c r="H50" s="50"/>
      <c r="I50" s="50"/>
      <c r="J50" s="67"/>
      <c r="K50" s="50"/>
      <c r="L50" s="50"/>
      <c r="M50" s="50"/>
      <c r="N50" s="50"/>
      <c r="O50" s="50"/>
      <c r="P50" s="155"/>
      <c r="Q50" s="155"/>
      <c r="R50" s="155"/>
      <c r="S50" s="67"/>
      <c r="T50" s="67"/>
      <c r="U50" s="50"/>
      <c r="V50" s="50"/>
      <c r="W50" s="50"/>
      <c r="X50" s="50"/>
      <c r="Y50" s="50"/>
      <c r="Z50" s="50"/>
      <c r="AA50" s="50"/>
      <c r="AB50" s="50"/>
      <c r="AC50" s="50"/>
      <c r="AD50" s="50"/>
      <c r="AE50" s="50"/>
      <c r="AF50" s="50"/>
      <c r="AG50" s="50"/>
      <c r="AH50" s="50"/>
      <c r="AI50" s="50"/>
      <c r="AJ50" s="50"/>
      <c r="AK50" s="50"/>
      <c r="AL50" s="50"/>
    </row>
    <row r="51" spans="1:38" x14ac:dyDescent="0.35">
      <c r="A51" s="112" t="s">
        <v>123</v>
      </c>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row>
    <row r="52" spans="1:38" x14ac:dyDescent="0.3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row>
    <row r="53" spans="1:38" x14ac:dyDescent="0.3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row>
    <row r="54" spans="1:38" x14ac:dyDescent="0.35">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row>
    <row r="55" spans="1:38" x14ac:dyDescent="0.35">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row>
    <row r="56" spans="1:38" x14ac:dyDescent="0.35">
      <c r="A56" s="50"/>
      <c r="B56" s="50"/>
      <c r="C56" s="50"/>
      <c r="D56" s="50"/>
      <c r="E56" s="50"/>
      <c r="F56" s="50"/>
      <c r="G56" s="50"/>
      <c r="H56" s="50"/>
      <c r="I56" s="50"/>
      <c r="J56" s="50"/>
      <c r="K56" s="50"/>
      <c r="L56" s="50"/>
      <c r="M56" s="50"/>
      <c r="N56" s="50"/>
      <c r="O56" s="50"/>
      <c r="P56" s="50"/>
      <c r="Q56" s="50"/>
      <c r="R56" s="50"/>
      <c r="S56" s="50"/>
      <c r="T56" s="50" t="s">
        <v>103</v>
      </c>
      <c r="U56" s="50" t="s">
        <v>9</v>
      </c>
      <c r="V56" s="50"/>
      <c r="W56" s="50"/>
      <c r="X56" s="50"/>
      <c r="Y56" s="50"/>
      <c r="Z56" s="50"/>
      <c r="AA56" s="50"/>
      <c r="AB56" s="50"/>
      <c r="AC56" s="50"/>
      <c r="AD56" s="50"/>
      <c r="AE56" s="50"/>
      <c r="AF56" s="50"/>
      <c r="AG56" s="50"/>
      <c r="AH56" s="50"/>
      <c r="AI56" s="50"/>
      <c r="AJ56" s="50"/>
      <c r="AK56" s="50"/>
      <c r="AL56" s="50"/>
    </row>
    <row r="57" spans="1:38" x14ac:dyDescent="0.35">
      <c r="A57" s="50"/>
      <c r="B57" s="50"/>
      <c r="C57" s="50"/>
      <c r="D57" s="50"/>
      <c r="E57" s="50"/>
      <c r="F57" s="50"/>
      <c r="G57" s="50"/>
      <c r="H57" s="50"/>
      <c r="I57" s="50"/>
      <c r="J57" s="50"/>
      <c r="K57" s="50"/>
      <c r="L57" s="50"/>
      <c r="M57" s="50"/>
      <c r="N57" s="50"/>
      <c r="O57" s="50"/>
      <c r="P57" s="50"/>
      <c r="Q57" s="50"/>
      <c r="R57" s="50"/>
      <c r="S57" s="50"/>
      <c r="T57" s="50" t="s">
        <v>104</v>
      </c>
      <c r="U57" s="50" t="s">
        <v>75</v>
      </c>
      <c r="V57" s="50"/>
      <c r="W57" s="50"/>
      <c r="X57" s="50"/>
      <c r="Y57" s="50"/>
      <c r="Z57" s="50"/>
      <c r="AA57" s="50"/>
      <c r="AB57" s="50"/>
      <c r="AC57" s="50"/>
      <c r="AD57" s="50"/>
      <c r="AE57" s="50"/>
      <c r="AF57" s="50"/>
      <c r="AG57" s="50"/>
      <c r="AH57" s="50"/>
      <c r="AI57" s="50"/>
      <c r="AJ57" s="50"/>
      <c r="AK57" s="50"/>
      <c r="AL57" s="50"/>
    </row>
    <row r="58" spans="1:38" x14ac:dyDescent="0.35">
      <c r="A58" s="50"/>
      <c r="B58" s="50"/>
      <c r="C58" s="50"/>
      <c r="D58" s="50"/>
      <c r="E58" s="50"/>
      <c r="F58" s="50"/>
      <c r="G58" s="50"/>
      <c r="H58" s="50"/>
      <c r="I58" s="50"/>
      <c r="J58" s="50"/>
      <c r="K58" s="50"/>
      <c r="L58" s="50"/>
      <c r="M58" s="50"/>
      <c r="N58" s="50"/>
      <c r="O58" s="50"/>
      <c r="P58" s="50"/>
      <c r="Q58" s="50"/>
      <c r="R58" s="50"/>
      <c r="S58" s="50"/>
      <c r="T58" s="50" t="s">
        <v>105</v>
      </c>
      <c r="U58" s="50" t="s">
        <v>76</v>
      </c>
      <c r="V58" s="50"/>
      <c r="W58" s="50"/>
      <c r="X58" s="50"/>
      <c r="Y58" s="50"/>
      <c r="Z58" s="50"/>
      <c r="AA58" s="50"/>
      <c r="AB58" s="50"/>
      <c r="AC58" s="50"/>
      <c r="AD58" s="50"/>
      <c r="AE58" s="50"/>
      <c r="AF58" s="50"/>
      <c r="AG58" s="50"/>
      <c r="AH58" s="50"/>
      <c r="AI58" s="50"/>
      <c r="AJ58" s="50"/>
      <c r="AK58" s="50"/>
      <c r="AL58" s="50"/>
    </row>
    <row r="59" spans="1:38" x14ac:dyDescent="0.35">
      <c r="A59" s="50"/>
      <c r="B59" s="50"/>
      <c r="C59" s="50"/>
      <c r="D59" s="50"/>
      <c r="E59" s="50"/>
      <c r="F59" s="50"/>
      <c r="G59" s="50"/>
      <c r="H59" s="50"/>
      <c r="I59" s="50"/>
      <c r="J59" s="50"/>
      <c r="K59" s="50"/>
      <c r="L59" s="50"/>
      <c r="M59" s="50"/>
      <c r="N59" s="50"/>
      <c r="O59" s="50"/>
      <c r="P59" s="50"/>
      <c r="Q59" s="50"/>
      <c r="R59" s="50"/>
      <c r="S59" s="50"/>
      <c r="T59" s="50" t="s">
        <v>106</v>
      </c>
      <c r="U59" s="50" t="s">
        <v>222</v>
      </c>
      <c r="V59" s="50"/>
      <c r="W59" s="50"/>
      <c r="X59" s="50"/>
      <c r="Y59" s="50"/>
      <c r="Z59" s="50"/>
      <c r="AA59" s="50"/>
      <c r="AB59" s="50"/>
      <c r="AC59" s="50"/>
      <c r="AD59" s="50"/>
      <c r="AE59" s="50"/>
      <c r="AF59" s="50"/>
      <c r="AG59" s="50"/>
      <c r="AH59" s="50"/>
      <c r="AI59" s="50"/>
      <c r="AJ59" s="50"/>
      <c r="AK59" s="50"/>
      <c r="AL59" s="50"/>
    </row>
    <row r="60" spans="1:38" x14ac:dyDescent="0.35">
      <c r="A60" s="50"/>
      <c r="B60" s="50"/>
      <c r="C60" s="50"/>
      <c r="D60" s="50"/>
      <c r="E60" s="50"/>
      <c r="F60" s="50"/>
      <c r="G60" s="50"/>
      <c r="H60" s="50"/>
      <c r="I60" s="50"/>
      <c r="J60" s="50"/>
      <c r="K60" s="50"/>
      <c r="L60" s="50"/>
      <c r="M60" s="50"/>
      <c r="N60" s="50"/>
      <c r="O60" s="50"/>
      <c r="P60" s="50"/>
      <c r="Q60" s="50"/>
      <c r="R60" s="50"/>
      <c r="S60" s="50"/>
      <c r="T60" s="50"/>
      <c r="U60" s="50" t="s">
        <v>223</v>
      </c>
      <c r="V60" s="50"/>
      <c r="W60" s="50"/>
      <c r="X60" s="50"/>
      <c r="Y60" s="50"/>
      <c r="Z60" s="50"/>
      <c r="AA60" s="50"/>
      <c r="AB60" s="50"/>
      <c r="AC60" s="50"/>
      <c r="AD60" s="50"/>
      <c r="AE60" s="50"/>
      <c r="AF60" s="50"/>
      <c r="AG60" s="50"/>
      <c r="AH60" s="50"/>
      <c r="AI60" s="50"/>
      <c r="AJ60" s="50"/>
      <c r="AK60" s="50"/>
      <c r="AL60" s="50"/>
    </row>
    <row r="61" spans="1:38" x14ac:dyDescent="0.35">
      <c r="A61" s="50"/>
      <c r="B61" s="50"/>
      <c r="C61" s="50"/>
      <c r="D61" s="50"/>
      <c r="E61" s="50"/>
      <c r="F61" s="50"/>
      <c r="G61" s="50"/>
      <c r="H61" s="50"/>
      <c r="I61" s="50"/>
      <c r="J61" s="50"/>
      <c r="K61" s="50"/>
      <c r="L61" s="50"/>
      <c r="M61" s="50"/>
      <c r="N61" s="50"/>
      <c r="O61" s="50"/>
      <c r="P61" s="50"/>
      <c r="Q61" s="50"/>
      <c r="R61" s="50"/>
      <c r="S61" s="50"/>
      <c r="T61" s="50"/>
      <c r="U61" s="50" t="s">
        <v>226</v>
      </c>
      <c r="V61" s="50"/>
      <c r="W61" s="50"/>
      <c r="X61" s="50"/>
      <c r="Y61" s="50"/>
      <c r="Z61" s="50"/>
      <c r="AA61" s="50"/>
      <c r="AB61" s="50"/>
      <c r="AC61" s="50"/>
      <c r="AD61" s="50"/>
      <c r="AE61" s="50"/>
      <c r="AF61" s="50"/>
      <c r="AG61" s="50"/>
      <c r="AH61" s="50"/>
      <c r="AI61" s="50"/>
      <c r="AJ61" s="50"/>
      <c r="AK61" s="50"/>
      <c r="AL61" s="50"/>
    </row>
    <row r="62" spans="1:38" x14ac:dyDescent="0.35">
      <c r="A62" s="50"/>
      <c r="B62" s="50"/>
      <c r="C62" s="50"/>
      <c r="D62" s="50"/>
      <c r="E62" s="50"/>
      <c r="F62" s="50"/>
      <c r="G62" s="50"/>
      <c r="H62" s="50"/>
      <c r="I62" s="50"/>
      <c r="J62" s="50"/>
      <c r="K62" s="50"/>
      <c r="L62" s="50"/>
      <c r="M62" s="50"/>
      <c r="N62" s="50"/>
      <c r="O62" s="50"/>
      <c r="P62" s="50"/>
      <c r="Q62" s="50"/>
      <c r="R62" s="50"/>
      <c r="S62" s="50"/>
      <c r="T62" s="50"/>
      <c r="U62" s="50" t="s">
        <v>224</v>
      </c>
      <c r="V62" s="50"/>
      <c r="W62" s="50"/>
      <c r="X62" s="50"/>
      <c r="Y62" s="50"/>
      <c r="Z62" s="50"/>
      <c r="AA62" s="50"/>
      <c r="AB62" s="50"/>
      <c r="AC62" s="50"/>
      <c r="AD62" s="50"/>
      <c r="AE62" s="50"/>
      <c r="AF62" s="50"/>
      <c r="AG62" s="50"/>
      <c r="AH62" s="50"/>
      <c r="AI62" s="50"/>
      <c r="AJ62" s="50"/>
      <c r="AK62" s="50"/>
      <c r="AL62" s="50"/>
    </row>
    <row r="63" spans="1:38" x14ac:dyDescent="0.35">
      <c r="A63" s="50"/>
      <c r="B63" s="50"/>
      <c r="C63" s="50"/>
      <c r="D63" s="50"/>
      <c r="E63" s="50"/>
      <c r="F63" s="50"/>
      <c r="G63" s="50"/>
      <c r="H63" s="50"/>
      <c r="I63" s="50"/>
      <c r="J63" s="50"/>
      <c r="K63" s="50"/>
      <c r="L63" s="50"/>
      <c r="M63" s="50"/>
      <c r="N63" s="50"/>
      <c r="O63" s="50"/>
      <c r="P63" s="50"/>
      <c r="Q63" s="50"/>
      <c r="R63" s="50"/>
      <c r="S63" s="50"/>
      <c r="T63" s="50"/>
      <c r="U63" s="50" t="s">
        <v>14</v>
      </c>
      <c r="V63" s="50"/>
      <c r="W63" s="50"/>
      <c r="X63" s="50"/>
      <c r="Y63" s="50"/>
      <c r="Z63" s="50"/>
      <c r="AA63" s="50"/>
      <c r="AB63" s="50"/>
      <c r="AC63" s="50"/>
      <c r="AD63" s="50"/>
      <c r="AE63" s="50"/>
      <c r="AF63" s="50"/>
      <c r="AG63" s="50"/>
      <c r="AH63" s="50"/>
      <c r="AI63" s="50"/>
      <c r="AJ63" s="50"/>
      <c r="AK63" s="50"/>
      <c r="AL63" s="50"/>
    </row>
    <row r="64" spans="1:38" x14ac:dyDescent="0.35">
      <c r="A64" s="50"/>
      <c r="B64" s="50"/>
      <c r="C64" s="50"/>
      <c r="D64" s="50"/>
      <c r="E64" s="50"/>
      <c r="F64" s="50"/>
      <c r="G64" s="50"/>
      <c r="H64" s="50"/>
      <c r="I64" s="50"/>
      <c r="J64" s="50"/>
      <c r="K64" s="50"/>
      <c r="L64" s="50"/>
      <c r="M64" s="50"/>
      <c r="N64" s="50"/>
      <c r="O64" s="50"/>
      <c r="P64" s="50"/>
      <c r="Q64" s="50"/>
      <c r="R64" s="50"/>
      <c r="S64" s="50"/>
      <c r="T64" s="50"/>
      <c r="U64" s="50" t="s">
        <v>15</v>
      </c>
      <c r="V64" s="50"/>
      <c r="W64" s="50"/>
      <c r="X64" s="50"/>
      <c r="Y64" s="50"/>
      <c r="Z64" s="50"/>
      <c r="AA64" s="50"/>
      <c r="AB64" s="50"/>
      <c r="AC64" s="50"/>
      <c r="AD64" s="50"/>
      <c r="AE64" s="50"/>
      <c r="AF64" s="50"/>
      <c r="AG64" s="50"/>
      <c r="AH64" s="50"/>
      <c r="AI64" s="50"/>
      <c r="AJ64" s="50"/>
      <c r="AK64" s="50"/>
      <c r="AL64" s="50"/>
    </row>
    <row r="65" spans="1:38" x14ac:dyDescent="0.35">
      <c r="A65" s="50"/>
      <c r="B65" s="50"/>
      <c r="C65" s="50"/>
      <c r="D65" s="50"/>
      <c r="E65" s="50"/>
      <c r="F65" s="50"/>
      <c r="G65" s="50"/>
      <c r="H65" s="50"/>
      <c r="I65" s="50"/>
      <c r="J65" s="50"/>
      <c r="K65" s="50"/>
      <c r="L65" s="50"/>
      <c r="M65" s="50"/>
      <c r="N65" s="50"/>
      <c r="O65" s="50"/>
      <c r="P65" s="50"/>
      <c r="Q65" s="50"/>
      <c r="R65" s="50"/>
      <c r="S65" s="50"/>
      <c r="T65" s="50"/>
      <c r="U65" s="50" t="s">
        <v>16</v>
      </c>
      <c r="V65" s="50"/>
      <c r="W65" s="50"/>
      <c r="X65" s="50"/>
      <c r="Y65" s="50"/>
      <c r="Z65" s="50"/>
      <c r="AA65" s="50"/>
      <c r="AB65" s="50"/>
      <c r="AC65" s="50"/>
      <c r="AD65" s="50"/>
      <c r="AE65" s="50"/>
      <c r="AF65" s="50"/>
      <c r="AG65" s="50"/>
      <c r="AH65" s="50"/>
      <c r="AI65" s="50"/>
      <c r="AJ65" s="50"/>
      <c r="AK65" s="50"/>
      <c r="AL65" s="50"/>
    </row>
    <row r="66" spans="1:38" x14ac:dyDescent="0.35">
      <c r="A66" s="50"/>
      <c r="B66" s="50"/>
      <c r="C66" s="50"/>
      <c r="D66" s="50"/>
      <c r="E66" s="50"/>
      <c r="F66" s="50"/>
      <c r="G66" s="50"/>
      <c r="H66" s="50"/>
      <c r="I66" s="50"/>
      <c r="J66" s="50"/>
      <c r="K66" s="50"/>
      <c r="L66" s="50"/>
      <c r="M66" s="50"/>
      <c r="N66" s="50"/>
      <c r="O66" s="50"/>
      <c r="P66" s="50"/>
      <c r="Q66" s="50"/>
      <c r="R66" s="50"/>
      <c r="S66" s="50"/>
      <c r="T66" s="50"/>
      <c r="U66" s="50" t="s">
        <v>17</v>
      </c>
      <c r="V66" s="50"/>
      <c r="W66" s="50"/>
      <c r="X66" s="50"/>
      <c r="Y66" s="50"/>
      <c r="Z66" s="50"/>
      <c r="AA66" s="50"/>
      <c r="AB66" s="50"/>
      <c r="AC66" s="50"/>
      <c r="AD66" s="50"/>
      <c r="AE66" s="50"/>
      <c r="AF66" s="50"/>
      <c r="AG66" s="50"/>
      <c r="AH66" s="50"/>
      <c r="AI66" s="50"/>
      <c r="AJ66" s="50"/>
      <c r="AK66" s="50"/>
      <c r="AL66" s="50"/>
    </row>
    <row r="67" spans="1:38" x14ac:dyDescent="0.35">
      <c r="A67" s="50"/>
      <c r="B67" s="50"/>
      <c r="C67" s="50"/>
      <c r="D67" s="50"/>
      <c r="E67" s="50"/>
      <c r="F67" s="50"/>
      <c r="G67" s="50"/>
      <c r="H67" s="50"/>
      <c r="I67" s="50"/>
      <c r="J67" s="50"/>
      <c r="K67" s="50"/>
      <c r="L67" s="50"/>
      <c r="M67" s="50"/>
      <c r="N67" s="50"/>
      <c r="O67" s="50"/>
      <c r="P67" s="50"/>
      <c r="Q67" s="50"/>
      <c r="R67" s="50"/>
      <c r="S67" s="50"/>
      <c r="T67" s="50"/>
      <c r="U67" s="50" t="s">
        <v>18</v>
      </c>
      <c r="V67" s="50"/>
      <c r="W67" s="50"/>
      <c r="X67" s="50"/>
      <c r="Y67" s="50"/>
      <c r="Z67" s="50"/>
      <c r="AA67" s="50"/>
      <c r="AB67" s="50"/>
      <c r="AC67" s="50"/>
      <c r="AD67" s="50"/>
      <c r="AE67" s="50"/>
      <c r="AF67" s="50"/>
      <c r="AG67" s="50"/>
      <c r="AH67" s="50"/>
      <c r="AI67" s="50"/>
      <c r="AJ67" s="50"/>
      <c r="AK67" s="50"/>
      <c r="AL67" s="50"/>
    </row>
    <row r="68" spans="1:38" x14ac:dyDescent="0.35">
      <c r="A68" s="50"/>
      <c r="B68" s="50"/>
      <c r="C68" s="50"/>
      <c r="D68" s="50"/>
      <c r="E68" s="50"/>
      <c r="F68" s="50"/>
      <c r="G68" s="50"/>
      <c r="H68" s="50"/>
      <c r="I68" s="50"/>
      <c r="J68" s="50"/>
      <c r="K68" s="50"/>
      <c r="L68" s="50"/>
      <c r="M68" s="50"/>
      <c r="N68" s="50"/>
      <c r="O68" s="50"/>
      <c r="P68" s="50"/>
      <c r="Q68" s="50"/>
      <c r="R68" s="50"/>
      <c r="S68" s="50"/>
      <c r="T68" s="50"/>
      <c r="U68" s="50" t="s">
        <v>19</v>
      </c>
      <c r="V68" s="50"/>
      <c r="W68" s="50"/>
      <c r="X68" s="50"/>
      <c r="Y68" s="50"/>
      <c r="Z68" s="50"/>
      <c r="AA68" s="50"/>
      <c r="AB68" s="50"/>
      <c r="AC68" s="50"/>
      <c r="AD68" s="50"/>
      <c r="AE68" s="50"/>
      <c r="AF68" s="50"/>
      <c r="AG68" s="50"/>
      <c r="AH68" s="50"/>
      <c r="AI68" s="50"/>
      <c r="AJ68" s="50"/>
      <c r="AK68" s="50"/>
      <c r="AL68" s="50"/>
    </row>
    <row r="69" spans="1:38" x14ac:dyDescent="0.35">
      <c r="A69" s="50"/>
      <c r="B69" s="50"/>
      <c r="C69" s="50"/>
      <c r="D69" s="50"/>
      <c r="E69" s="50"/>
      <c r="F69" s="50"/>
      <c r="G69" s="50"/>
      <c r="H69" s="50"/>
      <c r="I69" s="50"/>
      <c r="J69" s="50"/>
      <c r="K69" s="50"/>
      <c r="L69" s="50"/>
      <c r="M69" s="50"/>
      <c r="N69" s="50"/>
      <c r="O69" s="50"/>
      <c r="P69" s="50"/>
      <c r="Q69" s="50"/>
      <c r="R69" s="50"/>
      <c r="S69" s="50"/>
      <c r="T69" s="50"/>
      <c r="U69" s="50" t="s">
        <v>20</v>
      </c>
      <c r="V69" s="50"/>
      <c r="W69" s="50"/>
      <c r="X69" s="50"/>
      <c r="Y69" s="50"/>
      <c r="Z69" s="50"/>
      <c r="AA69" s="50"/>
      <c r="AB69" s="50"/>
      <c r="AC69" s="50"/>
      <c r="AD69" s="50"/>
      <c r="AE69" s="50"/>
      <c r="AF69" s="50"/>
      <c r="AG69" s="50"/>
      <c r="AH69" s="50"/>
      <c r="AI69" s="50"/>
      <c r="AJ69" s="50"/>
      <c r="AK69" s="50"/>
      <c r="AL69" s="50"/>
    </row>
    <row r="70" spans="1:38" x14ac:dyDescent="0.35">
      <c r="A70" s="50"/>
      <c r="B70" s="50"/>
      <c r="C70" s="50"/>
      <c r="D70" s="50"/>
      <c r="E70" s="50"/>
      <c r="F70" s="50"/>
      <c r="G70" s="50"/>
      <c r="H70" s="50"/>
      <c r="I70" s="50"/>
      <c r="J70" s="50"/>
      <c r="K70" s="50"/>
      <c r="L70" s="50"/>
      <c r="M70" s="50"/>
      <c r="N70" s="50"/>
      <c r="O70" s="50"/>
      <c r="P70" s="50"/>
      <c r="Q70" s="50"/>
      <c r="R70" s="50"/>
      <c r="S70" s="50"/>
      <c r="T70" s="50"/>
      <c r="U70" s="50" t="s">
        <v>21</v>
      </c>
      <c r="V70" s="50"/>
      <c r="W70" s="50"/>
      <c r="X70" s="50"/>
      <c r="Y70" s="50"/>
      <c r="Z70" s="50"/>
      <c r="AA70" s="50"/>
      <c r="AB70" s="50"/>
      <c r="AC70" s="50"/>
      <c r="AD70" s="50"/>
      <c r="AE70" s="50"/>
      <c r="AF70" s="50"/>
      <c r="AG70" s="50"/>
      <c r="AH70" s="50"/>
      <c r="AI70" s="50"/>
      <c r="AJ70" s="50"/>
      <c r="AK70" s="50"/>
      <c r="AL70" s="50"/>
    </row>
    <row r="71" spans="1:38" x14ac:dyDescent="0.35">
      <c r="A71" s="50"/>
      <c r="B71" s="50"/>
      <c r="C71" s="50"/>
      <c r="D71" s="50"/>
      <c r="E71" s="50"/>
      <c r="F71" s="50"/>
      <c r="G71" s="50"/>
      <c r="H71" s="50"/>
      <c r="I71" s="50"/>
      <c r="J71" s="50"/>
      <c r="K71" s="50"/>
      <c r="L71" s="50"/>
      <c r="M71" s="50"/>
      <c r="N71" s="50"/>
      <c r="O71" s="50"/>
      <c r="P71" s="50"/>
      <c r="Q71" s="50"/>
      <c r="R71" s="50"/>
      <c r="S71" s="50"/>
      <c r="T71" s="50"/>
      <c r="U71" s="50" t="s">
        <v>22</v>
      </c>
      <c r="V71" s="50"/>
      <c r="W71" s="50"/>
      <c r="X71" s="50"/>
      <c r="Y71" s="50"/>
      <c r="Z71" s="50"/>
      <c r="AA71" s="50"/>
      <c r="AB71" s="50"/>
      <c r="AC71" s="50"/>
      <c r="AD71" s="50"/>
      <c r="AE71" s="50"/>
      <c r="AF71" s="50"/>
      <c r="AG71" s="50"/>
      <c r="AH71" s="50"/>
      <c r="AI71" s="50"/>
      <c r="AJ71" s="50"/>
      <c r="AK71" s="50"/>
      <c r="AL71" s="50"/>
    </row>
    <row r="72" spans="1:38" x14ac:dyDescent="0.35">
      <c r="A72" s="50"/>
      <c r="B72" s="50"/>
      <c r="C72" s="50"/>
      <c r="D72" s="50"/>
      <c r="E72" s="50"/>
      <c r="F72" s="50"/>
      <c r="G72" s="50"/>
      <c r="H72" s="50"/>
      <c r="I72" s="50"/>
      <c r="J72" s="50"/>
      <c r="K72" s="50"/>
      <c r="L72" s="50"/>
      <c r="M72" s="50"/>
      <c r="N72" s="50"/>
      <c r="O72" s="50"/>
      <c r="P72" s="50"/>
      <c r="Q72" s="50"/>
      <c r="R72" s="50"/>
      <c r="S72" s="50"/>
      <c r="T72" s="50"/>
      <c r="U72" s="50" t="s">
        <v>23</v>
      </c>
      <c r="V72" s="50"/>
      <c r="W72" s="50"/>
      <c r="X72" s="50"/>
      <c r="Y72" s="50"/>
      <c r="Z72" s="50"/>
      <c r="AA72" s="50"/>
      <c r="AB72" s="50"/>
      <c r="AC72" s="50"/>
      <c r="AD72" s="50"/>
      <c r="AE72" s="50"/>
      <c r="AF72" s="50"/>
      <c r="AG72" s="50"/>
      <c r="AH72" s="50"/>
      <c r="AI72" s="50"/>
      <c r="AJ72" s="50"/>
      <c r="AK72" s="50"/>
      <c r="AL72" s="50"/>
    </row>
    <row r="73" spans="1:38" x14ac:dyDescent="0.35">
      <c r="A73" s="50"/>
      <c r="B73" s="50"/>
      <c r="C73" s="50"/>
      <c r="D73" s="50"/>
      <c r="E73" s="50"/>
      <c r="F73" s="50"/>
      <c r="G73" s="50"/>
      <c r="H73" s="50"/>
      <c r="I73" s="50"/>
      <c r="J73" s="50"/>
      <c r="K73" s="50"/>
      <c r="L73" s="50"/>
      <c r="M73" s="50"/>
      <c r="N73" s="50"/>
      <c r="O73" s="50"/>
      <c r="P73" s="50"/>
      <c r="Q73" s="50"/>
      <c r="R73" s="50"/>
      <c r="S73" s="50"/>
      <c r="T73" s="50"/>
      <c r="U73" s="50" t="s">
        <v>24</v>
      </c>
      <c r="V73" s="50"/>
      <c r="W73" s="50"/>
      <c r="X73" s="50"/>
      <c r="Y73" s="50"/>
      <c r="Z73" s="50"/>
      <c r="AA73" s="50"/>
      <c r="AB73" s="50"/>
      <c r="AC73" s="50"/>
      <c r="AD73" s="50"/>
      <c r="AE73" s="50"/>
      <c r="AF73" s="50"/>
      <c r="AG73" s="50"/>
      <c r="AH73" s="50"/>
      <c r="AI73" s="50"/>
      <c r="AJ73" s="50"/>
      <c r="AK73" s="50"/>
      <c r="AL73" s="50"/>
    </row>
    <row r="74" spans="1:38" x14ac:dyDescent="0.35">
      <c r="A74" s="50"/>
      <c r="B74" s="50"/>
      <c r="C74" s="50"/>
      <c r="D74" s="50"/>
      <c r="E74" s="50"/>
      <c r="F74" s="50"/>
      <c r="G74" s="50"/>
      <c r="H74" s="50"/>
      <c r="I74" s="50"/>
      <c r="J74" s="50"/>
      <c r="K74" s="50"/>
      <c r="L74" s="50"/>
      <c r="M74" s="50"/>
      <c r="N74" s="50"/>
      <c r="O74" s="50"/>
      <c r="P74" s="50"/>
      <c r="Q74" s="50"/>
      <c r="R74" s="50"/>
      <c r="S74" s="50"/>
      <c r="T74" s="50"/>
      <c r="U74" s="50" t="s">
        <v>25</v>
      </c>
      <c r="V74" s="50"/>
      <c r="W74" s="50"/>
      <c r="X74" s="50"/>
      <c r="Y74" s="50"/>
      <c r="Z74" s="50"/>
      <c r="AA74" s="50"/>
      <c r="AB74" s="50"/>
      <c r="AC74" s="50"/>
      <c r="AD74" s="50"/>
      <c r="AE74" s="50"/>
      <c r="AF74" s="50"/>
      <c r="AG74" s="50"/>
      <c r="AH74" s="50"/>
      <c r="AI74" s="50"/>
      <c r="AJ74" s="50"/>
      <c r="AK74" s="50"/>
      <c r="AL74" s="50"/>
    </row>
    <row r="75" spans="1:38" x14ac:dyDescent="0.35">
      <c r="A75" s="50"/>
      <c r="B75" s="50"/>
      <c r="C75" s="50"/>
      <c r="D75" s="50"/>
      <c r="E75" s="50"/>
      <c r="F75" s="50"/>
      <c r="G75" s="50"/>
      <c r="H75" s="50"/>
      <c r="I75" s="50"/>
      <c r="J75" s="50"/>
      <c r="K75" s="50"/>
      <c r="L75" s="50"/>
      <c r="M75" s="50"/>
      <c r="N75" s="50"/>
      <c r="O75" s="50"/>
      <c r="P75" s="50"/>
      <c r="Q75" s="50"/>
      <c r="R75" s="50"/>
      <c r="S75" s="50"/>
      <c r="T75" s="50"/>
      <c r="U75" s="50" t="s">
        <v>26</v>
      </c>
      <c r="V75" s="50"/>
      <c r="W75" s="50"/>
      <c r="X75" s="50"/>
      <c r="Y75" s="50"/>
      <c r="Z75" s="50"/>
      <c r="AA75" s="50"/>
      <c r="AB75" s="50"/>
      <c r="AC75" s="50"/>
      <c r="AD75" s="50"/>
      <c r="AE75" s="50"/>
      <c r="AF75" s="50"/>
      <c r="AG75" s="50"/>
      <c r="AH75" s="50"/>
      <c r="AI75" s="50"/>
      <c r="AJ75" s="50"/>
      <c r="AK75" s="50"/>
      <c r="AL75" s="50"/>
    </row>
    <row r="76" spans="1:38" x14ac:dyDescent="0.35">
      <c r="A76" s="50"/>
      <c r="B76" s="50"/>
      <c r="C76" s="50"/>
      <c r="D76" s="50"/>
      <c r="E76" s="50"/>
      <c r="F76" s="50"/>
      <c r="G76" s="50"/>
      <c r="H76" s="50"/>
      <c r="I76" s="50"/>
      <c r="J76" s="50"/>
      <c r="K76" s="50"/>
      <c r="L76" s="50"/>
      <c r="M76" s="50"/>
      <c r="N76" s="50"/>
      <c r="O76" s="50"/>
      <c r="P76" s="50"/>
      <c r="Q76" s="50"/>
      <c r="R76" s="50"/>
      <c r="S76" s="50"/>
      <c r="T76" s="50"/>
      <c r="U76" s="50" t="s">
        <v>27</v>
      </c>
      <c r="V76" s="50"/>
      <c r="W76" s="50"/>
      <c r="X76" s="50"/>
      <c r="Y76" s="50"/>
      <c r="Z76" s="50"/>
      <c r="AA76" s="50"/>
      <c r="AB76" s="50"/>
      <c r="AC76" s="50"/>
      <c r="AD76" s="50"/>
      <c r="AE76" s="50"/>
      <c r="AF76" s="50"/>
      <c r="AG76" s="50"/>
      <c r="AH76" s="50"/>
      <c r="AI76" s="50"/>
      <c r="AJ76" s="50"/>
      <c r="AK76" s="50"/>
      <c r="AL76" s="50"/>
    </row>
    <row r="77" spans="1:38" x14ac:dyDescent="0.35">
      <c r="A77" s="50"/>
      <c r="B77" s="50"/>
      <c r="C77" s="50"/>
      <c r="D77" s="50"/>
      <c r="E77" s="50"/>
      <c r="F77" s="50"/>
      <c r="G77" s="50"/>
      <c r="H77" s="50"/>
      <c r="I77" s="50"/>
      <c r="J77" s="50"/>
      <c r="K77" s="50"/>
      <c r="L77" s="50"/>
      <c r="M77" s="50"/>
      <c r="N77" s="50"/>
      <c r="O77" s="50"/>
      <c r="P77" s="50"/>
      <c r="Q77" s="50"/>
      <c r="R77" s="50"/>
      <c r="S77" s="50"/>
      <c r="T77" s="50"/>
      <c r="U77" s="50" t="s">
        <v>28</v>
      </c>
      <c r="V77" s="50"/>
      <c r="W77" s="50"/>
      <c r="X77" s="50"/>
      <c r="Y77" s="50"/>
      <c r="Z77" s="50"/>
      <c r="AA77" s="50"/>
      <c r="AB77" s="50"/>
      <c r="AC77" s="50"/>
      <c r="AD77" s="50"/>
      <c r="AE77" s="50"/>
      <c r="AF77" s="50"/>
      <c r="AG77" s="50"/>
      <c r="AH77" s="50"/>
      <c r="AI77" s="50"/>
      <c r="AJ77" s="50"/>
      <c r="AK77" s="50"/>
      <c r="AL77" s="50"/>
    </row>
    <row r="78" spans="1:38" x14ac:dyDescent="0.35">
      <c r="A78" s="50"/>
      <c r="B78" s="50"/>
      <c r="C78" s="50"/>
      <c r="D78" s="50"/>
      <c r="E78" s="50"/>
      <c r="F78" s="50"/>
      <c r="G78" s="50"/>
      <c r="H78" s="50"/>
      <c r="I78" s="50"/>
      <c r="J78" s="50"/>
      <c r="K78" s="50"/>
      <c r="L78" s="50"/>
      <c r="M78" s="50"/>
      <c r="N78" s="50"/>
      <c r="O78" s="50"/>
      <c r="P78" s="50"/>
      <c r="Q78" s="50"/>
      <c r="R78" s="50"/>
      <c r="S78" s="50"/>
      <c r="T78" s="50"/>
      <c r="U78" s="50" t="s">
        <v>29</v>
      </c>
      <c r="V78" s="50"/>
      <c r="W78" s="50"/>
      <c r="X78" s="50"/>
      <c r="Y78" s="50"/>
      <c r="Z78" s="50"/>
      <c r="AA78" s="50"/>
      <c r="AB78" s="50"/>
      <c r="AC78" s="50"/>
      <c r="AD78" s="50"/>
      <c r="AE78" s="50"/>
      <c r="AF78" s="50"/>
      <c r="AG78" s="50"/>
      <c r="AH78" s="50"/>
      <c r="AI78" s="50"/>
      <c r="AJ78" s="50"/>
      <c r="AK78" s="50"/>
      <c r="AL78" s="50"/>
    </row>
    <row r="79" spans="1:38" x14ac:dyDescent="0.35">
      <c r="A79" s="50"/>
      <c r="B79" s="50"/>
      <c r="C79" s="50"/>
      <c r="D79" s="50"/>
      <c r="E79" s="50"/>
      <c r="F79" s="50"/>
      <c r="G79" s="50"/>
      <c r="H79" s="50"/>
      <c r="I79" s="50"/>
      <c r="J79" s="50"/>
      <c r="K79" s="50"/>
      <c r="L79" s="50"/>
      <c r="M79" s="50"/>
      <c r="N79" s="50"/>
      <c r="O79" s="50"/>
      <c r="P79" s="50"/>
      <c r="Q79" s="50"/>
      <c r="R79" s="50"/>
      <c r="S79" s="50"/>
      <c r="T79" s="50"/>
      <c r="U79" s="50" t="s">
        <v>30</v>
      </c>
      <c r="V79" s="50"/>
      <c r="W79" s="50"/>
      <c r="X79" s="50"/>
      <c r="Y79" s="50"/>
      <c r="Z79" s="50"/>
      <c r="AA79" s="50"/>
      <c r="AB79" s="50"/>
      <c r="AC79" s="50"/>
      <c r="AD79" s="50"/>
      <c r="AE79" s="50"/>
      <c r="AF79" s="50"/>
      <c r="AG79" s="50"/>
      <c r="AH79" s="50"/>
      <c r="AI79" s="50"/>
      <c r="AJ79" s="50"/>
      <c r="AK79" s="50"/>
      <c r="AL79" s="50"/>
    </row>
    <row r="80" spans="1:38" x14ac:dyDescent="0.35">
      <c r="A80" s="50"/>
      <c r="B80" s="50"/>
      <c r="C80" s="50"/>
      <c r="D80" s="50"/>
      <c r="E80" s="50"/>
      <c r="F80" s="50"/>
      <c r="G80" s="50"/>
      <c r="H80" s="50"/>
      <c r="I80" s="50"/>
      <c r="J80" s="50"/>
      <c r="K80" s="50"/>
      <c r="L80" s="50"/>
      <c r="M80" s="50"/>
      <c r="N80" s="50"/>
      <c r="O80" s="50"/>
      <c r="P80" s="50"/>
      <c r="Q80" s="50"/>
      <c r="R80" s="50"/>
      <c r="S80" s="50"/>
      <c r="T80" s="50"/>
      <c r="U80" s="50" t="s">
        <v>31</v>
      </c>
      <c r="V80" s="50"/>
      <c r="W80" s="50"/>
      <c r="X80" s="50"/>
      <c r="Y80" s="50"/>
      <c r="Z80" s="50"/>
      <c r="AA80" s="50"/>
      <c r="AB80" s="50"/>
      <c r="AC80" s="50"/>
      <c r="AD80" s="50"/>
      <c r="AE80" s="50"/>
      <c r="AF80" s="50"/>
      <c r="AG80" s="50"/>
      <c r="AH80" s="50"/>
      <c r="AI80" s="50"/>
      <c r="AJ80" s="50"/>
      <c r="AK80" s="50"/>
      <c r="AL80" s="50"/>
    </row>
    <row r="81" spans="1:38" x14ac:dyDescent="0.35">
      <c r="A81" s="50"/>
      <c r="B81" s="50"/>
      <c r="C81" s="50"/>
      <c r="D81" s="50"/>
      <c r="E81" s="50"/>
      <c r="F81" s="50"/>
      <c r="G81" s="50"/>
      <c r="H81" s="50"/>
      <c r="I81" s="50"/>
      <c r="J81" s="50"/>
      <c r="K81" s="50"/>
      <c r="L81" s="50"/>
      <c r="M81" s="50"/>
      <c r="N81" s="50"/>
      <c r="O81" s="50"/>
      <c r="P81" s="50"/>
      <c r="Q81" s="50"/>
      <c r="R81" s="50"/>
      <c r="S81" s="50"/>
      <c r="T81" s="50"/>
      <c r="U81" s="50" t="s">
        <v>32</v>
      </c>
      <c r="V81" s="50"/>
      <c r="W81" s="50"/>
      <c r="X81" s="50"/>
      <c r="Y81" s="50"/>
      <c r="Z81" s="50"/>
      <c r="AA81" s="50"/>
      <c r="AB81" s="50"/>
      <c r="AC81" s="50"/>
      <c r="AD81" s="50"/>
      <c r="AE81" s="50"/>
      <c r="AF81" s="50"/>
      <c r="AG81" s="50"/>
      <c r="AH81" s="50"/>
      <c r="AI81" s="50"/>
      <c r="AJ81" s="50"/>
      <c r="AK81" s="50"/>
      <c r="AL81" s="50"/>
    </row>
    <row r="82" spans="1:38" x14ac:dyDescent="0.35">
      <c r="A82" s="50"/>
      <c r="B82" s="50"/>
      <c r="C82" s="50"/>
      <c r="D82" s="50"/>
      <c r="E82" s="50"/>
      <c r="F82" s="50"/>
      <c r="G82" s="50"/>
      <c r="H82" s="50"/>
      <c r="I82" s="50"/>
      <c r="J82" s="50"/>
      <c r="K82" s="50"/>
      <c r="L82" s="50"/>
      <c r="M82" s="50"/>
      <c r="N82" s="50"/>
      <c r="O82" s="50"/>
      <c r="P82" s="50"/>
      <c r="Q82" s="50"/>
      <c r="R82" s="50"/>
      <c r="S82" s="50"/>
      <c r="T82" s="50"/>
      <c r="U82" s="50" t="s">
        <v>33</v>
      </c>
      <c r="V82" s="50"/>
      <c r="W82" s="50"/>
      <c r="X82" s="50"/>
      <c r="Y82" s="50"/>
      <c r="Z82" s="50"/>
      <c r="AA82" s="50"/>
      <c r="AB82" s="50"/>
      <c r="AC82" s="50"/>
      <c r="AD82" s="50"/>
      <c r="AE82" s="50"/>
      <c r="AF82" s="50"/>
      <c r="AG82" s="50"/>
      <c r="AH82" s="50"/>
      <c r="AI82" s="50"/>
      <c r="AJ82" s="50"/>
      <c r="AK82" s="50"/>
      <c r="AL82" s="50"/>
    </row>
    <row r="83" spans="1:38" x14ac:dyDescent="0.35">
      <c r="A83" s="50"/>
      <c r="B83" s="50"/>
      <c r="C83" s="50"/>
      <c r="D83" s="50"/>
      <c r="E83" s="50"/>
      <c r="F83" s="50"/>
      <c r="G83" s="50"/>
      <c r="H83" s="50"/>
      <c r="I83" s="50"/>
      <c r="J83" s="50"/>
      <c r="K83" s="50"/>
      <c r="L83" s="50"/>
      <c r="M83" s="50"/>
      <c r="N83" s="50"/>
      <c r="O83" s="50"/>
      <c r="P83" s="50"/>
      <c r="Q83" s="50"/>
      <c r="R83" s="50"/>
      <c r="S83" s="50"/>
      <c r="T83" s="50"/>
      <c r="U83" s="50" t="s">
        <v>34</v>
      </c>
      <c r="V83" s="50"/>
      <c r="W83" s="50"/>
      <c r="X83" s="50"/>
      <c r="Y83" s="50"/>
      <c r="Z83" s="50"/>
      <c r="AA83" s="50"/>
      <c r="AB83" s="50"/>
      <c r="AC83" s="50"/>
      <c r="AD83" s="50"/>
      <c r="AE83" s="50"/>
      <c r="AF83" s="50"/>
      <c r="AG83" s="50"/>
      <c r="AH83" s="50"/>
      <c r="AI83" s="50"/>
      <c r="AJ83" s="50"/>
      <c r="AK83" s="50"/>
      <c r="AL83" s="50"/>
    </row>
    <row r="84" spans="1:38" x14ac:dyDescent="0.35">
      <c r="A84" s="50"/>
      <c r="B84" s="50"/>
      <c r="C84" s="50"/>
      <c r="D84" s="50"/>
      <c r="E84" s="50"/>
      <c r="F84" s="50"/>
      <c r="G84" s="50"/>
      <c r="H84" s="50"/>
      <c r="I84" s="50"/>
      <c r="J84" s="50"/>
      <c r="K84" s="50"/>
      <c r="L84" s="50"/>
      <c r="M84" s="50"/>
      <c r="N84" s="50"/>
      <c r="O84" s="50"/>
      <c r="P84" s="50"/>
      <c r="Q84" s="50"/>
      <c r="R84" s="50"/>
      <c r="S84" s="50"/>
      <c r="T84" s="50"/>
      <c r="U84" s="50" t="s">
        <v>35</v>
      </c>
      <c r="V84" s="50"/>
      <c r="W84" s="50"/>
      <c r="X84" s="50"/>
      <c r="Y84" s="50"/>
      <c r="Z84" s="50"/>
      <c r="AA84" s="50"/>
      <c r="AB84" s="50"/>
      <c r="AC84" s="50"/>
      <c r="AD84" s="50"/>
      <c r="AE84" s="50"/>
      <c r="AF84" s="50"/>
      <c r="AG84" s="50"/>
      <c r="AH84" s="50"/>
      <c r="AI84" s="50"/>
      <c r="AJ84" s="50"/>
      <c r="AK84" s="50"/>
      <c r="AL84" s="50"/>
    </row>
    <row r="85" spans="1:38" x14ac:dyDescent="0.35">
      <c r="A85" s="50"/>
      <c r="B85" s="50"/>
      <c r="C85" s="50"/>
      <c r="D85" s="50"/>
      <c r="E85" s="50"/>
      <c r="F85" s="50"/>
      <c r="G85" s="50"/>
      <c r="H85" s="50"/>
      <c r="I85" s="50"/>
      <c r="J85" s="50"/>
      <c r="K85" s="50"/>
      <c r="L85" s="50"/>
      <c r="M85" s="50"/>
      <c r="N85" s="50"/>
      <c r="O85" s="50"/>
      <c r="P85" s="50"/>
      <c r="Q85" s="50"/>
      <c r="R85" s="50"/>
      <c r="S85" s="50"/>
      <c r="T85" s="50"/>
      <c r="U85" s="50" t="s">
        <v>107</v>
      </c>
      <c r="V85" s="50"/>
      <c r="W85" s="50"/>
      <c r="X85" s="50"/>
      <c r="Y85" s="50"/>
      <c r="Z85" s="50"/>
      <c r="AA85" s="50"/>
      <c r="AB85" s="50"/>
      <c r="AC85" s="50"/>
      <c r="AD85" s="50"/>
      <c r="AE85" s="50"/>
      <c r="AF85" s="50"/>
      <c r="AG85" s="50"/>
      <c r="AH85" s="50"/>
      <c r="AI85" s="50"/>
      <c r="AJ85" s="50"/>
      <c r="AK85" s="50"/>
      <c r="AL85" s="50"/>
    </row>
    <row r="86" spans="1:38" x14ac:dyDescent="0.35">
      <c r="A86" s="50"/>
      <c r="B86" s="50"/>
      <c r="C86" s="50"/>
      <c r="D86" s="50"/>
      <c r="E86" s="50"/>
      <c r="F86" s="50"/>
      <c r="G86" s="50"/>
      <c r="H86" s="50"/>
      <c r="I86" s="50"/>
      <c r="J86" s="50"/>
      <c r="K86" s="50"/>
      <c r="L86" s="50"/>
      <c r="M86" s="50"/>
      <c r="N86" s="50"/>
      <c r="O86" s="50"/>
      <c r="P86" s="50"/>
      <c r="Q86" s="50"/>
      <c r="R86" s="50"/>
      <c r="S86" s="50"/>
      <c r="T86" s="50"/>
      <c r="U86" s="50" t="s">
        <v>108</v>
      </c>
      <c r="V86" s="50"/>
      <c r="W86" s="50"/>
      <c r="X86" s="50"/>
      <c r="Y86" s="50"/>
      <c r="Z86" s="50"/>
      <c r="AA86" s="50"/>
      <c r="AB86" s="50"/>
      <c r="AC86" s="50"/>
      <c r="AD86" s="50"/>
      <c r="AE86" s="50"/>
      <c r="AF86" s="50"/>
      <c r="AG86" s="50"/>
      <c r="AH86" s="50"/>
      <c r="AI86" s="50"/>
      <c r="AJ86" s="50"/>
      <c r="AK86" s="50"/>
      <c r="AL86" s="50"/>
    </row>
    <row r="87" spans="1:38" x14ac:dyDescent="0.35">
      <c r="A87" s="50"/>
      <c r="B87" s="50"/>
      <c r="C87" s="50"/>
      <c r="D87" s="50"/>
      <c r="E87" s="50"/>
      <c r="F87" s="50"/>
      <c r="G87" s="50"/>
      <c r="H87" s="50"/>
      <c r="I87" s="50"/>
      <c r="J87" s="50"/>
      <c r="K87" s="50"/>
      <c r="L87" s="50"/>
      <c r="M87" s="50"/>
      <c r="N87" s="50"/>
      <c r="O87" s="50"/>
      <c r="P87" s="50"/>
      <c r="Q87" s="50"/>
      <c r="R87" s="50"/>
      <c r="S87" s="50"/>
      <c r="T87" s="50"/>
      <c r="U87" s="50" t="s">
        <v>36</v>
      </c>
      <c r="V87" s="50"/>
      <c r="W87" s="50"/>
      <c r="X87" s="50"/>
      <c r="Y87" s="50"/>
      <c r="Z87" s="50"/>
      <c r="AA87" s="50"/>
      <c r="AB87" s="50"/>
      <c r="AC87" s="50"/>
      <c r="AD87" s="50"/>
      <c r="AE87" s="50"/>
      <c r="AF87" s="50"/>
      <c r="AG87" s="50"/>
      <c r="AH87" s="50"/>
      <c r="AI87" s="50"/>
      <c r="AJ87" s="50"/>
      <c r="AK87" s="50"/>
      <c r="AL87" s="50"/>
    </row>
    <row r="88" spans="1:38" x14ac:dyDescent="0.35">
      <c r="A88" s="50"/>
      <c r="B88" s="50"/>
      <c r="C88" s="50"/>
      <c r="D88" s="50"/>
      <c r="E88" s="50"/>
      <c r="F88" s="50"/>
      <c r="G88" s="50"/>
      <c r="H88" s="50"/>
      <c r="I88" s="50"/>
      <c r="J88" s="50"/>
      <c r="K88" s="50"/>
      <c r="L88" s="50"/>
      <c r="M88" s="50"/>
      <c r="N88" s="50"/>
      <c r="O88" s="50"/>
      <c r="P88" s="50"/>
      <c r="Q88" s="50"/>
      <c r="R88" s="50"/>
      <c r="S88" s="50"/>
      <c r="T88" s="50"/>
      <c r="U88" s="50" t="s">
        <v>37</v>
      </c>
      <c r="V88" s="50"/>
      <c r="W88" s="50"/>
      <c r="X88" s="50"/>
      <c r="Y88" s="50"/>
      <c r="Z88" s="50"/>
      <c r="AA88" s="50"/>
      <c r="AB88" s="50"/>
      <c r="AC88" s="50"/>
      <c r="AD88" s="50"/>
      <c r="AE88" s="50"/>
      <c r="AF88" s="50"/>
      <c r="AG88" s="50"/>
      <c r="AH88" s="50"/>
      <c r="AI88" s="50"/>
      <c r="AJ88" s="50"/>
      <c r="AK88" s="50"/>
      <c r="AL88" s="50"/>
    </row>
    <row r="89" spans="1:38" x14ac:dyDescent="0.35">
      <c r="A89" s="50"/>
      <c r="B89" s="50"/>
      <c r="C89" s="50"/>
      <c r="D89" s="50"/>
      <c r="E89" s="50"/>
      <c r="F89" s="50"/>
      <c r="G89" s="50"/>
      <c r="H89" s="50"/>
      <c r="I89" s="50"/>
      <c r="J89" s="50"/>
      <c r="K89" s="50"/>
      <c r="L89" s="50"/>
      <c r="M89" s="50"/>
      <c r="N89" s="50"/>
      <c r="O89" s="50"/>
      <c r="P89" s="50"/>
      <c r="Q89" s="50"/>
      <c r="R89" s="50"/>
      <c r="S89" s="50"/>
      <c r="T89" s="50"/>
      <c r="U89" s="50" t="s">
        <v>38</v>
      </c>
      <c r="V89" s="50"/>
      <c r="W89" s="50"/>
      <c r="X89" s="50"/>
      <c r="Y89" s="50"/>
      <c r="Z89" s="50"/>
      <c r="AA89" s="50"/>
      <c r="AB89" s="50"/>
      <c r="AC89" s="50"/>
      <c r="AD89" s="50"/>
      <c r="AE89" s="50"/>
      <c r="AF89" s="50"/>
      <c r="AG89" s="50"/>
      <c r="AH89" s="50"/>
      <c r="AI89" s="50"/>
      <c r="AJ89" s="50"/>
      <c r="AK89" s="50"/>
      <c r="AL89" s="50"/>
    </row>
    <row r="90" spans="1:38" x14ac:dyDescent="0.35">
      <c r="A90" s="50"/>
      <c r="B90" s="50"/>
      <c r="C90" s="50"/>
      <c r="D90" s="50"/>
      <c r="E90" s="50"/>
      <c r="F90" s="50"/>
      <c r="G90" s="50"/>
      <c r="H90" s="50"/>
      <c r="I90" s="50"/>
      <c r="J90" s="50"/>
      <c r="K90" s="50"/>
      <c r="L90" s="50"/>
      <c r="M90" s="50"/>
      <c r="N90" s="50"/>
      <c r="O90" s="50"/>
      <c r="P90" s="50"/>
      <c r="Q90" s="50"/>
      <c r="R90" s="50"/>
      <c r="S90" s="50"/>
      <c r="T90" s="50"/>
      <c r="U90" s="50" t="s">
        <v>39</v>
      </c>
      <c r="V90" s="50"/>
      <c r="W90" s="50"/>
      <c r="X90" s="50"/>
      <c r="Y90" s="50"/>
      <c r="Z90" s="50"/>
      <c r="AA90" s="50"/>
      <c r="AB90" s="50"/>
      <c r="AC90" s="50"/>
      <c r="AD90" s="50"/>
      <c r="AE90" s="50"/>
      <c r="AF90" s="50"/>
      <c r="AG90" s="50"/>
      <c r="AH90" s="50"/>
      <c r="AI90" s="50"/>
      <c r="AJ90" s="50"/>
      <c r="AK90" s="50"/>
      <c r="AL90" s="50"/>
    </row>
    <row r="91" spans="1:38" x14ac:dyDescent="0.35">
      <c r="A91" s="50"/>
      <c r="B91" s="50"/>
      <c r="C91" s="50"/>
      <c r="D91" s="50"/>
      <c r="E91" s="50"/>
      <c r="F91" s="50"/>
      <c r="G91" s="50"/>
      <c r="H91" s="50"/>
      <c r="I91" s="50"/>
      <c r="J91" s="50"/>
      <c r="K91" s="50"/>
      <c r="L91" s="50"/>
      <c r="M91" s="50"/>
      <c r="N91" s="50"/>
      <c r="O91" s="50"/>
      <c r="P91" s="50"/>
      <c r="Q91" s="50"/>
      <c r="R91" s="50"/>
      <c r="S91" s="50"/>
      <c r="T91" s="50"/>
      <c r="U91" s="50" t="s">
        <v>40</v>
      </c>
      <c r="V91" s="50"/>
      <c r="W91" s="50"/>
      <c r="X91" s="50"/>
      <c r="Y91" s="50"/>
      <c r="Z91" s="50"/>
      <c r="AA91" s="50"/>
      <c r="AB91" s="50"/>
      <c r="AC91" s="50"/>
      <c r="AD91" s="50"/>
      <c r="AE91" s="50"/>
      <c r="AF91" s="50"/>
      <c r="AG91" s="50"/>
      <c r="AH91" s="50"/>
      <c r="AI91" s="50"/>
      <c r="AJ91" s="50"/>
      <c r="AK91" s="50"/>
      <c r="AL91" s="50"/>
    </row>
    <row r="92" spans="1:38" x14ac:dyDescent="0.35">
      <c r="A92" s="50"/>
      <c r="B92" s="50"/>
      <c r="C92" s="50"/>
      <c r="D92" s="50"/>
      <c r="E92" s="50"/>
      <c r="F92" s="50"/>
      <c r="G92" s="50"/>
      <c r="H92" s="50"/>
      <c r="I92" s="50"/>
      <c r="J92" s="50"/>
      <c r="K92" s="50"/>
      <c r="L92" s="50"/>
      <c r="M92" s="50"/>
      <c r="N92" s="50"/>
      <c r="O92" s="50"/>
      <c r="P92" s="50"/>
      <c r="Q92" s="50"/>
      <c r="R92" s="50"/>
      <c r="S92" s="50"/>
      <c r="T92" s="50"/>
      <c r="U92" s="50" t="s">
        <v>41</v>
      </c>
      <c r="V92" s="50"/>
      <c r="W92" s="50"/>
      <c r="X92" s="50"/>
      <c r="Y92" s="50"/>
      <c r="Z92" s="50"/>
      <c r="AA92" s="50"/>
      <c r="AB92" s="50"/>
      <c r="AC92" s="50"/>
      <c r="AD92" s="50"/>
      <c r="AE92" s="50"/>
      <c r="AF92" s="50"/>
      <c r="AG92" s="50"/>
      <c r="AH92" s="50"/>
      <c r="AI92" s="50"/>
      <c r="AJ92" s="50"/>
      <c r="AK92" s="50"/>
      <c r="AL92" s="50"/>
    </row>
    <row r="93" spans="1:38" x14ac:dyDescent="0.35">
      <c r="A93" s="50"/>
      <c r="B93" s="50"/>
      <c r="C93" s="50"/>
      <c r="D93" s="50"/>
      <c r="E93" s="50"/>
      <c r="F93" s="50"/>
      <c r="G93" s="50"/>
      <c r="H93" s="50"/>
      <c r="I93" s="50"/>
      <c r="J93" s="50"/>
      <c r="K93" s="50"/>
      <c r="L93" s="50"/>
      <c r="M93" s="50"/>
      <c r="N93" s="50"/>
      <c r="O93" s="50"/>
      <c r="P93" s="50"/>
      <c r="Q93" s="50"/>
      <c r="R93" s="50"/>
      <c r="S93" s="50"/>
      <c r="T93" s="50"/>
      <c r="U93" s="50" t="s">
        <v>42</v>
      </c>
      <c r="V93" s="50"/>
      <c r="W93" s="50"/>
      <c r="X93" s="50"/>
      <c r="Y93" s="50"/>
      <c r="Z93" s="50"/>
      <c r="AA93" s="50"/>
      <c r="AB93" s="50"/>
      <c r="AC93" s="50"/>
      <c r="AD93" s="50"/>
      <c r="AE93" s="50"/>
      <c r="AF93" s="50"/>
      <c r="AG93" s="50"/>
      <c r="AH93" s="50"/>
      <c r="AI93" s="50"/>
      <c r="AJ93" s="50"/>
      <c r="AK93" s="50"/>
      <c r="AL93" s="50"/>
    </row>
    <row r="94" spans="1:38" x14ac:dyDescent="0.35">
      <c r="A94" s="50"/>
      <c r="B94" s="50"/>
      <c r="C94" s="50"/>
      <c r="D94" s="50"/>
      <c r="E94" s="50"/>
      <c r="F94" s="50"/>
      <c r="G94" s="50"/>
      <c r="H94" s="50"/>
      <c r="I94" s="50"/>
      <c r="J94" s="50"/>
      <c r="K94" s="50"/>
      <c r="L94" s="50"/>
      <c r="M94" s="50"/>
      <c r="N94" s="50"/>
      <c r="O94" s="50"/>
      <c r="P94" s="50"/>
      <c r="Q94" s="50"/>
      <c r="R94" s="50"/>
      <c r="S94" s="50"/>
      <c r="T94" s="50"/>
      <c r="U94" s="50" t="s">
        <v>43</v>
      </c>
      <c r="V94" s="50"/>
      <c r="W94" s="50"/>
      <c r="X94" s="50"/>
      <c r="Y94" s="50"/>
      <c r="Z94" s="50"/>
      <c r="AA94" s="50"/>
      <c r="AB94" s="50"/>
      <c r="AC94" s="50"/>
      <c r="AD94" s="50"/>
      <c r="AE94" s="50"/>
      <c r="AF94" s="50"/>
      <c r="AG94" s="50"/>
      <c r="AH94" s="50"/>
      <c r="AI94" s="50"/>
      <c r="AJ94" s="50"/>
      <c r="AK94" s="50"/>
      <c r="AL94" s="50"/>
    </row>
    <row r="95" spans="1:38" x14ac:dyDescent="0.35">
      <c r="A95" s="50"/>
      <c r="B95" s="50"/>
      <c r="C95" s="50"/>
      <c r="D95" s="50"/>
      <c r="E95" s="50"/>
      <c r="F95" s="50"/>
      <c r="G95" s="50"/>
      <c r="H95" s="50"/>
      <c r="I95" s="50"/>
      <c r="J95" s="50"/>
      <c r="K95" s="50"/>
      <c r="L95" s="50"/>
      <c r="M95" s="50"/>
      <c r="N95" s="50"/>
      <c r="O95" s="50"/>
      <c r="P95" s="50"/>
      <c r="Q95" s="50"/>
      <c r="R95" s="50"/>
      <c r="S95" s="50"/>
      <c r="T95" s="50"/>
      <c r="U95" s="50" t="s">
        <v>44</v>
      </c>
      <c r="V95" s="50"/>
      <c r="W95" s="50"/>
      <c r="X95" s="50"/>
      <c r="Y95" s="50"/>
      <c r="Z95" s="50"/>
      <c r="AA95" s="50"/>
      <c r="AB95" s="50"/>
      <c r="AC95" s="50"/>
      <c r="AD95" s="50"/>
      <c r="AE95" s="50"/>
      <c r="AF95" s="50"/>
      <c r="AG95" s="50"/>
      <c r="AH95" s="50"/>
      <c r="AI95" s="50"/>
      <c r="AJ95" s="50"/>
      <c r="AK95" s="50"/>
      <c r="AL95" s="50"/>
    </row>
    <row r="96" spans="1:38" x14ac:dyDescent="0.35">
      <c r="A96" s="50"/>
      <c r="B96" s="50"/>
      <c r="C96" s="50"/>
      <c r="D96" s="50"/>
      <c r="E96" s="50"/>
      <c r="F96" s="50"/>
      <c r="G96" s="50"/>
      <c r="H96" s="50"/>
      <c r="I96" s="50"/>
      <c r="J96" s="50"/>
      <c r="K96" s="50"/>
      <c r="L96" s="50"/>
      <c r="M96" s="50"/>
      <c r="N96" s="50"/>
      <c r="O96" s="50"/>
      <c r="P96" s="50"/>
      <c r="Q96" s="50"/>
      <c r="R96" s="50"/>
      <c r="S96" s="50"/>
      <c r="T96" s="50"/>
      <c r="U96" s="50" t="s">
        <v>45</v>
      </c>
      <c r="V96" s="50"/>
      <c r="W96" s="50"/>
      <c r="X96" s="50"/>
      <c r="Y96" s="50"/>
      <c r="Z96" s="50"/>
      <c r="AA96" s="50"/>
      <c r="AB96" s="50"/>
      <c r="AC96" s="50"/>
      <c r="AD96" s="50"/>
      <c r="AE96" s="50"/>
      <c r="AF96" s="50"/>
      <c r="AG96" s="50"/>
      <c r="AH96" s="50"/>
      <c r="AI96" s="50"/>
      <c r="AJ96" s="50"/>
      <c r="AK96" s="50"/>
      <c r="AL96" s="50"/>
    </row>
    <row r="97" spans="1:38" x14ac:dyDescent="0.35">
      <c r="A97" s="50"/>
      <c r="B97" s="50"/>
      <c r="C97" s="50"/>
      <c r="D97" s="50"/>
      <c r="E97" s="50"/>
      <c r="F97" s="50"/>
      <c r="G97" s="50"/>
      <c r="H97" s="50"/>
      <c r="I97" s="50"/>
      <c r="J97" s="50"/>
      <c r="K97" s="50"/>
      <c r="L97" s="50"/>
      <c r="M97" s="50"/>
      <c r="N97" s="50"/>
      <c r="O97" s="50"/>
      <c r="P97" s="50"/>
      <c r="Q97" s="50"/>
      <c r="R97" s="50"/>
      <c r="S97" s="50"/>
      <c r="T97" s="50"/>
      <c r="U97" s="50" t="s">
        <v>46</v>
      </c>
      <c r="V97" s="50"/>
      <c r="W97" s="50"/>
      <c r="X97" s="50"/>
      <c r="Y97" s="50"/>
      <c r="Z97" s="50"/>
      <c r="AA97" s="50"/>
      <c r="AB97" s="50"/>
      <c r="AC97" s="50"/>
      <c r="AD97" s="50"/>
      <c r="AE97" s="50"/>
      <c r="AF97" s="50"/>
      <c r="AG97" s="50"/>
      <c r="AH97" s="50"/>
      <c r="AI97" s="50"/>
      <c r="AJ97" s="50"/>
      <c r="AK97" s="50"/>
      <c r="AL97" s="50"/>
    </row>
    <row r="98" spans="1:38" x14ac:dyDescent="0.35">
      <c r="A98" s="50"/>
      <c r="B98" s="50"/>
      <c r="C98" s="50"/>
      <c r="D98" s="50"/>
      <c r="E98" s="50"/>
      <c r="F98" s="50"/>
      <c r="G98" s="50"/>
      <c r="H98" s="50"/>
      <c r="I98" s="50"/>
      <c r="J98" s="50"/>
      <c r="K98" s="50"/>
      <c r="L98" s="50"/>
      <c r="M98" s="50"/>
      <c r="N98" s="50"/>
      <c r="O98" s="50"/>
      <c r="P98" s="50"/>
      <c r="Q98" s="50"/>
      <c r="R98" s="50"/>
      <c r="S98" s="50"/>
      <c r="T98" s="50"/>
      <c r="U98" s="50" t="s">
        <v>47</v>
      </c>
      <c r="V98" s="50"/>
      <c r="W98" s="50"/>
      <c r="X98" s="50"/>
      <c r="Y98" s="50"/>
      <c r="Z98" s="50"/>
      <c r="AA98" s="50"/>
      <c r="AB98" s="50"/>
      <c r="AC98" s="50"/>
      <c r="AD98" s="50"/>
      <c r="AE98" s="50"/>
      <c r="AF98" s="50"/>
      <c r="AG98" s="50"/>
      <c r="AH98" s="50"/>
      <c r="AI98" s="50"/>
      <c r="AJ98" s="50"/>
      <c r="AK98" s="50"/>
      <c r="AL98" s="50"/>
    </row>
    <row r="99" spans="1:38" x14ac:dyDescent="0.35">
      <c r="A99" s="50"/>
      <c r="B99" s="50"/>
      <c r="C99" s="50"/>
      <c r="D99" s="50"/>
      <c r="E99" s="50"/>
      <c r="F99" s="50"/>
      <c r="G99" s="50"/>
      <c r="H99" s="50"/>
      <c r="I99" s="50"/>
      <c r="J99" s="50"/>
      <c r="K99" s="50"/>
      <c r="L99" s="50"/>
      <c r="M99" s="50"/>
      <c r="N99" s="50"/>
      <c r="O99" s="50"/>
      <c r="P99" s="50"/>
      <c r="Q99" s="50"/>
      <c r="R99" s="50"/>
      <c r="S99" s="50"/>
      <c r="T99" s="50"/>
      <c r="U99" s="50" t="s">
        <v>48</v>
      </c>
      <c r="V99" s="50"/>
      <c r="W99" s="50"/>
      <c r="X99" s="50"/>
      <c r="Y99" s="50"/>
      <c r="Z99" s="50"/>
      <c r="AA99" s="50"/>
      <c r="AB99" s="50"/>
      <c r="AC99" s="50"/>
      <c r="AD99" s="50"/>
      <c r="AE99" s="50"/>
      <c r="AF99" s="50"/>
      <c r="AG99" s="50"/>
      <c r="AH99" s="50"/>
      <c r="AI99" s="50"/>
      <c r="AJ99" s="50"/>
      <c r="AK99" s="50"/>
      <c r="AL99" s="50"/>
    </row>
    <row r="100" spans="1:38" x14ac:dyDescent="0.35">
      <c r="A100" s="50"/>
      <c r="B100" s="50"/>
      <c r="C100" s="50"/>
      <c r="D100" s="50"/>
      <c r="E100" s="50"/>
      <c r="F100" s="50"/>
      <c r="G100" s="50"/>
      <c r="H100" s="50"/>
      <c r="I100" s="50"/>
      <c r="J100" s="50"/>
      <c r="K100" s="50"/>
      <c r="L100" s="50"/>
      <c r="M100" s="50"/>
      <c r="N100" s="50"/>
      <c r="O100" s="50"/>
      <c r="P100" s="50"/>
      <c r="Q100" s="50"/>
      <c r="R100" s="50"/>
      <c r="S100" s="50"/>
      <c r="T100" s="50"/>
      <c r="U100" s="50" t="s">
        <v>49</v>
      </c>
      <c r="V100" s="50"/>
      <c r="W100" s="50"/>
      <c r="X100" s="50"/>
      <c r="Y100" s="50"/>
      <c r="Z100" s="50"/>
      <c r="AA100" s="50"/>
      <c r="AB100" s="50"/>
      <c r="AC100" s="50"/>
      <c r="AD100" s="50"/>
      <c r="AE100" s="50"/>
      <c r="AF100" s="50"/>
      <c r="AG100" s="50"/>
      <c r="AH100" s="50"/>
      <c r="AI100" s="50"/>
      <c r="AJ100" s="50"/>
      <c r="AK100" s="50"/>
      <c r="AL100" s="50"/>
    </row>
    <row r="101" spans="1:38" x14ac:dyDescent="0.35">
      <c r="A101" s="50"/>
      <c r="B101" s="50"/>
      <c r="C101" s="50"/>
      <c r="D101" s="50"/>
      <c r="E101" s="50"/>
      <c r="F101" s="50"/>
      <c r="G101" s="50"/>
      <c r="H101" s="50"/>
      <c r="I101" s="50"/>
      <c r="J101" s="50"/>
      <c r="K101" s="50"/>
      <c r="L101" s="50"/>
      <c r="M101" s="50"/>
      <c r="N101" s="50"/>
      <c r="O101" s="50"/>
      <c r="P101" s="50"/>
      <c r="Q101" s="50"/>
      <c r="R101" s="50"/>
      <c r="S101" s="50"/>
      <c r="T101" s="50"/>
      <c r="U101" s="50" t="s">
        <v>50</v>
      </c>
      <c r="V101" s="50"/>
      <c r="W101" s="50"/>
      <c r="X101" s="50"/>
      <c r="Y101" s="50"/>
      <c r="Z101" s="50"/>
      <c r="AA101" s="50"/>
      <c r="AB101" s="50"/>
      <c r="AC101" s="50"/>
      <c r="AD101" s="50"/>
      <c r="AE101" s="50"/>
      <c r="AF101" s="50"/>
      <c r="AG101" s="50"/>
      <c r="AH101" s="50"/>
      <c r="AI101" s="50"/>
      <c r="AJ101" s="50"/>
      <c r="AK101" s="50"/>
      <c r="AL101" s="50"/>
    </row>
    <row r="102" spans="1:38" x14ac:dyDescent="0.35">
      <c r="A102" s="50"/>
      <c r="B102" s="50"/>
      <c r="C102" s="50"/>
      <c r="D102" s="50"/>
      <c r="E102" s="50"/>
      <c r="F102" s="50"/>
      <c r="G102" s="50"/>
      <c r="H102" s="50"/>
      <c r="I102" s="50"/>
      <c r="J102" s="50"/>
      <c r="K102" s="50"/>
      <c r="L102" s="50"/>
      <c r="M102" s="50"/>
      <c r="N102" s="50"/>
      <c r="O102" s="50"/>
      <c r="P102" s="50"/>
      <c r="Q102" s="50"/>
      <c r="R102" s="50"/>
      <c r="S102" s="50"/>
      <c r="T102" s="50"/>
      <c r="U102" s="50" t="s">
        <v>51</v>
      </c>
      <c r="V102" s="50"/>
      <c r="W102" s="50"/>
      <c r="X102" s="50"/>
      <c r="Y102" s="50"/>
      <c r="Z102" s="50"/>
      <c r="AA102" s="50"/>
      <c r="AB102" s="50"/>
      <c r="AC102" s="50"/>
      <c r="AD102" s="50"/>
      <c r="AE102" s="50"/>
      <c r="AF102" s="50"/>
      <c r="AG102" s="50"/>
      <c r="AH102" s="50"/>
      <c r="AI102" s="50"/>
      <c r="AJ102" s="50"/>
      <c r="AK102" s="50"/>
      <c r="AL102" s="50"/>
    </row>
    <row r="103" spans="1:38" x14ac:dyDescent="0.35">
      <c r="A103" s="50"/>
      <c r="B103" s="50"/>
      <c r="C103" s="50"/>
      <c r="D103" s="50"/>
      <c r="E103" s="50"/>
      <c r="F103" s="50"/>
      <c r="G103" s="50"/>
      <c r="H103" s="50"/>
      <c r="I103" s="50"/>
      <c r="J103" s="50"/>
      <c r="K103" s="50"/>
      <c r="L103" s="50"/>
      <c r="M103" s="50"/>
      <c r="N103" s="50"/>
      <c r="O103" s="50"/>
      <c r="P103" s="50"/>
      <c r="Q103" s="50"/>
      <c r="R103" s="50"/>
      <c r="S103" s="50"/>
      <c r="T103" s="50"/>
      <c r="U103" s="50" t="s">
        <v>52</v>
      </c>
      <c r="V103" s="50"/>
      <c r="W103" s="50"/>
      <c r="X103" s="50"/>
      <c r="Y103" s="50"/>
      <c r="Z103" s="50"/>
      <c r="AA103" s="50"/>
      <c r="AB103" s="50"/>
      <c r="AC103" s="50"/>
      <c r="AD103" s="50"/>
      <c r="AE103" s="50"/>
      <c r="AF103" s="50"/>
      <c r="AG103" s="50"/>
      <c r="AH103" s="50"/>
      <c r="AI103" s="50"/>
      <c r="AJ103" s="50"/>
      <c r="AK103" s="50"/>
      <c r="AL103" s="50"/>
    </row>
    <row r="104" spans="1:38" x14ac:dyDescent="0.35">
      <c r="A104" s="50"/>
      <c r="B104" s="50"/>
      <c r="C104" s="50"/>
      <c r="D104" s="50"/>
      <c r="E104" s="50"/>
      <c r="F104" s="50"/>
      <c r="G104" s="50"/>
      <c r="H104" s="50"/>
      <c r="I104" s="50"/>
      <c r="J104" s="50"/>
      <c r="K104" s="50"/>
      <c r="L104" s="50"/>
      <c r="M104" s="50"/>
      <c r="N104" s="50"/>
      <c r="O104" s="50"/>
      <c r="P104" s="50"/>
      <c r="Q104" s="50"/>
      <c r="R104" s="50"/>
      <c r="S104" s="50"/>
      <c r="T104" s="50"/>
      <c r="U104" s="50" t="s">
        <v>53</v>
      </c>
      <c r="V104" s="50"/>
      <c r="W104" s="50"/>
      <c r="X104" s="50"/>
      <c r="Y104" s="50"/>
      <c r="Z104" s="50"/>
      <c r="AA104" s="50"/>
      <c r="AB104" s="50"/>
      <c r="AC104" s="50"/>
      <c r="AD104" s="50"/>
      <c r="AE104" s="50"/>
      <c r="AF104" s="50"/>
      <c r="AG104" s="50"/>
      <c r="AH104" s="50"/>
      <c r="AI104" s="50"/>
      <c r="AJ104" s="50"/>
      <c r="AK104" s="50"/>
      <c r="AL104" s="50"/>
    </row>
    <row r="105" spans="1:38" x14ac:dyDescent="0.35">
      <c r="A105" s="50"/>
      <c r="B105" s="50"/>
      <c r="C105" s="50"/>
      <c r="D105" s="50"/>
      <c r="E105" s="50"/>
      <c r="F105" s="50"/>
      <c r="G105" s="50"/>
      <c r="H105" s="50"/>
      <c r="I105" s="50"/>
      <c r="J105" s="50"/>
      <c r="K105" s="50"/>
      <c r="L105" s="50"/>
      <c r="M105" s="50"/>
      <c r="N105" s="50"/>
      <c r="O105" s="50"/>
      <c r="P105" s="50"/>
      <c r="Q105" s="50"/>
      <c r="R105" s="50"/>
      <c r="S105" s="50"/>
      <c r="T105" s="50"/>
      <c r="U105" s="50" t="s">
        <v>54</v>
      </c>
      <c r="V105" s="50"/>
      <c r="W105" s="50"/>
      <c r="X105" s="50"/>
      <c r="Y105" s="50"/>
      <c r="Z105" s="50"/>
      <c r="AA105" s="50"/>
      <c r="AB105" s="50"/>
      <c r="AC105" s="50"/>
      <c r="AD105" s="50"/>
      <c r="AE105" s="50"/>
      <c r="AF105" s="50"/>
      <c r="AG105" s="50"/>
      <c r="AH105" s="50"/>
      <c r="AI105" s="50"/>
      <c r="AJ105" s="50"/>
      <c r="AK105" s="50"/>
      <c r="AL105" s="50"/>
    </row>
    <row r="106" spans="1:38" x14ac:dyDescent="0.35">
      <c r="A106" s="50"/>
      <c r="B106" s="50"/>
      <c r="C106" s="50"/>
      <c r="D106" s="50"/>
      <c r="E106" s="50"/>
      <c r="F106" s="50"/>
      <c r="G106" s="50"/>
      <c r="H106" s="50"/>
      <c r="I106" s="50"/>
      <c r="J106" s="50"/>
      <c r="K106" s="50"/>
      <c r="L106" s="50"/>
      <c r="M106" s="50"/>
      <c r="N106" s="50"/>
      <c r="O106" s="50"/>
      <c r="P106" s="50"/>
      <c r="Q106" s="50"/>
      <c r="R106" s="50"/>
      <c r="S106" s="50"/>
      <c r="T106" s="50"/>
      <c r="U106" s="50" t="s">
        <v>55</v>
      </c>
      <c r="V106" s="50"/>
      <c r="W106" s="50"/>
      <c r="X106" s="50"/>
      <c r="Y106" s="50"/>
      <c r="Z106" s="50"/>
      <c r="AA106" s="50"/>
      <c r="AB106" s="50"/>
      <c r="AC106" s="50"/>
      <c r="AD106" s="50"/>
      <c r="AE106" s="50"/>
      <c r="AF106" s="50"/>
      <c r="AG106" s="50"/>
      <c r="AH106" s="50"/>
      <c r="AI106" s="50"/>
      <c r="AJ106" s="50"/>
      <c r="AK106" s="50"/>
      <c r="AL106" s="50"/>
    </row>
    <row r="107" spans="1:38" x14ac:dyDescent="0.35">
      <c r="A107" s="50"/>
      <c r="B107" s="50"/>
      <c r="C107" s="50"/>
      <c r="D107" s="50"/>
      <c r="E107" s="50"/>
      <c r="F107" s="50"/>
      <c r="G107" s="50"/>
      <c r="H107" s="50"/>
      <c r="I107" s="50"/>
      <c r="J107" s="50"/>
      <c r="K107" s="50"/>
      <c r="L107" s="50"/>
      <c r="M107" s="50"/>
      <c r="N107" s="50"/>
      <c r="O107" s="50"/>
      <c r="P107" s="50"/>
      <c r="Q107" s="50"/>
      <c r="R107" s="50"/>
      <c r="S107" s="50"/>
      <c r="T107" s="50"/>
      <c r="U107" s="50" t="s">
        <v>56</v>
      </c>
      <c r="V107" s="50"/>
      <c r="W107" s="50"/>
      <c r="X107" s="50"/>
      <c r="Y107" s="50"/>
      <c r="Z107" s="50"/>
      <c r="AA107" s="50"/>
      <c r="AB107" s="50"/>
      <c r="AC107" s="50"/>
      <c r="AD107" s="50"/>
      <c r="AE107" s="50"/>
      <c r="AF107" s="50"/>
      <c r="AG107" s="50"/>
      <c r="AH107" s="50"/>
      <c r="AI107" s="50"/>
      <c r="AJ107" s="50"/>
      <c r="AK107" s="50"/>
      <c r="AL107" s="50"/>
    </row>
  </sheetData>
  <dataValidations count="1">
    <dataValidation type="list" allowBlank="1" showInputMessage="1" showErrorMessage="1" sqref="A3" xr:uid="{91695E95-4753-4090-9B2C-7952B180E118}">
      <formula1>$U$56:$U$107</formula1>
    </dataValidation>
  </dataValidations>
  <hyperlinks>
    <hyperlink ref="A48" r:id="rId1" xr:uid="{374CDBD0-BF2C-40E0-9D87-3E9524B0E103}"/>
    <hyperlink ref="A31" r:id="rId2" xr:uid="{581C5FE0-88AD-4780-A8D2-8FBC9D84E6E3}"/>
    <hyperlink ref="A32" location="'FRS geographical categories'!A1" display="2 For a list of FRAs and whether they are considered &quot;Metropolitan&quot;, &quot;Non Metropolitan&quot;, &quot;Majority rural&quot;, &quot;Intermediate rural&quot;, &quot;Intermediate urban&quot; or &quot;Urban&quot; please see the FRS geographical categories sheet." xr:uid="{202544FD-08D8-4686-9353-37F8E2EA66B8}"/>
  </hyperlinks>
  <pageMargins left="0.70866141732283472" right="0.70866141732283472" top="0.74803149606299213" bottom="0.74803149606299213" header="0.31496062992125984" footer="0.31496062992125984"/>
  <pageSetup paperSize="9" scale="64" orientation="landscape" r:id="rId3"/>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CF101-D7B5-4349-9783-37BCB99161A4}">
  <sheetPr codeName="Sheet12">
    <pageSetUpPr autoPageBreaks="0"/>
  </sheetPr>
  <dimension ref="A1:J53"/>
  <sheetViews>
    <sheetView showGridLines="0" tabSelected="1" zoomScaleNormal="100" workbookViewId="0"/>
  </sheetViews>
  <sheetFormatPr defaultColWidth="8.81640625" defaultRowHeight="15.5" x14ac:dyDescent="0.35"/>
  <cols>
    <col min="1" max="1" width="29.54296875" style="51" bestFit="1" customWidth="1"/>
    <col min="2" max="2" width="24.81640625" style="51" bestFit="1" customWidth="1"/>
    <col min="3" max="3" width="24.453125" style="51" bestFit="1" customWidth="1"/>
    <col min="4" max="16384" width="8.81640625" style="51"/>
  </cols>
  <sheetData>
    <row r="1" spans="1:3" ht="18" thickBot="1" x14ac:dyDescent="0.4">
      <c r="A1" s="158" t="s">
        <v>145</v>
      </c>
      <c r="B1" s="158" t="s">
        <v>273</v>
      </c>
      <c r="C1" s="158" t="s">
        <v>146</v>
      </c>
    </row>
    <row r="2" spans="1:3" x14ac:dyDescent="0.35">
      <c r="A2" s="29" t="s">
        <v>14</v>
      </c>
      <c r="B2" s="29" t="s">
        <v>222</v>
      </c>
      <c r="C2" s="51" t="s">
        <v>76</v>
      </c>
    </row>
    <row r="3" spans="1:3" x14ac:dyDescent="0.35">
      <c r="A3" s="29" t="s">
        <v>15</v>
      </c>
      <c r="B3" s="29" t="s">
        <v>223</v>
      </c>
      <c r="C3" s="51" t="s">
        <v>76</v>
      </c>
    </row>
    <row r="4" spans="1:3" x14ac:dyDescent="0.35">
      <c r="A4" s="29" t="s">
        <v>16</v>
      </c>
      <c r="B4" s="29" t="s">
        <v>222</v>
      </c>
      <c r="C4" s="51" t="s">
        <v>76</v>
      </c>
    </row>
    <row r="5" spans="1:3" x14ac:dyDescent="0.35">
      <c r="A5" s="29" t="s">
        <v>17</v>
      </c>
      <c r="B5" s="29" t="s">
        <v>223</v>
      </c>
      <c r="C5" s="51" t="s">
        <v>76</v>
      </c>
    </row>
    <row r="6" spans="1:3" x14ac:dyDescent="0.35">
      <c r="A6" s="29" t="s">
        <v>18</v>
      </c>
      <c r="B6" s="29" t="s">
        <v>223</v>
      </c>
      <c r="C6" s="51" t="s">
        <v>76</v>
      </c>
    </row>
    <row r="7" spans="1:3" x14ac:dyDescent="0.35">
      <c r="A7" s="29" t="s">
        <v>19</v>
      </c>
      <c r="B7" s="29" t="s">
        <v>222</v>
      </c>
      <c r="C7" s="51" t="s">
        <v>76</v>
      </c>
    </row>
    <row r="8" spans="1:3" x14ac:dyDescent="0.35">
      <c r="A8" s="29" t="s">
        <v>20</v>
      </c>
      <c r="B8" s="29" t="s">
        <v>222</v>
      </c>
      <c r="C8" s="51" t="s">
        <v>76</v>
      </c>
    </row>
    <row r="9" spans="1:3" x14ac:dyDescent="0.35">
      <c r="A9" s="29" t="s">
        <v>21</v>
      </c>
      <c r="B9" s="29" t="s">
        <v>224</v>
      </c>
      <c r="C9" s="51" t="s">
        <v>76</v>
      </c>
    </row>
    <row r="10" spans="1:3" x14ac:dyDescent="0.35">
      <c r="A10" s="29" t="s">
        <v>22</v>
      </c>
      <c r="B10" s="29" t="s">
        <v>224</v>
      </c>
      <c r="C10" s="51" t="s">
        <v>76</v>
      </c>
    </row>
    <row r="11" spans="1:3" x14ac:dyDescent="0.35">
      <c r="A11" s="29" t="s">
        <v>23</v>
      </c>
      <c r="B11" s="29" t="s">
        <v>223</v>
      </c>
      <c r="C11" s="51" t="s">
        <v>76</v>
      </c>
    </row>
    <row r="12" spans="1:3" x14ac:dyDescent="0.35">
      <c r="A12" s="29" t="s">
        <v>225</v>
      </c>
      <c r="B12" s="29" t="s">
        <v>226</v>
      </c>
      <c r="C12" s="51" t="s">
        <v>76</v>
      </c>
    </row>
    <row r="13" spans="1:3" x14ac:dyDescent="0.35">
      <c r="A13" s="29" t="s">
        <v>227</v>
      </c>
      <c r="B13" s="29" t="s">
        <v>223</v>
      </c>
      <c r="C13" s="51" t="s">
        <v>76</v>
      </c>
    </row>
    <row r="14" spans="1:3" x14ac:dyDescent="0.35">
      <c r="A14" s="29" t="s">
        <v>26</v>
      </c>
      <c r="B14" s="29" t="s">
        <v>226</v>
      </c>
      <c r="C14" s="51" t="s">
        <v>76</v>
      </c>
    </row>
    <row r="15" spans="1:3" x14ac:dyDescent="0.35">
      <c r="A15" s="29" t="s">
        <v>27</v>
      </c>
      <c r="B15" s="29" t="s">
        <v>222</v>
      </c>
      <c r="C15" s="51" t="s">
        <v>76</v>
      </c>
    </row>
    <row r="16" spans="1:3" x14ac:dyDescent="0.35">
      <c r="A16" s="29" t="s">
        <v>28</v>
      </c>
      <c r="B16" s="29" t="s">
        <v>223</v>
      </c>
      <c r="C16" s="51" t="s">
        <v>76</v>
      </c>
    </row>
    <row r="17" spans="1:3" x14ac:dyDescent="0.35">
      <c r="A17" s="29" t="s">
        <v>29</v>
      </c>
      <c r="B17" s="29" t="s">
        <v>223</v>
      </c>
      <c r="C17" s="51" t="s">
        <v>76</v>
      </c>
    </row>
    <row r="18" spans="1:3" x14ac:dyDescent="0.35">
      <c r="A18" s="29" t="s">
        <v>30</v>
      </c>
      <c r="B18" s="29" t="s">
        <v>222</v>
      </c>
      <c r="C18" s="51" t="s">
        <v>75</v>
      </c>
    </row>
    <row r="19" spans="1:3" x14ac:dyDescent="0.35">
      <c r="A19" s="29" t="s">
        <v>31</v>
      </c>
      <c r="B19" s="29" t="s">
        <v>222</v>
      </c>
      <c r="C19" s="51" t="s">
        <v>75</v>
      </c>
    </row>
    <row r="20" spans="1:3" x14ac:dyDescent="0.35">
      <c r="A20" s="29" t="s">
        <v>159</v>
      </c>
      <c r="B20" s="29" t="s">
        <v>222</v>
      </c>
      <c r="C20" s="51" t="s">
        <v>76</v>
      </c>
    </row>
    <row r="21" spans="1:3" x14ac:dyDescent="0.35">
      <c r="A21" s="29" t="s">
        <v>228</v>
      </c>
      <c r="B21" s="29" t="s">
        <v>223</v>
      </c>
      <c r="C21" s="51" t="s">
        <v>76</v>
      </c>
    </row>
    <row r="22" spans="1:3" x14ac:dyDescent="0.35">
      <c r="A22" s="29" t="s">
        <v>34</v>
      </c>
      <c r="B22" s="29" t="s">
        <v>222</v>
      </c>
      <c r="C22" s="51" t="s">
        <v>76</v>
      </c>
    </row>
    <row r="23" spans="1:3" x14ac:dyDescent="0.35">
      <c r="A23" s="29" t="s">
        <v>35</v>
      </c>
      <c r="B23" s="29" t="s">
        <v>223</v>
      </c>
      <c r="C23" s="51" t="s">
        <v>76</v>
      </c>
    </row>
    <row r="24" spans="1:3" x14ac:dyDescent="0.35">
      <c r="A24" s="29" t="s">
        <v>108</v>
      </c>
      <c r="B24" s="29" t="s">
        <v>224</v>
      </c>
      <c r="C24" s="51" t="s">
        <v>76</v>
      </c>
    </row>
    <row r="25" spans="1:3" x14ac:dyDescent="0.35">
      <c r="A25" s="29" t="s">
        <v>36</v>
      </c>
      <c r="B25" s="29" t="s">
        <v>223</v>
      </c>
      <c r="C25" s="51" t="s">
        <v>76</v>
      </c>
    </row>
    <row r="26" spans="1:3" x14ac:dyDescent="0.35">
      <c r="A26" s="29" t="s">
        <v>37</v>
      </c>
      <c r="B26" s="29" t="s">
        <v>222</v>
      </c>
      <c r="C26" s="51" t="s">
        <v>76</v>
      </c>
    </row>
    <row r="27" spans="1:3" x14ac:dyDescent="0.35">
      <c r="A27" s="29" t="s">
        <v>38</v>
      </c>
      <c r="B27" s="29" t="s">
        <v>223</v>
      </c>
      <c r="C27" s="51" t="s">
        <v>76</v>
      </c>
    </row>
    <row r="28" spans="1:3" x14ac:dyDescent="0.35">
      <c r="A28" s="29" t="s">
        <v>39</v>
      </c>
      <c r="B28" s="29" t="s">
        <v>226</v>
      </c>
      <c r="C28" s="51" t="s">
        <v>76</v>
      </c>
    </row>
    <row r="29" spans="1:3" x14ac:dyDescent="0.35">
      <c r="A29" s="29" t="s">
        <v>40</v>
      </c>
      <c r="B29" s="29" t="s">
        <v>222</v>
      </c>
      <c r="C29" s="51" t="s">
        <v>75</v>
      </c>
    </row>
    <row r="30" spans="1:3" x14ac:dyDescent="0.35">
      <c r="A30" s="29" t="s">
        <v>41</v>
      </c>
      <c r="B30" s="29" t="s">
        <v>226</v>
      </c>
      <c r="C30" s="51" t="s">
        <v>76</v>
      </c>
    </row>
    <row r="31" spans="1:3" x14ac:dyDescent="0.35">
      <c r="A31" s="29" t="s">
        <v>42</v>
      </c>
      <c r="B31" s="29" t="s">
        <v>226</v>
      </c>
      <c r="C31" s="51" t="s">
        <v>76</v>
      </c>
    </row>
    <row r="32" spans="1:3" x14ac:dyDescent="0.35">
      <c r="A32" s="29" t="s">
        <v>43</v>
      </c>
      <c r="B32" s="29" t="s">
        <v>223</v>
      </c>
      <c r="C32" s="51" t="s">
        <v>76</v>
      </c>
    </row>
    <row r="33" spans="1:10" x14ac:dyDescent="0.35">
      <c r="A33" s="29" t="s">
        <v>44</v>
      </c>
      <c r="B33" s="29" t="s">
        <v>226</v>
      </c>
      <c r="C33" s="51" t="s">
        <v>76</v>
      </c>
    </row>
    <row r="34" spans="1:10" x14ac:dyDescent="0.35">
      <c r="A34" s="29" t="s">
        <v>229</v>
      </c>
      <c r="B34" s="29" t="s">
        <v>222</v>
      </c>
      <c r="C34" s="51" t="s">
        <v>76</v>
      </c>
    </row>
    <row r="35" spans="1:10" x14ac:dyDescent="0.35">
      <c r="A35" s="29" t="s">
        <v>46</v>
      </c>
      <c r="B35" s="29" t="s">
        <v>226</v>
      </c>
      <c r="C35" s="51" t="s">
        <v>76</v>
      </c>
    </row>
    <row r="36" spans="1:10" x14ac:dyDescent="0.35">
      <c r="A36" s="29" t="s">
        <v>47</v>
      </c>
      <c r="B36" s="29" t="s">
        <v>226</v>
      </c>
      <c r="C36" s="51" t="s">
        <v>76</v>
      </c>
    </row>
    <row r="37" spans="1:10" x14ac:dyDescent="0.35">
      <c r="A37" s="29" t="s">
        <v>48</v>
      </c>
      <c r="B37" s="29" t="s">
        <v>222</v>
      </c>
      <c r="C37" s="51" t="s">
        <v>75</v>
      </c>
    </row>
    <row r="38" spans="1:10" x14ac:dyDescent="0.35">
      <c r="A38" s="29" t="s">
        <v>49</v>
      </c>
      <c r="B38" s="29" t="s">
        <v>222</v>
      </c>
      <c r="C38" s="51" t="s">
        <v>76</v>
      </c>
    </row>
    <row r="39" spans="1:10" x14ac:dyDescent="0.35">
      <c r="A39" s="29" t="s">
        <v>50</v>
      </c>
      <c r="B39" s="29" t="s">
        <v>226</v>
      </c>
      <c r="C39" s="51" t="s">
        <v>76</v>
      </c>
    </row>
    <row r="40" spans="1:10" x14ac:dyDescent="0.35">
      <c r="A40" s="29" t="s">
        <v>51</v>
      </c>
      <c r="B40" s="29" t="s">
        <v>222</v>
      </c>
      <c r="C40" s="51" t="s">
        <v>76</v>
      </c>
    </row>
    <row r="41" spans="1:10" x14ac:dyDescent="0.35">
      <c r="A41" s="29" t="s">
        <v>52</v>
      </c>
      <c r="B41" s="29" t="s">
        <v>222</v>
      </c>
      <c r="C41" s="51" t="s">
        <v>75</v>
      </c>
    </row>
    <row r="42" spans="1:10" x14ac:dyDescent="0.35">
      <c r="A42" s="29" t="s">
        <v>53</v>
      </c>
      <c r="B42" s="29" t="s">
        <v>223</v>
      </c>
      <c r="C42" s="51" t="s">
        <v>76</v>
      </c>
    </row>
    <row r="43" spans="1:10" x14ac:dyDescent="0.35">
      <c r="A43" s="29" t="s">
        <v>54</v>
      </c>
      <c r="B43" s="29" t="s">
        <v>222</v>
      </c>
      <c r="C43" s="51" t="s">
        <v>75</v>
      </c>
    </row>
    <row r="44" spans="1:10" x14ac:dyDescent="0.35">
      <c r="A44" s="29" t="s">
        <v>55</v>
      </c>
      <c r="B44" s="29" t="s">
        <v>222</v>
      </c>
      <c r="C44" s="51" t="s">
        <v>76</v>
      </c>
    </row>
    <row r="45" spans="1:10" ht="16" thickBot="1" x14ac:dyDescent="0.4">
      <c r="A45" s="159" t="s">
        <v>56</v>
      </c>
      <c r="B45" s="159" t="s">
        <v>222</v>
      </c>
      <c r="C45" s="160" t="s">
        <v>75</v>
      </c>
    </row>
    <row r="46" spans="1:10" x14ac:dyDescent="0.35">
      <c r="A46" s="164" t="s">
        <v>158</v>
      </c>
    </row>
    <row r="47" spans="1:10" s="162" customFormat="1" x14ac:dyDescent="0.35">
      <c r="A47" s="161" t="s">
        <v>230</v>
      </c>
      <c r="B47" s="161"/>
      <c r="C47" s="161"/>
      <c r="D47" s="163"/>
      <c r="E47" s="163"/>
      <c r="F47" s="163"/>
      <c r="G47" s="163"/>
      <c r="H47" s="163"/>
      <c r="I47" s="163"/>
      <c r="J47" s="163"/>
    </row>
    <row r="48" spans="1:10" x14ac:dyDescent="0.35">
      <c r="A48" s="161" t="s">
        <v>231</v>
      </c>
    </row>
    <row r="49" spans="1:1" ht="27" customHeight="1" x14ac:dyDescent="0.35">
      <c r="A49" s="162" t="s">
        <v>232</v>
      </c>
    </row>
    <row r="50" spans="1:1" x14ac:dyDescent="0.35">
      <c r="A50" s="162" t="s">
        <v>233</v>
      </c>
    </row>
    <row r="51" spans="1:1" x14ac:dyDescent="0.35">
      <c r="A51" s="162" t="s">
        <v>234</v>
      </c>
    </row>
    <row r="52" spans="1:1" x14ac:dyDescent="0.35">
      <c r="A52" s="51" t="s">
        <v>235</v>
      </c>
    </row>
    <row r="53" spans="1:1" ht="25.5" customHeight="1" x14ac:dyDescent="0.35">
      <c r="A53" s="51" t="str">
        <f>_xlfn.CONCAT("The update for Fire and Rescue Services was published on ",config!B1,".")</f>
        <v>The update for Fire and Rescue Services was published on 29 April 2026.</v>
      </c>
    </row>
  </sheetData>
  <hyperlinks>
    <hyperlink ref="A47" r:id="rId1" xr:uid="{D896E9F1-0DAC-48EA-B204-55A167C0F3FB}"/>
    <hyperlink ref="A48" r:id="rId2" xr:uid="{16C013BF-3594-405D-9EAA-3AF09C79225C}"/>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E22E-8FD5-4F96-B598-BB279ACEDEEF}">
  <sheetPr codeName="Sheet2">
    <tabColor rgb="FFFF0000"/>
  </sheetPr>
  <dimension ref="A1:B7"/>
  <sheetViews>
    <sheetView zoomScaleNormal="100" workbookViewId="0">
      <selection activeCell="J11" sqref="J11"/>
    </sheetView>
  </sheetViews>
  <sheetFormatPr defaultColWidth="9.1796875" defaultRowHeight="15.5" x14ac:dyDescent="0.35"/>
  <cols>
    <col min="1" max="1" width="21.26953125" style="29" bestFit="1" customWidth="1"/>
    <col min="2" max="2" width="14.54296875" style="29" bestFit="1" customWidth="1"/>
    <col min="3" max="16384" width="9.1796875" style="29"/>
  </cols>
  <sheetData>
    <row r="1" spans="1:2" x14ac:dyDescent="0.35">
      <c r="A1" s="31" t="s">
        <v>174</v>
      </c>
      <c r="B1" s="30" t="s">
        <v>214</v>
      </c>
    </row>
    <row r="2" spans="1:2" x14ac:dyDescent="0.35">
      <c r="A2" s="29" t="s">
        <v>175</v>
      </c>
      <c r="B2" s="30" t="s">
        <v>253</v>
      </c>
    </row>
    <row r="3" spans="1:2" x14ac:dyDescent="0.35">
      <c r="A3" s="29" t="s">
        <v>176</v>
      </c>
      <c r="B3" s="30" t="s">
        <v>255</v>
      </c>
    </row>
    <row r="4" spans="1:2" x14ac:dyDescent="0.35">
      <c r="A4" s="29" t="s">
        <v>177</v>
      </c>
      <c r="B4" s="30" t="s">
        <v>215</v>
      </c>
    </row>
    <row r="5" spans="1:2" x14ac:dyDescent="0.35">
      <c r="A5" s="29" t="s">
        <v>178</v>
      </c>
      <c r="B5" s="30" t="s">
        <v>180</v>
      </c>
    </row>
    <row r="6" spans="1:2" x14ac:dyDescent="0.35">
      <c r="A6" s="29" t="s">
        <v>179</v>
      </c>
      <c r="B6" s="29">
        <v>2025</v>
      </c>
    </row>
    <row r="7" spans="1:2" x14ac:dyDescent="0.35">
      <c r="A7" s="29" t="s">
        <v>181</v>
      </c>
      <c r="B7" s="30" t="s">
        <v>216</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749D-E3F3-422A-9E8C-49621824C869}">
  <sheetPr codeName="Sheet3"/>
  <dimension ref="A1:F27"/>
  <sheetViews>
    <sheetView zoomScaleNormal="100" workbookViewId="0"/>
  </sheetViews>
  <sheetFormatPr defaultColWidth="9.453125" defaultRowHeight="15.5" x14ac:dyDescent="0.35"/>
  <cols>
    <col min="1" max="1" width="33.81640625" style="37" customWidth="1"/>
    <col min="2" max="2" width="50.54296875" style="38" customWidth="1"/>
    <col min="3" max="3" width="63.453125" style="38" customWidth="1"/>
    <col min="4" max="4" width="31.7265625" style="37" customWidth="1"/>
    <col min="5" max="5" width="32.26953125" style="37" bestFit="1" customWidth="1"/>
    <col min="6" max="6" width="9.453125" style="37" customWidth="1"/>
    <col min="7" max="16384" width="9.453125" style="37"/>
  </cols>
  <sheetData>
    <row r="1" spans="1:6" s="35" customFormat="1" ht="15.65" customHeight="1" x14ac:dyDescent="0.35">
      <c r="A1" s="12" t="s">
        <v>77</v>
      </c>
      <c r="B1" s="13"/>
      <c r="C1" s="13"/>
      <c r="D1" s="14"/>
      <c r="E1" s="14"/>
      <c r="F1" s="13"/>
    </row>
    <row r="2" spans="1:6" s="35" customFormat="1" ht="21.65" customHeight="1" x14ac:dyDescent="0.35">
      <c r="A2" s="25" t="str">
        <f>_xlfn.CONCAT("Publication Date: ",config!B1)</f>
        <v>Publication Date: 29 April 2026</v>
      </c>
      <c r="B2" s="13"/>
      <c r="C2" s="13"/>
      <c r="D2" s="14"/>
      <c r="E2" s="14"/>
      <c r="F2" s="13"/>
    </row>
    <row r="3" spans="1:6" s="36" customFormat="1" ht="18" customHeight="1" x14ac:dyDescent="0.35">
      <c r="A3" s="15" t="s">
        <v>82</v>
      </c>
      <c r="B3" s="15"/>
      <c r="C3" s="15"/>
      <c r="D3" s="16"/>
      <c r="E3" s="16"/>
      <c r="F3" s="15"/>
    </row>
    <row r="4" spans="1:6" s="36" customFormat="1" ht="15.75" customHeight="1" x14ac:dyDescent="0.35">
      <c r="A4" s="32" t="s">
        <v>83</v>
      </c>
      <c r="B4" s="15"/>
      <c r="C4" s="15"/>
      <c r="D4" s="16"/>
      <c r="E4" s="16"/>
      <c r="F4" s="15"/>
    </row>
    <row r="5" spans="1:6" ht="31.5" customHeight="1" x14ac:dyDescent="0.35">
      <c r="A5" s="17" t="s">
        <v>84</v>
      </c>
      <c r="B5" s="17" t="s">
        <v>85</v>
      </c>
      <c r="C5" s="17" t="s">
        <v>86</v>
      </c>
      <c r="D5" s="17" t="s">
        <v>87</v>
      </c>
      <c r="E5" s="33" t="s">
        <v>170</v>
      </c>
      <c r="F5" s="21"/>
    </row>
    <row r="6" spans="1:6" ht="61.5" customHeight="1" x14ac:dyDescent="0.35">
      <c r="A6" s="34" t="s">
        <v>152</v>
      </c>
      <c r="B6" s="18" t="s">
        <v>156</v>
      </c>
      <c r="C6" s="18" t="s">
        <v>157</v>
      </c>
      <c r="D6" s="26" t="str">
        <f>_xlfn.CONCAT("2010/11 to to Year ending ", config!B5, " ", config!B6)</f>
        <v>2010/11 to to Year ending December 2025</v>
      </c>
      <c r="E6" s="19" t="s">
        <v>90</v>
      </c>
      <c r="F6" s="21"/>
    </row>
    <row r="7" spans="1:6" ht="88" customHeight="1" x14ac:dyDescent="0.35">
      <c r="A7" s="34" t="s">
        <v>153</v>
      </c>
      <c r="B7" s="18" t="s">
        <v>172</v>
      </c>
      <c r="C7" s="18" t="s">
        <v>157</v>
      </c>
      <c r="D7" s="26" t="str">
        <f>_xlfn.CONCAT("Year ending December 2011 to Year ending ", config!B5, " ", config!B6)</f>
        <v>Year ending December 2011 to Year ending December 2025</v>
      </c>
      <c r="E7" s="19" t="s">
        <v>90</v>
      </c>
      <c r="F7" s="21"/>
    </row>
    <row r="8" spans="1:6" ht="66" customHeight="1" x14ac:dyDescent="0.35">
      <c r="A8" s="34" t="s">
        <v>154</v>
      </c>
      <c r="B8" s="18" t="s">
        <v>88</v>
      </c>
      <c r="C8" s="18" t="s">
        <v>89</v>
      </c>
      <c r="D8" s="26" t="str">
        <f>_xlfn.CONCAT("2010/11 to Year ending ", config!B5, " ", config!B6)</f>
        <v>2010/11 to Year ending December 2025</v>
      </c>
      <c r="E8" s="19" t="s">
        <v>90</v>
      </c>
      <c r="F8" s="21"/>
    </row>
    <row r="9" spans="1:6" ht="66.650000000000006" customHeight="1" x14ac:dyDescent="0.35">
      <c r="A9" s="34" t="s">
        <v>155</v>
      </c>
      <c r="B9" s="18" t="s">
        <v>88</v>
      </c>
      <c r="C9" s="18" t="s">
        <v>91</v>
      </c>
      <c r="D9" s="19" t="s">
        <v>160</v>
      </c>
      <c r="E9" s="19" t="s">
        <v>90</v>
      </c>
      <c r="F9" s="21"/>
    </row>
    <row r="10" spans="1:6" ht="39" customHeight="1" x14ac:dyDescent="0.35">
      <c r="A10" s="34" t="s">
        <v>92</v>
      </c>
      <c r="B10" s="18" t="s">
        <v>93</v>
      </c>
      <c r="C10" s="18" t="s">
        <v>94</v>
      </c>
      <c r="D10" s="20"/>
      <c r="E10" s="21"/>
      <c r="F10" s="21"/>
    </row>
    <row r="11" spans="1:6" x14ac:dyDescent="0.35">
      <c r="D11" s="39"/>
    </row>
    <row r="12" spans="1:6" x14ac:dyDescent="0.35">
      <c r="D12" s="39"/>
    </row>
    <row r="13" spans="1:6" x14ac:dyDescent="0.35">
      <c r="D13" s="39"/>
    </row>
    <row r="14" spans="1:6" x14ac:dyDescent="0.35">
      <c r="C14" s="37"/>
      <c r="D14" s="39"/>
    </row>
    <row r="15" spans="1:6" x14ac:dyDescent="0.35">
      <c r="D15" s="39"/>
    </row>
    <row r="16" spans="1:6" x14ac:dyDescent="0.35">
      <c r="D16" s="39"/>
    </row>
    <row r="17" spans="4:4" x14ac:dyDescent="0.35">
      <c r="D17" s="39"/>
    </row>
    <row r="18" spans="4:4" x14ac:dyDescent="0.35">
      <c r="D18" s="39"/>
    </row>
    <row r="19" spans="4:4" x14ac:dyDescent="0.35">
      <c r="D19" s="39"/>
    </row>
    <row r="20" spans="4:4" x14ac:dyDescent="0.35">
      <c r="D20" s="39"/>
    </row>
    <row r="21" spans="4:4" x14ac:dyDescent="0.35">
      <c r="D21" s="39"/>
    </row>
    <row r="22" spans="4:4" x14ac:dyDescent="0.35">
      <c r="D22" s="39"/>
    </row>
    <row r="23" spans="4:4" x14ac:dyDescent="0.35">
      <c r="D23" s="39"/>
    </row>
    <row r="24" spans="4:4" x14ac:dyDescent="0.35">
      <c r="D24" s="39"/>
    </row>
    <row r="25" spans="4:4" x14ac:dyDescent="0.35">
      <c r="D25" s="39"/>
    </row>
    <row r="26" spans="4:4" x14ac:dyDescent="0.35">
      <c r="D26" s="39"/>
    </row>
    <row r="27" spans="4:4" x14ac:dyDescent="0.35">
      <c r="D27" s="39"/>
    </row>
  </sheetData>
  <hyperlinks>
    <hyperlink ref="A4" location="Cover_sheet!A1" display="Cover sheet" xr:uid="{E8801249-1A5A-4AC6-BA4B-1726981233E8}"/>
    <hyperlink ref="A8" location="FIRE1001!A1" display="Fire1001" xr:uid="{39340CCA-9EAE-4035-BEE6-65AE4C7537DF}"/>
    <hyperlink ref="A6" location="'Data - annual'!A1" display="Data - annual" xr:uid="{C279DEF4-0355-4CB8-B5B2-131A469AC0B2}"/>
    <hyperlink ref="A10" location="'FRS geographical categories'!A1" display="FRS geographical categories" xr:uid="{0F22126B-7952-4FC8-8FF0-0E62D72CEF0F}"/>
    <hyperlink ref="A9" location="FIRE1001_historical!A1" display="Fire1001_historical" xr:uid="{0C2DA759-97ED-4FE2-8189-F65F3A2B2E78}"/>
    <hyperlink ref="A7" location="'Data - quarterly'!A1" display="Data - quarterly" xr:uid="{07EC219D-11B5-4CD9-B617-95CADBF4EDA9}"/>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A814-A334-408B-BE82-70722F3F093C}">
  <sheetPr codeName="Sheet4">
    <tabColor rgb="FFFF0000"/>
  </sheetPr>
  <dimension ref="A1:K579"/>
  <sheetViews>
    <sheetView topLeftCell="A539" zoomScaleNormal="100" workbookViewId="0">
      <selection activeCell="A558" sqref="A558:E579"/>
    </sheetView>
  </sheetViews>
  <sheetFormatPr defaultColWidth="8.7265625" defaultRowHeight="15.5" x14ac:dyDescent="0.35"/>
  <cols>
    <col min="1" max="1" width="16.1796875" style="29" bestFit="1" customWidth="1"/>
    <col min="2" max="2" width="16.54296875" style="29" bestFit="1" customWidth="1"/>
    <col min="3" max="3" width="30" style="29" bestFit="1" customWidth="1"/>
    <col min="4" max="4" width="9" style="29" bestFit="1" customWidth="1"/>
    <col min="5" max="5" width="22.54296875" style="29" bestFit="1" customWidth="1"/>
    <col min="6" max="6" width="21.1796875" style="29" bestFit="1" customWidth="1"/>
    <col min="7" max="7" width="21.453125" style="29" bestFit="1" customWidth="1"/>
    <col min="8" max="8" width="12" style="29" bestFit="1" customWidth="1"/>
    <col min="9" max="9" width="10.81640625" style="29" bestFit="1" customWidth="1"/>
    <col min="10" max="16384" width="8.7265625" style="29"/>
  </cols>
  <sheetData>
    <row r="1" spans="1:11" x14ac:dyDescent="0.35">
      <c r="A1" s="31" t="s">
        <v>0</v>
      </c>
      <c r="B1" s="31" t="s">
        <v>1</v>
      </c>
      <c r="C1" s="31" t="s">
        <v>2</v>
      </c>
      <c r="D1" s="31" t="s">
        <v>110</v>
      </c>
      <c r="E1" s="31" t="s">
        <v>147</v>
      </c>
      <c r="F1" s="31"/>
      <c r="G1" s="31"/>
      <c r="H1" s="31"/>
      <c r="I1" s="31"/>
      <c r="J1" s="31"/>
      <c r="K1" s="31"/>
    </row>
    <row r="2" spans="1:11" x14ac:dyDescent="0.35">
      <c r="A2" s="29" t="s">
        <v>97</v>
      </c>
      <c r="B2" s="29" t="s">
        <v>8</v>
      </c>
      <c r="C2" s="29" t="s">
        <v>9</v>
      </c>
      <c r="D2" s="29">
        <v>91356</v>
      </c>
      <c r="E2" s="29">
        <v>5.5158789999999996E-3</v>
      </c>
    </row>
    <row r="3" spans="1:11" x14ac:dyDescent="0.35">
      <c r="A3" s="29" t="s">
        <v>97</v>
      </c>
      <c r="B3" s="29" t="s">
        <v>8</v>
      </c>
      <c r="C3" s="29" t="s">
        <v>14</v>
      </c>
      <c r="D3" s="29">
        <v>1956</v>
      </c>
      <c r="E3" s="29">
        <v>5.6880949999999998E-3</v>
      </c>
    </row>
    <row r="4" spans="1:11" x14ac:dyDescent="0.35">
      <c r="A4" s="29" t="s">
        <v>97</v>
      </c>
      <c r="B4" s="29" t="s">
        <v>8</v>
      </c>
      <c r="C4" s="29" t="s">
        <v>15</v>
      </c>
      <c r="D4" s="29">
        <v>1305</v>
      </c>
      <c r="E4" s="29">
        <v>5.7209260000000003E-3</v>
      </c>
    </row>
    <row r="5" spans="1:11" x14ac:dyDescent="0.35">
      <c r="A5" s="29" t="s">
        <v>97</v>
      </c>
      <c r="B5" s="29" t="s">
        <v>8</v>
      </c>
      <c r="C5" s="29" t="s">
        <v>16</v>
      </c>
      <c r="D5" s="29">
        <v>1309</v>
      </c>
      <c r="E5" s="29">
        <v>5.8730589999999999E-3</v>
      </c>
    </row>
    <row r="6" spans="1:11" x14ac:dyDescent="0.35">
      <c r="A6" s="29" t="s">
        <v>97</v>
      </c>
      <c r="B6" s="29" t="s">
        <v>8</v>
      </c>
      <c r="C6" s="29" t="s">
        <v>17</v>
      </c>
      <c r="D6" s="29">
        <v>1227</v>
      </c>
      <c r="E6" s="29">
        <v>7.2046569999999997E-3</v>
      </c>
    </row>
    <row r="7" spans="1:11" x14ac:dyDescent="0.35">
      <c r="A7" s="29" t="s">
        <v>97</v>
      </c>
      <c r="B7" s="29" t="s">
        <v>8</v>
      </c>
      <c r="C7" s="29" t="s">
        <v>18</v>
      </c>
      <c r="D7" s="29">
        <v>1280</v>
      </c>
      <c r="E7" s="29">
        <v>6.8011870000000002E-3</v>
      </c>
    </row>
    <row r="8" spans="1:11" x14ac:dyDescent="0.35">
      <c r="A8" s="29" t="s">
        <v>97</v>
      </c>
      <c r="B8" s="29" t="s">
        <v>8</v>
      </c>
      <c r="C8" s="29" t="s">
        <v>19</v>
      </c>
      <c r="D8" s="29">
        <v>1488</v>
      </c>
      <c r="E8" s="29">
        <v>6.2971440000000002E-3</v>
      </c>
    </row>
    <row r="9" spans="1:11" x14ac:dyDescent="0.35">
      <c r="A9" s="29" t="s">
        <v>97</v>
      </c>
      <c r="B9" s="29" t="s">
        <v>8</v>
      </c>
      <c r="C9" s="29" t="s">
        <v>20</v>
      </c>
      <c r="D9" s="29">
        <v>788</v>
      </c>
      <c r="E9" s="29">
        <v>4.313575E-3</v>
      </c>
    </row>
    <row r="10" spans="1:11" x14ac:dyDescent="0.35">
      <c r="A10" s="29" t="s">
        <v>97</v>
      </c>
      <c r="B10" s="29" t="s">
        <v>8</v>
      </c>
      <c r="C10" s="29" t="s">
        <v>21</v>
      </c>
      <c r="D10" s="29">
        <v>881</v>
      </c>
      <c r="E10" s="29">
        <v>7.6363389999999998E-3</v>
      </c>
    </row>
    <row r="11" spans="1:11" x14ac:dyDescent="0.35">
      <c r="A11" s="29" t="s">
        <v>97</v>
      </c>
      <c r="B11" s="29" t="s">
        <v>8</v>
      </c>
      <c r="C11" s="29" t="s">
        <v>22</v>
      </c>
      <c r="D11" s="29">
        <v>787</v>
      </c>
      <c r="E11" s="29">
        <v>6.5944869999999996E-3</v>
      </c>
    </row>
    <row r="12" spans="1:11" x14ac:dyDescent="0.35">
      <c r="A12" s="29" t="s">
        <v>97</v>
      </c>
      <c r="B12" s="29" t="s">
        <v>8</v>
      </c>
      <c r="C12" s="29" t="s">
        <v>23</v>
      </c>
      <c r="D12" s="29">
        <v>1544</v>
      </c>
      <c r="E12" s="29">
        <v>5.603177E-3</v>
      </c>
    </row>
    <row r="13" spans="1:11" x14ac:dyDescent="0.35">
      <c r="A13" s="29" t="s">
        <v>97</v>
      </c>
      <c r="B13" s="29" t="s">
        <v>8</v>
      </c>
      <c r="C13" s="29" t="s">
        <v>24</v>
      </c>
      <c r="D13" s="29">
        <v>2797</v>
      </c>
      <c r="E13" s="29">
        <v>6.6327469999999996E-3</v>
      </c>
    </row>
    <row r="14" spans="1:11" x14ac:dyDescent="0.35">
      <c r="A14" s="29" t="s">
        <v>97</v>
      </c>
      <c r="B14" s="29" t="s">
        <v>8</v>
      </c>
      <c r="C14" s="29" t="s">
        <v>25</v>
      </c>
      <c r="D14" s="29">
        <v>2218</v>
      </c>
      <c r="E14" s="29">
        <v>6.562745E-3</v>
      </c>
    </row>
    <row r="15" spans="1:11" x14ac:dyDescent="0.35">
      <c r="A15" s="29" t="s">
        <v>97</v>
      </c>
      <c r="B15" s="29" t="s">
        <v>8</v>
      </c>
      <c r="C15" s="29" t="s">
        <v>26</v>
      </c>
      <c r="D15" s="29">
        <v>1108</v>
      </c>
      <c r="E15" s="29">
        <v>5.8621530000000002E-3</v>
      </c>
    </row>
    <row r="16" spans="1:11" x14ac:dyDescent="0.35">
      <c r="A16" s="29" t="s">
        <v>97</v>
      </c>
      <c r="B16" s="29" t="s">
        <v>8</v>
      </c>
      <c r="C16" s="29" t="s">
        <v>27</v>
      </c>
      <c r="D16" s="29">
        <v>1455</v>
      </c>
      <c r="E16" s="29">
        <v>5.0957820000000001E-3</v>
      </c>
    </row>
    <row r="17" spans="1:5" x14ac:dyDescent="0.35">
      <c r="A17" s="29" t="s">
        <v>97</v>
      </c>
      <c r="B17" s="29" t="s">
        <v>8</v>
      </c>
      <c r="C17" s="29" t="s">
        <v>28</v>
      </c>
      <c r="D17" s="29">
        <v>2835</v>
      </c>
      <c r="E17" s="29">
        <v>6.2616149999999999E-3</v>
      </c>
    </row>
    <row r="18" spans="1:5" x14ac:dyDescent="0.35">
      <c r="A18" s="29" t="s">
        <v>97</v>
      </c>
      <c r="B18" s="29" t="s">
        <v>8</v>
      </c>
      <c r="C18" s="29" t="s">
        <v>29</v>
      </c>
      <c r="D18" s="29">
        <v>935</v>
      </c>
      <c r="E18" s="29">
        <v>6.5978410000000001E-3</v>
      </c>
    </row>
    <row r="19" spans="1:5" x14ac:dyDescent="0.35">
      <c r="A19" s="29" t="s">
        <v>97</v>
      </c>
      <c r="B19" s="29" t="s">
        <v>8</v>
      </c>
      <c r="C19" s="29" t="s">
        <v>30</v>
      </c>
      <c r="D19" s="29">
        <v>12944</v>
      </c>
      <c r="E19" s="29">
        <v>4.493042E-3</v>
      </c>
    </row>
    <row r="20" spans="1:5" x14ac:dyDescent="0.35">
      <c r="A20" s="29" t="s">
        <v>97</v>
      </c>
      <c r="B20" s="29" t="s">
        <v>8</v>
      </c>
      <c r="C20" s="29" t="s">
        <v>31</v>
      </c>
      <c r="D20" s="29">
        <v>4321</v>
      </c>
      <c r="E20" s="29">
        <v>4.9127950000000002E-3</v>
      </c>
    </row>
    <row r="21" spans="1:5" x14ac:dyDescent="0.35">
      <c r="A21" s="29" t="s">
        <v>97</v>
      </c>
      <c r="B21" s="29" t="s">
        <v>8</v>
      </c>
      <c r="C21" s="29" t="s">
        <v>32</v>
      </c>
      <c r="D21" s="29">
        <v>2458</v>
      </c>
      <c r="E21" s="29">
        <v>5.3174160000000002E-3</v>
      </c>
    </row>
    <row r="22" spans="1:5" x14ac:dyDescent="0.35">
      <c r="A22" s="29" t="s">
        <v>97</v>
      </c>
      <c r="B22" s="29" t="s">
        <v>8</v>
      </c>
      <c r="C22" s="29" t="s">
        <v>159</v>
      </c>
      <c r="D22" s="29">
        <v>2661</v>
      </c>
      <c r="E22" s="29">
        <v>5.3475909999999996E-3</v>
      </c>
    </row>
    <row r="23" spans="1:5" x14ac:dyDescent="0.35">
      <c r="A23" s="29" t="s">
        <v>97</v>
      </c>
      <c r="B23" s="29" t="s">
        <v>8</v>
      </c>
      <c r="C23" s="29" t="s">
        <v>33</v>
      </c>
      <c r="D23" s="29">
        <v>1144</v>
      </c>
      <c r="E23" s="29">
        <v>6.527555E-3</v>
      </c>
    </row>
    <row r="24" spans="1:5" x14ac:dyDescent="0.35">
      <c r="A24" s="29" t="s">
        <v>97</v>
      </c>
      <c r="B24" s="29" t="s">
        <v>8</v>
      </c>
      <c r="C24" s="29" t="s">
        <v>34</v>
      </c>
      <c r="D24" s="29">
        <v>1809</v>
      </c>
      <c r="E24" s="29">
        <v>5.5906799999999998E-3</v>
      </c>
    </row>
    <row r="25" spans="1:5" x14ac:dyDescent="0.35">
      <c r="A25" s="29" t="s">
        <v>97</v>
      </c>
      <c r="B25" s="29" t="s">
        <v>8</v>
      </c>
      <c r="C25" s="29" t="s">
        <v>35</v>
      </c>
      <c r="D25" s="29">
        <v>1854</v>
      </c>
      <c r="E25" s="29">
        <v>5.443453E-3</v>
      </c>
    </row>
    <row r="26" spans="1:5" x14ac:dyDescent="0.35">
      <c r="A26" s="29" t="s">
        <v>97</v>
      </c>
      <c r="B26" s="29" t="s">
        <v>8</v>
      </c>
      <c r="C26" s="29" t="s">
        <v>62</v>
      </c>
      <c r="D26" s="29">
        <v>203</v>
      </c>
      <c r="E26" s="29">
        <v>5.7129729999999997E-3</v>
      </c>
    </row>
    <row r="27" spans="1:5" x14ac:dyDescent="0.35">
      <c r="A27" s="29" t="s">
        <v>97</v>
      </c>
      <c r="B27" s="29" t="s">
        <v>8</v>
      </c>
      <c r="C27" s="29" t="s">
        <v>57</v>
      </c>
      <c r="D27" s="29">
        <v>2</v>
      </c>
      <c r="E27" s="29">
        <v>5.8912019999999999E-3</v>
      </c>
    </row>
    <row r="28" spans="1:5" x14ac:dyDescent="0.35">
      <c r="A28" s="29" t="s">
        <v>97</v>
      </c>
      <c r="B28" s="29" t="s">
        <v>8</v>
      </c>
      <c r="C28" s="29" t="s">
        <v>36</v>
      </c>
      <c r="D28" s="29">
        <v>2490</v>
      </c>
      <c r="E28" s="29">
        <v>5.4182639999999999E-3</v>
      </c>
    </row>
    <row r="29" spans="1:5" x14ac:dyDescent="0.35">
      <c r="A29" s="29" t="s">
        <v>97</v>
      </c>
      <c r="B29" s="29" t="s">
        <v>8</v>
      </c>
      <c r="C29" s="29" t="s">
        <v>37</v>
      </c>
      <c r="D29" s="29">
        <v>2867</v>
      </c>
      <c r="E29" s="29">
        <v>5.0692990000000002E-3</v>
      </c>
    </row>
    <row r="30" spans="1:5" x14ac:dyDescent="0.35">
      <c r="A30" s="29" t="s">
        <v>97</v>
      </c>
      <c r="B30" s="29" t="s">
        <v>8</v>
      </c>
      <c r="C30" s="29" t="s">
        <v>38</v>
      </c>
      <c r="D30" s="29">
        <v>1403</v>
      </c>
      <c r="E30" s="29">
        <v>6.0513269999999996E-3</v>
      </c>
    </row>
    <row r="31" spans="1:5" x14ac:dyDescent="0.35">
      <c r="A31" s="29" t="s">
        <v>97</v>
      </c>
      <c r="B31" s="29" t="s">
        <v>8</v>
      </c>
      <c r="C31" s="29" t="s">
        <v>39</v>
      </c>
      <c r="D31" s="29">
        <v>1299</v>
      </c>
      <c r="E31" s="29">
        <v>7.068871E-3</v>
      </c>
    </row>
    <row r="32" spans="1:5" x14ac:dyDescent="0.35">
      <c r="A32" s="29" t="s">
        <v>97</v>
      </c>
      <c r="B32" s="29" t="s">
        <v>8</v>
      </c>
      <c r="C32" s="29" t="s">
        <v>40</v>
      </c>
      <c r="D32" s="29">
        <v>3490</v>
      </c>
      <c r="E32" s="29">
        <v>4.1551340000000004E-3</v>
      </c>
    </row>
    <row r="33" spans="1:5" x14ac:dyDescent="0.35">
      <c r="A33" s="29" t="s">
        <v>97</v>
      </c>
      <c r="B33" s="29" t="s">
        <v>8</v>
      </c>
      <c r="C33" s="29" t="s">
        <v>41</v>
      </c>
      <c r="D33" s="29">
        <v>1480</v>
      </c>
      <c r="E33" s="29">
        <v>6.5093219999999997E-3</v>
      </c>
    </row>
    <row r="34" spans="1:5" x14ac:dyDescent="0.35">
      <c r="A34" s="29" t="s">
        <v>97</v>
      </c>
      <c r="B34" s="29" t="s">
        <v>8</v>
      </c>
      <c r="C34" s="29" t="s">
        <v>42</v>
      </c>
      <c r="D34" s="29">
        <v>1185</v>
      </c>
      <c r="E34" s="29">
        <v>7.0203729999999999E-3</v>
      </c>
    </row>
    <row r="35" spans="1:5" x14ac:dyDescent="0.35">
      <c r="A35" s="29" t="s">
        <v>97</v>
      </c>
      <c r="B35" s="29" t="s">
        <v>8</v>
      </c>
      <c r="C35" s="29" t="s">
        <v>43</v>
      </c>
      <c r="D35" s="29">
        <v>1335</v>
      </c>
      <c r="E35" s="29">
        <v>6.2759649999999997E-3</v>
      </c>
    </row>
    <row r="36" spans="1:5" x14ac:dyDescent="0.35">
      <c r="A36" s="29" t="s">
        <v>97</v>
      </c>
      <c r="B36" s="29" t="s">
        <v>8</v>
      </c>
      <c r="C36" s="29" t="s">
        <v>44</v>
      </c>
      <c r="D36" s="29">
        <v>586</v>
      </c>
      <c r="E36" s="29">
        <v>6.7767779999999998E-3</v>
      </c>
    </row>
    <row r="37" spans="1:5" x14ac:dyDescent="0.35">
      <c r="A37" s="29" t="s">
        <v>97</v>
      </c>
      <c r="B37" s="29" t="s">
        <v>8</v>
      </c>
      <c r="C37" s="29" t="s">
        <v>45</v>
      </c>
      <c r="D37" s="29">
        <v>2087</v>
      </c>
      <c r="E37" s="29">
        <v>5.1171649999999999E-3</v>
      </c>
    </row>
    <row r="38" spans="1:5" x14ac:dyDescent="0.35">
      <c r="A38" s="29" t="s">
        <v>97</v>
      </c>
      <c r="B38" s="29" t="s">
        <v>8</v>
      </c>
      <c r="C38" s="29" t="s">
        <v>46</v>
      </c>
      <c r="D38" s="29">
        <v>943</v>
      </c>
      <c r="E38" s="29">
        <v>6.7834499999999999E-3</v>
      </c>
    </row>
    <row r="39" spans="1:5" x14ac:dyDescent="0.35">
      <c r="A39" s="29" t="s">
        <v>97</v>
      </c>
      <c r="B39" s="29" t="s">
        <v>8</v>
      </c>
      <c r="C39" s="29" t="s">
        <v>47</v>
      </c>
      <c r="D39" s="29">
        <v>825</v>
      </c>
      <c r="E39" s="29">
        <v>6.5227410000000003E-3</v>
      </c>
    </row>
    <row r="40" spans="1:5" x14ac:dyDescent="0.35">
      <c r="A40" s="29" t="s">
        <v>97</v>
      </c>
      <c r="B40" s="29" t="s">
        <v>8</v>
      </c>
      <c r="C40" s="29" t="s">
        <v>48</v>
      </c>
      <c r="D40" s="29">
        <v>2582</v>
      </c>
      <c r="E40" s="29">
        <v>5.5573530000000001E-3</v>
      </c>
    </row>
    <row r="41" spans="1:5" x14ac:dyDescent="0.35">
      <c r="A41" s="29" t="s">
        <v>97</v>
      </c>
      <c r="B41" s="29" t="s">
        <v>8</v>
      </c>
      <c r="C41" s="29" t="s">
        <v>49</v>
      </c>
      <c r="D41" s="29">
        <v>1727</v>
      </c>
      <c r="E41" s="29">
        <v>6.1968470000000001E-3</v>
      </c>
    </row>
    <row r="42" spans="1:5" x14ac:dyDescent="0.35">
      <c r="A42" s="29" t="s">
        <v>97</v>
      </c>
      <c r="B42" s="29" t="s">
        <v>8</v>
      </c>
      <c r="C42" s="29" t="s">
        <v>50</v>
      </c>
      <c r="D42" s="29">
        <v>1127</v>
      </c>
      <c r="E42" s="29">
        <v>6.8933930000000003E-3</v>
      </c>
    </row>
    <row r="43" spans="1:5" x14ac:dyDescent="0.35">
      <c r="A43" s="29" t="s">
        <v>97</v>
      </c>
      <c r="B43" s="29" t="s">
        <v>8</v>
      </c>
      <c r="C43" s="29" t="s">
        <v>51</v>
      </c>
      <c r="D43" s="29">
        <v>1468</v>
      </c>
      <c r="E43" s="29">
        <v>6.1501209999999997E-3</v>
      </c>
    </row>
    <row r="44" spans="1:5" x14ac:dyDescent="0.35">
      <c r="A44" s="29" t="s">
        <v>97</v>
      </c>
      <c r="B44" s="29" t="s">
        <v>8</v>
      </c>
      <c r="C44" s="29" t="s">
        <v>52</v>
      </c>
      <c r="D44" s="29">
        <v>2160</v>
      </c>
      <c r="E44" s="29">
        <v>3.8704080000000001E-3</v>
      </c>
    </row>
    <row r="45" spans="1:5" x14ac:dyDescent="0.35">
      <c r="A45" s="29" t="s">
        <v>97</v>
      </c>
      <c r="B45" s="29" t="s">
        <v>8</v>
      </c>
      <c r="C45" s="29" t="s">
        <v>53</v>
      </c>
      <c r="D45" s="29">
        <v>923</v>
      </c>
      <c r="E45" s="29">
        <v>6.2403679999999996E-3</v>
      </c>
    </row>
    <row r="46" spans="1:5" x14ac:dyDescent="0.35">
      <c r="A46" s="29" t="s">
        <v>97</v>
      </c>
      <c r="B46" s="29" t="s">
        <v>8</v>
      </c>
      <c r="C46" s="29" t="s">
        <v>54</v>
      </c>
      <c r="D46" s="29">
        <v>4874</v>
      </c>
      <c r="E46" s="29">
        <v>4.798409E-3</v>
      </c>
    </row>
    <row r="47" spans="1:5" x14ac:dyDescent="0.35">
      <c r="A47" s="29" t="s">
        <v>97</v>
      </c>
      <c r="B47" s="29" t="s">
        <v>8</v>
      </c>
      <c r="C47" s="29" t="s">
        <v>55</v>
      </c>
      <c r="D47" s="29">
        <v>1223</v>
      </c>
      <c r="E47" s="29">
        <v>6.3778999999999997E-3</v>
      </c>
    </row>
    <row r="48" spans="1:5" x14ac:dyDescent="0.35">
      <c r="A48" s="29" t="s">
        <v>97</v>
      </c>
      <c r="B48" s="29" t="s">
        <v>8</v>
      </c>
      <c r="C48" s="29" t="s">
        <v>56</v>
      </c>
      <c r="D48" s="29">
        <v>3973</v>
      </c>
      <c r="E48" s="29">
        <v>5.0745349999999998E-3</v>
      </c>
    </row>
    <row r="49" spans="1:5" x14ac:dyDescent="0.35">
      <c r="A49" s="29" t="s">
        <v>97</v>
      </c>
      <c r="B49" s="29" t="s">
        <v>8</v>
      </c>
      <c r="C49" s="29" t="s">
        <v>222</v>
      </c>
      <c r="D49" s="29">
        <v>57843</v>
      </c>
      <c r="E49" s="29">
        <v>5.0215199999999998E-3</v>
      </c>
    </row>
    <row r="50" spans="1:5" x14ac:dyDescent="0.35">
      <c r="A50" s="29" t="s">
        <v>97</v>
      </c>
      <c r="B50" s="29" t="s">
        <v>8</v>
      </c>
      <c r="C50" s="29" t="s">
        <v>223</v>
      </c>
      <c r="D50" s="29">
        <v>20493</v>
      </c>
      <c r="E50" s="29">
        <v>6.1396100000000002E-3</v>
      </c>
    </row>
    <row r="51" spans="1:5" x14ac:dyDescent="0.35">
      <c r="A51" s="29" t="s">
        <v>97</v>
      </c>
      <c r="B51" s="29" t="s">
        <v>8</v>
      </c>
      <c r="C51" s="29" t="s">
        <v>226</v>
      </c>
      <c r="D51" s="29">
        <v>11350</v>
      </c>
      <c r="E51" s="29">
        <v>6.6696530000000002E-3</v>
      </c>
    </row>
    <row r="52" spans="1:5" x14ac:dyDescent="0.35">
      <c r="A52" s="29" t="s">
        <v>97</v>
      </c>
      <c r="B52" s="29" t="s">
        <v>8</v>
      </c>
      <c r="C52" s="29" t="s">
        <v>224</v>
      </c>
      <c r="D52" s="29">
        <v>1670</v>
      </c>
      <c r="E52" s="29">
        <v>7.1432680000000004E-3</v>
      </c>
    </row>
    <row r="53" spans="1:5" x14ac:dyDescent="0.35">
      <c r="A53" s="29" t="s">
        <v>97</v>
      </c>
      <c r="B53" s="29" t="s">
        <v>10</v>
      </c>
      <c r="C53" s="29" t="s">
        <v>9</v>
      </c>
      <c r="D53" s="29">
        <v>37289</v>
      </c>
      <c r="E53" s="29">
        <v>4.9971549999999997E-3</v>
      </c>
    </row>
    <row r="54" spans="1:5" x14ac:dyDescent="0.35">
      <c r="A54" s="29" t="s">
        <v>97</v>
      </c>
      <c r="B54" s="29" t="s">
        <v>10</v>
      </c>
      <c r="C54" s="29" t="s">
        <v>14</v>
      </c>
      <c r="D54" s="29">
        <v>740</v>
      </c>
      <c r="E54" s="29">
        <v>5.1093589999999999E-3</v>
      </c>
    </row>
    <row r="55" spans="1:5" x14ac:dyDescent="0.35">
      <c r="A55" s="29" t="s">
        <v>97</v>
      </c>
      <c r="B55" s="29" t="s">
        <v>10</v>
      </c>
      <c r="C55" s="29" t="s">
        <v>15</v>
      </c>
      <c r="D55" s="29">
        <v>525</v>
      </c>
      <c r="E55" s="29">
        <v>5.3120140000000003E-3</v>
      </c>
    </row>
    <row r="56" spans="1:5" x14ac:dyDescent="0.35">
      <c r="A56" s="29" t="s">
        <v>97</v>
      </c>
      <c r="B56" s="29" t="s">
        <v>10</v>
      </c>
      <c r="C56" s="29" t="s">
        <v>16</v>
      </c>
      <c r="D56" s="29">
        <v>497</v>
      </c>
      <c r="E56" s="29">
        <v>5.271955E-3</v>
      </c>
    </row>
    <row r="57" spans="1:5" x14ac:dyDescent="0.35">
      <c r="A57" s="29" t="s">
        <v>97</v>
      </c>
      <c r="B57" s="29" t="s">
        <v>10</v>
      </c>
      <c r="C57" s="29" t="s">
        <v>17</v>
      </c>
      <c r="D57" s="29">
        <v>398</v>
      </c>
      <c r="E57" s="29">
        <v>6.7381159999999997E-3</v>
      </c>
    </row>
    <row r="58" spans="1:5" x14ac:dyDescent="0.35">
      <c r="A58" s="29" t="s">
        <v>97</v>
      </c>
      <c r="B58" s="29" t="s">
        <v>10</v>
      </c>
      <c r="C58" s="29" t="s">
        <v>18</v>
      </c>
      <c r="D58" s="29">
        <v>398</v>
      </c>
      <c r="E58" s="29">
        <v>6.1771810000000003E-3</v>
      </c>
    </row>
    <row r="59" spans="1:5" x14ac:dyDescent="0.35">
      <c r="A59" s="29" t="s">
        <v>97</v>
      </c>
      <c r="B59" s="29" t="s">
        <v>10</v>
      </c>
      <c r="C59" s="29" t="s">
        <v>19</v>
      </c>
      <c r="D59" s="29">
        <v>517</v>
      </c>
      <c r="E59" s="29">
        <v>5.8016329999999996E-3</v>
      </c>
    </row>
    <row r="60" spans="1:5" x14ac:dyDescent="0.35">
      <c r="A60" s="29" t="s">
        <v>97</v>
      </c>
      <c r="B60" s="29" t="s">
        <v>10</v>
      </c>
      <c r="C60" s="29" t="s">
        <v>20</v>
      </c>
      <c r="D60" s="29">
        <v>269</v>
      </c>
      <c r="E60" s="29">
        <v>3.7576150000000002E-3</v>
      </c>
    </row>
    <row r="61" spans="1:5" x14ac:dyDescent="0.35">
      <c r="A61" s="29" t="s">
        <v>97</v>
      </c>
      <c r="B61" s="29" t="s">
        <v>10</v>
      </c>
      <c r="C61" s="29" t="s">
        <v>21</v>
      </c>
      <c r="D61" s="29">
        <v>336</v>
      </c>
      <c r="E61" s="29">
        <v>7.4188420000000001E-3</v>
      </c>
    </row>
    <row r="62" spans="1:5" x14ac:dyDescent="0.35">
      <c r="A62" s="29" t="s">
        <v>97</v>
      </c>
      <c r="B62" s="29" t="s">
        <v>10</v>
      </c>
      <c r="C62" s="29" t="s">
        <v>22</v>
      </c>
      <c r="D62" s="29">
        <v>283</v>
      </c>
      <c r="E62" s="29">
        <v>5.8835140000000003E-3</v>
      </c>
    </row>
    <row r="63" spans="1:5" x14ac:dyDescent="0.35">
      <c r="A63" s="29" t="s">
        <v>97</v>
      </c>
      <c r="B63" s="29" t="s">
        <v>10</v>
      </c>
      <c r="C63" s="29" t="s">
        <v>23</v>
      </c>
      <c r="D63" s="29">
        <v>590</v>
      </c>
      <c r="E63" s="29">
        <v>5.1414980000000004E-3</v>
      </c>
    </row>
    <row r="64" spans="1:5" x14ac:dyDescent="0.35">
      <c r="A64" s="29" t="s">
        <v>97</v>
      </c>
      <c r="B64" s="29" t="s">
        <v>10</v>
      </c>
      <c r="C64" s="29" t="s">
        <v>24</v>
      </c>
      <c r="D64" s="29">
        <v>1170</v>
      </c>
      <c r="E64" s="29">
        <v>6.1878360000000004E-3</v>
      </c>
    </row>
    <row r="65" spans="1:5" x14ac:dyDescent="0.35">
      <c r="A65" s="29" t="s">
        <v>97</v>
      </c>
      <c r="B65" s="29" t="s">
        <v>10</v>
      </c>
      <c r="C65" s="29" t="s">
        <v>25</v>
      </c>
      <c r="D65" s="29">
        <v>904</v>
      </c>
      <c r="E65" s="29">
        <v>6.1326059999999996E-3</v>
      </c>
    </row>
    <row r="66" spans="1:5" x14ac:dyDescent="0.35">
      <c r="A66" s="29" t="s">
        <v>97</v>
      </c>
      <c r="B66" s="29" t="s">
        <v>10</v>
      </c>
      <c r="C66" s="29" t="s">
        <v>26</v>
      </c>
      <c r="D66" s="29">
        <v>352</v>
      </c>
      <c r="E66" s="29">
        <v>5.4774949999999998E-3</v>
      </c>
    </row>
    <row r="67" spans="1:5" x14ac:dyDescent="0.35">
      <c r="A67" s="29" t="s">
        <v>97</v>
      </c>
      <c r="B67" s="29" t="s">
        <v>10</v>
      </c>
      <c r="C67" s="29" t="s">
        <v>27</v>
      </c>
      <c r="D67" s="29">
        <v>645</v>
      </c>
      <c r="E67" s="29">
        <v>4.7611429999999998E-3</v>
      </c>
    </row>
    <row r="68" spans="1:5" x14ac:dyDescent="0.35">
      <c r="A68" s="29" t="s">
        <v>97</v>
      </c>
      <c r="B68" s="29" t="s">
        <v>10</v>
      </c>
      <c r="C68" s="29" t="s">
        <v>28</v>
      </c>
      <c r="D68" s="29">
        <v>956</v>
      </c>
      <c r="E68" s="29">
        <v>5.5429870000000001E-3</v>
      </c>
    </row>
    <row r="69" spans="1:5" x14ac:dyDescent="0.35">
      <c r="A69" s="29" t="s">
        <v>97</v>
      </c>
      <c r="B69" s="29" t="s">
        <v>10</v>
      </c>
      <c r="C69" s="29" t="s">
        <v>29</v>
      </c>
      <c r="D69" s="29">
        <v>308</v>
      </c>
      <c r="E69" s="29">
        <v>6.2000570000000001E-3</v>
      </c>
    </row>
    <row r="70" spans="1:5" x14ac:dyDescent="0.35">
      <c r="A70" s="29" t="s">
        <v>97</v>
      </c>
      <c r="B70" s="29" t="s">
        <v>10</v>
      </c>
      <c r="C70" s="29" t="s">
        <v>30</v>
      </c>
      <c r="D70" s="29">
        <v>6801</v>
      </c>
      <c r="E70" s="29">
        <v>4.2125130000000002E-3</v>
      </c>
    </row>
    <row r="71" spans="1:5" x14ac:dyDescent="0.35">
      <c r="A71" s="29" t="s">
        <v>97</v>
      </c>
      <c r="B71" s="29" t="s">
        <v>10</v>
      </c>
      <c r="C71" s="29" t="s">
        <v>31</v>
      </c>
      <c r="D71" s="29">
        <v>1953</v>
      </c>
      <c r="E71" s="29">
        <v>4.590528E-3</v>
      </c>
    </row>
    <row r="72" spans="1:5" x14ac:dyDescent="0.35">
      <c r="A72" s="29" t="s">
        <v>97</v>
      </c>
      <c r="B72" s="29" t="s">
        <v>10</v>
      </c>
      <c r="C72" s="29" t="s">
        <v>32</v>
      </c>
      <c r="D72" s="29">
        <v>1032</v>
      </c>
      <c r="E72" s="29">
        <v>4.9421960000000003E-3</v>
      </c>
    </row>
    <row r="73" spans="1:5" x14ac:dyDescent="0.35">
      <c r="A73" s="29" t="s">
        <v>97</v>
      </c>
      <c r="B73" s="29" t="s">
        <v>10</v>
      </c>
      <c r="C73" s="29" t="s">
        <v>159</v>
      </c>
      <c r="D73" s="29">
        <v>1119</v>
      </c>
      <c r="E73" s="29">
        <v>5.0151409999999999E-3</v>
      </c>
    </row>
    <row r="74" spans="1:5" x14ac:dyDescent="0.35">
      <c r="A74" s="29" t="s">
        <v>97</v>
      </c>
      <c r="B74" s="29" t="s">
        <v>10</v>
      </c>
      <c r="C74" s="29" t="s">
        <v>33</v>
      </c>
      <c r="D74" s="29">
        <v>413</v>
      </c>
      <c r="E74" s="29">
        <v>5.9287840000000003E-3</v>
      </c>
    </row>
    <row r="75" spans="1:5" x14ac:dyDescent="0.35">
      <c r="A75" s="29" t="s">
        <v>97</v>
      </c>
      <c r="B75" s="29" t="s">
        <v>10</v>
      </c>
      <c r="C75" s="29" t="s">
        <v>34</v>
      </c>
      <c r="D75" s="29">
        <v>654</v>
      </c>
      <c r="E75" s="29">
        <v>5.1494180000000002E-3</v>
      </c>
    </row>
    <row r="76" spans="1:5" x14ac:dyDescent="0.35">
      <c r="A76" s="29" t="s">
        <v>97</v>
      </c>
      <c r="B76" s="29" t="s">
        <v>10</v>
      </c>
      <c r="C76" s="29" t="s">
        <v>35</v>
      </c>
      <c r="D76" s="29">
        <v>685</v>
      </c>
      <c r="E76" s="29">
        <v>4.7122860000000004E-3</v>
      </c>
    </row>
    <row r="77" spans="1:5" x14ac:dyDescent="0.35">
      <c r="A77" s="29" t="s">
        <v>97</v>
      </c>
      <c r="B77" s="29" t="s">
        <v>10</v>
      </c>
      <c r="C77" s="29" t="s">
        <v>62</v>
      </c>
      <c r="D77" s="29">
        <v>87</v>
      </c>
      <c r="E77" s="29">
        <v>5.880428E-3</v>
      </c>
    </row>
    <row r="78" spans="1:5" x14ac:dyDescent="0.35">
      <c r="A78" s="29" t="s">
        <v>97</v>
      </c>
      <c r="B78" s="29" t="s">
        <v>10</v>
      </c>
      <c r="C78" s="29" t="s">
        <v>57</v>
      </c>
      <c r="D78" s="29">
        <v>1</v>
      </c>
      <c r="E78" s="29">
        <v>5.6134260000000004E-3</v>
      </c>
    </row>
    <row r="79" spans="1:5" x14ac:dyDescent="0.35">
      <c r="A79" s="29" t="s">
        <v>97</v>
      </c>
      <c r="B79" s="29" t="s">
        <v>10</v>
      </c>
      <c r="C79" s="29" t="s">
        <v>36</v>
      </c>
      <c r="D79" s="29">
        <v>860</v>
      </c>
      <c r="E79" s="29">
        <v>4.7564449999999998E-3</v>
      </c>
    </row>
    <row r="80" spans="1:5" x14ac:dyDescent="0.35">
      <c r="A80" s="29" t="s">
        <v>97</v>
      </c>
      <c r="B80" s="29" t="s">
        <v>10</v>
      </c>
      <c r="C80" s="29" t="s">
        <v>37</v>
      </c>
      <c r="D80" s="29">
        <v>1402</v>
      </c>
      <c r="E80" s="29">
        <v>4.6911640000000003E-3</v>
      </c>
    </row>
    <row r="81" spans="1:5" x14ac:dyDescent="0.35">
      <c r="A81" s="29" t="s">
        <v>97</v>
      </c>
      <c r="B81" s="29" t="s">
        <v>10</v>
      </c>
      <c r="C81" s="29" t="s">
        <v>38</v>
      </c>
      <c r="D81" s="29">
        <v>533</v>
      </c>
      <c r="E81" s="29">
        <v>5.391758E-3</v>
      </c>
    </row>
    <row r="82" spans="1:5" x14ac:dyDescent="0.35">
      <c r="A82" s="29" t="s">
        <v>97</v>
      </c>
      <c r="B82" s="29" t="s">
        <v>10</v>
      </c>
      <c r="C82" s="29" t="s">
        <v>39</v>
      </c>
      <c r="D82" s="29">
        <v>418</v>
      </c>
      <c r="E82" s="29">
        <v>6.2411940000000003E-3</v>
      </c>
    </row>
    <row r="83" spans="1:5" x14ac:dyDescent="0.35">
      <c r="A83" s="29" t="s">
        <v>97</v>
      </c>
      <c r="B83" s="29" t="s">
        <v>10</v>
      </c>
      <c r="C83" s="29" t="s">
        <v>40</v>
      </c>
      <c r="D83" s="29">
        <v>1622</v>
      </c>
      <c r="E83" s="29">
        <v>3.9149340000000001E-3</v>
      </c>
    </row>
    <row r="84" spans="1:5" x14ac:dyDescent="0.35">
      <c r="A84" s="29" t="s">
        <v>97</v>
      </c>
      <c r="B84" s="29" t="s">
        <v>10</v>
      </c>
      <c r="C84" s="29" t="s">
        <v>41</v>
      </c>
      <c r="D84" s="29">
        <v>493</v>
      </c>
      <c r="E84" s="29">
        <v>5.9740050000000001E-3</v>
      </c>
    </row>
    <row r="85" spans="1:5" x14ac:dyDescent="0.35">
      <c r="A85" s="29" t="s">
        <v>97</v>
      </c>
      <c r="B85" s="29" t="s">
        <v>10</v>
      </c>
      <c r="C85" s="29" t="s">
        <v>42</v>
      </c>
      <c r="D85" s="29">
        <v>417</v>
      </c>
      <c r="E85" s="29">
        <v>6.1285970000000004E-3</v>
      </c>
    </row>
    <row r="86" spans="1:5" x14ac:dyDescent="0.35">
      <c r="A86" s="29" t="s">
        <v>97</v>
      </c>
      <c r="B86" s="29" t="s">
        <v>10</v>
      </c>
      <c r="C86" s="29" t="s">
        <v>43</v>
      </c>
      <c r="D86" s="29">
        <v>459</v>
      </c>
      <c r="E86" s="29">
        <v>5.6750769999999997E-3</v>
      </c>
    </row>
    <row r="87" spans="1:5" x14ac:dyDescent="0.35">
      <c r="A87" s="29" t="s">
        <v>97</v>
      </c>
      <c r="B87" s="29" t="s">
        <v>10</v>
      </c>
      <c r="C87" s="29" t="s">
        <v>44</v>
      </c>
      <c r="D87" s="29">
        <v>176</v>
      </c>
      <c r="E87" s="29">
        <v>6.2453960000000003E-3</v>
      </c>
    </row>
    <row r="88" spans="1:5" x14ac:dyDescent="0.35">
      <c r="A88" s="29" t="s">
        <v>97</v>
      </c>
      <c r="B88" s="29" t="s">
        <v>10</v>
      </c>
      <c r="C88" s="29" t="s">
        <v>45</v>
      </c>
      <c r="D88" s="29">
        <v>794</v>
      </c>
      <c r="E88" s="29">
        <v>4.5538139999999998E-3</v>
      </c>
    </row>
    <row r="89" spans="1:5" x14ac:dyDescent="0.35">
      <c r="A89" s="29" t="s">
        <v>97</v>
      </c>
      <c r="B89" s="29" t="s">
        <v>10</v>
      </c>
      <c r="C89" s="29" t="s">
        <v>46</v>
      </c>
      <c r="D89" s="29">
        <v>317</v>
      </c>
      <c r="E89" s="29">
        <v>6.344344E-3</v>
      </c>
    </row>
    <row r="90" spans="1:5" x14ac:dyDescent="0.35">
      <c r="A90" s="29" t="s">
        <v>97</v>
      </c>
      <c r="B90" s="29" t="s">
        <v>10</v>
      </c>
      <c r="C90" s="29" t="s">
        <v>47</v>
      </c>
      <c r="D90" s="29">
        <v>273</v>
      </c>
      <c r="E90" s="29">
        <v>5.9412299999999996E-3</v>
      </c>
    </row>
    <row r="91" spans="1:5" x14ac:dyDescent="0.35">
      <c r="A91" s="29" t="s">
        <v>97</v>
      </c>
      <c r="B91" s="29" t="s">
        <v>10</v>
      </c>
      <c r="C91" s="29" t="s">
        <v>48</v>
      </c>
      <c r="D91" s="29">
        <v>877</v>
      </c>
      <c r="E91" s="29">
        <v>5.0103589999999998E-3</v>
      </c>
    </row>
    <row r="92" spans="1:5" x14ac:dyDescent="0.35">
      <c r="A92" s="29" t="s">
        <v>97</v>
      </c>
      <c r="B92" s="29" t="s">
        <v>10</v>
      </c>
      <c r="C92" s="29" t="s">
        <v>49</v>
      </c>
      <c r="D92" s="29">
        <v>704</v>
      </c>
      <c r="E92" s="29">
        <v>5.6294379999999996E-3</v>
      </c>
    </row>
    <row r="93" spans="1:5" x14ac:dyDescent="0.35">
      <c r="A93" s="29" t="s">
        <v>97</v>
      </c>
      <c r="B93" s="29" t="s">
        <v>10</v>
      </c>
      <c r="C93" s="29" t="s">
        <v>50</v>
      </c>
      <c r="D93" s="29">
        <v>378</v>
      </c>
      <c r="E93" s="29">
        <v>6.1614169999999998E-3</v>
      </c>
    </row>
    <row r="94" spans="1:5" x14ac:dyDescent="0.35">
      <c r="A94" s="29" t="s">
        <v>97</v>
      </c>
      <c r="B94" s="29" t="s">
        <v>10</v>
      </c>
      <c r="C94" s="29" t="s">
        <v>51</v>
      </c>
      <c r="D94" s="29">
        <v>571</v>
      </c>
      <c r="E94" s="29">
        <v>5.7385719999999999E-3</v>
      </c>
    </row>
    <row r="95" spans="1:5" x14ac:dyDescent="0.35">
      <c r="A95" s="29" t="s">
        <v>97</v>
      </c>
      <c r="B95" s="29" t="s">
        <v>10</v>
      </c>
      <c r="C95" s="29" t="s">
        <v>52</v>
      </c>
      <c r="D95" s="29">
        <v>877</v>
      </c>
      <c r="E95" s="29">
        <v>3.675949E-3</v>
      </c>
    </row>
    <row r="96" spans="1:5" x14ac:dyDescent="0.35">
      <c r="A96" s="29" t="s">
        <v>97</v>
      </c>
      <c r="B96" s="29" t="s">
        <v>10</v>
      </c>
      <c r="C96" s="29" t="s">
        <v>53</v>
      </c>
      <c r="D96" s="29">
        <v>268</v>
      </c>
      <c r="E96" s="29">
        <v>5.8060810000000003E-3</v>
      </c>
    </row>
    <row r="97" spans="1:5" x14ac:dyDescent="0.35">
      <c r="A97" s="29" t="s">
        <v>97</v>
      </c>
      <c r="B97" s="29" t="s">
        <v>10</v>
      </c>
      <c r="C97" s="29" t="s">
        <v>54</v>
      </c>
      <c r="D97" s="29">
        <v>2216</v>
      </c>
      <c r="E97" s="29">
        <v>4.6164980000000001E-3</v>
      </c>
    </row>
    <row r="98" spans="1:5" x14ac:dyDescent="0.35">
      <c r="A98" s="29" t="s">
        <v>97</v>
      </c>
      <c r="B98" s="29" t="s">
        <v>10</v>
      </c>
      <c r="C98" s="29" t="s">
        <v>55</v>
      </c>
      <c r="D98" s="29">
        <v>489</v>
      </c>
      <c r="E98" s="29">
        <v>5.9727180000000001E-3</v>
      </c>
    </row>
    <row r="99" spans="1:5" x14ac:dyDescent="0.35">
      <c r="A99" s="29" t="s">
        <v>97</v>
      </c>
      <c r="B99" s="29" t="s">
        <v>10</v>
      </c>
      <c r="C99" s="29" t="s">
        <v>56</v>
      </c>
      <c r="D99" s="29">
        <v>1512</v>
      </c>
      <c r="E99" s="29">
        <v>4.6825540000000002E-3</v>
      </c>
    </row>
    <row r="100" spans="1:5" x14ac:dyDescent="0.35">
      <c r="A100" s="29" t="s">
        <v>97</v>
      </c>
      <c r="B100" s="29" t="s">
        <v>10</v>
      </c>
      <c r="C100" s="29" t="s">
        <v>222</v>
      </c>
      <c r="D100" s="29">
        <v>25378</v>
      </c>
      <c r="E100" s="29">
        <v>4.6228950000000001E-3</v>
      </c>
    </row>
    <row r="101" spans="1:5" x14ac:dyDescent="0.35">
      <c r="A101" s="29" t="s">
        <v>97</v>
      </c>
      <c r="B101" s="29" t="s">
        <v>10</v>
      </c>
      <c r="C101" s="29" t="s">
        <v>223</v>
      </c>
      <c r="D101" s="29">
        <v>7297</v>
      </c>
      <c r="E101" s="29">
        <v>5.5525440000000004E-3</v>
      </c>
    </row>
    <row r="102" spans="1:5" x14ac:dyDescent="0.35">
      <c r="A102" s="29" t="s">
        <v>97</v>
      </c>
      <c r="B102" s="29" t="s">
        <v>10</v>
      </c>
      <c r="C102" s="29" t="s">
        <v>226</v>
      </c>
      <c r="D102" s="29">
        <v>3994</v>
      </c>
      <c r="E102" s="29">
        <v>6.0938390000000002E-3</v>
      </c>
    </row>
    <row r="103" spans="1:5" x14ac:dyDescent="0.35">
      <c r="A103" s="29" t="s">
        <v>97</v>
      </c>
      <c r="B103" s="29" t="s">
        <v>10</v>
      </c>
      <c r="C103" s="29" t="s">
        <v>224</v>
      </c>
      <c r="D103" s="29">
        <v>620</v>
      </c>
      <c r="E103" s="29">
        <v>6.7151279999999999E-3</v>
      </c>
    </row>
    <row r="104" spans="1:5" x14ac:dyDescent="0.35">
      <c r="A104" s="29" t="s">
        <v>97</v>
      </c>
      <c r="B104" s="29" t="s">
        <v>11</v>
      </c>
      <c r="C104" s="29" t="s">
        <v>9</v>
      </c>
      <c r="D104" s="29">
        <v>21370</v>
      </c>
      <c r="E104" s="29">
        <v>5.318461E-3</v>
      </c>
    </row>
    <row r="105" spans="1:5" x14ac:dyDescent="0.35">
      <c r="A105" s="29" t="s">
        <v>97</v>
      </c>
      <c r="B105" s="29" t="s">
        <v>11</v>
      </c>
      <c r="C105" s="29" t="s">
        <v>14</v>
      </c>
      <c r="D105" s="29">
        <v>424</v>
      </c>
      <c r="E105" s="29">
        <v>5.6736709999999999E-3</v>
      </c>
    </row>
    <row r="106" spans="1:5" x14ac:dyDescent="0.35">
      <c r="A106" s="29" t="s">
        <v>97</v>
      </c>
      <c r="B106" s="29" t="s">
        <v>11</v>
      </c>
      <c r="C106" s="29" t="s">
        <v>15</v>
      </c>
      <c r="D106" s="29">
        <v>269</v>
      </c>
      <c r="E106" s="29">
        <v>5.4614570000000003E-3</v>
      </c>
    </row>
    <row r="107" spans="1:5" x14ac:dyDescent="0.35">
      <c r="A107" s="29" t="s">
        <v>97</v>
      </c>
      <c r="B107" s="29" t="s">
        <v>11</v>
      </c>
      <c r="C107" s="29" t="s">
        <v>16</v>
      </c>
      <c r="D107" s="29">
        <v>285</v>
      </c>
      <c r="E107" s="29">
        <v>5.6190700000000003E-3</v>
      </c>
    </row>
    <row r="108" spans="1:5" x14ac:dyDescent="0.35">
      <c r="A108" s="29" t="s">
        <v>97</v>
      </c>
      <c r="B108" s="29" t="s">
        <v>11</v>
      </c>
      <c r="C108" s="29" t="s">
        <v>17</v>
      </c>
      <c r="D108" s="29">
        <v>287</v>
      </c>
      <c r="E108" s="29">
        <v>7.1249110000000003E-3</v>
      </c>
    </row>
    <row r="109" spans="1:5" x14ac:dyDescent="0.35">
      <c r="A109" s="29" t="s">
        <v>97</v>
      </c>
      <c r="B109" s="29" t="s">
        <v>11</v>
      </c>
      <c r="C109" s="29" t="s">
        <v>18</v>
      </c>
      <c r="D109" s="29">
        <v>349</v>
      </c>
      <c r="E109" s="29">
        <v>6.5642909999999999E-3</v>
      </c>
    </row>
    <row r="110" spans="1:5" x14ac:dyDescent="0.35">
      <c r="A110" s="29" t="s">
        <v>97</v>
      </c>
      <c r="B110" s="29" t="s">
        <v>11</v>
      </c>
      <c r="C110" s="29" t="s">
        <v>19</v>
      </c>
      <c r="D110" s="29">
        <v>317</v>
      </c>
      <c r="E110" s="29">
        <v>5.9471740000000004E-3</v>
      </c>
    </row>
    <row r="111" spans="1:5" x14ac:dyDescent="0.35">
      <c r="A111" s="29" t="s">
        <v>97</v>
      </c>
      <c r="B111" s="29" t="s">
        <v>11</v>
      </c>
      <c r="C111" s="29" t="s">
        <v>20</v>
      </c>
      <c r="D111" s="29">
        <v>179</v>
      </c>
      <c r="E111" s="29">
        <v>4.1184949999999998E-3</v>
      </c>
    </row>
    <row r="112" spans="1:5" x14ac:dyDescent="0.35">
      <c r="A112" s="29" t="s">
        <v>97</v>
      </c>
      <c r="B112" s="29" t="s">
        <v>11</v>
      </c>
      <c r="C112" s="29" t="s">
        <v>21</v>
      </c>
      <c r="D112" s="29">
        <v>204</v>
      </c>
      <c r="E112" s="29">
        <v>7.1415999999999997E-3</v>
      </c>
    </row>
    <row r="113" spans="1:5" x14ac:dyDescent="0.35">
      <c r="A113" s="29" t="s">
        <v>97</v>
      </c>
      <c r="B113" s="29" t="s">
        <v>11</v>
      </c>
      <c r="C113" s="29" t="s">
        <v>22</v>
      </c>
      <c r="D113" s="29">
        <v>181</v>
      </c>
      <c r="E113" s="29">
        <v>6.1594529999999996E-3</v>
      </c>
    </row>
    <row r="114" spans="1:5" x14ac:dyDescent="0.35">
      <c r="A114" s="29" t="s">
        <v>97</v>
      </c>
      <c r="B114" s="29" t="s">
        <v>11</v>
      </c>
      <c r="C114" s="29" t="s">
        <v>23</v>
      </c>
      <c r="D114" s="29">
        <v>376</v>
      </c>
      <c r="E114" s="29">
        <v>5.4621619999999996E-3</v>
      </c>
    </row>
    <row r="115" spans="1:5" x14ac:dyDescent="0.35">
      <c r="A115" s="29" t="s">
        <v>97</v>
      </c>
      <c r="B115" s="29" t="s">
        <v>11</v>
      </c>
      <c r="C115" s="29" t="s">
        <v>24</v>
      </c>
      <c r="D115" s="29">
        <v>682</v>
      </c>
      <c r="E115" s="29">
        <v>6.3165239999999996E-3</v>
      </c>
    </row>
    <row r="116" spans="1:5" x14ac:dyDescent="0.35">
      <c r="A116" s="29" t="s">
        <v>97</v>
      </c>
      <c r="B116" s="29" t="s">
        <v>11</v>
      </c>
      <c r="C116" s="29" t="s">
        <v>25</v>
      </c>
      <c r="D116" s="29">
        <v>573</v>
      </c>
      <c r="E116" s="29">
        <v>6.6968230000000002E-3</v>
      </c>
    </row>
    <row r="117" spans="1:5" x14ac:dyDescent="0.35">
      <c r="A117" s="29" t="s">
        <v>97</v>
      </c>
      <c r="B117" s="29" t="s">
        <v>11</v>
      </c>
      <c r="C117" s="29" t="s">
        <v>26</v>
      </c>
      <c r="D117" s="29">
        <v>250</v>
      </c>
      <c r="E117" s="29">
        <v>5.5357399999999999E-3</v>
      </c>
    </row>
    <row r="118" spans="1:5" x14ac:dyDescent="0.35">
      <c r="A118" s="29" t="s">
        <v>97</v>
      </c>
      <c r="B118" s="29" t="s">
        <v>11</v>
      </c>
      <c r="C118" s="29" t="s">
        <v>27</v>
      </c>
      <c r="D118" s="29">
        <v>351</v>
      </c>
      <c r="E118" s="29">
        <v>4.8111209999999998E-3</v>
      </c>
    </row>
    <row r="119" spans="1:5" x14ac:dyDescent="0.35">
      <c r="A119" s="29" t="s">
        <v>97</v>
      </c>
      <c r="B119" s="29" t="s">
        <v>11</v>
      </c>
      <c r="C119" s="29" t="s">
        <v>28</v>
      </c>
      <c r="D119" s="29">
        <v>581</v>
      </c>
      <c r="E119" s="29">
        <v>5.9725999999999998E-3</v>
      </c>
    </row>
    <row r="120" spans="1:5" x14ac:dyDescent="0.35">
      <c r="A120" s="29" t="s">
        <v>97</v>
      </c>
      <c r="B120" s="29" t="s">
        <v>11</v>
      </c>
      <c r="C120" s="29" t="s">
        <v>29</v>
      </c>
      <c r="D120" s="29">
        <v>219</v>
      </c>
      <c r="E120" s="29">
        <v>6.1567719999999996E-3</v>
      </c>
    </row>
    <row r="121" spans="1:5" x14ac:dyDescent="0.35">
      <c r="A121" s="29" t="s">
        <v>97</v>
      </c>
      <c r="B121" s="29" t="s">
        <v>11</v>
      </c>
      <c r="C121" s="29" t="s">
        <v>30</v>
      </c>
      <c r="D121" s="29">
        <v>3114</v>
      </c>
      <c r="E121" s="29">
        <v>4.2426479999999999E-3</v>
      </c>
    </row>
    <row r="122" spans="1:5" x14ac:dyDescent="0.35">
      <c r="A122" s="29" t="s">
        <v>97</v>
      </c>
      <c r="B122" s="29" t="s">
        <v>11</v>
      </c>
      <c r="C122" s="29" t="s">
        <v>31</v>
      </c>
      <c r="D122" s="29">
        <v>1005</v>
      </c>
      <c r="E122" s="29">
        <v>4.6896419999999999E-3</v>
      </c>
    </row>
    <row r="123" spans="1:5" x14ac:dyDescent="0.35">
      <c r="A123" s="29" t="s">
        <v>97</v>
      </c>
      <c r="B123" s="29" t="s">
        <v>11</v>
      </c>
      <c r="C123" s="29" t="s">
        <v>32</v>
      </c>
      <c r="D123" s="29">
        <v>492</v>
      </c>
      <c r="E123" s="29">
        <v>5.0699380000000004E-3</v>
      </c>
    </row>
    <row r="124" spans="1:5" x14ac:dyDescent="0.35">
      <c r="A124" s="29" t="s">
        <v>97</v>
      </c>
      <c r="B124" s="29" t="s">
        <v>11</v>
      </c>
      <c r="C124" s="29" t="s">
        <v>159</v>
      </c>
      <c r="D124" s="29">
        <v>563</v>
      </c>
      <c r="E124" s="29">
        <v>5.0692799999999998E-3</v>
      </c>
    </row>
    <row r="125" spans="1:5" x14ac:dyDescent="0.35">
      <c r="A125" s="29" t="s">
        <v>97</v>
      </c>
      <c r="B125" s="29" t="s">
        <v>11</v>
      </c>
      <c r="C125" s="29" t="s">
        <v>33</v>
      </c>
      <c r="D125" s="29">
        <v>291</v>
      </c>
      <c r="E125" s="29">
        <v>6.0714970000000004E-3</v>
      </c>
    </row>
    <row r="126" spans="1:5" x14ac:dyDescent="0.35">
      <c r="A126" s="29" t="s">
        <v>97</v>
      </c>
      <c r="B126" s="29" t="s">
        <v>11</v>
      </c>
      <c r="C126" s="29" t="s">
        <v>34</v>
      </c>
      <c r="D126" s="29">
        <v>393</v>
      </c>
      <c r="E126" s="29">
        <v>5.2030599999999998E-3</v>
      </c>
    </row>
    <row r="127" spans="1:5" x14ac:dyDescent="0.35">
      <c r="A127" s="29" t="s">
        <v>97</v>
      </c>
      <c r="B127" s="29" t="s">
        <v>11</v>
      </c>
      <c r="C127" s="29" t="s">
        <v>35</v>
      </c>
      <c r="D127" s="29">
        <v>510</v>
      </c>
      <c r="E127" s="29">
        <v>5.5194479999999997E-3</v>
      </c>
    </row>
    <row r="128" spans="1:5" x14ac:dyDescent="0.35">
      <c r="A128" s="29" t="s">
        <v>97</v>
      </c>
      <c r="B128" s="29" t="s">
        <v>11</v>
      </c>
      <c r="C128" s="29" t="s">
        <v>62</v>
      </c>
      <c r="D128" s="29">
        <v>71</v>
      </c>
      <c r="E128" s="29">
        <v>5.0647169999999998E-3</v>
      </c>
    </row>
    <row r="129" spans="1:5" x14ac:dyDescent="0.35">
      <c r="A129" s="29" t="s">
        <v>97</v>
      </c>
      <c r="B129" s="29" t="s">
        <v>11</v>
      </c>
      <c r="C129" s="29" t="s">
        <v>57</v>
      </c>
      <c r="D129" s="29">
        <v>1</v>
      </c>
      <c r="E129" s="29">
        <v>6.1689809999999996E-3</v>
      </c>
    </row>
    <row r="130" spans="1:5" x14ac:dyDescent="0.35">
      <c r="A130" s="29" t="s">
        <v>97</v>
      </c>
      <c r="B130" s="29" t="s">
        <v>11</v>
      </c>
      <c r="C130" s="29" t="s">
        <v>36</v>
      </c>
      <c r="D130" s="29">
        <v>533</v>
      </c>
      <c r="E130" s="29">
        <v>5.2836180000000003E-3</v>
      </c>
    </row>
    <row r="131" spans="1:5" x14ac:dyDescent="0.35">
      <c r="A131" s="29" t="s">
        <v>97</v>
      </c>
      <c r="B131" s="29" t="s">
        <v>11</v>
      </c>
      <c r="C131" s="29" t="s">
        <v>37</v>
      </c>
      <c r="D131" s="29">
        <v>734</v>
      </c>
      <c r="E131" s="29">
        <v>5.0243140000000002E-3</v>
      </c>
    </row>
    <row r="132" spans="1:5" x14ac:dyDescent="0.35">
      <c r="A132" s="29" t="s">
        <v>97</v>
      </c>
      <c r="B132" s="29" t="s">
        <v>11</v>
      </c>
      <c r="C132" s="29" t="s">
        <v>38</v>
      </c>
      <c r="D132" s="29">
        <v>383</v>
      </c>
      <c r="E132" s="29">
        <v>5.9707099999999997E-3</v>
      </c>
    </row>
    <row r="133" spans="1:5" x14ac:dyDescent="0.35">
      <c r="A133" s="29" t="s">
        <v>97</v>
      </c>
      <c r="B133" s="29" t="s">
        <v>11</v>
      </c>
      <c r="C133" s="29" t="s">
        <v>39</v>
      </c>
      <c r="D133" s="29">
        <v>350</v>
      </c>
      <c r="E133" s="29">
        <v>6.5794299999999998E-3</v>
      </c>
    </row>
    <row r="134" spans="1:5" x14ac:dyDescent="0.35">
      <c r="A134" s="29" t="s">
        <v>97</v>
      </c>
      <c r="B134" s="29" t="s">
        <v>11</v>
      </c>
      <c r="C134" s="29" t="s">
        <v>40</v>
      </c>
      <c r="D134" s="29">
        <v>701</v>
      </c>
      <c r="E134" s="29">
        <v>3.9577869999999999E-3</v>
      </c>
    </row>
    <row r="135" spans="1:5" x14ac:dyDescent="0.35">
      <c r="A135" s="29" t="s">
        <v>97</v>
      </c>
      <c r="B135" s="29" t="s">
        <v>11</v>
      </c>
      <c r="C135" s="29" t="s">
        <v>41</v>
      </c>
      <c r="D135" s="29">
        <v>370</v>
      </c>
      <c r="E135" s="29">
        <v>6.1555289999999999E-3</v>
      </c>
    </row>
    <row r="136" spans="1:5" x14ac:dyDescent="0.35">
      <c r="A136" s="29" t="s">
        <v>97</v>
      </c>
      <c r="B136" s="29" t="s">
        <v>11</v>
      </c>
      <c r="C136" s="29" t="s">
        <v>42</v>
      </c>
      <c r="D136" s="29">
        <v>340</v>
      </c>
      <c r="E136" s="29">
        <v>6.7718539999999999E-3</v>
      </c>
    </row>
    <row r="137" spans="1:5" x14ac:dyDescent="0.35">
      <c r="A137" s="29" t="s">
        <v>97</v>
      </c>
      <c r="B137" s="29" t="s">
        <v>11</v>
      </c>
      <c r="C137" s="29" t="s">
        <v>43</v>
      </c>
      <c r="D137" s="29">
        <v>350</v>
      </c>
      <c r="E137" s="29">
        <v>6.0644169999999999E-3</v>
      </c>
    </row>
    <row r="138" spans="1:5" x14ac:dyDescent="0.35">
      <c r="A138" s="29" t="s">
        <v>97</v>
      </c>
      <c r="B138" s="29" t="s">
        <v>11</v>
      </c>
      <c r="C138" s="29" t="s">
        <v>44</v>
      </c>
      <c r="D138" s="29">
        <v>164</v>
      </c>
      <c r="E138" s="29">
        <v>6.6493749999999999E-3</v>
      </c>
    </row>
    <row r="139" spans="1:5" x14ac:dyDescent="0.35">
      <c r="A139" s="29" t="s">
        <v>97</v>
      </c>
      <c r="B139" s="29" t="s">
        <v>11</v>
      </c>
      <c r="C139" s="29" t="s">
        <v>45</v>
      </c>
      <c r="D139" s="29">
        <v>482</v>
      </c>
      <c r="E139" s="29">
        <v>4.891126E-3</v>
      </c>
    </row>
    <row r="140" spans="1:5" x14ac:dyDescent="0.35">
      <c r="A140" s="29" t="s">
        <v>97</v>
      </c>
      <c r="B140" s="29" t="s">
        <v>11</v>
      </c>
      <c r="C140" s="29" t="s">
        <v>46</v>
      </c>
      <c r="D140" s="29">
        <v>248</v>
      </c>
      <c r="E140" s="29">
        <v>6.2961079999999999E-3</v>
      </c>
    </row>
    <row r="141" spans="1:5" x14ac:dyDescent="0.35">
      <c r="A141" s="29" t="s">
        <v>97</v>
      </c>
      <c r="B141" s="29" t="s">
        <v>11</v>
      </c>
      <c r="C141" s="29" t="s">
        <v>47</v>
      </c>
      <c r="D141" s="29">
        <v>233</v>
      </c>
      <c r="E141" s="29">
        <v>6.4732339999999996E-3</v>
      </c>
    </row>
    <row r="142" spans="1:5" x14ac:dyDescent="0.35">
      <c r="A142" s="29" t="s">
        <v>97</v>
      </c>
      <c r="B142" s="29" t="s">
        <v>11</v>
      </c>
      <c r="C142" s="29" t="s">
        <v>48</v>
      </c>
      <c r="D142" s="29">
        <v>513</v>
      </c>
      <c r="E142" s="29">
        <v>5.3365720000000004E-3</v>
      </c>
    </row>
    <row r="143" spans="1:5" x14ac:dyDescent="0.35">
      <c r="A143" s="29" t="s">
        <v>97</v>
      </c>
      <c r="B143" s="29" t="s">
        <v>11</v>
      </c>
      <c r="C143" s="29" t="s">
        <v>49</v>
      </c>
      <c r="D143" s="29">
        <v>407</v>
      </c>
      <c r="E143" s="29">
        <v>6.006829E-3</v>
      </c>
    </row>
    <row r="144" spans="1:5" x14ac:dyDescent="0.35">
      <c r="A144" s="29" t="s">
        <v>97</v>
      </c>
      <c r="B144" s="29" t="s">
        <v>11</v>
      </c>
      <c r="C144" s="29" t="s">
        <v>50</v>
      </c>
      <c r="D144" s="29">
        <v>274</v>
      </c>
      <c r="E144" s="29">
        <v>6.7388980000000001E-3</v>
      </c>
    </row>
    <row r="145" spans="1:5" x14ac:dyDescent="0.35">
      <c r="A145" s="29" t="s">
        <v>97</v>
      </c>
      <c r="B145" s="29" t="s">
        <v>11</v>
      </c>
      <c r="C145" s="29" t="s">
        <v>51</v>
      </c>
      <c r="D145" s="29">
        <v>371</v>
      </c>
      <c r="E145" s="29">
        <v>5.8816880000000004E-3</v>
      </c>
    </row>
    <row r="146" spans="1:5" x14ac:dyDescent="0.35">
      <c r="A146" s="29" t="s">
        <v>97</v>
      </c>
      <c r="B146" s="29" t="s">
        <v>11</v>
      </c>
      <c r="C146" s="29" t="s">
        <v>52</v>
      </c>
      <c r="D146" s="29">
        <v>469</v>
      </c>
      <c r="E146" s="29">
        <v>3.7628309999999999E-3</v>
      </c>
    </row>
    <row r="147" spans="1:5" x14ac:dyDescent="0.35">
      <c r="A147" s="29" t="s">
        <v>97</v>
      </c>
      <c r="B147" s="29" t="s">
        <v>11</v>
      </c>
      <c r="C147" s="29" t="s">
        <v>53</v>
      </c>
      <c r="D147" s="29">
        <v>174</v>
      </c>
      <c r="E147" s="29">
        <v>5.4178630000000002E-3</v>
      </c>
    </row>
    <row r="148" spans="1:5" x14ac:dyDescent="0.35">
      <c r="A148" s="29" t="s">
        <v>97</v>
      </c>
      <c r="B148" s="29" t="s">
        <v>11</v>
      </c>
      <c r="C148" s="29" t="s">
        <v>54</v>
      </c>
      <c r="D148" s="29">
        <v>1171</v>
      </c>
      <c r="E148" s="29">
        <v>4.663146E-3</v>
      </c>
    </row>
    <row r="149" spans="1:5" x14ac:dyDescent="0.35">
      <c r="A149" s="29" t="s">
        <v>97</v>
      </c>
      <c r="B149" s="29" t="s">
        <v>11</v>
      </c>
      <c r="C149" s="29" t="s">
        <v>55</v>
      </c>
      <c r="D149" s="29">
        <v>303</v>
      </c>
      <c r="E149" s="29">
        <v>6.133533E-3</v>
      </c>
    </row>
    <row r="150" spans="1:5" x14ac:dyDescent="0.35">
      <c r="A150" s="29" t="s">
        <v>97</v>
      </c>
      <c r="B150" s="29" t="s">
        <v>11</v>
      </c>
      <c r="C150" s="29" t="s">
        <v>56</v>
      </c>
      <c r="D150" s="29">
        <v>833</v>
      </c>
      <c r="E150" s="29">
        <v>4.7637519999999996E-3</v>
      </c>
    </row>
    <row r="151" spans="1:5" x14ac:dyDescent="0.35">
      <c r="A151" s="29" t="s">
        <v>97</v>
      </c>
      <c r="B151" s="29" t="s">
        <v>11</v>
      </c>
      <c r="C151" s="29" t="s">
        <v>222</v>
      </c>
      <c r="D151" s="29">
        <v>13178</v>
      </c>
      <c r="E151" s="29">
        <v>4.7983039999999998E-3</v>
      </c>
    </row>
    <row r="152" spans="1:5" x14ac:dyDescent="0.35">
      <c r="A152" s="29" t="s">
        <v>97</v>
      </c>
      <c r="B152" s="29" t="s">
        <v>11</v>
      </c>
      <c r="C152" s="29" t="s">
        <v>223</v>
      </c>
      <c r="D152" s="29">
        <v>4895</v>
      </c>
      <c r="E152" s="29">
        <v>5.9784089999999996E-3</v>
      </c>
    </row>
    <row r="153" spans="1:5" x14ac:dyDescent="0.35">
      <c r="A153" s="29" t="s">
        <v>97</v>
      </c>
      <c r="B153" s="29" t="s">
        <v>11</v>
      </c>
      <c r="C153" s="29" t="s">
        <v>226</v>
      </c>
      <c r="D153" s="29">
        <v>2911</v>
      </c>
      <c r="E153" s="29">
        <v>6.3831110000000003E-3</v>
      </c>
    </row>
    <row r="154" spans="1:5" x14ac:dyDescent="0.35">
      <c r="A154" s="29" t="s">
        <v>97</v>
      </c>
      <c r="B154" s="29" t="s">
        <v>11</v>
      </c>
      <c r="C154" s="29" t="s">
        <v>224</v>
      </c>
      <c r="D154" s="29">
        <v>386</v>
      </c>
      <c r="E154" s="29">
        <v>6.6785400000000002E-3</v>
      </c>
    </row>
    <row r="155" spans="1:5" x14ac:dyDescent="0.35">
      <c r="A155" s="29" t="s">
        <v>97</v>
      </c>
      <c r="B155" s="29" t="s">
        <v>13</v>
      </c>
      <c r="C155" s="29" t="s">
        <v>9</v>
      </c>
      <c r="D155" s="29">
        <v>24817</v>
      </c>
      <c r="E155" s="29">
        <v>6.1731279999999999E-3</v>
      </c>
    </row>
    <row r="156" spans="1:5" x14ac:dyDescent="0.35">
      <c r="A156" s="29" t="s">
        <v>97</v>
      </c>
      <c r="B156" s="29" t="s">
        <v>13</v>
      </c>
      <c r="C156" s="29" t="s">
        <v>14</v>
      </c>
      <c r="D156" s="29">
        <v>618</v>
      </c>
      <c r="E156" s="29">
        <v>6.1779319999999997E-3</v>
      </c>
    </row>
    <row r="157" spans="1:5" x14ac:dyDescent="0.35">
      <c r="A157" s="29" t="s">
        <v>97</v>
      </c>
      <c r="B157" s="29" t="s">
        <v>13</v>
      </c>
      <c r="C157" s="29" t="s">
        <v>15</v>
      </c>
      <c r="D157" s="29">
        <v>312</v>
      </c>
      <c r="E157" s="29">
        <v>6.2614999999999997E-3</v>
      </c>
    </row>
    <row r="158" spans="1:5" x14ac:dyDescent="0.35">
      <c r="A158" s="29" t="s">
        <v>97</v>
      </c>
      <c r="B158" s="29" t="s">
        <v>13</v>
      </c>
      <c r="C158" s="29" t="s">
        <v>16</v>
      </c>
      <c r="D158" s="29">
        <v>454</v>
      </c>
      <c r="E158" s="29">
        <v>6.4099710000000004E-3</v>
      </c>
    </row>
    <row r="159" spans="1:5" x14ac:dyDescent="0.35">
      <c r="A159" s="29" t="s">
        <v>97</v>
      </c>
      <c r="B159" s="29" t="s">
        <v>13</v>
      </c>
      <c r="C159" s="29" t="s">
        <v>17</v>
      </c>
      <c r="D159" s="29">
        <v>371</v>
      </c>
      <c r="E159" s="29">
        <v>7.5598030000000004E-3</v>
      </c>
    </row>
    <row r="160" spans="1:5" x14ac:dyDescent="0.35">
      <c r="A160" s="29" t="s">
        <v>97</v>
      </c>
      <c r="B160" s="29" t="s">
        <v>13</v>
      </c>
      <c r="C160" s="29" t="s">
        <v>18</v>
      </c>
      <c r="D160" s="29">
        <v>418</v>
      </c>
      <c r="E160" s="29">
        <v>7.0973429999999999E-3</v>
      </c>
    </row>
    <row r="161" spans="1:5" x14ac:dyDescent="0.35">
      <c r="A161" s="29" t="s">
        <v>97</v>
      </c>
      <c r="B161" s="29" t="s">
        <v>13</v>
      </c>
      <c r="C161" s="29" t="s">
        <v>19</v>
      </c>
      <c r="D161" s="29">
        <v>560</v>
      </c>
      <c r="E161" s="29">
        <v>6.8160340000000003E-3</v>
      </c>
    </row>
    <row r="162" spans="1:5" x14ac:dyDescent="0.35">
      <c r="A162" s="29" t="s">
        <v>97</v>
      </c>
      <c r="B162" s="29" t="s">
        <v>13</v>
      </c>
      <c r="C162" s="29" t="s">
        <v>20</v>
      </c>
      <c r="D162" s="29">
        <v>261</v>
      </c>
      <c r="E162" s="29">
        <v>4.850689E-3</v>
      </c>
    </row>
    <row r="163" spans="1:5" x14ac:dyDescent="0.35">
      <c r="A163" s="29" t="s">
        <v>97</v>
      </c>
      <c r="B163" s="29" t="s">
        <v>13</v>
      </c>
      <c r="C163" s="29" t="s">
        <v>21</v>
      </c>
      <c r="D163" s="29">
        <v>274</v>
      </c>
      <c r="E163" s="29">
        <v>8.1772939999999999E-3</v>
      </c>
    </row>
    <row r="164" spans="1:5" x14ac:dyDescent="0.35">
      <c r="A164" s="29" t="s">
        <v>97</v>
      </c>
      <c r="B164" s="29" t="s">
        <v>13</v>
      </c>
      <c r="C164" s="29" t="s">
        <v>22</v>
      </c>
      <c r="D164" s="29">
        <v>242</v>
      </c>
      <c r="E164" s="29">
        <v>7.7626630000000004E-3</v>
      </c>
    </row>
    <row r="165" spans="1:5" x14ac:dyDescent="0.35">
      <c r="A165" s="29" t="s">
        <v>97</v>
      </c>
      <c r="B165" s="29" t="s">
        <v>13</v>
      </c>
      <c r="C165" s="29" t="s">
        <v>23</v>
      </c>
      <c r="D165" s="29">
        <v>406</v>
      </c>
      <c r="E165" s="29">
        <v>6.2653370000000002E-3</v>
      </c>
    </row>
    <row r="166" spans="1:5" x14ac:dyDescent="0.35">
      <c r="A166" s="29" t="s">
        <v>97</v>
      </c>
      <c r="B166" s="29" t="s">
        <v>13</v>
      </c>
      <c r="C166" s="29" t="s">
        <v>24</v>
      </c>
      <c r="D166" s="29">
        <v>745</v>
      </c>
      <c r="E166" s="29">
        <v>7.4685560000000003E-3</v>
      </c>
    </row>
    <row r="167" spans="1:5" x14ac:dyDescent="0.35">
      <c r="A167" s="29" t="s">
        <v>97</v>
      </c>
      <c r="B167" s="29" t="s">
        <v>13</v>
      </c>
      <c r="C167" s="29" t="s">
        <v>25</v>
      </c>
      <c r="D167" s="29">
        <v>552</v>
      </c>
      <c r="E167" s="29">
        <v>6.9263900000000002E-3</v>
      </c>
    </row>
    <row r="168" spans="1:5" x14ac:dyDescent="0.35">
      <c r="A168" s="29" t="s">
        <v>97</v>
      </c>
      <c r="B168" s="29" t="s">
        <v>13</v>
      </c>
      <c r="C168" s="29" t="s">
        <v>26</v>
      </c>
      <c r="D168" s="29">
        <v>354</v>
      </c>
      <c r="E168" s="29">
        <v>6.1315129999999999E-3</v>
      </c>
    </row>
    <row r="169" spans="1:5" x14ac:dyDescent="0.35">
      <c r="A169" s="29" t="s">
        <v>97</v>
      </c>
      <c r="B169" s="29" t="s">
        <v>13</v>
      </c>
      <c r="C169" s="29" t="s">
        <v>27</v>
      </c>
      <c r="D169" s="29">
        <v>307</v>
      </c>
      <c r="E169" s="29">
        <v>5.9274339999999997E-3</v>
      </c>
    </row>
    <row r="170" spans="1:5" x14ac:dyDescent="0.35">
      <c r="A170" s="29" t="s">
        <v>97</v>
      </c>
      <c r="B170" s="29" t="s">
        <v>13</v>
      </c>
      <c r="C170" s="29" t="s">
        <v>28</v>
      </c>
      <c r="D170" s="29">
        <v>697</v>
      </c>
      <c r="E170" s="29">
        <v>6.9077460000000002E-3</v>
      </c>
    </row>
    <row r="171" spans="1:5" x14ac:dyDescent="0.35">
      <c r="A171" s="29" t="s">
        <v>97</v>
      </c>
      <c r="B171" s="29" t="s">
        <v>13</v>
      </c>
      <c r="C171" s="29" t="s">
        <v>29</v>
      </c>
      <c r="D171" s="29">
        <v>351</v>
      </c>
      <c r="E171" s="29">
        <v>7.1189790000000001E-3</v>
      </c>
    </row>
    <row r="172" spans="1:5" x14ac:dyDescent="0.35">
      <c r="A172" s="29" t="s">
        <v>97</v>
      </c>
      <c r="B172" s="29" t="s">
        <v>13</v>
      </c>
      <c r="C172" s="29" t="s">
        <v>30</v>
      </c>
      <c r="D172" s="29">
        <v>2335</v>
      </c>
      <c r="E172" s="29">
        <v>5.4857079999999997E-3</v>
      </c>
    </row>
    <row r="173" spans="1:5" x14ac:dyDescent="0.35">
      <c r="A173" s="29" t="s">
        <v>97</v>
      </c>
      <c r="B173" s="29" t="s">
        <v>13</v>
      </c>
      <c r="C173" s="29" t="s">
        <v>31</v>
      </c>
      <c r="D173" s="29">
        <v>1050</v>
      </c>
      <c r="E173" s="29">
        <v>5.4748660000000001E-3</v>
      </c>
    </row>
    <row r="174" spans="1:5" x14ac:dyDescent="0.35">
      <c r="A174" s="29" t="s">
        <v>97</v>
      </c>
      <c r="B174" s="29" t="s">
        <v>13</v>
      </c>
      <c r="C174" s="29" t="s">
        <v>32</v>
      </c>
      <c r="D174" s="29">
        <v>740</v>
      </c>
      <c r="E174" s="29">
        <v>5.7792629999999998E-3</v>
      </c>
    </row>
    <row r="175" spans="1:5" x14ac:dyDescent="0.35">
      <c r="A175" s="29" t="s">
        <v>97</v>
      </c>
      <c r="B175" s="29" t="s">
        <v>13</v>
      </c>
      <c r="C175" s="29" t="s">
        <v>159</v>
      </c>
      <c r="D175" s="29">
        <v>774</v>
      </c>
      <c r="E175" s="29">
        <v>5.8073580000000003E-3</v>
      </c>
    </row>
    <row r="176" spans="1:5" x14ac:dyDescent="0.35">
      <c r="A176" s="29" t="s">
        <v>97</v>
      </c>
      <c r="B176" s="29" t="s">
        <v>13</v>
      </c>
      <c r="C176" s="29" t="s">
        <v>33</v>
      </c>
      <c r="D176" s="29">
        <v>339</v>
      </c>
      <c r="E176" s="29">
        <v>7.5587909999999996E-3</v>
      </c>
    </row>
    <row r="177" spans="1:5" x14ac:dyDescent="0.35">
      <c r="A177" s="29" t="s">
        <v>97</v>
      </c>
      <c r="B177" s="29" t="s">
        <v>13</v>
      </c>
      <c r="C177" s="29" t="s">
        <v>34</v>
      </c>
      <c r="D177" s="29">
        <v>464</v>
      </c>
      <c r="E177" s="29">
        <v>6.2434150000000004E-3</v>
      </c>
    </row>
    <row r="178" spans="1:5" x14ac:dyDescent="0.35">
      <c r="A178" s="29" t="s">
        <v>97</v>
      </c>
      <c r="B178" s="29" t="s">
        <v>13</v>
      </c>
      <c r="C178" s="29" t="s">
        <v>35</v>
      </c>
      <c r="D178" s="29">
        <v>452</v>
      </c>
      <c r="E178" s="29">
        <v>6.1769959999999997E-3</v>
      </c>
    </row>
    <row r="179" spans="1:5" x14ac:dyDescent="0.35">
      <c r="A179" s="29" t="s">
        <v>97</v>
      </c>
      <c r="B179" s="29" t="s">
        <v>13</v>
      </c>
      <c r="C179" s="29" t="s">
        <v>62</v>
      </c>
      <c r="D179" s="29">
        <v>34</v>
      </c>
      <c r="E179" s="29">
        <v>6.4188450000000003E-3</v>
      </c>
    </row>
    <row r="180" spans="1:5" x14ac:dyDescent="0.35">
      <c r="A180" s="29" t="s">
        <v>97</v>
      </c>
      <c r="B180" s="29" t="s">
        <v>13</v>
      </c>
      <c r="C180" s="29" t="s">
        <v>36</v>
      </c>
      <c r="D180" s="29">
        <v>871</v>
      </c>
      <c r="E180" s="29">
        <v>6.0227830000000003E-3</v>
      </c>
    </row>
    <row r="181" spans="1:5" x14ac:dyDescent="0.35">
      <c r="A181" s="29" t="s">
        <v>97</v>
      </c>
      <c r="B181" s="29" t="s">
        <v>13</v>
      </c>
      <c r="C181" s="29" t="s">
        <v>37</v>
      </c>
      <c r="D181" s="29">
        <v>603</v>
      </c>
      <c r="E181" s="29">
        <v>5.7977860000000001E-3</v>
      </c>
    </row>
    <row r="182" spans="1:5" x14ac:dyDescent="0.35">
      <c r="A182" s="29" t="s">
        <v>97</v>
      </c>
      <c r="B182" s="29" t="s">
        <v>13</v>
      </c>
      <c r="C182" s="29" t="s">
        <v>38</v>
      </c>
      <c r="D182" s="29">
        <v>379</v>
      </c>
      <c r="E182" s="29">
        <v>6.791844E-3</v>
      </c>
    </row>
    <row r="183" spans="1:5" x14ac:dyDescent="0.35">
      <c r="A183" s="29" t="s">
        <v>97</v>
      </c>
      <c r="B183" s="29" t="s">
        <v>13</v>
      </c>
      <c r="C183" s="29" t="s">
        <v>39</v>
      </c>
      <c r="D183" s="29">
        <v>375</v>
      </c>
      <c r="E183" s="29">
        <v>7.6760489999999999E-3</v>
      </c>
    </row>
    <row r="184" spans="1:5" x14ac:dyDescent="0.35">
      <c r="A184" s="29" t="s">
        <v>97</v>
      </c>
      <c r="B184" s="29" t="s">
        <v>13</v>
      </c>
      <c r="C184" s="29" t="s">
        <v>40</v>
      </c>
      <c r="D184" s="29">
        <v>870</v>
      </c>
      <c r="E184" s="29">
        <v>4.4286400000000002E-3</v>
      </c>
    </row>
    <row r="185" spans="1:5" x14ac:dyDescent="0.35">
      <c r="A185" s="29" t="s">
        <v>97</v>
      </c>
      <c r="B185" s="29" t="s">
        <v>13</v>
      </c>
      <c r="C185" s="29" t="s">
        <v>41</v>
      </c>
      <c r="D185" s="29">
        <v>359</v>
      </c>
      <c r="E185" s="29">
        <v>7.0152740000000002E-3</v>
      </c>
    </row>
    <row r="186" spans="1:5" x14ac:dyDescent="0.35">
      <c r="A186" s="29" t="s">
        <v>97</v>
      </c>
      <c r="B186" s="29" t="s">
        <v>13</v>
      </c>
      <c r="C186" s="29" t="s">
        <v>42</v>
      </c>
      <c r="D186" s="29">
        <v>304</v>
      </c>
      <c r="E186" s="29">
        <v>7.9803989999999991E-3</v>
      </c>
    </row>
    <row r="187" spans="1:5" x14ac:dyDescent="0.35">
      <c r="A187" s="29" t="s">
        <v>97</v>
      </c>
      <c r="B187" s="29" t="s">
        <v>13</v>
      </c>
      <c r="C187" s="29" t="s">
        <v>43</v>
      </c>
      <c r="D187" s="29">
        <v>414</v>
      </c>
      <c r="E187" s="29">
        <v>6.9341560000000003E-3</v>
      </c>
    </row>
    <row r="188" spans="1:5" x14ac:dyDescent="0.35">
      <c r="A188" s="29" t="s">
        <v>97</v>
      </c>
      <c r="B188" s="29" t="s">
        <v>13</v>
      </c>
      <c r="C188" s="29" t="s">
        <v>44</v>
      </c>
      <c r="D188" s="29">
        <v>184</v>
      </c>
      <c r="E188" s="29">
        <v>7.1044059999999997E-3</v>
      </c>
    </row>
    <row r="189" spans="1:5" x14ac:dyDescent="0.35">
      <c r="A189" s="29" t="s">
        <v>97</v>
      </c>
      <c r="B189" s="29" t="s">
        <v>13</v>
      </c>
      <c r="C189" s="29" t="s">
        <v>45</v>
      </c>
      <c r="D189" s="29">
        <v>618</v>
      </c>
      <c r="E189" s="29">
        <v>5.5597320000000004E-3</v>
      </c>
    </row>
    <row r="190" spans="1:5" x14ac:dyDescent="0.35">
      <c r="A190" s="29" t="s">
        <v>97</v>
      </c>
      <c r="B190" s="29" t="s">
        <v>13</v>
      </c>
      <c r="C190" s="29" t="s">
        <v>46</v>
      </c>
      <c r="D190" s="29">
        <v>317</v>
      </c>
      <c r="E190" s="29">
        <v>7.4812330000000003E-3</v>
      </c>
    </row>
    <row r="191" spans="1:5" x14ac:dyDescent="0.35">
      <c r="A191" s="29" t="s">
        <v>97</v>
      </c>
      <c r="B191" s="29" t="s">
        <v>13</v>
      </c>
      <c r="C191" s="29" t="s">
        <v>47</v>
      </c>
      <c r="D191" s="29">
        <v>249</v>
      </c>
      <c r="E191" s="29">
        <v>6.8604030000000002E-3</v>
      </c>
    </row>
    <row r="192" spans="1:5" x14ac:dyDescent="0.35">
      <c r="A192" s="29" t="s">
        <v>97</v>
      </c>
      <c r="B192" s="29" t="s">
        <v>13</v>
      </c>
      <c r="C192" s="29" t="s">
        <v>48</v>
      </c>
      <c r="D192" s="29">
        <v>878</v>
      </c>
      <c r="E192" s="29">
        <v>5.855875E-3</v>
      </c>
    </row>
    <row r="193" spans="1:5" x14ac:dyDescent="0.35">
      <c r="A193" s="29" t="s">
        <v>97</v>
      </c>
      <c r="B193" s="29" t="s">
        <v>13</v>
      </c>
      <c r="C193" s="29" t="s">
        <v>49</v>
      </c>
      <c r="D193" s="29">
        <v>498</v>
      </c>
      <c r="E193" s="29">
        <v>6.878927E-3</v>
      </c>
    </row>
    <row r="194" spans="1:5" x14ac:dyDescent="0.35">
      <c r="A194" s="29" t="s">
        <v>97</v>
      </c>
      <c r="B194" s="29" t="s">
        <v>13</v>
      </c>
      <c r="C194" s="29" t="s">
        <v>50</v>
      </c>
      <c r="D194" s="29">
        <v>384</v>
      </c>
      <c r="E194" s="29">
        <v>7.2458820000000004E-3</v>
      </c>
    </row>
    <row r="195" spans="1:5" x14ac:dyDescent="0.35">
      <c r="A195" s="29" t="s">
        <v>97</v>
      </c>
      <c r="B195" s="29" t="s">
        <v>13</v>
      </c>
      <c r="C195" s="29" t="s">
        <v>51</v>
      </c>
      <c r="D195" s="29">
        <v>402</v>
      </c>
      <c r="E195" s="29">
        <v>6.7472519999999996E-3</v>
      </c>
    </row>
    <row r="196" spans="1:5" x14ac:dyDescent="0.35">
      <c r="A196" s="29" t="s">
        <v>97</v>
      </c>
      <c r="B196" s="29" t="s">
        <v>13</v>
      </c>
      <c r="C196" s="29" t="s">
        <v>52</v>
      </c>
      <c r="D196" s="29">
        <v>656</v>
      </c>
      <c r="E196" s="29">
        <v>4.1591670000000001E-3</v>
      </c>
    </row>
    <row r="197" spans="1:5" x14ac:dyDescent="0.35">
      <c r="A197" s="29" t="s">
        <v>97</v>
      </c>
      <c r="B197" s="29" t="s">
        <v>13</v>
      </c>
      <c r="C197" s="29" t="s">
        <v>53</v>
      </c>
      <c r="D197" s="29">
        <v>328</v>
      </c>
      <c r="E197" s="29">
        <v>7.029909E-3</v>
      </c>
    </row>
    <row r="198" spans="1:5" x14ac:dyDescent="0.35">
      <c r="A198" s="29" t="s">
        <v>97</v>
      </c>
      <c r="B198" s="29" t="s">
        <v>13</v>
      </c>
      <c r="C198" s="29" t="s">
        <v>54</v>
      </c>
      <c r="D198" s="29">
        <v>1226</v>
      </c>
      <c r="E198" s="29">
        <v>5.1356789999999998E-3</v>
      </c>
    </row>
    <row r="199" spans="1:5" x14ac:dyDescent="0.35">
      <c r="A199" s="29" t="s">
        <v>97</v>
      </c>
      <c r="B199" s="29" t="s">
        <v>13</v>
      </c>
      <c r="C199" s="29" t="s">
        <v>55</v>
      </c>
      <c r="D199" s="29">
        <v>350</v>
      </c>
      <c r="E199" s="29">
        <v>6.9292329999999999E-3</v>
      </c>
    </row>
    <row r="200" spans="1:5" x14ac:dyDescent="0.35">
      <c r="A200" s="29" t="s">
        <v>97</v>
      </c>
      <c r="B200" s="29" t="s">
        <v>13</v>
      </c>
      <c r="C200" s="29" t="s">
        <v>56</v>
      </c>
      <c r="D200" s="29">
        <v>1442</v>
      </c>
      <c r="E200" s="29">
        <v>5.5520789999999997E-3</v>
      </c>
    </row>
    <row r="201" spans="1:5" x14ac:dyDescent="0.35">
      <c r="A201" s="29" t="s">
        <v>97</v>
      </c>
      <c r="B201" s="29" t="s">
        <v>13</v>
      </c>
      <c r="C201" s="29" t="s">
        <v>222</v>
      </c>
      <c r="D201" s="29">
        <v>15140</v>
      </c>
      <c r="E201" s="29">
        <v>5.6536219999999996E-3</v>
      </c>
    </row>
    <row r="202" spans="1:5" x14ac:dyDescent="0.35">
      <c r="A202" s="29" t="s">
        <v>97</v>
      </c>
      <c r="B202" s="29" t="s">
        <v>13</v>
      </c>
      <c r="C202" s="29" t="s">
        <v>223</v>
      </c>
      <c r="D202" s="29">
        <v>5890</v>
      </c>
      <c r="E202" s="29">
        <v>6.7498230000000003E-3</v>
      </c>
    </row>
    <row r="203" spans="1:5" x14ac:dyDescent="0.35">
      <c r="A203" s="29" t="s">
        <v>97</v>
      </c>
      <c r="B203" s="29" t="s">
        <v>13</v>
      </c>
      <c r="C203" s="29" t="s">
        <v>226</v>
      </c>
      <c r="D203" s="29">
        <v>3271</v>
      </c>
      <c r="E203" s="29">
        <v>7.2537729999999998E-3</v>
      </c>
    </row>
    <row r="204" spans="1:5" x14ac:dyDescent="0.35">
      <c r="A204" s="29" t="s">
        <v>97</v>
      </c>
      <c r="B204" s="29" t="s">
        <v>13</v>
      </c>
      <c r="C204" s="29" t="s">
        <v>224</v>
      </c>
      <c r="D204" s="29">
        <v>516</v>
      </c>
      <c r="E204" s="29">
        <v>7.9828350000000006E-3</v>
      </c>
    </row>
    <row r="205" spans="1:5" x14ac:dyDescent="0.35">
      <c r="A205" s="29" t="s">
        <v>97</v>
      </c>
      <c r="B205" s="29" t="s">
        <v>12</v>
      </c>
      <c r="C205" s="29" t="s">
        <v>9</v>
      </c>
      <c r="D205" s="29">
        <v>7880</v>
      </c>
      <c r="E205" s="29">
        <v>6.4359999999999999E-3</v>
      </c>
    </row>
    <row r="206" spans="1:5" x14ac:dyDescent="0.35">
      <c r="A206" s="29" t="s">
        <v>97</v>
      </c>
      <c r="B206" s="29" t="s">
        <v>12</v>
      </c>
      <c r="C206" s="29" t="s">
        <v>14</v>
      </c>
      <c r="D206" s="29">
        <v>174</v>
      </c>
      <c r="E206" s="29">
        <v>6.4447630000000001E-3</v>
      </c>
    </row>
    <row r="207" spans="1:5" x14ac:dyDescent="0.35">
      <c r="A207" s="29" t="s">
        <v>97</v>
      </c>
      <c r="B207" s="29" t="s">
        <v>12</v>
      </c>
      <c r="C207" s="29" t="s">
        <v>15</v>
      </c>
      <c r="D207" s="29">
        <v>199</v>
      </c>
      <c r="E207" s="29">
        <v>6.3029260000000004E-3</v>
      </c>
    </row>
    <row r="208" spans="1:5" x14ac:dyDescent="0.35">
      <c r="A208" s="29" t="s">
        <v>97</v>
      </c>
      <c r="B208" s="29" t="s">
        <v>12</v>
      </c>
      <c r="C208" s="29" t="s">
        <v>16</v>
      </c>
      <c r="D208" s="29">
        <v>73</v>
      </c>
      <c r="E208" s="29">
        <v>7.61796E-3</v>
      </c>
    </row>
    <row r="209" spans="1:5" x14ac:dyDescent="0.35">
      <c r="A209" s="29" t="s">
        <v>97</v>
      </c>
      <c r="B209" s="29" t="s">
        <v>12</v>
      </c>
      <c r="C209" s="29" t="s">
        <v>17</v>
      </c>
      <c r="D209" s="29">
        <v>171</v>
      </c>
      <c r="E209" s="29">
        <v>7.6538459999999997E-3</v>
      </c>
    </row>
    <row r="210" spans="1:5" x14ac:dyDescent="0.35">
      <c r="A210" s="29" t="s">
        <v>97</v>
      </c>
      <c r="B210" s="29" t="s">
        <v>12</v>
      </c>
      <c r="C210" s="29" t="s">
        <v>18</v>
      </c>
      <c r="D210" s="29">
        <v>115</v>
      </c>
      <c r="E210" s="29">
        <v>8.6032599999999997E-3</v>
      </c>
    </row>
    <row r="211" spans="1:5" x14ac:dyDescent="0.35">
      <c r="A211" s="29" t="s">
        <v>97</v>
      </c>
      <c r="B211" s="29" t="s">
        <v>12</v>
      </c>
      <c r="C211" s="29" t="s">
        <v>19</v>
      </c>
      <c r="D211" s="29">
        <v>94</v>
      </c>
      <c r="E211" s="29">
        <v>7.1114050000000003E-3</v>
      </c>
    </row>
    <row r="212" spans="1:5" x14ac:dyDescent="0.35">
      <c r="A212" s="29" t="s">
        <v>97</v>
      </c>
      <c r="B212" s="29" t="s">
        <v>12</v>
      </c>
      <c r="C212" s="29" t="s">
        <v>20</v>
      </c>
      <c r="D212" s="29">
        <v>79</v>
      </c>
      <c r="E212" s="29">
        <v>4.8741490000000004E-3</v>
      </c>
    </row>
    <row r="213" spans="1:5" x14ac:dyDescent="0.35">
      <c r="A213" s="29" t="s">
        <v>97</v>
      </c>
      <c r="B213" s="29" t="s">
        <v>12</v>
      </c>
      <c r="C213" s="29" t="s">
        <v>21</v>
      </c>
      <c r="D213" s="29">
        <v>67</v>
      </c>
      <c r="E213" s="29">
        <v>8.0211780000000003E-3</v>
      </c>
    </row>
    <row r="214" spans="1:5" x14ac:dyDescent="0.35">
      <c r="A214" s="29" t="s">
        <v>97</v>
      </c>
      <c r="B214" s="29" t="s">
        <v>12</v>
      </c>
      <c r="C214" s="29" t="s">
        <v>22</v>
      </c>
      <c r="D214" s="29">
        <v>81</v>
      </c>
      <c r="E214" s="29">
        <v>6.5604979999999997E-3</v>
      </c>
    </row>
    <row r="215" spans="1:5" x14ac:dyDescent="0.35">
      <c r="A215" s="29" t="s">
        <v>97</v>
      </c>
      <c r="B215" s="29" t="s">
        <v>12</v>
      </c>
      <c r="C215" s="29" t="s">
        <v>23</v>
      </c>
      <c r="D215" s="29">
        <v>172</v>
      </c>
      <c r="E215" s="29">
        <v>5.932115E-3</v>
      </c>
    </row>
    <row r="216" spans="1:5" x14ac:dyDescent="0.35">
      <c r="A216" s="29" t="s">
        <v>97</v>
      </c>
      <c r="B216" s="29" t="s">
        <v>12</v>
      </c>
      <c r="C216" s="29" t="s">
        <v>24</v>
      </c>
      <c r="D216" s="29">
        <v>200</v>
      </c>
      <c r="E216" s="29">
        <v>7.200405E-3</v>
      </c>
    </row>
    <row r="217" spans="1:5" x14ac:dyDescent="0.35">
      <c r="A217" s="29" t="s">
        <v>97</v>
      </c>
      <c r="B217" s="29" t="s">
        <v>12</v>
      </c>
      <c r="C217" s="29" t="s">
        <v>25</v>
      </c>
      <c r="D217" s="29">
        <v>189</v>
      </c>
      <c r="E217" s="29">
        <v>7.1515520000000003E-3</v>
      </c>
    </row>
    <row r="218" spans="1:5" x14ac:dyDescent="0.35">
      <c r="A218" s="29" t="s">
        <v>97</v>
      </c>
      <c r="B218" s="29" t="s">
        <v>12</v>
      </c>
      <c r="C218" s="29" t="s">
        <v>26</v>
      </c>
      <c r="D218" s="29">
        <v>152</v>
      </c>
      <c r="E218" s="29">
        <v>6.6624780000000003E-3</v>
      </c>
    </row>
    <row r="219" spans="1:5" x14ac:dyDescent="0.35">
      <c r="A219" s="29" t="s">
        <v>97</v>
      </c>
      <c r="B219" s="29" t="s">
        <v>12</v>
      </c>
      <c r="C219" s="29" t="s">
        <v>27</v>
      </c>
      <c r="D219" s="29">
        <v>152</v>
      </c>
      <c r="E219" s="29">
        <v>5.4934210000000001E-3</v>
      </c>
    </row>
    <row r="220" spans="1:5" x14ac:dyDescent="0.35">
      <c r="A220" s="29" t="s">
        <v>97</v>
      </c>
      <c r="B220" s="29" t="s">
        <v>12</v>
      </c>
      <c r="C220" s="29" t="s">
        <v>28</v>
      </c>
      <c r="D220" s="29">
        <v>601</v>
      </c>
      <c r="E220" s="29">
        <v>6.9347760000000001E-3</v>
      </c>
    </row>
    <row r="221" spans="1:5" x14ac:dyDescent="0.35">
      <c r="A221" s="29" t="s">
        <v>97</v>
      </c>
      <c r="B221" s="29" t="s">
        <v>12</v>
      </c>
      <c r="C221" s="29" t="s">
        <v>29</v>
      </c>
      <c r="D221" s="29">
        <v>57</v>
      </c>
      <c r="E221" s="29">
        <v>7.2327809999999998E-3</v>
      </c>
    </row>
    <row r="222" spans="1:5" x14ac:dyDescent="0.35">
      <c r="A222" s="29" t="s">
        <v>97</v>
      </c>
      <c r="B222" s="29" t="s">
        <v>12</v>
      </c>
      <c r="C222" s="29" t="s">
        <v>30</v>
      </c>
      <c r="D222" s="29">
        <v>694</v>
      </c>
      <c r="E222" s="29">
        <v>5.0257990000000001E-3</v>
      </c>
    </row>
    <row r="223" spans="1:5" x14ac:dyDescent="0.35">
      <c r="A223" s="29" t="s">
        <v>97</v>
      </c>
      <c r="B223" s="29" t="s">
        <v>12</v>
      </c>
      <c r="C223" s="29" t="s">
        <v>31</v>
      </c>
      <c r="D223" s="29">
        <v>313</v>
      </c>
      <c r="E223" s="29">
        <v>5.7546059999999998E-3</v>
      </c>
    </row>
    <row r="224" spans="1:5" x14ac:dyDescent="0.35">
      <c r="A224" s="29" t="s">
        <v>97</v>
      </c>
      <c r="B224" s="29" t="s">
        <v>12</v>
      </c>
      <c r="C224" s="29" t="s">
        <v>32</v>
      </c>
      <c r="D224" s="29">
        <v>194</v>
      </c>
      <c r="E224" s="29">
        <v>6.1793619999999999E-3</v>
      </c>
    </row>
    <row r="225" spans="1:5" x14ac:dyDescent="0.35">
      <c r="A225" s="29" t="s">
        <v>97</v>
      </c>
      <c r="B225" s="29" t="s">
        <v>12</v>
      </c>
      <c r="C225" s="29" t="s">
        <v>159</v>
      </c>
      <c r="D225" s="29">
        <v>205</v>
      </c>
      <c r="E225" s="29">
        <v>6.1907179999999996E-3</v>
      </c>
    </row>
    <row r="226" spans="1:5" x14ac:dyDescent="0.35">
      <c r="A226" s="29" t="s">
        <v>97</v>
      </c>
      <c r="B226" s="29" t="s">
        <v>12</v>
      </c>
      <c r="C226" s="29" t="s">
        <v>33</v>
      </c>
      <c r="D226" s="29">
        <v>101</v>
      </c>
      <c r="E226" s="29">
        <v>6.8287019999999999E-3</v>
      </c>
    </row>
    <row r="227" spans="1:5" x14ac:dyDescent="0.35">
      <c r="A227" s="29" t="s">
        <v>97</v>
      </c>
      <c r="B227" s="29" t="s">
        <v>12</v>
      </c>
      <c r="C227" s="29" t="s">
        <v>34</v>
      </c>
      <c r="D227" s="29">
        <v>298</v>
      </c>
      <c r="E227" s="29">
        <v>6.0539390000000004E-3</v>
      </c>
    </row>
    <row r="228" spans="1:5" x14ac:dyDescent="0.35">
      <c r="A228" s="29" t="s">
        <v>97</v>
      </c>
      <c r="B228" s="29" t="s">
        <v>12</v>
      </c>
      <c r="C228" s="29" t="s">
        <v>35</v>
      </c>
      <c r="D228" s="29">
        <v>207</v>
      </c>
      <c r="E228" s="29">
        <v>6.0740400000000002E-3</v>
      </c>
    </row>
    <row r="229" spans="1:5" x14ac:dyDescent="0.35">
      <c r="A229" s="29" t="s">
        <v>97</v>
      </c>
      <c r="B229" s="29" t="s">
        <v>12</v>
      </c>
      <c r="C229" s="29" t="s">
        <v>62</v>
      </c>
      <c r="D229" s="29">
        <v>11</v>
      </c>
      <c r="E229" s="29">
        <v>6.3909930000000002E-3</v>
      </c>
    </row>
    <row r="230" spans="1:5" x14ac:dyDescent="0.35">
      <c r="A230" s="29" t="s">
        <v>97</v>
      </c>
      <c r="B230" s="29" t="s">
        <v>12</v>
      </c>
      <c r="C230" s="29" t="s">
        <v>36</v>
      </c>
      <c r="D230" s="29">
        <v>226</v>
      </c>
      <c r="E230" s="29">
        <v>5.9244399999999996E-3</v>
      </c>
    </row>
    <row r="231" spans="1:5" x14ac:dyDescent="0.35">
      <c r="A231" s="29" t="s">
        <v>97</v>
      </c>
      <c r="B231" s="29" t="s">
        <v>12</v>
      </c>
      <c r="C231" s="29" t="s">
        <v>37</v>
      </c>
      <c r="D231" s="29">
        <v>128</v>
      </c>
      <c r="E231" s="29">
        <v>6.0371440000000004E-3</v>
      </c>
    </row>
    <row r="232" spans="1:5" x14ac:dyDescent="0.35">
      <c r="A232" s="29" t="s">
        <v>97</v>
      </c>
      <c r="B232" s="29" t="s">
        <v>12</v>
      </c>
      <c r="C232" s="29" t="s">
        <v>38</v>
      </c>
      <c r="D232" s="29">
        <v>108</v>
      </c>
      <c r="E232" s="29">
        <v>6.9936340000000003E-3</v>
      </c>
    </row>
    <row r="233" spans="1:5" x14ac:dyDescent="0.35">
      <c r="A233" s="29" t="s">
        <v>97</v>
      </c>
      <c r="B233" s="29" t="s">
        <v>12</v>
      </c>
      <c r="C233" s="29" t="s">
        <v>39</v>
      </c>
      <c r="D233" s="29">
        <v>156</v>
      </c>
      <c r="E233" s="29">
        <v>8.9251680000000007E-3</v>
      </c>
    </row>
    <row r="234" spans="1:5" x14ac:dyDescent="0.35">
      <c r="A234" s="29" t="s">
        <v>97</v>
      </c>
      <c r="B234" s="29" t="s">
        <v>12</v>
      </c>
      <c r="C234" s="29" t="s">
        <v>40</v>
      </c>
      <c r="D234" s="29">
        <v>297</v>
      </c>
      <c r="E234" s="29">
        <v>5.1315609999999998E-3</v>
      </c>
    </row>
    <row r="235" spans="1:5" x14ac:dyDescent="0.35">
      <c r="A235" s="29" t="s">
        <v>97</v>
      </c>
      <c r="B235" s="29" t="s">
        <v>12</v>
      </c>
      <c r="C235" s="29" t="s">
        <v>41</v>
      </c>
      <c r="D235" s="29">
        <v>258</v>
      </c>
      <c r="E235" s="29">
        <v>7.3355850000000004E-3</v>
      </c>
    </row>
    <row r="236" spans="1:5" x14ac:dyDescent="0.35">
      <c r="A236" s="29" t="s">
        <v>97</v>
      </c>
      <c r="B236" s="29" t="s">
        <v>12</v>
      </c>
      <c r="C236" s="29" t="s">
        <v>42</v>
      </c>
      <c r="D236" s="29">
        <v>124</v>
      </c>
      <c r="E236" s="29">
        <v>8.3471469999999992E-3</v>
      </c>
    </row>
    <row r="237" spans="1:5" x14ac:dyDescent="0.35">
      <c r="A237" s="29" t="s">
        <v>97</v>
      </c>
      <c r="B237" s="29" t="s">
        <v>12</v>
      </c>
      <c r="C237" s="29" t="s">
        <v>43</v>
      </c>
      <c r="D237" s="29">
        <v>112</v>
      </c>
      <c r="E237" s="29">
        <v>6.9666620000000002E-3</v>
      </c>
    </row>
    <row r="238" spans="1:5" x14ac:dyDescent="0.35">
      <c r="A238" s="29" t="s">
        <v>97</v>
      </c>
      <c r="B238" s="29" t="s">
        <v>12</v>
      </c>
      <c r="C238" s="29" t="s">
        <v>44</v>
      </c>
      <c r="D238" s="29">
        <v>62</v>
      </c>
      <c r="E238" s="29">
        <v>7.6499030000000004E-3</v>
      </c>
    </row>
    <row r="239" spans="1:5" x14ac:dyDescent="0.35">
      <c r="A239" s="29" t="s">
        <v>97</v>
      </c>
      <c r="B239" s="29" t="s">
        <v>12</v>
      </c>
      <c r="C239" s="29" t="s">
        <v>45</v>
      </c>
      <c r="D239" s="29">
        <v>193</v>
      </c>
      <c r="E239" s="29">
        <v>6.5821689999999997E-3</v>
      </c>
    </row>
    <row r="240" spans="1:5" x14ac:dyDescent="0.35">
      <c r="A240" s="29" t="s">
        <v>97</v>
      </c>
      <c r="B240" s="29" t="s">
        <v>12</v>
      </c>
      <c r="C240" s="29" t="s">
        <v>46</v>
      </c>
      <c r="D240" s="29">
        <v>61</v>
      </c>
      <c r="E240" s="29">
        <v>7.4204980000000002E-3</v>
      </c>
    </row>
    <row r="241" spans="1:5" x14ac:dyDescent="0.35">
      <c r="A241" s="29" t="s">
        <v>97</v>
      </c>
      <c r="B241" s="29" t="s">
        <v>12</v>
      </c>
      <c r="C241" s="29" t="s">
        <v>47</v>
      </c>
      <c r="D241" s="29">
        <v>70</v>
      </c>
      <c r="E241" s="29">
        <v>7.7542979999999997E-3</v>
      </c>
    </row>
    <row r="242" spans="1:5" x14ac:dyDescent="0.35">
      <c r="A242" s="29" t="s">
        <v>97</v>
      </c>
      <c r="B242" s="29" t="s">
        <v>12</v>
      </c>
      <c r="C242" s="29" t="s">
        <v>48</v>
      </c>
      <c r="D242" s="29">
        <v>314</v>
      </c>
      <c r="E242" s="29">
        <v>6.6110800000000001E-3</v>
      </c>
    </row>
    <row r="243" spans="1:5" x14ac:dyDescent="0.35">
      <c r="A243" s="29" t="s">
        <v>97</v>
      </c>
      <c r="B243" s="29" t="s">
        <v>12</v>
      </c>
      <c r="C243" s="29" t="s">
        <v>49</v>
      </c>
      <c r="D243" s="29">
        <v>118</v>
      </c>
      <c r="E243" s="29">
        <v>7.3588550000000001E-3</v>
      </c>
    </row>
    <row r="244" spans="1:5" x14ac:dyDescent="0.35">
      <c r="A244" s="29" t="s">
        <v>97</v>
      </c>
      <c r="B244" s="29" t="s">
        <v>12</v>
      </c>
      <c r="C244" s="29" t="s">
        <v>50</v>
      </c>
      <c r="D244" s="29">
        <v>91</v>
      </c>
      <c r="E244" s="29">
        <v>8.9116549999999992E-3</v>
      </c>
    </row>
    <row r="245" spans="1:5" x14ac:dyDescent="0.35">
      <c r="A245" s="29" t="s">
        <v>97</v>
      </c>
      <c r="B245" s="29" t="s">
        <v>12</v>
      </c>
      <c r="C245" s="29" t="s">
        <v>51</v>
      </c>
      <c r="D245" s="29">
        <v>124</v>
      </c>
      <c r="E245" s="29">
        <v>6.9125219999999999E-3</v>
      </c>
    </row>
    <row r="246" spans="1:5" x14ac:dyDescent="0.35">
      <c r="A246" s="29" t="s">
        <v>97</v>
      </c>
      <c r="B246" s="29" t="s">
        <v>12</v>
      </c>
      <c r="C246" s="29" t="s">
        <v>52</v>
      </c>
      <c r="D246" s="29">
        <v>158</v>
      </c>
      <c r="E246" s="29">
        <v>4.0701909999999999E-3</v>
      </c>
    </row>
    <row r="247" spans="1:5" x14ac:dyDescent="0.35">
      <c r="A247" s="29" t="s">
        <v>97</v>
      </c>
      <c r="B247" s="29" t="s">
        <v>12</v>
      </c>
      <c r="C247" s="29" t="s">
        <v>53</v>
      </c>
      <c r="D247" s="29">
        <v>153</v>
      </c>
      <c r="E247" s="29">
        <v>6.2438709999999998E-3</v>
      </c>
    </row>
    <row r="248" spans="1:5" x14ac:dyDescent="0.35">
      <c r="A248" s="29" t="s">
        <v>97</v>
      </c>
      <c r="B248" s="29" t="s">
        <v>12</v>
      </c>
      <c r="C248" s="29" t="s">
        <v>54</v>
      </c>
      <c r="D248" s="29">
        <v>261</v>
      </c>
      <c r="E248" s="29">
        <v>5.3655370000000001E-3</v>
      </c>
    </row>
    <row r="249" spans="1:5" x14ac:dyDescent="0.35">
      <c r="A249" s="29" t="s">
        <v>97</v>
      </c>
      <c r="B249" s="29" t="s">
        <v>12</v>
      </c>
      <c r="C249" s="29" t="s">
        <v>55</v>
      </c>
      <c r="D249" s="29">
        <v>81</v>
      </c>
      <c r="E249" s="29">
        <v>7.3558240000000004E-3</v>
      </c>
    </row>
    <row r="250" spans="1:5" x14ac:dyDescent="0.35">
      <c r="A250" s="29" t="s">
        <v>97</v>
      </c>
      <c r="B250" s="29" t="s">
        <v>12</v>
      </c>
      <c r="C250" s="29" t="s">
        <v>56</v>
      </c>
      <c r="D250" s="29">
        <v>186</v>
      </c>
      <c r="E250" s="29">
        <v>5.950566E-3</v>
      </c>
    </row>
    <row r="251" spans="1:5" x14ac:dyDescent="0.35">
      <c r="A251" s="29" t="s">
        <v>97</v>
      </c>
      <c r="B251" s="29" t="s">
        <v>12</v>
      </c>
      <c r="C251" s="29" t="s">
        <v>222</v>
      </c>
      <c r="D251" s="29">
        <v>4147</v>
      </c>
      <c r="E251" s="29">
        <v>5.8625709999999996E-3</v>
      </c>
    </row>
    <row r="252" spans="1:5" x14ac:dyDescent="0.35">
      <c r="A252" s="29" t="s">
        <v>97</v>
      </c>
      <c r="B252" s="29" t="s">
        <v>12</v>
      </c>
      <c r="C252" s="29" t="s">
        <v>223</v>
      </c>
      <c r="D252" s="29">
        <v>2411</v>
      </c>
      <c r="E252" s="29">
        <v>6.7529410000000002E-3</v>
      </c>
    </row>
    <row r="253" spans="1:5" x14ac:dyDescent="0.35">
      <c r="A253" s="29" t="s">
        <v>97</v>
      </c>
      <c r="B253" s="29" t="s">
        <v>12</v>
      </c>
      <c r="C253" s="29" t="s">
        <v>226</v>
      </c>
      <c r="D253" s="29">
        <v>1174</v>
      </c>
      <c r="E253" s="29">
        <v>7.7116160000000001E-3</v>
      </c>
    </row>
    <row r="254" spans="1:5" x14ac:dyDescent="0.35">
      <c r="A254" s="29" t="s">
        <v>97</v>
      </c>
      <c r="B254" s="29" t="s">
        <v>12</v>
      </c>
      <c r="C254" s="29" t="s">
        <v>224</v>
      </c>
      <c r="D254" s="29">
        <v>148</v>
      </c>
      <c r="E254" s="29">
        <v>7.2217519999999997E-3</v>
      </c>
    </row>
    <row r="255" spans="1:5" x14ac:dyDescent="0.35">
      <c r="A255" s="29" t="s">
        <v>97</v>
      </c>
      <c r="B255" s="29" t="s">
        <v>73</v>
      </c>
      <c r="C255" s="29" t="s">
        <v>9</v>
      </c>
      <c r="D255" s="29">
        <v>3308</v>
      </c>
      <c r="E255" s="29">
        <v>5.0686109999999998E-3</v>
      </c>
    </row>
    <row r="256" spans="1:5" x14ac:dyDescent="0.35">
      <c r="A256" s="29" t="s">
        <v>97</v>
      </c>
      <c r="B256" s="29" t="s">
        <v>71</v>
      </c>
      <c r="C256" s="29" t="s">
        <v>9</v>
      </c>
      <c r="D256" s="29">
        <v>4095</v>
      </c>
      <c r="E256" s="29">
        <v>4.7853009999999996E-3</v>
      </c>
    </row>
    <row r="257" spans="1:5" x14ac:dyDescent="0.35">
      <c r="A257" s="29" t="s">
        <v>97</v>
      </c>
      <c r="B257" s="29" t="s">
        <v>69</v>
      </c>
      <c r="C257" s="29" t="s">
        <v>9</v>
      </c>
      <c r="D257" s="29">
        <v>12169</v>
      </c>
      <c r="E257" s="29">
        <v>4.5296770000000002E-3</v>
      </c>
    </row>
    <row r="258" spans="1:5" x14ac:dyDescent="0.35">
      <c r="A258" s="29" t="s">
        <v>97</v>
      </c>
      <c r="B258" s="29" t="s">
        <v>70</v>
      </c>
      <c r="C258" s="29" t="s">
        <v>9</v>
      </c>
      <c r="D258" s="29">
        <v>21025</v>
      </c>
      <c r="E258" s="29">
        <v>5.3089879999999997E-3</v>
      </c>
    </row>
    <row r="259" spans="1:5" x14ac:dyDescent="0.35">
      <c r="A259" s="29" t="s">
        <v>97</v>
      </c>
      <c r="B259" s="29" t="s">
        <v>72</v>
      </c>
      <c r="C259" s="29" t="s">
        <v>9</v>
      </c>
      <c r="D259" s="29">
        <v>18062</v>
      </c>
      <c r="E259" s="29">
        <v>5.3642209999999997E-3</v>
      </c>
    </row>
    <row r="260" spans="1:5" x14ac:dyDescent="0.35">
      <c r="A260" s="29" t="s">
        <v>97</v>
      </c>
      <c r="B260" s="29" t="s">
        <v>74</v>
      </c>
      <c r="C260" s="29" t="s">
        <v>9</v>
      </c>
      <c r="D260" s="29">
        <v>114941</v>
      </c>
      <c r="E260" s="29">
        <v>5.7491240000000004E-3</v>
      </c>
    </row>
    <row r="261" spans="1:5" x14ac:dyDescent="0.35">
      <c r="A261" s="29" t="s">
        <v>97</v>
      </c>
      <c r="B261" s="29" t="s">
        <v>74</v>
      </c>
      <c r="C261" s="29" t="s">
        <v>14</v>
      </c>
      <c r="D261" s="29">
        <v>1851</v>
      </c>
      <c r="E261" s="29">
        <v>5.8783530000000002E-3</v>
      </c>
    </row>
    <row r="262" spans="1:5" x14ac:dyDescent="0.35">
      <c r="A262" s="29" t="s">
        <v>97</v>
      </c>
      <c r="B262" s="29" t="s">
        <v>73</v>
      </c>
      <c r="C262" s="29" t="s">
        <v>14</v>
      </c>
      <c r="D262" s="29">
        <v>74</v>
      </c>
      <c r="E262" s="29">
        <v>5.3062430000000004E-3</v>
      </c>
    </row>
    <row r="263" spans="1:5" x14ac:dyDescent="0.35">
      <c r="A263" s="29" t="s">
        <v>97</v>
      </c>
      <c r="B263" s="29" t="s">
        <v>71</v>
      </c>
      <c r="C263" s="29" t="s">
        <v>14</v>
      </c>
      <c r="D263" s="29">
        <v>107</v>
      </c>
      <c r="E263" s="29">
        <v>5.2016270000000003E-3</v>
      </c>
    </row>
    <row r="264" spans="1:5" x14ac:dyDescent="0.35">
      <c r="A264" s="29" t="s">
        <v>97</v>
      </c>
      <c r="B264" s="29" t="s">
        <v>69</v>
      </c>
      <c r="C264" s="29" t="s">
        <v>14</v>
      </c>
      <c r="D264" s="29">
        <v>269</v>
      </c>
      <c r="E264" s="29">
        <v>4.7698510000000003E-3</v>
      </c>
    </row>
    <row r="265" spans="1:5" x14ac:dyDescent="0.35">
      <c r="A265" s="29" t="s">
        <v>97</v>
      </c>
      <c r="B265" s="29" t="s">
        <v>70</v>
      </c>
      <c r="C265" s="29" t="s">
        <v>14</v>
      </c>
      <c r="D265" s="29">
        <v>364</v>
      </c>
      <c r="E265" s="29">
        <v>5.3331350000000001E-3</v>
      </c>
    </row>
    <row r="266" spans="1:5" x14ac:dyDescent="0.35">
      <c r="A266" s="29" t="s">
        <v>97</v>
      </c>
      <c r="B266" s="29" t="s">
        <v>72</v>
      </c>
      <c r="C266" s="29" t="s">
        <v>14</v>
      </c>
      <c r="D266" s="29">
        <v>350</v>
      </c>
      <c r="E266" s="29">
        <v>5.751356E-3</v>
      </c>
    </row>
    <row r="267" spans="1:5" x14ac:dyDescent="0.35">
      <c r="A267" s="29" t="s">
        <v>97</v>
      </c>
      <c r="B267" s="29" t="s">
        <v>72</v>
      </c>
      <c r="C267" s="29" t="s">
        <v>15</v>
      </c>
      <c r="D267" s="29">
        <v>223</v>
      </c>
      <c r="E267" s="29">
        <v>5.6103639999999996E-3</v>
      </c>
    </row>
    <row r="268" spans="1:5" x14ac:dyDescent="0.35">
      <c r="A268" s="29" t="s">
        <v>97</v>
      </c>
      <c r="B268" s="29" t="s">
        <v>70</v>
      </c>
      <c r="C268" s="29" t="s">
        <v>15</v>
      </c>
      <c r="D268" s="29">
        <v>281</v>
      </c>
      <c r="E268" s="29">
        <v>5.6339789999999999E-3</v>
      </c>
    </row>
    <row r="269" spans="1:5" x14ac:dyDescent="0.35">
      <c r="A269" s="29" t="s">
        <v>97</v>
      </c>
      <c r="B269" s="29" t="s">
        <v>69</v>
      </c>
      <c r="C269" s="29" t="s">
        <v>15</v>
      </c>
      <c r="D269" s="29">
        <v>175</v>
      </c>
      <c r="E269" s="29">
        <v>4.8793650000000001E-3</v>
      </c>
    </row>
    <row r="270" spans="1:5" x14ac:dyDescent="0.35">
      <c r="A270" s="29" t="s">
        <v>97</v>
      </c>
      <c r="B270" s="29" t="s">
        <v>71</v>
      </c>
      <c r="C270" s="29" t="s">
        <v>15</v>
      </c>
      <c r="D270" s="29">
        <v>69</v>
      </c>
      <c r="E270" s="29">
        <v>5.0981280000000004E-3</v>
      </c>
    </row>
    <row r="271" spans="1:5" x14ac:dyDescent="0.35">
      <c r="A271" s="29" t="s">
        <v>97</v>
      </c>
      <c r="B271" s="29" t="s">
        <v>73</v>
      </c>
      <c r="C271" s="29" t="s">
        <v>15</v>
      </c>
      <c r="D271" s="29">
        <v>46</v>
      </c>
      <c r="E271" s="29">
        <v>4.7395830000000003E-3</v>
      </c>
    </row>
    <row r="272" spans="1:5" x14ac:dyDescent="0.35">
      <c r="A272" s="29" t="s">
        <v>97</v>
      </c>
      <c r="B272" s="29" t="s">
        <v>74</v>
      </c>
      <c r="C272" s="29" t="s">
        <v>15</v>
      </c>
      <c r="D272" s="29">
        <v>1113</v>
      </c>
      <c r="E272" s="29">
        <v>5.5863049999999997E-3</v>
      </c>
    </row>
    <row r="273" spans="1:5" x14ac:dyDescent="0.35">
      <c r="A273" s="29" t="s">
        <v>97</v>
      </c>
      <c r="B273" s="29" t="s">
        <v>74</v>
      </c>
      <c r="C273" s="29" t="s">
        <v>16</v>
      </c>
      <c r="D273" s="29">
        <v>1205</v>
      </c>
      <c r="E273" s="29">
        <v>6.0827279999999999E-3</v>
      </c>
    </row>
    <row r="274" spans="1:5" x14ac:dyDescent="0.35">
      <c r="A274" s="29" t="s">
        <v>97</v>
      </c>
      <c r="B274" s="29" t="s">
        <v>73</v>
      </c>
      <c r="C274" s="29" t="s">
        <v>16</v>
      </c>
      <c r="D274" s="29">
        <v>62</v>
      </c>
      <c r="E274" s="29">
        <v>5.6158520000000002E-3</v>
      </c>
    </row>
    <row r="275" spans="1:5" x14ac:dyDescent="0.35">
      <c r="A275" s="29" t="s">
        <v>97</v>
      </c>
      <c r="B275" s="29" t="s">
        <v>71</v>
      </c>
      <c r="C275" s="29" t="s">
        <v>16</v>
      </c>
      <c r="D275" s="29">
        <v>46</v>
      </c>
      <c r="E275" s="29">
        <v>4.9164639999999997E-3</v>
      </c>
    </row>
    <row r="276" spans="1:5" x14ac:dyDescent="0.35">
      <c r="A276" s="29" t="s">
        <v>97</v>
      </c>
      <c r="B276" s="29" t="s">
        <v>69</v>
      </c>
      <c r="C276" s="29" t="s">
        <v>16</v>
      </c>
      <c r="D276" s="29">
        <v>164</v>
      </c>
      <c r="E276" s="29">
        <v>5.0153840000000003E-3</v>
      </c>
    </row>
    <row r="277" spans="1:5" x14ac:dyDescent="0.35">
      <c r="A277" s="29" t="s">
        <v>97</v>
      </c>
      <c r="B277" s="29" t="s">
        <v>70</v>
      </c>
      <c r="C277" s="29" t="s">
        <v>16</v>
      </c>
      <c r="D277" s="29">
        <v>287</v>
      </c>
      <c r="E277" s="29">
        <v>5.4755439999999997E-3</v>
      </c>
    </row>
    <row r="278" spans="1:5" x14ac:dyDescent="0.35">
      <c r="A278" s="29" t="s">
        <v>97</v>
      </c>
      <c r="B278" s="29" t="s">
        <v>72</v>
      </c>
      <c r="C278" s="29" t="s">
        <v>16</v>
      </c>
      <c r="D278" s="29">
        <v>223</v>
      </c>
      <c r="E278" s="29">
        <v>5.6199650000000002E-3</v>
      </c>
    </row>
    <row r="279" spans="1:5" x14ac:dyDescent="0.35">
      <c r="A279" s="29" t="s">
        <v>97</v>
      </c>
      <c r="B279" s="29" t="s">
        <v>72</v>
      </c>
      <c r="C279" s="29" t="s">
        <v>17</v>
      </c>
      <c r="D279" s="29">
        <v>229</v>
      </c>
      <c r="E279" s="29">
        <v>7.1588930000000004E-3</v>
      </c>
    </row>
    <row r="280" spans="1:5" x14ac:dyDescent="0.35">
      <c r="A280" s="29" t="s">
        <v>97</v>
      </c>
      <c r="B280" s="29" t="s">
        <v>70</v>
      </c>
      <c r="C280" s="29" t="s">
        <v>17</v>
      </c>
      <c r="D280" s="29">
        <v>253</v>
      </c>
      <c r="E280" s="29">
        <v>7.0037320000000004E-3</v>
      </c>
    </row>
    <row r="281" spans="1:5" x14ac:dyDescent="0.35">
      <c r="A281" s="29" t="s">
        <v>97</v>
      </c>
      <c r="B281" s="29" t="s">
        <v>69</v>
      </c>
      <c r="C281" s="29" t="s">
        <v>17</v>
      </c>
      <c r="D281" s="29">
        <v>108</v>
      </c>
      <c r="E281" s="29">
        <v>6.2778620000000004E-3</v>
      </c>
    </row>
    <row r="282" spans="1:5" x14ac:dyDescent="0.35">
      <c r="A282" s="29" t="s">
        <v>97</v>
      </c>
      <c r="B282" s="29" t="s">
        <v>71</v>
      </c>
      <c r="C282" s="29" t="s">
        <v>17</v>
      </c>
      <c r="D282" s="29">
        <v>37</v>
      </c>
      <c r="E282" s="29">
        <v>6.2653270000000002E-3</v>
      </c>
    </row>
    <row r="283" spans="1:5" x14ac:dyDescent="0.35">
      <c r="A283" s="29" t="s">
        <v>97</v>
      </c>
      <c r="B283" s="29" t="s">
        <v>73</v>
      </c>
      <c r="C283" s="29" t="s">
        <v>17</v>
      </c>
      <c r="D283" s="29">
        <v>58</v>
      </c>
      <c r="E283" s="29">
        <v>6.990741E-3</v>
      </c>
    </row>
    <row r="284" spans="1:5" x14ac:dyDescent="0.35">
      <c r="A284" s="29" t="s">
        <v>97</v>
      </c>
      <c r="B284" s="29" t="s">
        <v>74</v>
      </c>
      <c r="C284" s="29" t="s">
        <v>17</v>
      </c>
      <c r="D284" s="29">
        <v>1136</v>
      </c>
      <c r="E284" s="29">
        <v>7.3828219999999998E-3</v>
      </c>
    </row>
    <row r="285" spans="1:5" x14ac:dyDescent="0.35">
      <c r="A285" s="29" t="s">
        <v>97</v>
      </c>
      <c r="B285" s="29" t="s">
        <v>74</v>
      </c>
      <c r="C285" s="29" t="s">
        <v>18</v>
      </c>
      <c r="D285" s="29">
        <v>1232</v>
      </c>
      <c r="E285" s="29">
        <v>7.0932149999999999E-3</v>
      </c>
    </row>
    <row r="286" spans="1:5" x14ac:dyDescent="0.35">
      <c r="A286" s="29" t="s">
        <v>97</v>
      </c>
      <c r="B286" s="29" t="s">
        <v>73</v>
      </c>
      <c r="C286" s="29" t="s">
        <v>18</v>
      </c>
      <c r="D286" s="29">
        <v>46</v>
      </c>
      <c r="E286" s="29">
        <v>6.7202579999999998E-3</v>
      </c>
    </row>
    <row r="287" spans="1:5" x14ac:dyDescent="0.35">
      <c r="A287" s="29" t="s">
        <v>97</v>
      </c>
      <c r="B287" s="29" t="s">
        <v>71</v>
      </c>
      <c r="C287" s="29" t="s">
        <v>18</v>
      </c>
      <c r="D287" s="29">
        <v>61</v>
      </c>
      <c r="E287" s="29">
        <v>6.6355490000000001E-3</v>
      </c>
    </row>
    <row r="288" spans="1:5" x14ac:dyDescent="0.35">
      <c r="A288" s="29" t="s">
        <v>97</v>
      </c>
      <c r="B288" s="29" t="s">
        <v>69</v>
      </c>
      <c r="C288" s="29" t="s">
        <v>18</v>
      </c>
      <c r="D288" s="29">
        <v>81</v>
      </c>
      <c r="E288" s="29">
        <v>5.4202390000000003E-3</v>
      </c>
    </row>
    <row r="289" spans="1:5" x14ac:dyDescent="0.35">
      <c r="A289" s="29" t="s">
        <v>97</v>
      </c>
      <c r="B289" s="29" t="s">
        <v>70</v>
      </c>
      <c r="C289" s="29" t="s">
        <v>18</v>
      </c>
      <c r="D289" s="29">
        <v>256</v>
      </c>
      <c r="E289" s="29">
        <v>6.3074630000000001E-3</v>
      </c>
    </row>
    <row r="290" spans="1:5" x14ac:dyDescent="0.35">
      <c r="A290" s="29" t="s">
        <v>97</v>
      </c>
      <c r="B290" s="29" t="s">
        <v>72</v>
      </c>
      <c r="C290" s="29" t="s">
        <v>18</v>
      </c>
      <c r="D290" s="29">
        <v>303</v>
      </c>
      <c r="E290" s="29">
        <v>6.540611E-3</v>
      </c>
    </row>
    <row r="291" spans="1:5" x14ac:dyDescent="0.35">
      <c r="A291" s="29" t="s">
        <v>97</v>
      </c>
      <c r="B291" s="29" t="s">
        <v>72</v>
      </c>
      <c r="C291" s="29" t="s">
        <v>19</v>
      </c>
      <c r="D291" s="29">
        <v>284</v>
      </c>
      <c r="E291" s="29">
        <v>5.8924670000000002E-3</v>
      </c>
    </row>
    <row r="292" spans="1:5" x14ac:dyDescent="0.35">
      <c r="A292" s="29" t="s">
        <v>97</v>
      </c>
      <c r="B292" s="29" t="s">
        <v>70</v>
      </c>
      <c r="C292" s="29" t="s">
        <v>19</v>
      </c>
      <c r="D292" s="29">
        <v>361</v>
      </c>
      <c r="E292" s="29">
        <v>5.9147360000000003E-3</v>
      </c>
    </row>
    <row r="293" spans="1:5" x14ac:dyDescent="0.35">
      <c r="A293" s="29" t="s">
        <v>97</v>
      </c>
      <c r="B293" s="29" t="s">
        <v>69</v>
      </c>
      <c r="C293" s="29" t="s">
        <v>19</v>
      </c>
      <c r="D293" s="29">
        <v>114</v>
      </c>
      <c r="E293" s="29">
        <v>5.540934E-3</v>
      </c>
    </row>
    <row r="294" spans="1:5" x14ac:dyDescent="0.35">
      <c r="A294" s="29" t="s">
        <v>97</v>
      </c>
      <c r="B294" s="29" t="s">
        <v>71</v>
      </c>
      <c r="C294" s="29" t="s">
        <v>19</v>
      </c>
      <c r="D294" s="29">
        <v>42</v>
      </c>
      <c r="E294" s="29">
        <v>5.5370920000000004E-3</v>
      </c>
    </row>
    <row r="295" spans="1:5" x14ac:dyDescent="0.35">
      <c r="A295" s="29" t="s">
        <v>97</v>
      </c>
      <c r="B295" s="29" t="s">
        <v>73</v>
      </c>
      <c r="C295" s="29" t="s">
        <v>19</v>
      </c>
      <c r="D295" s="29">
        <v>33</v>
      </c>
      <c r="E295" s="29">
        <v>6.4179989999999998E-3</v>
      </c>
    </row>
    <row r="296" spans="1:5" x14ac:dyDescent="0.35">
      <c r="A296" s="29" t="s">
        <v>97</v>
      </c>
      <c r="B296" s="29" t="s">
        <v>74</v>
      </c>
      <c r="C296" s="29" t="s">
        <v>19</v>
      </c>
      <c r="D296" s="29">
        <v>2429</v>
      </c>
      <c r="E296" s="29">
        <v>5.8836269999999998E-3</v>
      </c>
    </row>
    <row r="297" spans="1:5" x14ac:dyDescent="0.35">
      <c r="A297" s="29" t="s">
        <v>97</v>
      </c>
      <c r="B297" s="29" t="s">
        <v>74</v>
      </c>
      <c r="C297" s="29" t="s">
        <v>20</v>
      </c>
      <c r="D297" s="29">
        <v>2783</v>
      </c>
      <c r="E297" s="29">
        <v>4.3370839999999997E-3</v>
      </c>
    </row>
    <row r="298" spans="1:5" x14ac:dyDescent="0.35">
      <c r="A298" s="29" t="s">
        <v>97</v>
      </c>
      <c r="B298" s="29" t="s">
        <v>73</v>
      </c>
      <c r="C298" s="29" t="s">
        <v>20</v>
      </c>
      <c r="D298" s="29">
        <v>5</v>
      </c>
      <c r="E298" s="29">
        <v>2.5486110000000001E-3</v>
      </c>
    </row>
    <row r="299" spans="1:5" x14ac:dyDescent="0.35">
      <c r="A299" s="29" t="s">
        <v>97</v>
      </c>
      <c r="B299" s="29" t="s">
        <v>71</v>
      </c>
      <c r="C299" s="29" t="s">
        <v>20</v>
      </c>
      <c r="D299" s="29">
        <v>12</v>
      </c>
      <c r="E299" s="29">
        <v>4.2361100000000004E-3</v>
      </c>
    </row>
    <row r="300" spans="1:5" x14ac:dyDescent="0.35">
      <c r="A300" s="29" t="s">
        <v>97</v>
      </c>
      <c r="B300" s="29" t="s">
        <v>69</v>
      </c>
      <c r="C300" s="29" t="s">
        <v>20</v>
      </c>
      <c r="D300" s="29">
        <v>52</v>
      </c>
      <c r="E300" s="29">
        <v>3.9997319999999998E-3</v>
      </c>
    </row>
    <row r="301" spans="1:5" x14ac:dyDescent="0.35">
      <c r="A301" s="29" t="s">
        <v>97</v>
      </c>
      <c r="B301" s="29" t="s">
        <v>70</v>
      </c>
      <c r="C301" s="29" t="s">
        <v>20</v>
      </c>
      <c r="D301" s="29">
        <v>205</v>
      </c>
      <c r="E301" s="29">
        <v>3.66819E-3</v>
      </c>
    </row>
    <row r="302" spans="1:5" x14ac:dyDescent="0.35">
      <c r="A302" s="29" t="s">
        <v>97</v>
      </c>
      <c r="B302" s="29" t="s">
        <v>72</v>
      </c>
      <c r="C302" s="29" t="s">
        <v>20</v>
      </c>
      <c r="D302" s="29">
        <v>174</v>
      </c>
      <c r="E302" s="29">
        <v>4.1636069999999997E-3</v>
      </c>
    </row>
    <row r="303" spans="1:5" x14ac:dyDescent="0.35">
      <c r="A303" s="29" t="s">
        <v>97</v>
      </c>
      <c r="B303" s="29" t="s">
        <v>72</v>
      </c>
      <c r="C303" s="29" t="s">
        <v>21</v>
      </c>
      <c r="D303" s="29">
        <v>167</v>
      </c>
      <c r="E303" s="29">
        <v>7.2694889999999996E-3</v>
      </c>
    </row>
    <row r="304" spans="1:5" x14ac:dyDescent="0.35">
      <c r="A304" s="29" t="s">
        <v>97</v>
      </c>
      <c r="B304" s="29" t="s">
        <v>70</v>
      </c>
      <c r="C304" s="29" t="s">
        <v>21</v>
      </c>
      <c r="D304" s="29">
        <v>207</v>
      </c>
      <c r="E304" s="29">
        <v>8.064781E-3</v>
      </c>
    </row>
    <row r="305" spans="1:5" x14ac:dyDescent="0.35">
      <c r="A305" s="29" t="s">
        <v>97</v>
      </c>
      <c r="B305" s="29" t="s">
        <v>69</v>
      </c>
      <c r="C305" s="29" t="s">
        <v>21</v>
      </c>
      <c r="D305" s="29">
        <v>66</v>
      </c>
      <c r="E305" s="29">
        <v>6.161616E-3</v>
      </c>
    </row>
    <row r="306" spans="1:5" x14ac:dyDescent="0.35">
      <c r="A306" s="29" t="s">
        <v>97</v>
      </c>
      <c r="B306" s="29" t="s">
        <v>71</v>
      </c>
      <c r="C306" s="29" t="s">
        <v>21</v>
      </c>
      <c r="D306" s="29">
        <v>63</v>
      </c>
      <c r="E306" s="29">
        <v>6.6135730000000002E-3</v>
      </c>
    </row>
    <row r="307" spans="1:5" x14ac:dyDescent="0.35">
      <c r="A307" s="29" t="s">
        <v>97</v>
      </c>
      <c r="B307" s="29" t="s">
        <v>73</v>
      </c>
      <c r="C307" s="29" t="s">
        <v>21</v>
      </c>
      <c r="D307" s="29">
        <v>37</v>
      </c>
      <c r="E307" s="29">
        <v>6.5643760000000002E-3</v>
      </c>
    </row>
    <row r="308" spans="1:5" x14ac:dyDescent="0.35">
      <c r="A308" s="29" t="s">
        <v>97</v>
      </c>
      <c r="B308" s="29" t="s">
        <v>74</v>
      </c>
      <c r="C308" s="29" t="s">
        <v>21</v>
      </c>
      <c r="D308" s="29">
        <v>579</v>
      </c>
      <c r="E308" s="29">
        <v>8.7264309999999998E-3</v>
      </c>
    </row>
    <row r="309" spans="1:5" x14ac:dyDescent="0.35">
      <c r="A309" s="29" t="s">
        <v>97</v>
      </c>
      <c r="B309" s="29" t="s">
        <v>74</v>
      </c>
      <c r="C309" s="29" t="s">
        <v>22</v>
      </c>
      <c r="D309" s="29">
        <v>902</v>
      </c>
      <c r="E309" s="29">
        <v>5.8176900000000004E-3</v>
      </c>
    </row>
    <row r="310" spans="1:5" x14ac:dyDescent="0.35">
      <c r="A310" s="29" t="s">
        <v>97</v>
      </c>
      <c r="B310" s="29" t="s">
        <v>73</v>
      </c>
      <c r="C310" s="29" t="s">
        <v>22</v>
      </c>
      <c r="D310" s="29">
        <v>31</v>
      </c>
      <c r="E310" s="29">
        <v>6.433317E-3</v>
      </c>
    </row>
    <row r="311" spans="1:5" x14ac:dyDescent="0.35">
      <c r="A311" s="29" t="s">
        <v>97</v>
      </c>
      <c r="B311" s="29" t="s">
        <v>71</v>
      </c>
      <c r="C311" s="29" t="s">
        <v>22</v>
      </c>
      <c r="D311" s="29">
        <v>19</v>
      </c>
      <c r="E311" s="29">
        <v>5.802265E-3</v>
      </c>
    </row>
    <row r="312" spans="1:5" x14ac:dyDescent="0.35">
      <c r="A312" s="29" t="s">
        <v>97</v>
      </c>
      <c r="B312" s="29" t="s">
        <v>69</v>
      </c>
      <c r="C312" s="29" t="s">
        <v>22</v>
      </c>
      <c r="D312" s="29">
        <v>63</v>
      </c>
      <c r="E312" s="29">
        <v>5.2943110000000003E-3</v>
      </c>
    </row>
    <row r="313" spans="1:5" x14ac:dyDescent="0.35">
      <c r="A313" s="29" t="s">
        <v>97</v>
      </c>
      <c r="B313" s="29" t="s">
        <v>70</v>
      </c>
      <c r="C313" s="29" t="s">
        <v>22</v>
      </c>
      <c r="D313" s="29">
        <v>201</v>
      </c>
      <c r="E313" s="29">
        <v>6.0758690000000002E-3</v>
      </c>
    </row>
    <row r="314" spans="1:5" x14ac:dyDescent="0.35">
      <c r="A314" s="29" t="s">
        <v>97</v>
      </c>
      <c r="B314" s="29" t="s">
        <v>72</v>
      </c>
      <c r="C314" s="29" t="s">
        <v>22</v>
      </c>
      <c r="D314" s="29">
        <v>150</v>
      </c>
      <c r="E314" s="29">
        <v>6.1028539999999996E-3</v>
      </c>
    </row>
    <row r="315" spans="1:5" x14ac:dyDescent="0.35">
      <c r="A315" s="29" t="s">
        <v>97</v>
      </c>
      <c r="B315" s="29" t="s">
        <v>72</v>
      </c>
      <c r="C315" s="29" t="s">
        <v>23</v>
      </c>
      <c r="D315" s="29">
        <v>334</v>
      </c>
      <c r="E315" s="29">
        <v>5.6067369999999997E-3</v>
      </c>
    </row>
    <row r="316" spans="1:5" x14ac:dyDescent="0.35">
      <c r="A316" s="29" t="s">
        <v>97</v>
      </c>
      <c r="B316" s="29" t="s">
        <v>70</v>
      </c>
      <c r="C316" s="29" t="s">
        <v>23</v>
      </c>
      <c r="D316" s="29">
        <v>450</v>
      </c>
      <c r="E316" s="29">
        <v>5.2260539999999999E-3</v>
      </c>
    </row>
    <row r="317" spans="1:5" x14ac:dyDescent="0.35">
      <c r="A317" s="29" t="s">
        <v>97</v>
      </c>
      <c r="B317" s="29" t="s">
        <v>69</v>
      </c>
      <c r="C317" s="29" t="s">
        <v>23</v>
      </c>
      <c r="D317" s="29">
        <v>88</v>
      </c>
      <c r="E317" s="29">
        <v>4.7359000000000004E-3</v>
      </c>
    </row>
    <row r="318" spans="1:5" x14ac:dyDescent="0.35">
      <c r="A318" s="29" t="s">
        <v>97</v>
      </c>
      <c r="B318" s="29" t="s">
        <v>71</v>
      </c>
      <c r="C318" s="29" t="s">
        <v>23</v>
      </c>
      <c r="D318" s="29">
        <v>52</v>
      </c>
      <c r="E318" s="29">
        <v>5.096153E-3</v>
      </c>
    </row>
    <row r="319" spans="1:5" x14ac:dyDescent="0.35">
      <c r="A319" s="29" t="s">
        <v>97</v>
      </c>
      <c r="B319" s="29" t="s">
        <v>73</v>
      </c>
      <c r="C319" s="29" t="s">
        <v>23</v>
      </c>
      <c r="D319" s="29">
        <v>42</v>
      </c>
      <c r="E319" s="29">
        <v>4.3124440000000003E-3</v>
      </c>
    </row>
    <row r="320" spans="1:5" x14ac:dyDescent="0.35">
      <c r="A320" s="29" t="s">
        <v>97</v>
      </c>
      <c r="B320" s="29" t="s">
        <v>74</v>
      </c>
      <c r="C320" s="29" t="s">
        <v>23</v>
      </c>
      <c r="D320" s="29">
        <v>1357</v>
      </c>
      <c r="E320" s="29">
        <v>5.6012889999999997E-3</v>
      </c>
    </row>
    <row r="321" spans="1:5" x14ac:dyDescent="0.35">
      <c r="A321" s="29" t="s">
        <v>97</v>
      </c>
      <c r="B321" s="29" t="s">
        <v>74</v>
      </c>
      <c r="C321" s="29" t="s">
        <v>24</v>
      </c>
      <c r="D321" s="29">
        <v>1761</v>
      </c>
      <c r="E321" s="29">
        <v>6.4867980000000002E-3</v>
      </c>
    </row>
    <row r="322" spans="1:5" x14ac:dyDescent="0.35">
      <c r="A322" s="29" t="s">
        <v>97</v>
      </c>
      <c r="B322" s="29" t="s">
        <v>73</v>
      </c>
      <c r="C322" s="29" t="s">
        <v>24</v>
      </c>
      <c r="D322" s="29">
        <v>116</v>
      </c>
      <c r="E322" s="29">
        <v>5.742736E-3</v>
      </c>
    </row>
    <row r="323" spans="1:5" x14ac:dyDescent="0.35">
      <c r="A323" s="29" t="s">
        <v>97</v>
      </c>
      <c r="B323" s="29" t="s">
        <v>71</v>
      </c>
      <c r="C323" s="29" t="s">
        <v>24</v>
      </c>
      <c r="D323" s="29">
        <v>162</v>
      </c>
      <c r="E323" s="29">
        <v>5.8170440000000004E-3</v>
      </c>
    </row>
    <row r="324" spans="1:5" x14ac:dyDescent="0.35">
      <c r="A324" s="29" t="s">
        <v>97</v>
      </c>
      <c r="B324" s="29" t="s">
        <v>69</v>
      </c>
      <c r="C324" s="29" t="s">
        <v>24</v>
      </c>
      <c r="D324" s="29">
        <v>343</v>
      </c>
      <c r="E324" s="29">
        <v>5.2916789999999997E-3</v>
      </c>
    </row>
    <row r="325" spans="1:5" x14ac:dyDescent="0.35">
      <c r="A325" s="29" t="s">
        <v>97</v>
      </c>
      <c r="B325" s="29" t="s">
        <v>70</v>
      </c>
      <c r="C325" s="29" t="s">
        <v>24</v>
      </c>
      <c r="D325" s="29">
        <v>665</v>
      </c>
      <c r="E325" s="29">
        <v>6.7403920000000004E-3</v>
      </c>
    </row>
    <row r="326" spans="1:5" x14ac:dyDescent="0.35">
      <c r="A326" s="29" t="s">
        <v>97</v>
      </c>
      <c r="B326" s="29" t="s">
        <v>72</v>
      </c>
      <c r="C326" s="29" t="s">
        <v>24</v>
      </c>
      <c r="D326" s="29">
        <v>566</v>
      </c>
      <c r="E326" s="29">
        <v>6.4341219999999996E-3</v>
      </c>
    </row>
    <row r="327" spans="1:5" x14ac:dyDescent="0.35">
      <c r="A327" s="29" t="s">
        <v>97</v>
      </c>
      <c r="B327" s="29" t="s">
        <v>72</v>
      </c>
      <c r="C327" s="29" t="s">
        <v>25</v>
      </c>
      <c r="D327" s="29">
        <v>486</v>
      </c>
      <c r="E327" s="29">
        <v>6.7573779999999996E-3</v>
      </c>
    </row>
    <row r="328" spans="1:5" x14ac:dyDescent="0.35">
      <c r="A328" s="29" t="s">
        <v>97</v>
      </c>
      <c r="B328" s="29" t="s">
        <v>70</v>
      </c>
      <c r="C328" s="29" t="s">
        <v>25</v>
      </c>
      <c r="D328" s="29">
        <v>509</v>
      </c>
      <c r="E328" s="29">
        <v>6.7320619999999996E-3</v>
      </c>
    </row>
    <row r="329" spans="1:5" x14ac:dyDescent="0.35">
      <c r="A329" s="29" t="s">
        <v>97</v>
      </c>
      <c r="B329" s="29" t="s">
        <v>69</v>
      </c>
      <c r="C329" s="29" t="s">
        <v>25</v>
      </c>
      <c r="D329" s="29">
        <v>285</v>
      </c>
      <c r="E329" s="29">
        <v>5.2925180000000004E-3</v>
      </c>
    </row>
    <row r="330" spans="1:5" x14ac:dyDescent="0.35">
      <c r="A330" s="29" t="s">
        <v>97</v>
      </c>
      <c r="B330" s="29" t="s">
        <v>71</v>
      </c>
      <c r="C330" s="29" t="s">
        <v>25</v>
      </c>
      <c r="D330" s="29">
        <v>110</v>
      </c>
      <c r="E330" s="29">
        <v>5.5353520000000003E-3</v>
      </c>
    </row>
    <row r="331" spans="1:5" x14ac:dyDescent="0.35">
      <c r="A331" s="29" t="s">
        <v>97</v>
      </c>
      <c r="B331" s="29" t="s">
        <v>73</v>
      </c>
      <c r="C331" s="29" t="s">
        <v>25</v>
      </c>
      <c r="D331" s="29">
        <v>87</v>
      </c>
      <c r="E331" s="29">
        <v>6.3585559999999996E-3</v>
      </c>
    </row>
    <row r="332" spans="1:5" x14ac:dyDescent="0.35">
      <c r="A332" s="29" t="s">
        <v>97</v>
      </c>
      <c r="B332" s="29" t="s">
        <v>74</v>
      </c>
      <c r="C332" s="29" t="s">
        <v>25</v>
      </c>
      <c r="D332" s="29">
        <v>1520</v>
      </c>
      <c r="E332" s="29">
        <v>6.2774570000000002E-3</v>
      </c>
    </row>
    <row r="333" spans="1:5" x14ac:dyDescent="0.35">
      <c r="A333" s="29" t="s">
        <v>97</v>
      </c>
      <c r="B333" s="29" t="s">
        <v>74</v>
      </c>
      <c r="C333" s="29" t="s">
        <v>26</v>
      </c>
      <c r="D333" s="29">
        <v>2383</v>
      </c>
      <c r="E333" s="29">
        <v>5.8206519999999999E-3</v>
      </c>
    </row>
    <row r="334" spans="1:5" x14ac:dyDescent="0.35">
      <c r="A334" s="29" t="s">
        <v>97</v>
      </c>
      <c r="B334" s="29" t="s">
        <v>73</v>
      </c>
      <c r="C334" s="29" t="s">
        <v>26</v>
      </c>
      <c r="D334" s="29">
        <v>21</v>
      </c>
      <c r="E334" s="29">
        <v>5.7732570000000004E-3</v>
      </c>
    </row>
    <row r="335" spans="1:5" x14ac:dyDescent="0.35">
      <c r="A335" s="29" t="s">
        <v>97</v>
      </c>
      <c r="B335" s="29" t="s">
        <v>71</v>
      </c>
      <c r="C335" s="29" t="s">
        <v>26</v>
      </c>
      <c r="D335" s="29">
        <v>16</v>
      </c>
      <c r="E335" s="29">
        <v>5.7523139999999997E-3</v>
      </c>
    </row>
    <row r="336" spans="1:5" x14ac:dyDescent="0.35">
      <c r="A336" s="29" t="s">
        <v>97</v>
      </c>
      <c r="B336" s="29" t="s">
        <v>69</v>
      </c>
      <c r="C336" s="29" t="s">
        <v>26</v>
      </c>
      <c r="D336" s="29">
        <v>38</v>
      </c>
      <c r="E336" s="29">
        <v>4.9192849999999998E-3</v>
      </c>
    </row>
    <row r="337" spans="1:5" x14ac:dyDescent="0.35">
      <c r="A337" s="29" t="s">
        <v>97</v>
      </c>
      <c r="B337" s="29" t="s">
        <v>70</v>
      </c>
      <c r="C337" s="29" t="s">
        <v>26</v>
      </c>
      <c r="D337" s="29">
        <v>298</v>
      </c>
      <c r="E337" s="29">
        <v>5.5339209999999998E-3</v>
      </c>
    </row>
    <row r="338" spans="1:5" x14ac:dyDescent="0.35">
      <c r="A338" s="29" t="s">
        <v>97</v>
      </c>
      <c r="B338" s="29" t="s">
        <v>72</v>
      </c>
      <c r="C338" s="29" t="s">
        <v>26</v>
      </c>
      <c r="D338" s="29">
        <v>229</v>
      </c>
      <c r="E338" s="29">
        <v>5.5139589999999997E-3</v>
      </c>
    </row>
    <row r="339" spans="1:5" x14ac:dyDescent="0.35">
      <c r="A339" s="29" t="s">
        <v>97</v>
      </c>
      <c r="B339" s="29" t="s">
        <v>72</v>
      </c>
      <c r="C339" s="29" t="s">
        <v>27</v>
      </c>
      <c r="D339" s="29">
        <v>260</v>
      </c>
      <c r="E339" s="29">
        <v>4.940392E-3</v>
      </c>
    </row>
    <row r="340" spans="1:5" x14ac:dyDescent="0.35">
      <c r="A340" s="29" t="s">
        <v>97</v>
      </c>
      <c r="B340" s="29" t="s">
        <v>70</v>
      </c>
      <c r="C340" s="29" t="s">
        <v>27</v>
      </c>
      <c r="D340" s="29">
        <v>286</v>
      </c>
      <c r="E340" s="29">
        <v>5.460454E-3</v>
      </c>
    </row>
    <row r="341" spans="1:5" x14ac:dyDescent="0.35">
      <c r="A341" s="29" t="s">
        <v>97</v>
      </c>
      <c r="B341" s="29" t="s">
        <v>69</v>
      </c>
      <c r="C341" s="29" t="s">
        <v>27</v>
      </c>
      <c r="D341" s="29">
        <v>241</v>
      </c>
      <c r="E341" s="29">
        <v>4.2275129999999996E-3</v>
      </c>
    </row>
    <row r="342" spans="1:5" x14ac:dyDescent="0.35">
      <c r="A342" s="29" t="s">
        <v>97</v>
      </c>
      <c r="B342" s="29" t="s">
        <v>71</v>
      </c>
      <c r="C342" s="29" t="s">
        <v>27</v>
      </c>
      <c r="D342" s="29">
        <v>118</v>
      </c>
      <c r="E342" s="29">
        <v>4.1560729999999997E-3</v>
      </c>
    </row>
    <row r="343" spans="1:5" x14ac:dyDescent="0.35">
      <c r="A343" s="29" t="s">
        <v>97</v>
      </c>
      <c r="B343" s="29" t="s">
        <v>73</v>
      </c>
      <c r="C343" s="29" t="s">
        <v>27</v>
      </c>
      <c r="D343" s="29">
        <v>91</v>
      </c>
      <c r="E343" s="29">
        <v>4.4417730000000004E-3</v>
      </c>
    </row>
    <row r="344" spans="1:5" x14ac:dyDescent="0.35">
      <c r="A344" s="29" t="s">
        <v>97</v>
      </c>
      <c r="B344" s="29" t="s">
        <v>74</v>
      </c>
      <c r="C344" s="29" t="s">
        <v>27</v>
      </c>
      <c r="D344" s="29">
        <v>868</v>
      </c>
      <c r="E344" s="29">
        <v>5.4547609999999998E-3</v>
      </c>
    </row>
    <row r="345" spans="1:5" x14ac:dyDescent="0.35">
      <c r="A345" s="29" t="s">
        <v>97</v>
      </c>
      <c r="B345" s="29" t="s">
        <v>74</v>
      </c>
      <c r="C345" s="29" t="s">
        <v>28</v>
      </c>
      <c r="D345" s="29">
        <v>3096</v>
      </c>
      <c r="E345" s="29">
        <v>6.4878959999999999E-3</v>
      </c>
    </row>
    <row r="346" spans="1:5" x14ac:dyDescent="0.35">
      <c r="A346" s="29" t="s">
        <v>97</v>
      </c>
      <c r="B346" s="29" t="s">
        <v>73</v>
      </c>
      <c r="C346" s="29" t="s">
        <v>28</v>
      </c>
      <c r="D346" s="29">
        <v>80</v>
      </c>
      <c r="E346" s="29">
        <v>5.5678519999999999E-3</v>
      </c>
    </row>
    <row r="347" spans="1:5" x14ac:dyDescent="0.35">
      <c r="A347" s="29" t="s">
        <v>97</v>
      </c>
      <c r="B347" s="29" t="s">
        <v>71</v>
      </c>
      <c r="C347" s="29" t="s">
        <v>28</v>
      </c>
      <c r="D347" s="29">
        <v>137</v>
      </c>
      <c r="E347" s="29">
        <v>5.0634449999999998E-3</v>
      </c>
    </row>
    <row r="348" spans="1:5" x14ac:dyDescent="0.35">
      <c r="A348" s="29" t="s">
        <v>97</v>
      </c>
      <c r="B348" s="29" t="s">
        <v>69</v>
      </c>
      <c r="C348" s="29" t="s">
        <v>28</v>
      </c>
      <c r="D348" s="29">
        <v>247</v>
      </c>
      <c r="E348" s="29">
        <v>5.1492899999999999E-3</v>
      </c>
    </row>
    <row r="349" spans="1:5" x14ac:dyDescent="0.35">
      <c r="A349" s="29" t="s">
        <v>97</v>
      </c>
      <c r="B349" s="29" t="s">
        <v>70</v>
      </c>
      <c r="C349" s="29" t="s">
        <v>28</v>
      </c>
      <c r="D349" s="29">
        <v>572</v>
      </c>
      <c r="E349" s="29">
        <v>5.8278499999999999E-3</v>
      </c>
    </row>
    <row r="350" spans="1:5" x14ac:dyDescent="0.35">
      <c r="A350" s="29" t="s">
        <v>97</v>
      </c>
      <c r="B350" s="29" t="s">
        <v>72</v>
      </c>
      <c r="C350" s="29" t="s">
        <v>28</v>
      </c>
      <c r="D350" s="29">
        <v>501</v>
      </c>
      <c r="E350" s="29">
        <v>6.0372309999999997E-3</v>
      </c>
    </row>
    <row r="351" spans="1:5" x14ac:dyDescent="0.35">
      <c r="A351" s="29" t="s">
        <v>97</v>
      </c>
      <c r="B351" s="29" t="s">
        <v>72</v>
      </c>
      <c r="C351" s="29" t="s">
        <v>29</v>
      </c>
      <c r="D351" s="29">
        <v>185</v>
      </c>
      <c r="E351" s="29">
        <v>6.2999249999999996E-3</v>
      </c>
    </row>
    <row r="352" spans="1:5" x14ac:dyDescent="0.35">
      <c r="A352" s="29" t="s">
        <v>97</v>
      </c>
      <c r="B352" s="29" t="s">
        <v>70</v>
      </c>
      <c r="C352" s="29" t="s">
        <v>29</v>
      </c>
      <c r="D352" s="29">
        <v>194</v>
      </c>
      <c r="E352" s="29">
        <v>6.6710800000000002E-3</v>
      </c>
    </row>
    <row r="353" spans="1:5" x14ac:dyDescent="0.35">
      <c r="A353" s="29" t="s">
        <v>97</v>
      </c>
      <c r="B353" s="29" t="s">
        <v>69</v>
      </c>
      <c r="C353" s="29" t="s">
        <v>29</v>
      </c>
      <c r="D353" s="29">
        <v>69</v>
      </c>
      <c r="E353" s="29">
        <v>5.212693E-3</v>
      </c>
    </row>
    <row r="354" spans="1:5" x14ac:dyDescent="0.35">
      <c r="A354" s="29" t="s">
        <v>97</v>
      </c>
      <c r="B354" s="29" t="s">
        <v>71</v>
      </c>
      <c r="C354" s="29" t="s">
        <v>29</v>
      </c>
      <c r="D354" s="29">
        <v>45</v>
      </c>
      <c r="E354" s="29">
        <v>5.6833839999999997E-3</v>
      </c>
    </row>
    <row r="355" spans="1:5" x14ac:dyDescent="0.35">
      <c r="A355" s="29" t="s">
        <v>97</v>
      </c>
      <c r="B355" s="29" t="s">
        <v>73</v>
      </c>
      <c r="C355" s="29" t="s">
        <v>29</v>
      </c>
      <c r="D355" s="29">
        <v>34</v>
      </c>
      <c r="E355" s="29">
        <v>5.3778580000000001E-3</v>
      </c>
    </row>
    <row r="356" spans="1:5" x14ac:dyDescent="0.35">
      <c r="A356" s="29" t="s">
        <v>97</v>
      </c>
      <c r="B356" s="29" t="s">
        <v>74</v>
      </c>
      <c r="C356" s="29" t="s">
        <v>29</v>
      </c>
      <c r="D356" s="29">
        <v>555</v>
      </c>
      <c r="E356" s="29">
        <v>6.4182709999999997E-3</v>
      </c>
    </row>
    <row r="357" spans="1:5" x14ac:dyDescent="0.35">
      <c r="A357" s="29" t="s">
        <v>97</v>
      </c>
      <c r="B357" s="29" t="s">
        <v>74</v>
      </c>
      <c r="C357" s="29" t="s">
        <v>30</v>
      </c>
      <c r="D357" s="29">
        <v>13652</v>
      </c>
      <c r="E357" s="29">
        <v>5.06471E-3</v>
      </c>
    </row>
    <row r="358" spans="1:5" x14ac:dyDescent="0.35">
      <c r="A358" s="29" t="s">
        <v>97</v>
      </c>
      <c r="B358" s="29" t="s">
        <v>73</v>
      </c>
      <c r="C358" s="29" t="s">
        <v>30</v>
      </c>
      <c r="D358" s="29">
        <v>623</v>
      </c>
      <c r="E358" s="29">
        <v>3.9337920000000002E-3</v>
      </c>
    </row>
    <row r="359" spans="1:5" x14ac:dyDescent="0.35">
      <c r="A359" s="29" t="s">
        <v>97</v>
      </c>
      <c r="B359" s="29" t="s">
        <v>71</v>
      </c>
      <c r="C359" s="29" t="s">
        <v>30</v>
      </c>
      <c r="D359" s="29">
        <v>527</v>
      </c>
      <c r="E359" s="29">
        <v>3.8419109999999999E-3</v>
      </c>
    </row>
    <row r="360" spans="1:5" x14ac:dyDescent="0.35">
      <c r="A360" s="29" t="s">
        <v>97</v>
      </c>
      <c r="B360" s="29" t="s">
        <v>69</v>
      </c>
      <c r="C360" s="29" t="s">
        <v>30</v>
      </c>
      <c r="D360" s="29">
        <v>3937</v>
      </c>
      <c r="E360" s="29">
        <v>4.107149E-3</v>
      </c>
    </row>
    <row r="361" spans="1:5" x14ac:dyDescent="0.35">
      <c r="A361" s="29" t="s">
        <v>97</v>
      </c>
      <c r="B361" s="29" t="s">
        <v>70</v>
      </c>
      <c r="C361" s="29" t="s">
        <v>30</v>
      </c>
      <c r="D361" s="29">
        <v>2337</v>
      </c>
      <c r="E361" s="29">
        <v>4.4735850000000004E-3</v>
      </c>
    </row>
    <row r="362" spans="1:5" x14ac:dyDescent="0.35">
      <c r="A362" s="29" t="s">
        <v>97</v>
      </c>
      <c r="B362" s="29" t="s">
        <v>72</v>
      </c>
      <c r="C362" s="29" t="s">
        <v>30</v>
      </c>
      <c r="D362" s="29">
        <v>2491</v>
      </c>
      <c r="E362" s="29">
        <v>4.3198940000000003E-3</v>
      </c>
    </row>
    <row r="363" spans="1:5" x14ac:dyDescent="0.35">
      <c r="A363" s="29" t="s">
        <v>97</v>
      </c>
      <c r="B363" s="29" t="s">
        <v>72</v>
      </c>
      <c r="C363" s="29" t="s">
        <v>31</v>
      </c>
      <c r="D363" s="29">
        <v>909</v>
      </c>
      <c r="E363" s="29">
        <v>4.6651790000000002E-3</v>
      </c>
    </row>
    <row r="364" spans="1:5" x14ac:dyDescent="0.35">
      <c r="A364" s="29" t="s">
        <v>97</v>
      </c>
      <c r="B364" s="29" t="s">
        <v>70</v>
      </c>
      <c r="C364" s="29" t="s">
        <v>31</v>
      </c>
      <c r="D364" s="29">
        <v>1104</v>
      </c>
      <c r="E364" s="29">
        <v>4.6220590000000004E-3</v>
      </c>
    </row>
    <row r="365" spans="1:5" x14ac:dyDescent="0.35">
      <c r="A365" s="29" t="s">
        <v>97</v>
      </c>
      <c r="B365" s="29" t="s">
        <v>69</v>
      </c>
      <c r="C365" s="29" t="s">
        <v>31</v>
      </c>
      <c r="D365" s="29">
        <v>520</v>
      </c>
      <c r="E365" s="29">
        <v>4.6218159999999999E-3</v>
      </c>
    </row>
    <row r="366" spans="1:5" x14ac:dyDescent="0.35">
      <c r="A366" s="29" t="s">
        <v>97</v>
      </c>
      <c r="B366" s="29" t="s">
        <v>71</v>
      </c>
      <c r="C366" s="29" t="s">
        <v>31</v>
      </c>
      <c r="D366" s="29">
        <v>329</v>
      </c>
      <c r="E366" s="29">
        <v>4.4352619999999997E-3</v>
      </c>
    </row>
    <row r="367" spans="1:5" x14ac:dyDescent="0.35">
      <c r="A367" s="29" t="s">
        <v>97</v>
      </c>
      <c r="B367" s="29" t="s">
        <v>73</v>
      </c>
      <c r="C367" s="29" t="s">
        <v>31</v>
      </c>
      <c r="D367" s="29">
        <v>96</v>
      </c>
      <c r="E367" s="29">
        <v>4.9212709999999996E-3</v>
      </c>
    </row>
    <row r="368" spans="1:5" x14ac:dyDescent="0.35">
      <c r="A368" s="29" t="s">
        <v>97</v>
      </c>
      <c r="B368" s="29" t="s">
        <v>74</v>
      </c>
      <c r="C368" s="29" t="s">
        <v>31</v>
      </c>
      <c r="D368" s="29">
        <v>4659</v>
      </c>
      <c r="E368" s="29">
        <v>6.4431610000000002E-3</v>
      </c>
    </row>
    <row r="369" spans="1:5" x14ac:dyDescent="0.35">
      <c r="A369" s="29" t="s">
        <v>97</v>
      </c>
      <c r="B369" s="29" t="s">
        <v>74</v>
      </c>
      <c r="C369" s="29" t="s">
        <v>32</v>
      </c>
      <c r="D369" s="29">
        <v>2894</v>
      </c>
      <c r="E369" s="29">
        <v>5.5809659999999997E-3</v>
      </c>
    </row>
    <row r="370" spans="1:5" x14ac:dyDescent="0.35">
      <c r="A370" s="29" t="s">
        <v>97</v>
      </c>
      <c r="B370" s="29" t="s">
        <v>73</v>
      </c>
      <c r="C370" s="29" t="s">
        <v>32</v>
      </c>
      <c r="D370" s="29">
        <v>83</v>
      </c>
      <c r="E370" s="29">
        <v>4.859019E-3</v>
      </c>
    </row>
    <row r="371" spans="1:5" x14ac:dyDescent="0.35">
      <c r="A371" s="29" t="s">
        <v>97</v>
      </c>
      <c r="B371" s="29" t="s">
        <v>71</v>
      </c>
      <c r="C371" s="29" t="s">
        <v>32</v>
      </c>
      <c r="D371" s="29">
        <v>114</v>
      </c>
      <c r="E371" s="29">
        <v>4.6887170000000002E-3</v>
      </c>
    </row>
    <row r="372" spans="1:5" x14ac:dyDescent="0.35">
      <c r="A372" s="29" t="s">
        <v>97</v>
      </c>
      <c r="B372" s="29" t="s">
        <v>69</v>
      </c>
      <c r="C372" s="29" t="s">
        <v>32</v>
      </c>
      <c r="D372" s="29">
        <v>387</v>
      </c>
      <c r="E372" s="29">
        <v>4.4987559999999996E-3</v>
      </c>
    </row>
    <row r="373" spans="1:5" x14ac:dyDescent="0.35">
      <c r="A373" s="29" t="s">
        <v>97</v>
      </c>
      <c r="B373" s="29" t="s">
        <v>70</v>
      </c>
      <c r="C373" s="29" t="s">
        <v>32</v>
      </c>
      <c r="D373" s="29">
        <v>531</v>
      </c>
      <c r="E373" s="29">
        <v>5.3198020000000002E-3</v>
      </c>
    </row>
    <row r="374" spans="1:5" x14ac:dyDescent="0.35">
      <c r="A374" s="29" t="s">
        <v>97</v>
      </c>
      <c r="B374" s="29" t="s">
        <v>72</v>
      </c>
      <c r="C374" s="29" t="s">
        <v>32</v>
      </c>
      <c r="D374" s="29">
        <v>409</v>
      </c>
      <c r="E374" s="29">
        <v>5.1127409999999996E-3</v>
      </c>
    </row>
    <row r="375" spans="1:5" x14ac:dyDescent="0.35">
      <c r="A375" s="29" t="s">
        <v>97</v>
      </c>
      <c r="B375" s="29" t="s">
        <v>72</v>
      </c>
      <c r="C375" s="29" t="s">
        <v>159</v>
      </c>
      <c r="D375" s="29">
        <v>461</v>
      </c>
      <c r="E375" s="29">
        <v>5.0520189999999996E-3</v>
      </c>
    </row>
    <row r="376" spans="1:5" x14ac:dyDescent="0.35">
      <c r="A376" s="29" t="s">
        <v>97</v>
      </c>
      <c r="B376" s="29" t="s">
        <v>70</v>
      </c>
      <c r="C376" s="29" t="s">
        <v>159</v>
      </c>
      <c r="D376" s="29">
        <v>581</v>
      </c>
      <c r="E376" s="29">
        <v>5.4128420000000002E-3</v>
      </c>
    </row>
    <row r="377" spans="1:5" x14ac:dyDescent="0.35">
      <c r="A377" s="29" t="s">
        <v>97</v>
      </c>
      <c r="B377" s="29" t="s">
        <v>69</v>
      </c>
      <c r="C377" s="29" t="s">
        <v>159</v>
      </c>
      <c r="D377" s="29">
        <v>418</v>
      </c>
      <c r="E377" s="29">
        <v>4.5433779999999998E-3</v>
      </c>
    </row>
    <row r="378" spans="1:5" x14ac:dyDescent="0.35">
      <c r="A378" s="29" t="s">
        <v>97</v>
      </c>
      <c r="B378" s="29" t="s">
        <v>71</v>
      </c>
      <c r="C378" s="29" t="s">
        <v>159</v>
      </c>
      <c r="D378" s="29">
        <v>120</v>
      </c>
      <c r="E378" s="29">
        <v>4.7329269999999996E-3</v>
      </c>
    </row>
    <row r="379" spans="1:5" x14ac:dyDescent="0.35">
      <c r="A379" s="29" t="s">
        <v>97</v>
      </c>
      <c r="B379" s="29" t="s">
        <v>73</v>
      </c>
      <c r="C379" s="29" t="s">
        <v>159</v>
      </c>
      <c r="D379" s="29">
        <v>102</v>
      </c>
      <c r="E379" s="29">
        <v>5.147286E-3</v>
      </c>
    </row>
    <row r="380" spans="1:5" x14ac:dyDescent="0.35">
      <c r="A380" s="29" t="s">
        <v>97</v>
      </c>
      <c r="B380" s="29" t="s">
        <v>74</v>
      </c>
      <c r="C380" s="29" t="s">
        <v>159</v>
      </c>
      <c r="D380" s="29">
        <v>3054</v>
      </c>
      <c r="E380" s="29">
        <v>5.6194139999999997E-3</v>
      </c>
    </row>
    <row r="381" spans="1:5" x14ac:dyDescent="0.35">
      <c r="A381" s="29" t="s">
        <v>97</v>
      </c>
      <c r="B381" s="29" t="s">
        <v>74</v>
      </c>
      <c r="C381" s="29" t="s">
        <v>33</v>
      </c>
      <c r="D381" s="29">
        <v>896</v>
      </c>
      <c r="E381" s="29">
        <v>6.0975090000000001E-3</v>
      </c>
    </row>
    <row r="382" spans="1:5" x14ac:dyDescent="0.35">
      <c r="A382" s="29" t="s">
        <v>97</v>
      </c>
      <c r="B382" s="29" t="s">
        <v>73</v>
      </c>
      <c r="C382" s="29" t="s">
        <v>33</v>
      </c>
      <c r="D382" s="29">
        <v>38</v>
      </c>
      <c r="E382" s="29">
        <v>5.7340389999999998E-3</v>
      </c>
    </row>
    <row r="383" spans="1:5" x14ac:dyDescent="0.35">
      <c r="A383" s="29" t="s">
        <v>97</v>
      </c>
      <c r="B383" s="29" t="s">
        <v>71</v>
      </c>
      <c r="C383" s="29" t="s">
        <v>33</v>
      </c>
      <c r="D383" s="29">
        <v>47</v>
      </c>
      <c r="E383" s="29">
        <v>4.8468280000000001E-3</v>
      </c>
    </row>
    <row r="384" spans="1:5" x14ac:dyDescent="0.35">
      <c r="A384" s="29" t="s">
        <v>97</v>
      </c>
      <c r="B384" s="29" t="s">
        <v>69</v>
      </c>
      <c r="C384" s="29" t="s">
        <v>33</v>
      </c>
      <c r="D384" s="29">
        <v>76</v>
      </c>
      <c r="E384" s="29">
        <v>5.1458930000000003E-3</v>
      </c>
    </row>
    <row r="385" spans="1:5" x14ac:dyDescent="0.35">
      <c r="A385" s="29" t="s">
        <v>97</v>
      </c>
      <c r="B385" s="29" t="s">
        <v>70</v>
      </c>
      <c r="C385" s="29" t="s">
        <v>33</v>
      </c>
      <c r="D385" s="29">
        <v>290</v>
      </c>
      <c r="E385" s="29">
        <v>6.3093070000000001E-3</v>
      </c>
    </row>
    <row r="386" spans="1:5" x14ac:dyDescent="0.35">
      <c r="A386" s="29" t="s">
        <v>97</v>
      </c>
      <c r="B386" s="29" t="s">
        <v>72</v>
      </c>
      <c r="C386" s="29" t="s">
        <v>33</v>
      </c>
      <c r="D386" s="29">
        <v>253</v>
      </c>
      <c r="E386" s="29">
        <v>6.1221820000000003E-3</v>
      </c>
    </row>
    <row r="387" spans="1:5" x14ac:dyDescent="0.35">
      <c r="A387" s="29" t="s">
        <v>97</v>
      </c>
      <c r="B387" s="29" t="s">
        <v>72</v>
      </c>
      <c r="C387" s="29" t="s">
        <v>34</v>
      </c>
      <c r="D387" s="29">
        <v>318</v>
      </c>
      <c r="E387" s="29">
        <v>5.181873E-3</v>
      </c>
    </row>
    <row r="388" spans="1:5" x14ac:dyDescent="0.35">
      <c r="A388" s="29" t="s">
        <v>97</v>
      </c>
      <c r="B388" s="29" t="s">
        <v>70</v>
      </c>
      <c r="C388" s="29" t="s">
        <v>34</v>
      </c>
      <c r="D388" s="29">
        <v>352</v>
      </c>
      <c r="E388" s="29">
        <v>5.3019440000000003E-3</v>
      </c>
    </row>
    <row r="389" spans="1:5" x14ac:dyDescent="0.35">
      <c r="A389" s="29" t="s">
        <v>97</v>
      </c>
      <c r="B389" s="29" t="s">
        <v>69</v>
      </c>
      <c r="C389" s="29" t="s">
        <v>34</v>
      </c>
      <c r="D389" s="29">
        <v>198</v>
      </c>
      <c r="E389" s="29">
        <v>4.9080490000000003E-3</v>
      </c>
    </row>
    <row r="390" spans="1:5" x14ac:dyDescent="0.35">
      <c r="A390" s="29" t="s">
        <v>97</v>
      </c>
      <c r="B390" s="29" t="s">
        <v>71</v>
      </c>
      <c r="C390" s="29" t="s">
        <v>34</v>
      </c>
      <c r="D390" s="29">
        <v>104</v>
      </c>
      <c r="E390" s="29">
        <v>5.092704E-3</v>
      </c>
    </row>
    <row r="391" spans="1:5" x14ac:dyDescent="0.35">
      <c r="A391" s="29" t="s">
        <v>97</v>
      </c>
      <c r="B391" s="29" t="s">
        <v>73</v>
      </c>
      <c r="C391" s="29" t="s">
        <v>34</v>
      </c>
      <c r="D391" s="29">
        <v>75</v>
      </c>
      <c r="E391" s="29">
        <v>5.2928999999999997E-3</v>
      </c>
    </row>
    <row r="392" spans="1:5" x14ac:dyDescent="0.35">
      <c r="A392" s="29" t="s">
        <v>97</v>
      </c>
      <c r="B392" s="29" t="s">
        <v>74</v>
      </c>
      <c r="C392" s="29" t="s">
        <v>34</v>
      </c>
      <c r="D392" s="29">
        <v>1186</v>
      </c>
      <c r="E392" s="29">
        <v>5.7678699999999996E-3</v>
      </c>
    </row>
    <row r="393" spans="1:5" x14ac:dyDescent="0.35">
      <c r="A393" s="29" t="s">
        <v>97</v>
      </c>
      <c r="B393" s="29" t="s">
        <v>74</v>
      </c>
      <c r="C393" s="29" t="s">
        <v>35</v>
      </c>
      <c r="D393" s="29">
        <v>2836</v>
      </c>
      <c r="E393" s="29">
        <v>4.9820749999999999E-3</v>
      </c>
    </row>
    <row r="394" spans="1:5" x14ac:dyDescent="0.35">
      <c r="A394" s="29" t="s">
        <v>97</v>
      </c>
      <c r="B394" s="29" t="s">
        <v>73</v>
      </c>
      <c r="C394" s="29" t="s">
        <v>35</v>
      </c>
      <c r="D394" s="29">
        <v>48</v>
      </c>
      <c r="E394" s="29">
        <v>4.9949349999999998E-3</v>
      </c>
    </row>
    <row r="395" spans="1:5" x14ac:dyDescent="0.35">
      <c r="A395" s="29" t="s">
        <v>97</v>
      </c>
      <c r="B395" s="29" t="s">
        <v>71</v>
      </c>
      <c r="C395" s="29" t="s">
        <v>35</v>
      </c>
      <c r="D395" s="29">
        <v>72</v>
      </c>
      <c r="E395" s="29">
        <v>4.6582430000000003E-3</v>
      </c>
    </row>
    <row r="396" spans="1:5" x14ac:dyDescent="0.35">
      <c r="A396" s="29" t="s">
        <v>97</v>
      </c>
      <c r="B396" s="29" t="s">
        <v>69</v>
      </c>
      <c r="C396" s="29" t="s">
        <v>35</v>
      </c>
      <c r="D396" s="29">
        <v>184</v>
      </c>
      <c r="E396" s="29">
        <v>4.1370390000000003E-3</v>
      </c>
    </row>
    <row r="397" spans="1:5" x14ac:dyDescent="0.35">
      <c r="A397" s="29" t="s">
        <v>97</v>
      </c>
      <c r="B397" s="29" t="s">
        <v>70</v>
      </c>
      <c r="C397" s="29" t="s">
        <v>35</v>
      </c>
      <c r="D397" s="29">
        <v>429</v>
      </c>
      <c r="E397" s="29">
        <v>4.9680820000000004E-3</v>
      </c>
    </row>
    <row r="398" spans="1:5" x14ac:dyDescent="0.35">
      <c r="A398" s="29" t="s">
        <v>97</v>
      </c>
      <c r="B398" s="29" t="s">
        <v>72</v>
      </c>
      <c r="C398" s="29" t="s">
        <v>35</v>
      </c>
      <c r="D398" s="29">
        <v>462</v>
      </c>
      <c r="E398" s="29">
        <v>5.5739439999999999E-3</v>
      </c>
    </row>
    <row r="399" spans="1:5" x14ac:dyDescent="0.35">
      <c r="A399" s="29" t="s">
        <v>97</v>
      </c>
      <c r="B399" s="29" t="s">
        <v>72</v>
      </c>
      <c r="C399" s="29" t="s">
        <v>62</v>
      </c>
      <c r="D399" s="29">
        <v>52</v>
      </c>
      <c r="E399" s="29">
        <v>4.57443E-3</v>
      </c>
    </row>
    <row r="400" spans="1:5" x14ac:dyDescent="0.35">
      <c r="A400" s="29" t="s">
        <v>97</v>
      </c>
      <c r="B400" s="29" t="s">
        <v>70</v>
      </c>
      <c r="C400" s="29" t="s">
        <v>62</v>
      </c>
      <c r="D400" s="29">
        <v>50</v>
      </c>
      <c r="E400" s="29">
        <v>6.4009260000000004E-3</v>
      </c>
    </row>
    <row r="401" spans="1:5" x14ac:dyDescent="0.35">
      <c r="A401" s="29" t="s">
        <v>97</v>
      </c>
      <c r="B401" s="29" t="s">
        <v>69</v>
      </c>
      <c r="C401" s="29" t="s">
        <v>62</v>
      </c>
      <c r="D401" s="29">
        <v>31</v>
      </c>
      <c r="E401" s="29">
        <v>5.1004320000000002E-3</v>
      </c>
    </row>
    <row r="402" spans="1:5" x14ac:dyDescent="0.35">
      <c r="A402" s="29" t="s">
        <v>97</v>
      </c>
      <c r="B402" s="29" t="s">
        <v>71</v>
      </c>
      <c r="C402" s="29" t="s">
        <v>62</v>
      </c>
      <c r="D402" s="29">
        <v>6</v>
      </c>
      <c r="E402" s="29">
        <v>5.5729159999999998E-3</v>
      </c>
    </row>
    <row r="403" spans="1:5" x14ac:dyDescent="0.35">
      <c r="A403" s="29" t="s">
        <v>97</v>
      </c>
      <c r="B403" s="29" t="s">
        <v>73</v>
      </c>
      <c r="C403" s="29" t="s">
        <v>62</v>
      </c>
      <c r="D403" s="29">
        <v>19</v>
      </c>
      <c r="E403" s="29">
        <v>6.4065540000000001E-3</v>
      </c>
    </row>
    <row r="404" spans="1:5" x14ac:dyDescent="0.35">
      <c r="A404" s="29" t="s">
        <v>97</v>
      </c>
      <c r="B404" s="29" t="s">
        <v>74</v>
      </c>
      <c r="C404" s="29" t="s">
        <v>62</v>
      </c>
      <c r="D404" s="29">
        <v>160</v>
      </c>
      <c r="E404" s="29">
        <v>6.3148149999999997E-3</v>
      </c>
    </row>
    <row r="405" spans="1:5" x14ac:dyDescent="0.35">
      <c r="A405" s="29" t="s">
        <v>97</v>
      </c>
      <c r="B405" s="29" t="s">
        <v>74</v>
      </c>
      <c r="C405" s="29" t="s">
        <v>57</v>
      </c>
      <c r="D405" s="29">
        <v>2</v>
      </c>
      <c r="E405" s="29">
        <v>6.8055549999999996E-3</v>
      </c>
    </row>
    <row r="406" spans="1:5" x14ac:dyDescent="0.35">
      <c r="A406" s="29" t="s">
        <v>97</v>
      </c>
      <c r="B406" s="29" t="s">
        <v>73</v>
      </c>
      <c r="C406" s="29" t="s">
        <v>57</v>
      </c>
      <c r="D406" s="29">
        <v>1</v>
      </c>
      <c r="E406" s="29">
        <v>6.1689809999999996E-3</v>
      </c>
    </row>
    <row r="407" spans="1:5" x14ac:dyDescent="0.35">
      <c r="A407" s="29" t="s">
        <v>97</v>
      </c>
      <c r="B407" s="29" t="s">
        <v>71</v>
      </c>
      <c r="C407" s="29" t="s">
        <v>57</v>
      </c>
      <c r="D407" s="29">
        <v>1</v>
      </c>
      <c r="E407" s="29">
        <v>5.6134260000000004E-3</v>
      </c>
    </row>
    <row r="408" spans="1:5" x14ac:dyDescent="0.35">
      <c r="A408" s="29" t="s">
        <v>97</v>
      </c>
      <c r="B408" s="29" t="s">
        <v>71</v>
      </c>
      <c r="C408" s="29" t="s">
        <v>36</v>
      </c>
      <c r="D408" s="29">
        <v>75</v>
      </c>
      <c r="E408" s="29">
        <v>4.6672830000000004E-3</v>
      </c>
    </row>
    <row r="409" spans="1:5" x14ac:dyDescent="0.35">
      <c r="A409" s="29" t="s">
        <v>97</v>
      </c>
      <c r="B409" s="29" t="s">
        <v>73</v>
      </c>
      <c r="C409" s="29" t="s">
        <v>36</v>
      </c>
      <c r="D409" s="29">
        <v>74</v>
      </c>
      <c r="E409" s="29">
        <v>5.2536909999999996E-3</v>
      </c>
    </row>
    <row r="410" spans="1:5" x14ac:dyDescent="0.35">
      <c r="A410" s="29" t="s">
        <v>97</v>
      </c>
      <c r="B410" s="29" t="s">
        <v>69</v>
      </c>
      <c r="C410" s="29" t="s">
        <v>36</v>
      </c>
      <c r="D410" s="29">
        <v>264</v>
      </c>
      <c r="E410" s="29">
        <v>4.258207E-3</v>
      </c>
    </row>
    <row r="411" spans="1:5" x14ac:dyDescent="0.35">
      <c r="A411" s="29" t="s">
        <v>97</v>
      </c>
      <c r="B411" s="29" t="s">
        <v>70</v>
      </c>
      <c r="C411" s="29" t="s">
        <v>36</v>
      </c>
      <c r="D411" s="29">
        <v>521</v>
      </c>
      <c r="E411" s="29">
        <v>5.0217480000000004E-3</v>
      </c>
    </row>
    <row r="412" spans="1:5" x14ac:dyDescent="0.35">
      <c r="A412" s="29" t="s">
        <v>97</v>
      </c>
      <c r="B412" s="29" t="s">
        <v>72</v>
      </c>
      <c r="C412" s="29" t="s">
        <v>36</v>
      </c>
      <c r="D412" s="29">
        <v>459</v>
      </c>
      <c r="E412" s="29">
        <v>5.2884430000000003E-3</v>
      </c>
    </row>
    <row r="413" spans="1:5" x14ac:dyDescent="0.35">
      <c r="A413" s="29" t="s">
        <v>97</v>
      </c>
      <c r="B413" s="29" t="s">
        <v>74</v>
      </c>
      <c r="C413" s="29" t="s">
        <v>36</v>
      </c>
      <c r="D413" s="29">
        <v>3002</v>
      </c>
      <c r="E413" s="29">
        <v>5.4465720000000002E-3</v>
      </c>
    </row>
    <row r="414" spans="1:5" x14ac:dyDescent="0.35">
      <c r="A414" s="29" t="s">
        <v>97</v>
      </c>
      <c r="B414" s="29" t="s">
        <v>74</v>
      </c>
      <c r="C414" s="29" t="s">
        <v>37</v>
      </c>
      <c r="D414" s="29">
        <v>4370</v>
      </c>
      <c r="E414" s="29">
        <v>5.0767649999999996E-3</v>
      </c>
    </row>
    <row r="415" spans="1:5" x14ac:dyDescent="0.35">
      <c r="A415" s="29" t="s">
        <v>97</v>
      </c>
      <c r="B415" s="29" t="s">
        <v>72</v>
      </c>
      <c r="C415" s="29" t="s">
        <v>37</v>
      </c>
      <c r="D415" s="29">
        <v>591</v>
      </c>
      <c r="E415" s="29">
        <v>5.0292569999999997E-3</v>
      </c>
    </row>
    <row r="416" spans="1:5" x14ac:dyDescent="0.35">
      <c r="A416" s="29" t="s">
        <v>97</v>
      </c>
      <c r="B416" s="29" t="s">
        <v>70</v>
      </c>
      <c r="C416" s="29" t="s">
        <v>37</v>
      </c>
      <c r="D416" s="29">
        <v>965</v>
      </c>
      <c r="E416" s="29">
        <v>4.7661320000000002E-3</v>
      </c>
    </row>
    <row r="417" spans="1:5" x14ac:dyDescent="0.35">
      <c r="A417" s="29" t="s">
        <v>97</v>
      </c>
      <c r="B417" s="29" t="s">
        <v>69</v>
      </c>
      <c r="C417" s="29" t="s">
        <v>37</v>
      </c>
      <c r="D417" s="29">
        <v>224</v>
      </c>
      <c r="E417" s="29">
        <v>4.4783399999999999E-3</v>
      </c>
    </row>
    <row r="418" spans="1:5" x14ac:dyDescent="0.35">
      <c r="A418" s="29" t="s">
        <v>97</v>
      </c>
      <c r="B418" s="29" t="s">
        <v>73</v>
      </c>
      <c r="C418" s="29" t="s">
        <v>37</v>
      </c>
      <c r="D418" s="29">
        <v>143</v>
      </c>
      <c r="E418" s="29">
        <v>5.0038840000000001E-3</v>
      </c>
    </row>
    <row r="419" spans="1:5" x14ac:dyDescent="0.35">
      <c r="A419" s="29" t="s">
        <v>97</v>
      </c>
      <c r="B419" s="29" t="s">
        <v>71</v>
      </c>
      <c r="C419" s="29" t="s">
        <v>37</v>
      </c>
      <c r="D419" s="29">
        <v>213</v>
      </c>
      <c r="E419" s="29">
        <v>4.5753449999999998E-3</v>
      </c>
    </row>
    <row r="420" spans="1:5" x14ac:dyDescent="0.35">
      <c r="A420" s="29" t="s">
        <v>97</v>
      </c>
      <c r="B420" s="29" t="s">
        <v>71</v>
      </c>
      <c r="C420" s="29" t="s">
        <v>38</v>
      </c>
      <c r="D420" s="29">
        <v>77</v>
      </c>
      <c r="E420" s="29">
        <v>4.7752810000000001E-3</v>
      </c>
    </row>
    <row r="421" spans="1:5" x14ac:dyDescent="0.35">
      <c r="A421" s="29" t="s">
        <v>97</v>
      </c>
      <c r="B421" s="29" t="s">
        <v>73</v>
      </c>
      <c r="C421" s="29" t="s">
        <v>38</v>
      </c>
      <c r="D421" s="29">
        <v>43</v>
      </c>
      <c r="E421" s="29">
        <v>5.4438510000000004E-3</v>
      </c>
    </row>
    <row r="422" spans="1:5" x14ac:dyDescent="0.35">
      <c r="A422" s="29" t="s">
        <v>97</v>
      </c>
      <c r="B422" s="29" t="s">
        <v>69</v>
      </c>
      <c r="C422" s="29" t="s">
        <v>38</v>
      </c>
      <c r="D422" s="29">
        <v>119</v>
      </c>
      <c r="E422" s="29">
        <v>4.9880369999999999E-3</v>
      </c>
    </row>
    <row r="423" spans="1:5" x14ac:dyDescent="0.35">
      <c r="A423" s="29" t="s">
        <v>97</v>
      </c>
      <c r="B423" s="29" t="s">
        <v>70</v>
      </c>
      <c r="C423" s="29" t="s">
        <v>38</v>
      </c>
      <c r="D423" s="29">
        <v>337</v>
      </c>
      <c r="E423" s="29">
        <v>5.675177E-3</v>
      </c>
    </row>
    <row r="424" spans="1:5" x14ac:dyDescent="0.35">
      <c r="A424" s="29" t="s">
        <v>97</v>
      </c>
      <c r="B424" s="29" t="s">
        <v>72</v>
      </c>
      <c r="C424" s="29" t="s">
        <v>38</v>
      </c>
      <c r="D424" s="29">
        <v>340</v>
      </c>
      <c r="E424" s="29">
        <v>6.0373420000000002E-3</v>
      </c>
    </row>
    <row r="425" spans="1:5" x14ac:dyDescent="0.35">
      <c r="A425" s="29" t="s">
        <v>97</v>
      </c>
      <c r="B425" s="29" t="s">
        <v>74</v>
      </c>
      <c r="C425" s="29" t="s">
        <v>38</v>
      </c>
      <c r="D425" s="29">
        <v>1740</v>
      </c>
      <c r="E425" s="29">
        <v>5.9311859999999998E-3</v>
      </c>
    </row>
    <row r="426" spans="1:5" x14ac:dyDescent="0.35">
      <c r="A426" s="29" t="s">
        <v>97</v>
      </c>
      <c r="B426" s="29" t="s">
        <v>74</v>
      </c>
      <c r="C426" s="29" t="s">
        <v>39</v>
      </c>
      <c r="D426" s="29">
        <v>1136</v>
      </c>
      <c r="E426" s="29">
        <v>6.5065540000000003E-3</v>
      </c>
    </row>
    <row r="427" spans="1:5" x14ac:dyDescent="0.35">
      <c r="A427" s="29" t="s">
        <v>97</v>
      </c>
      <c r="B427" s="29" t="s">
        <v>72</v>
      </c>
      <c r="C427" s="29" t="s">
        <v>39</v>
      </c>
      <c r="D427" s="29">
        <v>313</v>
      </c>
      <c r="E427" s="29">
        <v>6.5745919999999998E-3</v>
      </c>
    </row>
    <row r="428" spans="1:5" x14ac:dyDescent="0.35">
      <c r="A428" s="29" t="s">
        <v>97</v>
      </c>
      <c r="B428" s="29" t="s">
        <v>70</v>
      </c>
      <c r="C428" s="29" t="s">
        <v>39</v>
      </c>
      <c r="D428" s="29">
        <v>302</v>
      </c>
      <c r="E428" s="29">
        <v>6.5489329999999998E-3</v>
      </c>
    </row>
    <row r="429" spans="1:5" x14ac:dyDescent="0.35">
      <c r="A429" s="29" t="s">
        <v>97</v>
      </c>
      <c r="B429" s="29" t="s">
        <v>69</v>
      </c>
      <c r="C429" s="29" t="s">
        <v>39</v>
      </c>
      <c r="D429" s="29">
        <v>63</v>
      </c>
      <c r="E429" s="29">
        <v>5.0563989999999996E-3</v>
      </c>
    </row>
    <row r="430" spans="1:5" x14ac:dyDescent="0.35">
      <c r="A430" s="29" t="s">
        <v>97</v>
      </c>
      <c r="B430" s="29" t="s">
        <v>73</v>
      </c>
      <c r="C430" s="29" t="s">
        <v>39</v>
      </c>
      <c r="D430" s="29">
        <v>37</v>
      </c>
      <c r="E430" s="29">
        <v>6.6203690000000001E-3</v>
      </c>
    </row>
    <row r="431" spans="1:5" x14ac:dyDescent="0.35">
      <c r="A431" s="29" t="s">
        <v>97</v>
      </c>
      <c r="B431" s="29" t="s">
        <v>71</v>
      </c>
      <c r="C431" s="29" t="s">
        <v>39</v>
      </c>
      <c r="D431" s="29">
        <v>53</v>
      </c>
      <c r="E431" s="29">
        <v>5.8960080000000003E-3</v>
      </c>
    </row>
    <row r="432" spans="1:5" x14ac:dyDescent="0.35">
      <c r="A432" s="29" t="s">
        <v>97</v>
      </c>
      <c r="B432" s="29" t="s">
        <v>71</v>
      </c>
      <c r="C432" s="29" t="s">
        <v>40</v>
      </c>
      <c r="D432" s="29">
        <v>170</v>
      </c>
      <c r="E432" s="29">
        <v>3.9055000000000001E-3</v>
      </c>
    </row>
    <row r="433" spans="1:5" x14ac:dyDescent="0.35">
      <c r="A433" s="29" t="s">
        <v>97</v>
      </c>
      <c r="B433" s="29" t="s">
        <v>73</v>
      </c>
      <c r="C433" s="29" t="s">
        <v>40</v>
      </c>
      <c r="D433" s="29">
        <v>123</v>
      </c>
      <c r="E433" s="29">
        <v>3.7851920000000002E-3</v>
      </c>
    </row>
    <row r="434" spans="1:5" x14ac:dyDescent="0.35">
      <c r="A434" s="29" t="s">
        <v>97</v>
      </c>
      <c r="B434" s="29" t="s">
        <v>69</v>
      </c>
      <c r="C434" s="29" t="s">
        <v>40</v>
      </c>
      <c r="D434" s="29">
        <v>449</v>
      </c>
      <c r="E434" s="29">
        <v>3.8171749999999999E-3</v>
      </c>
    </row>
    <row r="435" spans="1:5" x14ac:dyDescent="0.35">
      <c r="A435" s="29" t="s">
        <v>97</v>
      </c>
      <c r="B435" s="29" t="s">
        <v>70</v>
      </c>
      <c r="C435" s="29" t="s">
        <v>40</v>
      </c>
      <c r="D435" s="29">
        <v>1003</v>
      </c>
      <c r="E435" s="29">
        <v>3.960295E-3</v>
      </c>
    </row>
    <row r="436" spans="1:5" x14ac:dyDescent="0.35">
      <c r="A436" s="29" t="s">
        <v>97</v>
      </c>
      <c r="B436" s="29" t="s">
        <v>72</v>
      </c>
      <c r="C436" s="29" t="s">
        <v>40</v>
      </c>
      <c r="D436" s="29">
        <v>578</v>
      </c>
      <c r="E436" s="29">
        <v>3.9945170000000004E-3</v>
      </c>
    </row>
    <row r="437" spans="1:5" x14ac:dyDescent="0.35">
      <c r="A437" s="29" t="s">
        <v>97</v>
      </c>
      <c r="B437" s="29" t="s">
        <v>74</v>
      </c>
      <c r="C437" s="29" t="s">
        <v>40</v>
      </c>
      <c r="D437" s="29">
        <v>6785</v>
      </c>
      <c r="E437" s="29">
        <v>6.4187719999999997E-3</v>
      </c>
    </row>
    <row r="438" spans="1:5" x14ac:dyDescent="0.35">
      <c r="A438" s="29" t="s">
        <v>97</v>
      </c>
      <c r="B438" s="29" t="s">
        <v>74</v>
      </c>
      <c r="C438" s="29" t="s">
        <v>41</v>
      </c>
      <c r="D438" s="29">
        <v>1288</v>
      </c>
      <c r="E438" s="29">
        <v>6.0540209999999997E-3</v>
      </c>
    </row>
    <row r="439" spans="1:5" x14ac:dyDescent="0.35">
      <c r="A439" s="29" t="s">
        <v>97</v>
      </c>
      <c r="B439" s="29" t="s">
        <v>72</v>
      </c>
      <c r="C439" s="29" t="s">
        <v>41</v>
      </c>
      <c r="D439" s="29">
        <v>293</v>
      </c>
      <c r="E439" s="29">
        <v>6.0351490000000001E-3</v>
      </c>
    </row>
    <row r="440" spans="1:5" x14ac:dyDescent="0.35">
      <c r="A440" s="29" t="s">
        <v>97</v>
      </c>
      <c r="B440" s="29" t="s">
        <v>70</v>
      </c>
      <c r="C440" s="29" t="s">
        <v>41</v>
      </c>
      <c r="D440" s="29">
        <v>326</v>
      </c>
      <c r="E440" s="29">
        <v>6.579115E-3</v>
      </c>
    </row>
    <row r="441" spans="1:5" x14ac:dyDescent="0.35">
      <c r="A441" s="29" t="s">
        <v>97</v>
      </c>
      <c r="B441" s="29" t="s">
        <v>69</v>
      </c>
      <c r="C441" s="29" t="s">
        <v>41</v>
      </c>
      <c r="D441" s="29">
        <v>118</v>
      </c>
      <c r="E441" s="29">
        <v>4.6617999999999998E-3</v>
      </c>
    </row>
    <row r="442" spans="1:5" x14ac:dyDescent="0.35">
      <c r="A442" s="29" t="s">
        <v>97</v>
      </c>
      <c r="B442" s="29" t="s">
        <v>73</v>
      </c>
      <c r="C442" s="29" t="s">
        <v>41</v>
      </c>
      <c r="D442" s="29">
        <v>77</v>
      </c>
      <c r="E442" s="29">
        <v>6.6136060000000002E-3</v>
      </c>
    </row>
    <row r="443" spans="1:5" x14ac:dyDescent="0.35">
      <c r="A443" s="29" t="s">
        <v>97</v>
      </c>
      <c r="B443" s="29" t="s">
        <v>71</v>
      </c>
      <c r="C443" s="29" t="s">
        <v>41</v>
      </c>
      <c r="D443" s="29">
        <v>49</v>
      </c>
      <c r="E443" s="29">
        <v>5.1081809999999998E-3</v>
      </c>
    </row>
    <row r="444" spans="1:5" x14ac:dyDescent="0.35">
      <c r="A444" s="29" t="s">
        <v>97</v>
      </c>
      <c r="B444" s="29" t="s">
        <v>71</v>
      </c>
      <c r="C444" s="29" t="s">
        <v>42</v>
      </c>
      <c r="D444" s="29">
        <v>54</v>
      </c>
      <c r="E444" s="29">
        <v>5.913494E-3</v>
      </c>
    </row>
    <row r="445" spans="1:5" x14ac:dyDescent="0.35">
      <c r="A445" s="29" t="s">
        <v>97</v>
      </c>
      <c r="B445" s="29" t="s">
        <v>73</v>
      </c>
      <c r="C445" s="29" t="s">
        <v>42</v>
      </c>
      <c r="D445" s="29">
        <v>67</v>
      </c>
      <c r="E445" s="29">
        <v>6.2194219999999996E-3</v>
      </c>
    </row>
    <row r="446" spans="1:5" x14ac:dyDescent="0.35">
      <c r="A446" s="29" t="s">
        <v>97</v>
      </c>
      <c r="B446" s="29" t="s">
        <v>69</v>
      </c>
      <c r="C446" s="29" t="s">
        <v>42</v>
      </c>
      <c r="D446" s="29">
        <v>86</v>
      </c>
      <c r="E446" s="29">
        <v>5.0215320000000004E-3</v>
      </c>
    </row>
    <row r="447" spans="1:5" x14ac:dyDescent="0.35">
      <c r="A447" s="29" t="s">
        <v>97</v>
      </c>
      <c r="B447" s="29" t="s">
        <v>70</v>
      </c>
      <c r="C447" s="29" t="s">
        <v>42</v>
      </c>
      <c r="D447" s="29">
        <v>277</v>
      </c>
      <c r="E447" s="29">
        <v>6.5142400000000001E-3</v>
      </c>
    </row>
    <row r="448" spans="1:5" x14ac:dyDescent="0.35">
      <c r="A448" s="29" t="s">
        <v>97</v>
      </c>
      <c r="B448" s="29" t="s">
        <v>72</v>
      </c>
      <c r="C448" s="29" t="s">
        <v>42</v>
      </c>
      <c r="D448" s="29">
        <v>273</v>
      </c>
      <c r="E448" s="29">
        <v>6.9074319999999998E-3</v>
      </c>
    </row>
    <row r="449" spans="1:5" x14ac:dyDescent="0.35">
      <c r="A449" s="29" t="s">
        <v>97</v>
      </c>
      <c r="B449" s="29" t="s">
        <v>74</v>
      </c>
      <c r="C449" s="29" t="s">
        <v>42</v>
      </c>
      <c r="D449" s="29">
        <v>1070</v>
      </c>
      <c r="E449" s="29">
        <v>6.840451E-3</v>
      </c>
    </row>
    <row r="450" spans="1:5" x14ac:dyDescent="0.35">
      <c r="A450" s="29" t="s">
        <v>97</v>
      </c>
      <c r="B450" s="29" t="s">
        <v>74</v>
      </c>
      <c r="C450" s="29" t="s">
        <v>43</v>
      </c>
      <c r="D450" s="29">
        <v>1245</v>
      </c>
      <c r="E450" s="29">
        <v>6.1311259999999998E-3</v>
      </c>
    </row>
    <row r="451" spans="1:5" x14ac:dyDescent="0.35">
      <c r="A451" s="29" t="s">
        <v>97</v>
      </c>
      <c r="B451" s="29" t="s">
        <v>72</v>
      </c>
      <c r="C451" s="29" t="s">
        <v>43</v>
      </c>
      <c r="D451" s="29">
        <v>273</v>
      </c>
      <c r="E451" s="29">
        <v>6.3184690000000002E-3</v>
      </c>
    </row>
    <row r="452" spans="1:5" x14ac:dyDescent="0.35">
      <c r="A452" s="29" t="s">
        <v>97</v>
      </c>
      <c r="B452" s="29" t="s">
        <v>70</v>
      </c>
      <c r="C452" s="29" t="s">
        <v>43</v>
      </c>
      <c r="D452" s="29">
        <v>284</v>
      </c>
      <c r="E452" s="29">
        <v>6.0873919999999996E-3</v>
      </c>
    </row>
    <row r="453" spans="1:5" x14ac:dyDescent="0.35">
      <c r="A453" s="29" t="s">
        <v>97</v>
      </c>
      <c r="B453" s="29" t="s">
        <v>69</v>
      </c>
      <c r="C453" s="29" t="s">
        <v>43</v>
      </c>
      <c r="D453" s="29">
        <v>112</v>
      </c>
      <c r="E453" s="29">
        <v>5.0816380000000003E-3</v>
      </c>
    </row>
    <row r="454" spans="1:5" x14ac:dyDescent="0.35">
      <c r="A454" s="29" t="s">
        <v>97</v>
      </c>
      <c r="B454" s="29" t="s">
        <v>73</v>
      </c>
      <c r="C454" s="29" t="s">
        <v>43</v>
      </c>
      <c r="D454" s="29">
        <v>77</v>
      </c>
      <c r="E454" s="29">
        <v>5.1636900000000003E-3</v>
      </c>
    </row>
    <row r="455" spans="1:5" x14ac:dyDescent="0.35">
      <c r="A455" s="29" t="s">
        <v>97</v>
      </c>
      <c r="B455" s="29" t="s">
        <v>71</v>
      </c>
      <c r="C455" s="29" t="s">
        <v>43</v>
      </c>
      <c r="D455" s="29">
        <v>63</v>
      </c>
      <c r="E455" s="29">
        <v>4.8713990000000002E-3</v>
      </c>
    </row>
    <row r="456" spans="1:5" x14ac:dyDescent="0.35">
      <c r="A456" s="29" t="s">
        <v>97</v>
      </c>
      <c r="B456" s="29" t="s">
        <v>71</v>
      </c>
      <c r="C456" s="29" t="s">
        <v>44</v>
      </c>
      <c r="D456" s="29">
        <v>14</v>
      </c>
      <c r="E456" s="29">
        <v>4.7809180000000003E-3</v>
      </c>
    </row>
    <row r="457" spans="1:5" x14ac:dyDescent="0.35">
      <c r="A457" s="29" t="s">
        <v>97</v>
      </c>
      <c r="B457" s="29" t="s">
        <v>73</v>
      </c>
      <c r="C457" s="29" t="s">
        <v>44</v>
      </c>
      <c r="D457" s="29">
        <v>21</v>
      </c>
      <c r="E457" s="29">
        <v>6.3872349999999998E-3</v>
      </c>
    </row>
    <row r="458" spans="1:5" x14ac:dyDescent="0.35">
      <c r="A458" s="29" t="s">
        <v>97</v>
      </c>
      <c r="B458" s="29" t="s">
        <v>69</v>
      </c>
      <c r="C458" s="29" t="s">
        <v>44</v>
      </c>
      <c r="D458" s="29">
        <v>27</v>
      </c>
      <c r="E458" s="29">
        <v>5.3275029999999999E-3</v>
      </c>
    </row>
    <row r="459" spans="1:5" x14ac:dyDescent="0.35">
      <c r="A459" s="29" t="s">
        <v>97</v>
      </c>
      <c r="B459" s="29" t="s">
        <v>70</v>
      </c>
      <c r="C459" s="29" t="s">
        <v>44</v>
      </c>
      <c r="D459" s="29">
        <v>135</v>
      </c>
      <c r="E459" s="29">
        <v>6.5808459999999996E-3</v>
      </c>
    </row>
    <row r="460" spans="1:5" x14ac:dyDescent="0.35">
      <c r="A460" s="29" t="s">
        <v>97</v>
      </c>
      <c r="B460" s="29" t="s">
        <v>72</v>
      </c>
      <c r="C460" s="29" t="s">
        <v>44</v>
      </c>
      <c r="D460" s="29">
        <v>143</v>
      </c>
      <c r="E460" s="29">
        <v>6.6878720000000001E-3</v>
      </c>
    </row>
    <row r="461" spans="1:5" x14ac:dyDescent="0.35">
      <c r="A461" s="29" t="s">
        <v>97</v>
      </c>
      <c r="B461" s="29" t="s">
        <v>74</v>
      </c>
      <c r="C461" s="29" t="s">
        <v>44</v>
      </c>
      <c r="D461" s="29">
        <v>1030</v>
      </c>
      <c r="E461" s="29">
        <v>5.8061160000000001E-3</v>
      </c>
    </row>
    <row r="462" spans="1:5" x14ac:dyDescent="0.35">
      <c r="A462" s="29" t="s">
        <v>97</v>
      </c>
      <c r="B462" s="29" t="s">
        <v>74</v>
      </c>
      <c r="C462" s="29" t="s">
        <v>45</v>
      </c>
      <c r="D462" s="29">
        <v>2925</v>
      </c>
      <c r="E462" s="29">
        <v>5.3864869999999997E-3</v>
      </c>
    </row>
    <row r="463" spans="1:5" x14ac:dyDescent="0.35">
      <c r="A463" s="29" t="s">
        <v>97</v>
      </c>
      <c r="B463" s="29" t="s">
        <v>72</v>
      </c>
      <c r="C463" s="29" t="s">
        <v>45</v>
      </c>
      <c r="D463" s="29">
        <v>401</v>
      </c>
      <c r="E463" s="29">
        <v>4.9496619999999996E-3</v>
      </c>
    </row>
    <row r="464" spans="1:5" x14ac:dyDescent="0.35">
      <c r="A464" s="29" t="s">
        <v>97</v>
      </c>
      <c r="B464" s="29" t="s">
        <v>70</v>
      </c>
      <c r="C464" s="29" t="s">
        <v>45</v>
      </c>
      <c r="D464" s="29">
        <v>523</v>
      </c>
      <c r="E464" s="29">
        <v>4.7416510000000004E-3</v>
      </c>
    </row>
    <row r="465" spans="1:5" x14ac:dyDescent="0.35">
      <c r="A465" s="29" t="s">
        <v>97</v>
      </c>
      <c r="B465" s="29" t="s">
        <v>69</v>
      </c>
      <c r="C465" s="29" t="s">
        <v>45</v>
      </c>
      <c r="D465" s="29">
        <v>183</v>
      </c>
      <c r="E465" s="29">
        <v>4.1518659999999997E-3</v>
      </c>
    </row>
    <row r="466" spans="1:5" x14ac:dyDescent="0.35">
      <c r="A466" s="29" t="s">
        <v>97</v>
      </c>
      <c r="B466" s="29" t="s">
        <v>73</v>
      </c>
      <c r="C466" s="29" t="s">
        <v>45</v>
      </c>
      <c r="D466" s="29">
        <v>81</v>
      </c>
      <c r="E466" s="29">
        <v>4.6013369999999996E-3</v>
      </c>
    </row>
    <row r="467" spans="1:5" x14ac:dyDescent="0.35">
      <c r="A467" s="29" t="s">
        <v>97</v>
      </c>
      <c r="B467" s="29" t="s">
        <v>71</v>
      </c>
      <c r="C467" s="29" t="s">
        <v>45</v>
      </c>
      <c r="D467" s="29">
        <v>88</v>
      </c>
      <c r="E467" s="29">
        <v>4.2733320000000003E-3</v>
      </c>
    </row>
    <row r="468" spans="1:5" x14ac:dyDescent="0.35">
      <c r="A468" s="29" t="s">
        <v>97</v>
      </c>
      <c r="B468" s="29" t="s">
        <v>71</v>
      </c>
      <c r="C468" s="29" t="s">
        <v>46</v>
      </c>
      <c r="D468" s="29">
        <v>41</v>
      </c>
      <c r="E468" s="29">
        <v>5.3867430000000003E-3</v>
      </c>
    </row>
    <row r="469" spans="1:5" x14ac:dyDescent="0.35">
      <c r="A469" s="29" t="s">
        <v>97</v>
      </c>
      <c r="B469" s="29" t="s">
        <v>73</v>
      </c>
      <c r="C469" s="29" t="s">
        <v>46</v>
      </c>
      <c r="D469" s="29">
        <v>38</v>
      </c>
      <c r="E469" s="29">
        <v>5.8248040000000003E-3</v>
      </c>
    </row>
    <row r="470" spans="1:5" x14ac:dyDescent="0.35">
      <c r="A470" s="29" t="s">
        <v>97</v>
      </c>
      <c r="B470" s="29" t="s">
        <v>69</v>
      </c>
      <c r="C470" s="29" t="s">
        <v>46</v>
      </c>
      <c r="D470" s="29">
        <v>62</v>
      </c>
      <c r="E470" s="29">
        <v>5.3515150000000003E-3</v>
      </c>
    </row>
    <row r="471" spans="1:5" x14ac:dyDescent="0.35">
      <c r="A471" s="29" t="s">
        <v>97</v>
      </c>
      <c r="B471" s="29" t="s">
        <v>70</v>
      </c>
      <c r="C471" s="29" t="s">
        <v>46</v>
      </c>
      <c r="D471" s="29">
        <v>214</v>
      </c>
      <c r="E471" s="29">
        <v>6.815453E-3</v>
      </c>
    </row>
    <row r="472" spans="1:5" x14ac:dyDescent="0.35">
      <c r="A472" s="29" t="s">
        <v>97</v>
      </c>
      <c r="B472" s="29" t="s">
        <v>72</v>
      </c>
      <c r="C472" s="29" t="s">
        <v>46</v>
      </c>
      <c r="D472" s="29">
        <v>210</v>
      </c>
      <c r="E472" s="29">
        <v>6.3813919999999996E-3</v>
      </c>
    </row>
    <row r="473" spans="1:5" x14ac:dyDescent="0.35">
      <c r="A473" s="29" t="s">
        <v>97</v>
      </c>
      <c r="B473" s="29" t="s">
        <v>74</v>
      </c>
      <c r="C473" s="29" t="s">
        <v>46</v>
      </c>
      <c r="D473" s="29">
        <v>612</v>
      </c>
      <c r="E473" s="29">
        <v>6.5337149999999998E-3</v>
      </c>
    </row>
    <row r="474" spans="1:5" x14ac:dyDescent="0.35">
      <c r="A474" s="29" t="s">
        <v>97</v>
      </c>
      <c r="B474" s="29" t="s">
        <v>74</v>
      </c>
      <c r="C474" s="29" t="s">
        <v>47</v>
      </c>
      <c r="D474" s="29">
        <v>862</v>
      </c>
      <c r="E474" s="29">
        <v>6.1779499999999998E-3</v>
      </c>
    </row>
    <row r="475" spans="1:5" x14ac:dyDescent="0.35">
      <c r="A475" s="29" t="s">
        <v>97</v>
      </c>
      <c r="B475" s="29" t="s">
        <v>72</v>
      </c>
      <c r="C475" s="29" t="s">
        <v>47</v>
      </c>
      <c r="D475" s="29">
        <v>202</v>
      </c>
      <c r="E475" s="29">
        <v>6.6909589999999998E-3</v>
      </c>
    </row>
    <row r="476" spans="1:5" x14ac:dyDescent="0.35">
      <c r="A476" s="29" t="s">
        <v>97</v>
      </c>
      <c r="B476" s="29" t="s">
        <v>70</v>
      </c>
      <c r="C476" s="29" t="s">
        <v>47</v>
      </c>
      <c r="D476" s="29">
        <v>190</v>
      </c>
      <c r="E476" s="29">
        <v>6.2340399999999997E-3</v>
      </c>
    </row>
    <row r="477" spans="1:5" x14ac:dyDescent="0.35">
      <c r="A477" s="29" t="s">
        <v>97</v>
      </c>
      <c r="B477" s="29" t="s">
        <v>69</v>
      </c>
      <c r="C477" s="29" t="s">
        <v>47</v>
      </c>
      <c r="D477" s="29">
        <v>43</v>
      </c>
      <c r="E477" s="29">
        <v>5.4153200000000004E-3</v>
      </c>
    </row>
    <row r="478" spans="1:5" x14ac:dyDescent="0.35">
      <c r="A478" s="29" t="s">
        <v>97</v>
      </c>
      <c r="B478" s="29" t="s">
        <v>73</v>
      </c>
      <c r="C478" s="29" t="s">
        <v>47</v>
      </c>
      <c r="D478" s="29">
        <v>31</v>
      </c>
      <c r="E478" s="29">
        <v>5.0545099999999999E-3</v>
      </c>
    </row>
    <row r="479" spans="1:5" x14ac:dyDescent="0.35">
      <c r="A479" s="29" t="s">
        <v>97</v>
      </c>
      <c r="B479" s="29" t="s">
        <v>71</v>
      </c>
      <c r="C479" s="29" t="s">
        <v>47</v>
      </c>
      <c r="D479" s="29">
        <v>40</v>
      </c>
      <c r="E479" s="29">
        <v>5.1157399999999997E-3</v>
      </c>
    </row>
    <row r="480" spans="1:5" x14ac:dyDescent="0.35">
      <c r="A480" s="29" t="s">
        <v>97</v>
      </c>
      <c r="B480" s="29" t="s">
        <v>71</v>
      </c>
      <c r="C480" s="29" t="s">
        <v>48</v>
      </c>
      <c r="D480" s="29">
        <v>75</v>
      </c>
      <c r="E480" s="29">
        <v>5.3314800000000004E-3</v>
      </c>
    </row>
    <row r="481" spans="1:5" x14ac:dyDescent="0.35">
      <c r="A481" s="29" t="s">
        <v>97</v>
      </c>
      <c r="B481" s="29" t="s">
        <v>73</v>
      </c>
      <c r="C481" s="29" t="s">
        <v>48</v>
      </c>
      <c r="D481" s="29">
        <v>78</v>
      </c>
      <c r="E481" s="29">
        <v>5.3562740000000003E-3</v>
      </c>
    </row>
    <row r="482" spans="1:5" x14ac:dyDescent="0.35">
      <c r="A482" s="29" t="s">
        <v>97</v>
      </c>
      <c r="B482" s="29" t="s">
        <v>69</v>
      </c>
      <c r="C482" s="29" t="s">
        <v>48</v>
      </c>
      <c r="D482" s="29">
        <v>213</v>
      </c>
      <c r="E482" s="29">
        <v>4.9048529999999998E-3</v>
      </c>
    </row>
    <row r="483" spans="1:5" x14ac:dyDescent="0.35">
      <c r="A483" s="29" t="s">
        <v>97</v>
      </c>
      <c r="B483" s="29" t="s">
        <v>70</v>
      </c>
      <c r="C483" s="29" t="s">
        <v>48</v>
      </c>
      <c r="D483" s="29">
        <v>589</v>
      </c>
      <c r="E483" s="29">
        <v>5.0076239999999996E-3</v>
      </c>
    </row>
    <row r="484" spans="1:5" x14ac:dyDescent="0.35">
      <c r="A484" s="29" t="s">
        <v>97</v>
      </c>
      <c r="B484" s="29" t="s">
        <v>72</v>
      </c>
      <c r="C484" s="29" t="s">
        <v>48</v>
      </c>
      <c r="D484" s="29">
        <v>435</v>
      </c>
      <c r="E484" s="29">
        <v>5.3330390000000004E-3</v>
      </c>
    </row>
    <row r="485" spans="1:5" x14ac:dyDescent="0.35">
      <c r="A485" s="29" t="s">
        <v>97</v>
      </c>
      <c r="B485" s="29" t="s">
        <v>74</v>
      </c>
      <c r="C485" s="29" t="s">
        <v>48</v>
      </c>
      <c r="D485" s="29">
        <v>4147</v>
      </c>
      <c r="E485" s="29">
        <v>6.8831609999999996E-3</v>
      </c>
    </row>
    <row r="486" spans="1:5" x14ac:dyDescent="0.35">
      <c r="A486" s="29" t="s">
        <v>97</v>
      </c>
      <c r="B486" s="29" t="s">
        <v>74</v>
      </c>
      <c r="C486" s="29" t="s">
        <v>49</v>
      </c>
      <c r="D486" s="29">
        <v>2555</v>
      </c>
      <c r="E486" s="29">
        <v>6.5309260000000003E-3</v>
      </c>
    </row>
    <row r="487" spans="1:5" x14ac:dyDescent="0.35">
      <c r="A487" s="29" t="s">
        <v>97</v>
      </c>
      <c r="B487" s="29" t="s">
        <v>72</v>
      </c>
      <c r="C487" s="29" t="s">
        <v>49</v>
      </c>
      <c r="D487" s="29">
        <v>382</v>
      </c>
      <c r="E487" s="29">
        <v>5.9554370000000001E-3</v>
      </c>
    </row>
    <row r="488" spans="1:5" x14ac:dyDescent="0.35">
      <c r="A488" s="29" t="s">
        <v>97</v>
      </c>
      <c r="B488" s="29" t="s">
        <v>70</v>
      </c>
      <c r="C488" s="29" t="s">
        <v>49</v>
      </c>
      <c r="D488" s="29">
        <v>495</v>
      </c>
      <c r="E488" s="29">
        <v>5.7943550000000002E-3</v>
      </c>
    </row>
    <row r="489" spans="1:5" x14ac:dyDescent="0.35">
      <c r="A489" s="29" t="s">
        <v>97</v>
      </c>
      <c r="B489" s="29" t="s">
        <v>69</v>
      </c>
      <c r="C489" s="29" t="s">
        <v>49</v>
      </c>
      <c r="D489" s="29">
        <v>128</v>
      </c>
      <c r="E489" s="29">
        <v>5.4141340000000001E-3</v>
      </c>
    </row>
    <row r="490" spans="1:5" x14ac:dyDescent="0.35">
      <c r="A490" s="29" t="s">
        <v>97</v>
      </c>
      <c r="B490" s="29" t="s">
        <v>73</v>
      </c>
      <c r="C490" s="29" t="s">
        <v>49</v>
      </c>
      <c r="D490" s="29">
        <v>25</v>
      </c>
      <c r="E490" s="29">
        <v>6.792129E-3</v>
      </c>
    </row>
    <row r="491" spans="1:5" x14ac:dyDescent="0.35">
      <c r="A491" s="29" t="s">
        <v>97</v>
      </c>
      <c r="B491" s="29" t="s">
        <v>71</v>
      </c>
      <c r="C491" s="29" t="s">
        <v>49</v>
      </c>
      <c r="D491" s="29">
        <v>81</v>
      </c>
      <c r="E491" s="29">
        <v>4.9618470000000001E-3</v>
      </c>
    </row>
    <row r="492" spans="1:5" x14ac:dyDescent="0.35">
      <c r="A492" s="29" t="s">
        <v>97</v>
      </c>
      <c r="B492" s="29" t="s">
        <v>71</v>
      </c>
      <c r="C492" s="29" t="s">
        <v>50</v>
      </c>
      <c r="D492" s="29">
        <v>50</v>
      </c>
      <c r="E492" s="29">
        <v>5.1905079999999999E-3</v>
      </c>
    </row>
    <row r="493" spans="1:5" x14ac:dyDescent="0.35">
      <c r="A493" s="29" t="s">
        <v>97</v>
      </c>
      <c r="B493" s="29" t="s">
        <v>73</v>
      </c>
      <c r="C493" s="29" t="s">
        <v>50</v>
      </c>
      <c r="D493" s="29">
        <v>32</v>
      </c>
      <c r="E493" s="29">
        <v>6.6391769999999996E-3</v>
      </c>
    </row>
    <row r="494" spans="1:5" x14ac:dyDescent="0.35">
      <c r="A494" s="29" t="s">
        <v>97</v>
      </c>
      <c r="B494" s="29" t="s">
        <v>69</v>
      </c>
      <c r="C494" s="29" t="s">
        <v>50</v>
      </c>
      <c r="D494" s="29">
        <v>87</v>
      </c>
      <c r="E494" s="29">
        <v>5.021551E-3</v>
      </c>
    </row>
    <row r="495" spans="1:5" x14ac:dyDescent="0.35">
      <c r="A495" s="29" t="s">
        <v>97</v>
      </c>
      <c r="B495" s="29" t="s">
        <v>70</v>
      </c>
      <c r="C495" s="29" t="s">
        <v>50</v>
      </c>
      <c r="D495" s="29">
        <v>241</v>
      </c>
      <c r="E495" s="29">
        <v>6.7743380000000004E-3</v>
      </c>
    </row>
    <row r="496" spans="1:5" x14ac:dyDescent="0.35">
      <c r="A496" s="29" t="s">
        <v>97</v>
      </c>
      <c r="B496" s="29" t="s">
        <v>72</v>
      </c>
      <c r="C496" s="29" t="s">
        <v>50</v>
      </c>
      <c r="D496" s="29">
        <v>242</v>
      </c>
      <c r="E496" s="29">
        <v>6.7520840000000002E-3</v>
      </c>
    </row>
    <row r="497" spans="1:5" x14ac:dyDescent="0.35">
      <c r="A497" s="29" t="s">
        <v>97</v>
      </c>
      <c r="B497" s="29" t="s">
        <v>74</v>
      </c>
      <c r="C497" s="29" t="s">
        <v>50</v>
      </c>
      <c r="D497" s="29">
        <v>1313</v>
      </c>
      <c r="E497" s="29">
        <v>7.1412649999999999E-3</v>
      </c>
    </row>
    <row r="498" spans="1:5" x14ac:dyDescent="0.35">
      <c r="A498" s="29" t="s">
        <v>97</v>
      </c>
      <c r="B498" s="29" t="s">
        <v>74</v>
      </c>
      <c r="C498" s="29" t="s">
        <v>51</v>
      </c>
      <c r="D498" s="29">
        <v>1523</v>
      </c>
      <c r="E498" s="29">
        <v>6.8856619999999999E-3</v>
      </c>
    </row>
    <row r="499" spans="1:5" x14ac:dyDescent="0.35">
      <c r="A499" s="29" t="s">
        <v>97</v>
      </c>
      <c r="B499" s="29" t="s">
        <v>72</v>
      </c>
      <c r="C499" s="29" t="s">
        <v>51</v>
      </c>
      <c r="D499" s="29">
        <v>331</v>
      </c>
      <c r="E499" s="29">
        <v>5.8935109999999997E-3</v>
      </c>
    </row>
    <row r="500" spans="1:5" x14ac:dyDescent="0.35">
      <c r="A500" s="29" t="s">
        <v>97</v>
      </c>
      <c r="B500" s="29" t="s">
        <v>70</v>
      </c>
      <c r="C500" s="29" t="s">
        <v>51</v>
      </c>
      <c r="D500" s="29">
        <v>355</v>
      </c>
      <c r="E500" s="29">
        <v>6.0269299999999998E-3</v>
      </c>
    </row>
    <row r="501" spans="1:5" x14ac:dyDescent="0.35">
      <c r="A501" s="29" t="s">
        <v>97</v>
      </c>
      <c r="B501" s="29" t="s">
        <v>69</v>
      </c>
      <c r="C501" s="29" t="s">
        <v>51</v>
      </c>
      <c r="D501" s="29">
        <v>158</v>
      </c>
      <c r="E501" s="29">
        <v>5.246644E-3</v>
      </c>
    </row>
    <row r="502" spans="1:5" x14ac:dyDescent="0.35">
      <c r="A502" s="29" t="s">
        <v>97</v>
      </c>
      <c r="B502" s="29" t="s">
        <v>73</v>
      </c>
      <c r="C502" s="29" t="s">
        <v>51</v>
      </c>
      <c r="D502" s="29">
        <v>40</v>
      </c>
      <c r="E502" s="29">
        <v>5.7838539999999997E-3</v>
      </c>
    </row>
    <row r="503" spans="1:5" x14ac:dyDescent="0.35">
      <c r="A503" s="29" t="s">
        <v>97</v>
      </c>
      <c r="B503" s="29" t="s">
        <v>71</v>
      </c>
      <c r="C503" s="29" t="s">
        <v>51</v>
      </c>
      <c r="D503" s="29">
        <v>58</v>
      </c>
      <c r="E503" s="29">
        <v>5.3136959999999997E-3</v>
      </c>
    </row>
    <row r="504" spans="1:5" x14ac:dyDescent="0.35">
      <c r="A504" s="29" t="s">
        <v>97</v>
      </c>
      <c r="B504" s="29" t="s">
        <v>71</v>
      </c>
      <c r="C504" s="29" t="s">
        <v>52</v>
      </c>
      <c r="D504" s="29">
        <v>70</v>
      </c>
      <c r="E504" s="29">
        <v>3.4484120000000001E-3</v>
      </c>
    </row>
    <row r="505" spans="1:5" x14ac:dyDescent="0.35">
      <c r="A505" s="29" t="s">
        <v>97</v>
      </c>
      <c r="B505" s="29" t="s">
        <v>73</v>
      </c>
      <c r="C505" s="29" t="s">
        <v>52</v>
      </c>
      <c r="D505" s="29">
        <v>39</v>
      </c>
      <c r="E505" s="29">
        <v>3.277837E-3</v>
      </c>
    </row>
    <row r="506" spans="1:5" x14ac:dyDescent="0.35">
      <c r="A506" s="29" t="s">
        <v>97</v>
      </c>
      <c r="B506" s="29" t="s">
        <v>69</v>
      </c>
      <c r="C506" s="29" t="s">
        <v>52</v>
      </c>
      <c r="D506" s="29">
        <v>289</v>
      </c>
      <c r="E506" s="29">
        <v>3.4421040000000001E-3</v>
      </c>
    </row>
    <row r="507" spans="1:5" x14ac:dyDescent="0.35">
      <c r="A507" s="29" t="s">
        <v>97</v>
      </c>
      <c r="B507" s="29" t="s">
        <v>70</v>
      </c>
      <c r="C507" s="29" t="s">
        <v>52</v>
      </c>
      <c r="D507" s="29">
        <v>518</v>
      </c>
      <c r="E507" s="29">
        <v>3.8371630000000002E-3</v>
      </c>
    </row>
    <row r="508" spans="1:5" x14ac:dyDescent="0.35">
      <c r="A508" s="29" t="s">
        <v>97</v>
      </c>
      <c r="B508" s="29" t="s">
        <v>72</v>
      </c>
      <c r="C508" s="29" t="s">
        <v>52</v>
      </c>
      <c r="D508" s="29">
        <v>430</v>
      </c>
      <c r="E508" s="29">
        <v>3.8068189999999999E-3</v>
      </c>
    </row>
    <row r="509" spans="1:5" x14ac:dyDescent="0.35">
      <c r="A509" s="29" t="s">
        <v>97</v>
      </c>
      <c r="B509" s="29" t="s">
        <v>74</v>
      </c>
      <c r="C509" s="29" t="s">
        <v>52</v>
      </c>
      <c r="D509" s="29">
        <v>5604</v>
      </c>
      <c r="E509" s="29">
        <v>4.2692950000000002E-3</v>
      </c>
    </row>
    <row r="510" spans="1:5" x14ac:dyDescent="0.35">
      <c r="A510" s="29" t="s">
        <v>97</v>
      </c>
      <c r="B510" s="29" t="s">
        <v>74</v>
      </c>
      <c r="C510" s="29" t="s">
        <v>53</v>
      </c>
      <c r="D510" s="29">
        <v>981</v>
      </c>
      <c r="E510" s="29">
        <v>5.7248940000000003E-3</v>
      </c>
    </row>
    <row r="511" spans="1:5" x14ac:dyDescent="0.35">
      <c r="A511" s="29" t="s">
        <v>97</v>
      </c>
      <c r="B511" s="29" t="s">
        <v>72</v>
      </c>
      <c r="C511" s="29" t="s">
        <v>53</v>
      </c>
      <c r="D511" s="29">
        <v>150</v>
      </c>
      <c r="E511" s="29">
        <v>5.462036E-3</v>
      </c>
    </row>
    <row r="512" spans="1:5" x14ac:dyDescent="0.35">
      <c r="A512" s="29" t="s">
        <v>97</v>
      </c>
      <c r="B512" s="29" t="s">
        <v>70</v>
      </c>
      <c r="C512" s="29" t="s">
        <v>53</v>
      </c>
      <c r="D512" s="29">
        <v>190</v>
      </c>
      <c r="E512" s="29">
        <v>6.1603300000000003E-3</v>
      </c>
    </row>
    <row r="513" spans="1:5" x14ac:dyDescent="0.35">
      <c r="A513" s="29" t="s">
        <v>97</v>
      </c>
      <c r="B513" s="29" t="s">
        <v>69</v>
      </c>
      <c r="C513" s="29" t="s">
        <v>53</v>
      </c>
      <c r="D513" s="29">
        <v>52</v>
      </c>
      <c r="E513" s="29">
        <v>4.6316320000000001E-3</v>
      </c>
    </row>
    <row r="514" spans="1:5" x14ac:dyDescent="0.35">
      <c r="A514" s="29" t="s">
        <v>97</v>
      </c>
      <c r="B514" s="29" t="s">
        <v>73</v>
      </c>
      <c r="C514" s="29" t="s">
        <v>53</v>
      </c>
      <c r="D514" s="29">
        <v>24</v>
      </c>
      <c r="E514" s="29">
        <v>5.1417820000000001E-3</v>
      </c>
    </row>
    <row r="515" spans="1:5" x14ac:dyDescent="0.35">
      <c r="A515" s="29" t="s">
        <v>97</v>
      </c>
      <c r="B515" s="29" t="s">
        <v>71</v>
      </c>
      <c r="C515" s="29" t="s">
        <v>53</v>
      </c>
      <c r="D515" s="29">
        <v>26</v>
      </c>
      <c r="E515" s="29">
        <v>5.5662380000000003E-3</v>
      </c>
    </row>
    <row r="516" spans="1:5" x14ac:dyDescent="0.35">
      <c r="A516" s="29" t="s">
        <v>97</v>
      </c>
      <c r="B516" s="29" t="s">
        <v>71</v>
      </c>
      <c r="C516" s="29" t="s">
        <v>54</v>
      </c>
      <c r="D516" s="29">
        <v>180</v>
      </c>
      <c r="E516" s="29">
        <v>4.4710649999999998E-3</v>
      </c>
    </row>
    <row r="517" spans="1:5" x14ac:dyDescent="0.35">
      <c r="A517" s="29" t="s">
        <v>97</v>
      </c>
      <c r="B517" s="29" t="s">
        <v>73</v>
      </c>
      <c r="C517" s="29" t="s">
        <v>54</v>
      </c>
      <c r="D517" s="29">
        <v>182</v>
      </c>
      <c r="E517" s="29">
        <v>4.5397709999999997E-3</v>
      </c>
    </row>
    <row r="518" spans="1:5" x14ac:dyDescent="0.35">
      <c r="A518" s="29" t="s">
        <v>97</v>
      </c>
      <c r="B518" s="29" t="s">
        <v>69</v>
      </c>
      <c r="C518" s="29" t="s">
        <v>54</v>
      </c>
      <c r="D518" s="29">
        <v>822</v>
      </c>
      <c r="E518" s="29">
        <v>4.705959E-3</v>
      </c>
    </row>
    <row r="519" spans="1:5" x14ac:dyDescent="0.35">
      <c r="A519" s="29" t="s">
        <v>97</v>
      </c>
      <c r="B519" s="29" t="s">
        <v>70</v>
      </c>
      <c r="C519" s="29" t="s">
        <v>54</v>
      </c>
      <c r="D519" s="29">
        <v>1214</v>
      </c>
      <c r="E519" s="29">
        <v>4.5774889999999997E-3</v>
      </c>
    </row>
    <row r="520" spans="1:5" x14ac:dyDescent="0.35">
      <c r="A520" s="29" t="s">
        <v>97</v>
      </c>
      <c r="B520" s="29" t="s">
        <v>72</v>
      </c>
      <c r="C520" s="29" t="s">
        <v>54</v>
      </c>
      <c r="D520" s="29">
        <v>989</v>
      </c>
      <c r="E520" s="29">
        <v>4.6858489999999997E-3</v>
      </c>
    </row>
    <row r="521" spans="1:5" x14ac:dyDescent="0.35">
      <c r="A521" s="29" t="s">
        <v>97</v>
      </c>
      <c r="B521" s="29" t="s">
        <v>74</v>
      </c>
      <c r="C521" s="29" t="s">
        <v>54</v>
      </c>
      <c r="D521" s="29">
        <v>8707</v>
      </c>
      <c r="E521" s="29">
        <v>5.786322E-3</v>
      </c>
    </row>
    <row r="522" spans="1:5" x14ac:dyDescent="0.35">
      <c r="A522" s="29" t="s">
        <v>97</v>
      </c>
      <c r="B522" s="29" t="s">
        <v>74</v>
      </c>
      <c r="C522" s="29" t="s">
        <v>55</v>
      </c>
      <c r="D522" s="29">
        <v>984</v>
      </c>
      <c r="E522" s="29">
        <v>6.5233890000000001E-3</v>
      </c>
    </row>
    <row r="523" spans="1:5" x14ac:dyDescent="0.35">
      <c r="A523" s="29" t="s">
        <v>97</v>
      </c>
      <c r="B523" s="29" t="s">
        <v>72</v>
      </c>
      <c r="C523" s="29" t="s">
        <v>55</v>
      </c>
      <c r="D523" s="29">
        <v>246</v>
      </c>
      <c r="E523" s="29">
        <v>6.1658759999999998E-3</v>
      </c>
    </row>
    <row r="524" spans="1:5" x14ac:dyDescent="0.35">
      <c r="A524" s="29" t="s">
        <v>97</v>
      </c>
      <c r="B524" s="29" t="s">
        <v>70</v>
      </c>
      <c r="C524" s="29" t="s">
        <v>55</v>
      </c>
      <c r="D524" s="29">
        <v>265</v>
      </c>
      <c r="E524" s="29">
        <v>6.205276E-3</v>
      </c>
    </row>
    <row r="525" spans="1:5" x14ac:dyDescent="0.35">
      <c r="A525" s="29" t="s">
        <v>97</v>
      </c>
      <c r="B525" s="29" t="s">
        <v>69</v>
      </c>
      <c r="C525" s="29" t="s">
        <v>55</v>
      </c>
      <c r="D525" s="29">
        <v>169</v>
      </c>
      <c r="E525" s="29">
        <v>5.668831E-3</v>
      </c>
    </row>
    <row r="526" spans="1:5" x14ac:dyDescent="0.35">
      <c r="A526" s="29" t="s">
        <v>97</v>
      </c>
      <c r="B526" s="29" t="s">
        <v>73</v>
      </c>
      <c r="C526" s="29" t="s">
        <v>55</v>
      </c>
      <c r="D526" s="29">
        <v>57</v>
      </c>
      <c r="E526" s="29">
        <v>5.9939479999999998E-3</v>
      </c>
    </row>
    <row r="527" spans="1:5" x14ac:dyDescent="0.35">
      <c r="A527" s="29" t="s">
        <v>97</v>
      </c>
      <c r="B527" s="29" t="s">
        <v>71</v>
      </c>
      <c r="C527" s="29" t="s">
        <v>55</v>
      </c>
      <c r="D527" s="29">
        <v>55</v>
      </c>
      <c r="E527" s="29">
        <v>5.7859840000000001E-3</v>
      </c>
    </row>
    <row r="528" spans="1:5" x14ac:dyDescent="0.35">
      <c r="A528" s="29" t="s">
        <v>97</v>
      </c>
      <c r="B528" s="29" t="s">
        <v>71</v>
      </c>
      <c r="C528" s="29" t="s">
        <v>56</v>
      </c>
      <c r="D528" s="29">
        <v>147</v>
      </c>
      <c r="E528" s="29">
        <v>4.4605840000000001E-3</v>
      </c>
    </row>
    <row r="529" spans="1:5" x14ac:dyDescent="0.35">
      <c r="A529" s="29" t="s">
        <v>97</v>
      </c>
      <c r="B529" s="29" t="s">
        <v>73</v>
      </c>
      <c r="C529" s="29" t="s">
        <v>56</v>
      </c>
      <c r="D529" s="29">
        <v>71</v>
      </c>
      <c r="E529" s="29">
        <v>4.6553849999999997E-3</v>
      </c>
    </row>
    <row r="530" spans="1:5" x14ac:dyDescent="0.35">
      <c r="A530" s="29" t="s">
        <v>97</v>
      </c>
      <c r="B530" s="29" t="s">
        <v>69</v>
      </c>
      <c r="C530" s="29" t="s">
        <v>56</v>
      </c>
      <c r="D530" s="29">
        <v>347</v>
      </c>
      <c r="E530" s="29">
        <v>4.4781650000000001E-3</v>
      </c>
    </row>
    <row r="531" spans="1:5" x14ac:dyDescent="0.35">
      <c r="A531" s="29" t="s">
        <v>97</v>
      </c>
      <c r="B531" s="29" t="s">
        <v>70</v>
      </c>
      <c r="C531" s="29" t="s">
        <v>56</v>
      </c>
      <c r="D531" s="29">
        <v>1018</v>
      </c>
      <c r="E531" s="29">
        <v>4.7842750000000002E-3</v>
      </c>
    </row>
    <row r="532" spans="1:5" x14ac:dyDescent="0.35">
      <c r="A532" s="29" t="s">
        <v>97</v>
      </c>
      <c r="B532" s="29" t="s">
        <v>72</v>
      </c>
      <c r="C532" s="29" t="s">
        <v>56</v>
      </c>
      <c r="D532" s="29">
        <v>762</v>
      </c>
      <c r="E532" s="29">
        <v>4.7738499999999996E-3</v>
      </c>
    </row>
    <row r="533" spans="1:5" x14ac:dyDescent="0.35">
      <c r="A533" s="29" t="s">
        <v>97</v>
      </c>
      <c r="B533" s="29" t="s">
        <v>74</v>
      </c>
      <c r="C533" s="29" t="s">
        <v>56</v>
      </c>
      <c r="D533" s="29">
        <v>8953</v>
      </c>
      <c r="E533" s="29">
        <v>5.2269899999999999E-3</v>
      </c>
    </row>
    <row r="534" spans="1:5" x14ac:dyDescent="0.35">
      <c r="A534" s="29" t="s">
        <v>97</v>
      </c>
      <c r="B534" s="29" t="s">
        <v>72</v>
      </c>
      <c r="C534" s="29" t="s">
        <v>222</v>
      </c>
      <c r="D534" s="29">
        <v>11076</v>
      </c>
      <c r="E534" s="29">
        <v>4.8296509999999999E-3</v>
      </c>
    </row>
    <row r="535" spans="1:5" x14ac:dyDescent="0.35">
      <c r="A535" s="29" t="s">
        <v>97</v>
      </c>
      <c r="B535" s="29" t="s">
        <v>69</v>
      </c>
      <c r="C535" s="29" t="s">
        <v>222</v>
      </c>
      <c r="D535" s="29">
        <v>9313</v>
      </c>
      <c r="E535" s="29">
        <v>4.37302E-3</v>
      </c>
    </row>
    <row r="536" spans="1:5" x14ac:dyDescent="0.35">
      <c r="A536" s="29" t="s">
        <v>97</v>
      </c>
      <c r="B536" s="29" t="s">
        <v>70</v>
      </c>
      <c r="C536" s="29" t="s">
        <v>222</v>
      </c>
      <c r="D536" s="29">
        <v>13403</v>
      </c>
      <c r="E536" s="29">
        <v>4.8305079999999999E-3</v>
      </c>
    </row>
    <row r="537" spans="1:5" x14ac:dyDescent="0.35">
      <c r="A537" s="29" t="s">
        <v>97</v>
      </c>
      <c r="B537" s="29" t="s">
        <v>71</v>
      </c>
      <c r="C537" s="29" t="s">
        <v>222</v>
      </c>
      <c r="D537" s="29">
        <v>2662</v>
      </c>
      <c r="E537" s="29">
        <v>4.4517610000000003E-3</v>
      </c>
    </row>
    <row r="538" spans="1:5" x14ac:dyDescent="0.35">
      <c r="A538" s="29" t="s">
        <v>97</v>
      </c>
      <c r="B538" s="29" t="s">
        <v>73</v>
      </c>
      <c r="C538" s="29" t="s">
        <v>222</v>
      </c>
      <c r="D538" s="29">
        <v>2102</v>
      </c>
      <c r="E538" s="29">
        <v>4.6331310000000004E-3</v>
      </c>
    </row>
    <row r="539" spans="1:5" x14ac:dyDescent="0.35">
      <c r="A539" s="29" t="s">
        <v>97</v>
      </c>
      <c r="B539" s="29" t="s">
        <v>74</v>
      </c>
      <c r="C539" s="29" t="s">
        <v>222</v>
      </c>
      <c r="D539" s="29">
        <v>81294</v>
      </c>
      <c r="E539" s="29">
        <v>5.5891689999999997E-3</v>
      </c>
    </row>
    <row r="540" spans="1:5" x14ac:dyDescent="0.35">
      <c r="A540" s="29" t="s">
        <v>97</v>
      </c>
      <c r="B540" s="29" t="s">
        <v>74</v>
      </c>
      <c r="C540" s="29" t="s">
        <v>223</v>
      </c>
      <c r="D540" s="29">
        <v>20709</v>
      </c>
      <c r="E540" s="29">
        <v>5.9707090000000003E-3</v>
      </c>
    </row>
    <row r="541" spans="1:5" x14ac:dyDescent="0.35">
      <c r="A541" s="29" t="s">
        <v>97</v>
      </c>
      <c r="B541" s="29" t="s">
        <v>73</v>
      </c>
      <c r="C541" s="29" t="s">
        <v>223</v>
      </c>
      <c r="D541" s="29">
        <v>697</v>
      </c>
      <c r="E541" s="29">
        <v>5.5907090000000001E-3</v>
      </c>
    </row>
    <row r="542" spans="1:5" x14ac:dyDescent="0.35">
      <c r="A542" s="29" t="s">
        <v>97</v>
      </c>
      <c r="B542" s="29" t="s">
        <v>72</v>
      </c>
      <c r="C542" s="29" t="s">
        <v>223</v>
      </c>
      <c r="D542" s="29">
        <v>4198</v>
      </c>
      <c r="E542" s="29">
        <v>6.0427800000000002E-3</v>
      </c>
    </row>
    <row r="543" spans="1:5" x14ac:dyDescent="0.35">
      <c r="A543" s="29" t="s">
        <v>97</v>
      </c>
      <c r="B543" s="29" t="s">
        <v>70</v>
      </c>
      <c r="C543" s="29" t="s">
        <v>223</v>
      </c>
      <c r="D543" s="29">
        <v>4566</v>
      </c>
      <c r="E543" s="29">
        <v>5.8618089999999999E-3</v>
      </c>
    </row>
    <row r="544" spans="1:5" x14ac:dyDescent="0.35">
      <c r="A544" s="29" t="s">
        <v>97</v>
      </c>
      <c r="B544" s="29" t="s">
        <v>71</v>
      </c>
      <c r="C544" s="29" t="s">
        <v>223</v>
      </c>
      <c r="D544" s="29">
        <v>871</v>
      </c>
      <c r="E544" s="29">
        <v>5.2172759999999999E-3</v>
      </c>
    </row>
    <row r="545" spans="1:5" x14ac:dyDescent="0.35">
      <c r="A545" s="29" t="s">
        <v>97</v>
      </c>
      <c r="B545" s="29" t="s">
        <v>69</v>
      </c>
      <c r="C545" s="29" t="s">
        <v>223</v>
      </c>
      <c r="D545" s="29">
        <v>1860</v>
      </c>
      <c r="E545" s="29">
        <v>4.9503489999999997E-3</v>
      </c>
    </row>
    <row r="546" spans="1:5" x14ac:dyDescent="0.35">
      <c r="A546" s="29" t="s">
        <v>97</v>
      </c>
      <c r="B546" s="29" t="s">
        <v>69</v>
      </c>
      <c r="C546" s="29" t="s">
        <v>226</v>
      </c>
      <c r="D546" s="29">
        <v>867</v>
      </c>
      <c r="E546" s="29">
        <v>5.1301569999999998E-3</v>
      </c>
    </row>
    <row r="547" spans="1:5" x14ac:dyDescent="0.35">
      <c r="A547" s="29" t="s">
        <v>97</v>
      </c>
      <c r="B547" s="29" t="s">
        <v>71</v>
      </c>
      <c r="C547" s="29" t="s">
        <v>226</v>
      </c>
      <c r="D547" s="29">
        <v>479</v>
      </c>
      <c r="E547" s="29">
        <v>5.5708980000000003E-3</v>
      </c>
    </row>
    <row r="548" spans="1:5" x14ac:dyDescent="0.35">
      <c r="A548" s="29" t="s">
        <v>97</v>
      </c>
      <c r="B548" s="29" t="s">
        <v>70</v>
      </c>
      <c r="C548" s="29" t="s">
        <v>226</v>
      </c>
      <c r="D548" s="29">
        <v>2648</v>
      </c>
      <c r="E548" s="29">
        <v>6.5039599999999996E-3</v>
      </c>
    </row>
    <row r="549" spans="1:5" x14ac:dyDescent="0.35">
      <c r="A549" s="29" t="s">
        <v>97</v>
      </c>
      <c r="B549" s="29" t="s">
        <v>72</v>
      </c>
      <c r="C549" s="29" t="s">
        <v>226</v>
      </c>
      <c r="D549" s="29">
        <v>2471</v>
      </c>
      <c r="E549" s="29">
        <v>6.4339619999999997E-3</v>
      </c>
    </row>
    <row r="550" spans="1:5" x14ac:dyDescent="0.35">
      <c r="A550" s="29" t="s">
        <v>97</v>
      </c>
      <c r="B550" s="29" t="s">
        <v>73</v>
      </c>
      <c r="C550" s="29" t="s">
        <v>226</v>
      </c>
      <c r="D550" s="29">
        <v>440</v>
      </c>
      <c r="E550" s="29">
        <v>6.0975370000000001E-3</v>
      </c>
    </row>
    <row r="551" spans="1:5" x14ac:dyDescent="0.35">
      <c r="A551" s="29" t="s">
        <v>97</v>
      </c>
      <c r="B551" s="29" t="s">
        <v>74</v>
      </c>
      <c r="C551" s="29" t="s">
        <v>226</v>
      </c>
      <c r="D551" s="29">
        <v>11455</v>
      </c>
      <c r="E551" s="29">
        <v>6.3276280000000001E-3</v>
      </c>
    </row>
    <row r="552" spans="1:5" x14ac:dyDescent="0.35">
      <c r="A552" s="29" t="s">
        <v>97</v>
      </c>
      <c r="B552" s="29" t="s">
        <v>74</v>
      </c>
      <c r="C552" s="29" t="s">
        <v>224</v>
      </c>
      <c r="D552" s="29">
        <v>1483</v>
      </c>
      <c r="E552" s="29">
        <v>6.9546670000000003E-3</v>
      </c>
    </row>
    <row r="553" spans="1:5" x14ac:dyDescent="0.35">
      <c r="A553" s="29" t="s">
        <v>97</v>
      </c>
      <c r="B553" s="29" t="s">
        <v>73</v>
      </c>
      <c r="C553" s="29" t="s">
        <v>224</v>
      </c>
      <c r="D553" s="29">
        <v>69</v>
      </c>
      <c r="E553" s="29">
        <v>6.4997639999999999E-3</v>
      </c>
    </row>
    <row r="554" spans="1:5" x14ac:dyDescent="0.35">
      <c r="A554" s="29" t="s">
        <v>97</v>
      </c>
      <c r="B554" s="29" t="s">
        <v>72</v>
      </c>
      <c r="C554" s="29" t="s">
        <v>224</v>
      </c>
      <c r="D554" s="29">
        <v>317</v>
      </c>
      <c r="E554" s="29">
        <v>6.717453E-3</v>
      </c>
    </row>
    <row r="555" spans="1:5" x14ac:dyDescent="0.35">
      <c r="A555" s="29" t="s">
        <v>97</v>
      </c>
      <c r="B555" s="29" t="s">
        <v>70</v>
      </c>
      <c r="C555" s="29" t="s">
        <v>224</v>
      </c>
      <c r="D555" s="29">
        <v>408</v>
      </c>
      <c r="E555" s="29">
        <v>7.0849490000000001E-3</v>
      </c>
    </row>
    <row r="556" spans="1:5" x14ac:dyDescent="0.35">
      <c r="A556" s="29" t="s">
        <v>97</v>
      </c>
      <c r="B556" s="29" t="s">
        <v>71</v>
      </c>
      <c r="C556" s="29" t="s">
        <v>224</v>
      </c>
      <c r="D556" s="29">
        <v>83</v>
      </c>
      <c r="E556" s="29">
        <v>6.415802E-3</v>
      </c>
    </row>
    <row r="557" spans="1:5" x14ac:dyDescent="0.35">
      <c r="A557" s="29" t="s">
        <v>97</v>
      </c>
      <c r="B557" s="29" t="s">
        <v>69</v>
      </c>
      <c r="C557" s="29" t="s">
        <v>224</v>
      </c>
      <c r="D557" s="29">
        <v>129</v>
      </c>
      <c r="E557" s="29">
        <v>5.7380479999999999E-3</v>
      </c>
    </row>
    <row r="558" spans="1:5" x14ac:dyDescent="0.35">
      <c r="A558" s="29" t="s">
        <v>97</v>
      </c>
      <c r="B558" s="29" t="s">
        <v>8</v>
      </c>
      <c r="C558" s="29" t="s">
        <v>75</v>
      </c>
      <c r="D558" s="29">
        <v>34344</v>
      </c>
      <c r="E558" s="29">
        <v>4.6629779999999999E-3</v>
      </c>
    </row>
    <row r="559" spans="1:5" x14ac:dyDescent="0.35">
      <c r="A559" s="29" t="s">
        <v>97</v>
      </c>
      <c r="B559" s="29" t="s">
        <v>10</v>
      </c>
      <c r="C559" s="29" t="s">
        <v>75</v>
      </c>
      <c r="D559" s="29">
        <v>15858</v>
      </c>
      <c r="E559" s="29">
        <v>4.3443500000000003E-3</v>
      </c>
    </row>
    <row r="560" spans="1:5" x14ac:dyDescent="0.35">
      <c r="A560" s="29" t="s">
        <v>97</v>
      </c>
      <c r="B560" s="29" t="s">
        <v>11</v>
      </c>
      <c r="C560" s="29" t="s">
        <v>75</v>
      </c>
      <c r="D560" s="29">
        <v>7806</v>
      </c>
      <c r="E560" s="29">
        <v>4.4363680000000004E-3</v>
      </c>
    </row>
    <row r="561" spans="1:5" x14ac:dyDescent="0.35">
      <c r="A561" s="29" t="s">
        <v>97</v>
      </c>
      <c r="B561" s="29" t="s">
        <v>12</v>
      </c>
      <c r="C561" s="29" t="s">
        <v>75</v>
      </c>
      <c r="D561" s="29">
        <v>2223</v>
      </c>
      <c r="E561" s="29">
        <v>5.4158130000000002E-3</v>
      </c>
    </row>
    <row r="562" spans="1:5" x14ac:dyDescent="0.35">
      <c r="A562" s="29" t="s">
        <v>97</v>
      </c>
      <c r="B562" s="29" t="s">
        <v>13</v>
      </c>
      <c r="C562" s="29" t="s">
        <v>75</v>
      </c>
      <c r="D562" s="29">
        <v>8457</v>
      </c>
      <c r="E562" s="29">
        <v>5.2717240000000002E-3</v>
      </c>
    </row>
    <row r="563" spans="1:5" x14ac:dyDescent="0.35">
      <c r="A563" s="29" t="s">
        <v>97</v>
      </c>
      <c r="B563" s="29" t="s">
        <v>8</v>
      </c>
      <c r="C563" s="29" t="s">
        <v>76</v>
      </c>
      <c r="D563" s="29">
        <v>54351</v>
      </c>
      <c r="E563" s="29">
        <v>6.0630609999999998E-3</v>
      </c>
    </row>
    <row r="564" spans="1:5" x14ac:dyDescent="0.35">
      <c r="A564" s="29" t="s">
        <v>97</v>
      </c>
      <c r="B564" s="29" t="s">
        <v>10</v>
      </c>
      <c r="C564" s="29" t="s">
        <v>76</v>
      </c>
      <c r="D564" s="29">
        <v>20312</v>
      </c>
      <c r="E564" s="29">
        <v>5.505823E-3</v>
      </c>
    </row>
    <row r="565" spans="1:5" x14ac:dyDescent="0.35">
      <c r="A565" s="29" t="s">
        <v>97</v>
      </c>
      <c r="B565" s="29" t="s">
        <v>11</v>
      </c>
      <c r="C565" s="29" t="s">
        <v>76</v>
      </c>
      <c r="D565" s="29">
        <v>13001</v>
      </c>
      <c r="E565" s="29">
        <v>5.8588750000000004E-3</v>
      </c>
    </row>
    <row r="566" spans="1:5" x14ac:dyDescent="0.35">
      <c r="A566" s="29" t="s">
        <v>97</v>
      </c>
      <c r="B566" s="29" t="s">
        <v>12</v>
      </c>
      <c r="C566" s="29" t="s">
        <v>76</v>
      </c>
      <c r="D566" s="29">
        <v>5452</v>
      </c>
      <c r="E566" s="29">
        <v>6.8611949999999996E-3</v>
      </c>
    </row>
    <row r="567" spans="1:5" x14ac:dyDescent="0.35">
      <c r="A567" s="29" t="s">
        <v>97</v>
      </c>
      <c r="B567" s="29" t="s">
        <v>13</v>
      </c>
      <c r="C567" s="29" t="s">
        <v>76</v>
      </c>
      <c r="D567" s="29">
        <v>15586</v>
      </c>
      <c r="E567" s="29">
        <v>6.6803970000000002E-3</v>
      </c>
    </row>
    <row r="568" spans="1:5" x14ac:dyDescent="0.35">
      <c r="A568" s="29" t="s">
        <v>97</v>
      </c>
      <c r="B568" s="29" t="s">
        <v>69</v>
      </c>
      <c r="C568" s="29" t="s">
        <v>75</v>
      </c>
      <c r="D568" s="29">
        <v>6577</v>
      </c>
      <c r="E568" s="29">
        <v>4.2190709999999996E-3</v>
      </c>
    </row>
    <row r="569" spans="1:5" x14ac:dyDescent="0.35">
      <c r="A569" s="29" t="s">
        <v>97</v>
      </c>
      <c r="B569" s="29" t="s">
        <v>70</v>
      </c>
      <c r="C569" s="29" t="s">
        <v>75</v>
      </c>
      <c r="D569" s="29">
        <v>7783</v>
      </c>
      <c r="E569" s="29">
        <v>4.4834000000000002E-3</v>
      </c>
    </row>
    <row r="570" spans="1:5" x14ac:dyDescent="0.35">
      <c r="A570" s="29" t="s">
        <v>97</v>
      </c>
      <c r="B570" s="29" t="s">
        <v>71</v>
      </c>
      <c r="C570" s="29" t="s">
        <v>75</v>
      </c>
      <c r="D570" s="29">
        <v>1498</v>
      </c>
      <c r="E570" s="29">
        <v>4.1719440000000003E-3</v>
      </c>
    </row>
    <row r="571" spans="1:5" x14ac:dyDescent="0.35">
      <c r="A571" s="29" t="s">
        <v>97</v>
      </c>
      <c r="B571" s="29" t="s">
        <v>69</v>
      </c>
      <c r="C571" s="29" t="s">
        <v>76</v>
      </c>
      <c r="D571" s="29">
        <v>5174</v>
      </c>
      <c r="E571" s="29">
        <v>4.923401E-3</v>
      </c>
    </row>
    <row r="572" spans="1:5" x14ac:dyDescent="0.35">
      <c r="A572" s="29" t="s">
        <v>97</v>
      </c>
      <c r="B572" s="29" t="s">
        <v>70</v>
      </c>
      <c r="C572" s="29" t="s">
        <v>76</v>
      </c>
      <c r="D572" s="29">
        <v>12661</v>
      </c>
      <c r="E572" s="29">
        <v>5.8117300000000002E-3</v>
      </c>
    </row>
    <row r="573" spans="1:5" x14ac:dyDescent="0.35">
      <c r="A573" s="29" t="s">
        <v>97</v>
      </c>
      <c r="B573" s="29" t="s">
        <v>71</v>
      </c>
      <c r="C573" s="29" t="s">
        <v>76</v>
      </c>
      <c r="D573" s="29">
        <v>2477</v>
      </c>
      <c r="E573" s="29">
        <v>5.158775E-3</v>
      </c>
    </row>
    <row r="574" spans="1:5" x14ac:dyDescent="0.35">
      <c r="A574" s="29" t="s">
        <v>97</v>
      </c>
      <c r="B574" s="29" t="s">
        <v>72</v>
      </c>
      <c r="C574" s="29" t="s">
        <v>75</v>
      </c>
      <c r="D574" s="29">
        <v>6594</v>
      </c>
      <c r="E574" s="29">
        <v>4.4796970000000004E-3</v>
      </c>
    </row>
    <row r="575" spans="1:5" x14ac:dyDescent="0.35">
      <c r="A575" s="29" t="s">
        <v>97</v>
      </c>
      <c r="B575" s="29" t="s">
        <v>73</v>
      </c>
      <c r="C575" s="29" t="s">
        <v>75</v>
      </c>
      <c r="D575" s="29">
        <v>1212</v>
      </c>
      <c r="E575" s="29">
        <v>4.200634E-3</v>
      </c>
    </row>
    <row r="576" spans="1:5" x14ac:dyDescent="0.35">
      <c r="A576" s="29" t="s">
        <v>97</v>
      </c>
      <c r="B576" s="29" t="s">
        <v>72</v>
      </c>
      <c r="C576" s="29" t="s">
        <v>76</v>
      </c>
      <c r="D576" s="29">
        <v>11007</v>
      </c>
      <c r="E576" s="29">
        <v>5.9071920000000003E-3</v>
      </c>
    </row>
    <row r="577" spans="1:5" x14ac:dyDescent="0.35">
      <c r="A577" s="29" t="s">
        <v>97</v>
      </c>
      <c r="B577" s="29" t="s">
        <v>73</v>
      </c>
      <c r="C577" s="29" t="s">
        <v>76</v>
      </c>
      <c r="D577" s="29">
        <v>1994</v>
      </c>
      <c r="E577" s="29">
        <v>5.5921640000000002E-3</v>
      </c>
    </row>
    <row r="578" spans="1:5" x14ac:dyDescent="0.35">
      <c r="A578" s="29" t="s">
        <v>97</v>
      </c>
      <c r="B578" s="29" t="s">
        <v>74</v>
      </c>
      <c r="C578" s="29" t="s">
        <v>75</v>
      </c>
      <c r="D578" s="29">
        <v>52507</v>
      </c>
      <c r="E578" s="29">
        <v>5.5680549999999997E-3</v>
      </c>
    </row>
    <row r="579" spans="1:5" x14ac:dyDescent="0.35">
      <c r="A579" s="29" t="s">
        <v>97</v>
      </c>
      <c r="B579" s="29" t="s">
        <v>74</v>
      </c>
      <c r="C579" s="29" t="s">
        <v>76</v>
      </c>
      <c r="D579" s="29">
        <v>59380</v>
      </c>
      <c r="E579" s="29">
        <v>5.9159069999999998E-3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F412-E6F6-4660-888F-68B5C39FDB09}">
  <sheetPr codeName="Sheet5"/>
  <dimension ref="A1:H8890"/>
  <sheetViews>
    <sheetView topLeftCell="B1" zoomScaleNormal="100" workbookViewId="0"/>
  </sheetViews>
  <sheetFormatPr defaultColWidth="18.81640625" defaultRowHeight="15.5" x14ac:dyDescent="0.35"/>
  <cols>
    <col min="1" max="1" width="23.453125" style="43" customWidth="1"/>
    <col min="2" max="2" width="18.81640625" style="43"/>
    <col min="3" max="3" width="29.1796875" style="43" bestFit="1" customWidth="1"/>
    <col min="4" max="4" width="26.54296875" style="44" bestFit="1" customWidth="1"/>
    <col min="5" max="5" width="29.1796875" style="43" bestFit="1" customWidth="1"/>
    <col min="6" max="8" width="27.54296875" style="43" customWidth="1"/>
    <col min="9" max="16384" width="18.81640625" style="43"/>
  </cols>
  <sheetData>
    <row r="1" spans="1:8" s="42" customFormat="1" x14ac:dyDescent="0.35">
      <c r="A1" s="40" t="s">
        <v>0</v>
      </c>
      <c r="B1" s="40" t="s">
        <v>1</v>
      </c>
      <c r="C1" s="40" t="s">
        <v>2</v>
      </c>
      <c r="D1" s="41" t="s">
        <v>163</v>
      </c>
      <c r="E1" s="40" t="s">
        <v>3</v>
      </c>
      <c r="F1" s="40" t="s">
        <v>4</v>
      </c>
      <c r="G1" s="40" t="s">
        <v>5</v>
      </c>
      <c r="H1" s="40" t="s">
        <v>6</v>
      </c>
    </row>
    <row r="2" spans="1:8" x14ac:dyDescent="0.35">
      <c r="A2" s="45" t="s">
        <v>7</v>
      </c>
      <c r="B2" s="45" t="s">
        <v>8</v>
      </c>
      <c r="C2" s="45" t="s">
        <v>9</v>
      </c>
      <c r="D2" s="45">
        <v>84151</v>
      </c>
      <c r="E2" s="45">
        <v>5.6319775400000003E-3</v>
      </c>
      <c r="F2" s="45">
        <v>8.3783393000000004E-4</v>
      </c>
      <c r="G2" s="45">
        <v>1.31256036E-3</v>
      </c>
      <c r="H2" s="45">
        <v>3.48158277E-3</v>
      </c>
    </row>
    <row r="3" spans="1:8" x14ac:dyDescent="0.35">
      <c r="A3" s="45" t="s">
        <v>7</v>
      </c>
      <c r="B3" s="45" t="s">
        <v>10</v>
      </c>
      <c r="C3" s="45" t="s">
        <v>9</v>
      </c>
      <c r="D3" s="45">
        <v>35285</v>
      </c>
      <c r="E3" s="45">
        <v>5.1292826699999997E-3</v>
      </c>
      <c r="F3" s="45">
        <v>7.7673116000000003E-4</v>
      </c>
      <c r="G3" s="45">
        <v>1.1629644300000001E-3</v>
      </c>
      <c r="H3" s="45">
        <v>3.1895866000000001E-3</v>
      </c>
    </row>
    <row r="4" spans="1:8" x14ac:dyDescent="0.35">
      <c r="A4" s="45" t="s">
        <v>7</v>
      </c>
      <c r="B4" s="45" t="s">
        <v>11</v>
      </c>
      <c r="C4" s="45" t="s">
        <v>9</v>
      </c>
      <c r="D4" s="45">
        <v>20045</v>
      </c>
      <c r="E4" s="45">
        <v>5.4460205199999999E-3</v>
      </c>
      <c r="F4" s="45">
        <v>8.5874986000000005E-4</v>
      </c>
      <c r="G4" s="45">
        <v>1.2579032700000001E-3</v>
      </c>
      <c r="H4" s="45">
        <v>3.3293669000000001E-3</v>
      </c>
    </row>
    <row r="5" spans="1:8" x14ac:dyDescent="0.35">
      <c r="A5" s="45" t="s">
        <v>7</v>
      </c>
      <c r="B5" s="45" t="s">
        <v>12</v>
      </c>
      <c r="C5" s="45" t="s">
        <v>9</v>
      </c>
      <c r="D5" s="45">
        <v>6923</v>
      </c>
      <c r="E5" s="45">
        <v>6.7859297100000002E-3</v>
      </c>
      <c r="F5" s="45">
        <v>1.01632484E-3</v>
      </c>
      <c r="G5" s="45">
        <v>1.5991646499999999E-3</v>
      </c>
      <c r="H5" s="45">
        <v>4.1704397400000003E-3</v>
      </c>
    </row>
    <row r="6" spans="1:8" x14ac:dyDescent="0.35">
      <c r="A6" s="45" t="s">
        <v>7</v>
      </c>
      <c r="B6" s="45" t="s">
        <v>13</v>
      </c>
      <c r="C6" s="45" t="s">
        <v>9</v>
      </c>
      <c r="D6" s="45">
        <v>21898</v>
      </c>
      <c r="E6" s="45">
        <v>6.2473892799999996E-3</v>
      </c>
      <c r="F6" s="45">
        <v>8.6071542000000002E-4</v>
      </c>
      <c r="G6" s="45">
        <v>1.51303219E-3</v>
      </c>
      <c r="H6" s="45">
        <v>3.8736411899999998E-3</v>
      </c>
    </row>
    <row r="7" spans="1:8" x14ac:dyDescent="0.35">
      <c r="A7" s="45" t="s">
        <v>7</v>
      </c>
      <c r="B7" s="45" t="s">
        <v>8</v>
      </c>
      <c r="C7" s="45" t="s">
        <v>14</v>
      </c>
      <c r="D7" s="45">
        <v>1775</v>
      </c>
      <c r="E7" s="45">
        <v>5.8123758799999998E-3</v>
      </c>
      <c r="F7" s="45">
        <v>1.0538664799999999E-3</v>
      </c>
      <c r="G7" s="45">
        <v>1.35384039E-3</v>
      </c>
      <c r="H7" s="45">
        <v>3.4046685100000001E-3</v>
      </c>
    </row>
    <row r="8" spans="1:8" x14ac:dyDescent="0.35">
      <c r="A8" s="45" t="s">
        <v>7</v>
      </c>
      <c r="B8" s="45" t="s">
        <v>10</v>
      </c>
      <c r="C8" s="45" t="s">
        <v>14</v>
      </c>
      <c r="D8" s="45">
        <v>647</v>
      </c>
      <c r="E8" s="45">
        <v>5.2545936100000003E-3</v>
      </c>
      <c r="F8" s="45">
        <v>9.0995096000000004E-4</v>
      </c>
      <c r="G8" s="45">
        <v>1.2015389200000001E-3</v>
      </c>
      <c r="H8" s="45">
        <v>3.1431032399999999E-3</v>
      </c>
    </row>
    <row r="9" spans="1:8" x14ac:dyDescent="0.35">
      <c r="A9" s="45" t="s">
        <v>7</v>
      </c>
      <c r="B9" s="45" t="s">
        <v>11</v>
      </c>
      <c r="C9" s="45" t="s">
        <v>14</v>
      </c>
      <c r="D9" s="45">
        <v>410</v>
      </c>
      <c r="E9" s="45">
        <v>5.5863254299999996E-3</v>
      </c>
      <c r="F9" s="45">
        <v>1.0600155799999999E-3</v>
      </c>
      <c r="G9" s="45">
        <v>1.31436289E-3</v>
      </c>
      <c r="H9" s="45">
        <v>3.2119464500000002E-3</v>
      </c>
    </row>
    <row r="10" spans="1:8" x14ac:dyDescent="0.35">
      <c r="A10" s="45" t="s">
        <v>7</v>
      </c>
      <c r="B10" s="45" t="s">
        <v>12</v>
      </c>
      <c r="C10" s="45" t="s">
        <v>14</v>
      </c>
      <c r="D10" s="45">
        <v>135</v>
      </c>
      <c r="E10" s="45">
        <v>6.85399497E-3</v>
      </c>
      <c r="F10" s="45">
        <v>1.3737137599999999E-3</v>
      </c>
      <c r="G10" s="45">
        <v>1.5625854700000001E-3</v>
      </c>
      <c r="H10" s="45">
        <v>3.9176952399999996E-3</v>
      </c>
    </row>
    <row r="11" spans="1:8" x14ac:dyDescent="0.35">
      <c r="A11" s="45" t="s">
        <v>7</v>
      </c>
      <c r="B11" s="45" t="s">
        <v>13</v>
      </c>
      <c r="C11" s="45" t="s">
        <v>14</v>
      </c>
      <c r="D11" s="45">
        <v>583</v>
      </c>
      <c r="E11" s="45">
        <v>6.34916358E-3</v>
      </c>
      <c r="F11" s="45">
        <v>1.13519209E-3</v>
      </c>
      <c r="G11" s="45">
        <v>1.5022867899999999E-3</v>
      </c>
      <c r="H11" s="45">
        <v>3.7116842099999998E-3</v>
      </c>
    </row>
    <row r="12" spans="1:8" x14ac:dyDescent="0.35">
      <c r="A12" s="45" t="s">
        <v>7</v>
      </c>
      <c r="B12" s="45" t="s">
        <v>8</v>
      </c>
      <c r="C12" s="45" t="s">
        <v>15</v>
      </c>
      <c r="D12" s="45">
        <v>1204</v>
      </c>
      <c r="E12" s="45">
        <v>5.6225772699999999E-3</v>
      </c>
      <c r="F12" s="45">
        <v>6.7231503000000003E-4</v>
      </c>
      <c r="G12" s="45">
        <v>1.71761543E-3</v>
      </c>
      <c r="H12" s="45">
        <v>3.2326463499999999E-3</v>
      </c>
    </row>
    <row r="13" spans="1:8" x14ac:dyDescent="0.35">
      <c r="A13" s="45" t="s">
        <v>7</v>
      </c>
      <c r="B13" s="45" t="s">
        <v>10</v>
      </c>
      <c r="C13" s="45" t="s">
        <v>15</v>
      </c>
      <c r="D13" s="45">
        <v>414</v>
      </c>
      <c r="E13" s="45">
        <v>5.1520842000000004E-3</v>
      </c>
      <c r="F13" s="45">
        <v>6.3383408000000001E-4</v>
      </c>
      <c r="G13" s="45">
        <v>1.59504137E-3</v>
      </c>
      <c r="H13" s="45">
        <v>2.9232083000000002E-3</v>
      </c>
    </row>
    <row r="14" spans="1:8" x14ac:dyDescent="0.35">
      <c r="A14" s="45" t="s">
        <v>7</v>
      </c>
      <c r="B14" s="45" t="s">
        <v>11</v>
      </c>
      <c r="C14" s="45" t="s">
        <v>15</v>
      </c>
      <c r="D14" s="45">
        <v>277</v>
      </c>
      <c r="E14" s="45">
        <v>5.3857883000000004E-3</v>
      </c>
      <c r="F14" s="45">
        <v>6.7121246999999999E-4</v>
      </c>
      <c r="G14" s="45">
        <v>1.58138598E-3</v>
      </c>
      <c r="H14" s="45">
        <v>3.13318938E-3</v>
      </c>
    </row>
    <row r="15" spans="1:8" x14ac:dyDescent="0.35">
      <c r="A15" s="45" t="s">
        <v>7</v>
      </c>
      <c r="B15" s="45" t="s">
        <v>12</v>
      </c>
      <c r="C15" s="45" t="s">
        <v>15</v>
      </c>
      <c r="D15" s="45">
        <v>189</v>
      </c>
      <c r="E15" s="45">
        <v>6.1855156200000001E-3</v>
      </c>
      <c r="F15" s="45">
        <v>7.4086298E-4</v>
      </c>
      <c r="G15" s="45">
        <v>1.90261834E-3</v>
      </c>
      <c r="H15" s="45">
        <v>3.54203386E-3</v>
      </c>
    </row>
    <row r="16" spans="1:8" x14ac:dyDescent="0.35">
      <c r="A16" s="45" t="s">
        <v>7</v>
      </c>
      <c r="B16" s="45" t="s">
        <v>13</v>
      </c>
      <c r="C16" s="45" t="s">
        <v>15</v>
      </c>
      <c r="D16" s="45">
        <v>324</v>
      </c>
      <c r="E16" s="45">
        <v>6.0978221199999997E-3</v>
      </c>
      <c r="F16" s="45">
        <v>6.8244146E-4</v>
      </c>
      <c r="G16" s="45">
        <v>1.88278725E-3</v>
      </c>
      <c r="H16" s="45">
        <v>3.53259292E-3</v>
      </c>
    </row>
    <row r="17" spans="1:8" x14ac:dyDescent="0.35">
      <c r="A17" s="45" t="s">
        <v>7</v>
      </c>
      <c r="B17" s="45" t="s">
        <v>8</v>
      </c>
      <c r="C17" s="45" t="s">
        <v>16</v>
      </c>
      <c r="D17" s="45">
        <v>1114</v>
      </c>
      <c r="E17" s="45">
        <v>5.9164295400000004E-3</v>
      </c>
      <c r="F17" s="45">
        <v>9.2211267999999999E-4</v>
      </c>
      <c r="G17" s="45">
        <v>1.1053757799999999E-3</v>
      </c>
      <c r="H17" s="45">
        <v>3.8889405899999998E-3</v>
      </c>
    </row>
    <row r="18" spans="1:8" x14ac:dyDescent="0.35">
      <c r="A18" s="45" t="s">
        <v>7</v>
      </c>
      <c r="B18" s="45" t="s">
        <v>10</v>
      </c>
      <c r="C18" s="45" t="s">
        <v>16</v>
      </c>
      <c r="D18" s="45">
        <v>420</v>
      </c>
      <c r="E18" s="45">
        <v>5.2590110000000001E-3</v>
      </c>
      <c r="F18" s="45">
        <v>7.4313798000000004E-4</v>
      </c>
      <c r="G18" s="45">
        <v>9.6249423999999995E-4</v>
      </c>
      <c r="H18" s="45">
        <v>3.55337829E-3</v>
      </c>
    </row>
    <row r="19" spans="1:8" x14ac:dyDescent="0.35">
      <c r="A19" s="45" t="s">
        <v>7</v>
      </c>
      <c r="B19" s="45" t="s">
        <v>11</v>
      </c>
      <c r="C19" s="45" t="s">
        <v>16</v>
      </c>
      <c r="D19" s="45">
        <v>302</v>
      </c>
      <c r="E19" s="45">
        <v>5.83747217E-3</v>
      </c>
      <c r="F19" s="45">
        <v>9.7555624000000005E-4</v>
      </c>
      <c r="G19" s="45">
        <v>1.07757672E-3</v>
      </c>
      <c r="H19" s="45">
        <v>3.7843387200000001E-3</v>
      </c>
    </row>
    <row r="20" spans="1:8" x14ac:dyDescent="0.35">
      <c r="A20" s="45" t="s">
        <v>7</v>
      </c>
      <c r="B20" s="45" t="s">
        <v>12</v>
      </c>
      <c r="C20" s="45" t="s">
        <v>16</v>
      </c>
      <c r="D20" s="45">
        <v>38</v>
      </c>
      <c r="E20" s="45">
        <v>8.7701020700000007E-3</v>
      </c>
      <c r="F20" s="45">
        <v>2.33765818E-3</v>
      </c>
      <c r="G20" s="45">
        <v>1.46807969E-3</v>
      </c>
      <c r="H20" s="45">
        <v>4.9643638099999996E-3</v>
      </c>
    </row>
    <row r="21" spans="1:8" x14ac:dyDescent="0.35">
      <c r="A21" s="45" t="s">
        <v>7</v>
      </c>
      <c r="B21" s="45" t="s">
        <v>13</v>
      </c>
      <c r="C21" s="45" t="s">
        <v>16</v>
      </c>
      <c r="D21" s="45">
        <v>354</v>
      </c>
      <c r="E21" s="45">
        <v>6.4574503300000004E-3</v>
      </c>
      <c r="F21" s="45">
        <v>9.3691124000000003E-4</v>
      </c>
      <c r="G21" s="45">
        <v>1.2596775199999999E-3</v>
      </c>
      <c r="H21" s="45">
        <v>4.26086108E-3</v>
      </c>
    </row>
    <row r="22" spans="1:8" x14ac:dyDescent="0.35">
      <c r="A22" s="45" t="s">
        <v>7</v>
      </c>
      <c r="B22" s="45" t="s">
        <v>8</v>
      </c>
      <c r="C22" s="45" t="s">
        <v>17</v>
      </c>
      <c r="D22" s="45">
        <v>1233</v>
      </c>
      <c r="E22" s="45">
        <v>7.0730074799999999E-3</v>
      </c>
      <c r="F22" s="45">
        <v>1.2899223399999999E-3</v>
      </c>
      <c r="G22" s="45">
        <v>1.29957209E-3</v>
      </c>
      <c r="H22" s="45">
        <v>4.4835125599999998E-3</v>
      </c>
    </row>
    <row r="23" spans="1:8" x14ac:dyDescent="0.35">
      <c r="A23" s="45" t="s">
        <v>7</v>
      </c>
      <c r="B23" s="45" t="s">
        <v>10</v>
      </c>
      <c r="C23" s="45" t="s">
        <v>17</v>
      </c>
      <c r="D23" s="45">
        <v>390</v>
      </c>
      <c r="E23" s="45">
        <v>6.6272552300000002E-3</v>
      </c>
      <c r="F23" s="45">
        <v>1.18939911E-3</v>
      </c>
      <c r="G23" s="45">
        <v>1.20340669E-3</v>
      </c>
      <c r="H23" s="45">
        <v>4.2344489399999997E-3</v>
      </c>
    </row>
    <row r="24" spans="1:8" x14ac:dyDescent="0.35">
      <c r="A24" s="45" t="s">
        <v>7</v>
      </c>
      <c r="B24" s="45" t="s">
        <v>11</v>
      </c>
      <c r="C24" s="45" t="s">
        <v>17</v>
      </c>
      <c r="D24" s="45">
        <v>312</v>
      </c>
      <c r="E24" s="45">
        <v>6.5327484499999996E-3</v>
      </c>
      <c r="F24" s="45">
        <v>1.35490836E-3</v>
      </c>
      <c r="G24" s="45">
        <v>1.1087367099999999E-3</v>
      </c>
      <c r="H24" s="45">
        <v>4.0691028999999997E-3</v>
      </c>
    </row>
    <row r="25" spans="1:8" x14ac:dyDescent="0.35">
      <c r="A25" s="45" t="s">
        <v>7</v>
      </c>
      <c r="B25" s="45" t="s">
        <v>12</v>
      </c>
      <c r="C25" s="45" t="s">
        <v>17</v>
      </c>
      <c r="D25" s="45">
        <v>160</v>
      </c>
      <c r="E25" s="45">
        <v>7.7921727800000003E-3</v>
      </c>
      <c r="F25" s="45">
        <v>1.40465834E-3</v>
      </c>
      <c r="G25" s="45">
        <v>1.4810472099999999E-3</v>
      </c>
      <c r="H25" s="45">
        <v>4.9064667700000003E-3</v>
      </c>
    </row>
    <row r="26" spans="1:8" x14ac:dyDescent="0.35">
      <c r="A26" s="45" t="s">
        <v>7</v>
      </c>
      <c r="B26" s="45" t="s">
        <v>13</v>
      </c>
      <c r="C26" s="45" t="s">
        <v>17</v>
      </c>
      <c r="D26" s="45">
        <v>371</v>
      </c>
      <c r="E26" s="45">
        <v>7.6857776800000003E-3</v>
      </c>
      <c r="F26" s="45">
        <v>1.29146052E-3</v>
      </c>
      <c r="G26" s="45">
        <v>1.4828851E-3</v>
      </c>
      <c r="H26" s="45">
        <v>4.9114315500000004E-3</v>
      </c>
    </row>
    <row r="27" spans="1:8" x14ac:dyDescent="0.35">
      <c r="A27" s="45" t="s">
        <v>7</v>
      </c>
      <c r="B27" s="45" t="s">
        <v>8</v>
      </c>
      <c r="C27" s="45" t="s">
        <v>18</v>
      </c>
      <c r="D27" s="45">
        <v>1023</v>
      </c>
      <c r="E27" s="45">
        <v>7.2048212699999999E-3</v>
      </c>
      <c r="F27" s="45">
        <v>7.2046606999999995E-4</v>
      </c>
      <c r="G27" s="45">
        <v>2.08629732E-3</v>
      </c>
      <c r="H27" s="45">
        <v>4.3980573899999997E-3</v>
      </c>
    </row>
    <row r="28" spans="1:8" x14ac:dyDescent="0.35">
      <c r="A28" s="45" t="s">
        <v>7</v>
      </c>
      <c r="B28" s="45" t="s">
        <v>10</v>
      </c>
      <c r="C28" s="45" t="s">
        <v>18</v>
      </c>
      <c r="D28" s="45">
        <v>312</v>
      </c>
      <c r="E28" s="45">
        <v>6.90783005E-3</v>
      </c>
      <c r="F28" s="45">
        <v>6.9859900000000005E-4</v>
      </c>
      <c r="G28" s="45">
        <v>1.9284556600000001E-3</v>
      </c>
      <c r="H28" s="45">
        <v>4.28077491E-3</v>
      </c>
    </row>
    <row r="29" spans="1:8" x14ac:dyDescent="0.35">
      <c r="A29" s="45" t="s">
        <v>7</v>
      </c>
      <c r="B29" s="45" t="s">
        <v>11</v>
      </c>
      <c r="C29" s="45" t="s">
        <v>18</v>
      </c>
      <c r="D29" s="45">
        <v>279</v>
      </c>
      <c r="E29" s="45">
        <v>6.7261546999999996E-3</v>
      </c>
      <c r="F29" s="45">
        <v>6.8452951000000004E-4</v>
      </c>
      <c r="G29" s="45">
        <v>1.9025037399999999E-3</v>
      </c>
      <c r="H29" s="45">
        <v>4.1391209600000001E-3</v>
      </c>
    </row>
    <row r="30" spans="1:8" x14ac:dyDescent="0.35">
      <c r="A30" s="45" t="s">
        <v>7</v>
      </c>
      <c r="B30" s="45" t="s">
        <v>12</v>
      </c>
      <c r="C30" s="45" t="s">
        <v>18</v>
      </c>
      <c r="D30" s="45">
        <v>76</v>
      </c>
      <c r="E30" s="45">
        <v>9.9814202899999992E-3</v>
      </c>
      <c r="F30" s="45">
        <v>9.9597930999999998E-4</v>
      </c>
      <c r="G30" s="45">
        <v>2.61817715E-3</v>
      </c>
      <c r="H30" s="45">
        <v>6.36726338E-3</v>
      </c>
    </row>
    <row r="31" spans="1:8" x14ac:dyDescent="0.35">
      <c r="A31" s="45" t="s">
        <v>7</v>
      </c>
      <c r="B31" s="45" t="s">
        <v>13</v>
      </c>
      <c r="C31" s="45" t="s">
        <v>18</v>
      </c>
      <c r="D31" s="45">
        <v>356</v>
      </c>
      <c r="E31" s="45">
        <v>7.2474833700000001E-3</v>
      </c>
      <c r="F31" s="45">
        <v>7.0897680999999996E-4</v>
      </c>
      <c r="G31" s="45">
        <v>2.2551235599999999E-3</v>
      </c>
      <c r="H31" s="45">
        <v>4.2833825100000002E-3</v>
      </c>
    </row>
    <row r="32" spans="1:8" x14ac:dyDescent="0.35">
      <c r="A32" s="45" t="s">
        <v>7</v>
      </c>
      <c r="B32" s="45" t="s">
        <v>8</v>
      </c>
      <c r="C32" s="45" t="s">
        <v>19</v>
      </c>
      <c r="D32" s="45">
        <v>1393</v>
      </c>
      <c r="E32" s="45">
        <v>6.2850875700000003E-3</v>
      </c>
      <c r="F32" s="45">
        <v>1.0236697000000001E-3</v>
      </c>
      <c r="G32" s="45">
        <v>1.3446944599999999E-3</v>
      </c>
      <c r="H32" s="45">
        <v>3.9167229199999999E-3</v>
      </c>
    </row>
    <row r="33" spans="1:8" x14ac:dyDescent="0.35">
      <c r="A33" s="45" t="s">
        <v>7</v>
      </c>
      <c r="B33" s="45" t="s">
        <v>10</v>
      </c>
      <c r="C33" s="45" t="s">
        <v>19</v>
      </c>
      <c r="D33" s="45">
        <v>513</v>
      </c>
      <c r="E33" s="45">
        <v>5.8804190500000002E-3</v>
      </c>
      <c r="F33" s="45">
        <v>9.1866086E-4</v>
      </c>
      <c r="G33" s="45">
        <v>1.23533476E-3</v>
      </c>
      <c r="H33" s="45">
        <v>3.7264229299999998E-3</v>
      </c>
    </row>
    <row r="34" spans="1:8" x14ac:dyDescent="0.35">
      <c r="A34" s="45" t="s">
        <v>7</v>
      </c>
      <c r="B34" s="45" t="s">
        <v>11</v>
      </c>
      <c r="C34" s="45" t="s">
        <v>19</v>
      </c>
      <c r="D34" s="45">
        <v>306</v>
      </c>
      <c r="E34" s="45">
        <v>5.9287624599999996E-3</v>
      </c>
      <c r="F34" s="45">
        <v>1.08183527E-3</v>
      </c>
      <c r="G34" s="45">
        <v>1.3504975099999999E-3</v>
      </c>
      <c r="H34" s="45">
        <v>3.4964291899999998E-3</v>
      </c>
    </row>
    <row r="35" spans="1:8" x14ac:dyDescent="0.35">
      <c r="A35" s="45" t="s">
        <v>7</v>
      </c>
      <c r="B35" s="45" t="s">
        <v>12</v>
      </c>
      <c r="C35" s="45" t="s">
        <v>19</v>
      </c>
      <c r="D35" s="45">
        <v>95</v>
      </c>
      <c r="E35" s="45">
        <v>7.24646665E-3</v>
      </c>
      <c r="F35" s="45">
        <v>1.1684938999999999E-3</v>
      </c>
      <c r="G35" s="45">
        <v>1.4076508499999999E-3</v>
      </c>
      <c r="H35" s="45">
        <v>4.6703214499999998E-3</v>
      </c>
    </row>
    <row r="36" spans="1:8" x14ac:dyDescent="0.35">
      <c r="A36" s="45" t="s">
        <v>7</v>
      </c>
      <c r="B36" s="45" t="s">
        <v>13</v>
      </c>
      <c r="C36" s="45" t="s">
        <v>19</v>
      </c>
      <c r="D36" s="45">
        <v>479</v>
      </c>
      <c r="E36" s="45">
        <v>6.7554412699999998E-3</v>
      </c>
      <c r="F36" s="45">
        <v>1.07025126E-3</v>
      </c>
      <c r="G36" s="45">
        <v>1.4456233499999999E-3</v>
      </c>
      <c r="H36" s="45">
        <v>4.2395661600000004E-3</v>
      </c>
    </row>
    <row r="37" spans="1:8" x14ac:dyDescent="0.35">
      <c r="A37" s="45" t="s">
        <v>7</v>
      </c>
      <c r="B37" s="45" t="s">
        <v>8</v>
      </c>
      <c r="C37" s="45" t="s">
        <v>20</v>
      </c>
      <c r="D37" s="45">
        <v>701</v>
      </c>
      <c r="E37" s="45">
        <v>4.3046802399999999E-3</v>
      </c>
      <c r="F37" s="45">
        <v>5.8740465999999999E-4</v>
      </c>
      <c r="G37" s="45">
        <v>8.4632710000000005E-4</v>
      </c>
      <c r="H37" s="45">
        <v>2.8709480099999999E-3</v>
      </c>
    </row>
    <row r="38" spans="1:8" x14ac:dyDescent="0.35">
      <c r="A38" s="45" t="s">
        <v>7</v>
      </c>
      <c r="B38" s="45" t="s">
        <v>10</v>
      </c>
      <c r="C38" s="45" t="s">
        <v>20</v>
      </c>
      <c r="D38" s="45">
        <v>276</v>
      </c>
      <c r="E38" s="45">
        <v>4.0043358399999996E-3</v>
      </c>
      <c r="F38" s="45">
        <v>5.2771044999999996E-4</v>
      </c>
      <c r="G38" s="45">
        <v>7.5600484999999997E-4</v>
      </c>
      <c r="H38" s="45">
        <v>2.7206200800000001E-3</v>
      </c>
    </row>
    <row r="39" spans="1:8" x14ac:dyDescent="0.35">
      <c r="A39" s="45" t="s">
        <v>7</v>
      </c>
      <c r="B39" s="45" t="s">
        <v>11</v>
      </c>
      <c r="C39" s="45" t="s">
        <v>20</v>
      </c>
      <c r="D39" s="45">
        <v>154</v>
      </c>
      <c r="E39" s="45">
        <v>4.2210795900000002E-3</v>
      </c>
      <c r="F39" s="45">
        <v>6.3649867000000002E-4</v>
      </c>
      <c r="G39" s="45">
        <v>7.8200131E-4</v>
      </c>
      <c r="H39" s="45">
        <v>2.8025791399999998E-3</v>
      </c>
    </row>
    <row r="40" spans="1:8" x14ac:dyDescent="0.35">
      <c r="A40" s="45" t="s">
        <v>7</v>
      </c>
      <c r="B40" s="45" t="s">
        <v>12</v>
      </c>
      <c r="C40" s="45" t="s">
        <v>20</v>
      </c>
      <c r="D40" s="45">
        <v>58</v>
      </c>
      <c r="E40" s="45">
        <v>5.0213518900000002E-3</v>
      </c>
      <c r="F40" s="45">
        <v>7.0821337999999996E-4</v>
      </c>
      <c r="G40" s="45">
        <v>9.3610291999999997E-4</v>
      </c>
      <c r="H40" s="45">
        <v>3.3770351800000002E-3</v>
      </c>
    </row>
    <row r="41" spans="1:8" x14ac:dyDescent="0.35">
      <c r="A41" s="45" t="s">
        <v>7</v>
      </c>
      <c r="B41" s="45" t="s">
        <v>13</v>
      </c>
      <c r="C41" s="45" t="s">
        <v>20</v>
      </c>
      <c r="D41" s="45">
        <v>213</v>
      </c>
      <c r="E41" s="45">
        <v>4.55915252E-3</v>
      </c>
      <c r="F41" s="45">
        <v>5.9636344000000001E-4</v>
      </c>
      <c r="G41" s="45">
        <v>9.8542621999999996E-4</v>
      </c>
      <c r="H41" s="45">
        <v>2.9773623800000001E-3</v>
      </c>
    </row>
    <row r="42" spans="1:8" x14ac:dyDescent="0.35">
      <c r="A42" s="45" t="s">
        <v>7</v>
      </c>
      <c r="B42" s="45" t="s">
        <v>8</v>
      </c>
      <c r="C42" s="45" t="s">
        <v>21</v>
      </c>
      <c r="D42" s="45">
        <v>752</v>
      </c>
      <c r="E42" s="45">
        <v>7.6123236799999997E-3</v>
      </c>
      <c r="F42" s="45">
        <v>1.2560638299999999E-3</v>
      </c>
      <c r="G42" s="45">
        <v>1.9820599500000001E-3</v>
      </c>
      <c r="H42" s="45">
        <v>4.3741994099999997E-3</v>
      </c>
    </row>
    <row r="43" spans="1:8" x14ac:dyDescent="0.35">
      <c r="A43" s="45" t="s">
        <v>7</v>
      </c>
      <c r="B43" s="45" t="s">
        <v>10</v>
      </c>
      <c r="C43" s="45" t="s">
        <v>21</v>
      </c>
      <c r="D43" s="45">
        <v>298</v>
      </c>
      <c r="E43" s="45">
        <v>7.15572933E-3</v>
      </c>
      <c r="F43" s="45">
        <v>1.1398518599999999E-3</v>
      </c>
      <c r="G43" s="45">
        <v>1.72694482E-3</v>
      </c>
      <c r="H43" s="45">
        <v>4.2889321399999999E-3</v>
      </c>
    </row>
    <row r="44" spans="1:8" x14ac:dyDescent="0.35">
      <c r="A44" s="45" t="s">
        <v>7</v>
      </c>
      <c r="B44" s="45" t="s">
        <v>11</v>
      </c>
      <c r="C44" s="45" t="s">
        <v>21</v>
      </c>
      <c r="D44" s="45">
        <v>173</v>
      </c>
      <c r="E44" s="45">
        <v>7.11143199E-3</v>
      </c>
      <c r="F44" s="45">
        <v>1.1758052499999999E-3</v>
      </c>
      <c r="G44" s="45">
        <v>1.8527882400000001E-3</v>
      </c>
      <c r="H44" s="45">
        <v>4.0828380100000001E-3</v>
      </c>
    </row>
    <row r="45" spans="1:8" x14ac:dyDescent="0.35">
      <c r="A45" s="45" t="s">
        <v>7</v>
      </c>
      <c r="B45" s="45" t="s">
        <v>12</v>
      </c>
      <c r="C45" s="45" t="s">
        <v>21</v>
      </c>
      <c r="D45" s="45">
        <v>71</v>
      </c>
      <c r="E45" s="45">
        <v>8.3041533800000001E-3</v>
      </c>
      <c r="F45" s="45">
        <v>1.5095198400000001E-3</v>
      </c>
      <c r="G45" s="45">
        <v>2.3752932100000001E-3</v>
      </c>
      <c r="H45" s="45">
        <v>4.4193398499999996E-3</v>
      </c>
    </row>
    <row r="46" spans="1:8" x14ac:dyDescent="0.35">
      <c r="A46" s="45" t="s">
        <v>7</v>
      </c>
      <c r="B46" s="45" t="s">
        <v>13</v>
      </c>
      <c r="C46" s="45" t="s">
        <v>21</v>
      </c>
      <c r="D46" s="45">
        <v>210</v>
      </c>
      <c r="E46" s="45">
        <v>8.4389878400000003E-3</v>
      </c>
      <c r="F46" s="45">
        <v>1.4013996699999999E-3</v>
      </c>
      <c r="G46" s="45">
        <v>2.3176254299999998E-3</v>
      </c>
      <c r="H46" s="45">
        <v>4.7199622500000002E-3</v>
      </c>
    </row>
    <row r="47" spans="1:8" x14ac:dyDescent="0.35">
      <c r="A47" s="45" t="s">
        <v>7</v>
      </c>
      <c r="B47" s="45" t="s">
        <v>8</v>
      </c>
      <c r="C47" s="45" t="s">
        <v>22</v>
      </c>
      <c r="D47" s="45">
        <v>764</v>
      </c>
      <c r="E47" s="45">
        <v>6.6300959800000003E-3</v>
      </c>
      <c r="F47" s="45">
        <v>8.5342108000000005E-4</v>
      </c>
      <c r="G47" s="45">
        <v>1.5939951799999999E-3</v>
      </c>
      <c r="H47" s="45">
        <v>4.1826792599999997E-3</v>
      </c>
    </row>
    <row r="48" spans="1:8" x14ac:dyDescent="0.35">
      <c r="A48" s="45" t="s">
        <v>7</v>
      </c>
      <c r="B48" s="45" t="s">
        <v>10</v>
      </c>
      <c r="C48" s="45" t="s">
        <v>22</v>
      </c>
      <c r="D48" s="45">
        <v>278</v>
      </c>
      <c r="E48" s="45">
        <v>5.8327502300000002E-3</v>
      </c>
      <c r="F48" s="45">
        <v>7.3462041000000005E-4</v>
      </c>
      <c r="G48" s="45">
        <v>1.4089142999999999E-3</v>
      </c>
      <c r="H48" s="45">
        <v>3.6892150599999998E-3</v>
      </c>
    </row>
    <row r="49" spans="1:8" x14ac:dyDescent="0.35">
      <c r="A49" s="45" t="s">
        <v>7</v>
      </c>
      <c r="B49" s="45" t="s">
        <v>11</v>
      </c>
      <c r="C49" s="45" t="s">
        <v>22</v>
      </c>
      <c r="D49" s="45">
        <v>172</v>
      </c>
      <c r="E49" s="45">
        <v>6.0160957700000003E-3</v>
      </c>
      <c r="F49" s="45">
        <v>8.1126159E-4</v>
      </c>
      <c r="G49" s="45">
        <v>1.4826251799999999E-3</v>
      </c>
      <c r="H49" s="45">
        <v>3.7222085299999999E-3</v>
      </c>
    </row>
    <row r="50" spans="1:8" x14ac:dyDescent="0.35">
      <c r="A50" s="45" t="s">
        <v>7</v>
      </c>
      <c r="B50" s="45" t="s">
        <v>12</v>
      </c>
      <c r="C50" s="45" t="s">
        <v>22</v>
      </c>
      <c r="D50" s="45">
        <v>85</v>
      </c>
      <c r="E50" s="45">
        <v>7.0757077999999999E-3</v>
      </c>
      <c r="F50" s="45">
        <v>9.7780476000000009E-4</v>
      </c>
      <c r="G50" s="45">
        <v>1.72875792E-3</v>
      </c>
      <c r="H50" s="45">
        <v>4.3691446500000002E-3</v>
      </c>
    </row>
    <row r="51" spans="1:8" x14ac:dyDescent="0.35">
      <c r="A51" s="45" t="s">
        <v>7</v>
      </c>
      <c r="B51" s="45" t="s">
        <v>13</v>
      </c>
      <c r="C51" s="45" t="s">
        <v>22</v>
      </c>
      <c r="D51" s="45">
        <v>229</v>
      </c>
      <c r="E51" s="45">
        <v>7.8938215400000001E-3</v>
      </c>
      <c r="F51" s="45">
        <v>9.8313901999999998E-4</v>
      </c>
      <c r="G51" s="45">
        <v>1.8523065100000001E-3</v>
      </c>
      <c r="H51" s="45">
        <v>5.0583755499999999E-3</v>
      </c>
    </row>
    <row r="52" spans="1:8" x14ac:dyDescent="0.35">
      <c r="A52" s="45" t="s">
        <v>7</v>
      </c>
      <c r="B52" s="45" t="s">
        <v>8</v>
      </c>
      <c r="C52" s="45" t="s">
        <v>23</v>
      </c>
      <c r="D52" s="45">
        <v>1436</v>
      </c>
      <c r="E52" s="45">
        <v>6.04931531E-3</v>
      </c>
      <c r="F52" s="45">
        <v>4.1336991999999998E-4</v>
      </c>
      <c r="G52" s="45">
        <v>1.3128350500000001E-3</v>
      </c>
      <c r="H52" s="45">
        <v>4.3231098600000004E-3</v>
      </c>
    </row>
    <row r="53" spans="1:8" x14ac:dyDescent="0.35">
      <c r="A53" s="45" t="s">
        <v>7</v>
      </c>
      <c r="B53" s="45" t="s">
        <v>10</v>
      </c>
      <c r="C53" s="45" t="s">
        <v>23</v>
      </c>
      <c r="D53" s="45">
        <v>563</v>
      </c>
      <c r="E53" s="45">
        <v>5.69374523E-3</v>
      </c>
      <c r="F53" s="45">
        <v>3.4308986000000001E-4</v>
      </c>
      <c r="G53" s="45">
        <v>1.2543991400000001E-3</v>
      </c>
      <c r="H53" s="45">
        <v>4.0962557700000004E-3</v>
      </c>
    </row>
    <row r="54" spans="1:8" x14ac:dyDescent="0.35">
      <c r="A54" s="45" t="s">
        <v>7</v>
      </c>
      <c r="B54" s="45" t="s">
        <v>11</v>
      </c>
      <c r="C54" s="45" t="s">
        <v>23</v>
      </c>
      <c r="D54" s="45">
        <v>374</v>
      </c>
      <c r="E54" s="45">
        <v>5.7642600100000002E-3</v>
      </c>
      <c r="F54" s="45">
        <v>4.2882849000000002E-4</v>
      </c>
      <c r="G54" s="45">
        <v>1.1985663200000001E-3</v>
      </c>
      <c r="H54" s="45">
        <v>4.1368647300000002E-3</v>
      </c>
    </row>
    <row r="55" spans="1:8" x14ac:dyDescent="0.35">
      <c r="A55" s="45" t="s">
        <v>7</v>
      </c>
      <c r="B55" s="45" t="s">
        <v>12</v>
      </c>
      <c r="C55" s="45" t="s">
        <v>23</v>
      </c>
      <c r="D55" s="45">
        <v>144</v>
      </c>
      <c r="E55" s="45">
        <v>6.6190841200000003E-3</v>
      </c>
      <c r="F55" s="45">
        <v>4.4206509999999998E-4</v>
      </c>
      <c r="G55" s="45">
        <v>1.6708459499999999E-3</v>
      </c>
      <c r="H55" s="45">
        <v>4.5061725699999996E-3</v>
      </c>
    </row>
    <row r="56" spans="1:8" x14ac:dyDescent="0.35">
      <c r="A56" s="45" t="s">
        <v>7</v>
      </c>
      <c r="B56" s="45" t="s">
        <v>13</v>
      </c>
      <c r="C56" s="45" t="s">
        <v>23</v>
      </c>
      <c r="D56" s="45">
        <v>355</v>
      </c>
      <c r="E56" s="45">
        <v>6.6824136899999997E-3</v>
      </c>
      <c r="F56" s="45">
        <v>4.9690247999999995E-4</v>
      </c>
      <c r="G56" s="45">
        <v>1.38067268E-3</v>
      </c>
      <c r="H56" s="45">
        <v>4.8048380400000004E-3</v>
      </c>
    </row>
    <row r="57" spans="1:8" x14ac:dyDescent="0.35">
      <c r="A57" s="45" t="s">
        <v>7</v>
      </c>
      <c r="B57" s="45" t="s">
        <v>8</v>
      </c>
      <c r="C57" s="45" t="s">
        <v>24</v>
      </c>
      <c r="D57" s="45">
        <v>2684</v>
      </c>
      <c r="E57" s="45">
        <v>6.93996809E-3</v>
      </c>
      <c r="F57" s="45">
        <v>1.1050952900000001E-3</v>
      </c>
      <c r="G57" s="45">
        <v>2.0973867099999999E-3</v>
      </c>
      <c r="H57" s="45">
        <v>3.7374856100000002E-3</v>
      </c>
    </row>
    <row r="58" spans="1:8" x14ac:dyDescent="0.35">
      <c r="A58" s="45" t="s">
        <v>7</v>
      </c>
      <c r="B58" s="45" t="s">
        <v>10</v>
      </c>
      <c r="C58" s="45" t="s">
        <v>24</v>
      </c>
      <c r="D58" s="45">
        <v>1142</v>
      </c>
      <c r="E58" s="45">
        <v>6.3365215399999999E-3</v>
      </c>
      <c r="F58" s="45">
        <v>1.0113225E-3</v>
      </c>
      <c r="G58" s="45">
        <v>1.95972766E-3</v>
      </c>
      <c r="H58" s="45">
        <v>3.36547091E-3</v>
      </c>
    </row>
    <row r="59" spans="1:8" x14ac:dyDescent="0.35">
      <c r="A59" s="45" t="s">
        <v>7</v>
      </c>
      <c r="B59" s="45" t="s">
        <v>11</v>
      </c>
      <c r="C59" s="45" t="s">
        <v>24</v>
      </c>
      <c r="D59" s="45">
        <v>598</v>
      </c>
      <c r="E59" s="45">
        <v>6.8599031499999999E-3</v>
      </c>
      <c r="F59" s="45">
        <v>1.1061948000000001E-3</v>
      </c>
      <c r="G59" s="45">
        <v>1.97965029E-3</v>
      </c>
      <c r="H59" s="45">
        <v>3.7740575699999998E-3</v>
      </c>
    </row>
    <row r="60" spans="1:8" x14ac:dyDescent="0.35">
      <c r="A60" s="45" t="s">
        <v>7</v>
      </c>
      <c r="B60" s="45" t="s">
        <v>12</v>
      </c>
      <c r="C60" s="45" t="s">
        <v>24</v>
      </c>
      <c r="D60" s="45">
        <v>194</v>
      </c>
      <c r="E60" s="45">
        <v>8.1462984399999997E-3</v>
      </c>
      <c r="F60" s="45">
        <v>1.5483602900000001E-3</v>
      </c>
      <c r="G60" s="45">
        <v>2.3239425900000001E-3</v>
      </c>
      <c r="H60" s="45">
        <v>4.2739950599999998E-3</v>
      </c>
    </row>
    <row r="61" spans="1:8" x14ac:dyDescent="0.35">
      <c r="A61" s="45" t="s">
        <v>7</v>
      </c>
      <c r="B61" s="45" t="s">
        <v>13</v>
      </c>
      <c r="C61" s="45" t="s">
        <v>24</v>
      </c>
      <c r="D61" s="45">
        <v>750</v>
      </c>
      <c r="E61" s="45">
        <v>7.6106170399999999E-3</v>
      </c>
      <c r="F61" s="45">
        <v>1.1323454299999999E-3</v>
      </c>
      <c r="G61" s="45">
        <v>2.34226828E-3</v>
      </c>
      <c r="H61" s="45">
        <v>4.1360028399999998E-3</v>
      </c>
    </row>
    <row r="62" spans="1:8" x14ac:dyDescent="0.35">
      <c r="A62" s="45" t="s">
        <v>7</v>
      </c>
      <c r="B62" s="45" t="s">
        <v>8</v>
      </c>
      <c r="C62" s="45" t="s">
        <v>25</v>
      </c>
      <c r="D62" s="45">
        <v>2052</v>
      </c>
      <c r="E62" s="45">
        <v>6.53252109E-3</v>
      </c>
      <c r="F62" s="45">
        <v>7.9959794000000002E-4</v>
      </c>
      <c r="G62" s="45">
        <v>1.9698146700000002E-3</v>
      </c>
      <c r="H62" s="45">
        <v>3.7631080100000002E-3</v>
      </c>
    </row>
    <row r="63" spans="1:8" x14ac:dyDescent="0.35">
      <c r="A63" s="45" t="s">
        <v>7</v>
      </c>
      <c r="B63" s="45" t="s">
        <v>10</v>
      </c>
      <c r="C63" s="45" t="s">
        <v>25</v>
      </c>
      <c r="D63" s="45">
        <v>846</v>
      </c>
      <c r="E63" s="45">
        <v>6.0184361800000004E-3</v>
      </c>
      <c r="F63" s="45">
        <v>6.5668480999999995E-4</v>
      </c>
      <c r="G63" s="45">
        <v>1.81120554E-3</v>
      </c>
      <c r="H63" s="45">
        <v>3.5505453499999999E-3</v>
      </c>
    </row>
    <row r="64" spans="1:8" x14ac:dyDescent="0.35">
      <c r="A64" s="45" t="s">
        <v>7</v>
      </c>
      <c r="B64" s="45" t="s">
        <v>11</v>
      </c>
      <c r="C64" s="45" t="s">
        <v>25</v>
      </c>
      <c r="D64" s="45">
        <v>461</v>
      </c>
      <c r="E64" s="45">
        <v>6.4201712900000003E-3</v>
      </c>
      <c r="F64" s="45">
        <v>7.9401639E-4</v>
      </c>
      <c r="G64" s="45">
        <v>1.96691448E-3</v>
      </c>
      <c r="H64" s="45">
        <v>3.6592399300000001E-3</v>
      </c>
    </row>
    <row r="65" spans="1:8" x14ac:dyDescent="0.35">
      <c r="A65" s="45" t="s">
        <v>7</v>
      </c>
      <c r="B65" s="45" t="s">
        <v>12</v>
      </c>
      <c r="C65" s="45" t="s">
        <v>25</v>
      </c>
      <c r="D65" s="45">
        <v>215</v>
      </c>
      <c r="E65" s="45">
        <v>7.66203679E-3</v>
      </c>
      <c r="F65" s="45">
        <v>1.1929907100000001E-3</v>
      </c>
      <c r="G65" s="45">
        <v>2.1878765999999998E-3</v>
      </c>
      <c r="H65" s="45">
        <v>4.2811689899999996E-3</v>
      </c>
    </row>
    <row r="66" spans="1:8" x14ac:dyDescent="0.35">
      <c r="A66" s="45" t="s">
        <v>7</v>
      </c>
      <c r="B66" s="45" t="s">
        <v>13</v>
      </c>
      <c r="C66" s="45" t="s">
        <v>25</v>
      </c>
      <c r="D66" s="45">
        <v>530</v>
      </c>
      <c r="E66" s="45">
        <v>6.9926403799999998E-3</v>
      </c>
      <c r="F66" s="45">
        <v>8.7299068000000002E-4</v>
      </c>
      <c r="G66" s="45">
        <v>2.13705427E-3</v>
      </c>
      <c r="H66" s="45">
        <v>3.9825949700000004E-3</v>
      </c>
    </row>
    <row r="67" spans="1:8" x14ac:dyDescent="0.35">
      <c r="A67" s="45" t="s">
        <v>7</v>
      </c>
      <c r="B67" s="45" t="s">
        <v>8</v>
      </c>
      <c r="C67" s="45" t="s">
        <v>26</v>
      </c>
      <c r="D67" s="45">
        <v>971</v>
      </c>
      <c r="E67" s="45">
        <v>5.9741649000000004E-3</v>
      </c>
      <c r="F67" s="45">
        <v>6.5204567E-4</v>
      </c>
      <c r="G67" s="45">
        <v>1.2783568399999999E-3</v>
      </c>
      <c r="H67" s="45">
        <v>4.0437619099999997E-3</v>
      </c>
    </row>
    <row r="68" spans="1:8" x14ac:dyDescent="0.35">
      <c r="A68" s="45" t="s">
        <v>7</v>
      </c>
      <c r="B68" s="45" t="s">
        <v>10</v>
      </c>
      <c r="C68" s="45" t="s">
        <v>26</v>
      </c>
      <c r="D68" s="45">
        <v>320</v>
      </c>
      <c r="E68" s="45">
        <v>5.4240810599999996E-3</v>
      </c>
      <c r="F68" s="45">
        <v>4.9211491999999999E-4</v>
      </c>
      <c r="G68" s="45">
        <v>1.1808808399999999E-3</v>
      </c>
      <c r="H68" s="45">
        <v>3.7510848200000002E-3</v>
      </c>
    </row>
    <row r="69" spans="1:8" x14ac:dyDescent="0.35">
      <c r="A69" s="45" t="s">
        <v>7</v>
      </c>
      <c r="B69" s="45" t="s">
        <v>11</v>
      </c>
      <c r="C69" s="45" t="s">
        <v>26</v>
      </c>
      <c r="D69" s="45">
        <v>286</v>
      </c>
      <c r="E69" s="45">
        <v>5.75688754E-3</v>
      </c>
      <c r="F69" s="45">
        <v>6.6304042999999996E-4</v>
      </c>
      <c r="G69" s="45">
        <v>1.2930585499999999E-3</v>
      </c>
      <c r="H69" s="45">
        <v>3.8007880999999999E-3</v>
      </c>
    </row>
    <row r="70" spans="1:8" x14ac:dyDescent="0.35">
      <c r="A70" s="45" t="s">
        <v>7</v>
      </c>
      <c r="B70" s="45" t="s">
        <v>12</v>
      </c>
      <c r="C70" s="45" t="s">
        <v>26</v>
      </c>
      <c r="D70" s="45">
        <v>94</v>
      </c>
      <c r="E70" s="45">
        <v>6.9538019900000003E-3</v>
      </c>
      <c r="F70" s="45">
        <v>8.3493377000000001E-4</v>
      </c>
      <c r="G70" s="45">
        <v>1.4338305299999999E-3</v>
      </c>
      <c r="H70" s="45">
        <v>4.6850371999999996E-3</v>
      </c>
    </row>
    <row r="71" spans="1:8" x14ac:dyDescent="0.35">
      <c r="A71" s="45" t="s">
        <v>7</v>
      </c>
      <c r="B71" s="45" t="s">
        <v>13</v>
      </c>
      <c r="C71" s="45" t="s">
        <v>26</v>
      </c>
      <c r="D71" s="45">
        <v>271</v>
      </c>
      <c r="E71" s="45">
        <v>6.5132138600000004E-3</v>
      </c>
      <c r="F71" s="45">
        <v>7.6585327000000005E-4</v>
      </c>
      <c r="G71" s="45">
        <v>1.3240140499999999E-3</v>
      </c>
      <c r="H71" s="45">
        <v>4.4233460800000004E-3</v>
      </c>
    </row>
    <row r="72" spans="1:8" x14ac:dyDescent="0.35">
      <c r="A72" s="45" t="s">
        <v>7</v>
      </c>
      <c r="B72" s="45" t="s">
        <v>8</v>
      </c>
      <c r="C72" s="45" t="s">
        <v>27</v>
      </c>
      <c r="D72" s="45">
        <v>1218</v>
      </c>
      <c r="E72" s="45">
        <v>5.1068176299999997E-3</v>
      </c>
      <c r="F72" s="45">
        <v>4.1834838000000003E-4</v>
      </c>
      <c r="G72" s="45">
        <v>1.3773525899999999E-3</v>
      </c>
      <c r="H72" s="45">
        <v>3.3111161899999999E-3</v>
      </c>
    </row>
    <row r="73" spans="1:8" x14ac:dyDescent="0.35">
      <c r="A73" s="45" t="s">
        <v>7</v>
      </c>
      <c r="B73" s="45" t="s">
        <v>10</v>
      </c>
      <c r="C73" s="45" t="s">
        <v>27</v>
      </c>
      <c r="D73" s="45">
        <v>556</v>
      </c>
      <c r="E73" s="45">
        <v>4.5969055700000004E-3</v>
      </c>
      <c r="F73" s="45">
        <v>3.0904419999999998E-4</v>
      </c>
      <c r="G73" s="45">
        <v>1.2230421699999999E-3</v>
      </c>
      <c r="H73" s="45">
        <v>3.0648187300000001E-3</v>
      </c>
    </row>
    <row r="74" spans="1:8" x14ac:dyDescent="0.35">
      <c r="A74" s="45" t="s">
        <v>7</v>
      </c>
      <c r="B74" s="45" t="s">
        <v>11</v>
      </c>
      <c r="C74" s="45" t="s">
        <v>27</v>
      </c>
      <c r="D74" s="45">
        <v>276</v>
      </c>
      <c r="E74" s="45">
        <v>4.8530593400000002E-3</v>
      </c>
      <c r="F74" s="45">
        <v>4.2211799000000001E-4</v>
      </c>
      <c r="G74" s="45">
        <v>1.23343542E-3</v>
      </c>
      <c r="H74" s="45">
        <v>3.1975054600000001E-3</v>
      </c>
    </row>
    <row r="75" spans="1:8" x14ac:dyDescent="0.35">
      <c r="A75" s="45" t="s">
        <v>7</v>
      </c>
      <c r="B75" s="45" t="s">
        <v>12</v>
      </c>
      <c r="C75" s="45" t="s">
        <v>27</v>
      </c>
      <c r="D75" s="45">
        <v>99</v>
      </c>
      <c r="E75" s="45">
        <v>6.5337399499999999E-3</v>
      </c>
      <c r="F75" s="45">
        <v>7.8189277000000003E-4</v>
      </c>
      <c r="G75" s="45">
        <v>1.7993590700000001E-3</v>
      </c>
      <c r="H75" s="45">
        <v>3.9524875799999996E-3</v>
      </c>
    </row>
    <row r="76" spans="1:8" x14ac:dyDescent="0.35">
      <c r="A76" s="45" t="s">
        <v>7</v>
      </c>
      <c r="B76" s="45" t="s">
        <v>13</v>
      </c>
      <c r="C76" s="45" t="s">
        <v>27</v>
      </c>
      <c r="D76" s="45">
        <v>287</v>
      </c>
      <c r="E76" s="45">
        <v>5.8464799499999996E-3</v>
      </c>
      <c r="F76" s="45">
        <v>5.0107248999999997E-4</v>
      </c>
      <c r="G76" s="45">
        <v>1.66912642E-3</v>
      </c>
      <c r="H76" s="45">
        <v>3.6762805799999999E-3</v>
      </c>
    </row>
    <row r="77" spans="1:8" x14ac:dyDescent="0.35">
      <c r="A77" s="45" t="s">
        <v>7</v>
      </c>
      <c r="B77" s="45" t="s">
        <v>8</v>
      </c>
      <c r="C77" s="45" t="s">
        <v>28</v>
      </c>
      <c r="D77" s="45">
        <v>2588</v>
      </c>
      <c r="E77" s="45">
        <v>6.20579198E-3</v>
      </c>
      <c r="F77" s="45">
        <v>7.4543183999999996E-4</v>
      </c>
      <c r="G77" s="45">
        <v>2.0013977700000002E-3</v>
      </c>
      <c r="H77" s="45">
        <v>3.4589618899999999E-3</v>
      </c>
    </row>
    <row r="78" spans="1:8" x14ac:dyDescent="0.35">
      <c r="A78" s="45" t="s">
        <v>7</v>
      </c>
      <c r="B78" s="45" t="s">
        <v>10</v>
      </c>
      <c r="C78" s="45" t="s">
        <v>28</v>
      </c>
      <c r="D78" s="45">
        <v>999</v>
      </c>
      <c r="E78" s="45">
        <v>5.6768687600000003E-3</v>
      </c>
      <c r="F78" s="45">
        <v>6.3923853000000003E-4</v>
      </c>
      <c r="G78" s="45">
        <v>1.8132481900000001E-3</v>
      </c>
      <c r="H78" s="45">
        <v>3.2243815500000001E-3</v>
      </c>
    </row>
    <row r="79" spans="1:8" x14ac:dyDescent="0.35">
      <c r="A79" s="45" t="s">
        <v>7</v>
      </c>
      <c r="B79" s="45" t="s">
        <v>11</v>
      </c>
      <c r="C79" s="45" t="s">
        <v>28</v>
      </c>
      <c r="D79" s="45">
        <v>546</v>
      </c>
      <c r="E79" s="45">
        <v>5.8788450500000004E-3</v>
      </c>
      <c r="F79" s="45">
        <v>7.0135471000000004E-4</v>
      </c>
      <c r="G79" s="45">
        <v>1.9392295099999999E-3</v>
      </c>
      <c r="H79" s="45">
        <v>3.2382603400000001E-3</v>
      </c>
    </row>
    <row r="80" spans="1:8" x14ac:dyDescent="0.35">
      <c r="A80" s="45" t="s">
        <v>7</v>
      </c>
      <c r="B80" s="45" t="s">
        <v>12</v>
      </c>
      <c r="C80" s="45" t="s">
        <v>28</v>
      </c>
      <c r="D80" s="45">
        <v>365</v>
      </c>
      <c r="E80" s="45">
        <v>7.1269340600000003E-3</v>
      </c>
      <c r="F80" s="45">
        <v>9.6549951E-4</v>
      </c>
      <c r="G80" s="45">
        <v>2.3168757200000001E-3</v>
      </c>
      <c r="H80" s="45">
        <v>3.84455835E-3</v>
      </c>
    </row>
    <row r="81" spans="1:8" x14ac:dyDescent="0.35">
      <c r="A81" s="45" t="s">
        <v>7</v>
      </c>
      <c r="B81" s="45" t="s">
        <v>13</v>
      </c>
      <c r="C81" s="45" t="s">
        <v>28</v>
      </c>
      <c r="D81" s="45">
        <v>678</v>
      </c>
      <c r="E81" s="45">
        <v>6.7525330800000003E-3</v>
      </c>
      <c r="F81" s="45">
        <v>8.1892524999999995E-4</v>
      </c>
      <c r="G81" s="45">
        <v>2.1588547699999999E-3</v>
      </c>
      <c r="H81" s="45">
        <v>3.77475258E-3</v>
      </c>
    </row>
    <row r="82" spans="1:8" x14ac:dyDescent="0.35">
      <c r="A82" s="45" t="s">
        <v>7</v>
      </c>
      <c r="B82" s="45" t="s">
        <v>8</v>
      </c>
      <c r="C82" s="45" t="s">
        <v>29</v>
      </c>
      <c r="D82" s="45">
        <v>947</v>
      </c>
      <c r="E82" s="45">
        <v>6.6197957000000002E-3</v>
      </c>
      <c r="F82" s="45">
        <v>7.8487353999999996E-4</v>
      </c>
      <c r="G82" s="45">
        <v>1.7865992499999999E-3</v>
      </c>
      <c r="H82" s="45">
        <v>4.04832243E-3</v>
      </c>
    </row>
    <row r="83" spans="1:8" x14ac:dyDescent="0.35">
      <c r="A83" s="45" t="s">
        <v>7</v>
      </c>
      <c r="B83" s="45" t="s">
        <v>10</v>
      </c>
      <c r="C83" s="45" t="s">
        <v>29</v>
      </c>
      <c r="D83" s="45">
        <v>327</v>
      </c>
      <c r="E83" s="45">
        <v>5.9282263300000004E-3</v>
      </c>
      <c r="F83" s="45">
        <v>6.9808987000000004E-4</v>
      </c>
      <c r="G83" s="45">
        <v>1.67710786E-3</v>
      </c>
      <c r="H83" s="45">
        <v>3.5530281300000001E-3</v>
      </c>
    </row>
    <row r="84" spans="1:8" x14ac:dyDescent="0.35">
      <c r="A84" s="45" t="s">
        <v>7</v>
      </c>
      <c r="B84" s="45" t="s">
        <v>11</v>
      </c>
      <c r="C84" s="45" t="s">
        <v>29</v>
      </c>
      <c r="D84" s="45">
        <v>209</v>
      </c>
      <c r="E84" s="45">
        <v>6.4090463600000001E-3</v>
      </c>
      <c r="F84" s="45">
        <v>7.8100057000000001E-4</v>
      </c>
      <c r="G84" s="45">
        <v>1.79940832E-3</v>
      </c>
      <c r="H84" s="45">
        <v>3.8286370000000002E-3</v>
      </c>
    </row>
    <row r="85" spans="1:8" x14ac:dyDescent="0.35">
      <c r="A85" s="45" t="s">
        <v>7</v>
      </c>
      <c r="B85" s="45" t="s">
        <v>12</v>
      </c>
      <c r="C85" s="45" t="s">
        <v>29</v>
      </c>
      <c r="D85" s="45">
        <v>86</v>
      </c>
      <c r="E85" s="45">
        <v>7.3790102999999998E-3</v>
      </c>
      <c r="F85" s="45">
        <v>1.04745349E-3</v>
      </c>
      <c r="G85" s="45">
        <v>1.8513132700000001E-3</v>
      </c>
      <c r="H85" s="45">
        <v>4.4802430599999998E-3</v>
      </c>
    </row>
    <row r="86" spans="1:8" x14ac:dyDescent="0.35">
      <c r="A86" s="45" t="s">
        <v>7</v>
      </c>
      <c r="B86" s="45" t="s">
        <v>13</v>
      </c>
      <c r="C86" s="45" t="s">
        <v>29</v>
      </c>
      <c r="D86" s="45">
        <v>325</v>
      </c>
      <c r="E86" s="45">
        <v>7.25024906E-3</v>
      </c>
      <c r="F86" s="45">
        <v>8.0519919000000004E-4</v>
      </c>
      <c r="G86" s="45">
        <v>1.87140289E-3</v>
      </c>
      <c r="H86" s="45">
        <v>4.5736464799999996E-3</v>
      </c>
    </row>
    <row r="87" spans="1:8" x14ac:dyDescent="0.35">
      <c r="A87" s="45" t="s">
        <v>7</v>
      </c>
      <c r="B87" s="45" t="s">
        <v>8</v>
      </c>
      <c r="C87" s="45" t="s">
        <v>30</v>
      </c>
      <c r="D87" s="45">
        <v>12523</v>
      </c>
      <c r="E87" s="45">
        <v>4.9288750699999998E-3</v>
      </c>
      <c r="F87" s="45">
        <v>9.7091142999999999E-4</v>
      </c>
      <c r="G87" s="45">
        <v>8.9687820999999996E-4</v>
      </c>
      <c r="H87" s="45">
        <v>3.06108495E-3</v>
      </c>
    </row>
    <row r="88" spans="1:8" x14ac:dyDescent="0.35">
      <c r="A88" s="45" t="s">
        <v>7</v>
      </c>
      <c r="B88" s="45" t="s">
        <v>10</v>
      </c>
      <c r="C88" s="45" t="s">
        <v>30</v>
      </c>
      <c r="D88" s="45">
        <v>6625</v>
      </c>
      <c r="E88" s="45">
        <v>4.6430203799999997E-3</v>
      </c>
      <c r="F88" s="45">
        <v>9.2750674999999996E-4</v>
      </c>
      <c r="G88" s="45">
        <v>8.5711716000000002E-4</v>
      </c>
      <c r="H88" s="45">
        <v>2.8583959800000001E-3</v>
      </c>
    </row>
    <row r="89" spans="1:8" x14ac:dyDescent="0.35">
      <c r="A89" s="45" t="s">
        <v>7</v>
      </c>
      <c r="B89" s="45" t="s">
        <v>11</v>
      </c>
      <c r="C89" s="45" t="s">
        <v>30</v>
      </c>
      <c r="D89" s="45">
        <v>3010</v>
      </c>
      <c r="E89" s="45">
        <v>4.8724042500000002E-3</v>
      </c>
      <c r="F89" s="45">
        <v>1.0319073E-3</v>
      </c>
      <c r="G89" s="45">
        <v>8.6925502000000001E-4</v>
      </c>
      <c r="H89" s="45">
        <v>2.9712414599999998E-3</v>
      </c>
    </row>
    <row r="90" spans="1:8" x14ac:dyDescent="0.35">
      <c r="A90" s="45" t="s">
        <v>7</v>
      </c>
      <c r="B90" s="45" t="s">
        <v>12</v>
      </c>
      <c r="C90" s="45" t="s">
        <v>30</v>
      </c>
      <c r="D90" s="45">
        <v>769</v>
      </c>
      <c r="E90" s="45">
        <v>5.6644629899999998E-3</v>
      </c>
      <c r="F90" s="45">
        <v>1.1791405499999999E-3</v>
      </c>
      <c r="G90" s="45">
        <v>9.5945888000000001E-4</v>
      </c>
      <c r="H90" s="45">
        <v>3.5258630699999999E-3</v>
      </c>
    </row>
    <row r="91" spans="1:8" x14ac:dyDescent="0.35">
      <c r="A91" s="45" t="s">
        <v>7</v>
      </c>
      <c r="B91" s="45" t="s">
        <v>13</v>
      </c>
      <c r="C91" s="45" t="s">
        <v>30</v>
      </c>
      <c r="D91" s="45">
        <v>2119</v>
      </c>
      <c r="E91" s="45">
        <v>5.6358583000000002E-3</v>
      </c>
      <c r="F91" s="45">
        <v>9.4440379000000001E-4</v>
      </c>
      <c r="G91" s="45">
        <v>1.0377173700000001E-3</v>
      </c>
      <c r="H91" s="45">
        <v>3.6537366699999998E-3</v>
      </c>
    </row>
    <row r="92" spans="1:8" x14ac:dyDescent="0.35">
      <c r="A92" s="45" t="s">
        <v>7</v>
      </c>
      <c r="B92" s="45" t="s">
        <v>8</v>
      </c>
      <c r="C92" s="45" t="s">
        <v>31</v>
      </c>
      <c r="D92" s="45">
        <v>5633</v>
      </c>
      <c r="E92" s="45">
        <v>4.9731942600000001E-3</v>
      </c>
      <c r="F92" s="45">
        <v>1.05195632E-3</v>
      </c>
      <c r="G92" s="45">
        <v>8.5847428999999995E-4</v>
      </c>
      <c r="H92" s="45">
        <v>3.0627631800000002E-3</v>
      </c>
    </row>
    <row r="93" spans="1:8" x14ac:dyDescent="0.35">
      <c r="A93" s="45" t="s">
        <v>7</v>
      </c>
      <c r="B93" s="45" t="s">
        <v>10</v>
      </c>
      <c r="C93" s="45" t="s">
        <v>31</v>
      </c>
      <c r="D93" s="45">
        <v>2591</v>
      </c>
      <c r="E93" s="45">
        <v>4.6026753300000001E-3</v>
      </c>
      <c r="F93" s="45">
        <v>1.0019232600000001E-3</v>
      </c>
      <c r="G93" s="45">
        <v>8.0459222000000001E-4</v>
      </c>
      <c r="H93" s="45">
        <v>2.7961593700000001E-3</v>
      </c>
    </row>
    <row r="94" spans="1:8" x14ac:dyDescent="0.35">
      <c r="A94" s="45" t="s">
        <v>7</v>
      </c>
      <c r="B94" s="45" t="s">
        <v>11</v>
      </c>
      <c r="C94" s="45" t="s">
        <v>31</v>
      </c>
      <c r="D94" s="45">
        <v>1417</v>
      </c>
      <c r="E94" s="45">
        <v>4.8315998399999999E-3</v>
      </c>
      <c r="F94" s="45">
        <v>1.0589826099999999E-3</v>
      </c>
      <c r="G94" s="45">
        <v>8.3663298000000001E-4</v>
      </c>
      <c r="H94" s="45">
        <v>2.93598378E-3</v>
      </c>
    </row>
    <row r="95" spans="1:8" x14ac:dyDescent="0.35">
      <c r="A95" s="45" t="s">
        <v>7</v>
      </c>
      <c r="B95" s="45" t="s">
        <v>12</v>
      </c>
      <c r="C95" s="45" t="s">
        <v>31</v>
      </c>
      <c r="D95" s="45">
        <v>386</v>
      </c>
      <c r="E95" s="45">
        <v>6.3368952600000002E-3</v>
      </c>
      <c r="F95" s="45">
        <v>1.3386643700000001E-3</v>
      </c>
      <c r="G95" s="45">
        <v>9.2874424000000003E-4</v>
      </c>
      <c r="H95" s="45">
        <v>4.0694861799999999E-3</v>
      </c>
    </row>
    <row r="96" spans="1:8" x14ac:dyDescent="0.35">
      <c r="A96" s="45" t="s">
        <v>7</v>
      </c>
      <c r="B96" s="45" t="s">
        <v>13</v>
      </c>
      <c r="C96" s="45" t="s">
        <v>31</v>
      </c>
      <c r="D96" s="45">
        <v>1239</v>
      </c>
      <c r="E96" s="45">
        <v>5.4851113400000004E-3</v>
      </c>
      <c r="F96" s="45">
        <v>1.0592283799999999E-3</v>
      </c>
      <c r="G96" s="45">
        <v>9.7423973000000002E-4</v>
      </c>
      <c r="H96" s="45">
        <v>3.4516427400000001E-3</v>
      </c>
    </row>
    <row r="97" spans="1:8" x14ac:dyDescent="0.35">
      <c r="A97" s="45" t="s">
        <v>7</v>
      </c>
      <c r="B97" s="45" t="s">
        <v>8</v>
      </c>
      <c r="C97" s="45" t="s">
        <v>159</v>
      </c>
      <c r="D97" s="45">
        <v>2496</v>
      </c>
      <c r="E97" s="45">
        <v>5.3924934899999997E-3</v>
      </c>
      <c r="F97" s="45">
        <v>6.9392949999999998E-4</v>
      </c>
      <c r="G97" s="45">
        <v>1.32913563E-3</v>
      </c>
      <c r="H97" s="45">
        <v>3.3694278899999998E-3</v>
      </c>
    </row>
    <row r="98" spans="1:8" x14ac:dyDescent="0.35">
      <c r="A98" s="45" t="s">
        <v>7</v>
      </c>
      <c r="B98" s="45" t="s">
        <v>10</v>
      </c>
      <c r="C98" s="45" t="s">
        <v>159</v>
      </c>
      <c r="D98" s="45">
        <v>1067</v>
      </c>
      <c r="E98" s="45">
        <v>5.1578605799999996E-3</v>
      </c>
      <c r="F98" s="45">
        <v>6.1047521999999996E-4</v>
      </c>
      <c r="G98" s="45">
        <v>1.2593392900000001E-3</v>
      </c>
      <c r="H98" s="45">
        <v>3.2880456000000001E-3</v>
      </c>
    </row>
    <row r="99" spans="1:8" x14ac:dyDescent="0.35">
      <c r="A99" s="45" t="s">
        <v>7</v>
      </c>
      <c r="B99" s="45" t="s">
        <v>11</v>
      </c>
      <c r="C99" s="45" t="s">
        <v>159</v>
      </c>
      <c r="D99" s="45">
        <v>520</v>
      </c>
      <c r="E99" s="45">
        <v>5.0150015500000002E-3</v>
      </c>
      <c r="F99" s="45">
        <v>6.8471752999999999E-4</v>
      </c>
      <c r="G99" s="45">
        <v>1.2736820800000001E-3</v>
      </c>
      <c r="H99" s="45">
        <v>3.0566014399999999E-3</v>
      </c>
    </row>
    <row r="100" spans="1:8" x14ac:dyDescent="0.35">
      <c r="A100" s="45" t="s">
        <v>7</v>
      </c>
      <c r="B100" s="45" t="s">
        <v>12</v>
      </c>
      <c r="C100" s="45" t="s">
        <v>159</v>
      </c>
      <c r="D100" s="45">
        <v>225</v>
      </c>
      <c r="E100" s="45">
        <v>6.5379112700000002E-3</v>
      </c>
      <c r="F100" s="45">
        <v>1.0800923299999999E-3</v>
      </c>
      <c r="G100" s="45">
        <v>1.55684133E-3</v>
      </c>
      <c r="H100" s="45">
        <v>3.9009771500000002E-3</v>
      </c>
    </row>
    <row r="101" spans="1:8" x14ac:dyDescent="0.35">
      <c r="A101" s="45" t="s">
        <v>7</v>
      </c>
      <c r="B101" s="45" t="s">
        <v>13</v>
      </c>
      <c r="C101" s="45" t="s">
        <v>159</v>
      </c>
      <c r="D101" s="45">
        <v>684</v>
      </c>
      <c r="E101" s="45">
        <v>5.6687071299999997E-3</v>
      </c>
      <c r="F101" s="45">
        <v>7.0408928000000005E-4</v>
      </c>
      <c r="G101" s="45">
        <v>1.4052683300000001E-3</v>
      </c>
      <c r="H101" s="45">
        <v>3.5593490500000001E-3</v>
      </c>
    </row>
    <row r="102" spans="1:8" x14ac:dyDescent="0.35">
      <c r="A102" s="45" t="s">
        <v>7</v>
      </c>
      <c r="B102" s="45" t="s">
        <v>8</v>
      </c>
      <c r="C102" s="45" t="s">
        <v>33</v>
      </c>
      <c r="D102" s="45">
        <v>1093</v>
      </c>
      <c r="E102" s="45">
        <v>6.5955594699999998E-3</v>
      </c>
      <c r="F102" s="45">
        <v>6.4157196999999999E-4</v>
      </c>
      <c r="G102" s="45">
        <v>2.0555256599999999E-3</v>
      </c>
      <c r="H102" s="45">
        <v>3.8984613400000001E-3</v>
      </c>
    </row>
    <row r="103" spans="1:8" x14ac:dyDescent="0.35">
      <c r="A103" s="45" t="s">
        <v>7</v>
      </c>
      <c r="B103" s="45" t="s">
        <v>10</v>
      </c>
      <c r="C103" s="45" t="s">
        <v>33</v>
      </c>
      <c r="D103" s="45">
        <v>415</v>
      </c>
      <c r="E103" s="45">
        <v>6.03594912E-3</v>
      </c>
      <c r="F103" s="45">
        <v>6.0015035000000004E-4</v>
      </c>
      <c r="G103" s="45">
        <v>1.9099450999999999E-3</v>
      </c>
      <c r="H103" s="45">
        <v>3.52585317E-3</v>
      </c>
    </row>
    <row r="104" spans="1:8" x14ac:dyDescent="0.35">
      <c r="A104" s="45" t="s">
        <v>7</v>
      </c>
      <c r="B104" s="45" t="s">
        <v>11</v>
      </c>
      <c r="C104" s="45" t="s">
        <v>33</v>
      </c>
      <c r="D104" s="45">
        <v>310</v>
      </c>
      <c r="E104" s="45">
        <v>6.2788602699999996E-3</v>
      </c>
      <c r="F104" s="45">
        <v>6.4639316E-4</v>
      </c>
      <c r="G104" s="45">
        <v>1.9798011100000002E-3</v>
      </c>
      <c r="H104" s="45">
        <v>3.6526655199999999E-3</v>
      </c>
    </row>
    <row r="105" spans="1:8" x14ac:dyDescent="0.35">
      <c r="A105" s="45" t="s">
        <v>7</v>
      </c>
      <c r="B105" s="45" t="s">
        <v>12</v>
      </c>
      <c r="C105" s="45" t="s">
        <v>33</v>
      </c>
      <c r="D105" s="45">
        <v>74</v>
      </c>
      <c r="E105" s="45">
        <v>7.6036971999999996E-3</v>
      </c>
      <c r="F105" s="45">
        <v>7.9454432999999998E-4</v>
      </c>
      <c r="G105" s="45">
        <v>2.2402087099999998E-3</v>
      </c>
      <c r="H105" s="45">
        <v>4.5689436699999997E-3</v>
      </c>
    </row>
    <row r="106" spans="1:8" x14ac:dyDescent="0.35">
      <c r="A106" s="45" t="s">
        <v>7</v>
      </c>
      <c r="B106" s="45" t="s">
        <v>13</v>
      </c>
      <c r="C106" s="45" t="s">
        <v>33</v>
      </c>
      <c r="D106" s="45">
        <v>294</v>
      </c>
      <c r="E106" s="45">
        <v>7.4656712100000001E-3</v>
      </c>
      <c r="F106" s="45">
        <v>6.5645446999999997E-4</v>
      </c>
      <c r="G106" s="45">
        <v>2.2943828E-3</v>
      </c>
      <c r="H106" s="45">
        <v>4.5148334700000001E-3</v>
      </c>
    </row>
    <row r="107" spans="1:8" x14ac:dyDescent="0.35">
      <c r="A107" s="45" t="s">
        <v>7</v>
      </c>
      <c r="B107" s="45" t="s">
        <v>8</v>
      </c>
      <c r="C107" s="45" t="s">
        <v>34</v>
      </c>
      <c r="D107" s="45">
        <v>1539</v>
      </c>
      <c r="E107" s="45">
        <v>5.6124856199999996E-3</v>
      </c>
      <c r="F107" s="45">
        <v>8.4067311999999996E-4</v>
      </c>
      <c r="G107" s="45">
        <v>1.4157820199999999E-3</v>
      </c>
      <c r="H107" s="45">
        <v>3.3560300199999998E-3</v>
      </c>
    </row>
    <row r="108" spans="1:8" x14ac:dyDescent="0.35">
      <c r="A108" s="45" t="s">
        <v>7</v>
      </c>
      <c r="B108" s="45" t="s">
        <v>10</v>
      </c>
      <c r="C108" s="45" t="s">
        <v>34</v>
      </c>
      <c r="D108" s="45">
        <v>568</v>
      </c>
      <c r="E108" s="45">
        <v>5.0850732699999996E-3</v>
      </c>
      <c r="F108" s="45">
        <v>6.8018037999999996E-4</v>
      </c>
      <c r="G108" s="45">
        <v>1.3377222900000001E-3</v>
      </c>
      <c r="H108" s="45">
        <v>3.06717015E-3</v>
      </c>
    </row>
    <row r="109" spans="1:8" x14ac:dyDescent="0.35">
      <c r="A109" s="45" t="s">
        <v>7</v>
      </c>
      <c r="B109" s="45" t="s">
        <v>11</v>
      </c>
      <c r="C109" s="45" t="s">
        <v>34</v>
      </c>
      <c r="D109" s="45">
        <v>330</v>
      </c>
      <c r="E109" s="45">
        <v>5.1375909499999997E-3</v>
      </c>
      <c r="F109" s="45">
        <v>8.2635358999999997E-4</v>
      </c>
      <c r="G109" s="45">
        <v>1.40060302E-3</v>
      </c>
      <c r="H109" s="45">
        <v>2.9106338800000001E-3</v>
      </c>
    </row>
    <row r="110" spans="1:8" x14ac:dyDescent="0.35">
      <c r="A110" s="45" t="s">
        <v>7</v>
      </c>
      <c r="B110" s="45" t="s">
        <v>12</v>
      </c>
      <c r="C110" s="45" t="s">
        <v>34</v>
      </c>
      <c r="D110" s="45">
        <v>214</v>
      </c>
      <c r="E110" s="45">
        <v>6.50554884E-3</v>
      </c>
      <c r="F110" s="45">
        <v>9.833633799999999E-4</v>
      </c>
      <c r="G110" s="45">
        <v>1.4500040800000001E-3</v>
      </c>
      <c r="H110" s="45">
        <v>4.0721808699999999E-3</v>
      </c>
    </row>
    <row r="111" spans="1:8" x14ac:dyDescent="0.35">
      <c r="A111" s="45" t="s">
        <v>7</v>
      </c>
      <c r="B111" s="45" t="s">
        <v>13</v>
      </c>
      <c r="C111" s="45" t="s">
        <v>34</v>
      </c>
      <c r="D111" s="45">
        <v>427</v>
      </c>
      <c r="E111" s="45">
        <v>6.2334924700000001E-3</v>
      </c>
      <c r="F111" s="45">
        <v>9.9371669000000002E-4</v>
      </c>
      <c r="G111" s="45">
        <v>1.5141976499999999E-3</v>
      </c>
      <c r="H111" s="45">
        <v>3.7255776599999998E-3</v>
      </c>
    </row>
    <row r="112" spans="1:8" x14ac:dyDescent="0.35">
      <c r="A112" s="45" t="s">
        <v>7</v>
      </c>
      <c r="B112" s="45" t="s">
        <v>8</v>
      </c>
      <c r="C112" s="45" t="s">
        <v>35</v>
      </c>
      <c r="D112" s="45">
        <v>1652</v>
      </c>
      <c r="E112" s="45">
        <v>5.6403080899999998E-3</v>
      </c>
      <c r="F112" s="45">
        <v>1.01122492E-3</v>
      </c>
      <c r="G112" s="45">
        <v>1.3926859599999999E-3</v>
      </c>
      <c r="H112" s="45">
        <v>3.23639672E-3</v>
      </c>
    </row>
    <row r="113" spans="1:8" x14ac:dyDescent="0.35">
      <c r="A113" s="45" t="s">
        <v>7</v>
      </c>
      <c r="B113" s="45" t="s">
        <v>10</v>
      </c>
      <c r="C113" s="45" t="s">
        <v>35</v>
      </c>
      <c r="D113" s="45">
        <v>661</v>
      </c>
      <c r="E113" s="45">
        <v>4.9652074899999999E-3</v>
      </c>
      <c r="F113" s="45">
        <v>8.8241345999999997E-4</v>
      </c>
      <c r="G113" s="45">
        <v>1.1249962499999999E-3</v>
      </c>
      <c r="H113" s="45">
        <v>2.95779729E-3</v>
      </c>
    </row>
    <row r="114" spans="1:8" x14ac:dyDescent="0.35">
      <c r="A114" s="45" t="s">
        <v>7</v>
      </c>
      <c r="B114" s="45" t="s">
        <v>11</v>
      </c>
      <c r="C114" s="45" t="s">
        <v>35</v>
      </c>
      <c r="D114" s="45">
        <v>410</v>
      </c>
      <c r="E114" s="45">
        <v>5.5607777799999997E-3</v>
      </c>
      <c r="F114" s="45">
        <v>1.02760816E-3</v>
      </c>
      <c r="G114" s="45">
        <v>1.42736541E-3</v>
      </c>
      <c r="H114" s="45">
        <v>3.10580373E-3</v>
      </c>
    </row>
    <row r="115" spans="1:8" x14ac:dyDescent="0.35">
      <c r="A115" s="45" t="s">
        <v>7</v>
      </c>
      <c r="B115" s="45" t="s">
        <v>12</v>
      </c>
      <c r="C115" s="45" t="s">
        <v>35</v>
      </c>
      <c r="D115" s="45">
        <v>173</v>
      </c>
      <c r="E115" s="45">
        <v>6.7165754399999998E-3</v>
      </c>
      <c r="F115" s="45">
        <v>1.1891187600000001E-3</v>
      </c>
      <c r="G115" s="45">
        <v>1.71958605E-3</v>
      </c>
      <c r="H115" s="45">
        <v>3.80787012E-3</v>
      </c>
    </row>
    <row r="116" spans="1:8" x14ac:dyDescent="0.35">
      <c r="A116" s="45" t="s">
        <v>7</v>
      </c>
      <c r="B116" s="45" t="s">
        <v>13</v>
      </c>
      <c r="C116" s="45" t="s">
        <v>35</v>
      </c>
      <c r="D116" s="45">
        <v>408</v>
      </c>
      <c r="E116" s="45">
        <v>6.3575989299999996E-3</v>
      </c>
      <c r="F116" s="45">
        <v>1.12801809E-3</v>
      </c>
      <c r="G116" s="45">
        <v>1.65290805E-3</v>
      </c>
      <c r="H116" s="45">
        <v>3.5766723299999999E-3</v>
      </c>
    </row>
    <row r="117" spans="1:8" x14ac:dyDescent="0.35">
      <c r="A117" s="45" t="s">
        <v>7</v>
      </c>
      <c r="B117" s="45" t="s">
        <v>8</v>
      </c>
      <c r="C117" s="45" t="s">
        <v>57</v>
      </c>
      <c r="D117" s="45">
        <v>3</v>
      </c>
      <c r="E117" s="45">
        <v>5.9066354099999996E-3</v>
      </c>
      <c r="F117" s="45">
        <v>2.8549374000000002E-4</v>
      </c>
      <c r="G117" s="45">
        <v>3.6844134200000002E-3</v>
      </c>
      <c r="H117" s="45">
        <v>1.9367282299999999E-3</v>
      </c>
    </row>
    <row r="118" spans="1:8" x14ac:dyDescent="0.35">
      <c r="A118" s="45" t="s">
        <v>7</v>
      </c>
      <c r="B118" s="45" t="s">
        <v>10</v>
      </c>
      <c r="C118" s="45" t="s">
        <v>57</v>
      </c>
      <c r="D118" s="45">
        <v>2</v>
      </c>
      <c r="E118" s="45">
        <v>5.0636569400000003E-3</v>
      </c>
      <c r="F118" s="45">
        <v>1.5046284E-4</v>
      </c>
      <c r="G118" s="45">
        <v>3.6574072799999999E-3</v>
      </c>
      <c r="H118" s="45">
        <v>1.2557867999999999E-3</v>
      </c>
    </row>
    <row r="119" spans="1:8" x14ac:dyDescent="0.35">
      <c r="A119" s="45" t="s">
        <v>7</v>
      </c>
      <c r="B119" s="45" t="s">
        <v>12</v>
      </c>
      <c r="C119" s="45" t="s">
        <v>57</v>
      </c>
      <c r="D119" s="45">
        <v>1</v>
      </c>
      <c r="E119" s="45">
        <v>7.5925923599999999E-3</v>
      </c>
      <c r="F119" s="45">
        <v>5.5555554999999997E-4</v>
      </c>
      <c r="G119" s="45">
        <v>3.7384256899999999E-3</v>
      </c>
      <c r="H119" s="45">
        <v>3.2986111099999999E-3</v>
      </c>
    </row>
    <row r="120" spans="1:8" x14ac:dyDescent="0.35">
      <c r="A120" s="45" t="s">
        <v>7</v>
      </c>
      <c r="B120" s="45" t="s">
        <v>8</v>
      </c>
      <c r="C120" s="45" t="s">
        <v>36</v>
      </c>
      <c r="D120" s="45">
        <v>2225</v>
      </c>
      <c r="E120" s="45">
        <v>5.4477213600000003E-3</v>
      </c>
      <c r="F120" s="45">
        <v>3.1683288999999999E-4</v>
      </c>
      <c r="G120" s="45">
        <v>1.3943609699999999E-3</v>
      </c>
      <c r="H120" s="45">
        <v>3.7365270099999999E-3</v>
      </c>
    </row>
    <row r="121" spans="1:8" x14ac:dyDescent="0.35">
      <c r="A121" s="45" t="s">
        <v>7</v>
      </c>
      <c r="B121" s="45" t="s">
        <v>10</v>
      </c>
      <c r="C121" s="45" t="s">
        <v>36</v>
      </c>
      <c r="D121" s="45">
        <v>775</v>
      </c>
      <c r="E121" s="45">
        <v>4.84490717E-3</v>
      </c>
      <c r="F121" s="45">
        <v>2.7114671999999999E-4</v>
      </c>
      <c r="G121" s="45">
        <v>1.1848115800000001E-3</v>
      </c>
      <c r="H121" s="45">
        <v>3.3889483799999999E-3</v>
      </c>
    </row>
    <row r="122" spans="1:8" x14ac:dyDescent="0.35">
      <c r="A122" s="45" t="s">
        <v>7</v>
      </c>
      <c r="B122" s="45" t="s">
        <v>11</v>
      </c>
      <c r="C122" s="45" t="s">
        <v>36</v>
      </c>
      <c r="D122" s="45">
        <v>484</v>
      </c>
      <c r="E122" s="45">
        <v>5.06052451E-3</v>
      </c>
      <c r="F122" s="45">
        <v>3.1515415E-4</v>
      </c>
      <c r="G122" s="45">
        <v>1.3420662499999999E-3</v>
      </c>
      <c r="H122" s="45">
        <v>3.40330362E-3</v>
      </c>
    </row>
    <row r="123" spans="1:8" x14ac:dyDescent="0.35">
      <c r="A123" s="45" t="s">
        <v>7</v>
      </c>
      <c r="B123" s="45" t="s">
        <v>12</v>
      </c>
      <c r="C123" s="45" t="s">
        <v>36</v>
      </c>
      <c r="D123" s="45">
        <v>222</v>
      </c>
      <c r="E123" s="45">
        <v>5.7292185599999998E-3</v>
      </c>
      <c r="F123" s="45">
        <v>3.4195630999999998E-4</v>
      </c>
      <c r="G123" s="45">
        <v>1.46641408E-3</v>
      </c>
      <c r="H123" s="45">
        <v>3.9208476699999998E-3</v>
      </c>
    </row>
    <row r="124" spans="1:8" x14ac:dyDescent="0.35">
      <c r="A124" s="45" t="s">
        <v>7</v>
      </c>
      <c r="B124" s="45" t="s">
        <v>13</v>
      </c>
      <c r="C124" s="45" t="s">
        <v>36</v>
      </c>
      <c r="D124" s="45">
        <v>744</v>
      </c>
      <c r="E124" s="45">
        <v>6.2435437900000001E-3</v>
      </c>
      <c r="F124" s="45">
        <v>3.5801824E-4</v>
      </c>
      <c r="G124" s="45">
        <v>1.6251615499999999E-3</v>
      </c>
      <c r="H124" s="45">
        <v>4.2603635200000002E-3</v>
      </c>
    </row>
    <row r="125" spans="1:8" x14ac:dyDescent="0.35">
      <c r="A125" s="45" t="s">
        <v>7</v>
      </c>
      <c r="B125" s="45" t="s">
        <v>8</v>
      </c>
      <c r="C125" s="45" t="s">
        <v>37</v>
      </c>
      <c r="D125" s="45">
        <v>2680</v>
      </c>
      <c r="E125" s="45">
        <v>5.2256855700000002E-3</v>
      </c>
      <c r="F125" s="45">
        <v>9.4181411999999997E-4</v>
      </c>
      <c r="G125" s="45">
        <v>9.3945612000000003E-4</v>
      </c>
      <c r="H125" s="45">
        <v>3.3444148400000001E-3</v>
      </c>
    </row>
    <row r="126" spans="1:8" x14ac:dyDescent="0.35">
      <c r="A126" s="45" t="s">
        <v>7</v>
      </c>
      <c r="B126" s="45" t="s">
        <v>10</v>
      </c>
      <c r="C126" s="45" t="s">
        <v>37</v>
      </c>
      <c r="D126" s="45">
        <v>1305</v>
      </c>
      <c r="E126" s="45">
        <v>4.6675267199999997E-3</v>
      </c>
      <c r="F126" s="45">
        <v>8.5442362E-4</v>
      </c>
      <c r="G126" s="45">
        <v>8.2937750999999998E-4</v>
      </c>
      <c r="H126" s="45">
        <v>2.9837251E-3</v>
      </c>
    </row>
    <row r="127" spans="1:8" x14ac:dyDescent="0.35">
      <c r="A127" s="45" t="s">
        <v>7</v>
      </c>
      <c r="B127" s="45" t="s">
        <v>11</v>
      </c>
      <c r="C127" s="45" t="s">
        <v>37</v>
      </c>
      <c r="D127" s="45">
        <v>722</v>
      </c>
      <c r="E127" s="45">
        <v>5.38949461E-3</v>
      </c>
      <c r="F127" s="45">
        <v>9.8660141000000002E-4</v>
      </c>
      <c r="G127" s="45">
        <v>9.2954859999999997E-4</v>
      </c>
      <c r="H127" s="45">
        <v>3.4733441300000001E-3</v>
      </c>
    </row>
    <row r="128" spans="1:8" x14ac:dyDescent="0.35">
      <c r="A128" s="45" t="s">
        <v>7</v>
      </c>
      <c r="B128" s="45" t="s">
        <v>12</v>
      </c>
      <c r="C128" s="45" t="s">
        <v>37</v>
      </c>
      <c r="D128" s="45">
        <v>126</v>
      </c>
      <c r="E128" s="45">
        <v>6.95087425E-3</v>
      </c>
      <c r="F128" s="45">
        <v>1.29280548E-3</v>
      </c>
      <c r="G128" s="45">
        <v>1.1339834400000001E-3</v>
      </c>
      <c r="H128" s="45">
        <v>4.5240848500000003E-3</v>
      </c>
    </row>
    <row r="129" spans="1:8" x14ac:dyDescent="0.35">
      <c r="A129" s="45" t="s">
        <v>7</v>
      </c>
      <c r="B129" s="45" t="s">
        <v>13</v>
      </c>
      <c r="C129" s="45" t="s">
        <v>37</v>
      </c>
      <c r="D129" s="45">
        <v>527</v>
      </c>
      <c r="E129" s="45">
        <v>5.9709481800000004E-3</v>
      </c>
      <c r="F129" s="45">
        <v>1.01293988E-3</v>
      </c>
      <c r="G129" s="45">
        <v>1.1791058199999999E-3</v>
      </c>
      <c r="H129" s="45">
        <v>3.7789020000000002E-3</v>
      </c>
    </row>
    <row r="130" spans="1:8" x14ac:dyDescent="0.35">
      <c r="A130" s="45" t="s">
        <v>7</v>
      </c>
      <c r="B130" s="45" t="s">
        <v>8</v>
      </c>
      <c r="C130" s="45" t="s">
        <v>38</v>
      </c>
      <c r="D130" s="45">
        <v>1332</v>
      </c>
      <c r="E130" s="45">
        <v>5.8612342599999997E-3</v>
      </c>
      <c r="F130" s="45">
        <v>8.2398346999999999E-4</v>
      </c>
      <c r="G130" s="45">
        <v>1.57791448E-3</v>
      </c>
      <c r="H130" s="45">
        <v>3.4593358300000002E-3</v>
      </c>
    </row>
    <row r="131" spans="1:8" x14ac:dyDescent="0.35">
      <c r="A131" s="45" t="s">
        <v>7</v>
      </c>
      <c r="B131" s="45" t="s">
        <v>10</v>
      </c>
      <c r="C131" s="45" t="s">
        <v>38</v>
      </c>
      <c r="D131" s="45">
        <v>534</v>
      </c>
      <c r="E131" s="45">
        <v>5.3224265800000002E-3</v>
      </c>
      <c r="F131" s="45">
        <v>7.1069991999999998E-4</v>
      </c>
      <c r="G131" s="45">
        <v>1.4311752000000001E-3</v>
      </c>
      <c r="H131" s="45">
        <v>3.1805509799999999E-3</v>
      </c>
    </row>
    <row r="132" spans="1:8" x14ac:dyDescent="0.35">
      <c r="A132" s="45" t="s">
        <v>7</v>
      </c>
      <c r="B132" s="45" t="s">
        <v>11</v>
      </c>
      <c r="C132" s="45" t="s">
        <v>38</v>
      </c>
      <c r="D132" s="45">
        <v>347</v>
      </c>
      <c r="E132" s="45">
        <v>5.7756294899999998E-3</v>
      </c>
      <c r="F132" s="45">
        <v>8.7916242999999997E-4</v>
      </c>
      <c r="G132" s="45">
        <v>1.5445549599999999E-3</v>
      </c>
      <c r="H132" s="45">
        <v>3.3519116599999999E-3</v>
      </c>
    </row>
    <row r="133" spans="1:8" x14ac:dyDescent="0.35">
      <c r="A133" s="45" t="s">
        <v>7</v>
      </c>
      <c r="B133" s="45" t="s">
        <v>12</v>
      </c>
      <c r="C133" s="45" t="s">
        <v>38</v>
      </c>
      <c r="D133" s="45">
        <v>110</v>
      </c>
      <c r="E133" s="45">
        <v>6.84837941E-3</v>
      </c>
      <c r="F133" s="45">
        <v>8.6510921999999996E-4</v>
      </c>
      <c r="G133" s="45">
        <v>1.69107718E-3</v>
      </c>
      <c r="H133" s="45">
        <v>4.2921925299999998E-3</v>
      </c>
    </row>
    <row r="134" spans="1:8" x14ac:dyDescent="0.35">
      <c r="A134" s="45" t="s">
        <v>7</v>
      </c>
      <c r="B134" s="45" t="s">
        <v>13</v>
      </c>
      <c r="C134" s="45" t="s">
        <v>38</v>
      </c>
      <c r="D134" s="45">
        <v>341</v>
      </c>
      <c r="E134" s="45">
        <v>6.4736746800000003E-3</v>
      </c>
      <c r="F134" s="45">
        <v>9.3196727999999998E-4</v>
      </c>
      <c r="G134" s="45">
        <v>1.8051480100000001E-3</v>
      </c>
      <c r="H134" s="45">
        <v>3.73655888E-3</v>
      </c>
    </row>
    <row r="135" spans="1:8" x14ac:dyDescent="0.35">
      <c r="A135" s="45" t="s">
        <v>7</v>
      </c>
      <c r="B135" s="45" t="s">
        <v>8</v>
      </c>
      <c r="C135" s="45" t="s">
        <v>39</v>
      </c>
      <c r="D135" s="45">
        <v>1188</v>
      </c>
      <c r="E135" s="45">
        <v>7.1287136000000003E-3</v>
      </c>
      <c r="F135" s="45">
        <v>6.1234427000000002E-4</v>
      </c>
      <c r="G135" s="45">
        <v>2.1933160300000002E-3</v>
      </c>
      <c r="H135" s="45">
        <v>4.3230528100000002E-3</v>
      </c>
    </row>
    <row r="136" spans="1:8" x14ac:dyDescent="0.35">
      <c r="A136" s="45" t="s">
        <v>7</v>
      </c>
      <c r="B136" s="45" t="s">
        <v>10</v>
      </c>
      <c r="C136" s="45" t="s">
        <v>39</v>
      </c>
      <c r="D136" s="45">
        <v>402</v>
      </c>
      <c r="E136" s="45">
        <v>6.1851043399999998E-3</v>
      </c>
      <c r="F136" s="45">
        <v>5.6068014999999998E-4</v>
      </c>
      <c r="G136" s="45">
        <v>1.86308018E-3</v>
      </c>
      <c r="H136" s="45">
        <v>3.7613435000000001E-3</v>
      </c>
    </row>
    <row r="137" spans="1:8" x14ac:dyDescent="0.35">
      <c r="A137" s="45" t="s">
        <v>7</v>
      </c>
      <c r="B137" s="45" t="s">
        <v>11</v>
      </c>
      <c r="C137" s="45" t="s">
        <v>39</v>
      </c>
      <c r="D137" s="45">
        <v>323</v>
      </c>
      <c r="E137" s="45">
        <v>6.8312117899999997E-3</v>
      </c>
      <c r="F137" s="45">
        <v>6.1464402000000005E-4</v>
      </c>
      <c r="G137" s="45">
        <v>1.9880888799999998E-3</v>
      </c>
      <c r="H137" s="45">
        <v>4.22847841E-3</v>
      </c>
    </row>
    <row r="138" spans="1:8" x14ac:dyDescent="0.35">
      <c r="A138" s="45" t="s">
        <v>7</v>
      </c>
      <c r="B138" s="45" t="s">
        <v>12</v>
      </c>
      <c r="C138" s="45" t="s">
        <v>39</v>
      </c>
      <c r="D138" s="45">
        <v>139</v>
      </c>
      <c r="E138" s="45">
        <v>8.1060982E-3</v>
      </c>
      <c r="F138" s="45">
        <v>6.0801335999999999E-4</v>
      </c>
      <c r="G138" s="45">
        <v>2.5880126800000001E-3</v>
      </c>
      <c r="H138" s="45">
        <v>4.9100716900000001E-3</v>
      </c>
    </row>
    <row r="139" spans="1:8" x14ac:dyDescent="0.35">
      <c r="A139" s="45" t="s">
        <v>7</v>
      </c>
      <c r="B139" s="45" t="s">
        <v>13</v>
      </c>
      <c r="C139" s="45" t="s">
        <v>39</v>
      </c>
      <c r="D139" s="45">
        <v>324</v>
      </c>
      <c r="E139" s="45">
        <v>8.1767615899999996E-3</v>
      </c>
      <c r="F139" s="45">
        <v>6.7601141999999996E-4</v>
      </c>
      <c r="G139" s="45">
        <v>2.6383170899999999E-3</v>
      </c>
      <c r="H139" s="45">
        <v>4.8624326000000001E-3</v>
      </c>
    </row>
    <row r="140" spans="1:8" x14ac:dyDescent="0.35">
      <c r="A140" s="45" t="s">
        <v>7</v>
      </c>
      <c r="B140" s="45" t="s">
        <v>8</v>
      </c>
      <c r="C140" s="45" t="s">
        <v>40</v>
      </c>
      <c r="D140" s="45">
        <v>2915</v>
      </c>
      <c r="E140" s="45">
        <v>4.6708394500000004E-3</v>
      </c>
      <c r="F140" s="45">
        <v>9.4116454999999995E-4</v>
      </c>
      <c r="G140" s="45">
        <v>1.0822411999999999E-3</v>
      </c>
      <c r="H140" s="45">
        <v>2.6474332099999998E-3</v>
      </c>
    </row>
    <row r="141" spans="1:8" x14ac:dyDescent="0.35">
      <c r="A141" s="45" t="s">
        <v>7</v>
      </c>
      <c r="B141" s="45" t="s">
        <v>10</v>
      </c>
      <c r="C141" s="45" t="s">
        <v>40</v>
      </c>
      <c r="D141" s="45">
        <v>1392</v>
      </c>
      <c r="E141" s="45">
        <v>4.4586872999999999E-3</v>
      </c>
      <c r="F141" s="45">
        <v>8.7944645999999999E-4</v>
      </c>
      <c r="G141" s="45">
        <v>1.02314126E-3</v>
      </c>
      <c r="H141" s="45">
        <v>2.5560991000000001E-3</v>
      </c>
    </row>
    <row r="142" spans="1:8" x14ac:dyDescent="0.35">
      <c r="A142" s="45" t="s">
        <v>7</v>
      </c>
      <c r="B142" s="45" t="s">
        <v>11</v>
      </c>
      <c r="C142" s="45" t="s">
        <v>40</v>
      </c>
      <c r="D142" s="45">
        <v>632</v>
      </c>
      <c r="E142" s="45">
        <v>4.4266985100000003E-3</v>
      </c>
      <c r="F142" s="45">
        <v>9.6002526000000003E-4</v>
      </c>
      <c r="G142" s="45">
        <v>1.02697908E-3</v>
      </c>
      <c r="H142" s="45">
        <v>2.4396937E-3</v>
      </c>
    </row>
    <row r="143" spans="1:8" x14ac:dyDescent="0.35">
      <c r="A143" s="45" t="s">
        <v>7</v>
      </c>
      <c r="B143" s="45" t="s">
        <v>12</v>
      </c>
      <c r="C143" s="45" t="s">
        <v>40</v>
      </c>
      <c r="D143" s="45">
        <v>212</v>
      </c>
      <c r="E143" s="45">
        <v>5.6486938599999998E-3</v>
      </c>
      <c r="F143" s="45">
        <v>1.19169262E-3</v>
      </c>
      <c r="G143" s="45">
        <v>1.12273955E-3</v>
      </c>
      <c r="H143" s="45">
        <v>3.3342611999999999E-3</v>
      </c>
    </row>
    <row r="144" spans="1:8" x14ac:dyDescent="0.35">
      <c r="A144" s="45" t="s">
        <v>7</v>
      </c>
      <c r="B144" s="45" t="s">
        <v>13</v>
      </c>
      <c r="C144" s="45" t="s">
        <v>40</v>
      </c>
      <c r="D144" s="45">
        <v>679</v>
      </c>
      <c r="E144" s="45">
        <v>5.0276991300000004E-3</v>
      </c>
      <c r="F144" s="45">
        <v>9.7191515999999996E-4</v>
      </c>
      <c r="G144" s="45">
        <v>1.2421927899999999E-3</v>
      </c>
      <c r="H144" s="45">
        <v>2.8135906799999998E-3</v>
      </c>
    </row>
    <row r="145" spans="1:8" x14ac:dyDescent="0.35">
      <c r="A145" s="45" t="s">
        <v>7</v>
      </c>
      <c r="B145" s="45" t="s">
        <v>8</v>
      </c>
      <c r="C145" s="45" t="s">
        <v>41</v>
      </c>
      <c r="D145" s="45">
        <v>1372</v>
      </c>
      <c r="E145" s="45">
        <v>6.3348060100000001E-3</v>
      </c>
      <c r="F145" s="45">
        <v>7.4580204999999996E-4</v>
      </c>
      <c r="G145" s="45">
        <v>1.5091847900000001E-3</v>
      </c>
      <c r="H145" s="45">
        <v>4.0798186899999997E-3</v>
      </c>
    </row>
    <row r="146" spans="1:8" x14ac:dyDescent="0.35">
      <c r="A146" s="45" t="s">
        <v>7</v>
      </c>
      <c r="B146" s="45" t="s">
        <v>10</v>
      </c>
      <c r="C146" s="45" t="s">
        <v>41</v>
      </c>
      <c r="D146" s="45">
        <v>470</v>
      </c>
      <c r="E146" s="45">
        <v>5.61672553E-3</v>
      </c>
      <c r="F146" s="45">
        <v>6.5191564999999999E-4</v>
      </c>
      <c r="G146" s="45">
        <v>1.2849928799999999E-3</v>
      </c>
      <c r="H146" s="45">
        <v>3.6798165499999998E-3</v>
      </c>
    </row>
    <row r="147" spans="1:8" x14ac:dyDescent="0.35">
      <c r="A147" s="45" t="s">
        <v>7</v>
      </c>
      <c r="B147" s="45" t="s">
        <v>11</v>
      </c>
      <c r="C147" s="45" t="s">
        <v>41</v>
      </c>
      <c r="D147" s="45">
        <v>299</v>
      </c>
      <c r="E147" s="45">
        <v>6.1779230999999997E-3</v>
      </c>
      <c r="F147" s="45">
        <v>6.8027660000000005E-4</v>
      </c>
      <c r="G147" s="45">
        <v>1.40475944E-3</v>
      </c>
      <c r="H147" s="45">
        <v>4.0928865599999999E-3</v>
      </c>
    </row>
    <row r="148" spans="1:8" x14ac:dyDescent="0.35">
      <c r="A148" s="45" t="s">
        <v>7</v>
      </c>
      <c r="B148" s="45" t="s">
        <v>12</v>
      </c>
      <c r="C148" s="45" t="s">
        <v>41</v>
      </c>
      <c r="D148" s="45">
        <v>238</v>
      </c>
      <c r="E148" s="45">
        <v>7.4760735300000002E-3</v>
      </c>
      <c r="F148" s="45">
        <v>9.0545222000000005E-4</v>
      </c>
      <c r="G148" s="45">
        <v>1.73056699E-3</v>
      </c>
      <c r="H148" s="45">
        <v>4.8400538199999997E-3</v>
      </c>
    </row>
    <row r="149" spans="1:8" x14ac:dyDescent="0.35">
      <c r="A149" s="45" t="s">
        <v>7</v>
      </c>
      <c r="B149" s="45" t="s">
        <v>13</v>
      </c>
      <c r="C149" s="45" t="s">
        <v>41</v>
      </c>
      <c r="D149" s="45">
        <v>365</v>
      </c>
      <c r="E149" s="45">
        <v>6.6438036600000002E-3</v>
      </c>
      <c r="F149" s="45">
        <v>8.1627322000000005E-4</v>
      </c>
      <c r="G149" s="45">
        <v>1.7390598999999999E-3</v>
      </c>
      <c r="H149" s="45">
        <v>4.08847007E-3</v>
      </c>
    </row>
    <row r="150" spans="1:8" x14ac:dyDescent="0.35">
      <c r="A150" s="45" t="s">
        <v>7</v>
      </c>
      <c r="B150" s="45" t="s">
        <v>8</v>
      </c>
      <c r="C150" s="45" t="s">
        <v>42</v>
      </c>
      <c r="D150" s="45">
        <v>1171</v>
      </c>
      <c r="E150" s="45">
        <v>7.2986741300000001E-3</v>
      </c>
      <c r="F150" s="45">
        <v>9.6882192000000004E-4</v>
      </c>
      <c r="G150" s="45">
        <v>2.06231987E-3</v>
      </c>
      <c r="H150" s="45">
        <v>4.2675318599999998E-3</v>
      </c>
    </row>
    <row r="151" spans="1:8" x14ac:dyDescent="0.35">
      <c r="A151" s="45" t="s">
        <v>7</v>
      </c>
      <c r="B151" s="45" t="s">
        <v>10</v>
      </c>
      <c r="C151" s="45" t="s">
        <v>42</v>
      </c>
      <c r="D151" s="45">
        <v>426</v>
      </c>
      <c r="E151" s="45">
        <v>6.4580342299999996E-3</v>
      </c>
      <c r="F151" s="45">
        <v>8.4517887000000002E-4</v>
      </c>
      <c r="G151" s="45">
        <v>1.8884213299999999E-3</v>
      </c>
      <c r="H151" s="45">
        <v>3.72443356E-3</v>
      </c>
    </row>
    <row r="152" spans="1:8" x14ac:dyDescent="0.35">
      <c r="A152" s="45" t="s">
        <v>7</v>
      </c>
      <c r="B152" s="45" t="s">
        <v>11</v>
      </c>
      <c r="C152" s="45" t="s">
        <v>42</v>
      </c>
      <c r="D152" s="45">
        <v>325</v>
      </c>
      <c r="E152" s="45">
        <v>6.8637817999999996E-3</v>
      </c>
      <c r="F152" s="45">
        <v>9.4711515000000005E-4</v>
      </c>
      <c r="G152" s="45">
        <v>1.94394562E-3</v>
      </c>
      <c r="H152" s="45">
        <v>3.9727205500000003E-3</v>
      </c>
    </row>
    <row r="153" spans="1:8" x14ac:dyDescent="0.35">
      <c r="A153" s="45" t="s">
        <v>7</v>
      </c>
      <c r="B153" s="45" t="s">
        <v>12</v>
      </c>
      <c r="C153" s="45" t="s">
        <v>42</v>
      </c>
      <c r="D153" s="45">
        <v>140</v>
      </c>
      <c r="E153" s="45">
        <v>9.2953866499999992E-3</v>
      </c>
      <c r="F153" s="45">
        <v>1.18229144E-3</v>
      </c>
      <c r="G153" s="45">
        <v>2.4384918400000002E-3</v>
      </c>
      <c r="H153" s="45">
        <v>5.6746029299999997E-3</v>
      </c>
    </row>
    <row r="154" spans="1:8" x14ac:dyDescent="0.35">
      <c r="A154" s="45" t="s">
        <v>7</v>
      </c>
      <c r="B154" s="45" t="s">
        <v>13</v>
      </c>
      <c r="C154" s="45" t="s">
        <v>42</v>
      </c>
      <c r="D154" s="45">
        <v>280</v>
      </c>
      <c r="E154" s="45">
        <v>8.0840771500000005E-3</v>
      </c>
      <c r="F154" s="45">
        <v>1.07539658E-3</v>
      </c>
      <c r="G154" s="45">
        <v>2.2762067499999998E-3</v>
      </c>
      <c r="H154" s="45">
        <v>4.7324733099999997E-3</v>
      </c>
    </row>
    <row r="155" spans="1:8" x14ac:dyDescent="0.35">
      <c r="A155" s="45" t="s">
        <v>7</v>
      </c>
      <c r="B155" s="45" t="s">
        <v>8</v>
      </c>
      <c r="C155" s="45" t="s">
        <v>43</v>
      </c>
      <c r="D155" s="45">
        <v>1162</v>
      </c>
      <c r="E155" s="45">
        <v>6.4636420400000002E-3</v>
      </c>
      <c r="F155" s="45">
        <v>8.6029610999999997E-4</v>
      </c>
      <c r="G155" s="45">
        <v>1.7305828000000001E-3</v>
      </c>
      <c r="H155" s="45">
        <v>3.87276266E-3</v>
      </c>
    </row>
    <row r="156" spans="1:8" x14ac:dyDescent="0.35">
      <c r="A156" s="45" t="s">
        <v>7</v>
      </c>
      <c r="B156" s="45" t="s">
        <v>10</v>
      </c>
      <c r="C156" s="45" t="s">
        <v>43</v>
      </c>
      <c r="D156" s="45">
        <v>419</v>
      </c>
      <c r="E156" s="45">
        <v>5.9051807499999999E-3</v>
      </c>
      <c r="F156" s="45">
        <v>7.7493790000000005E-4</v>
      </c>
      <c r="G156" s="45">
        <v>1.5013146100000001E-3</v>
      </c>
      <c r="H156" s="45">
        <v>3.62892778E-3</v>
      </c>
    </row>
    <row r="157" spans="1:8" x14ac:dyDescent="0.35">
      <c r="A157" s="45" t="s">
        <v>7</v>
      </c>
      <c r="B157" s="45" t="s">
        <v>11</v>
      </c>
      <c r="C157" s="45" t="s">
        <v>43</v>
      </c>
      <c r="D157" s="45">
        <v>286</v>
      </c>
      <c r="E157" s="45">
        <v>6.4890489199999997E-3</v>
      </c>
      <c r="F157" s="45">
        <v>9.7845418000000006E-4</v>
      </c>
      <c r="G157" s="45">
        <v>1.6570753200000001E-3</v>
      </c>
      <c r="H157" s="45">
        <v>3.8535189499999999E-3</v>
      </c>
    </row>
    <row r="158" spans="1:8" x14ac:dyDescent="0.35">
      <c r="A158" s="45" t="s">
        <v>7</v>
      </c>
      <c r="B158" s="45" t="s">
        <v>12</v>
      </c>
      <c r="C158" s="45" t="s">
        <v>43</v>
      </c>
      <c r="D158" s="45">
        <v>129</v>
      </c>
      <c r="E158" s="45">
        <v>7.5344528399999998E-3</v>
      </c>
      <c r="F158" s="45">
        <v>9.1471053000000005E-4</v>
      </c>
      <c r="G158" s="45">
        <v>2.0431378400000001E-3</v>
      </c>
      <c r="H158" s="45">
        <v>4.5766039699999999E-3</v>
      </c>
    </row>
    <row r="159" spans="1:8" x14ac:dyDescent="0.35">
      <c r="A159" s="45" t="s">
        <v>7</v>
      </c>
      <c r="B159" s="45" t="s">
        <v>13</v>
      </c>
      <c r="C159" s="45" t="s">
        <v>43</v>
      </c>
      <c r="D159" s="45">
        <v>328</v>
      </c>
      <c r="E159" s="45">
        <v>6.7337466599999996E-3</v>
      </c>
      <c r="F159" s="45">
        <v>8.4490716E-4</v>
      </c>
      <c r="G159" s="45">
        <v>1.9646282700000002E-3</v>
      </c>
      <c r="H159" s="45">
        <v>3.9242107700000004E-3</v>
      </c>
    </row>
    <row r="160" spans="1:8" x14ac:dyDescent="0.35">
      <c r="A160" s="45" t="s">
        <v>7</v>
      </c>
      <c r="B160" s="45" t="s">
        <v>8</v>
      </c>
      <c r="C160" s="45" t="s">
        <v>44</v>
      </c>
      <c r="D160" s="45">
        <v>578</v>
      </c>
      <c r="E160" s="45">
        <v>6.7172479399999997E-3</v>
      </c>
      <c r="F160" s="45">
        <v>6.2179586E-4</v>
      </c>
      <c r="G160" s="45">
        <v>1.77349633E-3</v>
      </c>
      <c r="H160" s="45">
        <v>4.3219552600000004E-3</v>
      </c>
    </row>
    <row r="161" spans="1:8" x14ac:dyDescent="0.35">
      <c r="A161" s="45" t="s">
        <v>7</v>
      </c>
      <c r="B161" s="45" t="s">
        <v>10</v>
      </c>
      <c r="C161" s="45" t="s">
        <v>44</v>
      </c>
      <c r="D161" s="45">
        <v>204</v>
      </c>
      <c r="E161" s="45">
        <v>6.4065901700000004E-3</v>
      </c>
      <c r="F161" s="45">
        <v>5.6667548999999998E-4</v>
      </c>
      <c r="G161" s="45">
        <v>1.7605639199999999E-3</v>
      </c>
      <c r="H161" s="45">
        <v>4.0793502599999996E-3</v>
      </c>
    </row>
    <row r="162" spans="1:8" x14ac:dyDescent="0.35">
      <c r="A162" s="45" t="s">
        <v>7</v>
      </c>
      <c r="B162" s="45" t="s">
        <v>11</v>
      </c>
      <c r="C162" s="45" t="s">
        <v>44</v>
      </c>
      <c r="D162" s="45">
        <v>160</v>
      </c>
      <c r="E162" s="45">
        <v>6.5729164199999999E-3</v>
      </c>
      <c r="F162" s="45">
        <v>5.8217567999999998E-4</v>
      </c>
      <c r="G162" s="45">
        <v>1.4967445600000001E-3</v>
      </c>
      <c r="H162" s="45">
        <v>4.4939957200000004E-3</v>
      </c>
    </row>
    <row r="163" spans="1:8" x14ac:dyDescent="0.35">
      <c r="A163" s="45" t="s">
        <v>7</v>
      </c>
      <c r="B163" s="45" t="s">
        <v>12</v>
      </c>
      <c r="C163" s="45" t="s">
        <v>44</v>
      </c>
      <c r="D163" s="45">
        <v>51</v>
      </c>
      <c r="E163" s="45">
        <v>7.2496820700000001E-3</v>
      </c>
      <c r="F163" s="45">
        <v>7.6820057999999998E-4</v>
      </c>
      <c r="G163" s="45">
        <v>1.80419364E-3</v>
      </c>
      <c r="H163" s="45">
        <v>4.67728733E-3</v>
      </c>
    </row>
    <row r="164" spans="1:8" x14ac:dyDescent="0.35">
      <c r="A164" s="45" t="s">
        <v>7</v>
      </c>
      <c r="B164" s="45" t="s">
        <v>13</v>
      </c>
      <c r="C164" s="45" t="s">
        <v>44</v>
      </c>
      <c r="D164" s="45">
        <v>163</v>
      </c>
      <c r="E164" s="45">
        <v>7.0811318999999999E-3</v>
      </c>
      <c r="F164" s="45">
        <v>6.8386423999999997E-4</v>
      </c>
      <c r="G164" s="45">
        <v>2.05173518E-3</v>
      </c>
      <c r="H164" s="45">
        <v>4.34553201E-3</v>
      </c>
    </row>
    <row r="165" spans="1:8" x14ac:dyDescent="0.35">
      <c r="A165" s="45" t="s">
        <v>7</v>
      </c>
      <c r="B165" s="45" t="s">
        <v>8</v>
      </c>
      <c r="C165" s="45" t="s">
        <v>45</v>
      </c>
      <c r="D165" s="45">
        <v>1890</v>
      </c>
      <c r="E165" s="45">
        <v>5.2385910299999998E-3</v>
      </c>
      <c r="F165" s="45">
        <v>6.3353027999999995E-4</v>
      </c>
      <c r="G165" s="45">
        <v>9.4735303000000005E-4</v>
      </c>
      <c r="H165" s="45">
        <v>3.65770723E-3</v>
      </c>
    </row>
    <row r="166" spans="1:8" x14ac:dyDescent="0.35">
      <c r="A166" s="45" t="s">
        <v>7</v>
      </c>
      <c r="B166" s="45" t="s">
        <v>10</v>
      </c>
      <c r="C166" s="45" t="s">
        <v>45</v>
      </c>
      <c r="D166" s="45">
        <v>792</v>
      </c>
      <c r="E166" s="45">
        <v>4.6844016500000004E-3</v>
      </c>
      <c r="F166" s="45">
        <v>5.3831110999999997E-4</v>
      </c>
      <c r="G166" s="45">
        <v>7.7066942000000003E-4</v>
      </c>
      <c r="H166" s="45">
        <v>3.3754206200000002E-3</v>
      </c>
    </row>
    <row r="167" spans="1:8" x14ac:dyDescent="0.35">
      <c r="A167" s="45" t="s">
        <v>7</v>
      </c>
      <c r="B167" s="45" t="s">
        <v>11</v>
      </c>
      <c r="C167" s="45" t="s">
        <v>45</v>
      </c>
      <c r="D167" s="45">
        <v>491</v>
      </c>
      <c r="E167" s="45">
        <v>5.0049028400000004E-3</v>
      </c>
      <c r="F167" s="45">
        <v>6.6768947999999999E-4</v>
      </c>
      <c r="G167" s="45">
        <v>8.6463730999999998E-4</v>
      </c>
      <c r="H167" s="45">
        <v>3.4725755599999998E-3</v>
      </c>
    </row>
    <row r="168" spans="1:8" x14ac:dyDescent="0.35">
      <c r="A168" s="45" t="s">
        <v>7</v>
      </c>
      <c r="B168" s="45" t="s">
        <v>12</v>
      </c>
      <c r="C168" s="45" t="s">
        <v>45</v>
      </c>
      <c r="D168" s="45">
        <v>144</v>
      </c>
      <c r="E168" s="45">
        <v>7.6328604899999998E-3</v>
      </c>
      <c r="F168" s="45">
        <v>8.6628707999999999E-4</v>
      </c>
      <c r="G168" s="45">
        <v>1.4040795999999999E-3</v>
      </c>
      <c r="H168" s="45">
        <v>5.3624933599999997E-3</v>
      </c>
    </row>
    <row r="169" spans="1:8" x14ac:dyDescent="0.35">
      <c r="A169" s="45" t="s">
        <v>7</v>
      </c>
      <c r="B169" s="45" t="s">
        <v>13</v>
      </c>
      <c r="C169" s="45" t="s">
        <v>45</v>
      </c>
      <c r="D169" s="45">
        <v>463</v>
      </c>
      <c r="E169" s="45">
        <v>5.6897445800000003E-3</v>
      </c>
      <c r="F169" s="45">
        <v>6.8779474000000001E-4</v>
      </c>
      <c r="G169" s="45">
        <v>1.19525415E-3</v>
      </c>
      <c r="H169" s="45">
        <v>3.8066952200000001E-3</v>
      </c>
    </row>
    <row r="170" spans="1:8" x14ac:dyDescent="0.35">
      <c r="A170" s="45" t="s">
        <v>7</v>
      </c>
      <c r="B170" s="45" t="s">
        <v>8</v>
      </c>
      <c r="C170" s="45" t="s">
        <v>46</v>
      </c>
      <c r="D170" s="45">
        <v>940</v>
      </c>
      <c r="E170" s="45">
        <v>6.9499234200000003E-3</v>
      </c>
      <c r="F170" s="45">
        <v>8.3410880999999998E-4</v>
      </c>
      <c r="G170" s="45">
        <v>2.2880341399999999E-3</v>
      </c>
      <c r="H170" s="45">
        <v>3.8277799899999999E-3</v>
      </c>
    </row>
    <row r="171" spans="1:8" x14ac:dyDescent="0.35">
      <c r="A171" s="45" t="s">
        <v>7</v>
      </c>
      <c r="B171" s="45" t="s">
        <v>10</v>
      </c>
      <c r="C171" s="45" t="s">
        <v>46</v>
      </c>
      <c r="D171" s="45">
        <v>362</v>
      </c>
      <c r="E171" s="45">
        <v>6.5612848E-3</v>
      </c>
      <c r="F171" s="45">
        <v>6.4635745000000001E-4</v>
      </c>
      <c r="G171" s="45">
        <v>2.0833331000000002E-3</v>
      </c>
      <c r="H171" s="45">
        <v>3.8315937799999998E-3</v>
      </c>
    </row>
    <row r="172" spans="1:8" x14ac:dyDescent="0.35">
      <c r="A172" s="45" t="s">
        <v>7</v>
      </c>
      <c r="B172" s="45" t="s">
        <v>11</v>
      </c>
      <c r="C172" s="45" t="s">
        <v>46</v>
      </c>
      <c r="D172" s="45">
        <v>240</v>
      </c>
      <c r="E172" s="45">
        <v>6.5416182099999999E-3</v>
      </c>
      <c r="F172" s="45">
        <v>9.2578099999999998E-4</v>
      </c>
      <c r="G172" s="45">
        <v>2.2053913200000001E-3</v>
      </c>
      <c r="H172" s="45">
        <v>3.4104453400000002E-3</v>
      </c>
    </row>
    <row r="173" spans="1:8" x14ac:dyDescent="0.35">
      <c r="A173" s="45" t="s">
        <v>7</v>
      </c>
      <c r="B173" s="45" t="s">
        <v>12</v>
      </c>
      <c r="C173" s="45" t="s">
        <v>46</v>
      </c>
      <c r="D173" s="45">
        <v>71</v>
      </c>
      <c r="E173" s="45">
        <v>7.2308617800000002E-3</v>
      </c>
      <c r="F173" s="45">
        <v>9.1435161000000004E-4</v>
      </c>
      <c r="G173" s="45">
        <v>2.4929901599999998E-3</v>
      </c>
      <c r="H173" s="45">
        <v>3.82351955E-3</v>
      </c>
    </row>
    <row r="174" spans="1:8" x14ac:dyDescent="0.35">
      <c r="A174" s="45" t="s">
        <v>7</v>
      </c>
      <c r="B174" s="45" t="s">
        <v>13</v>
      </c>
      <c r="C174" s="45" t="s">
        <v>46</v>
      </c>
      <c r="D174" s="45">
        <v>267</v>
      </c>
      <c r="E174" s="45">
        <v>7.7691511700000004E-3</v>
      </c>
      <c r="F174" s="45">
        <v>9.8492311999999992E-4</v>
      </c>
      <c r="G174" s="45">
        <v>2.5853531500000001E-3</v>
      </c>
      <c r="H174" s="45">
        <v>4.1988744200000001E-3</v>
      </c>
    </row>
    <row r="175" spans="1:8" x14ac:dyDescent="0.35">
      <c r="A175" s="45" t="s">
        <v>7</v>
      </c>
      <c r="B175" s="45" t="s">
        <v>8</v>
      </c>
      <c r="C175" s="45" t="s">
        <v>47</v>
      </c>
      <c r="D175" s="45">
        <v>788</v>
      </c>
      <c r="E175" s="45">
        <v>6.81914163E-3</v>
      </c>
      <c r="F175" s="45">
        <v>7.3404280999999998E-4</v>
      </c>
      <c r="G175" s="45">
        <v>1.8684195900000001E-3</v>
      </c>
      <c r="H175" s="45">
        <v>4.2166787800000001E-3</v>
      </c>
    </row>
    <row r="176" spans="1:8" x14ac:dyDescent="0.35">
      <c r="A176" s="45" t="s">
        <v>7</v>
      </c>
      <c r="B176" s="45" t="s">
        <v>10</v>
      </c>
      <c r="C176" s="45" t="s">
        <v>47</v>
      </c>
      <c r="D176" s="45">
        <v>267</v>
      </c>
      <c r="E176" s="45">
        <v>6.6763331499999998E-3</v>
      </c>
      <c r="F176" s="45">
        <v>7.3978683000000003E-4</v>
      </c>
      <c r="G176" s="45">
        <v>1.74196295E-3</v>
      </c>
      <c r="H176" s="45">
        <v>4.1945829400000002E-3</v>
      </c>
    </row>
    <row r="177" spans="1:8" x14ac:dyDescent="0.35">
      <c r="A177" s="45" t="s">
        <v>7</v>
      </c>
      <c r="B177" s="45" t="s">
        <v>11</v>
      </c>
      <c r="C177" s="45" t="s">
        <v>47</v>
      </c>
      <c r="D177" s="45">
        <v>195</v>
      </c>
      <c r="E177" s="45">
        <v>6.3312556799999999E-3</v>
      </c>
      <c r="F177" s="45">
        <v>6.6975282999999996E-4</v>
      </c>
      <c r="G177" s="45">
        <v>1.7375947399999999E-3</v>
      </c>
      <c r="H177" s="45">
        <v>3.9239076499999999E-3</v>
      </c>
    </row>
    <row r="178" spans="1:8" x14ac:dyDescent="0.35">
      <c r="A178" s="45" t="s">
        <v>7</v>
      </c>
      <c r="B178" s="45" t="s">
        <v>12</v>
      </c>
      <c r="C178" s="45" t="s">
        <v>47</v>
      </c>
      <c r="D178" s="45">
        <v>100</v>
      </c>
      <c r="E178" s="45">
        <v>7.3587960599999997E-3</v>
      </c>
      <c r="F178" s="45">
        <v>8.6770808999999999E-4</v>
      </c>
      <c r="G178" s="45">
        <v>2.1872682900000002E-3</v>
      </c>
      <c r="H178" s="45">
        <v>4.3038192200000004E-3</v>
      </c>
    </row>
    <row r="179" spans="1:8" x14ac:dyDescent="0.35">
      <c r="A179" s="45" t="s">
        <v>7</v>
      </c>
      <c r="B179" s="45" t="s">
        <v>13</v>
      </c>
      <c r="C179" s="45" t="s">
        <v>47</v>
      </c>
      <c r="D179" s="45">
        <v>226</v>
      </c>
      <c r="E179" s="45">
        <v>7.1700362200000003E-3</v>
      </c>
      <c r="F179" s="45">
        <v>7.2358424999999997E-4</v>
      </c>
      <c r="G179" s="45">
        <v>1.9896138100000001E-3</v>
      </c>
      <c r="H179" s="45">
        <v>4.4568377099999997E-3</v>
      </c>
    </row>
    <row r="180" spans="1:8" x14ac:dyDescent="0.35">
      <c r="A180" s="45" t="s">
        <v>7</v>
      </c>
      <c r="B180" s="45" t="s">
        <v>8</v>
      </c>
      <c r="C180" s="45" t="s">
        <v>48</v>
      </c>
      <c r="D180" s="45">
        <v>2358</v>
      </c>
      <c r="E180" s="45">
        <v>5.4585156900000004E-3</v>
      </c>
      <c r="F180" s="45">
        <v>9.0344017000000001E-4</v>
      </c>
      <c r="G180" s="45">
        <v>8.2604898999999996E-4</v>
      </c>
      <c r="H180" s="45">
        <v>3.7290260500000001E-3</v>
      </c>
    </row>
    <row r="181" spans="1:8" x14ac:dyDescent="0.35">
      <c r="A181" s="45" t="s">
        <v>7</v>
      </c>
      <c r="B181" s="45" t="s">
        <v>10</v>
      </c>
      <c r="C181" s="45" t="s">
        <v>48</v>
      </c>
      <c r="D181" s="45">
        <v>842</v>
      </c>
      <c r="E181" s="45">
        <v>5.0693892199999997E-3</v>
      </c>
      <c r="F181" s="45">
        <v>9.0806972999999997E-4</v>
      </c>
      <c r="G181" s="45">
        <v>6.7086993000000001E-4</v>
      </c>
      <c r="H181" s="45">
        <v>3.4904490900000001E-3</v>
      </c>
    </row>
    <row r="182" spans="1:8" x14ac:dyDescent="0.35">
      <c r="A182" s="45" t="s">
        <v>7</v>
      </c>
      <c r="B182" s="45" t="s">
        <v>11</v>
      </c>
      <c r="C182" s="45" t="s">
        <v>48</v>
      </c>
      <c r="D182" s="45">
        <v>500</v>
      </c>
      <c r="E182" s="45">
        <v>5.2687266099999998E-3</v>
      </c>
      <c r="F182" s="45">
        <v>9.7499974999999998E-4</v>
      </c>
      <c r="G182" s="45">
        <v>8.0388865E-4</v>
      </c>
      <c r="H182" s="45">
        <v>3.4898377300000001E-3</v>
      </c>
    </row>
    <row r="183" spans="1:8" x14ac:dyDescent="0.35">
      <c r="A183" s="45" t="s">
        <v>7</v>
      </c>
      <c r="B183" s="45" t="s">
        <v>12</v>
      </c>
      <c r="C183" s="45" t="s">
        <v>48</v>
      </c>
      <c r="D183" s="45">
        <v>231</v>
      </c>
      <c r="E183" s="45">
        <v>6.2548598699999998E-3</v>
      </c>
      <c r="F183" s="45">
        <v>9.7537852999999999E-4</v>
      </c>
      <c r="G183" s="45">
        <v>1.0321967400000001E-3</v>
      </c>
      <c r="H183" s="45">
        <v>4.24728411E-3</v>
      </c>
    </row>
    <row r="184" spans="1:8" x14ac:dyDescent="0.35">
      <c r="A184" s="45" t="s">
        <v>7</v>
      </c>
      <c r="B184" s="45" t="s">
        <v>13</v>
      </c>
      <c r="C184" s="45" t="s">
        <v>48</v>
      </c>
      <c r="D184" s="45">
        <v>785</v>
      </c>
      <c r="E184" s="45">
        <v>5.7624437299999996E-3</v>
      </c>
      <c r="F184" s="45">
        <v>8.3172599999999997E-4</v>
      </c>
      <c r="G184" s="45">
        <v>9.4594809999999998E-4</v>
      </c>
      <c r="H184" s="45">
        <v>3.9847691600000002E-3</v>
      </c>
    </row>
    <row r="185" spans="1:8" x14ac:dyDescent="0.35">
      <c r="A185" s="45" t="s">
        <v>7</v>
      </c>
      <c r="B185" s="45" t="s">
        <v>8</v>
      </c>
      <c r="C185" s="45" t="s">
        <v>49</v>
      </c>
      <c r="D185" s="45">
        <v>1675</v>
      </c>
      <c r="E185" s="45">
        <v>6.2331465199999998E-3</v>
      </c>
      <c r="F185" s="45">
        <v>6.4051248000000002E-4</v>
      </c>
      <c r="G185" s="45">
        <v>1.65730352E-3</v>
      </c>
      <c r="H185" s="45">
        <v>3.9353300499999997E-3</v>
      </c>
    </row>
    <row r="186" spans="1:8" x14ac:dyDescent="0.35">
      <c r="A186" s="45" t="s">
        <v>7</v>
      </c>
      <c r="B186" s="45" t="s">
        <v>10</v>
      </c>
      <c r="C186" s="45" t="s">
        <v>49</v>
      </c>
      <c r="D186" s="45">
        <v>673</v>
      </c>
      <c r="E186" s="45">
        <v>5.6963703500000004E-3</v>
      </c>
      <c r="F186" s="45">
        <v>5.2609561000000003E-4</v>
      </c>
      <c r="G186" s="45">
        <v>1.5164442399999999E-3</v>
      </c>
      <c r="H186" s="45">
        <v>3.6538300400000001E-3</v>
      </c>
    </row>
    <row r="187" spans="1:8" x14ac:dyDescent="0.35">
      <c r="A187" s="45" t="s">
        <v>7</v>
      </c>
      <c r="B187" s="45" t="s">
        <v>11</v>
      </c>
      <c r="C187" s="45" t="s">
        <v>49</v>
      </c>
      <c r="D187" s="45">
        <v>427</v>
      </c>
      <c r="E187" s="45">
        <v>6.0079742000000002E-3</v>
      </c>
      <c r="F187" s="45">
        <v>6.2307526E-4</v>
      </c>
      <c r="G187" s="45">
        <v>1.5631231899999999E-3</v>
      </c>
      <c r="H187" s="45">
        <v>3.8217752800000001E-3</v>
      </c>
    </row>
    <row r="188" spans="1:8" x14ac:dyDescent="0.35">
      <c r="A188" s="45" t="s">
        <v>7</v>
      </c>
      <c r="B188" s="45" t="s">
        <v>12</v>
      </c>
      <c r="C188" s="45" t="s">
        <v>49</v>
      </c>
      <c r="D188" s="45">
        <v>125</v>
      </c>
      <c r="E188" s="45">
        <v>7.5851849599999997E-3</v>
      </c>
      <c r="F188" s="45">
        <v>9.1712938000000003E-4</v>
      </c>
      <c r="G188" s="45">
        <v>2.0606479299999998E-3</v>
      </c>
      <c r="H188" s="45">
        <v>4.6074071600000002E-3</v>
      </c>
    </row>
    <row r="189" spans="1:8" x14ac:dyDescent="0.35">
      <c r="A189" s="45" t="s">
        <v>7</v>
      </c>
      <c r="B189" s="45" t="s">
        <v>13</v>
      </c>
      <c r="C189" s="45" t="s">
        <v>49</v>
      </c>
      <c r="D189" s="45">
        <v>450</v>
      </c>
      <c r="E189" s="45">
        <v>6.8740223799999998E-3</v>
      </c>
      <c r="F189" s="45">
        <v>7.5133722000000002E-4</v>
      </c>
      <c r="G189" s="45">
        <v>1.84529296E-3</v>
      </c>
      <c r="H189" s="45">
        <v>4.2773917399999998E-3</v>
      </c>
    </row>
    <row r="190" spans="1:8" x14ac:dyDescent="0.35">
      <c r="A190" s="45" t="s">
        <v>7</v>
      </c>
      <c r="B190" s="45" t="s">
        <v>8</v>
      </c>
      <c r="C190" s="45" t="s">
        <v>50</v>
      </c>
      <c r="D190" s="45">
        <v>1140</v>
      </c>
      <c r="E190" s="45">
        <v>7.0030455699999997E-3</v>
      </c>
      <c r="F190" s="45">
        <v>7.8695556999999999E-4</v>
      </c>
      <c r="G190" s="45">
        <v>2.4078437399999999E-3</v>
      </c>
      <c r="H190" s="45">
        <v>3.80824578E-3</v>
      </c>
    </row>
    <row r="191" spans="1:8" x14ac:dyDescent="0.35">
      <c r="A191" s="45" t="s">
        <v>7</v>
      </c>
      <c r="B191" s="45" t="s">
        <v>10</v>
      </c>
      <c r="C191" s="45" t="s">
        <v>50</v>
      </c>
      <c r="D191" s="45">
        <v>404</v>
      </c>
      <c r="E191" s="45">
        <v>6.4688758000000001E-3</v>
      </c>
      <c r="F191" s="45">
        <v>7.1658964000000005E-4</v>
      </c>
      <c r="G191" s="45">
        <v>2.2463442E-3</v>
      </c>
      <c r="H191" s="45">
        <v>3.50594151E-3</v>
      </c>
    </row>
    <row r="192" spans="1:8" x14ac:dyDescent="0.35">
      <c r="A192" s="45" t="s">
        <v>7</v>
      </c>
      <c r="B192" s="45" t="s">
        <v>11</v>
      </c>
      <c r="C192" s="45" t="s">
        <v>50</v>
      </c>
      <c r="D192" s="45">
        <v>281</v>
      </c>
      <c r="E192" s="45">
        <v>6.5585456399999999E-3</v>
      </c>
      <c r="F192" s="45">
        <v>7.2372948000000003E-4</v>
      </c>
      <c r="G192" s="45">
        <v>2.38450615E-3</v>
      </c>
      <c r="H192" s="45">
        <v>3.4503095000000001E-3</v>
      </c>
    </row>
    <row r="193" spans="1:8" x14ac:dyDescent="0.35">
      <c r="A193" s="45" t="s">
        <v>7</v>
      </c>
      <c r="B193" s="45" t="s">
        <v>12</v>
      </c>
      <c r="C193" s="45" t="s">
        <v>50</v>
      </c>
      <c r="D193" s="45">
        <v>113</v>
      </c>
      <c r="E193" s="45">
        <v>8.6698006500000001E-3</v>
      </c>
      <c r="F193" s="45">
        <v>8.4613628999999997E-4</v>
      </c>
      <c r="G193" s="45">
        <v>2.7668180099999998E-3</v>
      </c>
      <c r="H193" s="45">
        <v>5.0568458999999998E-3</v>
      </c>
    </row>
    <row r="194" spans="1:8" x14ac:dyDescent="0.35">
      <c r="A194" s="45" t="s">
        <v>7</v>
      </c>
      <c r="B194" s="45" t="s">
        <v>13</v>
      </c>
      <c r="C194" s="45" t="s">
        <v>50</v>
      </c>
      <c r="D194" s="45">
        <v>342</v>
      </c>
      <c r="E194" s="45">
        <v>7.4485594299999996E-3</v>
      </c>
      <c r="F194" s="45">
        <v>9.0247294999999997E-4</v>
      </c>
      <c r="G194" s="45">
        <v>2.4991875499999999E-3</v>
      </c>
      <c r="H194" s="45">
        <v>4.0468984300000002E-3</v>
      </c>
    </row>
    <row r="195" spans="1:8" x14ac:dyDescent="0.35">
      <c r="A195" s="45" t="s">
        <v>7</v>
      </c>
      <c r="B195" s="45" t="s">
        <v>8</v>
      </c>
      <c r="C195" s="45" t="s">
        <v>51</v>
      </c>
      <c r="D195" s="45">
        <v>1287</v>
      </c>
      <c r="E195" s="45">
        <v>5.9873842799999999E-3</v>
      </c>
      <c r="F195" s="45">
        <v>9.0464810000000001E-4</v>
      </c>
      <c r="G195" s="45">
        <v>9.7229391999999995E-4</v>
      </c>
      <c r="H195" s="45">
        <v>4.1104417899999997E-3</v>
      </c>
    </row>
    <row r="196" spans="1:8" x14ac:dyDescent="0.35">
      <c r="A196" s="45" t="s">
        <v>7</v>
      </c>
      <c r="B196" s="45" t="s">
        <v>10</v>
      </c>
      <c r="C196" s="45" t="s">
        <v>51</v>
      </c>
      <c r="D196" s="45">
        <v>548</v>
      </c>
      <c r="E196" s="45">
        <v>5.4810207999999999E-3</v>
      </c>
      <c r="F196" s="45">
        <v>7.4929434999999997E-4</v>
      </c>
      <c r="G196" s="45">
        <v>8.9359007999999999E-4</v>
      </c>
      <c r="H196" s="45">
        <v>3.8381359100000002E-3</v>
      </c>
    </row>
    <row r="197" spans="1:8" x14ac:dyDescent="0.35">
      <c r="A197" s="45" t="s">
        <v>7</v>
      </c>
      <c r="B197" s="45" t="s">
        <v>11</v>
      </c>
      <c r="C197" s="45" t="s">
        <v>51</v>
      </c>
      <c r="D197" s="45">
        <v>348</v>
      </c>
      <c r="E197" s="45">
        <v>5.8249851499999998E-3</v>
      </c>
      <c r="F197" s="45">
        <v>9.8023735999999998E-4</v>
      </c>
      <c r="G197" s="45">
        <v>8.8784433000000003E-4</v>
      </c>
      <c r="H197" s="45">
        <v>3.9569029699999996E-3</v>
      </c>
    </row>
    <row r="198" spans="1:8" x14ac:dyDescent="0.35">
      <c r="A198" s="45" t="s">
        <v>7</v>
      </c>
      <c r="B198" s="45" t="s">
        <v>12</v>
      </c>
      <c r="C198" s="45" t="s">
        <v>51</v>
      </c>
      <c r="D198" s="45">
        <v>53</v>
      </c>
      <c r="E198" s="45">
        <v>6.8431164299999998E-3</v>
      </c>
      <c r="F198" s="45">
        <v>1.07114754E-3</v>
      </c>
      <c r="G198" s="45">
        <v>1.0932037899999999E-3</v>
      </c>
      <c r="H198" s="45">
        <v>4.6787646000000004E-3</v>
      </c>
    </row>
    <row r="199" spans="1:8" x14ac:dyDescent="0.35">
      <c r="A199" s="45" t="s">
        <v>7</v>
      </c>
      <c r="B199" s="45" t="s">
        <v>13</v>
      </c>
      <c r="C199" s="45" t="s">
        <v>51</v>
      </c>
      <c r="D199" s="45">
        <v>338</v>
      </c>
      <c r="E199" s="45">
        <v>6.8413732900000001E-3</v>
      </c>
      <c r="F199" s="45">
        <v>1.05258988E-3</v>
      </c>
      <c r="G199" s="45">
        <v>1.1678854700000001E-3</v>
      </c>
      <c r="H199" s="45">
        <v>4.6208974700000004E-3</v>
      </c>
    </row>
    <row r="200" spans="1:8" x14ac:dyDescent="0.35">
      <c r="A200" s="45" t="s">
        <v>7</v>
      </c>
      <c r="B200" s="45" t="s">
        <v>8</v>
      </c>
      <c r="C200" s="45" t="s">
        <v>52</v>
      </c>
      <c r="D200" s="45">
        <v>1943</v>
      </c>
      <c r="E200" s="45">
        <v>3.9046325000000001E-3</v>
      </c>
      <c r="F200" s="45">
        <v>3.3507010000000001E-4</v>
      </c>
      <c r="G200" s="45">
        <v>7.8340314999999995E-4</v>
      </c>
      <c r="H200" s="45">
        <v>2.7861587599999999E-3</v>
      </c>
    </row>
    <row r="201" spans="1:8" x14ac:dyDescent="0.35">
      <c r="A201" s="45" t="s">
        <v>7</v>
      </c>
      <c r="B201" s="45" t="s">
        <v>10</v>
      </c>
      <c r="C201" s="45" t="s">
        <v>52</v>
      </c>
      <c r="D201" s="45">
        <v>786</v>
      </c>
      <c r="E201" s="45">
        <v>3.6778605900000001E-3</v>
      </c>
      <c r="F201" s="45">
        <v>3.0038086000000003E-4</v>
      </c>
      <c r="G201" s="45">
        <v>7.1089234999999998E-4</v>
      </c>
      <c r="H201" s="45">
        <v>2.6665869100000001E-3</v>
      </c>
    </row>
    <row r="202" spans="1:8" x14ac:dyDescent="0.35">
      <c r="A202" s="45" t="s">
        <v>7</v>
      </c>
      <c r="B202" s="45" t="s">
        <v>11</v>
      </c>
      <c r="C202" s="45" t="s">
        <v>52</v>
      </c>
      <c r="D202" s="45">
        <v>461</v>
      </c>
      <c r="E202" s="45">
        <v>3.7608959699999998E-3</v>
      </c>
      <c r="F202" s="45">
        <v>3.4928071000000003E-4</v>
      </c>
      <c r="G202" s="45">
        <v>7.5374565999999997E-4</v>
      </c>
      <c r="H202" s="45">
        <v>2.6578691300000001E-3</v>
      </c>
    </row>
    <row r="203" spans="1:8" x14ac:dyDescent="0.35">
      <c r="A203" s="45" t="s">
        <v>7</v>
      </c>
      <c r="B203" s="45" t="s">
        <v>12</v>
      </c>
      <c r="C203" s="45" t="s">
        <v>52</v>
      </c>
      <c r="D203" s="45">
        <v>121</v>
      </c>
      <c r="E203" s="45">
        <v>4.5762547399999997E-3</v>
      </c>
      <c r="F203" s="45">
        <v>3.8098763999999999E-4</v>
      </c>
      <c r="G203" s="45">
        <v>8.2558518000000003E-4</v>
      </c>
      <c r="H203" s="45">
        <v>3.3696814099999999E-3</v>
      </c>
    </row>
    <row r="204" spans="1:8" x14ac:dyDescent="0.35">
      <c r="A204" s="45" t="s">
        <v>7</v>
      </c>
      <c r="B204" s="45" t="s">
        <v>13</v>
      </c>
      <c r="C204" s="45" t="s">
        <v>52</v>
      </c>
      <c r="D204" s="45">
        <v>575</v>
      </c>
      <c r="E204" s="45">
        <v>4.1885263400000001E-3</v>
      </c>
      <c r="F204" s="45">
        <v>3.6143292999999999E-4</v>
      </c>
      <c r="G204" s="45">
        <v>8.9742328000000002E-4</v>
      </c>
      <c r="H204" s="45">
        <v>2.9296696500000002E-3</v>
      </c>
    </row>
    <row r="205" spans="1:8" x14ac:dyDescent="0.35">
      <c r="A205" s="45" t="s">
        <v>7</v>
      </c>
      <c r="B205" s="45" t="s">
        <v>8</v>
      </c>
      <c r="C205" s="45" t="s">
        <v>53</v>
      </c>
      <c r="D205" s="45">
        <v>837</v>
      </c>
      <c r="E205" s="45">
        <v>6.2379555400000003E-3</v>
      </c>
      <c r="F205" s="45">
        <v>3.2565023999999999E-4</v>
      </c>
      <c r="G205" s="45">
        <v>1.7000058599999999E-3</v>
      </c>
      <c r="H205" s="45">
        <v>4.2122989800000002E-3</v>
      </c>
    </row>
    <row r="206" spans="1:8" x14ac:dyDescent="0.35">
      <c r="A206" s="45" t="s">
        <v>7</v>
      </c>
      <c r="B206" s="45" t="s">
        <v>10</v>
      </c>
      <c r="C206" s="45" t="s">
        <v>53</v>
      </c>
      <c r="D206" s="45">
        <v>219</v>
      </c>
      <c r="E206" s="45">
        <v>5.3293059699999999E-3</v>
      </c>
      <c r="F206" s="45">
        <v>2.4083563000000001E-4</v>
      </c>
      <c r="G206" s="45">
        <v>1.4125652900000001E-3</v>
      </c>
      <c r="H206" s="45">
        <v>3.6759045399999998E-3</v>
      </c>
    </row>
    <row r="207" spans="1:8" x14ac:dyDescent="0.35">
      <c r="A207" s="45" t="s">
        <v>7</v>
      </c>
      <c r="B207" s="45" t="s">
        <v>11</v>
      </c>
      <c r="C207" s="45" t="s">
        <v>53</v>
      </c>
      <c r="D207" s="45">
        <v>205</v>
      </c>
      <c r="E207" s="45">
        <v>5.8233398700000003E-3</v>
      </c>
      <c r="F207" s="45">
        <v>2.9561856000000003E-4</v>
      </c>
      <c r="G207" s="45">
        <v>1.5921971500000001E-3</v>
      </c>
      <c r="H207" s="45">
        <v>3.9355237100000004E-3</v>
      </c>
    </row>
    <row r="208" spans="1:8" x14ac:dyDescent="0.35">
      <c r="A208" s="45" t="s">
        <v>7</v>
      </c>
      <c r="B208" s="45" t="s">
        <v>12</v>
      </c>
      <c r="C208" s="45" t="s">
        <v>53</v>
      </c>
      <c r="D208" s="45">
        <v>116</v>
      </c>
      <c r="E208" s="45">
        <v>7.1898943799999998E-3</v>
      </c>
      <c r="F208" s="45">
        <v>3.3604700000000002E-4</v>
      </c>
      <c r="G208" s="45">
        <v>2.0532006299999999E-3</v>
      </c>
      <c r="H208" s="45">
        <v>4.80064633E-3</v>
      </c>
    </row>
    <row r="209" spans="1:8" x14ac:dyDescent="0.35">
      <c r="A209" s="45" t="s">
        <v>7</v>
      </c>
      <c r="B209" s="45" t="s">
        <v>13</v>
      </c>
      <c r="C209" s="45" t="s">
        <v>53</v>
      </c>
      <c r="D209" s="45">
        <v>297</v>
      </c>
      <c r="E209" s="45">
        <v>6.8223513700000002E-3</v>
      </c>
      <c r="F209" s="45">
        <v>4.0485853999999998E-4</v>
      </c>
      <c r="G209" s="45">
        <v>1.84842227E-3</v>
      </c>
      <c r="H209" s="45">
        <v>4.5690700900000002E-3</v>
      </c>
    </row>
    <row r="210" spans="1:8" x14ac:dyDescent="0.35">
      <c r="A210" s="45" t="s">
        <v>7</v>
      </c>
      <c r="B210" s="45" t="s">
        <v>8</v>
      </c>
      <c r="C210" s="45" t="s">
        <v>54</v>
      </c>
      <c r="D210" s="45">
        <v>4796</v>
      </c>
      <c r="E210" s="45">
        <v>4.73178338E-3</v>
      </c>
      <c r="F210" s="45">
        <v>9.8980752999999993E-4</v>
      </c>
      <c r="G210" s="45">
        <v>8.5203839999999998E-4</v>
      </c>
      <c r="H210" s="45">
        <v>2.8899369700000001E-3</v>
      </c>
    </row>
    <row r="211" spans="1:8" x14ac:dyDescent="0.35">
      <c r="A211" s="45" t="s">
        <v>7</v>
      </c>
      <c r="B211" s="45" t="s">
        <v>10</v>
      </c>
      <c r="C211" s="45" t="s">
        <v>54</v>
      </c>
      <c r="D211" s="45">
        <v>2258</v>
      </c>
      <c r="E211" s="45">
        <v>4.5407530099999998E-3</v>
      </c>
      <c r="F211" s="45">
        <v>9.3871969999999999E-4</v>
      </c>
      <c r="G211" s="45">
        <v>7.9542774999999996E-4</v>
      </c>
      <c r="H211" s="45">
        <v>2.8066050799999999E-3</v>
      </c>
    </row>
    <row r="212" spans="1:8" x14ac:dyDescent="0.35">
      <c r="A212" s="45" t="s">
        <v>7</v>
      </c>
      <c r="B212" s="45" t="s">
        <v>11</v>
      </c>
      <c r="C212" s="45" t="s">
        <v>54</v>
      </c>
      <c r="D212" s="45">
        <v>1100</v>
      </c>
      <c r="E212" s="45">
        <v>4.6546925199999999E-3</v>
      </c>
      <c r="F212" s="45">
        <v>1.0432867899999999E-3</v>
      </c>
      <c r="G212" s="45">
        <v>8.1785541000000002E-4</v>
      </c>
      <c r="H212" s="45">
        <v>2.7935498399999999E-3</v>
      </c>
    </row>
    <row r="213" spans="1:8" x14ac:dyDescent="0.35">
      <c r="A213" s="45" t="s">
        <v>7</v>
      </c>
      <c r="B213" s="45" t="s">
        <v>12</v>
      </c>
      <c r="C213" s="45" t="s">
        <v>54</v>
      </c>
      <c r="D213" s="45">
        <v>233</v>
      </c>
      <c r="E213" s="45">
        <v>5.0064573999999999E-3</v>
      </c>
      <c r="F213" s="45">
        <v>1.0943210000000001E-3</v>
      </c>
      <c r="G213" s="45">
        <v>9.3963572000000002E-4</v>
      </c>
      <c r="H213" s="45">
        <v>2.9725001400000002E-3</v>
      </c>
    </row>
    <row r="214" spans="1:8" x14ac:dyDescent="0.35">
      <c r="A214" s="45" t="s">
        <v>7</v>
      </c>
      <c r="B214" s="45" t="s">
        <v>13</v>
      </c>
      <c r="C214" s="45" t="s">
        <v>54</v>
      </c>
      <c r="D214" s="45">
        <v>1205</v>
      </c>
      <c r="E214" s="45">
        <v>5.1070095199999997E-3</v>
      </c>
      <c r="F214" s="45">
        <v>1.0165108299999999E-3</v>
      </c>
      <c r="G214" s="45">
        <v>9.7238526999999999E-4</v>
      </c>
      <c r="H214" s="45">
        <v>3.1181129399999999E-3</v>
      </c>
    </row>
    <row r="215" spans="1:8" x14ac:dyDescent="0.35">
      <c r="A215" s="45" t="s">
        <v>7</v>
      </c>
      <c r="B215" s="45" t="s">
        <v>8</v>
      </c>
      <c r="C215" s="45" t="s">
        <v>55</v>
      </c>
      <c r="D215" s="45">
        <v>1146</v>
      </c>
      <c r="E215" s="45">
        <v>6.3095870599999999E-3</v>
      </c>
      <c r="F215" s="45">
        <v>1.0339806899999999E-3</v>
      </c>
      <c r="G215" s="45">
        <v>2.0280684000000002E-3</v>
      </c>
      <c r="H215" s="45">
        <v>3.2475374900000002E-3</v>
      </c>
    </row>
    <row r="216" spans="1:8" x14ac:dyDescent="0.35">
      <c r="A216" s="45" t="s">
        <v>7</v>
      </c>
      <c r="B216" s="45" t="s">
        <v>10</v>
      </c>
      <c r="C216" s="45" t="s">
        <v>55</v>
      </c>
      <c r="D216" s="45">
        <v>502</v>
      </c>
      <c r="E216" s="45">
        <v>5.9236431700000003E-3</v>
      </c>
      <c r="F216" s="45">
        <v>9.2770101000000003E-4</v>
      </c>
      <c r="G216" s="45">
        <v>1.89132335E-3</v>
      </c>
      <c r="H216" s="45">
        <v>3.10461831E-3</v>
      </c>
    </row>
    <row r="217" spans="1:8" x14ac:dyDescent="0.35">
      <c r="A217" s="45" t="s">
        <v>7</v>
      </c>
      <c r="B217" s="45" t="s">
        <v>11</v>
      </c>
      <c r="C217" s="45" t="s">
        <v>55</v>
      </c>
      <c r="D217" s="45">
        <v>246</v>
      </c>
      <c r="E217" s="45">
        <v>5.9580131500000001E-3</v>
      </c>
      <c r="F217" s="45">
        <v>9.6869331000000003E-4</v>
      </c>
      <c r="G217" s="45">
        <v>1.99229311E-3</v>
      </c>
      <c r="H217" s="45">
        <v>2.99702628E-3</v>
      </c>
    </row>
    <row r="218" spans="1:8" x14ac:dyDescent="0.35">
      <c r="A218" s="45" t="s">
        <v>7</v>
      </c>
      <c r="B218" s="45" t="s">
        <v>12</v>
      </c>
      <c r="C218" s="45" t="s">
        <v>55</v>
      </c>
      <c r="D218" s="45">
        <v>90</v>
      </c>
      <c r="E218" s="45">
        <v>7.10802447E-3</v>
      </c>
      <c r="F218" s="45">
        <v>1.4129370300000001E-3</v>
      </c>
      <c r="G218" s="45">
        <v>1.9512600400000001E-3</v>
      </c>
      <c r="H218" s="45">
        <v>3.7438269099999998E-3</v>
      </c>
    </row>
    <row r="219" spans="1:8" x14ac:dyDescent="0.35">
      <c r="A219" s="45" t="s">
        <v>7</v>
      </c>
      <c r="B219" s="45" t="s">
        <v>13</v>
      </c>
      <c r="C219" s="45" t="s">
        <v>55</v>
      </c>
      <c r="D219" s="45">
        <v>308</v>
      </c>
      <c r="E219" s="45">
        <v>6.9861183999999996E-3</v>
      </c>
      <c r="F219" s="45">
        <v>1.1486138699999999E-3</v>
      </c>
      <c r="G219" s="45">
        <v>2.30196283E-3</v>
      </c>
      <c r="H219" s="45">
        <v>3.5355411699999999E-3</v>
      </c>
    </row>
    <row r="220" spans="1:8" x14ac:dyDescent="0.35">
      <c r="A220" s="45" t="s">
        <v>7</v>
      </c>
      <c r="B220" s="45" t="s">
        <v>8</v>
      </c>
      <c r="C220" s="45" t="s">
        <v>56</v>
      </c>
      <c r="D220" s="45">
        <v>3934</v>
      </c>
      <c r="E220" s="45">
        <v>5.07533421E-3</v>
      </c>
      <c r="F220" s="45">
        <v>6.4629735000000001E-4</v>
      </c>
      <c r="G220" s="45">
        <v>9.8546126000000002E-4</v>
      </c>
      <c r="H220" s="45">
        <v>3.4435751199999999E-3</v>
      </c>
    </row>
    <row r="221" spans="1:8" x14ac:dyDescent="0.35">
      <c r="A221" s="45" t="s">
        <v>7</v>
      </c>
      <c r="B221" s="45" t="s">
        <v>10</v>
      </c>
      <c r="C221" s="45" t="s">
        <v>56</v>
      </c>
      <c r="D221" s="45">
        <v>1475</v>
      </c>
      <c r="E221" s="45">
        <v>4.6750939199999998E-3</v>
      </c>
      <c r="F221" s="45">
        <v>5.9548782999999995E-4</v>
      </c>
      <c r="G221" s="45">
        <v>8.8713096000000004E-4</v>
      </c>
      <c r="H221" s="45">
        <v>3.1924746499999998E-3</v>
      </c>
    </row>
    <row r="222" spans="1:8" x14ac:dyDescent="0.35">
      <c r="A222" s="45" t="s">
        <v>7</v>
      </c>
      <c r="B222" s="45" t="s">
        <v>11</v>
      </c>
      <c r="C222" s="45" t="s">
        <v>56</v>
      </c>
      <c r="D222" s="45">
        <v>841</v>
      </c>
      <c r="E222" s="45">
        <v>4.7584305299999997E-3</v>
      </c>
      <c r="F222" s="45">
        <v>6.7759918000000001E-4</v>
      </c>
      <c r="G222" s="45">
        <v>9.5027116000000005E-4</v>
      </c>
      <c r="H222" s="45">
        <v>3.1305597199999999E-3</v>
      </c>
    </row>
    <row r="223" spans="1:8" x14ac:dyDescent="0.35">
      <c r="A223" s="45" t="s">
        <v>7</v>
      </c>
      <c r="B223" s="45" t="s">
        <v>12</v>
      </c>
      <c r="C223" s="45" t="s">
        <v>56</v>
      </c>
      <c r="D223" s="45">
        <v>213</v>
      </c>
      <c r="E223" s="45">
        <v>6.2685291299999996E-3</v>
      </c>
      <c r="F223" s="45">
        <v>8.1061966000000002E-4</v>
      </c>
      <c r="G223" s="45">
        <v>1.14273581E-3</v>
      </c>
      <c r="H223" s="45">
        <v>4.3151732100000003E-3</v>
      </c>
    </row>
    <row r="224" spans="1:8" x14ac:dyDescent="0.35">
      <c r="A224" s="45" t="s">
        <v>7</v>
      </c>
      <c r="B224" s="45" t="s">
        <v>13</v>
      </c>
      <c r="C224" s="45" t="s">
        <v>56</v>
      </c>
      <c r="D224" s="45">
        <v>1405</v>
      </c>
      <c r="E224" s="45">
        <v>5.5043163499999999E-3</v>
      </c>
      <c r="F224" s="45">
        <v>6.5599026999999996E-4</v>
      </c>
      <c r="G224" s="45">
        <v>1.0859115100000001E-3</v>
      </c>
      <c r="H224" s="45">
        <v>3.76241409E-3</v>
      </c>
    </row>
    <row r="225" spans="1:8" x14ac:dyDescent="0.35">
      <c r="A225" s="45" t="s">
        <v>58</v>
      </c>
      <c r="B225" s="45" t="s">
        <v>8</v>
      </c>
      <c r="C225" s="45" t="s">
        <v>9</v>
      </c>
      <c r="D225" s="45">
        <v>79755</v>
      </c>
      <c r="E225" s="45">
        <v>5.5880364400000002E-3</v>
      </c>
      <c r="F225" s="45">
        <v>8.2685332000000003E-4</v>
      </c>
      <c r="G225" s="45">
        <v>1.2762727800000001E-3</v>
      </c>
      <c r="H225" s="45">
        <v>3.4849098500000001E-3</v>
      </c>
    </row>
    <row r="226" spans="1:8" x14ac:dyDescent="0.35">
      <c r="A226" s="45" t="s">
        <v>58</v>
      </c>
      <c r="B226" s="45" t="s">
        <v>10</v>
      </c>
      <c r="C226" s="45" t="s">
        <v>9</v>
      </c>
      <c r="D226" s="45">
        <v>33939</v>
      </c>
      <c r="E226" s="45">
        <v>5.0412901399999998E-3</v>
      </c>
      <c r="F226" s="45">
        <v>7.6461605999999995E-4</v>
      </c>
      <c r="G226" s="45">
        <v>1.10775108E-3</v>
      </c>
      <c r="H226" s="45">
        <v>3.1689225099999999E-3</v>
      </c>
    </row>
    <row r="227" spans="1:8" x14ac:dyDescent="0.35">
      <c r="A227" s="45" t="s">
        <v>58</v>
      </c>
      <c r="B227" s="45" t="s">
        <v>11</v>
      </c>
      <c r="C227" s="45" t="s">
        <v>9</v>
      </c>
      <c r="D227" s="45">
        <v>19588</v>
      </c>
      <c r="E227" s="45">
        <v>5.4236553E-3</v>
      </c>
      <c r="F227" s="45">
        <v>8.4124609999999996E-4</v>
      </c>
      <c r="G227" s="45">
        <v>1.23268946E-3</v>
      </c>
      <c r="H227" s="45">
        <v>3.34971926E-3</v>
      </c>
    </row>
    <row r="228" spans="1:8" x14ac:dyDescent="0.35">
      <c r="A228" s="45" t="s">
        <v>58</v>
      </c>
      <c r="B228" s="45" t="s">
        <v>12</v>
      </c>
      <c r="C228" s="45" t="s">
        <v>9</v>
      </c>
      <c r="D228" s="45">
        <v>7156</v>
      </c>
      <c r="E228" s="45">
        <v>6.8699923099999997E-3</v>
      </c>
      <c r="F228" s="45">
        <v>1.00364148E-3</v>
      </c>
      <c r="G228" s="45">
        <v>1.5868027299999999E-3</v>
      </c>
      <c r="H228" s="45">
        <v>4.27954761E-3</v>
      </c>
    </row>
    <row r="229" spans="1:8" x14ac:dyDescent="0.35">
      <c r="A229" s="45" t="s">
        <v>58</v>
      </c>
      <c r="B229" s="45" t="s">
        <v>13</v>
      </c>
      <c r="C229" s="45" t="s">
        <v>9</v>
      </c>
      <c r="D229" s="45">
        <v>19072</v>
      </c>
      <c r="E229" s="45">
        <v>6.2488084899999996E-3</v>
      </c>
      <c r="F229" s="45">
        <v>8.5649095000000001E-4</v>
      </c>
      <c r="G229" s="45">
        <v>1.5044091E-3</v>
      </c>
      <c r="H229" s="45">
        <v>3.88790796E-3</v>
      </c>
    </row>
    <row r="230" spans="1:8" x14ac:dyDescent="0.35">
      <c r="A230" s="45" t="s">
        <v>58</v>
      </c>
      <c r="B230" s="45" t="s">
        <v>8</v>
      </c>
      <c r="C230" s="45" t="s">
        <v>14</v>
      </c>
      <c r="D230" s="45">
        <v>1617</v>
      </c>
      <c r="E230" s="45">
        <v>5.7791489600000001E-3</v>
      </c>
      <c r="F230" s="45">
        <v>1.0476932400000001E-3</v>
      </c>
      <c r="G230" s="45">
        <v>1.36441632E-3</v>
      </c>
      <c r="H230" s="45">
        <v>3.36703891E-3</v>
      </c>
    </row>
    <row r="231" spans="1:8" x14ac:dyDescent="0.35">
      <c r="A231" s="45" t="s">
        <v>58</v>
      </c>
      <c r="B231" s="45" t="s">
        <v>10</v>
      </c>
      <c r="C231" s="45" t="s">
        <v>14</v>
      </c>
      <c r="D231" s="45">
        <v>591</v>
      </c>
      <c r="E231" s="45">
        <v>5.3000248199999997E-3</v>
      </c>
      <c r="F231" s="45">
        <v>9.0038830000000001E-4</v>
      </c>
      <c r="G231" s="45">
        <v>1.28720913E-3</v>
      </c>
      <c r="H231" s="45">
        <v>3.1124269E-3</v>
      </c>
    </row>
    <row r="232" spans="1:8" x14ac:dyDescent="0.35">
      <c r="A232" s="45" t="s">
        <v>58</v>
      </c>
      <c r="B232" s="45" t="s">
        <v>11</v>
      </c>
      <c r="C232" s="45" t="s">
        <v>14</v>
      </c>
      <c r="D232" s="45">
        <v>386</v>
      </c>
      <c r="E232" s="45">
        <v>5.6097075899999996E-3</v>
      </c>
      <c r="F232" s="45">
        <v>1.0709914E-3</v>
      </c>
      <c r="G232" s="45">
        <v>1.29632604E-3</v>
      </c>
      <c r="H232" s="45">
        <v>3.24238965E-3</v>
      </c>
    </row>
    <row r="233" spans="1:8" x14ac:dyDescent="0.35">
      <c r="A233" s="45" t="s">
        <v>58</v>
      </c>
      <c r="B233" s="45" t="s">
        <v>12</v>
      </c>
      <c r="C233" s="45" t="s">
        <v>14</v>
      </c>
      <c r="D233" s="45">
        <v>115</v>
      </c>
      <c r="E233" s="45">
        <v>6.15962134E-3</v>
      </c>
      <c r="F233" s="45">
        <v>1.17673081E-3</v>
      </c>
      <c r="G233" s="45">
        <v>1.44313584E-3</v>
      </c>
      <c r="H233" s="45">
        <v>3.5397541599999998E-3</v>
      </c>
    </row>
    <row r="234" spans="1:8" x14ac:dyDescent="0.35">
      <c r="A234" s="45" t="s">
        <v>58</v>
      </c>
      <c r="B234" s="45" t="s">
        <v>13</v>
      </c>
      <c r="C234" s="45" t="s">
        <v>14</v>
      </c>
      <c r="D234" s="45">
        <v>525</v>
      </c>
      <c r="E234" s="45">
        <v>6.3597440300000004E-3</v>
      </c>
      <c r="F234" s="45">
        <v>1.16812144E-3</v>
      </c>
      <c r="G234" s="45">
        <v>1.4841487899999999E-3</v>
      </c>
      <c r="H234" s="45">
        <v>3.7074732999999999E-3</v>
      </c>
    </row>
    <row r="235" spans="1:8" x14ac:dyDescent="0.35">
      <c r="A235" s="45" t="s">
        <v>58</v>
      </c>
      <c r="B235" s="45" t="s">
        <v>8</v>
      </c>
      <c r="C235" s="45" t="s">
        <v>15</v>
      </c>
      <c r="D235" s="45">
        <v>1121</v>
      </c>
      <c r="E235" s="45">
        <v>5.5242609200000002E-3</v>
      </c>
      <c r="F235" s="45">
        <v>6.9253412999999999E-4</v>
      </c>
      <c r="G235" s="45">
        <v>1.66955736E-3</v>
      </c>
      <c r="H235" s="45">
        <v>3.1621689400000001E-3</v>
      </c>
    </row>
    <row r="236" spans="1:8" x14ac:dyDescent="0.35">
      <c r="A236" s="45" t="s">
        <v>58</v>
      </c>
      <c r="B236" s="45" t="s">
        <v>10</v>
      </c>
      <c r="C236" s="45" t="s">
        <v>15</v>
      </c>
      <c r="D236" s="45">
        <v>441</v>
      </c>
      <c r="E236" s="45">
        <v>5.0271896399999997E-3</v>
      </c>
      <c r="F236" s="45">
        <v>6.3948705000000002E-4</v>
      </c>
      <c r="G236" s="45">
        <v>1.4476776000000001E-3</v>
      </c>
      <c r="H236" s="45">
        <v>2.94002451E-3</v>
      </c>
    </row>
    <row r="237" spans="1:8" x14ac:dyDescent="0.35">
      <c r="A237" s="45" t="s">
        <v>58</v>
      </c>
      <c r="B237" s="45" t="s">
        <v>11</v>
      </c>
      <c r="C237" s="45" t="s">
        <v>15</v>
      </c>
      <c r="D237" s="45">
        <v>268</v>
      </c>
      <c r="E237" s="45">
        <v>5.1379817200000004E-3</v>
      </c>
      <c r="F237" s="45">
        <v>6.6818659999999996E-4</v>
      </c>
      <c r="G237" s="45">
        <v>1.5512711700000001E-3</v>
      </c>
      <c r="H237" s="45">
        <v>2.91852346E-3</v>
      </c>
    </row>
    <row r="238" spans="1:8" x14ac:dyDescent="0.35">
      <c r="A238" s="45" t="s">
        <v>58</v>
      </c>
      <c r="B238" s="45" t="s">
        <v>12</v>
      </c>
      <c r="C238" s="45" t="s">
        <v>15</v>
      </c>
      <c r="D238" s="45">
        <v>206</v>
      </c>
      <c r="E238" s="45">
        <v>6.5463185500000002E-3</v>
      </c>
      <c r="F238" s="45">
        <v>9.0328322000000005E-4</v>
      </c>
      <c r="G238" s="45">
        <v>2.04445319E-3</v>
      </c>
      <c r="H238" s="45">
        <v>3.59858166E-3</v>
      </c>
    </row>
    <row r="239" spans="1:8" x14ac:dyDescent="0.35">
      <c r="A239" s="45" t="s">
        <v>58</v>
      </c>
      <c r="B239" s="45" t="s">
        <v>13</v>
      </c>
      <c r="C239" s="45" t="s">
        <v>15</v>
      </c>
      <c r="D239" s="45">
        <v>206</v>
      </c>
      <c r="E239" s="45">
        <v>6.0688598700000002E-3</v>
      </c>
      <c r="F239" s="45">
        <v>6.2702242000000003E-4</v>
      </c>
      <c r="G239" s="45">
        <v>1.9235434599999999E-3</v>
      </c>
      <c r="H239" s="45">
        <v>3.5182935300000001E-3</v>
      </c>
    </row>
    <row r="240" spans="1:8" x14ac:dyDescent="0.35">
      <c r="A240" s="45" t="s">
        <v>58</v>
      </c>
      <c r="B240" s="45" t="s">
        <v>8</v>
      </c>
      <c r="C240" s="45" t="s">
        <v>16</v>
      </c>
      <c r="D240" s="45">
        <v>1008</v>
      </c>
      <c r="E240" s="45">
        <v>6.0380839800000001E-3</v>
      </c>
      <c r="F240" s="45">
        <v>1.0319984E-3</v>
      </c>
      <c r="G240" s="45">
        <v>1.04089711E-3</v>
      </c>
      <c r="H240" s="45">
        <v>3.9651879699999998E-3</v>
      </c>
    </row>
    <row r="241" spans="1:8" x14ac:dyDescent="0.35">
      <c r="A241" s="45" t="s">
        <v>58</v>
      </c>
      <c r="B241" s="45" t="s">
        <v>10</v>
      </c>
      <c r="C241" s="45" t="s">
        <v>16</v>
      </c>
      <c r="D241" s="45">
        <v>416</v>
      </c>
      <c r="E241" s="45">
        <v>5.4705025699999998E-3</v>
      </c>
      <c r="F241" s="45">
        <v>8.6463315999999997E-4</v>
      </c>
      <c r="G241" s="45">
        <v>1.00482971E-3</v>
      </c>
      <c r="H241" s="45">
        <v>3.60103919E-3</v>
      </c>
    </row>
    <row r="242" spans="1:8" x14ac:dyDescent="0.35">
      <c r="A242" s="45" t="s">
        <v>58</v>
      </c>
      <c r="B242" s="45" t="s">
        <v>11</v>
      </c>
      <c r="C242" s="45" t="s">
        <v>16</v>
      </c>
      <c r="D242" s="45">
        <v>240</v>
      </c>
      <c r="E242" s="45">
        <v>5.7100692199999999E-3</v>
      </c>
      <c r="F242" s="45">
        <v>1.1143901999999999E-3</v>
      </c>
      <c r="G242" s="45">
        <v>1.00781224E-3</v>
      </c>
      <c r="H242" s="45">
        <v>3.5878662800000001E-3</v>
      </c>
    </row>
    <row r="243" spans="1:8" x14ac:dyDescent="0.35">
      <c r="A243" s="45" t="s">
        <v>58</v>
      </c>
      <c r="B243" s="45" t="s">
        <v>12</v>
      </c>
      <c r="C243" s="45" t="s">
        <v>16</v>
      </c>
      <c r="D243" s="45">
        <v>43</v>
      </c>
      <c r="E243" s="45">
        <v>8.6350665E-3</v>
      </c>
      <c r="F243" s="45">
        <v>1.94282924E-3</v>
      </c>
      <c r="G243" s="45">
        <v>1.1921293800000001E-3</v>
      </c>
      <c r="H243" s="45">
        <v>5.5001074199999998E-3</v>
      </c>
    </row>
    <row r="244" spans="1:8" x14ac:dyDescent="0.35">
      <c r="A244" s="45" t="s">
        <v>58</v>
      </c>
      <c r="B244" s="45" t="s">
        <v>13</v>
      </c>
      <c r="C244" s="45" t="s">
        <v>16</v>
      </c>
      <c r="D244" s="45">
        <v>309</v>
      </c>
      <c r="E244" s="45">
        <v>6.6955828800000002E-3</v>
      </c>
      <c r="F244" s="45">
        <v>1.06657503E-3</v>
      </c>
      <c r="G244" s="45">
        <v>1.0941055999999999E-3</v>
      </c>
      <c r="H244" s="45">
        <v>4.5349017700000004E-3</v>
      </c>
    </row>
    <row r="245" spans="1:8" x14ac:dyDescent="0.35">
      <c r="A245" s="45" t="s">
        <v>58</v>
      </c>
      <c r="B245" s="45" t="s">
        <v>8</v>
      </c>
      <c r="C245" s="45" t="s">
        <v>17</v>
      </c>
      <c r="D245" s="45">
        <v>1183</v>
      </c>
      <c r="E245" s="45">
        <v>6.8643159999999996E-3</v>
      </c>
      <c r="F245" s="45">
        <v>1.2979788400000001E-3</v>
      </c>
      <c r="G245" s="45">
        <v>1.1251797799999999E-3</v>
      </c>
      <c r="H245" s="45">
        <v>4.4411568999999998E-3</v>
      </c>
    </row>
    <row r="246" spans="1:8" x14ac:dyDescent="0.35">
      <c r="A246" s="45" t="s">
        <v>58</v>
      </c>
      <c r="B246" s="45" t="s">
        <v>10</v>
      </c>
      <c r="C246" s="45" t="s">
        <v>17</v>
      </c>
      <c r="D246" s="45">
        <v>420</v>
      </c>
      <c r="E246" s="45">
        <v>6.3576110899999996E-3</v>
      </c>
      <c r="F246" s="45">
        <v>1.1512067600000001E-3</v>
      </c>
      <c r="G246" s="45">
        <v>9.7577687999999998E-4</v>
      </c>
      <c r="H246" s="45">
        <v>4.2306269699999999E-3</v>
      </c>
    </row>
    <row r="247" spans="1:8" x14ac:dyDescent="0.35">
      <c r="A247" s="45" t="s">
        <v>58</v>
      </c>
      <c r="B247" s="45" t="s">
        <v>11</v>
      </c>
      <c r="C247" s="45" t="s">
        <v>17</v>
      </c>
      <c r="D247" s="45">
        <v>328</v>
      </c>
      <c r="E247" s="45">
        <v>6.4483469099999996E-3</v>
      </c>
      <c r="F247" s="45">
        <v>1.3172917200000001E-3</v>
      </c>
      <c r="G247" s="45">
        <v>1.0271988299999999E-3</v>
      </c>
      <c r="H247" s="45">
        <v>4.1038558999999999E-3</v>
      </c>
    </row>
    <row r="248" spans="1:8" x14ac:dyDescent="0.35">
      <c r="A248" s="45" t="s">
        <v>58</v>
      </c>
      <c r="B248" s="45" t="s">
        <v>12</v>
      </c>
      <c r="C248" s="45" t="s">
        <v>17</v>
      </c>
      <c r="D248" s="45">
        <v>158</v>
      </c>
      <c r="E248" s="45">
        <v>7.9688962699999994E-3</v>
      </c>
      <c r="F248" s="45">
        <v>1.6219084700000001E-3</v>
      </c>
      <c r="G248" s="45">
        <v>1.3966535299999999E-3</v>
      </c>
      <c r="H248" s="45">
        <v>4.9503337999999997E-3</v>
      </c>
    </row>
    <row r="249" spans="1:8" x14ac:dyDescent="0.35">
      <c r="A249" s="45" t="s">
        <v>58</v>
      </c>
      <c r="B249" s="45" t="s">
        <v>13</v>
      </c>
      <c r="C249" s="45" t="s">
        <v>17</v>
      </c>
      <c r="D249" s="45">
        <v>277</v>
      </c>
      <c r="E249" s="45">
        <v>7.4951110800000002E-3</v>
      </c>
      <c r="F249" s="45">
        <v>1.3128841500000001E-3</v>
      </c>
      <c r="G249" s="45">
        <v>1.3128841899999999E-3</v>
      </c>
      <c r="H249" s="45">
        <v>4.8693422700000003E-3</v>
      </c>
    </row>
    <row r="250" spans="1:8" x14ac:dyDescent="0.35">
      <c r="A250" s="45" t="s">
        <v>58</v>
      </c>
      <c r="B250" s="45" t="s">
        <v>8</v>
      </c>
      <c r="C250" s="45" t="s">
        <v>18</v>
      </c>
      <c r="D250" s="45">
        <v>949</v>
      </c>
      <c r="E250" s="45">
        <v>7.1524238499999998E-3</v>
      </c>
      <c r="F250" s="45">
        <v>6.9857866000000001E-4</v>
      </c>
      <c r="G250" s="45">
        <v>1.94405393E-3</v>
      </c>
      <c r="H250" s="45">
        <v>4.50979077E-3</v>
      </c>
    </row>
    <row r="251" spans="1:8" x14ac:dyDescent="0.35">
      <c r="A251" s="45" t="s">
        <v>58</v>
      </c>
      <c r="B251" s="45" t="s">
        <v>10</v>
      </c>
      <c r="C251" s="45" t="s">
        <v>18</v>
      </c>
      <c r="D251" s="45">
        <v>292</v>
      </c>
      <c r="E251" s="45">
        <v>6.4519118500000004E-3</v>
      </c>
      <c r="F251" s="45">
        <v>5.8528324000000004E-4</v>
      </c>
      <c r="G251" s="45">
        <v>1.80563458E-3</v>
      </c>
      <c r="H251" s="45">
        <v>4.0609935500000001E-3</v>
      </c>
    </row>
    <row r="252" spans="1:8" x14ac:dyDescent="0.35">
      <c r="A252" s="45" t="s">
        <v>58</v>
      </c>
      <c r="B252" s="45" t="s">
        <v>11</v>
      </c>
      <c r="C252" s="45" t="s">
        <v>18</v>
      </c>
      <c r="D252" s="45">
        <v>258</v>
      </c>
      <c r="E252" s="45">
        <v>7.0959838300000003E-3</v>
      </c>
      <c r="F252" s="45">
        <v>6.5362090999999999E-4</v>
      </c>
      <c r="G252" s="45">
        <v>1.87787086E-3</v>
      </c>
      <c r="H252" s="45">
        <v>4.5644915599999999E-3</v>
      </c>
    </row>
    <row r="253" spans="1:8" x14ac:dyDescent="0.35">
      <c r="A253" s="45" t="s">
        <v>58</v>
      </c>
      <c r="B253" s="45" t="s">
        <v>12</v>
      </c>
      <c r="C253" s="45" t="s">
        <v>18</v>
      </c>
      <c r="D253" s="45">
        <v>95</v>
      </c>
      <c r="E253" s="45">
        <v>8.8611108400000003E-3</v>
      </c>
      <c r="F253" s="45">
        <v>8.7499973000000001E-4</v>
      </c>
      <c r="G253" s="45">
        <v>2.3667151200000001E-3</v>
      </c>
      <c r="H253" s="45">
        <v>5.6193954500000001E-3</v>
      </c>
    </row>
    <row r="254" spans="1:8" x14ac:dyDescent="0.35">
      <c r="A254" s="45" t="s">
        <v>58</v>
      </c>
      <c r="B254" s="45" t="s">
        <v>13</v>
      </c>
      <c r="C254" s="45" t="s">
        <v>18</v>
      </c>
      <c r="D254" s="45">
        <v>304</v>
      </c>
      <c r="E254" s="45">
        <v>7.3392191199999996E-3</v>
      </c>
      <c r="F254" s="45">
        <v>7.9042524999999996E-4</v>
      </c>
      <c r="G254" s="45">
        <v>2.0010962600000002E-3</v>
      </c>
      <c r="H254" s="45">
        <v>4.5476971500000001E-3</v>
      </c>
    </row>
    <row r="255" spans="1:8" x14ac:dyDescent="0.35">
      <c r="A255" s="45" t="s">
        <v>58</v>
      </c>
      <c r="B255" s="45" t="s">
        <v>8</v>
      </c>
      <c r="C255" s="45" t="s">
        <v>19</v>
      </c>
      <c r="D255" s="45">
        <v>1279</v>
      </c>
      <c r="E255" s="45">
        <v>6.2409956999999999E-3</v>
      </c>
      <c r="F255" s="45">
        <v>8.9906732000000005E-4</v>
      </c>
      <c r="G255" s="45">
        <v>1.36659113E-3</v>
      </c>
      <c r="H255" s="45">
        <v>3.9753367599999999E-3</v>
      </c>
    </row>
    <row r="256" spans="1:8" x14ac:dyDescent="0.35">
      <c r="A256" s="45" t="s">
        <v>58</v>
      </c>
      <c r="B256" s="45" t="s">
        <v>10</v>
      </c>
      <c r="C256" s="45" t="s">
        <v>19</v>
      </c>
      <c r="D256" s="45">
        <v>486</v>
      </c>
      <c r="E256" s="45">
        <v>5.7723191599999999E-3</v>
      </c>
      <c r="F256" s="45">
        <v>8.0458842000000002E-4</v>
      </c>
      <c r="G256" s="45">
        <v>1.23852094E-3</v>
      </c>
      <c r="H256" s="45">
        <v>3.72920929E-3</v>
      </c>
    </row>
    <row r="257" spans="1:8" x14ac:dyDescent="0.35">
      <c r="A257" s="45" t="s">
        <v>58</v>
      </c>
      <c r="B257" s="45" t="s">
        <v>11</v>
      </c>
      <c r="C257" s="45" t="s">
        <v>19</v>
      </c>
      <c r="D257" s="45">
        <v>333</v>
      </c>
      <c r="E257" s="45">
        <v>5.9847692599999999E-3</v>
      </c>
      <c r="F257" s="45">
        <v>8.9645177E-4</v>
      </c>
      <c r="G257" s="45">
        <v>1.22643453E-3</v>
      </c>
      <c r="H257" s="45">
        <v>3.8618824899999999E-3</v>
      </c>
    </row>
    <row r="258" spans="1:8" x14ac:dyDescent="0.35">
      <c r="A258" s="45" t="s">
        <v>58</v>
      </c>
      <c r="B258" s="45" t="s">
        <v>12</v>
      </c>
      <c r="C258" s="45" t="s">
        <v>19</v>
      </c>
      <c r="D258" s="45">
        <v>66</v>
      </c>
      <c r="E258" s="45">
        <v>8.1264026699999995E-3</v>
      </c>
      <c r="F258" s="45">
        <v>1.2982251000000001E-3</v>
      </c>
      <c r="G258" s="45">
        <v>1.8350166000000001E-3</v>
      </c>
      <c r="H258" s="45">
        <v>4.9931605099999997E-3</v>
      </c>
    </row>
    <row r="259" spans="1:8" x14ac:dyDescent="0.35">
      <c r="A259" s="45" t="s">
        <v>58</v>
      </c>
      <c r="B259" s="45" t="s">
        <v>13</v>
      </c>
      <c r="C259" s="45" t="s">
        <v>19</v>
      </c>
      <c r="D259" s="45">
        <v>394</v>
      </c>
      <c r="E259" s="45">
        <v>6.7198366699999998E-3</v>
      </c>
      <c r="F259" s="45">
        <v>9.5095387999999999E-4</v>
      </c>
      <c r="G259" s="45">
        <v>1.5645560599999999E-3</v>
      </c>
      <c r="H259" s="45">
        <v>4.2043262300000004E-3</v>
      </c>
    </row>
    <row r="260" spans="1:8" x14ac:dyDescent="0.35">
      <c r="A260" s="45" t="s">
        <v>58</v>
      </c>
      <c r="B260" s="45" t="s">
        <v>8</v>
      </c>
      <c r="C260" s="45" t="s">
        <v>20</v>
      </c>
      <c r="D260" s="45">
        <v>685</v>
      </c>
      <c r="E260" s="45">
        <v>3.9800450399999996E-3</v>
      </c>
      <c r="F260" s="45">
        <v>3.3591822999999999E-4</v>
      </c>
      <c r="G260" s="45">
        <v>8.0917114999999996E-4</v>
      </c>
      <c r="H260" s="45">
        <v>2.8349551499999999E-3</v>
      </c>
    </row>
    <row r="261" spans="1:8" x14ac:dyDescent="0.35">
      <c r="A261" s="45" t="s">
        <v>58</v>
      </c>
      <c r="B261" s="45" t="s">
        <v>10</v>
      </c>
      <c r="C261" s="45" t="s">
        <v>20</v>
      </c>
      <c r="D261" s="45">
        <v>262</v>
      </c>
      <c r="E261" s="45">
        <v>3.69522171E-3</v>
      </c>
      <c r="F261" s="45">
        <v>2.9765664999999999E-4</v>
      </c>
      <c r="G261" s="45">
        <v>6.2999164000000004E-4</v>
      </c>
      <c r="H261" s="45">
        <v>2.7675729000000001E-3</v>
      </c>
    </row>
    <row r="262" spans="1:8" x14ac:dyDescent="0.35">
      <c r="A262" s="45" t="s">
        <v>58</v>
      </c>
      <c r="B262" s="45" t="s">
        <v>11</v>
      </c>
      <c r="C262" s="45" t="s">
        <v>20</v>
      </c>
      <c r="D262" s="45">
        <v>176</v>
      </c>
      <c r="E262" s="45">
        <v>4.0356031699999998E-3</v>
      </c>
      <c r="F262" s="45">
        <v>4.0252762999999999E-4</v>
      </c>
      <c r="G262" s="45">
        <v>8.0518704000000002E-4</v>
      </c>
      <c r="H262" s="45">
        <v>2.8278880200000001E-3</v>
      </c>
    </row>
    <row r="263" spans="1:8" x14ac:dyDescent="0.35">
      <c r="A263" s="45" t="s">
        <v>58</v>
      </c>
      <c r="B263" s="45" t="s">
        <v>12</v>
      </c>
      <c r="C263" s="45" t="s">
        <v>20</v>
      </c>
      <c r="D263" s="45">
        <v>65</v>
      </c>
      <c r="E263" s="45">
        <v>4.4437319699999998E-3</v>
      </c>
      <c r="F263" s="45">
        <v>3.5505667E-4</v>
      </c>
      <c r="G263" s="45">
        <v>9.6029176000000005E-4</v>
      </c>
      <c r="H263" s="45">
        <v>3.1283829300000001E-3</v>
      </c>
    </row>
    <row r="264" spans="1:8" x14ac:dyDescent="0.35">
      <c r="A264" s="45" t="s">
        <v>58</v>
      </c>
      <c r="B264" s="45" t="s">
        <v>13</v>
      </c>
      <c r="C264" s="45" t="s">
        <v>20</v>
      </c>
      <c r="D264" s="45">
        <v>182</v>
      </c>
      <c r="E264" s="45">
        <v>4.1707364300000004E-3</v>
      </c>
      <c r="F264" s="45">
        <v>3.1974944000000001E-4</v>
      </c>
      <c r="G264" s="45">
        <v>1.0169920199999999E-3</v>
      </c>
      <c r="H264" s="45">
        <v>2.8339945E-3</v>
      </c>
    </row>
    <row r="265" spans="1:8" x14ac:dyDescent="0.35">
      <c r="A265" s="45" t="s">
        <v>58</v>
      </c>
      <c r="B265" s="45" t="s">
        <v>8</v>
      </c>
      <c r="C265" s="45" t="s">
        <v>21</v>
      </c>
      <c r="D265" s="45">
        <v>814</v>
      </c>
      <c r="E265" s="45">
        <v>7.7097407500000001E-3</v>
      </c>
      <c r="F265" s="45">
        <v>1.1831573499999999E-3</v>
      </c>
      <c r="G265" s="45">
        <v>1.9408326300000001E-3</v>
      </c>
      <c r="H265" s="45">
        <v>4.5857502800000002E-3</v>
      </c>
    </row>
    <row r="266" spans="1:8" x14ac:dyDescent="0.35">
      <c r="A266" s="45" t="s">
        <v>58</v>
      </c>
      <c r="B266" s="45" t="s">
        <v>10</v>
      </c>
      <c r="C266" s="45" t="s">
        <v>21</v>
      </c>
      <c r="D266" s="45">
        <v>314</v>
      </c>
      <c r="E266" s="45">
        <v>6.8475389799999998E-3</v>
      </c>
      <c r="F266" s="45">
        <v>1.0168595600000001E-3</v>
      </c>
      <c r="G266" s="45">
        <v>1.65512921E-3</v>
      </c>
      <c r="H266" s="45">
        <v>4.1755497000000004E-3</v>
      </c>
    </row>
    <row r="267" spans="1:8" x14ac:dyDescent="0.35">
      <c r="A267" s="45" t="s">
        <v>58</v>
      </c>
      <c r="B267" s="45" t="s">
        <v>11</v>
      </c>
      <c r="C267" s="45" t="s">
        <v>21</v>
      </c>
      <c r="D267" s="45">
        <v>178</v>
      </c>
      <c r="E267" s="45">
        <v>7.1449747900000004E-3</v>
      </c>
      <c r="F267" s="45">
        <v>1.0939448300000001E-3</v>
      </c>
      <c r="G267" s="45">
        <v>1.79677724E-3</v>
      </c>
      <c r="H267" s="45">
        <v>4.2542522699999998E-3</v>
      </c>
    </row>
    <row r="268" spans="1:8" x14ac:dyDescent="0.35">
      <c r="A268" s="45" t="s">
        <v>58</v>
      </c>
      <c r="B268" s="45" t="s">
        <v>12</v>
      </c>
      <c r="C268" s="45" t="s">
        <v>21</v>
      </c>
      <c r="D268" s="45">
        <v>96</v>
      </c>
      <c r="E268" s="45">
        <v>9.4354019399999992E-3</v>
      </c>
      <c r="F268" s="45">
        <v>1.58613017E-3</v>
      </c>
      <c r="G268" s="45">
        <v>2.1758050999999999E-3</v>
      </c>
      <c r="H268" s="45">
        <v>5.6734661900000004E-3</v>
      </c>
    </row>
    <row r="269" spans="1:8" x14ac:dyDescent="0.35">
      <c r="A269" s="45" t="s">
        <v>58</v>
      </c>
      <c r="B269" s="45" t="s">
        <v>13</v>
      </c>
      <c r="C269" s="45" t="s">
        <v>21</v>
      </c>
      <c r="D269" s="45">
        <v>226</v>
      </c>
      <c r="E269" s="45">
        <v>8.6194585399999996E-3</v>
      </c>
      <c r="F269" s="45">
        <v>1.31329868E-3</v>
      </c>
      <c r="G269" s="45">
        <v>2.3514316600000001E-3</v>
      </c>
      <c r="H269" s="45">
        <v>4.9547277199999996E-3</v>
      </c>
    </row>
    <row r="270" spans="1:8" x14ac:dyDescent="0.35">
      <c r="A270" s="45" t="s">
        <v>58</v>
      </c>
      <c r="B270" s="45" t="s">
        <v>8</v>
      </c>
      <c r="C270" s="45" t="s">
        <v>22</v>
      </c>
      <c r="D270" s="45">
        <v>720</v>
      </c>
      <c r="E270" s="45">
        <v>6.6262696899999996E-3</v>
      </c>
      <c r="F270" s="45">
        <v>8.2937861999999999E-4</v>
      </c>
      <c r="G270" s="45">
        <v>1.51900054E-3</v>
      </c>
      <c r="H270" s="45">
        <v>4.2778900500000001E-3</v>
      </c>
    </row>
    <row r="271" spans="1:8" x14ac:dyDescent="0.35">
      <c r="A271" s="45" t="s">
        <v>58</v>
      </c>
      <c r="B271" s="45" t="s">
        <v>10</v>
      </c>
      <c r="C271" s="45" t="s">
        <v>22</v>
      </c>
      <c r="D271" s="45">
        <v>268</v>
      </c>
      <c r="E271" s="45">
        <v>5.7381061200000002E-3</v>
      </c>
      <c r="F271" s="45">
        <v>7.7649920000000001E-4</v>
      </c>
      <c r="G271" s="45">
        <v>1.29746213E-3</v>
      </c>
      <c r="H271" s="45">
        <v>3.6641442999999999E-3</v>
      </c>
    </row>
    <row r="272" spans="1:8" x14ac:dyDescent="0.35">
      <c r="A272" s="45" t="s">
        <v>58</v>
      </c>
      <c r="B272" s="45" t="s">
        <v>11</v>
      </c>
      <c r="C272" s="45" t="s">
        <v>22</v>
      </c>
      <c r="D272" s="45">
        <v>184</v>
      </c>
      <c r="E272" s="45">
        <v>6.3301376199999997E-3</v>
      </c>
      <c r="F272" s="45">
        <v>7.6822893E-4</v>
      </c>
      <c r="G272" s="45">
        <v>1.3467439200000001E-3</v>
      </c>
      <c r="H272" s="45">
        <v>4.21516431E-3</v>
      </c>
    </row>
    <row r="273" spans="1:8" x14ac:dyDescent="0.35">
      <c r="A273" s="45" t="s">
        <v>58</v>
      </c>
      <c r="B273" s="45" t="s">
        <v>12</v>
      </c>
      <c r="C273" s="45" t="s">
        <v>22</v>
      </c>
      <c r="D273" s="45">
        <v>76</v>
      </c>
      <c r="E273" s="45">
        <v>7.7390957200000002E-3</v>
      </c>
      <c r="F273" s="45">
        <v>9.9856823999999993E-4</v>
      </c>
      <c r="G273" s="45">
        <v>1.6278323700000001E-3</v>
      </c>
      <c r="H273" s="45">
        <v>5.1126946600000001E-3</v>
      </c>
    </row>
    <row r="274" spans="1:8" x14ac:dyDescent="0.35">
      <c r="A274" s="45" t="s">
        <v>58</v>
      </c>
      <c r="B274" s="45" t="s">
        <v>13</v>
      </c>
      <c r="C274" s="45" t="s">
        <v>22</v>
      </c>
      <c r="D274" s="45">
        <v>192</v>
      </c>
      <c r="E274" s="45">
        <v>7.7092975899999997E-3</v>
      </c>
      <c r="F274" s="45">
        <v>8.9482036000000003E-4</v>
      </c>
      <c r="G274" s="45">
        <v>1.9502312400000001E-3</v>
      </c>
      <c r="H274" s="45">
        <v>4.8642455100000002E-3</v>
      </c>
    </row>
    <row r="275" spans="1:8" x14ac:dyDescent="0.35">
      <c r="A275" s="45" t="s">
        <v>58</v>
      </c>
      <c r="B275" s="45" t="s">
        <v>8</v>
      </c>
      <c r="C275" s="45" t="s">
        <v>23</v>
      </c>
      <c r="D275" s="45">
        <v>1422</v>
      </c>
      <c r="E275" s="45">
        <v>6.1048436099999997E-3</v>
      </c>
      <c r="F275" s="45">
        <v>4.1748034999999998E-4</v>
      </c>
      <c r="G275" s="45">
        <v>1.27222002E-3</v>
      </c>
      <c r="H275" s="45">
        <v>4.4151427599999999E-3</v>
      </c>
    </row>
    <row r="276" spans="1:8" x14ac:dyDescent="0.35">
      <c r="A276" s="45" t="s">
        <v>58</v>
      </c>
      <c r="B276" s="45" t="s">
        <v>10</v>
      </c>
      <c r="C276" s="45" t="s">
        <v>23</v>
      </c>
      <c r="D276" s="45">
        <v>532</v>
      </c>
      <c r="E276" s="45">
        <v>5.5714152700000004E-3</v>
      </c>
      <c r="F276" s="45">
        <v>3.5270443999999999E-4</v>
      </c>
      <c r="G276" s="45">
        <v>1.12707961E-3</v>
      </c>
      <c r="H276" s="45">
        <v>4.0916307500000002E-3</v>
      </c>
    </row>
    <row r="277" spans="1:8" x14ac:dyDescent="0.35">
      <c r="A277" s="45" t="s">
        <v>58</v>
      </c>
      <c r="B277" s="45" t="s">
        <v>11</v>
      </c>
      <c r="C277" s="45" t="s">
        <v>23</v>
      </c>
      <c r="D277" s="45">
        <v>378</v>
      </c>
      <c r="E277" s="45">
        <v>5.9880214900000003E-3</v>
      </c>
      <c r="F277" s="45">
        <v>3.6908410999999999E-4</v>
      </c>
      <c r="G277" s="45">
        <v>1.24262051E-3</v>
      </c>
      <c r="H277" s="45">
        <v>4.3763163900000001E-3</v>
      </c>
    </row>
    <row r="278" spans="1:8" x14ac:dyDescent="0.35">
      <c r="A278" s="45" t="s">
        <v>58</v>
      </c>
      <c r="B278" s="45" t="s">
        <v>12</v>
      </c>
      <c r="C278" s="45" t="s">
        <v>23</v>
      </c>
      <c r="D278" s="45">
        <v>169</v>
      </c>
      <c r="E278" s="45">
        <v>7.4258298000000004E-3</v>
      </c>
      <c r="F278" s="45">
        <v>5.4788492999999997E-4</v>
      </c>
      <c r="G278" s="45">
        <v>1.37204118E-3</v>
      </c>
      <c r="H278" s="45">
        <v>5.5059032200000003E-3</v>
      </c>
    </row>
    <row r="279" spans="1:8" x14ac:dyDescent="0.35">
      <c r="A279" s="45" t="s">
        <v>58</v>
      </c>
      <c r="B279" s="45" t="s">
        <v>13</v>
      </c>
      <c r="C279" s="45" t="s">
        <v>23</v>
      </c>
      <c r="D279" s="45">
        <v>343</v>
      </c>
      <c r="E279" s="45">
        <v>6.4100796699999999E-3</v>
      </c>
      <c r="F279" s="45">
        <v>5.0703192999999999E-4</v>
      </c>
      <c r="G279" s="45">
        <v>1.4807726199999999E-3</v>
      </c>
      <c r="H279" s="45">
        <v>4.4222746400000004E-3</v>
      </c>
    </row>
    <row r="280" spans="1:8" x14ac:dyDescent="0.35">
      <c r="A280" s="45" t="s">
        <v>58</v>
      </c>
      <c r="B280" s="45" t="s">
        <v>8</v>
      </c>
      <c r="C280" s="45" t="s">
        <v>24</v>
      </c>
      <c r="D280" s="45">
        <v>2512</v>
      </c>
      <c r="E280" s="45">
        <v>6.9354779800000002E-3</v>
      </c>
      <c r="F280" s="45">
        <v>1.05542446E-3</v>
      </c>
      <c r="G280" s="45">
        <v>2.2061048999999998E-3</v>
      </c>
      <c r="H280" s="45">
        <v>3.6739481400000001E-3</v>
      </c>
    </row>
    <row r="281" spans="1:8" x14ac:dyDescent="0.35">
      <c r="A281" s="45" t="s">
        <v>58</v>
      </c>
      <c r="B281" s="45" t="s">
        <v>10</v>
      </c>
      <c r="C281" s="45" t="s">
        <v>24</v>
      </c>
      <c r="D281" s="45">
        <v>1028</v>
      </c>
      <c r="E281" s="45">
        <v>6.2883473200000001E-3</v>
      </c>
      <c r="F281" s="45">
        <v>9.5859880999999997E-4</v>
      </c>
      <c r="G281" s="45">
        <v>2.0269713999999999E-3</v>
      </c>
      <c r="H281" s="45">
        <v>3.3027766499999999E-3</v>
      </c>
    </row>
    <row r="282" spans="1:8" x14ac:dyDescent="0.35">
      <c r="A282" s="45" t="s">
        <v>58</v>
      </c>
      <c r="B282" s="45" t="s">
        <v>11</v>
      </c>
      <c r="C282" s="45" t="s">
        <v>24</v>
      </c>
      <c r="D282" s="45">
        <v>626</v>
      </c>
      <c r="E282" s="45">
        <v>6.6963966300000004E-3</v>
      </c>
      <c r="F282" s="45">
        <v>1.0893309E-3</v>
      </c>
      <c r="G282" s="45">
        <v>2.1354718899999998E-3</v>
      </c>
      <c r="H282" s="45">
        <v>3.4715933500000002E-3</v>
      </c>
    </row>
    <row r="283" spans="1:8" x14ac:dyDescent="0.35">
      <c r="A283" s="45" t="s">
        <v>58</v>
      </c>
      <c r="B283" s="45" t="s">
        <v>12</v>
      </c>
      <c r="C283" s="45" t="s">
        <v>24</v>
      </c>
      <c r="D283" s="45">
        <v>193</v>
      </c>
      <c r="E283" s="45">
        <v>8.0802027099999996E-3</v>
      </c>
      <c r="F283" s="45">
        <v>1.22715146E-3</v>
      </c>
      <c r="G283" s="45">
        <v>2.4598203500000001E-3</v>
      </c>
      <c r="H283" s="45">
        <v>4.3932303999999998E-3</v>
      </c>
    </row>
    <row r="284" spans="1:8" x14ac:dyDescent="0.35">
      <c r="A284" s="45" t="s">
        <v>58</v>
      </c>
      <c r="B284" s="45" t="s">
        <v>13</v>
      </c>
      <c r="C284" s="45" t="s">
        <v>24</v>
      </c>
      <c r="D284" s="45">
        <v>665</v>
      </c>
      <c r="E284" s="45">
        <v>7.8286860500000003E-3</v>
      </c>
      <c r="F284" s="45">
        <v>1.12334631E-3</v>
      </c>
      <c r="G284" s="45">
        <v>2.4758769499999998E-3</v>
      </c>
      <c r="H284" s="45">
        <v>4.2294623000000003E-3</v>
      </c>
    </row>
    <row r="285" spans="1:8" x14ac:dyDescent="0.35">
      <c r="A285" s="45" t="s">
        <v>58</v>
      </c>
      <c r="B285" s="45" t="s">
        <v>8</v>
      </c>
      <c r="C285" s="45" t="s">
        <v>25</v>
      </c>
      <c r="D285" s="45">
        <v>1931</v>
      </c>
      <c r="E285" s="45">
        <v>6.4010501199999997E-3</v>
      </c>
      <c r="F285" s="45">
        <v>7.2579790000000001E-4</v>
      </c>
      <c r="G285" s="45">
        <v>1.89498317E-3</v>
      </c>
      <c r="H285" s="45">
        <v>3.7802685700000001E-3</v>
      </c>
    </row>
    <row r="286" spans="1:8" x14ac:dyDescent="0.35">
      <c r="A286" s="45" t="s">
        <v>58</v>
      </c>
      <c r="B286" s="45" t="s">
        <v>10</v>
      </c>
      <c r="C286" s="45" t="s">
        <v>25</v>
      </c>
      <c r="D286" s="45">
        <v>802</v>
      </c>
      <c r="E286" s="45">
        <v>5.8008766200000001E-3</v>
      </c>
      <c r="F286" s="45">
        <v>6.2727995000000001E-4</v>
      </c>
      <c r="G286" s="45">
        <v>1.7091961000000001E-3</v>
      </c>
      <c r="H286" s="45">
        <v>3.4644000999999999E-3</v>
      </c>
    </row>
    <row r="287" spans="1:8" x14ac:dyDescent="0.35">
      <c r="A287" s="45" t="s">
        <v>58</v>
      </c>
      <c r="B287" s="45" t="s">
        <v>11</v>
      </c>
      <c r="C287" s="45" t="s">
        <v>25</v>
      </c>
      <c r="D287" s="45">
        <v>446</v>
      </c>
      <c r="E287" s="45">
        <v>6.28469604E-3</v>
      </c>
      <c r="F287" s="45">
        <v>7.4201208000000002E-4</v>
      </c>
      <c r="G287" s="45">
        <v>1.8499312299999999E-3</v>
      </c>
      <c r="H287" s="45">
        <v>3.6927522100000001E-3</v>
      </c>
    </row>
    <row r="288" spans="1:8" x14ac:dyDescent="0.35">
      <c r="A288" s="45" t="s">
        <v>58</v>
      </c>
      <c r="B288" s="45" t="s">
        <v>12</v>
      </c>
      <c r="C288" s="45" t="s">
        <v>25</v>
      </c>
      <c r="D288" s="45">
        <v>202</v>
      </c>
      <c r="E288" s="45">
        <v>7.8416068500000002E-3</v>
      </c>
      <c r="F288" s="45">
        <v>9.1211701000000001E-4</v>
      </c>
      <c r="G288" s="45">
        <v>2.3635173700000001E-3</v>
      </c>
      <c r="H288" s="45">
        <v>4.5659719699999999E-3</v>
      </c>
    </row>
    <row r="289" spans="1:8" x14ac:dyDescent="0.35">
      <c r="A289" s="45" t="s">
        <v>58</v>
      </c>
      <c r="B289" s="45" t="s">
        <v>13</v>
      </c>
      <c r="C289" s="45" t="s">
        <v>25</v>
      </c>
      <c r="D289" s="45">
        <v>481</v>
      </c>
      <c r="E289" s="45">
        <v>6.9046688700000001E-3</v>
      </c>
      <c r="F289" s="45">
        <v>7.9678213999999999E-4</v>
      </c>
      <c r="G289" s="45">
        <v>2.0497658699999998E-3</v>
      </c>
      <c r="H289" s="45">
        <v>4.0581203900000003E-3</v>
      </c>
    </row>
    <row r="290" spans="1:8" x14ac:dyDescent="0.35">
      <c r="A290" s="45" t="s">
        <v>58</v>
      </c>
      <c r="B290" s="45" t="s">
        <v>8</v>
      </c>
      <c r="C290" s="45" t="s">
        <v>26</v>
      </c>
      <c r="D290" s="45">
        <v>938</v>
      </c>
      <c r="E290" s="45">
        <v>5.7816322599999999E-3</v>
      </c>
      <c r="F290" s="45">
        <v>5.9364610000000001E-4</v>
      </c>
      <c r="G290" s="45">
        <v>1.2524799199999999E-3</v>
      </c>
      <c r="H290" s="45">
        <v>3.9355057700000001E-3</v>
      </c>
    </row>
    <row r="291" spans="1:8" x14ac:dyDescent="0.35">
      <c r="A291" s="45" t="s">
        <v>58</v>
      </c>
      <c r="B291" s="45" t="s">
        <v>10</v>
      </c>
      <c r="C291" s="45" t="s">
        <v>26</v>
      </c>
      <c r="D291" s="45">
        <v>333</v>
      </c>
      <c r="E291" s="45">
        <v>5.5500984499999998E-3</v>
      </c>
      <c r="F291" s="45">
        <v>5.1586282000000005E-4</v>
      </c>
      <c r="G291" s="45">
        <v>1.0997801000000001E-3</v>
      </c>
      <c r="H291" s="45">
        <v>3.9344550599999997E-3</v>
      </c>
    </row>
    <row r="292" spans="1:8" x14ac:dyDescent="0.35">
      <c r="A292" s="45" t="s">
        <v>58</v>
      </c>
      <c r="B292" s="45" t="s">
        <v>11</v>
      </c>
      <c r="C292" s="45" t="s">
        <v>26</v>
      </c>
      <c r="D292" s="45">
        <v>251</v>
      </c>
      <c r="E292" s="45">
        <v>5.6460267499999998E-3</v>
      </c>
      <c r="F292" s="45">
        <v>6.0198995000000004E-4</v>
      </c>
      <c r="G292" s="45">
        <v>1.3215653600000001E-3</v>
      </c>
      <c r="H292" s="45">
        <v>3.7224709799999998E-3</v>
      </c>
    </row>
    <row r="293" spans="1:8" x14ac:dyDescent="0.35">
      <c r="A293" s="45" t="s">
        <v>58</v>
      </c>
      <c r="B293" s="45" t="s">
        <v>12</v>
      </c>
      <c r="C293" s="45" t="s">
        <v>26</v>
      </c>
      <c r="D293" s="45">
        <v>105</v>
      </c>
      <c r="E293" s="45">
        <v>5.8196646299999997E-3</v>
      </c>
      <c r="F293" s="45">
        <v>6.0945743000000001E-4</v>
      </c>
      <c r="G293" s="45">
        <v>1.1727290200000001E-3</v>
      </c>
      <c r="H293" s="45">
        <v>4.03747771E-3</v>
      </c>
    </row>
    <row r="294" spans="1:8" x14ac:dyDescent="0.35">
      <c r="A294" s="45" t="s">
        <v>58</v>
      </c>
      <c r="B294" s="45" t="s">
        <v>13</v>
      </c>
      <c r="C294" s="45" t="s">
        <v>26</v>
      </c>
      <c r="D294" s="45">
        <v>249</v>
      </c>
      <c r="E294" s="45">
        <v>6.2119308200000002E-3</v>
      </c>
      <c r="F294" s="45">
        <v>6.8259123000000003E-4</v>
      </c>
      <c r="G294" s="45">
        <v>1.4206825000000001E-3</v>
      </c>
      <c r="H294" s="45">
        <v>4.1086566299999997E-3</v>
      </c>
    </row>
    <row r="295" spans="1:8" x14ac:dyDescent="0.35">
      <c r="A295" s="45" t="s">
        <v>58</v>
      </c>
      <c r="B295" s="45" t="s">
        <v>8</v>
      </c>
      <c r="C295" s="45" t="s">
        <v>27</v>
      </c>
      <c r="D295" s="45">
        <v>1216</v>
      </c>
      <c r="E295" s="45">
        <v>5.10962033E-3</v>
      </c>
      <c r="F295" s="45">
        <v>3.9080560000000002E-4</v>
      </c>
      <c r="G295" s="45">
        <v>1.3413549900000001E-3</v>
      </c>
      <c r="H295" s="45">
        <v>3.3774592500000001E-3</v>
      </c>
    </row>
    <row r="296" spans="1:8" x14ac:dyDescent="0.35">
      <c r="A296" s="45" t="s">
        <v>58</v>
      </c>
      <c r="B296" s="45" t="s">
        <v>10</v>
      </c>
      <c r="C296" s="45" t="s">
        <v>27</v>
      </c>
      <c r="D296" s="45">
        <v>591</v>
      </c>
      <c r="E296" s="45">
        <v>4.6144910599999998E-3</v>
      </c>
      <c r="F296" s="45">
        <v>3.3492329999999999E-4</v>
      </c>
      <c r="G296" s="45">
        <v>1.1496911199999999E-3</v>
      </c>
      <c r="H296" s="45">
        <v>3.12987616E-3</v>
      </c>
    </row>
    <row r="297" spans="1:8" x14ac:dyDescent="0.35">
      <c r="A297" s="45" t="s">
        <v>58</v>
      </c>
      <c r="B297" s="45" t="s">
        <v>11</v>
      </c>
      <c r="C297" s="45" t="s">
        <v>27</v>
      </c>
      <c r="D297" s="45">
        <v>281</v>
      </c>
      <c r="E297" s="45">
        <v>5.0072902000000002E-3</v>
      </c>
      <c r="F297" s="45">
        <v>3.7819600999999998E-4</v>
      </c>
      <c r="G297" s="45">
        <v>1.2921771600000001E-3</v>
      </c>
      <c r="H297" s="45">
        <v>3.3369165400000001E-3</v>
      </c>
    </row>
    <row r="298" spans="1:8" x14ac:dyDescent="0.35">
      <c r="A298" s="45" t="s">
        <v>58</v>
      </c>
      <c r="B298" s="45" t="s">
        <v>12</v>
      </c>
      <c r="C298" s="45" t="s">
        <v>27</v>
      </c>
      <c r="D298" s="45">
        <v>113</v>
      </c>
      <c r="E298" s="45">
        <v>6.5305430199999997E-3</v>
      </c>
      <c r="F298" s="45">
        <v>7.4330113000000005E-4</v>
      </c>
      <c r="G298" s="45">
        <v>1.57007924E-3</v>
      </c>
      <c r="H298" s="45">
        <v>4.2171621500000003E-3</v>
      </c>
    </row>
    <row r="299" spans="1:8" x14ac:dyDescent="0.35">
      <c r="A299" s="45" t="s">
        <v>58</v>
      </c>
      <c r="B299" s="45" t="s">
        <v>13</v>
      </c>
      <c r="C299" s="45" t="s">
        <v>27</v>
      </c>
      <c r="D299" s="45">
        <v>231</v>
      </c>
      <c r="E299" s="45">
        <v>5.8057757399999996E-3</v>
      </c>
      <c r="F299" s="45">
        <v>3.7668327E-4</v>
      </c>
      <c r="G299" s="45">
        <v>1.77965142E-3</v>
      </c>
      <c r="H299" s="45">
        <v>3.6494405800000002E-3</v>
      </c>
    </row>
    <row r="300" spans="1:8" x14ac:dyDescent="0.35">
      <c r="A300" s="45" t="s">
        <v>58</v>
      </c>
      <c r="B300" s="45" t="s">
        <v>8</v>
      </c>
      <c r="C300" s="45" t="s">
        <v>28</v>
      </c>
      <c r="D300" s="45">
        <v>2445</v>
      </c>
      <c r="E300" s="45">
        <v>6.0693495300000004E-3</v>
      </c>
      <c r="F300" s="45">
        <v>7.1062896999999996E-4</v>
      </c>
      <c r="G300" s="45">
        <v>1.7988191599999999E-3</v>
      </c>
      <c r="H300" s="45">
        <v>3.5599009099999998E-3</v>
      </c>
    </row>
    <row r="301" spans="1:8" x14ac:dyDescent="0.35">
      <c r="A301" s="45" t="s">
        <v>58</v>
      </c>
      <c r="B301" s="45" t="s">
        <v>10</v>
      </c>
      <c r="C301" s="45" t="s">
        <v>28</v>
      </c>
      <c r="D301" s="45">
        <v>999</v>
      </c>
      <c r="E301" s="45">
        <v>5.4530917399999998E-3</v>
      </c>
      <c r="F301" s="45">
        <v>6.2307653999999998E-4</v>
      </c>
      <c r="G301" s="45">
        <v>1.59343348E-3</v>
      </c>
      <c r="H301" s="45">
        <v>3.23658124E-3</v>
      </c>
    </row>
    <row r="302" spans="1:8" x14ac:dyDescent="0.35">
      <c r="A302" s="45" t="s">
        <v>58</v>
      </c>
      <c r="B302" s="45" t="s">
        <v>11</v>
      </c>
      <c r="C302" s="45" t="s">
        <v>28</v>
      </c>
      <c r="D302" s="45">
        <v>559</v>
      </c>
      <c r="E302" s="45">
        <v>5.8513050100000002E-3</v>
      </c>
      <c r="F302" s="45">
        <v>7.269717E-4</v>
      </c>
      <c r="G302" s="45">
        <v>1.8170672699999999E-3</v>
      </c>
      <c r="H302" s="45">
        <v>3.3072655400000002E-3</v>
      </c>
    </row>
    <row r="303" spans="1:8" x14ac:dyDescent="0.35">
      <c r="A303" s="45" t="s">
        <v>58</v>
      </c>
      <c r="B303" s="45" t="s">
        <v>12</v>
      </c>
      <c r="C303" s="45" t="s">
        <v>28</v>
      </c>
      <c r="D303" s="45">
        <v>249</v>
      </c>
      <c r="E303" s="45">
        <v>7.0549324499999998E-3</v>
      </c>
      <c r="F303" s="45">
        <v>7.9847141999999998E-4</v>
      </c>
      <c r="G303" s="45">
        <v>2.1012287500000002E-3</v>
      </c>
      <c r="H303" s="45">
        <v>4.1552318E-3</v>
      </c>
    </row>
    <row r="304" spans="1:8" x14ac:dyDescent="0.35">
      <c r="A304" s="45" t="s">
        <v>58</v>
      </c>
      <c r="B304" s="45" t="s">
        <v>13</v>
      </c>
      <c r="C304" s="45" t="s">
        <v>28</v>
      </c>
      <c r="D304" s="45">
        <v>638</v>
      </c>
      <c r="E304" s="45">
        <v>6.8406947899999999E-3</v>
      </c>
      <c r="F304" s="45">
        <v>7.9911882999999996E-4</v>
      </c>
      <c r="G304" s="45">
        <v>1.9864047499999998E-3</v>
      </c>
      <c r="H304" s="45">
        <v>4.05517072E-3</v>
      </c>
    </row>
    <row r="305" spans="1:8" x14ac:dyDescent="0.35">
      <c r="A305" s="45" t="s">
        <v>58</v>
      </c>
      <c r="B305" s="45" t="s">
        <v>8</v>
      </c>
      <c r="C305" s="45" t="s">
        <v>29</v>
      </c>
      <c r="D305" s="45">
        <v>912</v>
      </c>
      <c r="E305" s="45">
        <v>6.5500246299999999E-3</v>
      </c>
      <c r="F305" s="45">
        <v>8.0083176999999996E-4</v>
      </c>
      <c r="G305" s="45">
        <v>1.7560609200000001E-3</v>
      </c>
      <c r="H305" s="45">
        <v>3.9931314500000004E-3</v>
      </c>
    </row>
    <row r="306" spans="1:8" x14ac:dyDescent="0.35">
      <c r="A306" s="45" t="s">
        <v>58</v>
      </c>
      <c r="B306" s="45" t="s">
        <v>10</v>
      </c>
      <c r="C306" s="45" t="s">
        <v>29</v>
      </c>
      <c r="D306" s="45">
        <v>328</v>
      </c>
      <c r="E306" s="45">
        <v>5.9879598900000001E-3</v>
      </c>
      <c r="F306" s="45">
        <v>7.0418336999999998E-4</v>
      </c>
      <c r="G306" s="45">
        <v>1.71705601E-3</v>
      </c>
      <c r="H306" s="45">
        <v>3.56672005E-3</v>
      </c>
    </row>
    <row r="307" spans="1:8" x14ac:dyDescent="0.35">
      <c r="A307" s="45" t="s">
        <v>58</v>
      </c>
      <c r="B307" s="45" t="s">
        <v>11</v>
      </c>
      <c r="C307" s="45" t="s">
        <v>29</v>
      </c>
      <c r="D307" s="45">
        <v>206</v>
      </c>
      <c r="E307" s="45">
        <v>6.1466758599999999E-3</v>
      </c>
      <c r="F307" s="45">
        <v>8.7462893999999995E-4</v>
      </c>
      <c r="G307" s="45">
        <v>1.65200218E-3</v>
      </c>
      <c r="H307" s="45">
        <v>3.62004426E-3</v>
      </c>
    </row>
    <row r="308" spans="1:8" x14ac:dyDescent="0.35">
      <c r="A308" s="45" t="s">
        <v>58</v>
      </c>
      <c r="B308" s="45" t="s">
        <v>12</v>
      </c>
      <c r="C308" s="45" t="s">
        <v>29</v>
      </c>
      <c r="D308" s="45">
        <v>115</v>
      </c>
      <c r="E308" s="45">
        <v>7.1565013700000003E-3</v>
      </c>
      <c r="F308" s="45">
        <v>8.7872356999999998E-4</v>
      </c>
      <c r="G308" s="45">
        <v>2.0233492199999998E-3</v>
      </c>
      <c r="H308" s="45">
        <v>4.2544280899999998E-3</v>
      </c>
    </row>
    <row r="309" spans="1:8" x14ac:dyDescent="0.35">
      <c r="A309" s="45" t="s">
        <v>58</v>
      </c>
      <c r="B309" s="45" t="s">
        <v>13</v>
      </c>
      <c r="C309" s="45" t="s">
        <v>29</v>
      </c>
      <c r="D309" s="45">
        <v>263</v>
      </c>
      <c r="E309" s="45">
        <v>7.3017442399999997E-3</v>
      </c>
      <c r="F309" s="45">
        <v>8.2950440000000003E-4</v>
      </c>
      <c r="G309" s="45">
        <v>1.76933682E-3</v>
      </c>
      <c r="H309" s="45">
        <v>4.7029025199999998E-3</v>
      </c>
    </row>
    <row r="310" spans="1:8" x14ac:dyDescent="0.35">
      <c r="A310" s="45" t="s">
        <v>58</v>
      </c>
      <c r="B310" s="45" t="s">
        <v>8</v>
      </c>
      <c r="C310" s="45" t="s">
        <v>30</v>
      </c>
      <c r="D310" s="45">
        <v>12069</v>
      </c>
      <c r="E310" s="45">
        <v>4.8181442E-3</v>
      </c>
      <c r="F310" s="45">
        <v>1.0427788600000001E-3</v>
      </c>
      <c r="G310" s="45">
        <v>7.8291313000000001E-4</v>
      </c>
      <c r="H310" s="45">
        <v>2.9924517199999999E-3</v>
      </c>
    </row>
    <row r="311" spans="1:8" x14ac:dyDescent="0.35">
      <c r="A311" s="45" t="s">
        <v>58</v>
      </c>
      <c r="B311" s="45" t="s">
        <v>10</v>
      </c>
      <c r="C311" s="45" t="s">
        <v>30</v>
      </c>
      <c r="D311" s="45">
        <v>6595</v>
      </c>
      <c r="E311" s="45">
        <v>4.5878539100000001E-3</v>
      </c>
      <c r="F311" s="45">
        <v>9.9633186000000007E-4</v>
      </c>
      <c r="G311" s="45">
        <v>7.3751660999999997E-4</v>
      </c>
      <c r="H311" s="45">
        <v>2.8540049599999999E-3</v>
      </c>
    </row>
    <row r="312" spans="1:8" x14ac:dyDescent="0.35">
      <c r="A312" s="45" t="s">
        <v>58</v>
      </c>
      <c r="B312" s="45" t="s">
        <v>11</v>
      </c>
      <c r="C312" s="45" t="s">
        <v>30</v>
      </c>
      <c r="D312" s="45">
        <v>2890</v>
      </c>
      <c r="E312" s="45">
        <v>4.7242324200000001E-3</v>
      </c>
      <c r="F312" s="45">
        <v>1.0978146999999999E-3</v>
      </c>
      <c r="G312" s="45">
        <v>7.6283136000000003E-4</v>
      </c>
      <c r="H312" s="45">
        <v>2.86358588E-3</v>
      </c>
    </row>
    <row r="313" spans="1:8" x14ac:dyDescent="0.35">
      <c r="A313" s="45" t="s">
        <v>58</v>
      </c>
      <c r="B313" s="45" t="s">
        <v>12</v>
      </c>
      <c r="C313" s="45" t="s">
        <v>30</v>
      </c>
      <c r="D313" s="45">
        <v>692</v>
      </c>
      <c r="E313" s="45">
        <v>5.49597895E-3</v>
      </c>
      <c r="F313" s="45">
        <v>1.2286412400000001E-3</v>
      </c>
      <c r="G313" s="45">
        <v>8.5689938000000005E-4</v>
      </c>
      <c r="H313" s="45">
        <v>3.4104378299999998E-3</v>
      </c>
    </row>
    <row r="314" spans="1:8" x14ac:dyDescent="0.35">
      <c r="A314" s="45" t="s">
        <v>58</v>
      </c>
      <c r="B314" s="45" t="s">
        <v>13</v>
      </c>
      <c r="C314" s="45" t="s">
        <v>30</v>
      </c>
      <c r="D314" s="45">
        <v>1892</v>
      </c>
      <c r="E314" s="45">
        <v>5.5164041200000003E-3</v>
      </c>
      <c r="F314" s="45">
        <v>1.0526348799999999E-3</v>
      </c>
      <c r="G314" s="45">
        <v>9.4476719999999996E-4</v>
      </c>
      <c r="H314" s="45">
        <v>3.5190015499999999E-3</v>
      </c>
    </row>
    <row r="315" spans="1:8" x14ac:dyDescent="0.35">
      <c r="A315" s="45" t="s">
        <v>58</v>
      </c>
      <c r="B315" s="45" t="s">
        <v>8</v>
      </c>
      <c r="C315" s="45" t="s">
        <v>31</v>
      </c>
      <c r="D315" s="45">
        <v>5263</v>
      </c>
      <c r="E315" s="45">
        <v>4.80646224E-3</v>
      </c>
      <c r="F315" s="45">
        <v>8.9280884000000004E-4</v>
      </c>
      <c r="G315" s="45">
        <v>7.9645351000000005E-4</v>
      </c>
      <c r="H315" s="45">
        <v>3.1171994099999998E-3</v>
      </c>
    </row>
    <row r="316" spans="1:8" x14ac:dyDescent="0.35">
      <c r="A316" s="45" t="s">
        <v>58</v>
      </c>
      <c r="B316" s="45" t="s">
        <v>10</v>
      </c>
      <c r="C316" s="45" t="s">
        <v>31</v>
      </c>
      <c r="D316" s="45">
        <v>2562</v>
      </c>
      <c r="E316" s="45">
        <v>4.5054046000000004E-3</v>
      </c>
      <c r="F316" s="45">
        <v>8.4958739999999998E-4</v>
      </c>
      <c r="G316" s="45">
        <v>7.5465017000000002E-4</v>
      </c>
      <c r="H316" s="45">
        <v>2.9011665600000001E-3</v>
      </c>
    </row>
    <row r="317" spans="1:8" x14ac:dyDescent="0.35">
      <c r="A317" s="45" t="s">
        <v>58</v>
      </c>
      <c r="B317" s="45" t="s">
        <v>11</v>
      </c>
      <c r="C317" s="45" t="s">
        <v>31</v>
      </c>
      <c r="D317" s="45">
        <v>1296</v>
      </c>
      <c r="E317" s="45">
        <v>4.6999579599999999E-3</v>
      </c>
      <c r="F317" s="45">
        <v>9.0542993999999995E-4</v>
      </c>
      <c r="G317" s="45">
        <v>7.8040135999999998E-4</v>
      </c>
      <c r="H317" s="45">
        <v>3.0141262099999998E-3</v>
      </c>
    </row>
    <row r="318" spans="1:8" x14ac:dyDescent="0.35">
      <c r="A318" s="45" t="s">
        <v>58</v>
      </c>
      <c r="B318" s="45" t="s">
        <v>12</v>
      </c>
      <c r="C318" s="45" t="s">
        <v>31</v>
      </c>
      <c r="D318" s="45">
        <v>374</v>
      </c>
      <c r="E318" s="45">
        <v>6.1076757700000003E-3</v>
      </c>
      <c r="F318" s="45">
        <v>1.21351356E-3</v>
      </c>
      <c r="G318" s="45">
        <v>8.7226407999999999E-4</v>
      </c>
      <c r="H318" s="45">
        <v>4.02189765E-3</v>
      </c>
    </row>
    <row r="319" spans="1:8" x14ac:dyDescent="0.35">
      <c r="A319" s="45" t="s">
        <v>58</v>
      </c>
      <c r="B319" s="45" t="s">
        <v>13</v>
      </c>
      <c r="C319" s="45" t="s">
        <v>31</v>
      </c>
      <c r="D319" s="45">
        <v>1031</v>
      </c>
      <c r="E319" s="45">
        <v>5.21643831E-3</v>
      </c>
      <c r="F319" s="45">
        <v>8.6801040000000003E-4</v>
      </c>
      <c r="G319" s="45">
        <v>8.9301086E-4</v>
      </c>
      <c r="H319" s="45">
        <v>3.4554165700000001E-3</v>
      </c>
    </row>
    <row r="320" spans="1:8" x14ac:dyDescent="0.35">
      <c r="A320" s="45" t="s">
        <v>58</v>
      </c>
      <c r="B320" s="45" t="s">
        <v>8</v>
      </c>
      <c r="C320" s="45" t="s">
        <v>159</v>
      </c>
      <c r="D320" s="45">
        <v>2395</v>
      </c>
      <c r="E320" s="45">
        <v>5.5534241299999999E-3</v>
      </c>
      <c r="F320" s="45">
        <v>7.6622280000000005E-4</v>
      </c>
      <c r="G320" s="45">
        <v>1.3727622600000001E-3</v>
      </c>
      <c r="H320" s="45">
        <v>3.4144385999999999E-3</v>
      </c>
    </row>
    <row r="321" spans="1:8" x14ac:dyDescent="0.35">
      <c r="A321" s="45" t="s">
        <v>58</v>
      </c>
      <c r="B321" s="45" t="s">
        <v>10</v>
      </c>
      <c r="C321" s="45" t="s">
        <v>159</v>
      </c>
      <c r="D321" s="45">
        <v>1020</v>
      </c>
      <c r="E321" s="45">
        <v>5.1617077200000003E-3</v>
      </c>
      <c r="F321" s="45">
        <v>6.6530476999999998E-4</v>
      </c>
      <c r="G321" s="45">
        <v>1.28737721E-3</v>
      </c>
      <c r="H321" s="45">
        <v>3.2090252700000001E-3</v>
      </c>
    </row>
    <row r="322" spans="1:8" x14ac:dyDescent="0.35">
      <c r="A322" s="45" t="s">
        <v>58</v>
      </c>
      <c r="B322" s="45" t="s">
        <v>11</v>
      </c>
      <c r="C322" s="45" t="s">
        <v>159</v>
      </c>
      <c r="D322" s="45">
        <v>486</v>
      </c>
      <c r="E322" s="45">
        <v>5.3726801899999996E-3</v>
      </c>
      <c r="F322" s="45">
        <v>7.7715358999999996E-4</v>
      </c>
      <c r="G322" s="45">
        <v>1.3120615700000001E-3</v>
      </c>
      <c r="H322" s="45">
        <v>3.2834645600000002E-3</v>
      </c>
    </row>
    <row r="323" spans="1:8" x14ac:dyDescent="0.35">
      <c r="A323" s="45" t="s">
        <v>58</v>
      </c>
      <c r="B323" s="45" t="s">
        <v>12</v>
      </c>
      <c r="C323" s="45" t="s">
        <v>159</v>
      </c>
      <c r="D323" s="45">
        <v>263</v>
      </c>
      <c r="E323" s="45">
        <v>6.6508235900000004E-3</v>
      </c>
      <c r="F323" s="45">
        <v>1.2829616699999999E-3</v>
      </c>
      <c r="G323" s="45">
        <v>1.54832922E-3</v>
      </c>
      <c r="H323" s="45">
        <v>3.81953223E-3</v>
      </c>
    </row>
    <row r="324" spans="1:8" x14ac:dyDescent="0.35">
      <c r="A324" s="45" t="s">
        <v>58</v>
      </c>
      <c r="B324" s="45" t="s">
        <v>13</v>
      </c>
      <c r="C324" s="45" t="s">
        <v>159</v>
      </c>
      <c r="D324" s="45">
        <v>626</v>
      </c>
      <c r="E324" s="45">
        <v>5.8709580699999996E-3</v>
      </c>
      <c r="F324" s="45">
        <v>7.0507535000000001E-4</v>
      </c>
      <c r="G324" s="45">
        <v>1.48525298E-3</v>
      </c>
      <c r="H324" s="45">
        <v>3.6806292600000002E-3</v>
      </c>
    </row>
    <row r="325" spans="1:8" x14ac:dyDescent="0.35">
      <c r="A325" s="45" t="s">
        <v>58</v>
      </c>
      <c r="B325" s="45" t="s">
        <v>8</v>
      </c>
      <c r="C325" s="45" t="s">
        <v>33</v>
      </c>
      <c r="D325" s="45">
        <v>1160</v>
      </c>
      <c r="E325" s="45">
        <v>6.5361388099999997E-3</v>
      </c>
      <c r="F325" s="45">
        <v>5.7966131000000004E-4</v>
      </c>
      <c r="G325" s="45">
        <v>2.0152555899999999E-3</v>
      </c>
      <c r="H325" s="45">
        <v>3.94122142E-3</v>
      </c>
    </row>
    <row r="326" spans="1:8" x14ac:dyDescent="0.35">
      <c r="A326" s="45" t="s">
        <v>58</v>
      </c>
      <c r="B326" s="45" t="s">
        <v>10</v>
      </c>
      <c r="C326" s="45" t="s">
        <v>33</v>
      </c>
      <c r="D326" s="45">
        <v>435</v>
      </c>
      <c r="E326" s="45">
        <v>5.9479031400000004E-3</v>
      </c>
      <c r="F326" s="45">
        <v>5.0582671E-4</v>
      </c>
      <c r="G326" s="45">
        <v>1.8608714E-3</v>
      </c>
      <c r="H326" s="45">
        <v>3.5812045300000002E-3</v>
      </c>
    </row>
    <row r="327" spans="1:8" x14ac:dyDescent="0.35">
      <c r="A327" s="45" t="s">
        <v>58</v>
      </c>
      <c r="B327" s="45" t="s">
        <v>11</v>
      </c>
      <c r="C327" s="45" t="s">
        <v>33</v>
      </c>
      <c r="D327" s="45">
        <v>333</v>
      </c>
      <c r="E327" s="45">
        <v>6.2140610499999997E-3</v>
      </c>
      <c r="F327" s="45">
        <v>5.7265574999999997E-4</v>
      </c>
      <c r="G327" s="45">
        <v>1.95852078E-3</v>
      </c>
      <c r="H327" s="45">
        <v>3.6828840199999999E-3</v>
      </c>
    </row>
    <row r="328" spans="1:8" x14ac:dyDescent="0.35">
      <c r="A328" s="45" t="s">
        <v>58</v>
      </c>
      <c r="B328" s="45" t="s">
        <v>12</v>
      </c>
      <c r="C328" s="45" t="s">
        <v>33</v>
      </c>
      <c r="D328" s="45">
        <v>114</v>
      </c>
      <c r="E328" s="45">
        <v>8.0084467999999992E-3</v>
      </c>
      <c r="F328" s="45">
        <v>6.5068606999999997E-4</v>
      </c>
      <c r="G328" s="45">
        <v>2.4306568499999999E-3</v>
      </c>
      <c r="H328" s="45">
        <v>4.9271033999999997E-3</v>
      </c>
    </row>
    <row r="329" spans="1:8" x14ac:dyDescent="0.35">
      <c r="A329" s="45" t="s">
        <v>58</v>
      </c>
      <c r="B329" s="45" t="s">
        <v>13</v>
      </c>
      <c r="C329" s="45" t="s">
        <v>33</v>
      </c>
      <c r="D329" s="45">
        <v>278</v>
      </c>
      <c r="E329" s="45">
        <v>7.2386255199999999E-3</v>
      </c>
      <c r="F329" s="45">
        <v>6.7446016999999996E-4</v>
      </c>
      <c r="G329" s="45">
        <v>2.1544428699999999E-3</v>
      </c>
      <c r="H329" s="45">
        <v>4.4097219799999997E-3</v>
      </c>
    </row>
    <row r="330" spans="1:8" x14ac:dyDescent="0.35">
      <c r="A330" s="45" t="s">
        <v>58</v>
      </c>
      <c r="B330" s="45" t="s">
        <v>8</v>
      </c>
      <c r="C330" s="45" t="s">
        <v>34</v>
      </c>
      <c r="D330" s="45">
        <v>1500</v>
      </c>
      <c r="E330" s="45">
        <v>5.57346426E-3</v>
      </c>
      <c r="F330" s="45">
        <v>9.3375748000000005E-4</v>
      </c>
      <c r="G330" s="45">
        <v>1.3983793899999999E-3</v>
      </c>
      <c r="H330" s="45">
        <v>3.2413269199999999E-3</v>
      </c>
    </row>
    <row r="331" spans="1:8" x14ac:dyDescent="0.35">
      <c r="A331" s="45" t="s">
        <v>58</v>
      </c>
      <c r="B331" s="45" t="s">
        <v>10</v>
      </c>
      <c r="C331" s="45" t="s">
        <v>34</v>
      </c>
      <c r="D331" s="45">
        <v>552</v>
      </c>
      <c r="E331" s="45">
        <v>5.2662663599999998E-3</v>
      </c>
      <c r="F331" s="45">
        <v>8.2154934999999999E-4</v>
      </c>
      <c r="G331" s="45">
        <v>1.3315843999999999E-3</v>
      </c>
      <c r="H331" s="45">
        <v>3.1131321500000001E-3</v>
      </c>
    </row>
    <row r="332" spans="1:8" x14ac:dyDescent="0.35">
      <c r="A332" s="45" t="s">
        <v>58</v>
      </c>
      <c r="B332" s="45" t="s">
        <v>11</v>
      </c>
      <c r="C332" s="45" t="s">
        <v>34</v>
      </c>
      <c r="D332" s="45">
        <v>332</v>
      </c>
      <c r="E332" s="45">
        <v>5.1120102899999999E-3</v>
      </c>
      <c r="F332" s="45">
        <v>8.8402195999999998E-4</v>
      </c>
      <c r="G332" s="45">
        <v>1.38578594E-3</v>
      </c>
      <c r="H332" s="45">
        <v>2.8422019100000002E-3</v>
      </c>
    </row>
    <row r="333" spans="1:8" x14ac:dyDescent="0.35">
      <c r="A333" s="45" t="s">
        <v>58</v>
      </c>
      <c r="B333" s="45" t="s">
        <v>12</v>
      </c>
      <c r="C333" s="45" t="s">
        <v>34</v>
      </c>
      <c r="D333" s="45">
        <v>245</v>
      </c>
      <c r="E333" s="45">
        <v>6.3818497299999999E-3</v>
      </c>
      <c r="F333" s="45">
        <v>1.1544309799999999E-3</v>
      </c>
      <c r="G333" s="45">
        <v>1.50420424E-3</v>
      </c>
      <c r="H333" s="45">
        <v>3.7232140500000001E-3</v>
      </c>
    </row>
    <row r="334" spans="1:8" x14ac:dyDescent="0.35">
      <c r="A334" s="45" t="s">
        <v>58</v>
      </c>
      <c r="B334" s="45" t="s">
        <v>13</v>
      </c>
      <c r="C334" s="45" t="s">
        <v>34</v>
      </c>
      <c r="D334" s="45">
        <v>371</v>
      </c>
      <c r="E334" s="45">
        <v>5.9096408699999999E-3</v>
      </c>
      <c r="F334" s="45">
        <v>9.994881299999999E-4</v>
      </c>
      <c r="G334" s="45">
        <v>1.43914695E-3</v>
      </c>
      <c r="H334" s="45">
        <v>3.4710053000000002E-3</v>
      </c>
    </row>
    <row r="335" spans="1:8" x14ac:dyDescent="0.35">
      <c r="A335" s="45" t="s">
        <v>58</v>
      </c>
      <c r="B335" s="45" t="s">
        <v>8</v>
      </c>
      <c r="C335" s="45" t="s">
        <v>35</v>
      </c>
      <c r="D335" s="45">
        <v>1511</v>
      </c>
      <c r="E335" s="45">
        <v>5.4935103199999996E-3</v>
      </c>
      <c r="F335" s="45">
        <v>9.2649251999999999E-4</v>
      </c>
      <c r="G335" s="45">
        <v>1.25562977E-3</v>
      </c>
      <c r="H335" s="45">
        <v>3.3113875499999998E-3</v>
      </c>
    </row>
    <row r="336" spans="1:8" x14ac:dyDescent="0.35">
      <c r="A336" s="45" t="s">
        <v>58</v>
      </c>
      <c r="B336" s="45" t="s">
        <v>10</v>
      </c>
      <c r="C336" s="45" t="s">
        <v>35</v>
      </c>
      <c r="D336" s="45">
        <v>604</v>
      </c>
      <c r="E336" s="45">
        <v>4.7496625099999997E-3</v>
      </c>
      <c r="F336" s="45">
        <v>8.2654962000000001E-4</v>
      </c>
      <c r="G336" s="45">
        <v>1.01675534E-3</v>
      </c>
      <c r="H336" s="45">
        <v>2.9063570599999998E-3</v>
      </c>
    </row>
    <row r="337" spans="1:8" x14ac:dyDescent="0.35">
      <c r="A337" s="45" t="s">
        <v>58</v>
      </c>
      <c r="B337" s="45" t="s">
        <v>11</v>
      </c>
      <c r="C337" s="45" t="s">
        <v>35</v>
      </c>
      <c r="D337" s="45">
        <v>426</v>
      </c>
      <c r="E337" s="45">
        <v>5.4733413599999999E-3</v>
      </c>
      <c r="F337" s="45">
        <v>9.5385561000000004E-4</v>
      </c>
      <c r="G337" s="45">
        <v>1.20864825E-3</v>
      </c>
      <c r="H337" s="45">
        <v>3.31083702E-3</v>
      </c>
    </row>
    <row r="338" spans="1:8" x14ac:dyDescent="0.35">
      <c r="A338" s="45" t="s">
        <v>58</v>
      </c>
      <c r="B338" s="45" t="s">
        <v>12</v>
      </c>
      <c r="C338" s="45" t="s">
        <v>35</v>
      </c>
      <c r="D338" s="45">
        <v>185</v>
      </c>
      <c r="E338" s="45">
        <v>6.3986484199999999E-3</v>
      </c>
      <c r="F338" s="45">
        <v>1.11536514E-3</v>
      </c>
      <c r="G338" s="45">
        <v>1.4454452200000001E-3</v>
      </c>
      <c r="H338" s="45">
        <v>3.8378376199999999E-3</v>
      </c>
    </row>
    <row r="339" spans="1:8" x14ac:dyDescent="0.35">
      <c r="A339" s="45" t="s">
        <v>58</v>
      </c>
      <c r="B339" s="45" t="s">
        <v>13</v>
      </c>
      <c r="C339" s="45" t="s">
        <v>35</v>
      </c>
      <c r="D339" s="45">
        <v>296</v>
      </c>
      <c r="E339" s="45">
        <v>6.4746775700000002E-3</v>
      </c>
      <c r="F339" s="45">
        <v>9.7300399999999997E-4</v>
      </c>
      <c r="G339" s="45">
        <v>1.6920433599999999E-3</v>
      </c>
      <c r="H339" s="45">
        <v>3.8096297099999999E-3</v>
      </c>
    </row>
    <row r="340" spans="1:8" x14ac:dyDescent="0.35">
      <c r="A340" s="45" t="s">
        <v>58</v>
      </c>
      <c r="B340" s="45" t="s">
        <v>8</v>
      </c>
      <c r="C340" s="45" t="s">
        <v>36</v>
      </c>
      <c r="D340" s="45">
        <v>2162</v>
      </c>
      <c r="E340" s="45">
        <v>5.5321020199999996E-3</v>
      </c>
      <c r="F340" s="45">
        <v>3.1408437E-4</v>
      </c>
      <c r="G340" s="45">
        <v>1.2761404599999999E-3</v>
      </c>
      <c r="H340" s="45">
        <v>3.9418767000000002E-3</v>
      </c>
    </row>
    <row r="341" spans="1:8" x14ac:dyDescent="0.35">
      <c r="A341" s="45" t="s">
        <v>58</v>
      </c>
      <c r="B341" s="45" t="s">
        <v>10</v>
      </c>
      <c r="C341" s="45" t="s">
        <v>36</v>
      </c>
      <c r="D341" s="45">
        <v>772</v>
      </c>
      <c r="E341" s="45">
        <v>4.9847675699999996E-3</v>
      </c>
      <c r="F341" s="45">
        <v>2.4387989000000001E-4</v>
      </c>
      <c r="G341" s="45">
        <v>1.07938711E-3</v>
      </c>
      <c r="H341" s="45">
        <v>3.66150006E-3</v>
      </c>
    </row>
    <row r="342" spans="1:8" x14ac:dyDescent="0.35">
      <c r="A342" s="45" t="s">
        <v>58</v>
      </c>
      <c r="B342" s="45" t="s">
        <v>11</v>
      </c>
      <c r="C342" s="45" t="s">
        <v>36</v>
      </c>
      <c r="D342" s="45">
        <v>507</v>
      </c>
      <c r="E342" s="45">
        <v>5.2031510200000004E-3</v>
      </c>
      <c r="F342" s="45">
        <v>3.1941681000000001E-4</v>
      </c>
      <c r="G342" s="45">
        <v>1.17293059E-3</v>
      </c>
      <c r="H342" s="45">
        <v>3.7108031399999998E-3</v>
      </c>
    </row>
    <row r="343" spans="1:8" x14ac:dyDescent="0.35">
      <c r="A343" s="45" t="s">
        <v>58</v>
      </c>
      <c r="B343" s="45" t="s">
        <v>12</v>
      </c>
      <c r="C343" s="45" t="s">
        <v>36</v>
      </c>
      <c r="D343" s="45">
        <v>207</v>
      </c>
      <c r="E343" s="45">
        <v>6.5382892599999999E-3</v>
      </c>
      <c r="F343" s="45">
        <v>4.9153447000000003E-4</v>
      </c>
      <c r="G343" s="45">
        <v>1.4975283799999999E-3</v>
      </c>
      <c r="H343" s="45">
        <v>4.5492259200000003E-3</v>
      </c>
    </row>
    <row r="344" spans="1:8" x14ac:dyDescent="0.35">
      <c r="A344" s="45" t="s">
        <v>58</v>
      </c>
      <c r="B344" s="45" t="s">
        <v>13</v>
      </c>
      <c r="C344" s="45" t="s">
        <v>36</v>
      </c>
      <c r="D344" s="45">
        <v>676</v>
      </c>
      <c r="E344" s="45">
        <v>6.0957700700000001E-3</v>
      </c>
      <c r="F344" s="45">
        <v>3.3592185E-4</v>
      </c>
      <c r="G344" s="45">
        <v>1.5104506699999999E-3</v>
      </c>
      <c r="H344" s="45">
        <v>4.2493970799999999E-3</v>
      </c>
    </row>
    <row r="345" spans="1:8" x14ac:dyDescent="0.35">
      <c r="A345" s="45" t="s">
        <v>58</v>
      </c>
      <c r="B345" s="45" t="s">
        <v>8</v>
      </c>
      <c r="C345" s="45" t="s">
        <v>37</v>
      </c>
      <c r="D345" s="45">
        <v>2427</v>
      </c>
      <c r="E345" s="45">
        <v>5.0045158900000001E-3</v>
      </c>
      <c r="F345" s="45">
        <v>7.8496709999999995E-4</v>
      </c>
      <c r="G345" s="45">
        <v>9.6013287000000004E-4</v>
      </c>
      <c r="H345" s="45">
        <v>3.2594154299999999E-3</v>
      </c>
    </row>
    <row r="346" spans="1:8" x14ac:dyDescent="0.35">
      <c r="A346" s="45" t="s">
        <v>58</v>
      </c>
      <c r="B346" s="45" t="s">
        <v>10</v>
      </c>
      <c r="C346" s="45" t="s">
        <v>37</v>
      </c>
      <c r="D346" s="45">
        <v>1239</v>
      </c>
      <c r="E346" s="45">
        <v>4.4344955399999997E-3</v>
      </c>
      <c r="F346" s="45">
        <v>7.0977354999999999E-4</v>
      </c>
      <c r="G346" s="45">
        <v>8.6285211999999995E-4</v>
      </c>
      <c r="H346" s="45">
        <v>2.8618694000000001E-3</v>
      </c>
    </row>
    <row r="347" spans="1:8" x14ac:dyDescent="0.35">
      <c r="A347" s="45" t="s">
        <v>58</v>
      </c>
      <c r="B347" s="45" t="s">
        <v>11</v>
      </c>
      <c r="C347" s="45" t="s">
        <v>37</v>
      </c>
      <c r="D347" s="45">
        <v>629</v>
      </c>
      <c r="E347" s="45">
        <v>5.2777039399999996E-3</v>
      </c>
      <c r="F347" s="45">
        <v>8.1712204000000004E-4</v>
      </c>
      <c r="G347" s="45">
        <v>9.7604934000000004E-4</v>
      </c>
      <c r="H347" s="45">
        <v>3.4845320799999999E-3</v>
      </c>
    </row>
    <row r="348" spans="1:8" x14ac:dyDescent="0.35">
      <c r="A348" s="45" t="s">
        <v>58</v>
      </c>
      <c r="B348" s="45" t="s">
        <v>12</v>
      </c>
      <c r="C348" s="45" t="s">
        <v>37</v>
      </c>
      <c r="D348" s="45">
        <v>119</v>
      </c>
      <c r="E348" s="45">
        <v>6.0576172400000003E-3</v>
      </c>
      <c r="F348" s="45">
        <v>9.9177147000000009E-4</v>
      </c>
      <c r="G348" s="45">
        <v>1.1150985600000001E-3</v>
      </c>
      <c r="H348" s="45">
        <v>3.9507467500000002E-3</v>
      </c>
    </row>
    <row r="349" spans="1:8" x14ac:dyDescent="0.35">
      <c r="A349" s="45" t="s">
        <v>58</v>
      </c>
      <c r="B349" s="45" t="s">
        <v>13</v>
      </c>
      <c r="C349" s="45" t="s">
        <v>37</v>
      </c>
      <c r="D349" s="45">
        <v>440</v>
      </c>
      <c r="E349" s="45">
        <v>5.9342905700000004E-3</v>
      </c>
      <c r="F349" s="45">
        <v>8.9480720999999999E-4</v>
      </c>
      <c r="G349" s="45">
        <v>1.1694021099999999E-3</v>
      </c>
      <c r="H349" s="45">
        <v>3.8700807600000001E-3</v>
      </c>
    </row>
    <row r="350" spans="1:8" x14ac:dyDescent="0.35">
      <c r="A350" s="45" t="s">
        <v>58</v>
      </c>
      <c r="B350" s="45" t="s">
        <v>8</v>
      </c>
      <c r="C350" s="45" t="s">
        <v>38</v>
      </c>
      <c r="D350" s="45">
        <v>1273</v>
      </c>
      <c r="E350" s="45">
        <v>6.0455668799999996E-3</v>
      </c>
      <c r="F350" s="45">
        <v>8.2359559999999998E-4</v>
      </c>
      <c r="G350" s="45">
        <v>1.57540126E-3</v>
      </c>
      <c r="H350" s="45">
        <v>3.6465695500000001E-3</v>
      </c>
    </row>
    <row r="351" spans="1:8" x14ac:dyDescent="0.35">
      <c r="A351" s="45" t="s">
        <v>58</v>
      </c>
      <c r="B351" s="45" t="s">
        <v>10</v>
      </c>
      <c r="C351" s="45" t="s">
        <v>38</v>
      </c>
      <c r="D351" s="45">
        <v>479</v>
      </c>
      <c r="E351" s="45">
        <v>5.2083814099999999E-3</v>
      </c>
      <c r="F351" s="45">
        <v>6.7902822000000002E-4</v>
      </c>
      <c r="G351" s="45">
        <v>1.35955477E-3</v>
      </c>
      <c r="H351" s="45">
        <v>3.1697979599999999E-3</v>
      </c>
    </row>
    <row r="352" spans="1:8" x14ac:dyDescent="0.35">
      <c r="A352" s="45" t="s">
        <v>58</v>
      </c>
      <c r="B352" s="45" t="s">
        <v>11</v>
      </c>
      <c r="C352" s="45" t="s">
        <v>38</v>
      </c>
      <c r="D352" s="45">
        <v>326</v>
      </c>
      <c r="E352" s="45">
        <v>5.8590729800000003E-3</v>
      </c>
      <c r="F352" s="45">
        <v>7.7922606000000003E-4</v>
      </c>
      <c r="G352" s="45">
        <v>1.5183691599999999E-3</v>
      </c>
      <c r="H352" s="45">
        <v>3.5614772599999998E-3</v>
      </c>
    </row>
    <row r="353" spans="1:8" x14ac:dyDescent="0.35">
      <c r="A353" s="45" t="s">
        <v>58</v>
      </c>
      <c r="B353" s="45" t="s">
        <v>12</v>
      </c>
      <c r="C353" s="45" t="s">
        <v>38</v>
      </c>
      <c r="D353" s="45">
        <v>161</v>
      </c>
      <c r="E353" s="45">
        <v>7.6714542200000003E-3</v>
      </c>
      <c r="F353" s="45">
        <v>1.1579103800000001E-3</v>
      </c>
      <c r="G353" s="45">
        <v>1.78607349E-3</v>
      </c>
      <c r="H353" s="45">
        <v>4.7274698499999998E-3</v>
      </c>
    </row>
    <row r="354" spans="1:8" x14ac:dyDescent="0.35">
      <c r="A354" s="45" t="s">
        <v>58</v>
      </c>
      <c r="B354" s="45" t="s">
        <v>13</v>
      </c>
      <c r="C354" s="45" t="s">
        <v>38</v>
      </c>
      <c r="D354" s="45">
        <v>307</v>
      </c>
      <c r="E354" s="45">
        <v>6.6971662000000001E-3</v>
      </c>
      <c r="F354" s="45">
        <v>9.2094922999999996E-4</v>
      </c>
      <c r="G354" s="45">
        <v>1.8622569800000001E-3</v>
      </c>
      <c r="H354" s="45">
        <v>3.9139595300000003E-3</v>
      </c>
    </row>
    <row r="355" spans="1:8" x14ac:dyDescent="0.35">
      <c r="A355" s="45" t="s">
        <v>58</v>
      </c>
      <c r="B355" s="45" t="s">
        <v>8</v>
      </c>
      <c r="C355" s="45" t="s">
        <v>39</v>
      </c>
      <c r="D355" s="45">
        <v>1152</v>
      </c>
      <c r="E355" s="45">
        <v>7.1398270300000004E-3</v>
      </c>
      <c r="F355" s="45">
        <v>6.1721338000000003E-4</v>
      </c>
      <c r="G355" s="45">
        <v>2.0831321599999999E-3</v>
      </c>
      <c r="H355" s="45">
        <v>4.4394810200000002E-3</v>
      </c>
    </row>
    <row r="356" spans="1:8" x14ac:dyDescent="0.35">
      <c r="A356" s="45" t="s">
        <v>58</v>
      </c>
      <c r="B356" s="45" t="s">
        <v>10</v>
      </c>
      <c r="C356" s="45" t="s">
        <v>39</v>
      </c>
      <c r="D356" s="45">
        <v>373</v>
      </c>
      <c r="E356" s="45">
        <v>6.3430577900000003E-3</v>
      </c>
      <c r="F356" s="45">
        <v>5.4795302999999999E-4</v>
      </c>
      <c r="G356" s="45">
        <v>1.81287832E-3</v>
      </c>
      <c r="H356" s="45">
        <v>3.9822259700000003E-3</v>
      </c>
    </row>
    <row r="357" spans="1:8" x14ac:dyDescent="0.35">
      <c r="A357" s="45" t="s">
        <v>58</v>
      </c>
      <c r="B357" s="45" t="s">
        <v>11</v>
      </c>
      <c r="C357" s="45" t="s">
        <v>39</v>
      </c>
      <c r="D357" s="45">
        <v>329</v>
      </c>
      <c r="E357" s="45">
        <v>6.6527705300000002E-3</v>
      </c>
      <c r="F357" s="45">
        <v>6.2211503999999996E-4</v>
      </c>
      <c r="G357" s="45">
        <v>1.8817894099999999E-3</v>
      </c>
      <c r="H357" s="45">
        <v>4.1488655600000002E-3</v>
      </c>
    </row>
    <row r="358" spans="1:8" x14ac:dyDescent="0.35">
      <c r="A358" s="45" t="s">
        <v>58</v>
      </c>
      <c r="B358" s="45" t="s">
        <v>12</v>
      </c>
      <c r="C358" s="45" t="s">
        <v>39</v>
      </c>
      <c r="D358" s="45">
        <v>181</v>
      </c>
      <c r="E358" s="45">
        <v>8.8988640800000008E-3</v>
      </c>
      <c r="F358" s="45">
        <v>7.0966314999999997E-4</v>
      </c>
      <c r="G358" s="45">
        <v>2.4979535399999998E-3</v>
      </c>
      <c r="H358" s="45">
        <v>5.6912469500000002E-3</v>
      </c>
    </row>
    <row r="359" spans="1:8" x14ac:dyDescent="0.35">
      <c r="A359" s="45" t="s">
        <v>58</v>
      </c>
      <c r="B359" s="45" t="s">
        <v>13</v>
      </c>
      <c r="C359" s="45" t="s">
        <v>39</v>
      </c>
      <c r="D359" s="45">
        <v>269</v>
      </c>
      <c r="E359" s="45">
        <v>7.6567445499999996E-3</v>
      </c>
      <c r="F359" s="45">
        <v>6.4505002000000001E-4</v>
      </c>
      <c r="G359" s="45">
        <v>2.4250049299999999E-3</v>
      </c>
      <c r="H359" s="45">
        <v>4.5866891599999999E-3</v>
      </c>
    </row>
    <row r="360" spans="1:8" x14ac:dyDescent="0.35">
      <c r="A360" s="45" t="s">
        <v>58</v>
      </c>
      <c r="B360" s="45" t="s">
        <v>8</v>
      </c>
      <c r="C360" s="45" t="s">
        <v>40</v>
      </c>
      <c r="D360" s="45">
        <v>2797</v>
      </c>
      <c r="E360" s="45">
        <v>4.7638629900000002E-3</v>
      </c>
      <c r="F360" s="45">
        <v>9.9561012999999999E-4</v>
      </c>
      <c r="G360" s="45">
        <v>1.0686339700000001E-3</v>
      </c>
      <c r="H360" s="45">
        <v>2.6996184000000001E-3</v>
      </c>
    </row>
    <row r="361" spans="1:8" x14ac:dyDescent="0.35">
      <c r="A361" s="45" t="s">
        <v>58</v>
      </c>
      <c r="B361" s="45" t="s">
        <v>10</v>
      </c>
      <c r="C361" s="45" t="s">
        <v>40</v>
      </c>
      <c r="D361" s="45">
        <v>1424</v>
      </c>
      <c r="E361" s="45">
        <v>4.5190742199999996E-3</v>
      </c>
      <c r="F361" s="45">
        <v>9.3209472999999997E-4</v>
      </c>
      <c r="G361" s="45">
        <v>1.00937443E-3</v>
      </c>
      <c r="H361" s="45">
        <v>2.5776045700000002E-3</v>
      </c>
    </row>
    <row r="362" spans="1:8" x14ac:dyDescent="0.35">
      <c r="A362" s="45" t="s">
        <v>58</v>
      </c>
      <c r="B362" s="45" t="s">
        <v>11</v>
      </c>
      <c r="C362" s="45" t="s">
        <v>40</v>
      </c>
      <c r="D362" s="45">
        <v>590</v>
      </c>
      <c r="E362" s="45">
        <v>4.5503764000000002E-3</v>
      </c>
      <c r="F362" s="45">
        <v>9.7669465999999992E-4</v>
      </c>
      <c r="G362" s="45">
        <v>1.0573993099999999E-3</v>
      </c>
      <c r="H362" s="45">
        <v>2.5162819300000002E-3</v>
      </c>
    </row>
    <row r="363" spans="1:8" x14ac:dyDescent="0.35">
      <c r="A363" s="45" t="s">
        <v>58</v>
      </c>
      <c r="B363" s="45" t="s">
        <v>12</v>
      </c>
      <c r="C363" s="45" t="s">
        <v>40</v>
      </c>
      <c r="D363" s="45">
        <v>194</v>
      </c>
      <c r="E363" s="45">
        <v>5.6224343900000001E-3</v>
      </c>
      <c r="F363" s="45">
        <v>1.24707642E-3</v>
      </c>
      <c r="G363" s="45">
        <v>1.0667833500000001E-3</v>
      </c>
      <c r="H363" s="45">
        <v>3.3085741299999998E-3</v>
      </c>
    </row>
    <row r="364" spans="1:8" x14ac:dyDescent="0.35">
      <c r="A364" s="45" t="s">
        <v>58</v>
      </c>
      <c r="B364" s="45" t="s">
        <v>13</v>
      </c>
      <c r="C364" s="45" t="s">
        <v>40</v>
      </c>
      <c r="D364" s="45">
        <v>589</v>
      </c>
      <c r="E364" s="45">
        <v>5.2867381099999996E-3</v>
      </c>
      <c r="F364" s="45">
        <v>1.08529027E-3</v>
      </c>
      <c r="G364" s="45">
        <v>1.2237665E-3</v>
      </c>
      <c r="H364" s="45">
        <v>2.97768085E-3</v>
      </c>
    </row>
    <row r="365" spans="1:8" x14ac:dyDescent="0.35">
      <c r="A365" s="45" t="s">
        <v>58</v>
      </c>
      <c r="B365" s="45" t="s">
        <v>8</v>
      </c>
      <c r="C365" s="45" t="s">
        <v>41</v>
      </c>
      <c r="D365" s="45">
        <v>1402</v>
      </c>
      <c r="E365" s="45">
        <v>6.1383536999999998E-3</v>
      </c>
      <c r="F365" s="45">
        <v>6.8991197999999996E-4</v>
      </c>
      <c r="G365" s="45">
        <v>1.5460054599999999E-3</v>
      </c>
      <c r="H365" s="45">
        <v>3.9024357700000001E-3</v>
      </c>
    </row>
    <row r="366" spans="1:8" x14ac:dyDescent="0.35">
      <c r="A366" s="45" t="s">
        <v>58</v>
      </c>
      <c r="B366" s="45" t="s">
        <v>10</v>
      </c>
      <c r="C366" s="45" t="s">
        <v>41</v>
      </c>
      <c r="D366" s="45">
        <v>521</v>
      </c>
      <c r="E366" s="45">
        <v>5.5427149900000002E-3</v>
      </c>
      <c r="F366" s="45">
        <v>5.9396524999999999E-4</v>
      </c>
      <c r="G366" s="45">
        <v>1.3736490799999999E-3</v>
      </c>
      <c r="H366" s="45">
        <v>3.57510018E-3</v>
      </c>
    </row>
    <row r="367" spans="1:8" x14ac:dyDescent="0.35">
      <c r="A367" s="45" t="s">
        <v>58</v>
      </c>
      <c r="B367" s="45" t="s">
        <v>11</v>
      </c>
      <c r="C367" s="45" t="s">
        <v>41</v>
      </c>
      <c r="D367" s="45">
        <v>349</v>
      </c>
      <c r="E367" s="45">
        <v>5.9226756599999996E-3</v>
      </c>
      <c r="F367" s="45">
        <v>6.8356655999999997E-4</v>
      </c>
      <c r="G367" s="45">
        <v>1.5343770800000001E-3</v>
      </c>
      <c r="H367" s="45">
        <v>3.7047315400000002E-3</v>
      </c>
    </row>
    <row r="368" spans="1:8" x14ac:dyDescent="0.35">
      <c r="A368" s="45" t="s">
        <v>58</v>
      </c>
      <c r="B368" s="45" t="s">
        <v>12</v>
      </c>
      <c r="C368" s="45" t="s">
        <v>41</v>
      </c>
      <c r="D368" s="45">
        <v>249</v>
      </c>
      <c r="E368" s="45">
        <v>7.1642121599999999E-3</v>
      </c>
      <c r="F368" s="45">
        <v>7.6049546000000003E-4</v>
      </c>
      <c r="G368" s="45">
        <v>1.8291217900000001E-3</v>
      </c>
      <c r="H368" s="45">
        <v>4.5745944300000004E-3</v>
      </c>
    </row>
    <row r="369" spans="1:8" x14ac:dyDescent="0.35">
      <c r="A369" s="45" t="s">
        <v>58</v>
      </c>
      <c r="B369" s="45" t="s">
        <v>13</v>
      </c>
      <c r="C369" s="45" t="s">
        <v>41</v>
      </c>
      <c r="D369" s="45">
        <v>283</v>
      </c>
      <c r="E369" s="45">
        <v>6.5982853200000002E-3</v>
      </c>
      <c r="F369" s="45">
        <v>8.1227070000000005E-4</v>
      </c>
      <c r="G369" s="45">
        <v>1.6285496699999999E-3</v>
      </c>
      <c r="H369" s="45">
        <v>4.1574644199999997E-3</v>
      </c>
    </row>
    <row r="370" spans="1:8" x14ac:dyDescent="0.35">
      <c r="A370" s="45" t="s">
        <v>58</v>
      </c>
      <c r="B370" s="45" t="s">
        <v>8</v>
      </c>
      <c r="C370" s="45" t="s">
        <v>42</v>
      </c>
      <c r="D370" s="45">
        <v>1123</v>
      </c>
      <c r="E370" s="45">
        <v>7.3172159599999998E-3</v>
      </c>
      <c r="F370" s="45">
        <v>1.0567859000000001E-3</v>
      </c>
      <c r="G370" s="45">
        <v>1.9665926300000002E-3</v>
      </c>
      <c r="H370" s="45">
        <v>4.2938369500000002E-3</v>
      </c>
    </row>
    <row r="371" spans="1:8" x14ac:dyDescent="0.35">
      <c r="A371" s="45" t="s">
        <v>58</v>
      </c>
      <c r="B371" s="45" t="s">
        <v>10</v>
      </c>
      <c r="C371" s="45" t="s">
        <v>42</v>
      </c>
      <c r="D371" s="45">
        <v>386</v>
      </c>
      <c r="E371" s="45">
        <v>6.2305397299999999E-3</v>
      </c>
      <c r="F371" s="45">
        <v>8.5744076E-4</v>
      </c>
      <c r="G371" s="45">
        <v>1.74504629E-3</v>
      </c>
      <c r="H371" s="45">
        <v>3.6280522100000001E-3</v>
      </c>
    </row>
    <row r="372" spans="1:8" x14ac:dyDescent="0.35">
      <c r="A372" s="45" t="s">
        <v>58</v>
      </c>
      <c r="B372" s="45" t="s">
        <v>11</v>
      </c>
      <c r="C372" s="45" t="s">
        <v>42</v>
      </c>
      <c r="D372" s="45">
        <v>320</v>
      </c>
      <c r="E372" s="45">
        <v>6.89619477E-3</v>
      </c>
      <c r="F372" s="45">
        <v>9.6364993999999995E-4</v>
      </c>
      <c r="G372" s="45">
        <v>1.91192828E-3</v>
      </c>
      <c r="H372" s="45">
        <v>4.02061608E-3</v>
      </c>
    </row>
    <row r="373" spans="1:8" x14ac:dyDescent="0.35">
      <c r="A373" s="45" t="s">
        <v>58</v>
      </c>
      <c r="B373" s="45" t="s">
        <v>12</v>
      </c>
      <c r="C373" s="45" t="s">
        <v>42</v>
      </c>
      <c r="D373" s="45">
        <v>166</v>
      </c>
      <c r="E373" s="45">
        <v>8.6029532299999999E-3</v>
      </c>
      <c r="F373" s="45">
        <v>1.4462709299999999E-3</v>
      </c>
      <c r="G373" s="45">
        <v>2.2719347600000002E-3</v>
      </c>
      <c r="H373" s="45">
        <v>4.8847470699999998E-3</v>
      </c>
    </row>
    <row r="374" spans="1:8" x14ac:dyDescent="0.35">
      <c r="A374" s="45" t="s">
        <v>58</v>
      </c>
      <c r="B374" s="45" t="s">
        <v>13</v>
      </c>
      <c r="C374" s="45" t="s">
        <v>42</v>
      </c>
      <c r="D374" s="45">
        <v>251</v>
      </c>
      <c r="E374" s="45">
        <v>8.6747913399999998E-3</v>
      </c>
      <c r="F374" s="45">
        <v>1.22449991E-3</v>
      </c>
      <c r="G374" s="45">
        <v>2.1750495500000001E-3</v>
      </c>
      <c r="H374" s="45">
        <v>5.2752413800000002E-3</v>
      </c>
    </row>
    <row r="375" spans="1:8" x14ac:dyDescent="0.35">
      <c r="A375" s="45" t="s">
        <v>58</v>
      </c>
      <c r="B375" s="45" t="s">
        <v>8</v>
      </c>
      <c r="C375" s="45" t="s">
        <v>43</v>
      </c>
      <c r="D375" s="45">
        <v>1066</v>
      </c>
      <c r="E375" s="45">
        <v>6.5068877499999999E-3</v>
      </c>
      <c r="F375" s="45">
        <v>9.4348222999999999E-4</v>
      </c>
      <c r="G375" s="45">
        <v>1.69576448E-3</v>
      </c>
      <c r="H375" s="45">
        <v>3.8676405599999998E-3</v>
      </c>
    </row>
    <row r="376" spans="1:8" x14ac:dyDescent="0.35">
      <c r="A376" s="45" t="s">
        <v>58</v>
      </c>
      <c r="B376" s="45" t="s">
        <v>10</v>
      </c>
      <c r="C376" s="45" t="s">
        <v>43</v>
      </c>
      <c r="D376" s="45">
        <v>356</v>
      </c>
      <c r="E376" s="45">
        <v>5.7710086700000001E-3</v>
      </c>
      <c r="F376" s="45">
        <v>8.4975136999999997E-4</v>
      </c>
      <c r="G376" s="45">
        <v>1.42198531E-3</v>
      </c>
      <c r="H376" s="45">
        <v>3.4992715000000001E-3</v>
      </c>
    </row>
    <row r="377" spans="1:8" x14ac:dyDescent="0.35">
      <c r="A377" s="45" t="s">
        <v>58</v>
      </c>
      <c r="B377" s="45" t="s">
        <v>11</v>
      </c>
      <c r="C377" s="45" t="s">
        <v>43</v>
      </c>
      <c r="D377" s="45">
        <v>238</v>
      </c>
      <c r="E377" s="45">
        <v>6.3084537100000001E-3</v>
      </c>
      <c r="F377" s="45">
        <v>9.5773009000000003E-4</v>
      </c>
      <c r="G377" s="45">
        <v>1.5992158299999999E-3</v>
      </c>
      <c r="H377" s="45">
        <v>3.7515073099999999E-3</v>
      </c>
    </row>
    <row r="378" spans="1:8" x14ac:dyDescent="0.35">
      <c r="A378" s="45" t="s">
        <v>58</v>
      </c>
      <c r="B378" s="45" t="s">
        <v>12</v>
      </c>
      <c r="C378" s="45" t="s">
        <v>43</v>
      </c>
      <c r="D378" s="45">
        <v>110</v>
      </c>
      <c r="E378" s="45">
        <v>7.7319021100000001E-3</v>
      </c>
      <c r="F378" s="45">
        <v>1.2841959E-3</v>
      </c>
      <c r="G378" s="45">
        <v>1.97032808E-3</v>
      </c>
      <c r="H378" s="45">
        <v>4.4773777399999999E-3</v>
      </c>
    </row>
    <row r="379" spans="1:8" x14ac:dyDescent="0.35">
      <c r="A379" s="45" t="s">
        <v>58</v>
      </c>
      <c r="B379" s="45" t="s">
        <v>13</v>
      </c>
      <c r="C379" s="45" t="s">
        <v>43</v>
      </c>
      <c r="D379" s="45">
        <v>362</v>
      </c>
      <c r="E379" s="45">
        <v>6.9887901800000001E-3</v>
      </c>
      <c r="F379" s="45">
        <v>9.2276038999999997E-4</v>
      </c>
      <c r="G379" s="45">
        <v>1.94505168E-3</v>
      </c>
      <c r="H379" s="45">
        <v>4.1209776099999998E-3</v>
      </c>
    </row>
    <row r="380" spans="1:8" x14ac:dyDescent="0.35">
      <c r="A380" s="45" t="s">
        <v>58</v>
      </c>
      <c r="B380" s="45" t="s">
        <v>8</v>
      </c>
      <c r="C380" s="45" t="s">
        <v>44</v>
      </c>
      <c r="D380" s="45">
        <v>539</v>
      </c>
      <c r="E380" s="45">
        <v>6.9307228099999996E-3</v>
      </c>
      <c r="F380" s="45">
        <v>6.0973229000000002E-4</v>
      </c>
      <c r="G380" s="45">
        <v>1.9181394899999999E-3</v>
      </c>
      <c r="H380" s="45">
        <v>4.4028505300000003E-3</v>
      </c>
    </row>
    <row r="381" spans="1:8" x14ac:dyDescent="0.35">
      <c r="A381" s="45" t="s">
        <v>58</v>
      </c>
      <c r="B381" s="45" t="s">
        <v>10</v>
      </c>
      <c r="C381" s="45" t="s">
        <v>44</v>
      </c>
      <c r="D381" s="45">
        <v>184</v>
      </c>
      <c r="E381" s="45">
        <v>6.34215205E-3</v>
      </c>
      <c r="F381" s="45">
        <v>5.5046019999999997E-4</v>
      </c>
      <c r="G381" s="45">
        <v>1.7240964800000001E-3</v>
      </c>
      <c r="H381" s="45">
        <v>4.0675948699999999E-3</v>
      </c>
    </row>
    <row r="382" spans="1:8" x14ac:dyDescent="0.35">
      <c r="A382" s="45" t="s">
        <v>58</v>
      </c>
      <c r="B382" s="45" t="s">
        <v>11</v>
      </c>
      <c r="C382" s="45" t="s">
        <v>44</v>
      </c>
      <c r="D382" s="45">
        <v>149</v>
      </c>
      <c r="E382" s="45">
        <v>6.7183225300000001E-3</v>
      </c>
      <c r="F382" s="45">
        <v>5.7295524999999997E-4</v>
      </c>
      <c r="G382" s="45">
        <v>1.9226165800000001E-3</v>
      </c>
      <c r="H382" s="45">
        <v>4.2227501700000001E-3</v>
      </c>
    </row>
    <row r="383" spans="1:8" x14ac:dyDescent="0.35">
      <c r="A383" s="45" t="s">
        <v>58</v>
      </c>
      <c r="B383" s="45" t="s">
        <v>12</v>
      </c>
      <c r="C383" s="45" t="s">
        <v>44</v>
      </c>
      <c r="D383" s="45">
        <v>61</v>
      </c>
      <c r="E383" s="45">
        <v>7.65805228E-3</v>
      </c>
      <c r="F383" s="45">
        <v>7.3523804999999995E-4</v>
      </c>
      <c r="G383" s="45">
        <v>1.6215085699999999E-3</v>
      </c>
      <c r="H383" s="45">
        <v>5.3013051700000003E-3</v>
      </c>
    </row>
    <row r="384" spans="1:8" x14ac:dyDescent="0.35">
      <c r="A384" s="45" t="s">
        <v>58</v>
      </c>
      <c r="B384" s="45" t="s">
        <v>13</v>
      </c>
      <c r="C384" s="45" t="s">
        <v>44</v>
      </c>
      <c r="D384" s="45">
        <v>145</v>
      </c>
      <c r="E384" s="45">
        <v>7.5898784199999996E-3</v>
      </c>
      <c r="F384" s="45">
        <v>6.6993911000000003E-4</v>
      </c>
      <c r="G384" s="45">
        <v>2.2845623399999999E-3</v>
      </c>
      <c r="H384" s="45">
        <v>4.6353764999999998E-3</v>
      </c>
    </row>
    <row r="385" spans="1:8" x14ac:dyDescent="0.35">
      <c r="A385" s="45" t="s">
        <v>58</v>
      </c>
      <c r="B385" s="45" t="s">
        <v>8</v>
      </c>
      <c r="C385" s="45" t="s">
        <v>45</v>
      </c>
      <c r="D385" s="45">
        <v>1796</v>
      </c>
      <c r="E385" s="45">
        <v>5.4553906000000003E-3</v>
      </c>
      <c r="F385" s="45">
        <v>6.2971057999999997E-4</v>
      </c>
      <c r="G385" s="45">
        <v>1.2420409700000001E-3</v>
      </c>
      <c r="H385" s="45">
        <v>3.58363856E-3</v>
      </c>
    </row>
    <row r="386" spans="1:8" x14ac:dyDescent="0.35">
      <c r="A386" s="45" t="s">
        <v>58</v>
      </c>
      <c r="B386" s="45" t="s">
        <v>10</v>
      </c>
      <c r="C386" s="45" t="s">
        <v>45</v>
      </c>
      <c r="D386" s="45">
        <v>698</v>
      </c>
      <c r="E386" s="45">
        <v>4.7309937399999998E-3</v>
      </c>
      <c r="F386" s="45">
        <v>5.3613806E-4</v>
      </c>
      <c r="G386" s="45">
        <v>1.00928223E-3</v>
      </c>
      <c r="H386" s="45">
        <v>3.1855729499999999E-3</v>
      </c>
    </row>
    <row r="387" spans="1:8" x14ac:dyDescent="0.35">
      <c r="A387" s="45" t="s">
        <v>58</v>
      </c>
      <c r="B387" s="45" t="s">
        <v>11</v>
      </c>
      <c r="C387" s="45" t="s">
        <v>45</v>
      </c>
      <c r="D387" s="45">
        <v>474</v>
      </c>
      <c r="E387" s="45">
        <v>5.1324667500000001E-3</v>
      </c>
      <c r="F387" s="45">
        <v>6.1811391000000005E-4</v>
      </c>
      <c r="G387" s="45">
        <v>1.1720823099999999E-3</v>
      </c>
      <c r="H387" s="45">
        <v>3.3422700399999999E-3</v>
      </c>
    </row>
    <row r="388" spans="1:8" x14ac:dyDescent="0.35">
      <c r="A388" s="45" t="s">
        <v>58</v>
      </c>
      <c r="B388" s="45" t="s">
        <v>12</v>
      </c>
      <c r="C388" s="45" t="s">
        <v>45</v>
      </c>
      <c r="D388" s="45">
        <v>149</v>
      </c>
      <c r="E388" s="45">
        <v>8.0141527800000004E-3</v>
      </c>
      <c r="F388" s="45">
        <v>1.0693975999999999E-3</v>
      </c>
      <c r="G388" s="45">
        <v>1.63411923E-3</v>
      </c>
      <c r="H388" s="45">
        <v>5.3106355099999999E-3</v>
      </c>
    </row>
    <row r="389" spans="1:8" x14ac:dyDescent="0.35">
      <c r="A389" s="45" t="s">
        <v>58</v>
      </c>
      <c r="B389" s="45" t="s">
        <v>13</v>
      </c>
      <c r="C389" s="45" t="s">
        <v>45</v>
      </c>
      <c r="D389" s="45">
        <v>475</v>
      </c>
      <c r="E389" s="45">
        <v>6.03947344E-3</v>
      </c>
      <c r="F389" s="45">
        <v>6.4086231999999999E-4</v>
      </c>
      <c r="G389" s="45">
        <v>1.5308964400000001E-3</v>
      </c>
      <c r="H389" s="45">
        <v>3.8677141900000001E-3</v>
      </c>
    </row>
    <row r="390" spans="1:8" x14ac:dyDescent="0.35">
      <c r="A390" s="45" t="s">
        <v>58</v>
      </c>
      <c r="B390" s="45" t="s">
        <v>8</v>
      </c>
      <c r="C390" s="45" t="s">
        <v>46</v>
      </c>
      <c r="D390" s="45">
        <v>929</v>
      </c>
      <c r="E390" s="45">
        <v>6.6225877699999996E-3</v>
      </c>
      <c r="F390" s="45">
        <v>6.8987189000000002E-4</v>
      </c>
      <c r="G390" s="45">
        <v>2.25582292E-3</v>
      </c>
      <c r="H390" s="45">
        <v>3.67689248E-3</v>
      </c>
    </row>
    <row r="391" spans="1:8" x14ac:dyDescent="0.35">
      <c r="A391" s="45" t="s">
        <v>58</v>
      </c>
      <c r="B391" s="45" t="s">
        <v>10</v>
      </c>
      <c r="C391" s="45" t="s">
        <v>46</v>
      </c>
      <c r="D391" s="45">
        <v>322</v>
      </c>
      <c r="E391" s="45">
        <v>6.0540672299999997E-3</v>
      </c>
      <c r="F391" s="45">
        <v>5.8017718000000001E-4</v>
      </c>
      <c r="G391" s="45">
        <v>2.0569499499999999E-3</v>
      </c>
      <c r="H391" s="45">
        <v>3.4169396100000001E-3</v>
      </c>
    </row>
    <row r="392" spans="1:8" x14ac:dyDescent="0.35">
      <c r="A392" s="45" t="s">
        <v>58</v>
      </c>
      <c r="B392" s="45" t="s">
        <v>11</v>
      </c>
      <c r="C392" s="45" t="s">
        <v>46</v>
      </c>
      <c r="D392" s="45">
        <v>238</v>
      </c>
      <c r="E392" s="45">
        <v>6.1140286900000004E-3</v>
      </c>
      <c r="F392" s="45">
        <v>7.7200996999999996E-4</v>
      </c>
      <c r="G392" s="45">
        <v>2.1804969500000002E-3</v>
      </c>
      <c r="H392" s="45">
        <v>3.1615213100000001E-3</v>
      </c>
    </row>
    <row r="393" spans="1:8" x14ac:dyDescent="0.35">
      <c r="A393" s="45" t="s">
        <v>58</v>
      </c>
      <c r="B393" s="45" t="s">
        <v>12</v>
      </c>
      <c r="C393" s="45" t="s">
        <v>46</v>
      </c>
      <c r="D393" s="45">
        <v>117</v>
      </c>
      <c r="E393" s="45">
        <v>7.7822291000000004E-3</v>
      </c>
      <c r="F393" s="45">
        <v>7.8565183999999995E-4</v>
      </c>
      <c r="G393" s="45">
        <v>2.4453938700000001E-3</v>
      </c>
      <c r="H393" s="45">
        <v>4.5511828999999998E-3</v>
      </c>
    </row>
    <row r="394" spans="1:8" x14ac:dyDescent="0.35">
      <c r="A394" s="45" t="s">
        <v>58</v>
      </c>
      <c r="B394" s="45" t="s">
        <v>13</v>
      </c>
      <c r="C394" s="45" t="s">
        <v>46</v>
      </c>
      <c r="D394" s="45">
        <v>252</v>
      </c>
      <c r="E394" s="45">
        <v>7.29093156E-3</v>
      </c>
      <c r="F394" s="45">
        <v>7.0799323000000003E-4</v>
      </c>
      <c r="G394" s="45">
        <v>2.4930644999999999E-3</v>
      </c>
      <c r="H394" s="45">
        <v>4.0898733800000002E-3</v>
      </c>
    </row>
    <row r="395" spans="1:8" x14ac:dyDescent="0.35">
      <c r="A395" s="45" t="s">
        <v>58</v>
      </c>
      <c r="B395" s="45" t="s">
        <v>8</v>
      </c>
      <c r="C395" s="45" t="s">
        <v>47</v>
      </c>
      <c r="D395" s="45">
        <v>665</v>
      </c>
      <c r="E395" s="45">
        <v>6.6585732899999998E-3</v>
      </c>
      <c r="F395" s="45">
        <v>6.1829897999999997E-4</v>
      </c>
      <c r="G395" s="45">
        <v>2.1136345500000001E-3</v>
      </c>
      <c r="H395" s="45">
        <v>3.9266393500000003E-3</v>
      </c>
    </row>
    <row r="396" spans="1:8" x14ac:dyDescent="0.35">
      <c r="A396" s="45" t="s">
        <v>58</v>
      </c>
      <c r="B396" s="45" t="s">
        <v>10</v>
      </c>
      <c r="C396" s="45" t="s">
        <v>47</v>
      </c>
      <c r="D396" s="45">
        <v>205</v>
      </c>
      <c r="E396" s="45">
        <v>6.0540873899999998E-3</v>
      </c>
      <c r="F396" s="45">
        <v>4.9525719999999999E-4</v>
      </c>
      <c r="G396" s="45">
        <v>1.8425359000000001E-3</v>
      </c>
      <c r="H396" s="45">
        <v>3.7162938799999998E-3</v>
      </c>
    </row>
    <row r="397" spans="1:8" x14ac:dyDescent="0.35">
      <c r="A397" s="45" t="s">
        <v>58</v>
      </c>
      <c r="B397" s="45" t="s">
        <v>11</v>
      </c>
      <c r="C397" s="45" t="s">
        <v>47</v>
      </c>
      <c r="D397" s="45">
        <v>146</v>
      </c>
      <c r="E397" s="45">
        <v>6.4399414300000003E-3</v>
      </c>
      <c r="F397" s="45">
        <v>5.4897550999999996E-4</v>
      </c>
      <c r="G397" s="45">
        <v>2.2415649800000001E-3</v>
      </c>
      <c r="H397" s="45">
        <v>3.6494005500000001E-3</v>
      </c>
    </row>
    <row r="398" spans="1:8" x14ac:dyDescent="0.35">
      <c r="A398" s="45" t="s">
        <v>58</v>
      </c>
      <c r="B398" s="45" t="s">
        <v>12</v>
      </c>
      <c r="C398" s="45" t="s">
        <v>47</v>
      </c>
      <c r="D398" s="45">
        <v>163</v>
      </c>
      <c r="E398" s="45">
        <v>7.6110540799999996E-3</v>
      </c>
      <c r="F398" s="45">
        <v>7.9683572999999998E-4</v>
      </c>
      <c r="G398" s="45">
        <v>2.1669788799999999E-3</v>
      </c>
      <c r="H398" s="45">
        <v>4.6472390899999997E-3</v>
      </c>
    </row>
    <row r="399" spans="1:8" x14ac:dyDescent="0.35">
      <c r="A399" s="45" t="s">
        <v>58</v>
      </c>
      <c r="B399" s="45" t="s">
        <v>13</v>
      </c>
      <c r="C399" s="45" t="s">
        <v>47</v>
      </c>
      <c r="D399" s="45">
        <v>151</v>
      </c>
      <c r="E399" s="45">
        <v>6.66245073E-3</v>
      </c>
      <c r="F399" s="45">
        <v>6.5964533999999999E-4</v>
      </c>
      <c r="G399" s="45">
        <v>2.3004044700000001E-3</v>
      </c>
      <c r="H399" s="45">
        <v>3.70240049E-3</v>
      </c>
    </row>
    <row r="400" spans="1:8" x14ac:dyDescent="0.35">
      <c r="A400" s="45" t="s">
        <v>58</v>
      </c>
      <c r="B400" s="45" t="s">
        <v>8</v>
      </c>
      <c r="C400" s="45" t="s">
        <v>48</v>
      </c>
      <c r="D400" s="45">
        <v>2149</v>
      </c>
      <c r="E400" s="45">
        <v>5.4978088200000001E-3</v>
      </c>
      <c r="F400" s="45">
        <v>9.1996362E-4</v>
      </c>
      <c r="G400" s="45">
        <v>8.2712327000000003E-4</v>
      </c>
      <c r="H400" s="45">
        <v>3.7507214600000002E-3</v>
      </c>
    </row>
    <row r="401" spans="1:8" x14ac:dyDescent="0.35">
      <c r="A401" s="45" t="s">
        <v>58</v>
      </c>
      <c r="B401" s="45" t="s">
        <v>10</v>
      </c>
      <c r="C401" s="45" t="s">
        <v>48</v>
      </c>
      <c r="D401" s="45">
        <v>749</v>
      </c>
      <c r="E401" s="45">
        <v>5.0450289299999998E-3</v>
      </c>
      <c r="F401" s="45">
        <v>8.7765144999999995E-4</v>
      </c>
      <c r="G401" s="45">
        <v>6.7948599000000002E-4</v>
      </c>
      <c r="H401" s="45">
        <v>3.4878910199999998E-3</v>
      </c>
    </row>
    <row r="402" spans="1:8" x14ac:dyDescent="0.35">
      <c r="A402" s="45" t="s">
        <v>58</v>
      </c>
      <c r="B402" s="45" t="s">
        <v>11</v>
      </c>
      <c r="C402" s="45" t="s">
        <v>48</v>
      </c>
      <c r="D402" s="45">
        <v>542</v>
      </c>
      <c r="E402" s="45">
        <v>5.40472933E-3</v>
      </c>
      <c r="F402" s="45">
        <v>9.4945822999999998E-4</v>
      </c>
      <c r="G402" s="45">
        <v>7.6771108000000003E-4</v>
      </c>
      <c r="H402" s="45">
        <v>3.68755954E-3</v>
      </c>
    </row>
    <row r="403" spans="1:8" x14ac:dyDescent="0.35">
      <c r="A403" s="45" t="s">
        <v>58</v>
      </c>
      <c r="B403" s="45" t="s">
        <v>12</v>
      </c>
      <c r="C403" s="45" t="s">
        <v>48</v>
      </c>
      <c r="D403" s="45">
        <v>208</v>
      </c>
      <c r="E403" s="45">
        <v>6.5915462100000002E-3</v>
      </c>
      <c r="F403" s="45">
        <v>1.0405535300000001E-3</v>
      </c>
      <c r="G403" s="45">
        <v>9.4083844000000002E-4</v>
      </c>
      <c r="H403" s="45">
        <v>4.61015378E-3</v>
      </c>
    </row>
    <row r="404" spans="1:8" x14ac:dyDescent="0.35">
      <c r="A404" s="45" t="s">
        <v>58</v>
      </c>
      <c r="B404" s="45" t="s">
        <v>13</v>
      </c>
      <c r="C404" s="45" t="s">
        <v>48</v>
      </c>
      <c r="D404" s="45">
        <v>650</v>
      </c>
      <c r="E404" s="45">
        <v>5.7471685699999999E-3</v>
      </c>
      <c r="F404" s="45">
        <v>9.0553751000000001E-4</v>
      </c>
      <c r="G404" s="45">
        <v>1.0103986199999999E-3</v>
      </c>
      <c r="H404" s="45">
        <v>3.8312319600000001E-3</v>
      </c>
    </row>
    <row r="405" spans="1:8" x14ac:dyDescent="0.35">
      <c r="A405" s="45" t="s">
        <v>58</v>
      </c>
      <c r="B405" s="45" t="s">
        <v>8</v>
      </c>
      <c r="C405" s="45" t="s">
        <v>49</v>
      </c>
      <c r="D405" s="45">
        <v>1478</v>
      </c>
      <c r="E405" s="45">
        <v>6.24261522E-3</v>
      </c>
      <c r="F405" s="45">
        <v>6.7790533E-4</v>
      </c>
      <c r="G405" s="45">
        <v>1.5873863699999999E-3</v>
      </c>
      <c r="H405" s="45">
        <v>3.9773230300000004E-3</v>
      </c>
    </row>
    <row r="406" spans="1:8" x14ac:dyDescent="0.35">
      <c r="A406" s="45" t="s">
        <v>58</v>
      </c>
      <c r="B406" s="45" t="s">
        <v>10</v>
      </c>
      <c r="C406" s="45" t="s">
        <v>49</v>
      </c>
      <c r="D406" s="45">
        <v>602</v>
      </c>
      <c r="E406" s="45">
        <v>5.5726857199999997E-3</v>
      </c>
      <c r="F406" s="45">
        <v>5.4719198999999999E-4</v>
      </c>
      <c r="G406" s="45">
        <v>1.45000822E-3</v>
      </c>
      <c r="H406" s="45">
        <v>3.5754850300000001E-3</v>
      </c>
    </row>
    <row r="407" spans="1:8" x14ac:dyDescent="0.35">
      <c r="A407" s="45" t="s">
        <v>58</v>
      </c>
      <c r="B407" s="45" t="s">
        <v>11</v>
      </c>
      <c r="C407" s="45" t="s">
        <v>49</v>
      </c>
      <c r="D407" s="45">
        <v>390</v>
      </c>
      <c r="E407" s="45">
        <v>6.0376896899999996E-3</v>
      </c>
      <c r="F407" s="45">
        <v>6.7556953000000005E-4</v>
      </c>
      <c r="G407" s="45">
        <v>1.60713414E-3</v>
      </c>
      <c r="H407" s="45">
        <v>3.7549855199999998E-3</v>
      </c>
    </row>
    <row r="408" spans="1:8" x14ac:dyDescent="0.35">
      <c r="A408" s="45" t="s">
        <v>58</v>
      </c>
      <c r="B408" s="45" t="s">
        <v>12</v>
      </c>
      <c r="C408" s="45" t="s">
        <v>49</v>
      </c>
      <c r="D408" s="45">
        <v>100</v>
      </c>
      <c r="E408" s="45">
        <v>7.8997682800000003E-3</v>
      </c>
      <c r="F408" s="45">
        <v>9.7083311000000004E-4</v>
      </c>
      <c r="G408" s="45">
        <v>1.9190969699999999E-3</v>
      </c>
      <c r="H408" s="45">
        <v>5.0098377000000003E-3</v>
      </c>
    </row>
    <row r="409" spans="1:8" x14ac:dyDescent="0.35">
      <c r="A409" s="45" t="s">
        <v>58</v>
      </c>
      <c r="B409" s="45" t="s">
        <v>13</v>
      </c>
      <c r="C409" s="45" t="s">
        <v>49</v>
      </c>
      <c r="D409" s="45">
        <v>386</v>
      </c>
      <c r="E409" s="45">
        <v>7.0651624E-3</v>
      </c>
      <c r="F409" s="45">
        <v>8.0823593999999996E-4</v>
      </c>
      <c r="G409" s="45">
        <v>1.6957515399999999E-3</v>
      </c>
      <c r="H409" s="45">
        <v>4.5611744300000003E-3</v>
      </c>
    </row>
    <row r="410" spans="1:8" x14ac:dyDescent="0.35">
      <c r="A410" s="45" t="s">
        <v>58</v>
      </c>
      <c r="B410" s="45" t="s">
        <v>8</v>
      </c>
      <c r="C410" s="45" t="s">
        <v>50</v>
      </c>
      <c r="D410" s="45">
        <v>968</v>
      </c>
      <c r="E410" s="45">
        <v>6.9711793500000004E-3</v>
      </c>
      <c r="F410" s="45">
        <v>8.0690880999999997E-4</v>
      </c>
      <c r="G410" s="45">
        <v>2.4596339900000001E-3</v>
      </c>
      <c r="H410" s="45">
        <v>3.7046360899999999E-3</v>
      </c>
    </row>
    <row r="411" spans="1:8" x14ac:dyDescent="0.35">
      <c r="A411" s="45" t="s">
        <v>58</v>
      </c>
      <c r="B411" s="45" t="s">
        <v>10</v>
      </c>
      <c r="C411" s="45" t="s">
        <v>50</v>
      </c>
      <c r="D411" s="45">
        <v>335</v>
      </c>
      <c r="E411" s="45">
        <v>6.46227173E-3</v>
      </c>
      <c r="F411" s="45">
        <v>7.2412219999999996E-4</v>
      </c>
      <c r="G411" s="45">
        <v>2.2636468000000001E-3</v>
      </c>
      <c r="H411" s="45">
        <v>3.4745022499999998E-3</v>
      </c>
    </row>
    <row r="412" spans="1:8" x14ac:dyDescent="0.35">
      <c r="A412" s="45" t="s">
        <v>58</v>
      </c>
      <c r="B412" s="45" t="s">
        <v>11</v>
      </c>
      <c r="C412" s="45" t="s">
        <v>50</v>
      </c>
      <c r="D412" s="45">
        <v>257</v>
      </c>
      <c r="E412" s="45">
        <v>7.1238648499999998E-3</v>
      </c>
      <c r="F412" s="45">
        <v>8.1059025000000001E-4</v>
      </c>
      <c r="G412" s="45">
        <v>2.3676860400000002E-3</v>
      </c>
      <c r="H412" s="45">
        <v>3.9455881000000003E-3</v>
      </c>
    </row>
    <row r="413" spans="1:8" x14ac:dyDescent="0.35">
      <c r="A413" s="45" t="s">
        <v>58</v>
      </c>
      <c r="B413" s="45" t="s">
        <v>12</v>
      </c>
      <c r="C413" s="45" t="s">
        <v>50</v>
      </c>
      <c r="D413" s="45">
        <v>77</v>
      </c>
      <c r="E413" s="45">
        <v>7.1524769400000002E-3</v>
      </c>
      <c r="F413" s="45">
        <v>8.9721593999999997E-4</v>
      </c>
      <c r="G413" s="45">
        <v>2.6462539699999999E-3</v>
      </c>
      <c r="H413" s="45">
        <v>3.60900646E-3</v>
      </c>
    </row>
    <row r="414" spans="1:8" x14ac:dyDescent="0.35">
      <c r="A414" s="45" t="s">
        <v>58</v>
      </c>
      <c r="B414" s="45" t="s">
        <v>13</v>
      </c>
      <c r="C414" s="45" t="s">
        <v>50</v>
      </c>
      <c r="D414" s="45">
        <v>299</v>
      </c>
      <c r="E414" s="45">
        <v>7.36343343E-3</v>
      </c>
      <c r="F414" s="45">
        <v>8.7324237000000002E-4</v>
      </c>
      <c r="G414" s="45">
        <v>2.71019116E-3</v>
      </c>
      <c r="H414" s="45">
        <v>3.7799994599999999E-3</v>
      </c>
    </row>
    <row r="415" spans="1:8" x14ac:dyDescent="0.35">
      <c r="A415" s="45" t="s">
        <v>58</v>
      </c>
      <c r="B415" s="45" t="s">
        <v>8</v>
      </c>
      <c r="C415" s="45" t="s">
        <v>51</v>
      </c>
      <c r="D415" s="45">
        <v>1363</v>
      </c>
      <c r="E415" s="45">
        <v>6.0764311099999998E-3</v>
      </c>
      <c r="F415" s="45">
        <v>8.4623184999999999E-4</v>
      </c>
      <c r="G415" s="45">
        <v>9.1127764999999995E-4</v>
      </c>
      <c r="H415" s="45">
        <v>4.3189211200000003E-3</v>
      </c>
    </row>
    <row r="416" spans="1:8" x14ac:dyDescent="0.35">
      <c r="A416" s="45" t="s">
        <v>58</v>
      </c>
      <c r="B416" s="45" t="s">
        <v>10</v>
      </c>
      <c r="C416" s="45" t="s">
        <v>51</v>
      </c>
      <c r="D416" s="45">
        <v>568</v>
      </c>
      <c r="E416" s="45">
        <v>5.5900941499999997E-3</v>
      </c>
      <c r="F416" s="45">
        <v>7.1427089000000005E-4</v>
      </c>
      <c r="G416" s="45">
        <v>8.3683789999999998E-4</v>
      </c>
      <c r="H416" s="45">
        <v>4.03898483E-3</v>
      </c>
    </row>
    <row r="417" spans="1:8" x14ac:dyDescent="0.35">
      <c r="A417" s="45" t="s">
        <v>58</v>
      </c>
      <c r="B417" s="45" t="s">
        <v>11</v>
      </c>
      <c r="C417" s="45" t="s">
        <v>51</v>
      </c>
      <c r="D417" s="45">
        <v>337</v>
      </c>
      <c r="E417" s="45">
        <v>5.8459031699999997E-3</v>
      </c>
      <c r="F417" s="45">
        <v>8.7365347000000002E-4</v>
      </c>
      <c r="G417" s="45">
        <v>8.8024760000000001E-4</v>
      </c>
      <c r="H417" s="45">
        <v>4.0920015999999998E-3</v>
      </c>
    </row>
    <row r="418" spans="1:8" x14ac:dyDescent="0.35">
      <c r="A418" s="45" t="s">
        <v>58</v>
      </c>
      <c r="B418" s="45" t="s">
        <v>12</v>
      </c>
      <c r="C418" s="45" t="s">
        <v>51</v>
      </c>
      <c r="D418" s="45">
        <v>116</v>
      </c>
      <c r="E418" s="45">
        <v>7.9025979499999996E-3</v>
      </c>
      <c r="F418" s="45">
        <v>1.0060462000000001E-3</v>
      </c>
      <c r="G418" s="45">
        <v>1.16548905E-3</v>
      </c>
      <c r="H418" s="45">
        <v>5.7310621799999996E-3</v>
      </c>
    </row>
    <row r="419" spans="1:8" x14ac:dyDescent="0.35">
      <c r="A419" s="45" t="s">
        <v>58</v>
      </c>
      <c r="B419" s="45" t="s">
        <v>13</v>
      </c>
      <c r="C419" s="45" t="s">
        <v>51</v>
      </c>
      <c r="D419" s="45">
        <v>342</v>
      </c>
      <c r="E419" s="45">
        <v>6.4919046699999997E-3</v>
      </c>
      <c r="F419" s="45">
        <v>9.8416831999999991E-4</v>
      </c>
      <c r="G419" s="45">
        <v>9.792612E-4</v>
      </c>
      <c r="H419" s="45">
        <v>4.5284746900000001E-3</v>
      </c>
    </row>
    <row r="420" spans="1:8" x14ac:dyDescent="0.35">
      <c r="A420" s="45" t="s">
        <v>58</v>
      </c>
      <c r="B420" s="45" t="s">
        <v>8</v>
      </c>
      <c r="C420" s="45" t="s">
        <v>52</v>
      </c>
      <c r="D420" s="45">
        <v>1802</v>
      </c>
      <c r="E420" s="45">
        <v>3.8045237900000001E-3</v>
      </c>
      <c r="F420" s="45">
        <v>3.3791520000000001E-4</v>
      </c>
      <c r="G420" s="45">
        <v>7.7509661999999998E-4</v>
      </c>
      <c r="H420" s="45">
        <v>2.6915115099999999E-3</v>
      </c>
    </row>
    <row r="421" spans="1:8" x14ac:dyDescent="0.35">
      <c r="A421" s="45" t="s">
        <v>58</v>
      </c>
      <c r="B421" s="45" t="s">
        <v>10</v>
      </c>
      <c r="C421" s="45" t="s">
        <v>52</v>
      </c>
      <c r="D421" s="45">
        <v>691</v>
      </c>
      <c r="E421" s="45">
        <v>3.5731727000000001E-3</v>
      </c>
      <c r="F421" s="45">
        <v>3.0601761000000001E-4</v>
      </c>
      <c r="G421" s="45">
        <v>7.0154609999999997E-4</v>
      </c>
      <c r="H421" s="45">
        <v>2.5656085100000002E-3</v>
      </c>
    </row>
    <row r="422" spans="1:8" x14ac:dyDescent="0.35">
      <c r="A422" s="45" t="s">
        <v>58</v>
      </c>
      <c r="B422" s="45" t="s">
        <v>11</v>
      </c>
      <c r="C422" s="45" t="s">
        <v>52</v>
      </c>
      <c r="D422" s="45">
        <v>473</v>
      </c>
      <c r="E422" s="45">
        <v>3.76754439E-3</v>
      </c>
      <c r="F422" s="45">
        <v>3.2150453999999997E-4</v>
      </c>
      <c r="G422" s="45">
        <v>7.6014481000000005E-4</v>
      </c>
      <c r="H422" s="45">
        <v>2.6858945599999998E-3</v>
      </c>
    </row>
    <row r="423" spans="1:8" x14ac:dyDescent="0.35">
      <c r="A423" s="45" t="s">
        <v>58</v>
      </c>
      <c r="B423" s="45" t="s">
        <v>12</v>
      </c>
      <c r="C423" s="45" t="s">
        <v>52</v>
      </c>
      <c r="D423" s="45">
        <v>138</v>
      </c>
      <c r="E423" s="45">
        <v>3.9938101199999999E-3</v>
      </c>
      <c r="F423" s="45">
        <v>3.8186033999999998E-4</v>
      </c>
      <c r="G423" s="45">
        <v>8.2813315000000005E-4</v>
      </c>
      <c r="H423" s="45">
        <v>2.7838161699999999E-3</v>
      </c>
    </row>
    <row r="424" spans="1:8" x14ac:dyDescent="0.35">
      <c r="A424" s="45" t="s">
        <v>58</v>
      </c>
      <c r="B424" s="45" t="s">
        <v>13</v>
      </c>
      <c r="C424" s="45" t="s">
        <v>52</v>
      </c>
      <c r="D424" s="45">
        <v>500</v>
      </c>
      <c r="E424" s="45">
        <v>4.1069904900000002E-3</v>
      </c>
      <c r="F424" s="45">
        <v>3.8539328000000001E-4</v>
      </c>
      <c r="G424" s="45">
        <v>8.7624977999999998E-4</v>
      </c>
      <c r="H424" s="45">
        <v>2.8453469899999998E-3</v>
      </c>
    </row>
    <row r="425" spans="1:8" x14ac:dyDescent="0.35">
      <c r="A425" s="45" t="s">
        <v>58</v>
      </c>
      <c r="B425" s="45" t="s">
        <v>8</v>
      </c>
      <c r="C425" s="45" t="s">
        <v>53</v>
      </c>
      <c r="D425" s="45">
        <v>808</v>
      </c>
      <c r="E425" s="45">
        <v>6.47609529E-3</v>
      </c>
      <c r="F425" s="45">
        <v>2.9574027000000002E-4</v>
      </c>
      <c r="G425" s="45">
        <v>1.8418675299999999E-3</v>
      </c>
      <c r="H425" s="45">
        <v>4.3384869900000003E-3</v>
      </c>
    </row>
    <row r="426" spans="1:8" x14ac:dyDescent="0.35">
      <c r="A426" s="45" t="s">
        <v>58</v>
      </c>
      <c r="B426" s="45" t="s">
        <v>10</v>
      </c>
      <c r="C426" s="45" t="s">
        <v>53</v>
      </c>
      <c r="D426" s="45">
        <v>178</v>
      </c>
      <c r="E426" s="45">
        <v>5.4905324300000002E-3</v>
      </c>
      <c r="F426" s="45">
        <v>1.6580813E-4</v>
      </c>
      <c r="G426" s="45">
        <v>1.503459E-3</v>
      </c>
      <c r="H426" s="45">
        <v>3.82126486E-3</v>
      </c>
    </row>
    <row r="427" spans="1:8" x14ac:dyDescent="0.35">
      <c r="A427" s="45" t="s">
        <v>58</v>
      </c>
      <c r="B427" s="45" t="s">
        <v>11</v>
      </c>
      <c r="C427" s="45" t="s">
        <v>53</v>
      </c>
      <c r="D427" s="45">
        <v>148</v>
      </c>
      <c r="E427" s="45">
        <v>5.8502249899999997E-3</v>
      </c>
      <c r="F427" s="45">
        <v>3.0045647000000002E-4</v>
      </c>
      <c r="G427" s="45">
        <v>1.6436746499999999E-3</v>
      </c>
      <c r="H427" s="45">
        <v>3.9060933500000001E-3</v>
      </c>
    </row>
    <row r="428" spans="1:8" x14ac:dyDescent="0.35">
      <c r="A428" s="45" t="s">
        <v>58</v>
      </c>
      <c r="B428" s="45" t="s">
        <v>12</v>
      </c>
      <c r="C428" s="45" t="s">
        <v>53</v>
      </c>
      <c r="D428" s="45">
        <v>166</v>
      </c>
      <c r="E428" s="45">
        <v>6.93496185E-3</v>
      </c>
      <c r="F428" s="45">
        <v>2.7687114000000002E-4</v>
      </c>
      <c r="G428" s="45">
        <v>2.19579683E-3</v>
      </c>
      <c r="H428" s="45">
        <v>4.4622933900000002E-3</v>
      </c>
    </row>
    <row r="429" spans="1:8" x14ac:dyDescent="0.35">
      <c r="A429" s="45" t="s">
        <v>58</v>
      </c>
      <c r="B429" s="45" t="s">
        <v>13</v>
      </c>
      <c r="C429" s="45" t="s">
        <v>53</v>
      </c>
      <c r="D429" s="45">
        <v>316</v>
      </c>
      <c r="E429" s="45">
        <v>7.0833330900000003E-3</v>
      </c>
      <c r="F429" s="45">
        <v>3.7663330000000002E-4</v>
      </c>
      <c r="G429" s="45">
        <v>1.93938969E-3</v>
      </c>
      <c r="H429" s="45">
        <v>4.7673095600000003E-3</v>
      </c>
    </row>
    <row r="430" spans="1:8" x14ac:dyDescent="0.35">
      <c r="A430" s="45" t="s">
        <v>58</v>
      </c>
      <c r="B430" s="45" t="s">
        <v>8</v>
      </c>
      <c r="C430" s="45" t="s">
        <v>54</v>
      </c>
      <c r="D430" s="45">
        <v>4517</v>
      </c>
      <c r="E430" s="45">
        <v>4.6438964799999996E-3</v>
      </c>
      <c r="F430" s="45">
        <v>9.5430099999999996E-4</v>
      </c>
      <c r="G430" s="45">
        <v>8.4009510000000005E-4</v>
      </c>
      <c r="H430" s="45">
        <v>2.8494999E-3</v>
      </c>
    </row>
    <row r="431" spans="1:8" x14ac:dyDescent="0.35">
      <c r="A431" s="45" t="s">
        <v>58</v>
      </c>
      <c r="B431" s="45" t="s">
        <v>10</v>
      </c>
      <c r="C431" s="45" t="s">
        <v>54</v>
      </c>
      <c r="D431" s="45">
        <v>2067</v>
      </c>
      <c r="E431" s="45">
        <v>4.3856499299999999E-3</v>
      </c>
      <c r="F431" s="45">
        <v>8.6382772E-4</v>
      </c>
      <c r="G431" s="45">
        <v>7.8091659000000002E-4</v>
      </c>
      <c r="H431" s="45">
        <v>2.74090512E-3</v>
      </c>
    </row>
    <row r="432" spans="1:8" x14ac:dyDescent="0.35">
      <c r="A432" s="45" t="s">
        <v>58</v>
      </c>
      <c r="B432" s="45" t="s">
        <v>11</v>
      </c>
      <c r="C432" s="45" t="s">
        <v>54</v>
      </c>
      <c r="D432" s="45">
        <v>1201</v>
      </c>
      <c r="E432" s="45">
        <v>4.6249361499999999E-3</v>
      </c>
      <c r="F432" s="45">
        <v>1.02231526E-3</v>
      </c>
      <c r="G432" s="45">
        <v>8.2393698000000003E-4</v>
      </c>
      <c r="H432" s="45">
        <v>2.7786834300000001E-3</v>
      </c>
    </row>
    <row r="433" spans="1:8" x14ac:dyDescent="0.35">
      <c r="A433" s="45" t="s">
        <v>58</v>
      </c>
      <c r="B433" s="45" t="s">
        <v>12</v>
      </c>
      <c r="C433" s="45" t="s">
        <v>54</v>
      </c>
      <c r="D433" s="45">
        <v>218</v>
      </c>
      <c r="E433" s="45">
        <v>5.2402414399999996E-3</v>
      </c>
      <c r="F433" s="45">
        <v>1.06030176E-3</v>
      </c>
      <c r="G433" s="45">
        <v>8.8907978E-4</v>
      </c>
      <c r="H433" s="45">
        <v>3.2908594300000002E-3</v>
      </c>
    </row>
    <row r="434" spans="1:8" x14ac:dyDescent="0.35">
      <c r="A434" s="45" t="s">
        <v>58</v>
      </c>
      <c r="B434" s="45" t="s">
        <v>13</v>
      </c>
      <c r="C434" s="45" t="s">
        <v>54</v>
      </c>
      <c r="D434" s="45">
        <v>1031</v>
      </c>
      <c r="E434" s="45">
        <v>5.0576343800000003E-3</v>
      </c>
      <c r="F434" s="45">
        <v>1.0340439300000001E-3</v>
      </c>
      <c r="G434" s="45">
        <v>9.6720393999999996E-4</v>
      </c>
      <c r="H434" s="45">
        <v>3.0563860400000002E-3</v>
      </c>
    </row>
    <row r="435" spans="1:8" x14ac:dyDescent="0.35">
      <c r="A435" s="45" t="s">
        <v>58</v>
      </c>
      <c r="B435" s="45" t="s">
        <v>8</v>
      </c>
      <c r="C435" s="45" t="s">
        <v>55</v>
      </c>
      <c r="D435" s="45">
        <v>1132</v>
      </c>
      <c r="E435" s="45">
        <v>6.16113909E-3</v>
      </c>
      <c r="F435" s="45">
        <v>1.0042449499999999E-3</v>
      </c>
      <c r="G435" s="45">
        <v>1.8968494000000001E-3</v>
      </c>
      <c r="H435" s="45">
        <v>3.26004425E-3</v>
      </c>
    </row>
    <row r="436" spans="1:8" x14ac:dyDescent="0.35">
      <c r="A436" s="45" t="s">
        <v>58</v>
      </c>
      <c r="B436" s="45" t="s">
        <v>10</v>
      </c>
      <c r="C436" s="45" t="s">
        <v>55</v>
      </c>
      <c r="D436" s="45">
        <v>452</v>
      </c>
      <c r="E436" s="45">
        <v>5.6846625700000004E-3</v>
      </c>
      <c r="F436" s="45">
        <v>8.5202572999999997E-4</v>
      </c>
      <c r="G436" s="45">
        <v>1.77562149E-3</v>
      </c>
      <c r="H436" s="45">
        <v>3.0570148699999998E-3</v>
      </c>
    </row>
    <row r="437" spans="1:8" x14ac:dyDescent="0.35">
      <c r="A437" s="45" t="s">
        <v>58</v>
      </c>
      <c r="B437" s="45" t="s">
        <v>11</v>
      </c>
      <c r="C437" s="45" t="s">
        <v>55</v>
      </c>
      <c r="D437" s="45">
        <v>259</v>
      </c>
      <c r="E437" s="45">
        <v>5.90885505E-3</v>
      </c>
      <c r="F437" s="45">
        <v>1.01190451E-3</v>
      </c>
      <c r="G437" s="45">
        <v>1.7401774300000001E-3</v>
      </c>
      <c r="H437" s="45">
        <v>3.1567726000000002E-3</v>
      </c>
    </row>
    <row r="438" spans="1:8" x14ac:dyDescent="0.35">
      <c r="A438" s="45" t="s">
        <v>58</v>
      </c>
      <c r="B438" s="45" t="s">
        <v>12</v>
      </c>
      <c r="C438" s="45" t="s">
        <v>55</v>
      </c>
      <c r="D438" s="45">
        <v>107</v>
      </c>
      <c r="E438" s="45">
        <v>7.2240608500000001E-3</v>
      </c>
      <c r="F438" s="45">
        <v>1.2506487899999999E-3</v>
      </c>
      <c r="G438" s="45">
        <v>2.09501532E-3</v>
      </c>
      <c r="H438" s="45">
        <v>3.8783962899999998E-3</v>
      </c>
    </row>
    <row r="439" spans="1:8" x14ac:dyDescent="0.35">
      <c r="A439" s="45" t="s">
        <v>58</v>
      </c>
      <c r="B439" s="45" t="s">
        <v>13</v>
      </c>
      <c r="C439" s="45" t="s">
        <v>55</v>
      </c>
      <c r="D439" s="45">
        <v>314</v>
      </c>
      <c r="E439" s="45">
        <v>6.6929108399999999E-3</v>
      </c>
      <c r="F439" s="45">
        <v>1.13307952E-3</v>
      </c>
      <c r="G439" s="45">
        <v>2.1330573800000001E-3</v>
      </c>
      <c r="H439" s="45">
        <v>3.42677347E-3</v>
      </c>
    </row>
    <row r="440" spans="1:8" x14ac:dyDescent="0.35">
      <c r="A440" s="45" t="s">
        <v>58</v>
      </c>
      <c r="B440" s="45" t="s">
        <v>8</v>
      </c>
      <c r="C440" s="45" t="s">
        <v>56</v>
      </c>
      <c r="D440" s="45">
        <v>3557</v>
      </c>
      <c r="E440" s="45">
        <v>5.1018301300000003E-3</v>
      </c>
      <c r="F440" s="45">
        <v>7.1667800999999996E-4</v>
      </c>
      <c r="G440" s="45">
        <v>9.6354060999999998E-4</v>
      </c>
      <c r="H440" s="45">
        <v>3.4216110300000001E-3</v>
      </c>
    </row>
    <row r="441" spans="1:8" x14ac:dyDescent="0.35">
      <c r="A441" s="45" t="s">
        <v>58</v>
      </c>
      <c r="B441" s="45" t="s">
        <v>10</v>
      </c>
      <c r="C441" s="45" t="s">
        <v>56</v>
      </c>
      <c r="D441" s="45">
        <v>1467</v>
      </c>
      <c r="E441" s="45">
        <v>4.60820907E-3</v>
      </c>
      <c r="F441" s="45">
        <v>6.4718537000000003E-4</v>
      </c>
      <c r="G441" s="45">
        <v>8.6869436999999997E-4</v>
      </c>
      <c r="H441" s="45">
        <v>3.0923288400000002E-3</v>
      </c>
    </row>
    <row r="442" spans="1:8" x14ac:dyDescent="0.35">
      <c r="A442" s="45" t="s">
        <v>58</v>
      </c>
      <c r="B442" s="45" t="s">
        <v>11</v>
      </c>
      <c r="C442" s="45" t="s">
        <v>56</v>
      </c>
      <c r="D442" s="45">
        <v>825</v>
      </c>
      <c r="E442" s="45">
        <v>4.8530300600000001E-3</v>
      </c>
      <c r="F442" s="45">
        <v>7.3500257999999997E-4</v>
      </c>
      <c r="G442" s="45">
        <v>8.8686845000000001E-4</v>
      </c>
      <c r="H442" s="45">
        <v>3.2311585699999999E-3</v>
      </c>
    </row>
    <row r="443" spans="1:8" x14ac:dyDescent="0.35">
      <c r="A443" s="45" t="s">
        <v>58</v>
      </c>
      <c r="B443" s="45" t="s">
        <v>12</v>
      </c>
      <c r="C443" s="45" t="s">
        <v>56</v>
      </c>
      <c r="D443" s="45">
        <v>210</v>
      </c>
      <c r="E443" s="45">
        <v>6.4642854600000001E-3</v>
      </c>
      <c r="F443" s="45">
        <v>9.4389303999999996E-4</v>
      </c>
      <c r="G443" s="45">
        <v>1.1023476400000001E-3</v>
      </c>
      <c r="H443" s="45">
        <v>4.41804429E-3</v>
      </c>
    </row>
    <row r="444" spans="1:8" x14ac:dyDescent="0.35">
      <c r="A444" s="45" t="s">
        <v>58</v>
      </c>
      <c r="B444" s="45" t="s">
        <v>13</v>
      </c>
      <c r="C444" s="45" t="s">
        <v>56</v>
      </c>
      <c r="D444" s="45">
        <v>1055</v>
      </c>
      <c r="E444" s="45">
        <v>5.71158042E-3</v>
      </c>
      <c r="F444" s="45">
        <v>7.5375173E-4</v>
      </c>
      <c r="G444" s="45">
        <v>1.1277533999999999E-3</v>
      </c>
      <c r="H444" s="45">
        <v>3.8300748E-3</v>
      </c>
    </row>
    <row r="445" spans="1:8" x14ac:dyDescent="0.35">
      <c r="A445" s="45" t="s">
        <v>59</v>
      </c>
      <c r="B445" s="45" t="s">
        <v>8</v>
      </c>
      <c r="C445" s="45" t="s">
        <v>9</v>
      </c>
      <c r="D445" s="45">
        <v>69226</v>
      </c>
      <c r="E445" s="45">
        <v>5.5987266200000002E-3</v>
      </c>
      <c r="F445" s="45">
        <v>8.2610653E-4</v>
      </c>
      <c r="G445" s="45">
        <v>1.2528326700000001E-3</v>
      </c>
      <c r="H445" s="45">
        <v>3.5197145400000002E-3</v>
      </c>
    </row>
    <row r="446" spans="1:8" x14ac:dyDescent="0.35">
      <c r="A446" s="45" t="s">
        <v>59</v>
      </c>
      <c r="B446" s="45" t="s">
        <v>10</v>
      </c>
      <c r="C446" s="45" t="s">
        <v>9</v>
      </c>
      <c r="D446" s="45">
        <v>32114</v>
      </c>
      <c r="E446" s="45">
        <v>5.1464463600000001E-3</v>
      </c>
      <c r="F446" s="45">
        <v>7.7578456E-4</v>
      </c>
      <c r="G446" s="45">
        <v>1.1128127099999999E-3</v>
      </c>
      <c r="H446" s="45">
        <v>3.25778229E-3</v>
      </c>
    </row>
    <row r="447" spans="1:8" x14ac:dyDescent="0.35">
      <c r="A447" s="45" t="s">
        <v>59</v>
      </c>
      <c r="B447" s="45" t="s">
        <v>11</v>
      </c>
      <c r="C447" s="45" t="s">
        <v>9</v>
      </c>
      <c r="D447" s="45">
        <v>15901</v>
      </c>
      <c r="E447" s="45">
        <v>5.4149151399999996E-3</v>
      </c>
      <c r="F447" s="45">
        <v>8.5567182999999995E-4</v>
      </c>
      <c r="G447" s="45">
        <v>1.21451472E-3</v>
      </c>
      <c r="H447" s="45">
        <v>3.3446582299999999E-3</v>
      </c>
    </row>
    <row r="448" spans="1:8" x14ac:dyDescent="0.35">
      <c r="A448" s="45" t="s">
        <v>59</v>
      </c>
      <c r="B448" s="45" t="s">
        <v>12</v>
      </c>
      <c r="C448" s="45" t="s">
        <v>9</v>
      </c>
      <c r="D448" s="45">
        <v>4464</v>
      </c>
      <c r="E448" s="45">
        <v>6.6837190000000003E-3</v>
      </c>
      <c r="F448" s="45">
        <v>9.8426016000000005E-4</v>
      </c>
      <c r="G448" s="45">
        <v>1.5304143799999999E-3</v>
      </c>
      <c r="H448" s="45">
        <v>4.16893509E-3</v>
      </c>
    </row>
    <row r="449" spans="1:8" x14ac:dyDescent="0.35">
      <c r="A449" s="45" t="s">
        <v>59</v>
      </c>
      <c r="B449" s="45" t="s">
        <v>13</v>
      </c>
      <c r="C449" s="45" t="s">
        <v>9</v>
      </c>
      <c r="D449" s="45">
        <v>16747</v>
      </c>
      <c r="E449" s="45">
        <v>6.3513335500000002E-3</v>
      </c>
      <c r="F449" s="45">
        <v>8.5237533000000003E-4</v>
      </c>
      <c r="G449" s="45">
        <v>1.48372598E-3</v>
      </c>
      <c r="H449" s="45">
        <v>4.0151550500000001E-3</v>
      </c>
    </row>
    <row r="450" spans="1:8" x14ac:dyDescent="0.35">
      <c r="A450" s="45" t="s">
        <v>59</v>
      </c>
      <c r="B450" s="45" t="s">
        <v>8</v>
      </c>
      <c r="C450" s="45" t="s">
        <v>14</v>
      </c>
      <c r="D450" s="45">
        <v>1364</v>
      </c>
      <c r="E450" s="45">
        <v>5.8475376399999999E-3</v>
      </c>
      <c r="F450" s="45">
        <v>1.0576953399999999E-3</v>
      </c>
      <c r="G450" s="45">
        <v>1.40508726E-3</v>
      </c>
      <c r="H450" s="45">
        <v>3.3847545700000001E-3</v>
      </c>
    </row>
    <row r="451" spans="1:8" x14ac:dyDescent="0.35">
      <c r="A451" s="45" t="s">
        <v>59</v>
      </c>
      <c r="B451" s="45" t="s">
        <v>10</v>
      </c>
      <c r="C451" s="45" t="s">
        <v>14</v>
      </c>
      <c r="D451" s="45">
        <v>513</v>
      </c>
      <c r="E451" s="45">
        <v>5.49777519E-3</v>
      </c>
      <c r="F451" s="45">
        <v>9.4812626000000003E-4</v>
      </c>
      <c r="G451" s="45">
        <v>1.3044407799999999E-3</v>
      </c>
      <c r="H451" s="45">
        <v>3.2452076899999998E-3</v>
      </c>
    </row>
    <row r="452" spans="1:8" x14ac:dyDescent="0.35">
      <c r="A452" s="45" t="s">
        <v>59</v>
      </c>
      <c r="B452" s="45" t="s">
        <v>11</v>
      </c>
      <c r="C452" s="45" t="s">
        <v>14</v>
      </c>
      <c r="D452" s="45">
        <v>296</v>
      </c>
      <c r="E452" s="45">
        <v>5.7057445599999999E-3</v>
      </c>
      <c r="F452" s="45">
        <v>1.0761149500000001E-3</v>
      </c>
      <c r="G452" s="45">
        <v>1.4362407000000001E-3</v>
      </c>
      <c r="H452" s="45">
        <v>3.19338846E-3</v>
      </c>
    </row>
    <row r="453" spans="1:8" x14ac:dyDescent="0.35">
      <c r="A453" s="45" t="s">
        <v>59</v>
      </c>
      <c r="B453" s="45" t="s">
        <v>12</v>
      </c>
      <c r="C453" s="45" t="s">
        <v>14</v>
      </c>
      <c r="D453" s="45">
        <v>85</v>
      </c>
      <c r="E453" s="45">
        <v>6.37622526E-3</v>
      </c>
      <c r="F453" s="45">
        <v>1.3194442E-3</v>
      </c>
      <c r="G453" s="45">
        <v>1.5119823700000001E-3</v>
      </c>
      <c r="H453" s="45">
        <v>3.54479824E-3</v>
      </c>
    </row>
    <row r="454" spans="1:8" x14ac:dyDescent="0.35">
      <c r="A454" s="45" t="s">
        <v>59</v>
      </c>
      <c r="B454" s="45" t="s">
        <v>13</v>
      </c>
      <c r="C454" s="45" t="s">
        <v>14</v>
      </c>
      <c r="D454" s="45">
        <v>470</v>
      </c>
      <c r="E454" s="45">
        <v>6.2229853799999997E-3</v>
      </c>
      <c r="F454" s="45">
        <v>1.1183508199999999E-3</v>
      </c>
      <c r="G454" s="45">
        <v>1.47598971E-3</v>
      </c>
      <c r="H454" s="45">
        <v>3.6286443600000002E-3</v>
      </c>
    </row>
    <row r="455" spans="1:8" x14ac:dyDescent="0.35">
      <c r="A455" s="45" t="s">
        <v>59</v>
      </c>
      <c r="B455" s="45" t="s">
        <v>8</v>
      </c>
      <c r="C455" s="45" t="s">
        <v>15</v>
      </c>
      <c r="D455" s="45">
        <v>889</v>
      </c>
      <c r="E455" s="45">
        <v>5.6199743500000001E-3</v>
      </c>
      <c r="F455" s="45">
        <v>7.1672005999999999E-4</v>
      </c>
      <c r="G455" s="45">
        <v>1.6839559399999999E-3</v>
      </c>
      <c r="H455" s="45">
        <v>3.2192978599999999E-3</v>
      </c>
    </row>
    <row r="456" spans="1:8" x14ac:dyDescent="0.35">
      <c r="A456" s="45" t="s">
        <v>59</v>
      </c>
      <c r="B456" s="45" t="s">
        <v>10</v>
      </c>
      <c r="C456" s="45" t="s">
        <v>15</v>
      </c>
      <c r="D456" s="45">
        <v>376</v>
      </c>
      <c r="E456" s="45">
        <v>5.1281764899999997E-3</v>
      </c>
      <c r="F456" s="45">
        <v>6.3494237999999999E-4</v>
      </c>
      <c r="G456" s="45">
        <v>1.5819232700000001E-3</v>
      </c>
      <c r="H456" s="45">
        <v>2.9113103299999998E-3</v>
      </c>
    </row>
    <row r="457" spans="1:8" x14ac:dyDescent="0.35">
      <c r="A457" s="45" t="s">
        <v>59</v>
      </c>
      <c r="B457" s="45" t="s">
        <v>11</v>
      </c>
      <c r="C457" s="45" t="s">
        <v>15</v>
      </c>
      <c r="D457" s="45">
        <v>205</v>
      </c>
      <c r="E457" s="45">
        <v>5.2488705900000003E-3</v>
      </c>
      <c r="F457" s="45">
        <v>6.631095E-4</v>
      </c>
      <c r="G457" s="45">
        <v>1.5538615500000001E-3</v>
      </c>
      <c r="H457" s="45">
        <v>3.0318990300000001E-3</v>
      </c>
    </row>
    <row r="458" spans="1:8" x14ac:dyDescent="0.35">
      <c r="A458" s="45" t="s">
        <v>59</v>
      </c>
      <c r="B458" s="45" t="s">
        <v>12</v>
      </c>
      <c r="C458" s="45" t="s">
        <v>15</v>
      </c>
      <c r="D458" s="45">
        <v>89</v>
      </c>
      <c r="E458" s="45">
        <v>6.9281884899999998E-3</v>
      </c>
      <c r="F458" s="45">
        <v>8.6948581000000004E-4</v>
      </c>
      <c r="G458" s="45">
        <v>1.9077712799999999E-3</v>
      </c>
      <c r="H458" s="45">
        <v>4.1509308599999998E-3</v>
      </c>
    </row>
    <row r="459" spans="1:8" x14ac:dyDescent="0.35">
      <c r="A459" s="45" t="s">
        <v>59</v>
      </c>
      <c r="B459" s="45" t="s">
        <v>13</v>
      </c>
      <c r="C459" s="45" t="s">
        <v>15</v>
      </c>
      <c r="D459" s="45">
        <v>219</v>
      </c>
      <c r="E459" s="45">
        <v>6.28007119E-3</v>
      </c>
      <c r="F459" s="45">
        <v>8.4522424999999997E-4</v>
      </c>
      <c r="G459" s="45">
        <v>1.88995626E-3</v>
      </c>
      <c r="H459" s="45">
        <v>3.5448902500000001E-3</v>
      </c>
    </row>
    <row r="460" spans="1:8" x14ac:dyDescent="0.35">
      <c r="A460" s="45" t="s">
        <v>59</v>
      </c>
      <c r="B460" s="45" t="s">
        <v>8</v>
      </c>
      <c r="C460" s="45" t="s">
        <v>16</v>
      </c>
      <c r="D460" s="45">
        <v>868</v>
      </c>
      <c r="E460" s="45">
        <v>5.9641147799999999E-3</v>
      </c>
      <c r="F460" s="45">
        <v>1.0041840199999999E-3</v>
      </c>
      <c r="G460" s="45">
        <v>9.9478342999999997E-4</v>
      </c>
      <c r="H460" s="45">
        <v>3.9651468600000002E-3</v>
      </c>
    </row>
    <row r="461" spans="1:8" x14ac:dyDescent="0.35">
      <c r="A461" s="45" t="s">
        <v>59</v>
      </c>
      <c r="B461" s="45" t="s">
        <v>10</v>
      </c>
      <c r="C461" s="45" t="s">
        <v>16</v>
      </c>
      <c r="D461" s="45">
        <v>390</v>
      </c>
      <c r="E461" s="45">
        <v>5.5202395300000002E-3</v>
      </c>
      <c r="F461" s="45">
        <v>8.6787723999999999E-4</v>
      </c>
      <c r="G461" s="45">
        <v>9.2589600000000005E-4</v>
      </c>
      <c r="H461" s="45">
        <v>3.7264657899999999E-3</v>
      </c>
    </row>
    <row r="462" spans="1:8" x14ac:dyDescent="0.35">
      <c r="A462" s="45" t="s">
        <v>59</v>
      </c>
      <c r="B462" s="45" t="s">
        <v>11</v>
      </c>
      <c r="C462" s="45" t="s">
        <v>16</v>
      </c>
      <c r="D462" s="45">
        <v>209</v>
      </c>
      <c r="E462" s="45">
        <v>5.8101849400000001E-3</v>
      </c>
      <c r="F462" s="45">
        <v>1.08092966E-3</v>
      </c>
      <c r="G462" s="45">
        <v>9.5295033999999999E-4</v>
      </c>
      <c r="H462" s="45">
        <v>3.7763044800000001E-3</v>
      </c>
    </row>
    <row r="463" spans="1:8" x14ac:dyDescent="0.35">
      <c r="A463" s="45" t="s">
        <v>59</v>
      </c>
      <c r="B463" s="45" t="s">
        <v>12</v>
      </c>
      <c r="C463" s="45" t="s">
        <v>16</v>
      </c>
      <c r="D463" s="45">
        <v>25</v>
      </c>
      <c r="E463" s="45">
        <v>7.6972219099999996E-3</v>
      </c>
      <c r="F463" s="45">
        <v>1.17870346E-3</v>
      </c>
      <c r="G463" s="45">
        <v>9.8703685000000002E-4</v>
      </c>
      <c r="H463" s="45">
        <v>5.5314812700000002E-3</v>
      </c>
    </row>
    <row r="464" spans="1:8" x14ac:dyDescent="0.35">
      <c r="A464" s="45" t="s">
        <v>59</v>
      </c>
      <c r="B464" s="45" t="s">
        <v>13</v>
      </c>
      <c r="C464" s="45" t="s">
        <v>16</v>
      </c>
      <c r="D464" s="45">
        <v>244</v>
      </c>
      <c r="E464" s="45">
        <v>6.6278648000000001E-3</v>
      </c>
      <c r="F464" s="45">
        <v>1.1384332800000001E-3</v>
      </c>
      <c r="G464" s="45">
        <v>1.14151653E-3</v>
      </c>
      <c r="H464" s="45">
        <v>4.3479145300000001E-3</v>
      </c>
    </row>
    <row r="465" spans="1:8" x14ac:dyDescent="0.35">
      <c r="A465" s="45" t="s">
        <v>59</v>
      </c>
      <c r="B465" s="45" t="s">
        <v>8</v>
      </c>
      <c r="C465" s="45" t="s">
        <v>17</v>
      </c>
      <c r="D465" s="45">
        <v>1047</v>
      </c>
      <c r="E465" s="45">
        <v>6.6400582199999999E-3</v>
      </c>
      <c r="F465" s="45">
        <v>1.2897960099999999E-3</v>
      </c>
      <c r="G465" s="45">
        <v>1.1510618800000001E-3</v>
      </c>
      <c r="H465" s="45">
        <v>4.1991998599999998E-3</v>
      </c>
    </row>
    <row r="466" spans="1:8" x14ac:dyDescent="0.35">
      <c r="A466" s="45" t="s">
        <v>59</v>
      </c>
      <c r="B466" s="45" t="s">
        <v>10</v>
      </c>
      <c r="C466" s="45" t="s">
        <v>17</v>
      </c>
      <c r="D466" s="45">
        <v>437</v>
      </c>
      <c r="E466" s="45">
        <v>6.3157362700000004E-3</v>
      </c>
      <c r="F466" s="45">
        <v>1.2029089199999999E-3</v>
      </c>
      <c r="G466" s="45">
        <v>1.02164355E-3</v>
      </c>
      <c r="H466" s="45">
        <v>4.0911833500000003E-3</v>
      </c>
    </row>
    <row r="467" spans="1:8" x14ac:dyDescent="0.35">
      <c r="A467" s="45" t="s">
        <v>59</v>
      </c>
      <c r="B467" s="45" t="s">
        <v>11</v>
      </c>
      <c r="C467" s="45" t="s">
        <v>17</v>
      </c>
      <c r="D467" s="45">
        <v>234</v>
      </c>
      <c r="E467" s="45">
        <v>6.4956273399999999E-3</v>
      </c>
      <c r="F467" s="45">
        <v>1.41510343E-3</v>
      </c>
      <c r="G467" s="45">
        <v>1.03761055E-3</v>
      </c>
      <c r="H467" s="45">
        <v>4.0429128600000001E-3</v>
      </c>
    </row>
    <row r="468" spans="1:8" x14ac:dyDescent="0.35">
      <c r="A468" s="45" t="s">
        <v>59</v>
      </c>
      <c r="B468" s="45" t="s">
        <v>12</v>
      </c>
      <c r="C468" s="45" t="s">
        <v>17</v>
      </c>
      <c r="D468" s="45">
        <v>113</v>
      </c>
      <c r="E468" s="45">
        <v>7.0595703699999996E-3</v>
      </c>
      <c r="F468" s="45">
        <v>1.4570015500000001E-3</v>
      </c>
      <c r="G468" s="45">
        <v>1.39155171E-3</v>
      </c>
      <c r="H468" s="45">
        <v>4.2110166299999998E-3</v>
      </c>
    </row>
    <row r="469" spans="1:8" x14ac:dyDescent="0.35">
      <c r="A469" s="45" t="s">
        <v>59</v>
      </c>
      <c r="B469" s="45" t="s">
        <v>13</v>
      </c>
      <c r="C469" s="45" t="s">
        <v>17</v>
      </c>
      <c r="D469" s="45">
        <v>263</v>
      </c>
      <c r="E469" s="45">
        <v>7.12720896E-3</v>
      </c>
      <c r="F469" s="45">
        <v>1.2508359100000001E-3</v>
      </c>
      <c r="G469" s="45">
        <v>1.36371612E-3</v>
      </c>
      <c r="H469" s="45">
        <v>4.5126564300000003E-3</v>
      </c>
    </row>
    <row r="470" spans="1:8" x14ac:dyDescent="0.35">
      <c r="A470" s="45" t="s">
        <v>59</v>
      </c>
      <c r="B470" s="45" t="s">
        <v>8</v>
      </c>
      <c r="C470" s="45" t="s">
        <v>18</v>
      </c>
      <c r="D470" s="45">
        <v>817</v>
      </c>
      <c r="E470" s="45">
        <v>7.2884364599999996E-3</v>
      </c>
      <c r="F470" s="45">
        <v>7.5361788999999996E-4</v>
      </c>
      <c r="G470" s="45">
        <v>2.0259443900000002E-3</v>
      </c>
      <c r="H470" s="45">
        <v>4.5088736899999999E-3</v>
      </c>
    </row>
    <row r="471" spans="1:8" x14ac:dyDescent="0.35">
      <c r="A471" s="45" t="s">
        <v>59</v>
      </c>
      <c r="B471" s="45" t="s">
        <v>10</v>
      </c>
      <c r="C471" s="45" t="s">
        <v>18</v>
      </c>
      <c r="D471" s="45">
        <v>270</v>
      </c>
      <c r="E471" s="45">
        <v>6.5780175999999996E-3</v>
      </c>
      <c r="F471" s="45">
        <v>6.5770724000000001E-4</v>
      </c>
      <c r="G471" s="45">
        <v>1.77957795E-3</v>
      </c>
      <c r="H471" s="45">
        <v>4.1407319299999997E-3</v>
      </c>
    </row>
    <row r="472" spans="1:8" x14ac:dyDescent="0.35">
      <c r="A472" s="45" t="s">
        <v>59</v>
      </c>
      <c r="B472" s="45" t="s">
        <v>11</v>
      </c>
      <c r="C472" s="45" t="s">
        <v>18</v>
      </c>
      <c r="D472" s="45">
        <v>198</v>
      </c>
      <c r="E472" s="45">
        <v>7.3370859299999999E-3</v>
      </c>
      <c r="F472" s="45">
        <v>7.2676974999999998E-4</v>
      </c>
      <c r="G472" s="45">
        <v>1.95794729E-3</v>
      </c>
      <c r="H472" s="45">
        <v>4.6523683699999999E-3</v>
      </c>
    </row>
    <row r="473" spans="1:8" x14ac:dyDescent="0.35">
      <c r="A473" s="45" t="s">
        <v>59</v>
      </c>
      <c r="B473" s="45" t="s">
        <v>12</v>
      </c>
      <c r="C473" s="45" t="s">
        <v>18</v>
      </c>
      <c r="D473" s="45">
        <v>51</v>
      </c>
      <c r="E473" s="45">
        <v>8.8192172599999997E-3</v>
      </c>
      <c r="F473" s="45">
        <v>1.19507963E-3</v>
      </c>
      <c r="G473" s="45">
        <v>2.4210236799999999E-3</v>
      </c>
      <c r="H473" s="45">
        <v>5.2031134299999997E-3</v>
      </c>
    </row>
    <row r="474" spans="1:8" x14ac:dyDescent="0.35">
      <c r="A474" s="45" t="s">
        <v>59</v>
      </c>
      <c r="B474" s="45" t="s">
        <v>13</v>
      </c>
      <c r="C474" s="45" t="s">
        <v>18</v>
      </c>
      <c r="D474" s="45">
        <v>298</v>
      </c>
      <c r="E474" s="45">
        <v>7.6378011599999998E-3</v>
      </c>
      <c r="F474" s="45">
        <v>7.8280332000000002E-4</v>
      </c>
      <c r="G474" s="45">
        <v>2.2267273399999999E-3</v>
      </c>
      <c r="H474" s="45">
        <v>4.6282700100000003E-3</v>
      </c>
    </row>
    <row r="475" spans="1:8" x14ac:dyDescent="0.35">
      <c r="A475" s="45" t="s">
        <v>59</v>
      </c>
      <c r="B475" s="45" t="s">
        <v>8</v>
      </c>
      <c r="C475" s="45" t="s">
        <v>19</v>
      </c>
      <c r="D475" s="45">
        <v>1133</v>
      </c>
      <c r="E475" s="45">
        <v>6.3890112299999999E-3</v>
      </c>
      <c r="F475" s="45">
        <v>9.8679938999999997E-4</v>
      </c>
      <c r="G475" s="45">
        <v>1.4496806399999999E-3</v>
      </c>
      <c r="H475" s="45">
        <v>3.9525307299999998E-3</v>
      </c>
    </row>
    <row r="476" spans="1:8" x14ac:dyDescent="0.35">
      <c r="A476" s="45" t="s">
        <v>59</v>
      </c>
      <c r="B476" s="45" t="s">
        <v>10</v>
      </c>
      <c r="C476" s="45" t="s">
        <v>19</v>
      </c>
      <c r="D476" s="45">
        <v>457</v>
      </c>
      <c r="E476" s="45">
        <v>5.9108819199999996E-3</v>
      </c>
      <c r="F476" s="45">
        <v>8.6395248E-4</v>
      </c>
      <c r="G476" s="45">
        <v>1.3624734299999999E-3</v>
      </c>
      <c r="H476" s="45">
        <v>3.68445556E-3</v>
      </c>
    </row>
    <row r="477" spans="1:8" x14ac:dyDescent="0.35">
      <c r="A477" s="45" t="s">
        <v>59</v>
      </c>
      <c r="B477" s="45" t="s">
        <v>11</v>
      </c>
      <c r="C477" s="45" t="s">
        <v>19</v>
      </c>
      <c r="D477" s="45">
        <v>235</v>
      </c>
      <c r="E477" s="45">
        <v>6.1710990300000001E-3</v>
      </c>
      <c r="F477" s="45">
        <v>1.0120170799999999E-3</v>
      </c>
      <c r="G477" s="45">
        <v>1.302945E-3</v>
      </c>
      <c r="H477" s="45">
        <v>3.8561364699999999E-3</v>
      </c>
    </row>
    <row r="478" spans="1:8" x14ac:dyDescent="0.35">
      <c r="A478" s="45" t="s">
        <v>59</v>
      </c>
      <c r="B478" s="45" t="s">
        <v>12</v>
      </c>
      <c r="C478" s="45" t="s">
        <v>19</v>
      </c>
      <c r="D478" s="45">
        <v>58</v>
      </c>
      <c r="E478" s="45">
        <v>7.3000476399999997E-3</v>
      </c>
      <c r="F478" s="45">
        <v>1.1731718500000001E-3</v>
      </c>
      <c r="G478" s="45">
        <v>1.56768812E-3</v>
      </c>
      <c r="H478" s="45">
        <v>4.5591872000000002E-3</v>
      </c>
    </row>
    <row r="479" spans="1:8" x14ac:dyDescent="0.35">
      <c r="A479" s="45" t="s">
        <v>59</v>
      </c>
      <c r="B479" s="45" t="s">
        <v>13</v>
      </c>
      <c r="C479" s="45" t="s">
        <v>19</v>
      </c>
      <c r="D479" s="45">
        <v>383</v>
      </c>
      <c r="E479" s="45">
        <v>6.9552627999999997E-3</v>
      </c>
      <c r="F479" s="45">
        <v>1.0896852299999999E-3</v>
      </c>
      <c r="G479" s="45">
        <v>1.6259003100000001E-3</v>
      </c>
      <c r="H479" s="45">
        <v>4.2396767599999999E-3</v>
      </c>
    </row>
    <row r="480" spans="1:8" x14ac:dyDescent="0.35">
      <c r="A480" s="45" t="s">
        <v>59</v>
      </c>
      <c r="B480" s="45" t="s">
        <v>8</v>
      </c>
      <c r="C480" s="45" t="s">
        <v>20</v>
      </c>
      <c r="D480" s="45">
        <v>516</v>
      </c>
      <c r="E480" s="45">
        <v>4.49260223E-3</v>
      </c>
      <c r="F480" s="45">
        <v>8.6666463000000004E-4</v>
      </c>
      <c r="G480" s="45">
        <v>6.8825343000000001E-4</v>
      </c>
      <c r="H480" s="45">
        <v>2.9376836899999998E-3</v>
      </c>
    </row>
    <row r="481" spans="1:8" x14ac:dyDescent="0.35">
      <c r="A481" s="45" t="s">
        <v>59</v>
      </c>
      <c r="B481" s="45" t="s">
        <v>10</v>
      </c>
      <c r="C481" s="45" t="s">
        <v>20</v>
      </c>
      <c r="D481" s="45">
        <v>197</v>
      </c>
      <c r="E481" s="45">
        <v>4.1674301999999998E-3</v>
      </c>
      <c r="F481" s="45">
        <v>9.0577386000000005E-4</v>
      </c>
      <c r="G481" s="45">
        <v>5.9104131999999996E-4</v>
      </c>
      <c r="H481" s="45">
        <v>2.6706145499999999E-3</v>
      </c>
    </row>
    <row r="482" spans="1:8" x14ac:dyDescent="0.35">
      <c r="A482" s="45" t="s">
        <v>59</v>
      </c>
      <c r="B482" s="45" t="s">
        <v>11</v>
      </c>
      <c r="C482" s="45" t="s">
        <v>20</v>
      </c>
      <c r="D482" s="45">
        <v>135</v>
      </c>
      <c r="E482" s="45">
        <v>4.4086932000000001E-3</v>
      </c>
      <c r="F482" s="45">
        <v>9.7033584000000002E-4</v>
      </c>
      <c r="G482" s="45">
        <v>6.5071992000000003E-4</v>
      </c>
      <c r="H482" s="45">
        <v>2.7876369300000002E-3</v>
      </c>
    </row>
    <row r="483" spans="1:8" x14ac:dyDescent="0.35">
      <c r="A483" s="45" t="s">
        <v>59</v>
      </c>
      <c r="B483" s="45" t="s">
        <v>12</v>
      </c>
      <c r="C483" s="45" t="s">
        <v>20</v>
      </c>
      <c r="D483" s="45">
        <v>47</v>
      </c>
      <c r="E483" s="45">
        <v>5.1859237499999999E-3</v>
      </c>
      <c r="F483" s="45">
        <v>7.8063413999999998E-4</v>
      </c>
      <c r="G483" s="45">
        <v>9.1779925000000004E-4</v>
      </c>
      <c r="H483" s="45">
        <v>3.4874899100000001E-3</v>
      </c>
    </row>
    <row r="484" spans="1:8" x14ac:dyDescent="0.35">
      <c r="A484" s="45" t="s">
        <v>59</v>
      </c>
      <c r="B484" s="45" t="s">
        <v>13</v>
      </c>
      <c r="C484" s="45" t="s">
        <v>20</v>
      </c>
      <c r="D484" s="45">
        <v>137</v>
      </c>
      <c r="E484" s="45">
        <v>4.8050146299999999E-3</v>
      </c>
      <c r="F484" s="45">
        <v>7.3778362000000001E-4</v>
      </c>
      <c r="G484" s="45">
        <v>7.8627644999999997E-4</v>
      </c>
      <c r="H484" s="45">
        <v>3.2809540800000001E-3</v>
      </c>
    </row>
    <row r="485" spans="1:8" x14ac:dyDescent="0.35">
      <c r="A485" s="45" t="s">
        <v>59</v>
      </c>
      <c r="B485" s="45" t="s">
        <v>8</v>
      </c>
      <c r="C485" s="45" t="s">
        <v>21</v>
      </c>
      <c r="D485" s="45">
        <v>724</v>
      </c>
      <c r="E485" s="45">
        <v>7.3519826999999998E-3</v>
      </c>
      <c r="F485" s="45">
        <v>1.16396155E-3</v>
      </c>
      <c r="G485" s="45">
        <v>1.75726073E-3</v>
      </c>
      <c r="H485" s="45">
        <v>4.43075994E-3</v>
      </c>
    </row>
    <row r="486" spans="1:8" x14ac:dyDescent="0.35">
      <c r="A486" s="45" t="s">
        <v>59</v>
      </c>
      <c r="B486" s="45" t="s">
        <v>10</v>
      </c>
      <c r="C486" s="45" t="s">
        <v>21</v>
      </c>
      <c r="D486" s="45">
        <v>303</v>
      </c>
      <c r="E486" s="45">
        <v>6.8241578799999999E-3</v>
      </c>
      <c r="F486" s="45">
        <v>1.0799792999999999E-3</v>
      </c>
      <c r="G486" s="45">
        <v>1.5729660899999999E-3</v>
      </c>
      <c r="H486" s="45">
        <v>4.1712120199999996E-3</v>
      </c>
    </row>
    <row r="487" spans="1:8" x14ac:dyDescent="0.35">
      <c r="A487" s="45" t="s">
        <v>59</v>
      </c>
      <c r="B487" s="45" t="s">
        <v>11</v>
      </c>
      <c r="C487" s="45" t="s">
        <v>21</v>
      </c>
      <c r="D487" s="45">
        <v>182</v>
      </c>
      <c r="E487" s="45">
        <v>6.9264471499999999E-3</v>
      </c>
      <c r="F487" s="45">
        <v>1.02920202E-3</v>
      </c>
      <c r="G487" s="45">
        <v>1.6522306E-3</v>
      </c>
      <c r="H487" s="45">
        <v>4.2450139900000001E-3</v>
      </c>
    </row>
    <row r="488" spans="1:8" x14ac:dyDescent="0.35">
      <c r="A488" s="45" t="s">
        <v>59</v>
      </c>
      <c r="B488" s="45" t="s">
        <v>12</v>
      </c>
      <c r="C488" s="45" t="s">
        <v>21</v>
      </c>
      <c r="D488" s="45">
        <v>64</v>
      </c>
      <c r="E488" s="45">
        <v>7.7625865499999997E-3</v>
      </c>
      <c r="F488" s="45">
        <v>1.34186896E-3</v>
      </c>
      <c r="G488" s="45">
        <v>2.0997899799999999E-3</v>
      </c>
      <c r="H488" s="45">
        <v>4.3209271499999998E-3</v>
      </c>
    </row>
    <row r="489" spans="1:8" x14ac:dyDescent="0.35">
      <c r="A489" s="45" t="s">
        <v>59</v>
      </c>
      <c r="B489" s="45" t="s">
        <v>13</v>
      </c>
      <c r="C489" s="45" t="s">
        <v>21</v>
      </c>
      <c r="D489" s="45">
        <v>175</v>
      </c>
      <c r="E489" s="45">
        <v>8.5582669700000006E-3</v>
      </c>
      <c r="F489" s="45">
        <v>1.3844574499999999E-3</v>
      </c>
      <c r="G489" s="45">
        <v>2.0603172299999998E-3</v>
      </c>
      <c r="H489" s="45">
        <v>5.1134918199999997E-3</v>
      </c>
    </row>
    <row r="490" spans="1:8" x14ac:dyDescent="0.35">
      <c r="A490" s="45" t="s">
        <v>59</v>
      </c>
      <c r="B490" s="45" t="s">
        <v>8</v>
      </c>
      <c r="C490" s="45" t="s">
        <v>22</v>
      </c>
      <c r="D490" s="45">
        <v>691</v>
      </c>
      <c r="E490" s="45">
        <v>7.1075029700000004E-3</v>
      </c>
      <c r="F490" s="45">
        <v>1.3116220700000001E-3</v>
      </c>
      <c r="G490" s="45">
        <v>1.88749507E-3</v>
      </c>
      <c r="H490" s="45">
        <v>3.9083853599999998E-3</v>
      </c>
    </row>
    <row r="491" spans="1:8" x14ac:dyDescent="0.35">
      <c r="A491" s="45" t="s">
        <v>59</v>
      </c>
      <c r="B491" s="45" t="s">
        <v>10</v>
      </c>
      <c r="C491" s="45" t="s">
        <v>22</v>
      </c>
      <c r="D491" s="45">
        <v>291</v>
      </c>
      <c r="E491" s="45">
        <v>6.6155177799999999E-3</v>
      </c>
      <c r="F491" s="45">
        <v>1.12041784E-3</v>
      </c>
      <c r="G491" s="45">
        <v>1.68305308E-3</v>
      </c>
      <c r="H491" s="45">
        <v>3.8120463599999998E-3</v>
      </c>
    </row>
    <row r="492" spans="1:8" x14ac:dyDescent="0.35">
      <c r="A492" s="45" t="s">
        <v>59</v>
      </c>
      <c r="B492" s="45" t="s">
        <v>11</v>
      </c>
      <c r="C492" s="45" t="s">
        <v>22</v>
      </c>
      <c r="D492" s="45">
        <v>170</v>
      </c>
      <c r="E492" s="45">
        <v>6.6125406000000003E-3</v>
      </c>
      <c r="F492" s="45">
        <v>1.3359202500000001E-3</v>
      </c>
      <c r="G492" s="45">
        <v>1.81461035E-3</v>
      </c>
      <c r="H492" s="45">
        <v>3.4620095600000002E-3</v>
      </c>
    </row>
    <row r="493" spans="1:8" x14ac:dyDescent="0.35">
      <c r="A493" s="45" t="s">
        <v>59</v>
      </c>
      <c r="B493" s="45" t="s">
        <v>12</v>
      </c>
      <c r="C493" s="45" t="s">
        <v>22</v>
      </c>
      <c r="D493" s="45">
        <v>41</v>
      </c>
      <c r="E493" s="45">
        <v>7.86867638E-3</v>
      </c>
      <c r="F493" s="45">
        <v>1.48148122E-3</v>
      </c>
      <c r="G493" s="45">
        <v>2.50254037E-3</v>
      </c>
      <c r="H493" s="45">
        <v>3.8846542599999998E-3</v>
      </c>
    </row>
    <row r="494" spans="1:8" x14ac:dyDescent="0.35">
      <c r="A494" s="45" t="s">
        <v>59</v>
      </c>
      <c r="B494" s="45" t="s">
        <v>13</v>
      </c>
      <c r="C494" s="45" t="s">
        <v>22</v>
      </c>
      <c r="D494" s="45">
        <v>189</v>
      </c>
      <c r="E494" s="45">
        <v>8.1450859700000003E-3</v>
      </c>
      <c r="F494" s="45">
        <v>1.54731262E-3</v>
      </c>
      <c r="G494" s="45">
        <v>2.1344060000000002E-3</v>
      </c>
      <c r="H494" s="45">
        <v>4.4633669099999997E-3</v>
      </c>
    </row>
    <row r="495" spans="1:8" x14ac:dyDescent="0.35">
      <c r="A495" s="45" t="s">
        <v>59</v>
      </c>
      <c r="B495" s="45" t="s">
        <v>8</v>
      </c>
      <c r="C495" s="45" t="s">
        <v>23</v>
      </c>
      <c r="D495" s="45">
        <v>1167</v>
      </c>
      <c r="E495" s="45">
        <v>6.0325618799999996E-3</v>
      </c>
      <c r="F495" s="45">
        <v>3.7380169E-4</v>
      </c>
      <c r="G495" s="45">
        <v>1.33131581E-3</v>
      </c>
      <c r="H495" s="45">
        <v>4.3274439100000001E-3</v>
      </c>
    </row>
    <row r="496" spans="1:8" x14ac:dyDescent="0.35">
      <c r="A496" s="45" t="s">
        <v>59</v>
      </c>
      <c r="B496" s="45" t="s">
        <v>10</v>
      </c>
      <c r="C496" s="45" t="s">
        <v>23</v>
      </c>
      <c r="D496" s="45">
        <v>514</v>
      </c>
      <c r="E496" s="45">
        <v>5.4875519999999997E-3</v>
      </c>
      <c r="F496" s="45">
        <v>3.1427865999999999E-4</v>
      </c>
      <c r="G496" s="45">
        <v>1.20766656E-3</v>
      </c>
      <c r="H496" s="45">
        <v>3.9656063099999996E-3</v>
      </c>
    </row>
    <row r="497" spans="1:8" x14ac:dyDescent="0.35">
      <c r="A497" s="45" t="s">
        <v>59</v>
      </c>
      <c r="B497" s="45" t="s">
        <v>11</v>
      </c>
      <c r="C497" s="45" t="s">
        <v>23</v>
      </c>
      <c r="D497" s="45">
        <v>258</v>
      </c>
      <c r="E497" s="45">
        <v>6.0805158100000001E-3</v>
      </c>
      <c r="F497" s="45">
        <v>4.0930926E-4</v>
      </c>
      <c r="G497" s="45">
        <v>1.3421886300000001E-3</v>
      </c>
      <c r="H497" s="45">
        <v>4.3290174999999998E-3</v>
      </c>
    </row>
    <row r="498" spans="1:8" x14ac:dyDescent="0.35">
      <c r="A498" s="45" t="s">
        <v>59</v>
      </c>
      <c r="B498" s="45" t="s">
        <v>12</v>
      </c>
      <c r="C498" s="45" t="s">
        <v>23</v>
      </c>
      <c r="D498" s="45">
        <v>100</v>
      </c>
      <c r="E498" s="45">
        <v>6.16458309E-3</v>
      </c>
      <c r="F498" s="45">
        <v>4.2222199999999998E-4</v>
      </c>
      <c r="G498" s="45">
        <v>1.5437497999999999E-3</v>
      </c>
      <c r="H498" s="45">
        <v>4.1986108600000002E-3</v>
      </c>
    </row>
    <row r="499" spans="1:8" x14ac:dyDescent="0.35">
      <c r="A499" s="45" t="s">
        <v>59</v>
      </c>
      <c r="B499" s="45" t="s">
        <v>13</v>
      </c>
      <c r="C499" s="45" t="s">
        <v>23</v>
      </c>
      <c r="D499" s="45">
        <v>295</v>
      </c>
      <c r="E499" s="45">
        <v>6.8954799799999999E-3</v>
      </c>
      <c r="F499" s="45">
        <v>4.3004527E-4</v>
      </c>
      <c r="G499" s="45">
        <v>1.4652382899999999E-3</v>
      </c>
      <c r="H499" s="45">
        <v>5.0001959199999996E-3</v>
      </c>
    </row>
    <row r="500" spans="1:8" x14ac:dyDescent="0.35">
      <c r="A500" s="45" t="s">
        <v>59</v>
      </c>
      <c r="B500" s="45" t="s">
        <v>8</v>
      </c>
      <c r="C500" s="45" t="s">
        <v>24</v>
      </c>
      <c r="D500" s="45">
        <v>2243</v>
      </c>
      <c r="E500" s="45">
        <v>7.2051420999999999E-3</v>
      </c>
      <c r="F500" s="45">
        <v>1.10825218E-3</v>
      </c>
      <c r="G500" s="45">
        <v>2.3169250499999999E-3</v>
      </c>
      <c r="H500" s="45">
        <v>3.77996438E-3</v>
      </c>
    </row>
    <row r="501" spans="1:8" x14ac:dyDescent="0.35">
      <c r="A501" s="45" t="s">
        <v>59</v>
      </c>
      <c r="B501" s="45" t="s">
        <v>10</v>
      </c>
      <c r="C501" s="45" t="s">
        <v>24</v>
      </c>
      <c r="D501" s="45">
        <v>1010</v>
      </c>
      <c r="E501" s="45">
        <v>6.8057386800000003E-3</v>
      </c>
      <c r="F501" s="45">
        <v>1.03458446E-3</v>
      </c>
      <c r="G501" s="45">
        <v>2.2119657600000002E-3</v>
      </c>
      <c r="H501" s="45">
        <v>3.5591879600000002E-3</v>
      </c>
    </row>
    <row r="502" spans="1:8" x14ac:dyDescent="0.35">
      <c r="A502" s="45" t="s">
        <v>59</v>
      </c>
      <c r="B502" s="45" t="s">
        <v>11</v>
      </c>
      <c r="C502" s="45" t="s">
        <v>24</v>
      </c>
      <c r="D502" s="45">
        <v>517</v>
      </c>
      <c r="E502" s="45">
        <v>7.0362308700000001E-3</v>
      </c>
      <c r="F502" s="45">
        <v>1.0937609499999999E-3</v>
      </c>
      <c r="G502" s="45">
        <v>2.2551084699999999E-3</v>
      </c>
      <c r="H502" s="45">
        <v>3.6873609499999999E-3</v>
      </c>
    </row>
    <row r="503" spans="1:8" x14ac:dyDescent="0.35">
      <c r="A503" s="45" t="s">
        <v>59</v>
      </c>
      <c r="B503" s="45" t="s">
        <v>12</v>
      </c>
      <c r="C503" s="45" t="s">
        <v>24</v>
      </c>
      <c r="D503" s="45">
        <v>107</v>
      </c>
      <c r="E503" s="45">
        <v>8.2744892000000004E-3</v>
      </c>
      <c r="F503" s="45">
        <v>1.3529765799999999E-3</v>
      </c>
      <c r="G503" s="45">
        <v>2.5438081600000001E-3</v>
      </c>
      <c r="H503" s="45">
        <v>4.3777039899999997E-3</v>
      </c>
    </row>
    <row r="504" spans="1:8" x14ac:dyDescent="0.35">
      <c r="A504" s="45" t="s">
        <v>59</v>
      </c>
      <c r="B504" s="45" t="s">
        <v>13</v>
      </c>
      <c r="C504" s="45" t="s">
        <v>24</v>
      </c>
      <c r="D504" s="45">
        <v>609</v>
      </c>
      <c r="E504" s="45">
        <v>7.8230475599999991E-3</v>
      </c>
      <c r="F504" s="45">
        <v>1.1997314199999999E-3</v>
      </c>
      <c r="G504" s="45">
        <v>2.5036107100000001E-3</v>
      </c>
      <c r="H504" s="45">
        <v>4.1197049499999997E-3</v>
      </c>
    </row>
    <row r="505" spans="1:8" x14ac:dyDescent="0.35">
      <c r="A505" s="45" t="s">
        <v>59</v>
      </c>
      <c r="B505" s="45" t="s">
        <v>8</v>
      </c>
      <c r="C505" s="45" t="s">
        <v>25</v>
      </c>
      <c r="D505" s="45">
        <v>1802</v>
      </c>
      <c r="E505" s="45">
        <v>6.5783643300000002E-3</v>
      </c>
      <c r="F505" s="45">
        <v>7.3513973000000001E-4</v>
      </c>
      <c r="G505" s="45">
        <v>1.9602766699999999E-3</v>
      </c>
      <c r="H505" s="45">
        <v>3.8829474600000002E-3</v>
      </c>
    </row>
    <row r="506" spans="1:8" x14ac:dyDescent="0.35">
      <c r="A506" s="45" t="s">
        <v>59</v>
      </c>
      <c r="B506" s="45" t="s">
        <v>10</v>
      </c>
      <c r="C506" s="45" t="s">
        <v>25</v>
      </c>
      <c r="D506" s="45">
        <v>844</v>
      </c>
      <c r="E506" s="45">
        <v>6.1209433499999997E-3</v>
      </c>
      <c r="F506" s="45">
        <v>6.4872387000000002E-4</v>
      </c>
      <c r="G506" s="45">
        <v>1.7180778099999999E-3</v>
      </c>
      <c r="H506" s="45">
        <v>3.75414119E-3</v>
      </c>
    </row>
    <row r="507" spans="1:8" x14ac:dyDescent="0.35">
      <c r="A507" s="45" t="s">
        <v>59</v>
      </c>
      <c r="B507" s="45" t="s">
        <v>11</v>
      </c>
      <c r="C507" s="45" t="s">
        <v>25</v>
      </c>
      <c r="D507" s="45">
        <v>396</v>
      </c>
      <c r="E507" s="45">
        <v>6.2677700500000004E-3</v>
      </c>
      <c r="F507" s="45">
        <v>7.7441051999999999E-4</v>
      </c>
      <c r="G507" s="45">
        <v>1.90449027E-3</v>
      </c>
      <c r="H507" s="45">
        <v>3.5888687800000002E-3</v>
      </c>
    </row>
    <row r="508" spans="1:8" x14ac:dyDescent="0.35">
      <c r="A508" s="45" t="s">
        <v>59</v>
      </c>
      <c r="B508" s="45" t="s">
        <v>12</v>
      </c>
      <c r="C508" s="45" t="s">
        <v>25</v>
      </c>
      <c r="D508" s="45">
        <v>119</v>
      </c>
      <c r="E508" s="45">
        <v>7.8531549499999999E-3</v>
      </c>
      <c r="F508" s="45">
        <v>1.03680338E-3</v>
      </c>
      <c r="G508" s="45">
        <v>2.3643204899999998E-3</v>
      </c>
      <c r="H508" s="45">
        <v>4.4520305499999996E-3</v>
      </c>
    </row>
    <row r="509" spans="1:8" x14ac:dyDescent="0.35">
      <c r="A509" s="45" t="s">
        <v>59</v>
      </c>
      <c r="B509" s="45" t="s">
        <v>13</v>
      </c>
      <c r="C509" s="45" t="s">
        <v>25</v>
      </c>
      <c r="D509" s="45">
        <v>443</v>
      </c>
      <c r="E509" s="45">
        <v>7.3850427999999999E-3</v>
      </c>
      <c r="F509" s="45">
        <v>7.8364034E-4</v>
      </c>
      <c r="G509" s="45">
        <v>2.3630442299999999E-3</v>
      </c>
      <c r="H509" s="45">
        <v>4.2383577600000003E-3</v>
      </c>
    </row>
    <row r="510" spans="1:8" x14ac:dyDescent="0.35">
      <c r="A510" s="45" t="s">
        <v>59</v>
      </c>
      <c r="B510" s="45" t="s">
        <v>8</v>
      </c>
      <c r="C510" s="45" t="s">
        <v>26</v>
      </c>
      <c r="D510" s="45">
        <v>844</v>
      </c>
      <c r="E510" s="45">
        <v>5.7258340799999996E-3</v>
      </c>
      <c r="F510" s="45">
        <v>5.7711272000000001E-4</v>
      </c>
      <c r="G510" s="45">
        <v>1.21549695E-3</v>
      </c>
      <c r="H510" s="45">
        <v>3.9332239400000002E-3</v>
      </c>
    </row>
    <row r="511" spans="1:8" x14ac:dyDescent="0.35">
      <c r="A511" s="45" t="s">
        <v>59</v>
      </c>
      <c r="B511" s="45" t="s">
        <v>10</v>
      </c>
      <c r="C511" s="45" t="s">
        <v>26</v>
      </c>
      <c r="D511" s="45">
        <v>303</v>
      </c>
      <c r="E511" s="45">
        <v>5.41876735E-3</v>
      </c>
      <c r="F511" s="45">
        <v>5.2129149999999996E-4</v>
      </c>
      <c r="G511" s="45">
        <v>1.1007209400000001E-3</v>
      </c>
      <c r="H511" s="45">
        <v>3.7967544299999999E-3</v>
      </c>
    </row>
    <row r="512" spans="1:8" x14ac:dyDescent="0.35">
      <c r="A512" s="45" t="s">
        <v>59</v>
      </c>
      <c r="B512" s="45" t="s">
        <v>11</v>
      </c>
      <c r="C512" s="45" t="s">
        <v>26</v>
      </c>
      <c r="D512" s="45">
        <v>208</v>
      </c>
      <c r="E512" s="45">
        <v>5.37949582E-3</v>
      </c>
      <c r="F512" s="45">
        <v>6.1698693999999996E-4</v>
      </c>
      <c r="G512" s="45">
        <v>1.14516535E-3</v>
      </c>
      <c r="H512" s="45">
        <v>3.61734307E-3</v>
      </c>
    </row>
    <row r="513" spans="1:8" x14ac:dyDescent="0.35">
      <c r="A513" s="45" t="s">
        <v>59</v>
      </c>
      <c r="B513" s="45" t="s">
        <v>12</v>
      </c>
      <c r="C513" s="45" t="s">
        <v>26</v>
      </c>
      <c r="D513" s="45">
        <v>105</v>
      </c>
      <c r="E513" s="45">
        <v>6.1739415400000001E-3</v>
      </c>
      <c r="F513" s="45">
        <v>6.8143716999999999E-4</v>
      </c>
      <c r="G513" s="45">
        <v>1.30114617E-3</v>
      </c>
      <c r="H513" s="45">
        <v>4.19135781E-3</v>
      </c>
    </row>
    <row r="514" spans="1:8" x14ac:dyDescent="0.35">
      <c r="A514" s="45" t="s">
        <v>59</v>
      </c>
      <c r="B514" s="45" t="s">
        <v>13</v>
      </c>
      <c r="C514" s="45" t="s">
        <v>26</v>
      </c>
      <c r="D514" s="45">
        <v>228</v>
      </c>
      <c r="E514" s="45">
        <v>6.2435020199999997E-3</v>
      </c>
      <c r="F514" s="45">
        <v>5.6687557E-4</v>
      </c>
      <c r="G514" s="45">
        <v>1.39274667E-3</v>
      </c>
      <c r="H514" s="45">
        <v>4.2838793199999996E-3</v>
      </c>
    </row>
    <row r="515" spans="1:8" x14ac:dyDescent="0.35">
      <c r="A515" s="45" t="s">
        <v>59</v>
      </c>
      <c r="B515" s="45" t="s">
        <v>8</v>
      </c>
      <c r="C515" s="45" t="s">
        <v>27</v>
      </c>
      <c r="D515" s="45">
        <v>1175</v>
      </c>
      <c r="E515" s="45">
        <v>5.0130513700000004E-3</v>
      </c>
      <c r="F515" s="45">
        <v>3.730297E-4</v>
      </c>
      <c r="G515" s="45">
        <v>1.32209394E-3</v>
      </c>
      <c r="H515" s="45">
        <v>3.3179272499999999E-3</v>
      </c>
    </row>
    <row r="516" spans="1:8" x14ac:dyDescent="0.35">
      <c r="A516" s="45" t="s">
        <v>59</v>
      </c>
      <c r="B516" s="45" t="s">
        <v>10</v>
      </c>
      <c r="C516" s="45" t="s">
        <v>27</v>
      </c>
      <c r="D516" s="45">
        <v>599</v>
      </c>
      <c r="E516" s="45">
        <v>4.7878406E-3</v>
      </c>
      <c r="F516" s="45">
        <v>3.4884506E-4</v>
      </c>
      <c r="G516" s="45">
        <v>1.22538312E-3</v>
      </c>
      <c r="H516" s="45">
        <v>3.21361194E-3</v>
      </c>
    </row>
    <row r="517" spans="1:8" x14ac:dyDescent="0.35">
      <c r="A517" s="45" t="s">
        <v>59</v>
      </c>
      <c r="B517" s="45" t="s">
        <v>11</v>
      </c>
      <c r="C517" s="45" t="s">
        <v>27</v>
      </c>
      <c r="D517" s="45">
        <v>249</v>
      </c>
      <c r="E517" s="45">
        <v>4.92548875E-3</v>
      </c>
      <c r="F517" s="45">
        <v>4.1773552000000001E-4</v>
      </c>
      <c r="G517" s="45">
        <v>1.26784894E-3</v>
      </c>
      <c r="H517" s="45">
        <v>3.2399038099999999E-3</v>
      </c>
    </row>
    <row r="518" spans="1:8" x14ac:dyDescent="0.35">
      <c r="A518" s="45" t="s">
        <v>59</v>
      </c>
      <c r="B518" s="45" t="s">
        <v>12</v>
      </c>
      <c r="C518" s="45" t="s">
        <v>27</v>
      </c>
      <c r="D518" s="45">
        <v>59</v>
      </c>
      <c r="E518" s="45">
        <v>6.3633864199999996E-3</v>
      </c>
      <c r="F518" s="45">
        <v>4.4864226000000001E-4</v>
      </c>
      <c r="G518" s="45">
        <v>1.34200387E-3</v>
      </c>
      <c r="H518" s="45">
        <v>4.5727398900000001E-3</v>
      </c>
    </row>
    <row r="519" spans="1:8" x14ac:dyDescent="0.35">
      <c r="A519" s="45" t="s">
        <v>59</v>
      </c>
      <c r="B519" s="45" t="s">
        <v>13</v>
      </c>
      <c r="C519" s="45" t="s">
        <v>27</v>
      </c>
      <c r="D519" s="45">
        <v>268</v>
      </c>
      <c r="E519" s="45">
        <v>5.3004938200000001E-3</v>
      </c>
      <c r="F519" s="45">
        <v>3.6890175000000002E-4</v>
      </c>
      <c r="G519" s="45">
        <v>1.58426594E-3</v>
      </c>
      <c r="H519" s="45">
        <v>3.34732563E-3</v>
      </c>
    </row>
    <row r="520" spans="1:8" x14ac:dyDescent="0.35">
      <c r="A520" s="45" t="s">
        <v>59</v>
      </c>
      <c r="B520" s="45" t="s">
        <v>8</v>
      </c>
      <c r="C520" s="45" t="s">
        <v>28</v>
      </c>
      <c r="D520" s="45">
        <v>2182</v>
      </c>
      <c r="E520" s="45">
        <v>6.0879415000000001E-3</v>
      </c>
      <c r="F520" s="45">
        <v>7.1847817999999997E-4</v>
      </c>
      <c r="G520" s="45">
        <v>1.7305784499999999E-3</v>
      </c>
      <c r="H520" s="45">
        <v>3.6388843999999999E-3</v>
      </c>
    </row>
    <row r="521" spans="1:8" x14ac:dyDescent="0.35">
      <c r="A521" s="45" t="s">
        <v>59</v>
      </c>
      <c r="B521" s="45" t="s">
        <v>10</v>
      </c>
      <c r="C521" s="45" t="s">
        <v>28</v>
      </c>
      <c r="D521" s="45">
        <v>935</v>
      </c>
      <c r="E521" s="45">
        <v>5.59759334E-3</v>
      </c>
      <c r="F521" s="45">
        <v>6.5077218000000002E-4</v>
      </c>
      <c r="G521" s="45">
        <v>1.5698155599999999E-3</v>
      </c>
      <c r="H521" s="45">
        <v>3.3770050999999998E-3</v>
      </c>
    </row>
    <row r="522" spans="1:8" x14ac:dyDescent="0.35">
      <c r="A522" s="45" t="s">
        <v>59</v>
      </c>
      <c r="B522" s="45" t="s">
        <v>11</v>
      </c>
      <c r="C522" s="45" t="s">
        <v>28</v>
      </c>
      <c r="D522" s="45">
        <v>432</v>
      </c>
      <c r="E522" s="45">
        <v>5.6297419200000004E-3</v>
      </c>
      <c r="F522" s="45">
        <v>6.7603821000000004E-4</v>
      </c>
      <c r="G522" s="45">
        <v>1.5824864899999999E-3</v>
      </c>
      <c r="H522" s="45">
        <v>3.3712167599999998E-3</v>
      </c>
    </row>
    <row r="523" spans="1:8" x14ac:dyDescent="0.35">
      <c r="A523" s="45" t="s">
        <v>59</v>
      </c>
      <c r="B523" s="45" t="s">
        <v>12</v>
      </c>
      <c r="C523" s="45" t="s">
        <v>28</v>
      </c>
      <c r="D523" s="45">
        <v>221</v>
      </c>
      <c r="E523" s="45">
        <v>7.0999872000000004E-3</v>
      </c>
      <c r="F523" s="45">
        <v>8.3647536999999998E-4</v>
      </c>
      <c r="G523" s="45">
        <v>2.1183171799999999E-3</v>
      </c>
      <c r="H523" s="45">
        <v>4.1451941899999997E-3</v>
      </c>
    </row>
    <row r="524" spans="1:8" x14ac:dyDescent="0.35">
      <c r="A524" s="45" t="s">
        <v>59</v>
      </c>
      <c r="B524" s="45" t="s">
        <v>13</v>
      </c>
      <c r="C524" s="45" t="s">
        <v>28</v>
      </c>
      <c r="D524" s="45">
        <v>594</v>
      </c>
      <c r="E524" s="45">
        <v>6.8164863800000003E-3</v>
      </c>
      <c r="F524" s="45">
        <v>8.1201654000000005E-4</v>
      </c>
      <c r="G524" s="45">
        <v>1.9470746799999999E-3</v>
      </c>
      <c r="H524" s="45">
        <v>4.0573946899999996E-3</v>
      </c>
    </row>
    <row r="525" spans="1:8" x14ac:dyDescent="0.35">
      <c r="A525" s="45" t="s">
        <v>59</v>
      </c>
      <c r="B525" s="45" t="s">
        <v>8</v>
      </c>
      <c r="C525" s="45" t="s">
        <v>29</v>
      </c>
      <c r="D525" s="45">
        <v>742</v>
      </c>
      <c r="E525" s="45">
        <v>6.48541207E-3</v>
      </c>
      <c r="F525" s="45">
        <v>8.1244672000000003E-4</v>
      </c>
      <c r="G525" s="45">
        <v>1.6225227200000001E-3</v>
      </c>
      <c r="H525" s="45">
        <v>4.0504421299999999E-3</v>
      </c>
    </row>
    <row r="526" spans="1:8" x14ac:dyDescent="0.35">
      <c r="A526" s="45" t="s">
        <v>59</v>
      </c>
      <c r="B526" s="45" t="s">
        <v>10</v>
      </c>
      <c r="C526" s="45" t="s">
        <v>29</v>
      </c>
      <c r="D526" s="45">
        <v>315</v>
      </c>
      <c r="E526" s="45">
        <v>6.3622131800000004E-3</v>
      </c>
      <c r="F526" s="45">
        <v>7.6829782000000001E-4</v>
      </c>
      <c r="G526" s="45">
        <v>1.5781155600000001E-3</v>
      </c>
      <c r="H526" s="45">
        <v>4.0157992800000002E-3</v>
      </c>
    </row>
    <row r="527" spans="1:8" x14ac:dyDescent="0.35">
      <c r="A527" s="45" t="s">
        <v>59</v>
      </c>
      <c r="B527" s="45" t="s">
        <v>11</v>
      </c>
      <c r="C527" s="45" t="s">
        <v>29</v>
      </c>
      <c r="D527" s="45">
        <v>153</v>
      </c>
      <c r="E527" s="45">
        <v>6.1637615799999997E-3</v>
      </c>
      <c r="F527" s="45">
        <v>7.7357154000000003E-4</v>
      </c>
      <c r="G527" s="45">
        <v>1.7060788E-3</v>
      </c>
      <c r="H527" s="45">
        <v>3.68411075E-3</v>
      </c>
    </row>
    <row r="528" spans="1:8" x14ac:dyDescent="0.35">
      <c r="A528" s="45" t="s">
        <v>59</v>
      </c>
      <c r="B528" s="45" t="s">
        <v>12</v>
      </c>
      <c r="C528" s="45" t="s">
        <v>29</v>
      </c>
      <c r="D528" s="45">
        <v>55</v>
      </c>
      <c r="E528" s="45">
        <v>6.76199474E-3</v>
      </c>
      <c r="F528" s="45">
        <v>9.1582469000000004E-4</v>
      </c>
      <c r="G528" s="45">
        <v>1.71590885E-3</v>
      </c>
      <c r="H528" s="45">
        <v>4.1302606700000001E-3</v>
      </c>
    </row>
    <row r="529" spans="1:8" x14ac:dyDescent="0.35">
      <c r="A529" s="45" t="s">
        <v>59</v>
      </c>
      <c r="B529" s="45" t="s">
        <v>13</v>
      </c>
      <c r="C529" s="45" t="s">
        <v>29</v>
      </c>
      <c r="D529" s="45">
        <v>219</v>
      </c>
      <c r="E529" s="45">
        <v>6.8178692900000004E-3</v>
      </c>
      <c r="F529" s="45">
        <v>8.7714542999999998E-4</v>
      </c>
      <c r="G529" s="45">
        <v>1.6045681E-3</v>
      </c>
      <c r="H529" s="45">
        <v>4.3361552700000002E-3</v>
      </c>
    </row>
    <row r="530" spans="1:8" x14ac:dyDescent="0.35">
      <c r="A530" s="45" t="s">
        <v>59</v>
      </c>
      <c r="B530" s="45" t="s">
        <v>8</v>
      </c>
      <c r="C530" s="45" t="s">
        <v>30</v>
      </c>
      <c r="D530" s="45">
        <v>10971</v>
      </c>
      <c r="E530" s="45">
        <v>4.7515691400000001E-3</v>
      </c>
      <c r="F530" s="45">
        <v>1.01333521E-3</v>
      </c>
      <c r="G530" s="45">
        <v>7.3928674999999995E-4</v>
      </c>
      <c r="H530" s="45">
        <v>2.99894669E-3</v>
      </c>
    </row>
    <row r="531" spans="1:8" x14ac:dyDescent="0.35">
      <c r="A531" s="45" t="s">
        <v>59</v>
      </c>
      <c r="B531" s="45" t="s">
        <v>10</v>
      </c>
      <c r="C531" s="45" t="s">
        <v>30</v>
      </c>
      <c r="D531" s="45">
        <v>6370</v>
      </c>
      <c r="E531" s="45">
        <v>4.5829860499999996E-3</v>
      </c>
      <c r="F531" s="45">
        <v>9.8177013999999996E-4</v>
      </c>
      <c r="G531" s="45">
        <v>7.1401837999999997E-4</v>
      </c>
      <c r="H531" s="45">
        <v>2.88719706E-3</v>
      </c>
    </row>
    <row r="532" spans="1:8" x14ac:dyDescent="0.35">
      <c r="A532" s="45" t="s">
        <v>59</v>
      </c>
      <c r="B532" s="45" t="s">
        <v>11</v>
      </c>
      <c r="C532" s="45" t="s">
        <v>30</v>
      </c>
      <c r="D532" s="45">
        <v>2609</v>
      </c>
      <c r="E532" s="45">
        <v>4.53254735E-3</v>
      </c>
      <c r="F532" s="45">
        <v>1.06270738E-3</v>
      </c>
      <c r="G532" s="45">
        <v>7.1970843000000002E-4</v>
      </c>
      <c r="H532" s="45">
        <v>2.75013107E-3</v>
      </c>
    </row>
    <row r="533" spans="1:8" x14ac:dyDescent="0.35">
      <c r="A533" s="45" t="s">
        <v>59</v>
      </c>
      <c r="B533" s="45" t="s">
        <v>12</v>
      </c>
      <c r="C533" s="45" t="s">
        <v>30</v>
      </c>
      <c r="D533" s="45">
        <v>411</v>
      </c>
      <c r="E533" s="45">
        <v>5.45510587E-3</v>
      </c>
      <c r="F533" s="45">
        <v>1.20789941E-3</v>
      </c>
      <c r="G533" s="45">
        <v>7.8371383000000005E-4</v>
      </c>
      <c r="H533" s="45">
        <v>3.4634921500000001E-3</v>
      </c>
    </row>
    <row r="534" spans="1:8" x14ac:dyDescent="0.35">
      <c r="A534" s="45" t="s">
        <v>59</v>
      </c>
      <c r="B534" s="45" t="s">
        <v>13</v>
      </c>
      <c r="C534" s="45" t="s">
        <v>30</v>
      </c>
      <c r="D534" s="45">
        <v>1581</v>
      </c>
      <c r="E534" s="45">
        <v>5.60934804E-3</v>
      </c>
      <c r="F534" s="45">
        <v>1.00845958E-3</v>
      </c>
      <c r="G534" s="45">
        <v>8.6185465999999997E-4</v>
      </c>
      <c r="H534" s="45">
        <v>3.7390333000000002E-3</v>
      </c>
    </row>
    <row r="535" spans="1:8" x14ac:dyDescent="0.35">
      <c r="A535" s="45" t="s">
        <v>59</v>
      </c>
      <c r="B535" s="45" t="s">
        <v>8</v>
      </c>
      <c r="C535" s="45" t="s">
        <v>31</v>
      </c>
      <c r="D535" s="45">
        <v>4581</v>
      </c>
      <c r="E535" s="45">
        <v>4.7594631599999996E-3</v>
      </c>
      <c r="F535" s="45">
        <v>8.6940195E-4</v>
      </c>
      <c r="G535" s="45">
        <v>7.9371949000000002E-4</v>
      </c>
      <c r="H535" s="45">
        <v>3.0963412299999998E-3</v>
      </c>
    </row>
    <row r="536" spans="1:8" x14ac:dyDescent="0.35">
      <c r="A536" s="45" t="s">
        <v>59</v>
      </c>
      <c r="B536" s="45" t="s">
        <v>10</v>
      </c>
      <c r="C536" s="45" t="s">
        <v>31</v>
      </c>
      <c r="D536" s="45">
        <v>2335</v>
      </c>
      <c r="E536" s="45">
        <v>4.4217966900000003E-3</v>
      </c>
      <c r="F536" s="45">
        <v>8.2409861000000005E-4</v>
      </c>
      <c r="G536" s="45">
        <v>7.4977669999999998E-4</v>
      </c>
      <c r="H536" s="45">
        <v>2.8479208799999998E-3</v>
      </c>
    </row>
    <row r="537" spans="1:8" x14ac:dyDescent="0.35">
      <c r="A537" s="45" t="s">
        <v>59</v>
      </c>
      <c r="B537" s="45" t="s">
        <v>11</v>
      </c>
      <c r="C537" s="45" t="s">
        <v>31</v>
      </c>
      <c r="D537" s="45">
        <v>1059</v>
      </c>
      <c r="E537" s="45">
        <v>4.58526757E-3</v>
      </c>
      <c r="F537" s="45">
        <v>9.0027472999999996E-4</v>
      </c>
      <c r="G537" s="45">
        <v>7.8384546000000003E-4</v>
      </c>
      <c r="H537" s="45">
        <v>2.9011468900000002E-3</v>
      </c>
    </row>
    <row r="538" spans="1:8" x14ac:dyDescent="0.35">
      <c r="A538" s="45" t="s">
        <v>59</v>
      </c>
      <c r="B538" s="45" t="s">
        <v>12</v>
      </c>
      <c r="C538" s="45" t="s">
        <v>31</v>
      </c>
      <c r="D538" s="45">
        <v>284</v>
      </c>
      <c r="E538" s="45">
        <v>5.8998025099999997E-3</v>
      </c>
      <c r="F538" s="45">
        <v>1.0623286E-3</v>
      </c>
      <c r="G538" s="45">
        <v>8.6251280000000001E-4</v>
      </c>
      <c r="H538" s="45">
        <v>3.9749606399999996E-3</v>
      </c>
    </row>
    <row r="539" spans="1:8" x14ac:dyDescent="0.35">
      <c r="A539" s="45" t="s">
        <v>59</v>
      </c>
      <c r="B539" s="45" t="s">
        <v>13</v>
      </c>
      <c r="C539" s="45" t="s">
        <v>31</v>
      </c>
      <c r="D539" s="45">
        <v>903</v>
      </c>
      <c r="E539" s="45">
        <v>5.4782538399999999E-3</v>
      </c>
      <c r="F539" s="45">
        <v>8.8966537000000003E-4</v>
      </c>
      <c r="G539" s="45">
        <v>8.9729171000000002E-4</v>
      </c>
      <c r="H539" s="45">
        <v>3.6912962799999999E-3</v>
      </c>
    </row>
    <row r="540" spans="1:8" x14ac:dyDescent="0.35">
      <c r="A540" s="45" t="s">
        <v>59</v>
      </c>
      <c r="B540" s="45" t="s">
        <v>8</v>
      </c>
      <c r="C540" s="45" t="s">
        <v>159</v>
      </c>
      <c r="D540" s="45">
        <v>2084</v>
      </c>
      <c r="E540" s="45">
        <v>5.6428440599999999E-3</v>
      </c>
      <c r="F540" s="45">
        <v>7.0657364999999995E-4</v>
      </c>
      <c r="G540" s="45">
        <v>1.3391212400000001E-3</v>
      </c>
      <c r="H540" s="45">
        <v>3.59714868E-3</v>
      </c>
    </row>
    <row r="541" spans="1:8" x14ac:dyDescent="0.35">
      <c r="A541" s="45" t="s">
        <v>59</v>
      </c>
      <c r="B541" s="45" t="s">
        <v>10</v>
      </c>
      <c r="C541" s="45" t="s">
        <v>159</v>
      </c>
      <c r="D541" s="45">
        <v>1009</v>
      </c>
      <c r="E541" s="45">
        <v>5.2502360599999999E-3</v>
      </c>
      <c r="F541" s="45">
        <v>6.3604617999999996E-4</v>
      </c>
      <c r="G541" s="45">
        <v>1.2505847599999999E-3</v>
      </c>
      <c r="H541" s="45">
        <v>3.3636046400000001E-3</v>
      </c>
    </row>
    <row r="542" spans="1:8" x14ac:dyDescent="0.35">
      <c r="A542" s="45" t="s">
        <v>59</v>
      </c>
      <c r="B542" s="45" t="s">
        <v>11</v>
      </c>
      <c r="C542" s="45" t="s">
        <v>159</v>
      </c>
      <c r="D542" s="45">
        <v>411</v>
      </c>
      <c r="E542" s="45">
        <v>5.5863913699999998E-3</v>
      </c>
      <c r="F542" s="45">
        <v>6.9024823000000003E-4</v>
      </c>
      <c r="G542" s="45">
        <v>1.35092793E-3</v>
      </c>
      <c r="H542" s="45">
        <v>3.5452146899999999E-3</v>
      </c>
    </row>
    <row r="543" spans="1:8" x14ac:dyDescent="0.35">
      <c r="A543" s="45" t="s">
        <v>59</v>
      </c>
      <c r="B543" s="45" t="s">
        <v>12</v>
      </c>
      <c r="C543" s="45" t="s">
        <v>159</v>
      </c>
      <c r="D543" s="45">
        <v>157</v>
      </c>
      <c r="E543" s="45">
        <v>6.7466528799999996E-3</v>
      </c>
      <c r="F543" s="45">
        <v>1.0850876300000001E-3</v>
      </c>
      <c r="G543" s="45">
        <v>1.4131425799999999E-3</v>
      </c>
      <c r="H543" s="45">
        <v>4.2484221400000003E-3</v>
      </c>
    </row>
    <row r="544" spans="1:8" x14ac:dyDescent="0.35">
      <c r="A544" s="45" t="s">
        <v>59</v>
      </c>
      <c r="B544" s="45" t="s">
        <v>13</v>
      </c>
      <c r="C544" s="45" t="s">
        <v>159</v>
      </c>
      <c r="D544" s="45">
        <v>507</v>
      </c>
      <c r="E544" s="45">
        <v>6.1281409800000002E-3</v>
      </c>
      <c r="F544" s="45">
        <v>7.4295486000000002E-4</v>
      </c>
      <c r="G544" s="45">
        <v>1.4828281399999999E-3</v>
      </c>
      <c r="H544" s="45">
        <v>3.9023574900000002E-3</v>
      </c>
    </row>
    <row r="545" spans="1:8" x14ac:dyDescent="0.35">
      <c r="A545" s="45" t="s">
        <v>59</v>
      </c>
      <c r="B545" s="45" t="s">
        <v>8</v>
      </c>
      <c r="C545" s="45" t="s">
        <v>33</v>
      </c>
      <c r="D545" s="45">
        <v>899</v>
      </c>
      <c r="E545" s="45">
        <v>6.9878180099999998E-3</v>
      </c>
      <c r="F545" s="45">
        <v>9.4266239E-4</v>
      </c>
      <c r="G545" s="45">
        <v>1.76091983E-3</v>
      </c>
      <c r="H545" s="45">
        <v>4.2842353300000004E-3</v>
      </c>
    </row>
    <row r="546" spans="1:8" x14ac:dyDescent="0.35">
      <c r="A546" s="45" t="s">
        <v>59</v>
      </c>
      <c r="B546" s="45" t="s">
        <v>10</v>
      </c>
      <c r="C546" s="45" t="s">
        <v>33</v>
      </c>
      <c r="D546" s="45">
        <v>386</v>
      </c>
      <c r="E546" s="45">
        <v>6.6440280299999996E-3</v>
      </c>
      <c r="F546" s="45">
        <v>8.6364757000000005E-4</v>
      </c>
      <c r="G546" s="45">
        <v>1.6060075E-3</v>
      </c>
      <c r="H546" s="45">
        <v>4.1743724899999998E-3</v>
      </c>
    </row>
    <row r="547" spans="1:8" x14ac:dyDescent="0.35">
      <c r="A547" s="45" t="s">
        <v>59</v>
      </c>
      <c r="B547" s="45" t="s">
        <v>11</v>
      </c>
      <c r="C547" s="45" t="s">
        <v>33</v>
      </c>
      <c r="D547" s="45">
        <v>216</v>
      </c>
      <c r="E547" s="45">
        <v>6.5233836499999998E-3</v>
      </c>
      <c r="F547" s="45">
        <v>8.8332665000000004E-4</v>
      </c>
      <c r="G547" s="45">
        <v>1.7966068700000001E-3</v>
      </c>
      <c r="H547" s="45">
        <v>3.84344967E-3</v>
      </c>
    </row>
    <row r="548" spans="1:8" x14ac:dyDescent="0.35">
      <c r="A548" s="45" t="s">
        <v>59</v>
      </c>
      <c r="B548" s="45" t="s">
        <v>12</v>
      </c>
      <c r="C548" s="45" t="s">
        <v>33</v>
      </c>
      <c r="D548" s="45">
        <v>65</v>
      </c>
      <c r="E548" s="45">
        <v>8.3303060000000009E-3</v>
      </c>
      <c r="F548" s="45">
        <v>1.18055533E-3</v>
      </c>
      <c r="G548" s="45">
        <v>2.0715809200000002E-3</v>
      </c>
      <c r="H548" s="45">
        <v>5.0781692700000002E-3</v>
      </c>
    </row>
    <row r="549" spans="1:8" x14ac:dyDescent="0.35">
      <c r="A549" s="45" t="s">
        <v>59</v>
      </c>
      <c r="B549" s="45" t="s">
        <v>13</v>
      </c>
      <c r="C549" s="45" t="s">
        <v>33</v>
      </c>
      <c r="D549" s="45">
        <v>232</v>
      </c>
      <c r="E549" s="45">
        <v>7.6160897100000001E-3</v>
      </c>
      <c r="F549" s="45">
        <v>1.06271927E-3</v>
      </c>
      <c r="G549" s="45">
        <v>1.8983973499999999E-3</v>
      </c>
      <c r="H549" s="45">
        <v>4.6549726300000004E-3</v>
      </c>
    </row>
    <row r="550" spans="1:8" x14ac:dyDescent="0.35">
      <c r="A550" s="45" t="s">
        <v>59</v>
      </c>
      <c r="B550" s="45" t="s">
        <v>8</v>
      </c>
      <c r="C550" s="45" t="s">
        <v>34</v>
      </c>
      <c r="D550" s="45">
        <v>1205</v>
      </c>
      <c r="E550" s="45">
        <v>5.4631932499999997E-3</v>
      </c>
      <c r="F550" s="45">
        <v>8.2146126000000005E-4</v>
      </c>
      <c r="G550" s="45">
        <v>1.1778563E-3</v>
      </c>
      <c r="H550" s="45">
        <v>3.46387521E-3</v>
      </c>
    </row>
    <row r="551" spans="1:8" x14ac:dyDescent="0.35">
      <c r="A551" s="45" t="s">
        <v>59</v>
      </c>
      <c r="B551" s="45" t="s">
        <v>10</v>
      </c>
      <c r="C551" s="45" t="s">
        <v>34</v>
      </c>
      <c r="D551" s="45">
        <v>547</v>
      </c>
      <c r="E551" s="45">
        <v>5.0958720300000003E-3</v>
      </c>
      <c r="F551" s="45">
        <v>7.4027499000000002E-4</v>
      </c>
      <c r="G551" s="45">
        <v>1.1571321E-3</v>
      </c>
      <c r="H551" s="45">
        <v>3.1984644600000002E-3</v>
      </c>
    </row>
    <row r="552" spans="1:8" x14ac:dyDescent="0.35">
      <c r="A552" s="45" t="s">
        <v>59</v>
      </c>
      <c r="B552" s="45" t="s">
        <v>11</v>
      </c>
      <c r="C552" s="45" t="s">
        <v>34</v>
      </c>
      <c r="D552" s="45">
        <v>237</v>
      </c>
      <c r="E552" s="45">
        <v>5.1299028700000004E-3</v>
      </c>
      <c r="F552" s="45">
        <v>7.7766035000000002E-4</v>
      </c>
      <c r="G552" s="45">
        <v>1.15125384E-3</v>
      </c>
      <c r="H552" s="45">
        <v>3.2009881900000002E-3</v>
      </c>
    </row>
    <row r="553" spans="1:8" x14ac:dyDescent="0.35">
      <c r="A553" s="45" t="s">
        <v>59</v>
      </c>
      <c r="B553" s="45" t="s">
        <v>12</v>
      </c>
      <c r="C553" s="45" t="s">
        <v>34</v>
      </c>
      <c r="D553" s="45">
        <v>118</v>
      </c>
      <c r="E553" s="45">
        <v>6.4608832900000003E-3</v>
      </c>
      <c r="F553" s="45">
        <v>1.08580483E-3</v>
      </c>
      <c r="G553" s="45">
        <v>1.27942538E-3</v>
      </c>
      <c r="H553" s="45">
        <v>4.0956526000000002E-3</v>
      </c>
    </row>
    <row r="554" spans="1:8" x14ac:dyDescent="0.35">
      <c r="A554" s="45" t="s">
        <v>59</v>
      </c>
      <c r="B554" s="45" t="s">
        <v>13</v>
      </c>
      <c r="C554" s="45" t="s">
        <v>34</v>
      </c>
      <c r="D554" s="45">
        <v>303</v>
      </c>
      <c r="E554" s="45">
        <v>5.9984642100000003E-3</v>
      </c>
      <c r="F554" s="45">
        <v>8.9933967000000001E-4</v>
      </c>
      <c r="G554" s="45">
        <v>1.1965221900000001E-3</v>
      </c>
      <c r="H554" s="45">
        <v>3.9026018300000001E-3</v>
      </c>
    </row>
    <row r="555" spans="1:8" x14ac:dyDescent="0.35">
      <c r="A555" s="45" t="s">
        <v>59</v>
      </c>
      <c r="B555" s="45" t="s">
        <v>8</v>
      </c>
      <c r="C555" s="45" t="s">
        <v>35</v>
      </c>
      <c r="D555" s="45">
        <v>1266</v>
      </c>
      <c r="E555" s="45">
        <v>5.5289056899999996E-3</v>
      </c>
      <c r="F555" s="45">
        <v>7.2715512999999997E-4</v>
      </c>
      <c r="G555" s="45">
        <v>1.36441487E-3</v>
      </c>
      <c r="H555" s="45">
        <v>3.4373351899999998E-3</v>
      </c>
    </row>
    <row r="556" spans="1:8" x14ac:dyDescent="0.35">
      <c r="A556" s="45" t="s">
        <v>59</v>
      </c>
      <c r="B556" s="45" t="s">
        <v>10</v>
      </c>
      <c r="C556" s="45" t="s">
        <v>35</v>
      </c>
      <c r="D556" s="45">
        <v>556</v>
      </c>
      <c r="E556" s="45">
        <v>4.7529057600000004E-3</v>
      </c>
      <c r="F556" s="45">
        <v>5.9689724999999996E-4</v>
      </c>
      <c r="G556" s="45">
        <v>1.0665423500000001E-3</v>
      </c>
      <c r="H556" s="45">
        <v>3.0894656899999999E-3</v>
      </c>
    </row>
    <row r="557" spans="1:8" x14ac:dyDescent="0.35">
      <c r="A557" s="45" t="s">
        <v>59</v>
      </c>
      <c r="B557" s="45" t="s">
        <v>11</v>
      </c>
      <c r="C557" s="45" t="s">
        <v>35</v>
      </c>
      <c r="D557" s="45">
        <v>328</v>
      </c>
      <c r="E557" s="45">
        <v>5.6572871899999997E-3</v>
      </c>
      <c r="F557" s="45">
        <v>7.7754463999999996E-4</v>
      </c>
      <c r="G557" s="45">
        <v>1.3651406100000001E-3</v>
      </c>
      <c r="H557" s="45">
        <v>3.5146014100000001E-3</v>
      </c>
    </row>
    <row r="558" spans="1:8" x14ac:dyDescent="0.35">
      <c r="A558" s="45" t="s">
        <v>59</v>
      </c>
      <c r="B558" s="45" t="s">
        <v>12</v>
      </c>
      <c r="C558" s="45" t="s">
        <v>35</v>
      </c>
      <c r="D558" s="45">
        <v>108</v>
      </c>
      <c r="E558" s="45">
        <v>7.2297236900000002E-3</v>
      </c>
      <c r="F558" s="45">
        <v>1.0106950500000001E-3</v>
      </c>
      <c r="G558" s="45">
        <v>1.8130570600000001E-3</v>
      </c>
      <c r="H558" s="45">
        <v>4.4059711200000002E-3</v>
      </c>
    </row>
    <row r="559" spans="1:8" x14ac:dyDescent="0.35">
      <c r="A559" s="45" t="s">
        <v>59</v>
      </c>
      <c r="B559" s="45" t="s">
        <v>13</v>
      </c>
      <c r="C559" s="45" t="s">
        <v>35</v>
      </c>
      <c r="D559" s="45">
        <v>274</v>
      </c>
      <c r="E559" s="45">
        <v>6.2794840799999998E-3</v>
      </c>
      <c r="F559" s="45">
        <v>8.1939350999999999E-4</v>
      </c>
      <c r="G559" s="45">
        <v>1.7911510800000001E-3</v>
      </c>
      <c r="H559" s="45">
        <v>3.66893899E-3</v>
      </c>
    </row>
    <row r="560" spans="1:8" x14ac:dyDescent="0.35">
      <c r="A560" s="45" t="s">
        <v>59</v>
      </c>
      <c r="B560" s="45" t="s">
        <v>8</v>
      </c>
      <c r="C560" s="45" t="s">
        <v>57</v>
      </c>
      <c r="D560" s="45">
        <v>6</v>
      </c>
      <c r="E560" s="45">
        <v>6.0532406199999998E-3</v>
      </c>
      <c r="F560" s="45">
        <v>6.3850287999999995E-4</v>
      </c>
      <c r="G560" s="45">
        <v>2.87037013E-3</v>
      </c>
      <c r="H560" s="45">
        <v>2.5443668900000001E-3</v>
      </c>
    </row>
    <row r="561" spans="1:8" x14ac:dyDescent="0.35">
      <c r="A561" s="45" t="s">
        <v>59</v>
      </c>
      <c r="B561" s="45" t="s">
        <v>10</v>
      </c>
      <c r="C561" s="45" t="s">
        <v>57</v>
      </c>
      <c r="D561" s="45">
        <v>2</v>
      </c>
      <c r="E561" s="45">
        <v>5.5613423599999998E-3</v>
      </c>
      <c r="F561" s="45">
        <v>1.0011572800000001E-3</v>
      </c>
      <c r="G561" s="45">
        <v>3.1192128399999998E-3</v>
      </c>
      <c r="H561" s="45">
        <v>1.4409718700000001E-3</v>
      </c>
    </row>
    <row r="562" spans="1:8" x14ac:dyDescent="0.35">
      <c r="A562" s="45" t="s">
        <v>59</v>
      </c>
      <c r="B562" s="45" t="s">
        <v>11</v>
      </c>
      <c r="C562" s="45" t="s">
        <v>57</v>
      </c>
      <c r="D562" s="45">
        <v>3</v>
      </c>
      <c r="E562" s="45">
        <v>5.7021604099999996E-3</v>
      </c>
      <c r="F562" s="45">
        <v>3.9737638000000001E-4</v>
      </c>
      <c r="G562" s="45">
        <v>2.2106479099999999E-3</v>
      </c>
      <c r="H562" s="45">
        <v>3.0941354100000001E-3</v>
      </c>
    </row>
    <row r="563" spans="1:8" x14ac:dyDescent="0.35">
      <c r="A563" s="45" t="s">
        <v>59</v>
      </c>
      <c r="B563" s="45" t="s">
        <v>12</v>
      </c>
      <c r="C563" s="45" t="s">
        <v>57</v>
      </c>
      <c r="D563" s="45">
        <v>1</v>
      </c>
      <c r="E563" s="45">
        <v>8.0902777699999994E-3</v>
      </c>
      <c r="F563" s="45">
        <v>6.3657361000000003E-4</v>
      </c>
      <c r="G563" s="45">
        <v>4.3518513799999997E-3</v>
      </c>
      <c r="H563" s="45">
        <v>3.1018513799999999E-3</v>
      </c>
    </row>
    <row r="564" spans="1:8" x14ac:dyDescent="0.35">
      <c r="A564" s="45" t="s">
        <v>59</v>
      </c>
      <c r="B564" s="45" t="s">
        <v>8</v>
      </c>
      <c r="C564" s="45" t="s">
        <v>36</v>
      </c>
      <c r="D564" s="45">
        <v>1711</v>
      </c>
      <c r="E564" s="45">
        <v>5.5749085700000003E-3</v>
      </c>
      <c r="F564" s="45">
        <v>3.1323032999999999E-4</v>
      </c>
      <c r="G564" s="45">
        <v>1.2153181300000001E-3</v>
      </c>
      <c r="H564" s="45">
        <v>4.0463596500000002E-3</v>
      </c>
    </row>
    <row r="565" spans="1:8" x14ac:dyDescent="0.35">
      <c r="A565" s="45" t="s">
        <v>59</v>
      </c>
      <c r="B565" s="45" t="s">
        <v>10</v>
      </c>
      <c r="C565" s="45" t="s">
        <v>36</v>
      </c>
      <c r="D565" s="45">
        <v>629</v>
      </c>
      <c r="E565" s="45">
        <v>5.01219947E-3</v>
      </c>
      <c r="F565" s="45">
        <v>2.4870434999999999E-4</v>
      </c>
      <c r="G565" s="45">
        <v>1.0634345199999999E-3</v>
      </c>
      <c r="H565" s="45">
        <v>3.7000601200000002E-3</v>
      </c>
    </row>
    <row r="566" spans="1:8" x14ac:dyDescent="0.35">
      <c r="A566" s="45" t="s">
        <v>59</v>
      </c>
      <c r="B566" s="45" t="s">
        <v>11</v>
      </c>
      <c r="C566" s="45" t="s">
        <v>36</v>
      </c>
      <c r="D566" s="45">
        <v>358</v>
      </c>
      <c r="E566" s="45">
        <v>5.2821743899999999E-3</v>
      </c>
      <c r="F566" s="45">
        <v>3.0571051000000002E-4</v>
      </c>
      <c r="G566" s="45">
        <v>1.2238126000000001E-3</v>
      </c>
      <c r="H566" s="45">
        <v>3.75265081E-3</v>
      </c>
    </row>
    <row r="567" spans="1:8" x14ac:dyDescent="0.35">
      <c r="A567" s="45" t="s">
        <v>59</v>
      </c>
      <c r="B567" s="45" t="s">
        <v>12</v>
      </c>
      <c r="C567" s="45" t="s">
        <v>36</v>
      </c>
      <c r="D567" s="45">
        <v>145</v>
      </c>
      <c r="E567" s="45">
        <v>6.2372283700000003E-3</v>
      </c>
      <c r="F567" s="45">
        <v>4.8770728E-4</v>
      </c>
      <c r="G567" s="45">
        <v>1.22357895E-3</v>
      </c>
      <c r="H567" s="45">
        <v>4.5259416700000003E-3</v>
      </c>
    </row>
    <row r="568" spans="1:8" x14ac:dyDescent="0.35">
      <c r="A568" s="45" t="s">
        <v>59</v>
      </c>
      <c r="B568" s="45" t="s">
        <v>13</v>
      </c>
      <c r="C568" s="45" t="s">
        <v>36</v>
      </c>
      <c r="D568" s="45">
        <v>579</v>
      </c>
      <c r="E568" s="45">
        <v>6.2013446700000001E-3</v>
      </c>
      <c r="F568" s="45">
        <v>3.4428348E-4</v>
      </c>
      <c r="G568" s="45">
        <v>1.3729967899999999E-3</v>
      </c>
      <c r="H568" s="45">
        <v>4.4840639299999997E-3</v>
      </c>
    </row>
    <row r="569" spans="1:8" x14ac:dyDescent="0.35">
      <c r="A569" s="45" t="s">
        <v>59</v>
      </c>
      <c r="B569" s="45" t="s">
        <v>8</v>
      </c>
      <c r="C569" s="45" t="s">
        <v>37</v>
      </c>
      <c r="D569" s="45">
        <v>2066</v>
      </c>
      <c r="E569" s="45">
        <v>4.9448408399999999E-3</v>
      </c>
      <c r="F569" s="45">
        <v>7.6852725000000005E-4</v>
      </c>
      <c r="G569" s="45">
        <v>9.4576855999999997E-4</v>
      </c>
      <c r="H569" s="45">
        <v>3.2305445600000001E-3</v>
      </c>
    </row>
    <row r="570" spans="1:8" x14ac:dyDescent="0.35">
      <c r="A570" s="45" t="s">
        <v>59</v>
      </c>
      <c r="B570" s="45" t="s">
        <v>10</v>
      </c>
      <c r="C570" s="45" t="s">
        <v>37</v>
      </c>
      <c r="D570" s="45">
        <v>1101</v>
      </c>
      <c r="E570" s="45">
        <v>4.4623046500000003E-3</v>
      </c>
      <c r="F570" s="45">
        <v>7.0560830000000003E-4</v>
      </c>
      <c r="G570" s="45">
        <v>8.3596118000000001E-4</v>
      </c>
      <c r="H570" s="45">
        <v>2.9207347000000002E-3</v>
      </c>
    </row>
    <row r="571" spans="1:8" x14ac:dyDescent="0.35">
      <c r="A571" s="45" t="s">
        <v>59</v>
      </c>
      <c r="B571" s="45" t="s">
        <v>11</v>
      </c>
      <c r="C571" s="45" t="s">
        <v>37</v>
      </c>
      <c r="D571" s="45">
        <v>491</v>
      </c>
      <c r="E571" s="45">
        <v>5.09315809E-3</v>
      </c>
      <c r="F571" s="45">
        <v>8.0110955000000001E-4</v>
      </c>
      <c r="G571" s="45">
        <v>9.4252069000000003E-4</v>
      </c>
      <c r="H571" s="45">
        <v>3.34952736E-3</v>
      </c>
    </row>
    <row r="572" spans="1:8" x14ac:dyDescent="0.35">
      <c r="A572" s="45" t="s">
        <v>59</v>
      </c>
      <c r="B572" s="45" t="s">
        <v>12</v>
      </c>
      <c r="C572" s="45" t="s">
        <v>37</v>
      </c>
      <c r="D572" s="45">
        <v>83</v>
      </c>
      <c r="E572" s="45">
        <v>5.9659468799999997E-3</v>
      </c>
      <c r="F572" s="45">
        <v>9.3749972999999996E-4</v>
      </c>
      <c r="G572" s="45">
        <v>1.1113897800000001E-3</v>
      </c>
      <c r="H572" s="45">
        <v>3.9170568800000003E-3</v>
      </c>
    </row>
    <row r="573" spans="1:8" x14ac:dyDescent="0.35">
      <c r="A573" s="45" t="s">
        <v>59</v>
      </c>
      <c r="B573" s="45" t="s">
        <v>13</v>
      </c>
      <c r="C573" s="45" t="s">
        <v>37</v>
      </c>
      <c r="D573" s="45">
        <v>391</v>
      </c>
      <c r="E573" s="45">
        <v>5.9005870500000003E-3</v>
      </c>
      <c r="F573" s="45">
        <v>8.6891376999999998E-4</v>
      </c>
      <c r="G573" s="45">
        <v>1.22389148E-3</v>
      </c>
      <c r="H573" s="45">
        <v>3.80778134E-3</v>
      </c>
    </row>
    <row r="574" spans="1:8" x14ac:dyDescent="0.35">
      <c r="A574" s="45" t="s">
        <v>59</v>
      </c>
      <c r="B574" s="45" t="s">
        <v>8</v>
      </c>
      <c r="C574" s="45" t="s">
        <v>38</v>
      </c>
      <c r="D574" s="45">
        <v>1060</v>
      </c>
      <c r="E574" s="45">
        <v>6.0560575800000004E-3</v>
      </c>
      <c r="F574" s="45">
        <v>7.6607243000000004E-4</v>
      </c>
      <c r="G574" s="45">
        <v>1.5388493400000001E-3</v>
      </c>
      <c r="H574" s="45">
        <v>3.75113533E-3</v>
      </c>
    </row>
    <row r="575" spans="1:8" x14ac:dyDescent="0.35">
      <c r="A575" s="45" t="s">
        <v>59</v>
      </c>
      <c r="B575" s="45" t="s">
        <v>10</v>
      </c>
      <c r="C575" s="45" t="s">
        <v>38</v>
      </c>
      <c r="D575" s="45">
        <v>448</v>
      </c>
      <c r="E575" s="45">
        <v>5.3895655200000003E-3</v>
      </c>
      <c r="F575" s="45">
        <v>6.9080146000000001E-4</v>
      </c>
      <c r="G575" s="45">
        <v>1.36181358E-3</v>
      </c>
      <c r="H575" s="45">
        <v>3.33695E-3</v>
      </c>
    </row>
    <row r="576" spans="1:8" x14ac:dyDescent="0.35">
      <c r="A576" s="45" t="s">
        <v>59</v>
      </c>
      <c r="B576" s="45" t="s">
        <v>11</v>
      </c>
      <c r="C576" s="45" t="s">
        <v>38</v>
      </c>
      <c r="D576" s="45">
        <v>252</v>
      </c>
      <c r="E576" s="45">
        <v>5.6866822200000002E-3</v>
      </c>
      <c r="F576" s="45">
        <v>7.5112042000000003E-4</v>
      </c>
      <c r="G576" s="45">
        <v>1.46182368E-3</v>
      </c>
      <c r="H576" s="45">
        <v>3.4737376199999999E-3</v>
      </c>
    </row>
    <row r="577" spans="1:8" x14ac:dyDescent="0.35">
      <c r="A577" s="45" t="s">
        <v>59</v>
      </c>
      <c r="B577" s="45" t="s">
        <v>12</v>
      </c>
      <c r="C577" s="45" t="s">
        <v>38</v>
      </c>
      <c r="D577" s="45">
        <v>80</v>
      </c>
      <c r="E577" s="45">
        <v>7.3910587700000002E-3</v>
      </c>
      <c r="F577" s="45">
        <v>9.0697312E-4</v>
      </c>
      <c r="G577" s="45">
        <v>1.82725669E-3</v>
      </c>
      <c r="H577" s="45">
        <v>4.6568284699999999E-3</v>
      </c>
    </row>
    <row r="578" spans="1:8" x14ac:dyDescent="0.35">
      <c r="A578" s="45" t="s">
        <v>59</v>
      </c>
      <c r="B578" s="45" t="s">
        <v>13</v>
      </c>
      <c r="C578" s="45" t="s">
        <v>38</v>
      </c>
      <c r="D578" s="45">
        <v>280</v>
      </c>
      <c r="E578" s="45">
        <v>7.0734537799999999E-3</v>
      </c>
      <c r="F578" s="45">
        <v>8.5970543999999997E-4</v>
      </c>
      <c r="G578" s="45">
        <v>1.80902754E-3</v>
      </c>
      <c r="H578" s="45">
        <v>4.4047203300000004E-3</v>
      </c>
    </row>
    <row r="579" spans="1:8" x14ac:dyDescent="0.35">
      <c r="A579" s="45" t="s">
        <v>59</v>
      </c>
      <c r="B579" s="45" t="s">
        <v>8</v>
      </c>
      <c r="C579" s="45" t="s">
        <v>39</v>
      </c>
      <c r="D579" s="45">
        <v>921</v>
      </c>
      <c r="E579" s="45">
        <v>7.27565625E-3</v>
      </c>
      <c r="F579" s="45">
        <v>5.9563102000000003E-4</v>
      </c>
      <c r="G579" s="45">
        <v>2.2023286499999999E-3</v>
      </c>
      <c r="H579" s="45">
        <v>4.4776961100000002E-3</v>
      </c>
    </row>
    <row r="580" spans="1:8" x14ac:dyDescent="0.35">
      <c r="A580" s="45" t="s">
        <v>59</v>
      </c>
      <c r="B580" s="45" t="s">
        <v>10</v>
      </c>
      <c r="C580" s="45" t="s">
        <v>39</v>
      </c>
      <c r="D580" s="45">
        <v>312</v>
      </c>
      <c r="E580" s="45">
        <v>6.7392640599999998E-3</v>
      </c>
      <c r="F580" s="45">
        <v>5.3403941000000003E-4</v>
      </c>
      <c r="G580" s="45">
        <v>1.9629553099999998E-3</v>
      </c>
      <c r="H580" s="45">
        <v>4.2422688800000004E-3</v>
      </c>
    </row>
    <row r="581" spans="1:8" x14ac:dyDescent="0.35">
      <c r="A581" s="45" t="s">
        <v>59</v>
      </c>
      <c r="B581" s="45" t="s">
        <v>11</v>
      </c>
      <c r="C581" s="45" t="s">
        <v>39</v>
      </c>
      <c r="D581" s="45">
        <v>251</v>
      </c>
      <c r="E581" s="45">
        <v>6.5837112099999999E-3</v>
      </c>
      <c r="F581" s="45">
        <v>5.8248462999999995E-4</v>
      </c>
      <c r="G581" s="45">
        <v>2.0951377300000001E-3</v>
      </c>
      <c r="H581" s="45">
        <v>3.9060883700000001E-3</v>
      </c>
    </row>
    <row r="582" spans="1:8" x14ac:dyDescent="0.35">
      <c r="A582" s="45" t="s">
        <v>59</v>
      </c>
      <c r="B582" s="45" t="s">
        <v>12</v>
      </c>
      <c r="C582" s="45" t="s">
        <v>39</v>
      </c>
      <c r="D582" s="45">
        <v>100</v>
      </c>
      <c r="E582" s="45">
        <v>9.24502294E-3</v>
      </c>
      <c r="F582" s="45">
        <v>6.9733773999999999E-4</v>
      </c>
      <c r="G582" s="45">
        <v>2.6372683E-3</v>
      </c>
      <c r="H582" s="45">
        <v>5.9104164000000001E-3</v>
      </c>
    </row>
    <row r="583" spans="1:8" x14ac:dyDescent="0.35">
      <c r="A583" s="45" t="s">
        <v>59</v>
      </c>
      <c r="B583" s="45" t="s">
        <v>13</v>
      </c>
      <c r="C583" s="45" t="s">
        <v>39</v>
      </c>
      <c r="D583" s="45">
        <v>258</v>
      </c>
      <c r="E583" s="45">
        <v>7.8341674999999993E-3</v>
      </c>
      <c r="F583" s="45">
        <v>6.4348238000000002E-4</v>
      </c>
      <c r="G583" s="45">
        <v>2.42750478E-3</v>
      </c>
      <c r="H583" s="45">
        <v>4.7631798600000002E-3</v>
      </c>
    </row>
    <row r="584" spans="1:8" x14ac:dyDescent="0.35">
      <c r="A584" s="45" t="s">
        <v>59</v>
      </c>
      <c r="B584" s="45" t="s">
        <v>8</v>
      </c>
      <c r="C584" s="45" t="s">
        <v>40</v>
      </c>
      <c r="D584" s="45">
        <v>2407</v>
      </c>
      <c r="E584" s="45">
        <v>4.6878652000000003E-3</v>
      </c>
      <c r="F584" s="45">
        <v>9.3938470000000005E-4</v>
      </c>
      <c r="G584" s="45">
        <v>9.5748391000000002E-4</v>
      </c>
      <c r="H584" s="45">
        <v>2.79099612E-3</v>
      </c>
    </row>
    <row r="585" spans="1:8" x14ac:dyDescent="0.35">
      <c r="A585" s="45" t="s">
        <v>59</v>
      </c>
      <c r="B585" s="45" t="s">
        <v>10</v>
      </c>
      <c r="C585" s="45" t="s">
        <v>40</v>
      </c>
      <c r="D585" s="45">
        <v>1286</v>
      </c>
      <c r="E585" s="45">
        <v>4.5210706800000002E-3</v>
      </c>
      <c r="F585" s="45">
        <v>8.9062745999999996E-4</v>
      </c>
      <c r="G585" s="45">
        <v>8.8905245000000003E-4</v>
      </c>
      <c r="H585" s="45">
        <v>2.7413902999999999E-3</v>
      </c>
    </row>
    <row r="586" spans="1:8" x14ac:dyDescent="0.35">
      <c r="A586" s="45" t="s">
        <v>59</v>
      </c>
      <c r="B586" s="45" t="s">
        <v>11</v>
      </c>
      <c r="C586" s="45" t="s">
        <v>40</v>
      </c>
      <c r="D586" s="45">
        <v>463</v>
      </c>
      <c r="E586" s="45">
        <v>4.7121477900000002E-3</v>
      </c>
      <c r="F586" s="45">
        <v>1.05339047E-3</v>
      </c>
      <c r="G586" s="45">
        <v>9.7149704000000004E-4</v>
      </c>
      <c r="H586" s="45">
        <v>2.6872597799999999E-3</v>
      </c>
    </row>
    <row r="587" spans="1:8" x14ac:dyDescent="0.35">
      <c r="A587" s="45" t="s">
        <v>59</v>
      </c>
      <c r="B587" s="45" t="s">
        <v>12</v>
      </c>
      <c r="C587" s="45" t="s">
        <v>40</v>
      </c>
      <c r="D587" s="45">
        <v>134</v>
      </c>
      <c r="E587" s="45">
        <v>5.0710853E-3</v>
      </c>
      <c r="F587" s="45">
        <v>1.1086924299999999E-3</v>
      </c>
      <c r="G587" s="45">
        <v>1.0428756800000001E-3</v>
      </c>
      <c r="H587" s="45">
        <v>2.91951678E-3</v>
      </c>
    </row>
    <row r="588" spans="1:8" x14ac:dyDescent="0.35">
      <c r="A588" s="45" t="s">
        <v>59</v>
      </c>
      <c r="B588" s="45" t="s">
        <v>13</v>
      </c>
      <c r="C588" s="45" t="s">
        <v>40</v>
      </c>
      <c r="D588" s="45">
        <v>524</v>
      </c>
      <c r="E588" s="45">
        <v>4.9777572100000002E-3</v>
      </c>
      <c r="F588" s="45">
        <v>9.1501425999999996E-4</v>
      </c>
      <c r="G588" s="45">
        <v>1.0912096399999999E-3</v>
      </c>
      <c r="H588" s="45">
        <v>2.9715328399999999E-3</v>
      </c>
    </row>
    <row r="589" spans="1:8" x14ac:dyDescent="0.35">
      <c r="A589" s="45" t="s">
        <v>59</v>
      </c>
      <c r="B589" s="45" t="s">
        <v>8</v>
      </c>
      <c r="C589" s="45" t="s">
        <v>41</v>
      </c>
      <c r="D589" s="45">
        <v>1148</v>
      </c>
      <c r="E589" s="45">
        <v>6.1853240800000004E-3</v>
      </c>
      <c r="F589" s="45">
        <v>6.6153673000000001E-4</v>
      </c>
      <c r="G589" s="45">
        <v>1.5799919399999999E-3</v>
      </c>
      <c r="H589" s="45">
        <v>3.9437949300000002E-3</v>
      </c>
    </row>
    <row r="590" spans="1:8" x14ac:dyDescent="0.35">
      <c r="A590" s="45" t="s">
        <v>59</v>
      </c>
      <c r="B590" s="45" t="s">
        <v>10</v>
      </c>
      <c r="C590" s="45" t="s">
        <v>41</v>
      </c>
      <c r="D590" s="45">
        <v>467</v>
      </c>
      <c r="E590" s="45">
        <v>5.5802152800000001E-3</v>
      </c>
      <c r="F590" s="45">
        <v>5.8405678000000003E-4</v>
      </c>
      <c r="G590" s="45">
        <v>1.32204651E-3</v>
      </c>
      <c r="H590" s="45">
        <v>3.67411151E-3</v>
      </c>
    </row>
    <row r="591" spans="1:8" x14ac:dyDescent="0.35">
      <c r="A591" s="45" t="s">
        <v>59</v>
      </c>
      <c r="B591" s="45" t="s">
        <v>11</v>
      </c>
      <c r="C591" s="45" t="s">
        <v>41</v>
      </c>
      <c r="D591" s="45">
        <v>285</v>
      </c>
      <c r="E591" s="45">
        <v>5.9961011299999997E-3</v>
      </c>
      <c r="F591" s="45">
        <v>6.5622946000000004E-4</v>
      </c>
      <c r="G591" s="45">
        <v>1.5433314700000001E-3</v>
      </c>
      <c r="H591" s="45">
        <v>3.7965397299999999E-3</v>
      </c>
    </row>
    <row r="592" spans="1:8" x14ac:dyDescent="0.35">
      <c r="A592" s="45" t="s">
        <v>59</v>
      </c>
      <c r="B592" s="45" t="s">
        <v>12</v>
      </c>
      <c r="C592" s="45" t="s">
        <v>41</v>
      </c>
      <c r="D592" s="45">
        <v>129</v>
      </c>
      <c r="E592" s="45">
        <v>7.4195195799999997E-3</v>
      </c>
      <c r="F592" s="45">
        <v>7.5653147999999999E-4</v>
      </c>
      <c r="G592" s="45">
        <v>2.0636840900000002E-3</v>
      </c>
      <c r="H592" s="45">
        <v>4.5993035099999996E-3</v>
      </c>
    </row>
    <row r="593" spans="1:8" x14ac:dyDescent="0.35">
      <c r="A593" s="45" t="s">
        <v>59</v>
      </c>
      <c r="B593" s="45" t="s">
        <v>13</v>
      </c>
      <c r="C593" s="45" t="s">
        <v>41</v>
      </c>
      <c r="D593" s="45">
        <v>267</v>
      </c>
      <c r="E593" s="45">
        <v>6.84938074E-3</v>
      </c>
      <c r="F593" s="45">
        <v>7.5682283000000003E-4</v>
      </c>
      <c r="G593" s="45">
        <v>1.83659291E-3</v>
      </c>
      <c r="H593" s="45">
        <v>4.2559645199999998E-3</v>
      </c>
    </row>
    <row r="594" spans="1:8" x14ac:dyDescent="0.35">
      <c r="A594" s="45" t="s">
        <v>59</v>
      </c>
      <c r="B594" s="45" t="s">
        <v>8</v>
      </c>
      <c r="C594" s="45" t="s">
        <v>42</v>
      </c>
      <c r="D594" s="45">
        <v>992</v>
      </c>
      <c r="E594" s="45">
        <v>7.28711614E-3</v>
      </c>
      <c r="F594" s="45">
        <v>1.09708664E-3</v>
      </c>
      <c r="G594" s="45">
        <v>2.0533245000000002E-3</v>
      </c>
      <c r="H594" s="45">
        <v>4.1367045000000003E-3</v>
      </c>
    </row>
    <row r="595" spans="1:8" x14ac:dyDescent="0.35">
      <c r="A595" s="45" t="s">
        <v>59</v>
      </c>
      <c r="B595" s="45" t="s">
        <v>10</v>
      </c>
      <c r="C595" s="45" t="s">
        <v>42</v>
      </c>
      <c r="D595" s="45">
        <v>381</v>
      </c>
      <c r="E595" s="45">
        <v>6.6682764699999997E-3</v>
      </c>
      <c r="F595" s="45">
        <v>1.0858970200000001E-3</v>
      </c>
      <c r="G595" s="45">
        <v>1.9939909399999999E-3</v>
      </c>
      <c r="H595" s="45">
        <v>3.58838801E-3</v>
      </c>
    </row>
    <row r="596" spans="1:8" x14ac:dyDescent="0.35">
      <c r="A596" s="45" t="s">
        <v>59</v>
      </c>
      <c r="B596" s="45" t="s">
        <v>11</v>
      </c>
      <c r="C596" s="45" t="s">
        <v>42</v>
      </c>
      <c r="D596" s="45">
        <v>303</v>
      </c>
      <c r="E596" s="45">
        <v>7.0994527700000004E-3</v>
      </c>
      <c r="F596" s="45">
        <v>9.9376580000000003E-4</v>
      </c>
      <c r="G596" s="45">
        <v>1.92053209E-3</v>
      </c>
      <c r="H596" s="45">
        <v>4.1851543700000002E-3</v>
      </c>
    </row>
    <row r="597" spans="1:8" x14ac:dyDescent="0.35">
      <c r="A597" s="45" t="s">
        <v>59</v>
      </c>
      <c r="B597" s="45" t="s">
        <v>12</v>
      </c>
      <c r="C597" s="45" t="s">
        <v>42</v>
      </c>
      <c r="D597" s="45">
        <v>86</v>
      </c>
      <c r="E597" s="45">
        <v>8.6549846600000001E-3</v>
      </c>
      <c r="F597" s="45">
        <v>1.4463552700000001E-3</v>
      </c>
      <c r="G597" s="45">
        <v>2.3494022499999999E-3</v>
      </c>
      <c r="H597" s="45">
        <v>4.85922673E-3</v>
      </c>
    </row>
    <row r="598" spans="1:8" x14ac:dyDescent="0.35">
      <c r="A598" s="45" t="s">
        <v>59</v>
      </c>
      <c r="B598" s="45" t="s">
        <v>13</v>
      </c>
      <c r="C598" s="45" t="s">
        <v>42</v>
      </c>
      <c r="D598" s="45">
        <v>222</v>
      </c>
      <c r="E598" s="45">
        <v>8.0754189200000007E-3</v>
      </c>
      <c r="F598" s="45">
        <v>1.1220071900000001E-3</v>
      </c>
      <c r="G598" s="45">
        <v>2.2217006300000001E-3</v>
      </c>
      <c r="H598" s="45">
        <v>4.7317106300000002E-3</v>
      </c>
    </row>
    <row r="599" spans="1:8" x14ac:dyDescent="0.35">
      <c r="A599" s="45" t="s">
        <v>59</v>
      </c>
      <c r="B599" s="45" t="s">
        <v>8</v>
      </c>
      <c r="C599" s="45" t="s">
        <v>43</v>
      </c>
      <c r="D599" s="45">
        <v>1029</v>
      </c>
      <c r="E599" s="45">
        <v>6.7591353E-3</v>
      </c>
      <c r="F599" s="45">
        <v>1.1535041399999999E-3</v>
      </c>
      <c r="G599" s="45">
        <v>1.6857540799999999E-3</v>
      </c>
      <c r="H599" s="45">
        <v>3.9198765800000004E-3</v>
      </c>
    </row>
    <row r="600" spans="1:8" x14ac:dyDescent="0.35">
      <c r="A600" s="45" t="s">
        <v>59</v>
      </c>
      <c r="B600" s="45" t="s">
        <v>10</v>
      </c>
      <c r="C600" s="45" t="s">
        <v>43</v>
      </c>
      <c r="D600" s="45">
        <v>369</v>
      </c>
      <c r="E600" s="45">
        <v>6.3655523099999996E-3</v>
      </c>
      <c r="F600" s="45">
        <v>1.0554674800000001E-3</v>
      </c>
      <c r="G600" s="45">
        <v>1.5252996100000001E-3</v>
      </c>
      <c r="H600" s="45">
        <v>3.78478472E-3</v>
      </c>
    </row>
    <row r="601" spans="1:8" x14ac:dyDescent="0.35">
      <c r="A601" s="45" t="s">
        <v>59</v>
      </c>
      <c r="B601" s="45" t="s">
        <v>11</v>
      </c>
      <c r="C601" s="45" t="s">
        <v>43</v>
      </c>
      <c r="D601" s="45">
        <v>210</v>
      </c>
      <c r="E601" s="45">
        <v>6.2935403199999998E-3</v>
      </c>
      <c r="F601" s="45">
        <v>1.2476849399999999E-3</v>
      </c>
      <c r="G601" s="45">
        <v>1.46599404E-3</v>
      </c>
      <c r="H601" s="45">
        <v>3.5798608699999998E-3</v>
      </c>
    </row>
    <row r="602" spans="1:8" x14ac:dyDescent="0.35">
      <c r="A602" s="45" t="s">
        <v>59</v>
      </c>
      <c r="B602" s="45" t="s">
        <v>12</v>
      </c>
      <c r="C602" s="45" t="s">
        <v>43</v>
      </c>
      <c r="D602" s="45">
        <v>88</v>
      </c>
      <c r="E602" s="45">
        <v>7.37018598E-3</v>
      </c>
      <c r="F602" s="45">
        <v>1.2015990799999999E-3</v>
      </c>
      <c r="G602" s="45">
        <v>1.95378238E-3</v>
      </c>
      <c r="H602" s="45">
        <v>4.2148040599999997E-3</v>
      </c>
    </row>
    <row r="603" spans="1:8" x14ac:dyDescent="0.35">
      <c r="A603" s="45" t="s">
        <v>59</v>
      </c>
      <c r="B603" s="45" t="s">
        <v>13</v>
      </c>
      <c r="C603" s="45" t="s">
        <v>43</v>
      </c>
      <c r="D603" s="45">
        <v>362</v>
      </c>
      <c r="E603" s="45">
        <v>7.2818828300000001E-3</v>
      </c>
      <c r="F603" s="45">
        <v>1.1871096900000001E-3</v>
      </c>
      <c r="G603" s="45">
        <v>1.91164033E-3</v>
      </c>
      <c r="H603" s="45">
        <v>4.1831323300000004E-3</v>
      </c>
    </row>
    <row r="604" spans="1:8" x14ac:dyDescent="0.35">
      <c r="A604" s="45" t="s">
        <v>59</v>
      </c>
      <c r="B604" s="45" t="s">
        <v>8</v>
      </c>
      <c r="C604" s="45" t="s">
        <v>44</v>
      </c>
      <c r="D604" s="45">
        <v>455</v>
      </c>
      <c r="E604" s="45">
        <v>7.0924905900000002E-3</v>
      </c>
      <c r="F604" s="45">
        <v>6.1202662000000001E-4</v>
      </c>
      <c r="G604" s="45">
        <v>1.89692692E-3</v>
      </c>
      <c r="H604" s="45">
        <v>4.5835366000000002E-3</v>
      </c>
    </row>
    <row r="605" spans="1:8" x14ac:dyDescent="0.35">
      <c r="A605" s="45" t="s">
        <v>59</v>
      </c>
      <c r="B605" s="45" t="s">
        <v>10</v>
      </c>
      <c r="C605" s="45" t="s">
        <v>44</v>
      </c>
      <c r="D605" s="45">
        <v>166</v>
      </c>
      <c r="E605" s="45">
        <v>6.77529537E-3</v>
      </c>
      <c r="F605" s="45">
        <v>5.6970914000000004E-4</v>
      </c>
      <c r="G605" s="45">
        <v>1.73618059E-3</v>
      </c>
      <c r="H605" s="45">
        <v>4.4694051700000003E-3</v>
      </c>
    </row>
    <row r="606" spans="1:8" x14ac:dyDescent="0.35">
      <c r="A606" s="45" t="s">
        <v>59</v>
      </c>
      <c r="B606" s="45" t="s">
        <v>11</v>
      </c>
      <c r="C606" s="45" t="s">
        <v>44</v>
      </c>
      <c r="D606" s="45">
        <v>136</v>
      </c>
      <c r="E606" s="45">
        <v>6.7207071299999997E-3</v>
      </c>
      <c r="F606" s="45">
        <v>5.9589438000000002E-4</v>
      </c>
      <c r="G606" s="45">
        <v>2.0165269000000001E-3</v>
      </c>
      <c r="H606" s="45">
        <v>4.1082854599999996E-3</v>
      </c>
    </row>
    <row r="607" spans="1:8" x14ac:dyDescent="0.35">
      <c r="A607" s="45" t="s">
        <v>59</v>
      </c>
      <c r="B607" s="45" t="s">
        <v>12</v>
      </c>
      <c r="C607" s="45" t="s">
        <v>44</v>
      </c>
      <c r="D607" s="45">
        <v>35</v>
      </c>
      <c r="E607" s="45">
        <v>8.1015208799999992E-3</v>
      </c>
      <c r="F607" s="45">
        <v>7.8108441000000002E-4</v>
      </c>
      <c r="G607" s="45">
        <v>2.2060182999999998E-3</v>
      </c>
      <c r="H607" s="45">
        <v>5.11441777E-3</v>
      </c>
    </row>
    <row r="608" spans="1:8" x14ac:dyDescent="0.35">
      <c r="A608" s="45" t="s">
        <v>59</v>
      </c>
      <c r="B608" s="45" t="s">
        <v>13</v>
      </c>
      <c r="C608" s="45" t="s">
        <v>44</v>
      </c>
      <c r="D608" s="45">
        <v>118</v>
      </c>
      <c r="E608" s="45">
        <v>7.6679219100000001E-3</v>
      </c>
      <c r="F608" s="45">
        <v>6.4000682000000001E-4</v>
      </c>
      <c r="G608" s="45">
        <v>1.89353788E-3</v>
      </c>
      <c r="H608" s="45">
        <v>5.1343767100000002E-3</v>
      </c>
    </row>
    <row r="609" spans="1:8" x14ac:dyDescent="0.35">
      <c r="A609" s="45" t="s">
        <v>59</v>
      </c>
      <c r="B609" s="45" t="s">
        <v>8</v>
      </c>
      <c r="C609" s="45" t="s">
        <v>45</v>
      </c>
      <c r="D609" s="45">
        <v>1465</v>
      </c>
      <c r="E609" s="45">
        <v>5.3831687600000002E-3</v>
      </c>
      <c r="F609" s="45">
        <v>6.1032082999999996E-4</v>
      </c>
      <c r="G609" s="45">
        <v>1.1473815699999999E-3</v>
      </c>
      <c r="H609" s="45">
        <v>3.62546588E-3</v>
      </c>
    </row>
    <row r="610" spans="1:8" x14ac:dyDescent="0.35">
      <c r="A610" s="45" t="s">
        <v>59</v>
      </c>
      <c r="B610" s="45" t="s">
        <v>10</v>
      </c>
      <c r="C610" s="45" t="s">
        <v>45</v>
      </c>
      <c r="D610" s="45">
        <v>690</v>
      </c>
      <c r="E610" s="45">
        <v>4.9125567899999997E-3</v>
      </c>
      <c r="F610" s="45">
        <v>5.4731926000000004E-4</v>
      </c>
      <c r="G610" s="45">
        <v>9.9838946000000003E-4</v>
      </c>
      <c r="H610" s="45">
        <v>3.3668475899999999E-3</v>
      </c>
    </row>
    <row r="611" spans="1:8" x14ac:dyDescent="0.35">
      <c r="A611" s="45" t="s">
        <v>59</v>
      </c>
      <c r="B611" s="45" t="s">
        <v>11</v>
      </c>
      <c r="C611" s="45" t="s">
        <v>45</v>
      </c>
      <c r="D611" s="45">
        <v>329</v>
      </c>
      <c r="E611" s="45">
        <v>5.32857682E-3</v>
      </c>
      <c r="F611" s="45">
        <v>6.4142862E-4</v>
      </c>
      <c r="G611" s="45">
        <v>1.2019093199999999E-3</v>
      </c>
      <c r="H611" s="45">
        <v>3.48523841E-3</v>
      </c>
    </row>
    <row r="612" spans="1:8" x14ac:dyDescent="0.35">
      <c r="A612" s="45" t="s">
        <v>59</v>
      </c>
      <c r="B612" s="45" t="s">
        <v>12</v>
      </c>
      <c r="C612" s="45" t="s">
        <v>45</v>
      </c>
      <c r="D612" s="45">
        <v>90</v>
      </c>
      <c r="E612" s="45">
        <v>6.9672065299999997E-3</v>
      </c>
      <c r="F612" s="45">
        <v>7.1849255000000002E-4</v>
      </c>
      <c r="G612" s="45">
        <v>1.31532897E-3</v>
      </c>
      <c r="H612" s="45">
        <v>4.9333845400000003E-3</v>
      </c>
    </row>
    <row r="613" spans="1:8" x14ac:dyDescent="0.35">
      <c r="A613" s="45" t="s">
        <v>59</v>
      </c>
      <c r="B613" s="45" t="s">
        <v>13</v>
      </c>
      <c r="C613" s="45" t="s">
        <v>45</v>
      </c>
      <c r="D613" s="45">
        <v>356</v>
      </c>
      <c r="E613" s="45">
        <v>5.9453025100000001E-3</v>
      </c>
      <c r="F613" s="45">
        <v>6.7633533E-4</v>
      </c>
      <c r="G613" s="45">
        <v>1.3433075700000001E-3</v>
      </c>
      <c r="H613" s="45">
        <v>3.9256590800000003E-3</v>
      </c>
    </row>
    <row r="614" spans="1:8" x14ac:dyDescent="0.35">
      <c r="A614" s="45" t="s">
        <v>59</v>
      </c>
      <c r="B614" s="45" t="s">
        <v>8</v>
      </c>
      <c r="C614" s="45" t="s">
        <v>46</v>
      </c>
      <c r="D614" s="45">
        <v>812</v>
      </c>
      <c r="E614" s="45">
        <v>6.8706666100000003E-3</v>
      </c>
      <c r="F614" s="45">
        <v>7.2573126999999997E-4</v>
      </c>
      <c r="G614" s="45">
        <v>2.27300821E-3</v>
      </c>
      <c r="H614" s="45">
        <v>3.8719266499999999E-3</v>
      </c>
    </row>
    <row r="615" spans="1:8" x14ac:dyDescent="0.35">
      <c r="A615" s="45" t="s">
        <v>59</v>
      </c>
      <c r="B615" s="45" t="s">
        <v>10</v>
      </c>
      <c r="C615" s="45" t="s">
        <v>46</v>
      </c>
      <c r="D615" s="45">
        <v>324</v>
      </c>
      <c r="E615" s="45">
        <v>6.3416992899999998E-3</v>
      </c>
      <c r="F615" s="45">
        <v>5.9613603999999999E-4</v>
      </c>
      <c r="G615" s="45">
        <v>2.1806767799999998E-3</v>
      </c>
      <c r="H615" s="45">
        <v>3.56488604E-3</v>
      </c>
    </row>
    <row r="616" spans="1:8" x14ac:dyDescent="0.35">
      <c r="A616" s="45" t="s">
        <v>59</v>
      </c>
      <c r="B616" s="45" t="s">
        <v>11</v>
      </c>
      <c r="C616" s="45" t="s">
        <v>46</v>
      </c>
      <c r="D616" s="45">
        <v>190</v>
      </c>
      <c r="E616" s="45">
        <v>6.35374002E-3</v>
      </c>
      <c r="F616" s="45">
        <v>8.2596221999999995E-4</v>
      </c>
      <c r="G616" s="45">
        <v>2.0208939900000001E-3</v>
      </c>
      <c r="H616" s="45">
        <v>3.5068832899999998E-3</v>
      </c>
    </row>
    <row r="617" spans="1:8" x14ac:dyDescent="0.35">
      <c r="A617" s="45" t="s">
        <v>59</v>
      </c>
      <c r="B617" s="45" t="s">
        <v>12</v>
      </c>
      <c r="C617" s="45" t="s">
        <v>46</v>
      </c>
      <c r="D617" s="45">
        <v>74</v>
      </c>
      <c r="E617" s="45">
        <v>7.95576806E-3</v>
      </c>
      <c r="F617" s="45">
        <v>1.1117364900000001E-3</v>
      </c>
      <c r="G617" s="45">
        <v>2.5233043200000001E-3</v>
      </c>
      <c r="H617" s="45">
        <v>4.32072675E-3</v>
      </c>
    </row>
    <row r="618" spans="1:8" x14ac:dyDescent="0.35">
      <c r="A618" s="45" t="s">
        <v>59</v>
      </c>
      <c r="B618" s="45" t="s">
        <v>13</v>
      </c>
      <c r="C618" s="45" t="s">
        <v>46</v>
      </c>
      <c r="D618" s="45">
        <v>224</v>
      </c>
      <c r="E618" s="45">
        <v>7.7157735699999999E-3</v>
      </c>
      <c r="F618" s="45">
        <v>7.0064461E-4</v>
      </c>
      <c r="G618" s="45">
        <v>2.5377188200000002E-3</v>
      </c>
      <c r="H618" s="45">
        <v>4.4774096399999999E-3</v>
      </c>
    </row>
    <row r="619" spans="1:8" x14ac:dyDescent="0.35">
      <c r="A619" s="45" t="s">
        <v>59</v>
      </c>
      <c r="B619" s="45" t="s">
        <v>8</v>
      </c>
      <c r="C619" s="45" t="s">
        <v>47</v>
      </c>
      <c r="D619" s="45">
        <v>568</v>
      </c>
      <c r="E619" s="45">
        <v>6.1659247000000004E-3</v>
      </c>
      <c r="F619" s="45">
        <v>2.6740569000000003E-4</v>
      </c>
      <c r="G619" s="45">
        <v>1.73435846E-3</v>
      </c>
      <c r="H619" s="45">
        <v>4.1553572699999999E-3</v>
      </c>
    </row>
    <row r="620" spans="1:8" x14ac:dyDescent="0.35">
      <c r="A620" s="45" t="s">
        <v>59</v>
      </c>
      <c r="B620" s="45" t="s">
        <v>10</v>
      </c>
      <c r="C620" s="45" t="s">
        <v>47</v>
      </c>
      <c r="D620" s="45">
        <v>229</v>
      </c>
      <c r="E620" s="45">
        <v>5.6961120700000003E-3</v>
      </c>
      <c r="F620" s="45">
        <v>2.2748842E-4</v>
      </c>
      <c r="G620" s="45">
        <v>1.5903483199999999E-3</v>
      </c>
      <c r="H620" s="45">
        <v>3.86902574E-3</v>
      </c>
    </row>
    <row r="621" spans="1:8" x14ac:dyDescent="0.35">
      <c r="A621" s="45" t="s">
        <v>59</v>
      </c>
      <c r="B621" s="45" t="s">
        <v>11</v>
      </c>
      <c r="C621" s="45" t="s">
        <v>47</v>
      </c>
      <c r="D621" s="45">
        <v>139</v>
      </c>
      <c r="E621" s="45">
        <v>5.99736852E-3</v>
      </c>
      <c r="F621" s="45">
        <v>3.6304266000000002E-4</v>
      </c>
      <c r="G621" s="45">
        <v>1.5729081000000001E-3</v>
      </c>
      <c r="H621" s="45">
        <v>4.0534236800000003E-3</v>
      </c>
    </row>
    <row r="622" spans="1:8" x14ac:dyDescent="0.35">
      <c r="A622" s="45" t="s">
        <v>59</v>
      </c>
      <c r="B622" s="45" t="s">
        <v>12</v>
      </c>
      <c r="C622" s="45" t="s">
        <v>47</v>
      </c>
      <c r="D622" s="45">
        <v>55</v>
      </c>
      <c r="E622" s="45">
        <v>6.6220536300000002E-3</v>
      </c>
      <c r="F622" s="45">
        <v>3.238634E-4</v>
      </c>
      <c r="G622" s="45">
        <v>2.3154458600000002E-3</v>
      </c>
      <c r="H622" s="45">
        <v>3.9739054799999996E-3</v>
      </c>
    </row>
    <row r="623" spans="1:8" x14ac:dyDescent="0.35">
      <c r="A623" s="45" t="s">
        <v>59</v>
      </c>
      <c r="B623" s="45" t="s">
        <v>13</v>
      </c>
      <c r="C623" s="45" t="s">
        <v>47</v>
      </c>
      <c r="D623" s="45">
        <v>145</v>
      </c>
      <c r="E623" s="45">
        <v>6.8964716600000003E-3</v>
      </c>
      <c r="F623" s="45">
        <v>2.1735286000000001E-4</v>
      </c>
      <c r="G623" s="45">
        <v>1.8961523699999999E-3</v>
      </c>
      <c r="H623" s="45">
        <v>4.7741057900000002E-3</v>
      </c>
    </row>
    <row r="624" spans="1:8" x14ac:dyDescent="0.35">
      <c r="A624" s="45" t="s">
        <v>59</v>
      </c>
      <c r="B624" s="45" t="s">
        <v>8</v>
      </c>
      <c r="C624" s="45" t="s">
        <v>48</v>
      </c>
      <c r="D624" s="45">
        <v>1918</v>
      </c>
      <c r="E624" s="45">
        <v>5.4724005899999999E-3</v>
      </c>
      <c r="F624" s="45">
        <v>8.8688883999999996E-4</v>
      </c>
      <c r="G624" s="45">
        <v>8.3864338999999999E-4</v>
      </c>
      <c r="H624" s="45">
        <v>3.74686788E-3</v>
      </c>
    </row>
    <row r="625" spans="1:8" x14ac:dyDescent="0.35">
      <c r="A625" s="45" t="s">
        <v>59</v>
      </c>
      <c r="B625" s="45" t="s">
        <v>10</v>
      </c>
      <c r="C625" s="45" t="s">
        <v>48</v>
      </c>
      <c r="D625" s="45">
        <v>739</v>
      </c>
      <c r="E625" s="45">
        <v>5.1679569600000001E-3</v>
      </c>
      <c r="F625" s="45">
        <v>8.2141446999999999E-4</v>
      </c>
      <c r="G625" s="45">
        <v>7.1638637999999995E-4</v>
      </c>
      <c r="H625" s="45">
        <v>3.63015563E-3</v>
      </c>
    </row>
    <row r="626" spans="1:8" x14ac:dyDescent="0.35">
      <c r="A626" s="45" t="s">
        <v>59</v>
      </c>
      <c r="B626" s="45" t="s">
        <v>11</v>
      </c>
      <c r="C626" s="45" t="s">
        <v>48</v>
      </c>
      <c r="D626" s="45">
        <v>414</v>
      </c>
      <c r="E626" s="45">
        <v>5.2423563900000003E-3</v>
      </c>
      <c r="F626" s="45">
        <v>9.3277509000000002E-4</v>
      </c>
      <c r="G626" s="45">
        <v>7.8770773999999998E-4</v>
      </c>
      <c r="H626" s="45">
        <v>3.5218730800000001E-3</v>
      </c>
    </row>
    <row r="627" spans="1:8" x14ac:dyDescent="0.35">
      <c r="A627" s="45" t="s">
        <v>59</v>
      </c>
      <c r="B627" s="45" t="s">
        <v>12</v>
      </c>
      <c r="C627" s="45" t="s">
        <v>48</v>
      </c>
      <c r="D627" s="45">
        <v>154</v>
      </c>
      <c r="E627" s="45">
        <v>6.17040922E-3</v>
      </c>
      <c r="F627" s="45">
        <v>1.03595454E-3</v>
      </c>
      <c r="G627" s="45">
        <v>8.4520779000000004E-4</v>
      </c>
      <c r="H627" s="45">
        <v>4.2892464100000001E-3</v>
      </c>
    </row>
    <row r="628" spans="1:8" x14ac:dyDescent="0.35">
      <c r="A628" s="45" t="s">
        <v>59</v>
      </c>
      <c r="B628" s="45" t="s">
        <v>13</v>
      </c>
      <c r="C628" s="45" t="s">
        <v>48</v>
      </c>
      <c r="D628" s="45">
        <v>611</v>
      </c>
      <c r="E628" s="45">
        <v>5.8205656E-3</v>
      </c>
      <c r="F628" s="45">
        <v>8.9741671000000004E-4</v>
      </c>
      <c r="G628" s="45">
        <v>1.01937069E-3</v>
      </c>
      <c r="H628" s="45">
        <v>3.9037777199999999E-3</v>
      </c>
    </row>
    <row r="629" spans="1:8" x14ac:dyDescent="0.35">
      <c r="A629" s="45" t="s">
        <v>59</v>
      </c>
      <c r="B629" s="45" t="s">
        <v>8</v>
      </c>
      <c r="C629" s="45" t="s">
        <v>49</v>
      </c>
      <c r="D629" s="45">
        <v>1370</v>
      </c>
      <c r="E629" s="45">
        <v>6.1508175499999998E-3</v>
      </c>
      <c r="F629" s="45">
        <v>6.5462769999999999E-4</v>
      </c>
      <c r="G629" s="45">
        <v>1.5228522200000001E-3</v>
      </c>
      <c r="H629" s="45">
        <v>3.9733287099999997E-3</v>
      </c>
    </row>
    <row r="630" spans="1:8" x14ac:dyDescent="0.35">
      <c r="A630" s="45" t="s">
        <v>59</v>
      </c>
      <c r="B630" s="45" t="s">
        <v>10</v>
      </c>
      <c r="C630" s="45" t="s">
        <v>49</v>
      </c>
      <c r="D630" s="45">
        <v>596</v>
      </c>
      <c r="E630" s="45">
        <v>5.6108040500000003E-3</v>
      </c>
      <c r="F630" s="45">
        <v>5.5512808999999997E-4</v>
      </c>
      <c r="G630" s="45">
        <v>1.4016861499999999E-3</v>
      </c>
      <c r="H630" s="45">
        <v>3.6539699099999998E-3</v>
      </c>
    </row>
    <row r="631" spans="1:8" x14ac:dyDescent="0.35">
      <c r="A631" s="45" t="s">
        <v>59</v>
      </c>
      <c r="B631" s="45" t="s">
        <v>11</v>
      </c>
      <c r="C631" s="45" t="s">
        <v>49</v>
      </c>
      <c r="D631" s="45">
        <v>350</v>
      </c>
      <c r="E631" s="45">
        <v>6.17529737E-3</v>
      </c>
      <c r="F631" s="45">
        <v>6.6534367000000002E-4</v>
      </c>
      <c r="G631" s="45">
        <v>1.4587299399999999E-3</v>
      </c>
      <c r="H631" s="45">
        <v>4.0512233200000001E-3</v>
      </c>
    </row>
    <row r="632" spans="1:8" x14ac:dyDescent="0.35">
      <c r="A632" s="45" t="s">
        <v>59</v>
      </c>
      <c r="B632" s="45" t="s">
        <v>12</v>
      </c>
      <c r="C632" s="45" t="s">
        <v>49</v>
      </c>
      <c r="D632" s="45">
        <v>78</v>
      </c>
      <c r="E632" s="45">
        <v>6.5856479099999999E-3</v>
      </c>
      <c r="F632" s="45">
        <v>9.2518380000000005E-4</v>
      </c>
      <c r="G632" s="45">
        <v>1.8525935199999999E-3</v>
      </c>
      <c r="H632" s="45">
        <v>3.80787012E-3</v>
      </c>
    </row>
    <row r="633" spans="1:8" x14ac:dyDescent="0.35">
      <c r="A633" s="45" t="s">
        <v>59</v>
      </c>
      <c r="B633" s="45" t="s">
        <v>13</v>
      </c>
      <c r="C633" s="45" t="s">
        <v>49</v>
      </c>
      <c r="D633" s="45">
        <v>346</v>
      </c>
      <c r="E633" s="45">
        <v>6.9582260500000003E-3</v>
      </c>
      <c r="F633" s="45">
        <v>7.5418782999999996E-4</v>
      </c>
      <c r="G633" s="45">
        <v>1.7220948799999999E-3</v>
      </c>
      <c r="H633" s="45">
        <v>4.4819428600000001E-3</v>
      </c>
    </row>
    <row r="634" spans="1:8" x14ac:dyDescent="0.35">
      <c r="A634" s="45" t="s">
        <v>59</v>
      </c>
      <c r="B634" s="45" t="s">
        <v>8</v>
      </c>
      <c r="C634" s="45" t="s">
        <v>50</v>
      </c>
      <c r="D634" s="45">
        <v>729</v>
      </c>
      <c r="E634" s="45">
        <v>6.9849772900000004E-3</v>
      </c>
      <c r="F634" s="45">
        <v>7.742561E-4</v>
      </c>
      <c r="G634" s="45">
        <v>2.4542115100000001E-3</v>
      </c>
      <c r="H634" s="45">
        <v>3.7565092E-3</v>
      </c>
    </row>
    <row r="635" spans="1:8" x14ac:dyDescent="0.35">
      <c r="A635" s="45" t="s">
        <v>59</v>
      </c>
      <c r="B635" s="45" t="s">
        <v>10</v>
      </c>
      <c r="C635" s="45" t="s">
        <v>50</v>
      </c>
      <c r="D635" s="45">
        <v>286</v>
      </c>
      <c r="E635" s="45">
        <v>6.60822949E-3</v>
      </c>
      <c r="F635" s="45">
        <v>6.8784779999999995E-4</v>
      </c>
      <c r="G635" s="45">
        <v>2.4224211000000002E-3</v>
      </c>
      <c r="H635" s="45">
        <v>3.4979601599999998E-3</v>
      </c>
    </row>
    <row r="636" spans="1:8" x14ac:dyDescent="0.35">
      <c r="A636" s="45" t="s">
        <v>59</v>
      </c>
      <c r="B636" s="45" t="s">
        <v>11</v>
      </c>
      <c r="C636" s="45" t="s">
        <v>50</v>
      </c>
      <c r="D636" s="45">
        <v>182</v>
      </c>
      <c r="E636" s="45">
        <v>6.28961873E-3</v>
      </c>
      <c r="F636" s="45">
        <v>7.8105898000000004E-4</v>
      </c>
      <c r="G636" s="45">
        <v>2.25478198E-3</v>
      </c>
      <c r="H636" s="45">
        <v>3.2537772400000001E-3</v>
      </c>
    </row>
    <row r="637" spans="1:8" x14ac:dyDescent="0.35">
      <c r="A637" s="45" t="s">
        <v>59</v>
      </c>
      <c r="B637" s="45" t="s">
        <v>12</v>
      </c>
      <c r="C637" s="45" t="s">
        <v>50</v>
      </c>
      <c r="D637" s="45">
        <v>55</v>
      </c>
      <c r="E637" s="45">
        <v>8.8581647400000005E-3</v>
      </c>
      <c r="F637" s="45">
        <v>1.2213802399999999E-3</v>
      </c>
      <c r="G637" s="45">
        <v>2.7373735000000001E-3</v>
      </c>
      <c r="H637" s="45">
        <v>4.8994105700000002E-3</v>
      </c>
    </row>
    <row r="638" spans="1:8" x14ac:dyDescent="0.35">
      <c r="A638" s="45" t="s">
        <v>59</v>
      </c>
      <c r="B638" s="45" t="s">
        <v>13</v>
      </c>
      <c r="C638" s="45" t="s">
        <v>50</v>
      </c>
      <c r="D638" s="45">
        <v>206</v>
      </c>
      <c r="E638" s="45">
        <v>7.62225795E-3</v>
      </c>
      <c r="F638" s="45">
        <v>7.6883291000000005E-4</v>
      </c>
      <c r="G638" s="45">
        <v>2.5989412399999999E-3</v>
      </c>
      <c r="H638" s="45">
        <v>4.2544833000000004E-3</v>
      </c>
    </row>
    <row r="639" spans="1:8" x14ac:dyDescent="0.35">
      <c r="A639" s="45" t="s">
        <v>59</v>
      </c>
      <c r="B639" s="45" t="s">
        <v>8</v>
      </c>
      <c r="C639" s="45" t="s">
        <v>51</v>
      </c>
      <c r="D639" s="45">
        <v>1224</v>
      </c>
      <c r="E639" s="45">
        <v>5.9168479799999998E-3</v>
      </c>
      <c r="F639" s="45">
        <v>8.5632049000000003E-4</v>
      </c>
      <c r="G639" s="45">
        <v>9.1927815999999995E-4</v>
      </c>
      <c r="H639" s="45">
        <v>4.1412488500000002E-3</v>
      </c>
    </row>
    <row r="640" spans="1:8" x14ac:dyDescent="0.35">
      <c r="A640" s="45" t="s">
        <v>59</v>
      </c>
      <c r="B640" s="45" t="s">
        <v>10</v>
      </c>
      <c r="C640" s="45" t="s">
        <v>51</v>
      </c>
      <c r="D640" s="45">
        <v>556</v>
      </c>
      <c r="E640" s="45">
        <v>5.5693984099999998E-3</v>
      </c>
      <c r="F640" s="45">
        <v>7.7129939999999995E-4</v>
      </c>
      <c r="G640" s="45">
        <v>8.9678233000000003E-4</v>
      </c>
      <c r="H640" s="45">
        <v>3.9013162100000002E-3</v>
      </c>
    </row>
    <row r="641" spans="1:8" x14ac:dyDescent="0.35">
      <c r="A641" s="45" t="s">
        <v>59</v>
      </c>
      <c r="B641" s="45" t="s">
        <v>11</v>
      </c>
      <c r="C641" s="45" t="s">
        <v>51</v>
      </c>
      <c r="D641" s="45">
        <v>301</v>
      </c>
      <c r="E641" s="45">
        <v>5.7616199800000004E-3</v>
      </c>
      <c r="F641" s="45">
        <v>9.0639202000000003E-4</v>
      </c>
      <c r="G641" s="45">
        <v>8.8332080999999995E-4</v>
      </c>
      <c r="H641" s="45">
        <v>3.9719066799999998E-3</v>
      </c>
    </row>
    <row r="642" spans="1:8" x14ac:dyDescent="0.35">
      <c r="A642" s="45" t="s">
        <v>59</v>
      </c>
      <c r="B642" s="45" t="s">
        <v>12</v>
      </c>
      <c r="C642" s="45" t="s">
        <v>51</v>
      </c>
      <c r="D642" s="45">
        <v>66</v>
      </c>
      <c r="E642" s="45">
        <v>6.8183569699999998E-3</v>
      </c>
      <c r="F642" s="45">
        <v>9.9344111000000007E-4</v>
      </c>
      <c r="G642" s="45">
        <v>1.1565303499999999E-3</v>
      </c>
      <c r="H642" s="45">
        <v>4.6683849999999997E-3</v>
      </c>
    </row>
    <row r="643" spans="1:8" x14ac:dyDescent="0.35">
      <c r="A643" s="45" t="s">
        <v>59</v>
      </c>
      <c r="B643" s="45" t="s">
        <v>13</v>
      </c>
      <c r="C643" s="45" t="s">
        <v>51</v>
      </c>
      <c r="D643" s="45">
        <v>301</v>
      </c>
      <c r="E643" s="45">
        <v>6.5162034699999998E-3</v>
      </c>
      <c r="F643" s="45">
        <v>9.3323159E-4</v>
      </c>
      <c r="G643" s="45">
        <v>9.4476721999999999E-4</v>
      </c>
      <c r="H643" s="45">
        <v>4.6382042E-3</v>
      </c>
    </row>
    <row r="644" spans="1:8" x14ac:dyDescent="0.35">
      <c r="A644" s="45" t="s">
        <v>59</v>
      </c>
      <c r="B644" s="45" t="s">
        <v>8</v>
      </c>
      <c r="C644" s="45" t="s">
        <v>52</v>
      </c>
      <c r="D644" s="45">
        <v>1601</v>
      </c>
      <c r="E644" s="45">
        <v>3.9120584900000002E-3</v>
      </c>
      <c r="F644" s="45">
        <v>3.5870207999999997E-4</v>
      </c>
      <c r="G644" s="45">
        <v>7.3868016000000003E-4</v>
      </c>
      <c r="H644" s="45">
        <v>2.8146757699999999E-3</v>
      </c>
    </row>
    <row r="645" spans="1:8" x14ac:dyDescent="0.35">
      <c r="A645" s="45" t="s">
        <v>59</v>
      </c>
      <c r="B645" s="45" t="s">
        <v>10</v>
      </c>
      <c r="C645" s="45" t="s">
        <v>52</v>
      </c>
      <c r="D645" s="45">
        <v>687</v>
      </c>
      <c r="E645" s="45">
        <v>3.6559414500000002E-3</v>
      </c>
      <c r="F645" s="45">
        <v>3.1534694999999998E-4</v>
      </c>
      <c r="G645" s="45">
        <v>6.5925024999999998E-4</v>
      </c>
      <c r="H645" s="45">
        <v>2.6813437700000001E-3</v>
      </c>
    </row>
    <row r="646" spans="1:8" x14ac:dyDescent="0.35">
      <c r="A646" s="45" t="s">
        <v>59</v>
      </c>
      <c r="B646" s="45" t="s">
        <v>11</v>
      </c>
      <c r="C646" s="45" t="s">
        <v>52</v>
      </c>
      <c r="D646" s="45">
        <v>358</v>
      </c>
      <c r="E646" s="45">
        <v>3.7656150600000001E-3</v>
      </c>
      <c r="F646" s="45">
        <v>3.5695326999999997E-4</v>
      </c>
      <c r="G646" s="45">
        <v>7.0905730000000002E-4</v>
      </c>
      <c r="H646" s="45">
        <v>2.6996040199999999E-3</v>
      </c>
    </row>
    <row r="647" spans="1:8" x14ac:dyDescent="0.35">
      <c r="A647" s="45" t="s">
        <v>59</v>
      </c>
      <c r="B647" s="45" t="s">
        <v>12</v>
      </c>
      <c r="C647" s="45" t="s">
        <v>52</v>
      </c>
      <c r="D647" s="45">
        <v>103</v>
      </c>
      <c r="E647" s="45">
        <v>4.8288608100000002E-3</v>
      </c>
      <c r="F647" s="45">
        <v>4.630751E-4</v>
      </c>
      <c r="G647" s="45">
        <v>8.0816229E-4</v>
      </c>
      <c r="H647" s="45">
        <v>3.5576229100000001E-3</v>
      </c>
    </row>
    <row r="648" spans="1:8" x14ac:dyDescent="0.35">
      <c r="A648" s="45" t="s">
        <v>59</v>
      </c>
      <c r="B648" s="45" t="s">
        <v>13</v>
      </c>
      <c r="C648" s="45" t="s">
        <v>52</v>
      </c>
      <c r="D648" s="45">
        <v>453</v>
      </c>
      <c r="E648" s="45">
        <v>4.20775057E-3</v>
      </c>
      <c r="F648" s="45">
        <v>4.0210301999999998E-4</v>
      </c>
      <c r="G648" s="45">
        <v>8.6675228E-4</v>
      </c>
      <c r="H648" s="45">
        <v>2.9388947899999999E-3</v>
      </c>
    </row>
    <row r="649" spans="1:8" x14ac:dyDescent="0.35">
      <c r="A649" s="45" t="s">
        <v>59</v>
      </c>
      <c r="B649" s="45" t="s">
        <v>8</v>
      </c>
      <c r="C649" s="45" t="s">
        <v>53</v>
      </c>
      <c r="D649" s="45">
        <v>576</v>
      </c>
      <c r="E649" s="45">
        <v>6.8252071400000001E-3</v>
      </c>
      <c r="F649" s="45">
        <v>2.7201059000000002E-4</v>
      </c>
      <c r="G649" s="45">
        <v>1.76315723E-3</v>
      </c>
      <c r="H649" s="45">
        <v>4.7900388200000001E-3</v>
      </c>
    </row>
    <row r="650" spans="1:8" x14ac:dyDescent="0.35">
      <c r="A650" s="45" t="s">
        <v>59</v>
      </c>
      <c r="B650" s="45" t="s">
        <v>10</v>
      </c>
      <c r="C650" s="45" t="s">
        <v>53</v>
      </c>
      <c r="D650" s="45">
        <v>168</v>
      </c>
      <c r="E650" s="45">
        <v>5.7510056000000002E-3</v>
      </c>
      <c r="F650" s="45">
        <v>1.9586340000000001E-4</v>
      </c>
      <c r="G650" s="45">
        <v>1.46811595E-3</v>
      </c>
      <c r="H650" s="45">
        <v>4.0870257599999998E-3</v>
      </c>
    </row>
    <row r="651" spans="1:8" x14ac:dyDescent="0.35">
      <c r="A651" s="45" t="s">
        <v>59</v>
      </c>
      <c r="B651" s="45" t="s">
        <v>11</v>
      </c>
      <c r="C651" s="45" t="s">
        <v>53</v>
      </c>
      <c r="D651" s="45">
        <v>122</v>
      </c>
      <c r="E651" s="45">
        <v>5.84310466E-3</v>
      </c>
      <c r="F651" s="45">
        <v>2.1782002999999999E-4</v>
      </c>
      <c r="G651" s="45">
        <v>1.52578528E-3</v>
      </c>
      <c r="H651" s="45">
        <v>4.09949887E-3</v>
      </c>
    </row>
    <row r="652" spans="1:8" x14ac:dyDescent="0.35">
      <c r="A652" s="45" t="s">
        <v>59</v>
      </c>
      <c r="B652" s="45" t="s">
        <v>12</v>
      </c>
      <c r="C652" s="45" t="s">
        <v>53</v>
      </c>
      <c r="D652" s="45">
        <v>47</v>
      </c>
      <c r="E652" s="45">
        <v>7.0020682999999998E-3</v>
      </c>
      <c r="F652" s="45">
        <v>2.6644971000000002E-4</v>
      </c>
      <c r="G652" s="45">
        <v>2.1613965299999999E-3</v>
      </c>
      <c r="H652" s="45">
        <v>4.5742215900000001E-3</v>
      </c>
    </row>
    <row r="653" spans="1:8" x14ac:dyDescent="0.35">
      <c r="A653" s="45" t="s">
        <v>59</v>
      </c>
      <c r="B653" s="45" t="s">
        <v>13</v>
      </c>
      <c r="C653" s="45" t="s">
        <v>53</v>
      </c>
      <c r="D653" s="45">
        <v>239</v>
      </c>
      <c r="E653" s="45">
        <v>8.0468384600000005E-3</v>
      </c>
      <c r="F653" s="45">
        <v>3.5429234000000003E-4</v>
      </c>
      <c r="G653" s="45">
        <v>2.0134043600000002E-3</v>
      </c>
      <c r="H653" s="45">
        <v>5.6791412400000003E-3</v>
      </c>
    </row>
    <row r="654" spans="1:8" x14ac:dyDescent="0.35">
      <c r="A654" s="45" t="s">
        <v>59</v>
      </c>
      <c r="B654" s="45" t="s">
        <v>8</v>
      </c>
      <c r="C654" s="45" t="s">
        <v>54</v>
      </c>
      <c r="D654" s="45">
        <v>3849</v>
      </c>
      <c r="E654" s="45">
        <v>4.6946835600000002E-3</v>
      </c>
      <c r="F654" s="45">
        <v>9.3214421999999997E-4</v>
      </c>
      <c r="G654" s="45">
        <v>8.5953036999999999E-4</v>
      </c>
      <c r="H654" s="45">
        <v>2.9030084700000002E-3</v>
      </c>
    </row>
    <row r="655" spans="1:8" x14ac:dyDescent="0.35">
      <c r="A655" s="45" t="s">
        <v>59</v>
      </c>
      <c r="B655" s="45" t="s">
        <v>10</v>
      </c>
      <c r="C655" s="45" t="s">
        <v>54</v>
      </c>
      <c r="D655" s="45">
        <v>1917</v>
      </c>
      <c r="E655" s="45">
        <v>4.4535790899999997E-3</v>
      </c>
      <c r="F655" s="45">
        <v>8.8339080000000001E-4</v>
      </c>
      <c r="G655" s="45">
        <v>8.0486581999999996E-4</v>
      </c>
      <c r="H655" s="45">
        <v>2.7653219699999999E-3</v>
      </c>
    </row>
    <row r="656" spans="1:8" x14ac:dyDescent="0.35">
      <c r="A656" s="45" t="s">
        <v>59</v>
      </c>
      <c r="B656" s="45" t="s">
        <v>11</v>
      </c>
      <c r="C656" s="45" t="s">
        <v>54</v>
      </c>
      <c r="D656" s="45">
        <v>937</v>
      </c>
      <c r="E656" s="45">
        <v>4.7544861000000001E-3</v>
      </c>
      <c r="F656" s="45">
        <v>1.0283877300000001E-3</v>
      </c>
      <c r="G656" s="45">
        <v>8.4926751000000003E-4</v>
      </c>
      <c r="H656" s="45">
        <v>2.8768303700000002E-3</v>
      </c>
    </row>
    <row r="657" spans="1:8" x14ac:dyDescent="0.35">
      <c r="A657" s="45" t="s">
        <v>59</v>
      </c>
      <c r="B657" s="45" t="s">
        <v>12</v>
      </c>
      <c r="C657" s="45" t="s">
        <v>54</v>
      </c>
      <c r="D657" s="45">
        <v>150</v>
      </c>
      <c r="E657" s="45">
        <v>5.0378083899999997E-3</v>
      </c>
      <c r="F657" s="45">
        <v>1.0931324500000001E-3</v>
      </c>
      <c r="G657" s="45">
        <v>9.4899665999999998E-4</v>
      </c>
      <c r="H657" s="45">
        <v>2.9956787499999999E-3</v>
      </c>
    </row>
    <row r="658" spans="1:8" x14ac:dyDescent="0.35">
      <c r="A658" s="45" t="s">
        <v>59</v>
      </c>
      <c r="B658" s="45" t="s">
        <v>13</v>
      </c>
      <c r="C658" s="45" t="s">
        <v>54</v>
      </c>
      <c r="D658" s="45">
        <v>845</v>
      </c>
      <c r="E658" s="45">
        <v>5.1144392799999999E-3</v>
      </c>
      <c r="F658" s="45">
        <v>9.0744825000000002E-4</v>
      </c>
      <c r="G658" s="45">
        <v>9.7904315999999998E-4</v>
      </c>
      <c r="H658" s="45">
        <v>3.2279473799999999E-3</v>
      </c>
    </row>
    <row r="659" spans="1:8" x14ac:dyDescent="0.35">
      <c r="A659" s="45" t="s">
        <v>59</v>
      </c>
      <c r="B659" s="45" t="s">
        <v>8</v>
      </c>
      <c r="C659" s="45" t="s">
        <v>55</v>
      </c>
      <c r="D659" s="45">
        <v>1078</v>
      </c>
      <c r="E659" s="45">
        <v>6.0556454999999999E-3</v>
      </c>
      <c r="F659" s="45">
        <v>7.6164470000000004E-4</v>
      </c>
      <c r="G659" s="45">
        <v>1.7869702300000001E-3</v>
      </c>
      <c r="H659" s="45">
        <v>3.50703009E-3</v>
      </c>
    </row>
    <row r="660" spans="1:8" x14ac:dyDescent="0.35">
      <c r="A660" s="45" t="s">
        <v>59</v>
      </c>
      <c r="B660" s="45" t="s">
        <v>10</v>
      </c>
      <c r="C660" s="45" t="s">
        <v>55</v>
      </c>
      <c r="D660" s="45">
        <v>510</v>
      </c>
      <c r="E660" s="45">
        <v>5.7798881E-3</v>
      </c>
      <c r="F660" s="45">
        <v>6.7199958000000001E-4</v>
      </c>
      <c r="G660" s="45">
        <v>1.70372616E-3</v>
      </c>
      <c r="H660" s="45">
        <v>3.4041618800000001E-3</v>
      </c>
    </row>
    <row r="661" spans="1:8" x14ac:dyDescent="0.35">
      <c r="A661" s="45" t="s">
        <v>59</v>
      </c>
      <c r="B661" s="45" t="s">
        <v>11</v>
      </c>
      <c r="C661" s="45" t="s">
        <v>55</v>
      </c>
      <c r="D661" s="45">
        <v>260</v>
      </c>
      <c r="E661" s="45">
        <v>5.7062853800000004E-3</v>
      </c>
      <c r="F661" s="45">
        <v>7.8374265000000004E-4</v>
      </c>
      <c r="G661" s="45">
        <v>1.5874285500000001E-3</v>
      </c>
      <c r="H661" s="45">
        <v>3.33511372E-3</v>
      </c>
    </row>
    <row r="662" spans="1:8" x14ac:dyDescent="0.35">
      <c r="A662" s="45" t="s">
        <v>59</v>
      </c>
      <c r="B662" s="45" t="s">
        <v>12</v>
      </c>
      <c r="C662" s="45" t="s">
        <v>55</v>
      </c>
      <c r="D662" s="45">
        <v>69</v>
      </c>
      <c r="E662" s="45">
        <v>7.0108693E-3</v>
      </c>
      <c r="F662" s="45">
        <v>9.7121551999999997E-4</v>
      </c>
      <c r="G662" s="45">
        <v>2.0920555600000001E-3</v>
      </c>
      <c r="H662" s="45">
        <v>3.9475977200000003E-3</v>
      </c>
    </row>
    <row r="663" spans="1:8" x14ac:dyDescent="0.35">
      <c r="A663" s="45" t="s">
        <v>59</v>
      </c>
      <c r="B663" s="45" t="s">
        <v>13</v>
      </c>
      <c r="C663" s="45" t="s">
        <v>55</v>
      </c>
      <c r="D663" s="45">
        <v>239</v>
      </c>
      <c r="E663" s="45">
        <v>6.7483629199999997E-3</v>
      </c>
      <c r="F663" s="45">
        <v>8.6839431000000004E-4</v>
      </c>
      <c r="G663" s="45">
        <v>2.0935996199999999E-3</v>
      </c>
      <c r="H663" s="45">
        <v>3.7863684899999998E-3</v>
      </c>
    </row>
    <row r="664" spans="1:8" x14ac:dyDescent="0.35">
      <c r="A664" s="45" t="s">
        <v>59</v>
      </c>
      <c r="B664" s="45" t="s">
        <v>8</v>
      </c>
      <c r="C664" s="45" t="s">
        <v>56</v>
      </c>
      <c r="D664" s="45">
        <v>3031</v>
      </c>
      <c r="E664" s="45">
        <v>5.1387206300000004E-3</v>
      </c>
      <c r="F664" s="45">
        <v>7.3737634000000003E-4</v>
      </c>
      <c r="G664" s="45">
        <v>9.5365993999999997E-4</v>
      </c>
      <c r="H664" s="45">
        <v>3.44768387E-3</v>
      </c>
    </row>
    <row r="665" spans="1:8" x14ac:dyDescent="0.35">
      <c r="A665" s="45" t="s">
        <v>59</v>
      </c>
      <c r="B665" s="45" t="s">
        <v>10</v>
      </c>
      <c r="C665" s="45" t="s">
        <v>56</v>
      </c>
      <c r="D665" s="45">
        <v>1294</v>
      </c>
      <c r="E665" s="45">
        <v>4.6459439999999999E-3</v>
      </c>
      <c r="F665" s="45">
        <v>6.6408685E-4</v>
      </c>
      <c r="G665" s="45">
        <v>8.6444177000000004E-4</v>
      </c>
      <c r="H665" s="45">
        <v>3.1174148900000001E-3</v>
      </c>
    </row>
    <row r="666" spans="1:8" x14ac:dyDescent="0.35">
      <c r="A666" s="45" t="s">
        <v>59</v>
      </c>
      <c r="B666" s="45" t="s">
        <v>11</v>
      </c>
      <c r="C666" s="45" t="s">
        <v>56</v>
      </c>
      <c r="D666" s="45">
        <v>630</v>
      </c>
      <c r="E666" s="45">
        <v>4.8854531699999999E-3</v>
      </c>
      <c r="F666" s="45">
        <v>7.5317804000000002E-4</v>
      </c>
      <c r="G666" s="45">
        <v>9.2686264000000002E-4</v>
      </c>
      <c r="H666" s="45">
        <v>3.2054120099999999E-3</v>
      </c>
    </row>
    <row r="667" spans="1:8" x14ac:dyDescent="0.35">
      <c r="A667" s="45" t="s">
        <v>59</v>
      </c>
      <c r="B667" s="45" t="s">
        <v>12</v>
      </c>
      <c r="C667" s="45" t="s">
        <v>56</v>
      </c>
      <c r="D667" s="45">
        <v>160</v>
      </c>
      <c r="E667" s="45">
        <v>6.2807434000000002E-3</v>
      </c>
      <c r="F667" s="45">
        <v>9.7605589E-4</v>
      </c>
      <c r="G667" s="45">
        <v>9.6129897999999996E-4</v>
      </c>
      <c r="H667" s="45">
        <v>4.3433880899999998E-3</v>
      </c>
    </row>
    <row r="668" spans="1:8" x14ac:dyDescent="0.35">
      <c r="A668" s="45" t="s">
        <v>59</v>
      </c>
      <c r="B668" s="45" t="s">
        <v>13</v>
      </c>
      <c r="C668" s="45" t="s">
        <v>56</v>
      </c>
      <c r="D668" s="45">
        <v>947</v>
      </c>
      <c r="E668" s="45">
        <v>5.787599E-3</v>
      </c>
      <c r="F668" s="45">
        <v>7.8668236E-4</v>
      </c>
      <c r="G668" s="45">
        <v>1.0921059199999999E-3</v>
      </c>
      <c r="H668" s="45">
        <v>3.9088102300000004E-3</v>
      </c>
    </row>
    <row r="669" spans="1:8" x14ac:dyDescent="0.35">
      <c r="A669" s="45" t="s">
        <v>60</v>
      </c>
      <c r="B669" s="45" t="s">
        <v>8</v>
      </c>
      <c r="C669" s="45" t="s">
        <v>9</v>
      </c>
      <c r="D669" s="45">
        <v>67857</v>
      </c>
      <c r="E669" s="45">
        <v>5.7413262199999997E-3</v>
      </c>
      <c r="F669" s="45">
        <v>8.6020998E-4</v>
      </c>
      <c r="G669" s="45">
        <v>1.22025174E-3</v>
      </c>
      <c r="H669" s="45">
        <v>3.66076322E-3</v>
      </c>
    </row>
    <row r="670" spans="1:8" x14ac:dyDescent="0.35">
      <c r="A670" s="45" t="s">
        <v>60</v>
      </c>
      <c r="B670" s="45" t="s">
        <v>10</v>
      </c>
      <c r="C670" s="45" t="s">
        <v>9</v>
      </c>
      <c r="D670" s="45">
        <v>30668</v>
      </c>
      <c r="E670" s="45">
        <v>5.1923721300000001E-3</v>
      </c>
      <c r="F670" s="45">
        <v>7.8835996000000005E-4</v>
      </c>
      <c r="G670" s="45">
        <v>1.06613472E-3</v>
      </c>
      <c r="H670" s="45">
        <v>3.3377886699999999E-3</v>
      </c>
    </row>
    <row r="671" spans="1:8" x14ac:dyDescent="0.35">
      <c r="A671" s="45" t="s">
        <v>60</v>
      </c>
      <c r="B671" s="45" t="s">
        <v>11</v>
      </c>
      <c r="C671" s="45" t="s">
        <v>9</v>
      </c>
      <c r="D671" s="45">
        <v>15974</v>
      </c>
      <c r="E671" s="45">
        <v>5.6004162600000003E-3</v>
      </c>
      <c r="F671" s="45">
        <v>8.9548342000000003E-4</v>
      </c>
      <c r="G671" s="45">
        <v>1.19146859E-3</v>
      </c>
      <c r="H671" s="45">
        <v>3.5133434900000001E-3</v>
      </c>
    </row>
    <row r="672" spans="1:8" x14ac:dyDescent="0.35">
      <c r="A672" s="45" t="s">
        <v>60</v>
      </c>
      <c r="B672" s="45" t="s">
        <v>12</v>
      </c>
      <c r="C672" s="45" t="s">
        <v>9</v>
      </c>
      <c r="D672" s="45">
        <v>4984</v>
      </c>
      <c r="E672" s="45">
        <v>7.1495565799999999E-3</v>
      </c>
      <c r="F672" s="45">
        <v>1.0473861199999999E-3</v>
      </c>
      <c r="G672" s="45">
        <v>1.5614384900000001E-3</v>
      </c>
      <c r="H672" s="45">
        <v>4.5406385999999998E-3</v>
      </c>
    </row>
    <row r="673" spans="1:8" x14ac:dyDescent="0.35">
      <c r="A673" s="45" t="s">
        <v>60</v>
      </c>
      <c r="B673" s="45" t="s">
        <v>13</v>
      </c>
      <c r="C673" s="45" t="s">
        <v>9</v>
      </c>
      <c r="D673" s="45">
        <v>16231</v>
      </c>
      <c r="E673" s="45">
        <v>6.4848170500000002E-3</v>
      </c>
      <c r="F673" s="45">
        <v>9.0377800000000005E-4</v>
      </c>
      <c r="G673" s="45">
        <v>1.4350116600000001E-3</v>
      </c>
      <c r="H673" s="45">
        <v>4.1459192299999996E-3</v>
      </c>
    </row>
    <row r="674" spans="1:8" x14ac:dyDescent="0.35">
      <c r="A674" s="45" t="s">
        <v>60</v>
      </c>
      <c r="B674" s="45" t="s">
        <v>8</v>
      </c>
      <c r="C674" s="45" t="s">
        <v>14</v>
      </c>
      <c r="D674" s="45">
        <v>1255</v>
      </c>
      <c r="E674" s="45">
        <v>5.9376565399999999E-3</v>
      </c>
      <c r="F674" s="45">
        <v>1.0915778999999999E-3</v>
      </c>
      <c r="G674" s="45">
        <v>1.33152551E-3</v>
      </c>
      <c r="H674" s="45">
        <v>3.5145526499999998E-3</v>
      </c>
    </row>
    <row r="675" spans="1:8" x14ac:dyDescent="0.35">
      <c r="A675" s="45" t="s">
        <v>60</v>
      </c>
      <c r="B675" s="45" t="s">
        <v>10</v>
      </c>
      <c r="C675" s="45" t="s">
        <v>14</v>
      </c>
      <c r="D675" s="45">
        <v>455</v>
      </c>
      <c r="E675" s="45">
        <v>5.5108870299999998E-3</v>
      </c>
      <c r="F675" s="45">
        <v>9.5731558999999995E-4</v>
      </c>
      <c r="G675" s="45">
        <v>1.20276228E-3</v>
      </c>
      <c r="H675" s="45">
        <v>3.3508086599999998E-3</v>
      </c>
    </row>
    <row r="676" spans="1:8" x14ac:dyDescent="0.35">
      <c r="A676" s="45" t="s">
        <v>60</v>
      </c>
      <c r="B676" s="45" t="s">
        <v>11</v>
      </c>
      <c r="C676" s="45" t="s">
        <v>14</v>
      </c>
      <c r="D676" s="45">
        <v>337</v>
      </c>
      <c r="E676" s="45">
        <v>5.8312380800000004E-3</v>
      </c>
      <c r="F676" s="45">
        <v>1.1367661799999999E-3</v>
      </c>
      <c r="G676" s="45">
        <v>1.2792268700000001E-3</v>
      </c>
      <c r="H676" s="45">
        <v>3.4152445699999999E-3</v>
      </c>
    </row>
    <row r="677" spans="1:8" x14ac:dyDescent="0.35">
      <c r="A677" s="45" t="s">
        <v>60</v>
      </c>
      <c r="B677" s="45" t="s">
        <v>12</v>
      </c>
      <c r="C677" s="45" t="s">
        <v>14</v>
      </c>
      <c r="D677" s="45">
        <v>85</v>
      </c>
      <c r="E677" s="45">
        <v>6.6703428700000001E-3</v>
      </c>
      <c r="F677" s="45">
        <v>1.3423200200000001E-3</v>
      </c>
      <c r="G677" s="45">
        <v>1.59259234E-3</v>
      </c>
      <c r="H677" s="45">
        <v>3.73543002E-3</v>
      </c>
    </row>
    <row r="678" spans="1:8" x14ac:dyDescent="0.35">
      <c r="A678" s="45" t="s">
        <v>60</v>
      </c>
      <c r="B678" s="45" t="s">
        <v>13</v>
      </c>
      <c r="C678" s="45" t="s">
        <v>14</v>
      </c>
      <c r="D678" s="45">
        <v>378</v>
      </c>
      <c r="E678" s="45">
        <v>6.3814787799999998E-3</v>
      </c>
      <c r="F678" s="45">
        <v>1.1565192199999999E-3</v>
      </c>
      <c r="G678" s="45">
        <v>1.47443881E-3</v>
      </c>
      <c r="H678" s="45">
        <v>3.75052029E-3</v>
      </c>
    </row>
    <row r="679" spans="1:8" x14ac:dyDescent="0.35">
      <c r="A679" s="45" t="s">
        <v>60</v>
      </c>
      <c r="B679" s="45" t="s">
        <v>8</v>
      </c>
      <c r="C679" s="45" t="s">
        <v>15</v>
      </c>
      <c r="D679" s="45">
        <v>941</v>
      </c>
      <c r="E679" s="45">
        <v>5.9300461E-3</v>
      </c>
      <c r="F679" s="45">
        <v>6.8346051999999997E-4</v>
      </c>
      <c r="G679" s="45">
        <v>1.7937352499999999E-3</v>
      </c>
      <c r="H679" s="45">
        <v>3.4528498600000001E-3</v>
      </c>
    </row>
    <row r="680" spans="1:8" x14ac:dyDescent="0.35">
      <c r="A680" s="45" t="s">
        <v>60</v>
      </c>
      <c r="B680" s="45" t="s">
        <v>10</v>
      </c>
      <c r="C680" s="45" t="s">
        <v>15</v>
      </c>
      <c r="D680" s="45">
        <v>376</v>
      </c>
      <c r="E680" s="45">
        <v>5.3498384599999999E-3</v>
      </c>
      <c r="F680" s="45">
        <v>6.5144159999999999E-4</v>
      </c>
      <c r="G680" s="45">
        <v>1.6096271799999999E-3</v>
      </c>
      <c r="H680" s="45">
        <v>3.0887692199999999E-3</v>
      </c>
    </row>
    <row r="681" spans="1:8" x14ac:dyDescent="0.35">
      <c r="A681" s="45" t="s">
        <v>60</v>
      </c>
      <c r="B681" s="45" t="s">
        <v>11</v>
      </c>
      <c r="C681" s="45" t="s">
        <v>15</v>
      </c>
      <c r="D681" s="45">
        <v>208</v>
      </c>
      <c r="E681" s="45">
        <v>5.6047451399999998E-3</v>
      </c>
      <c r="F681" s="45">
        <v>6.7752825000000003E-4</v>
      </c>
      <c r="G681" s="45">
        <v>1.7745056400000001E-3</v>
      </c>
      <c r="H681" s="45">
        <v>3.1527107400000001E-3</v>
      </c>
    </row>
    <row r="682" spans="1:8" x14ac:dyDescent="0.35">
      <c r="A682" s="45" t="s">
        <v>60</v>
      </c>
      <c r="B682" s="45" t="s">
        <v>12</v>
      </c>
      <c r="C682" s="45" t="s">
        <v>15</v>
      </c>
      <c r="D682" s="45">
        <v>104</v>
      </c>
      <c r="E682" s="45">
        <v>6.97872127E-3</v>
      </c>
      <c r="F682" s="45">
        <v>7.4975493000000002E-4</v>
      </c>
      <c r="G682" s="45">
        <v>2.04816572E-3</v>
      </c>
      <c r="H682" s="45">
        <v>4.1808001500000004E-3</v>
      </c>
    </row>
    <row r="683" spans="1:8" x14ac:dyDescent="0.35">
      <c r="A683" s="45" t="s">
        <v>60</v>
      </c>
      <c r="B683" s="45" t="s">
        <v>13</v>
      </c>
      <c r="C683" s="45" t="s">
        <v>15</v>
      </c>
      <c r="D683" s="45">
        <v>253</v>
      </c>
      <c r="E683" s="45">
        <v>6.6286961400000002E-3</v>
      </c>
      <c r="F683" s="45">
        <v>7.0867162000000004E-4</v>
      </c>
      <c r="G683" s="45">
        <v>1.9785717E-3</v>
      </c>
      <c r="H683" s="45">
        <v>3.9414523300000002E-3</v>
      </c>
    </row>
    <row r="684" spans="1:8" x14ac:dyDescent="0.35">
      <c r="A684" s="45" t="s">
        <v>60</v>
      </c>
      <c r="B684" s="45" t="s">
        <v>8</v>
      </c>
      <c r="C684" s="45" t="s">
        <v>16</v>
      </c>
      <c r="D684" s="45">
        <v>843</v>
      </c>
      <c r="E684" s="45">
        <v>6.0018230599999996E-3</v>
      </c>
      <c r="F684" s="45">
        <v>9.4266209999999996E-4</v>
      </c>
      <c r="G684" s="45">
        <v>9.9364019999999991E-4</v>
      </c>
      <c r="H684" s="45">
        <v>4.0655202700000002E-3</v>
      </c>
    </row>
    <row r="685" spans="1:8" x14ac:dyDescent="0.35">
      <c r="A685" s="45" t="s">
        <v>60</v>
      </c>
      <c r="B685" s="45" t="s">
        <v>10</v>
      </c>
      <c r="C685" s="45" t="s">
        <v>16</v>
      </c>
      <c r="D685" s="45">
        <v>375</v>
      </c>
      <c r="E685" s="45">
        <v>5.6264195000000003E-3</v>
      </c>
      <c r="F685" s="45">
        <v>8.4820963999999999E-4</v>
      </c>
      <c r="G685" s="45">
        <v>9.2879606000000005E-4</v>
      </c>
      <c r="H685" s="45">
        <v>3.8494133399999998E-3</v>
      </c>
    </row>
    <row r="686" spans="1:8" x14ac:dyDescent="0.35">
      <c r="A686" s="45" t="s">
        <v>60</v>
      </c>
      <c r="B686" s="45" t="s">
        <v>11</v>
      </c>
      <c r="C686" s="45" t="s">
        <v>16</v>
      </c>
      <c r="D686" s="45">
        <v>224</v>
      </c>
      <c r="E686" s="45">
        <v>6.0062208399999997E-3</v>
      </c>
      <c r="F686" s="45">
        <v>1.0507603399999999E-3</v>
      </c>
      <c r="G686" s="45">
        <v>1.0196033600000001E-3</v>
      </c>
      <c r="H686" s="45">
        <v>3.9358566499999997E-3</v>
      </c>
    </row>
    <row r="687" spans="1:8" x14ac:dyDescent="0.35">
      <c r="A687" s="45" t="s">
        <v>60</v>
      </c>
      <c r="B687" s="45" t="s">
        <v>12</v>
      </c>
      <c r="C687" s="45" t="s">
        <v>16</v>
      </c>
      <c r="D687" s="45">
        <v>27</v>
      </c>
      <c r="E687" s="45">
        <v>7.8990909899999996E-3</v>
      </c>
      <c r="F687" s="45">
        <v>1.23756841E-3</v>
      </c>
      <c r="G687" s="45">
        <v>1.20756144E-3</v>
      </c>
      <c r="H687" s="45">
        <v>5.4539606399999999E-3</v>
      </c>
    </row>
    <row r="688" spans="1:8" x14ac:dyDescent="0.35">
      <c r="A688" s="45" t="s">
        <v>60</v>
      </c>
      <c r="B688" s="45" t="s">
        <v>13</v>
      </c>
      <c r="C688" s="45" t="s">
        <v>16</v>
      </c>
      <c r="D688" s="45">
        <v>217</v>
      </c>
      <c r="E688" s="45">
        <v>6.4099566800000004E-3</v>
      </c>
      <c r="F688" s="45">
        <v>9.5760770999999995E-4</v>
      </c>
      <c r="G688" s="45">
        <v>1.0522804300000001E-3</v>
      </c>
      <c r="H688" s="45">
        <v>4.40006801E-3</v>
      </c>
    </row>
    <row r="689" spans="1:8" x14ac:dyDescent="0.35">
      <c r="A689" s="45" t="s">
        <v>60</v>
      </c>
      <c r="B689" s="45" t="s">
        <v>8</v>
      </c>
      <c r="C689" s="45" t="s">
        <v>17</v>
      </c>
      <c r="D689" s="45">
        <v>1049</v>
      </c>
      <c r="E689" s="45">
        <v>6.7214253799999998E-3</v>
      </c>
      <c r="F689" s="45">
        <v>1.1555976800000001E-3</v>
      </c>
      <c r="G689" s="45">
        <v>1.20027207E-3</v>
      </c>
      <c r="H689" s="45">
        <v>4.3655551299999996E-3</v>
      </c>
    </row>
    <row r="690" spans="1:8" x14ac:dyDescent="0.35">
      <c r="A690" s="45" t="s">
        <v>60</v>
      </c>
      <c r="B690" s="45" t="s">
        <v>10</v>
      </c>
      <c r="C690" s="45" t="s">
        <v>17</v>
      </c>
      <c r="D690" s="45">
        <v>410</v>
      </c>
      <c r="E690" s="45">
        <v>6.5326894700000002E-3</v>
      </c>
      <c r="F690" s="45">
        <v>1.03455259E-3</v>
      </c>
      <c r="G690" s="45">
        <v>1.1040817500000001E-3</v>
      </c>
      <c r="H690" s="45">
        <v>4.3940546299999998E-3</v>
      </c>
    </row>
    <row r="691" spans="1:8" x14ac:dyDescent="0.35">
      <c r="A691" s="45" t="s">
        <v>60</v>
      </c>
      <c r="B691" s="45" t="s">
        <v>11</v>
      </c>
      <c r="C691" s="45" t="s">
        <v>17</v>
      </c>
      <c r="D691" s="45">
        <v>278</v>
      </c>
      <c r="E691" s="45">
        <v>6.3198189100000003E-3</v>
      </c>
      <c r="F691" s="45">
        <v>1.23934162E-3</v>
      </c>
      <c r="G691" s="45">
        <v>1.14512534E-3</v>
      </c>
      <c r="H691" s="45">
        <v>3.93535146E-3</v>
      </c>
    </row>
    <row r="692" spans="1:8" x14ac:dyDescent="0.35">
      <c r="A692" s="45" t="s">
        <v>60</v>
      </c>
      <c r="B692" s="45" t="s">
        <v>12</v>
      </c>
      <c r="C692" s="45" t="s">
        <v>17</v>
      </c>
      <c r="D692" s="45">
        <v>100</v>
      </c>
      <c r="E692" s="45">
        <v>7.8178238700000006E-3</v>
      </c>
      <c r="F692" s="45">
        <v>1.37268496E-3</v>
      </c>
      <c r="G692" s="45">
        <v>1.4395831E-3</v>
      </c>
      <c r="H692" s="45">
        <v>5.0055553099999997E-3</v>
      </c>
    </row>
    <row r="693" spans="1:8" x14ac:dyDescent="0.35">
      <c r="A693" s="45" t="s">
        <v>60</v>
      </c>
      <c r="B693" s="45" t="s">
        <v>13</v>
      </c>
      <c r="C693" s="45" t="s">
        <v>17</v>
      </c>
      <c r="D693" s="45">
        <v>261</v>
      </c>
      <c r="E693" s="45">
        <v>7.0255957800000003E-3</v>
      </c>
      <c r="F693" s="45">
        <v>1.1733714E-3</v>
      </c>
      <c r="G693" s="45">
        <v>1.31842425E-3</v>
      </c>
      <c r="H693" s="45">
        <v>4.5337996199999999E-3</v>
      </c>
    </row>
    <row r="694" spans="1:8" x14ac:dyDescent="0.35">
      <c r="A694" s="45" t="s">
        <v>60</v>
      </c>
      <c r="B694" s="45" t="s">
        <v>8</v>
      </c>
      <c r="C694" s="45" t="s">
        <v>18</v>
      </c>
      <c r="D694" s="45">
        <v>819</v>
      </c>
      <c r="E694" s="45">
        <v>7.39020857E-3</v>
      </c>
      <c r="F694" s="45">
        <v>8.1788686999999998E-4</v>
      </c>
      <c r="G694" s="45">
        <v>1.6849107800000001E-3</v>
      </c>
      <c r="H694" s="45">
        <v>4.88741044E-3</v>
      </c>
    </row>
    <row r="695" spans="1:8" x14ac:dyDescent="0.35">
      <c r="A695" s="45" t="s">
        <v>60</v>
      </c>
      <c r="B695" s="45" t="s">
        <v>10</v>
      </c>
      <c r="C695" s="45" t="s">
        <v>18</v>
      </c>
      <c r="D695" s="45">
        <v>263</v>
      </c>
      <c r="E695" s="45">
        <v>6.7310939500000002E-3</v>
      </c>
      <c r="F695" s="45">
        <v>6.754768E-4</v>
      </c>
      <c r="G695" s="45">
        <v>1.44345842E-3</v>
      </c>
      <c r="H695" s="45">
        <v>4.6121582599999997E-3</v>
      </c>
    </row>
    <row r="696" spans="1:8" x14ac:dyDescent="0.35">
      <c r="A696" s="45" t="s">
        <v>60</v>
      </c>
      <c r="B696" s="45" t="s">
        <v>11</v>
      </c>
      <c r="C696" s="45" t="s">
        <v>18</v>
      </c>
      <c r="D696" s="45">
        <v>195</v>
      </c>
      <c r="E696" s="45">
        <v>7.4694323400000002E-3</v>
      </c>
      <c r="F696" s="45">
        <v>8.9690148E-4</v>
      </c>
      <c r="G696" s="45">
        <v>1.60802444E-3</v>
      </c>
      <c r="H696" s="45">
        <v>4.9645059199999999E-3</v>
      </c>
    </row>
    <row r="697" spans="1:8" x14ac:dyDescent="0.35">
      <c r="A697" s="45" t="s">
        <v>60</v>
      </c>
      <c r="B697" s="45" t="s">
        <v>12</v>
      </c>
      <c r="C697" s="45" t="s">
        <v>18</v>
      </c>
      <c r="D697" s="45">
        <v>92</v>
      </c>
      <c r="E697" s="45">
        <v>9.1778630900000002E-3</v>
      </c>
      <c r="F697" s="45">
        <v>9.1082909999999997E-4</v>
      </c>
      <c r="G697" s="45">
        <v>2.0230724199999999E-3</v>
      </c>
      <c r="H697" s="45">
        <v>6.2439610899999998E-3</v>
      </c>
    </row>
    <row r="698" spans="1:8" x14ac:dyDescent="0.35">
      <c r="A698" s="45" t="s">
        <v>60</v>
      </c>
      <c r="B698" s="45" t="s">
        <v>13</v>
      </c>
      <c r="C698" s="45" t="s">
        <v>18</v>
      </c>
      <c r="D698" s="45">
        <v>269</v>
      </c>
      <c r="E698" s="45">
        <v>7.3658007500000001E-3</v>
      </c>
      <c r="F698" s="45">
        <v>8.6805533000000005E-4</v>
      </c>
      <c r="G698" s="45">
        <v>1.8610592500000001E-3</v>
      </c>
      <c r="H698" s="45">
        <v>4.6366856999999996E-3</v>
      </c>
    </row>
    <row r="699" spans="1:8" x14ac:dyDescent="0.35">
      <c r="A699" s="45" t="s">
        <v>60</v>
      </c>
      <c r="B699" s="45" t="s">
        <v>8</v>
      </c>
      <c r="C699" s="45" t="s">
        <v>19</v>
      </c>
      <c r="D699" s="45">
        <v>1070</v>
      </c>
      <c r="E699" s="45">
        <v>6.2456405499999998E-3</v>
      </c>
      <c r="F699" s="45">
        <v>9.9333655999999998E-4</v>
      </c>
      <c r="G699" s="45">
        <v>1.22925296E-3</v>
      </c>
      <c r="H699" s="45">
        <v>4.0230505499999998E-3</v>
      </c>
    </row>
    <row r="700" spans="1:8" x14ac:dyDescent="0.35">
      <c r="A700" s="45" t="s">
        <v>60</v>
      </c>
      <c r="B700" s="45" t="s">
        <v>10</v>
      </c>
      <c r="C700" s="45" t="s">
        <v>19</v>
      </c>
      <c r="D700" s="45">
        <v>427</v>
      </c>
      <c r="E700" s="45">
        <v>5.6517800500000001E-3</v>
      </c>
      <c r="F700" s="45">
        <v>7.8185962999999996E-4</v>
      </c>
      <c r="G700" s="45">
        <v>1.1220886199999999E-3</v>
      </c>
      <c r="H700" s="45">
        <v>3.7478313200000001E-3</v>
      </c>
    </row>
    <row r="701" spans="1:8" x14ac:dyDescent="0.35">
      <c r="A701" s="45" t="s">
        <v>60</v>
      </c>
      <c r="B701" s="45" t="s">
        <v>11</v>
      </c>
      <c r="C701" s="45" t="s">
        <v>19</v>
      </c>
      <c r="D701" s="45">
        <v>252</v>
      </c>
      <c r="E701" s="45">
        <v>5.8128947500000003E-3</v>
      </c>
      <c r="F701" s="45">
        <v>8.9446442000000004E-4</v>
      </c>
      <c r="G701" s="45">
        <v>1.18018788E-3</v>
      </c>
      <c r="H701" s="45">
        <v>3.7382419499999999E-3</v>
      </c>
    </row>
    <row r="702" spans="1:8" x14ac:dyDescent="0.35">
      <c r="A702" s="45" t="s">
        <v>60</v>
      </c>
      <c r="B702" s="45" t="s">
        <v>12</v>
      </c>
      <c r="C702" s="45" t="s">
        <v>19</v>
      </c>
      <c r="D702" s="45">
        <v>60</v>
      </c>
      <c r="E702" s="45">
        <v>7.3437497099999999E-3</v>
      </c>
      <c r="F702" s="45">
        <v>1.4402003999999999E-3</v>
      </c>
      <c r="G702" s="45">
        <v>1.3109565199999999E-3</v>
      </c>
      <c r="H702" s="45">
        <v>4.5925923399999999E-3</v>
      </c>
    </row>
    <row r="703" spans="1:8" x14ac:dyDescent="0.35">
      <c r="A703" s="45" t="s">
        <v>60</v>
      </c>
      <c r="B703" s="45" t="s">
        <v>13</v>
      </c>
      <c r="C703" s="45" t="s">
        <v>19</v>
      </c>
      <c r="D703" s="45">
        <v>331</v>
      </c>
      <c r="E703" s="45">
        <v>7.14214758E-3</v>
      </c>
      <c r="F703" s="45">
        <v>1.26041993E-3</v>
      </c>
      <c r="G703" s="45">
        <v>1.3900425599999999E-3</v>
      </c>
      <c r="H703" s="45">
        <v>4.4916846000000003E-3</v>
      </c>
    </row>
    <row r="704" spans="1:8" x14ac:dyDescent="0.35">
      <c r="A704" s="45" t="s">
        <v>60</v>
      </c>
      <c r="B704" s="45" t="s">
        <v>8</v>
      </c>
      <c r="C704" s="45" t="s">
        <v>20</v>
      </c>
      <c r="D704" s="45">
        <v>542</v>
      </c>
      <c r="E704" s="45">
        <v>4.1747170400000004E-3</v>
      </c>
      <c r="F704" s="45">
        <v>6.9335513000000001E-4</v>
      </c>
      <c r="G704" s="45">
        <v>6.4310826999999999E-4</v>
      </c>
      <c r="H704" s="45">
        <v>2.8382531500000001E-3</v>
      </c>
    </row>
    <row r="705" spans="1:8" x14ac:dyDescent="0.35">
      <c r="A705" s="45" t="s">
        <v>60</v>
      </c>
      <c r="B705" s="45" t="s">
        <v>10</v>
      </c>
      <c r="C705" s="45" t="s">
        <v>20</v>
      </c>
      <c r="D705" s="45">
        <v>199</v>
      </c>
      <c r="E705" s="45">
        <v>3.7637258100000001E-3</v>
      </c>
      <c r="F705" s="45">
        <v>6.4157570000000004E-4</v>
      </c>
      <c r="G705" s="45">
        <v>4.9977872999999999E-4</v>
      </c>
      <c r="H705" s="45">
        <v>2.6223708900000001E-3</v>
      </c>
    </row>
    <row r="706" spans="1:8" x14ac:dyDescent="0.35">
      <c r="A706" s="45" t="s">
        <v>60</v>
      </c>
      <c r="B706" s="45" t="s">
        <v>11</v>
      </c>
      <c r="C706" s="45" t="s">
        <v>20</v>
      </c>
      <c r="D706" s="45">
        <v>144</v>
      </c>
      <c r="E706" s="45">
        <v>4.2966336500000002E-3</v>
      </c>
      <c r="F706" s="45">
        <v>7.3069355999999996E-4</v>
      </c>
      <c r="G706" s="45">
        <v>6.2395487000000002E-4</v>
      </c>
      <c r="H706" s="45">
        <v>2.9419847100000001E-3</v>
      </c>
    </row>
    <row r="707" spans="1:8" x14ac:dyDescent="0.35">
      <c r="A707" s="45" t="s">
        <v>60</v>
      </c>
      <c r="B707" s="45" t="s">
        <v>12</v>
      </c>
      <c r="C707" s="45" t="s">
        <v>20</v>
      </c>
      <c r="D707" s="45">
        <v>53</v>
      </c>
      <c r="E707" s="45">
        <v>4.7960340300000001E-3</v>
      </c>
      <c r="F707" s="45">
        <v>7.7852000999999995E-4</v>
      </c>
      <c r="G707" s="45">
        <v>1.0501832099999999E-3</v>
      </c>
      <c r="H707" s="45">
        <v>2.9673303400000002E-3</v>
      </c>
    </row>
    <row r="708" spans="1:8" x14ac:dyDescent="0.35">
      <c r="A708" s="45" t="s">
        <v>60</v>
      </c>
      <c r="B708" s="45" t="s">
        <v>13</v>
      </c>
      <c r="C708" s="45" t="s">
        <v>20</v>
      </c>
      <c r="D708" s="45">
        <v>146</v>
      </c>
      <c r="E708" s="45">
        <v>4.3891106399999999E-3</v>
      </c>
      <c r="F708" s="45">
        <v>6.9618822999999999E-4</v>
      </c>
      <c r="G708" s="45">
        <v>7.0958564000000003E-4</v>
      </c>
      <c r="H708" s="45">
        <v>2.9833362599999999E-3</v>
      </c>
    </row>
    <row r="709" spans="1:8" x14ac:dyDescent="0.35">
      <c r="A709" s="45" t="s">
        <v>60</v>
      </c>
      <c r="B709" s="45" t="s">
        <v>8</v>
      </c>
      <c r="C709" s="45" t="s">
        <v>21</v>
      </c>
      <c r="D709" s="45">
        <v>702</v>
      </c>
      <c r="E709" s="45">
        <v>7.6511057199999998E-3</v>
      </c>
      <c r="F709" s="45">
        <v>1.13460525E-3</v>
      </c>
      <c r="G709" s="45">
        <v>1.75360388E-3</v>
      </c>
      <c r="H709" s="45">
        <v>4.7628961100000004E-3</v>
      </c>
    </row>
    <row r="710" spans="1:8" x14ac:dyDescent="0.35">
      <c r="A710" s="45" t="s">
        <v>60</v>
      </c>
      <c r="B710" s="45" t="s">
        <v>10</v>
      </c>
      <c r="C710" s="45" t="s">
        <v>21</v>
      </c>
      <c r="D710" s="45">
        <v>299</v>
      </c>
      <c r="E710" s="45">
        <v>7.0002629699999997E-3</v>
      </c>
      <c r="F710" s="45">
        <v>1.0561436899999999E-3</v>
      </c>
      <c r="G710" s="45">
        <v>1.5335452099999999E-3</v>
      </c>
      <c r="H710" s="45">
        <v>4.4105735700000004E-3</v>
      </c>
    </row>
    <row r="711" spans="1:8" x14ac:dyDescent="0.35">
      <c r="A711" s="45" t="s">
        <v>60</v>
      </c>
      <c r="B711" s="45" t="s">
        <v>11</v>
      </c>
      <c r="C711" s="45" t="s">
        <v>21</v>
      </c>
      <c r="D711" s="45">
        <v>157</v>
      </c>
      <c r="E711" s="45">
        <v>7.5471807100000003E-3</v>
      </c>
      <c r="F711" s="45">
        <v>1.1137648E-3</v>
      </c>
      <c r="G711" s="45">
        <v>1.7542460399999999E-3</v>
      </c>
      <c r="H711" s="45">
        <v>4.6791693799999997E-3</v>
      </c>
    </row>
    <row r="712" spans="1:8" x14ac:dyDescent="0.35">
      <c r="A712" s="45" t="s">
        <v>60</v>
      </c>
      <c r="B712" s="45" t="s">
        <v>12</v>
      </c>
      <c r="C712" s="45" t="s">
        <v>21</v>
      </c>
      <c r="D712" s="45">
        <v>55</v>
      </c>
      <c r="E712" s="45">
        <v>9.1513044499999998E-3</v>
      </c>
      <c r="F712" s="45">
        <v>1.27798797E-3</v>
      </c>
      <c r="G712" s="45">
        <v>1.9930553599999999E-3</v>
      </c>
      <c r="H712" s="45">
        <v>5.8802607399999996E-3</v>
      </c>
    </row>
    <row r="713" spans="1:8" x14ac:dyDescent="0.35">
      <c r="A713" s="45" t="s">
        <v>60</v>
      </c>
      <c r="B713" s="45" t="s">
        <v>13</v>
      </c>
      <c r="C713" s="45" t="s">
        <v>21</v>
      </c>
      <c r="D713" s="45">
        <v>191</v>
      </c>
      <c r="E713" s="45">
        <v>8.3233951299999994E-3</v>
      </c>
      <c r="F713" s="45">
        <v>1.23327491E-3</v>
      </c>
      <c r="G713" s="45">
        <v>2.0286137900000002E-3</v>
      </c>
      <c r="H713" s="45">
        <v>5.0615059699999996E-3</v>
      </c>
    </row>
    <row r="714" spans="1:8" x14ac:dyDescent="0.35">
      <c r="A714" s="45" t="s">
        <v>60</v>
      </c>
      <c r="B714" s="45" t="s">
        <v>8</v>
      </c>
      <c r="C714" s="45" t="s">
        <v>22</v>
      </c>
      <c r="D714" s="45">
        <v>705</v>
      </c>
      <c r="E714" s="45">
        <v>6.9343805100000001E-3</v>
      </c>
      <c r="F714" s="45">
        <v>1.18997876E-3</v>
      </c>
      <c r="G714" s="45">
        <v>1.82983624E-3</v>
      </c>
      <c r="H714" s="45">
        <v>3.9145650299999999E-3</v>
      </c>
    </row>
    <row r="715" spans="1:8" x14ac:dyDescent="0.35">
      <c r="A715" s="45" t="s">
        <v>60</v>
      </c>
      <c r="B715" s="45" t="s">
        <v>10</v>
      </c>
      <c r="C715" s="45" t="s">
        <v>22</v>
      </c>
      <c r="D715" s="45">
        <v>278</v>
      </c>
      <c r="E715" s="45">
        <v>6.32202549E-3</v>
      </c>
      <c r="F715" s="45">
        <v>1.0137720900000001E-3</v>
      </c>
      <c r="G715" s="45">
        <v>1.7004310600000001E-3</v>
      </c>
      <c r="H715" s="45">
        <v>3.6078218299999999E-3</v>
      </c>
    </row>
    <row r="716" spans="1:8" x14ac:dyDescent="0.35">
      <c r="A716" s="45" t="s">
        <v>60</v>
      </c>
      <c r="B716" s="45" t="s">
        <v>11</v>
      </c>
      <c r="C716" s="45" t="s">
        <v>22</v>
      </c>
      <c r="D716" s="45">
        <v>190</v>
      </c>
      <c r="E716" s="45">
        <v>6.4784354400000002E-3</v>
      </c>
      <c r="F716" s="45">
        <v>1.1153140899999999E-3</v>
      </c>
      <c r="G716" s="45">
        <v>1.8834062000000001E-3</v>
      </c>
      <c r="H716" s="45">
        <v>3.47971468E-3</v>
      </c>
    </row>
    <row r="717" spans="1:8" x14ac:dyDescent="0.35">
      <c r="A717" s="45" t="s">
        <v>60</v>
      </c>
      <c r="B717" s="45" t="s">
        <v>12</v>
      </c>
      <c r="C717" s="45" t="s">
        <v>22</v>
      </c>
      <c r="D717" s="45">
        <v>53</v>
      </c>
      <c r="E717" s="45">
        <v>8.1210689400000001E-3</v>
      </c>
      <c r="F717" s="45">
        <v>1.5218813099999999E-3</v>
      </c>
      <c r="G717" s="45">
        <v>2.2193830499999999E-3</v>
      </c>
      <c r="H717" s="45">
        <v>4.3798040899999998E-3</v>
      </c>
    </row>
    <row r="718" spans="1:8" x14ac:dyDescent="0.35">
      <c r="A718" s="45" t="s">
        <v>60</v>
      </c>
      <c r="B718" s="45" t="s">
        <v>13</v>
      </c>
      <c r="C718" s="45" t="s">
        <v>22</v>
      </c>
      <c r="D718" s="45">
        <v>184</v>
      </c>
      <c r="E718" s="45">
        <v>7.9885640799999998E-3</v>
      </c>
      <c r="F718" s="45">
        <v>1.4377010799999999E-3</v>
      </c>
      <c r="G718" s="45">
        <v>1.8578273700000001E-3</v>
      </c>
      <c r="H718" s="45">
        <v>4.6930351800000001E-3</v>
      </c>
    </row>
    <row r="719" spans="1:8" x14ac:dyDescent="0.35">
      <c r="A719" s="45" t="s">
        <v>60</v>
      </c>
      <c r="B719" s="45" t="s">
        <v>8</v>
      </c>
      <c r="C719" s="45" t="s">
        <v>23</v>
      </c>
      <c r="D719" s="45">
        <v>1212</v>
      </c>
      <c r="E719" s="45">
        <v>6.0583113099999999E-3</v>
      </c>
      <c r="F719" s="45">
        <v>4.3645312000000001E-4</v>
      </c>
      <c r="G719" s="45">
        <v>1.29800541E-3</v>
      </c>
      <c r="H719" s="45">
        <v>4.3238522900000001E-3</v>
      </c>
    </row>
    <row r="720" spans="1:8" x14ac:dyDescent="0.35">
      <c r="A720" s="45" t="s">
        <v>60</v>
      </c>
      <c r="B720" s="45" t="s">
        <v>10</v>
      </c>
      <c r="C720" s="45" t="s">
        <v>23</v>
      </c>
      <c r="D720" s="45">
        <v>485</v>
      </c>
      <c r="E720" s="45">
        <v>5.3479379100000004E-3</v>
      </c>
      <c r="F720" s="45">
        <v>3.7953392E-4</v>
      </c>
      <c r="G720" s="45">
        <v>1.14318416E-3</v>
      </c>
      <c r="H720" s="45">
        <v>3.82521931E-3</v>
      </c>
    </row>
    <row r="721" spans="1:8" x14ac:dyDescent="0.35">
      <c r="A721" s="45" t="s">
        <v>60</v>
      </c>
      <c r="B721" s="45" t="s">
        <v>11</v>
      </c>
      <c r="C721" s="45" t="s">
        <v>23</v>
      </c>
      <c r="D721" s="45">
        <v>287</v>
      </c>
      <c r="E721" s="45">
        <v>6.0602171799999998E-3</v>
      </c>
      <c r="F721" s="45">
        <v>4.8518333000000002E-4</v>
      </c>
      <c r="G721" s="45">
        <v>1.23886929E-3</v>
      </c>
      <c r="H721" s="45">
        <v>4.3361640899999996E-3</v>
      </c>
    </row>
    <row r="722" spans="1:8" x14ac:dyDescent="0.35">
      <c r="A722" s="45" t="s">
        <v>60</v>
      </c>
      <c r="B722" s="45" t="s">
        <v>12</v>
      </c>
      <c r="C722" s="45" t="s">
        <v>23</v>
      </c>
      <c r="D722" s="45">
        <v>111</v>
      </c>
      <c r="E722" s="45">
        <v>7.5429593800000003E-3</v>
      </c>
      <c r="F722" s="45">
        <v>5.1092737000000004E-4</v>
      </c>
      <c r="G722" s="45">
        <v>1.6114027899999999E-3</v>
      </c>
      <c r="H722" s="45">
        <v>5.4206287299999999E-3</v>
      </c>
    </row>
    <row r="723" spans="1:8" x14ac:dyDescent="0.35">
      <c r="A723" s="45" t="s">
        <v>60</v>
      </c>
      <c r="B723" s="45" t="s">
        <v>13</v>
      </c>
      <c r="C723" s="45" t="s">
        <v>23</v>
      </c>
      <c r="D723" s="45">
        <v>329</v>
      </c>
      <c r="E723" s="45">
        <v>6.60295624E-3</v>
      </c>
      <c r="F723" s="45">
        <v>4.5272546999999998E-4</v>
      </c>
      <c r="G723" s="45">
        <v>1.47208829E-3</v>
      </c>
      <c r="H723" s="45">
        <v>4.6781420199999996E-3</v>
      </c>
    </row>
    <row r="724" spans="1:8" x14ac:dyDescent="0.35">
      <c r="A724" s="45" t="s">
        <v>60</v>
      </c>
      <c r="B724" s="45" t="s">
        <v>8</v>
      </c>
      <c r="C724" s="45" t="s">
        <v>24</v>
      </c>
      <c r="D724" s="45">
        <v>2284</v>
      </c>
      <c r="E724" s="45">
        <v>7.03357572E-3</v>
      </c>
      <c r="F724" s="45">
        <v>1.07842576E-3</v>
      </c>
      <c r="G724" s="45">
        <v>1.9699183200000002E-3</v>
      </c>
      <c r="H724" s="45">
        <v>3.9852311699999999E-3</v>
      </c>
    </row>
    <row r="725" spans="1:8" x14ac:dyDescent="0.35">
      <c r="A725" s="45" t="s">
        <v>60</v>
      </c>
      <c r="B725" s="45" t="s">
        <v>10</v>
      </c>
      <c r="C725" s="45" t="s">
        <v>24</v>
      </c>
      <c r="D725" s="45">
        <v>992</v>
      </c>
      <c r="E725" s="45">
        <v>6.2657857599999998E-3</v>
      </c>
      <c r="F725" s="45">
        <v>9.6708831999999998E-4</v>
      </c>
      <c r="G725" s="45">
        <v>1.83096694E-3</v>
      </c>
      <c r="H725" s="45">
        <v>3.4677300399999999E-3</v>
      </c>
    </row>
    <row r="726" spans="1:8" x14ac:dyDescent="0.35">
      <c r="A726" s="45" t="s">
        <v>60</v>
      </c>
      <c r="B726" s="45" t="s">
        <v>11</v>
      </c>
      <c r="C726" s="45" t="s">
        <v>24</v>
      </c>
      <c r="D726" s="45">
        <v>478</v>
      </c>
      <c r="E726" s="45">
        <v>6.7022361199999998E-3</v>
      </c>
      <c r="F726" s="45">
        <v>1.0404557500000001E-3</v>
      </c>
      <c r="G726" s="45">
        <v>1.8095021300000001E-3</v>
      </c>
      <c r="H726" s="45">
        <v>3.8522777799999998E-3</v>
      </c>
    </row>
    <row r="727" spans="1:8" x14ac:dyDescent="0.35">
      <c r="A727" s="45" t="s">
        <v>60</v>
      </c>
      <c r="B727" s="45" t="s">
        <v>12</v>
      </c>
      <c r="C727" s="45" t="s">
        <v>24</v>
      </c>
      <c r="D727" s="45">
        <v>158</v>
      </c>
      <c r="E727" s="45">
        <v>8.7130799099999993E-3</v>
      </c>
      <c r="F727" s="45">
        <v>1.3838341500000001E-3</v>
      </c>
      <c r="G727" s="45">
        <v>2.4652042900000001E-3</v>
      </c>
      <c r="H727" s="45">
        <v>4.8640410100000003E-3</v>
      </c>
    </row>
    <row r="728" spans="1:8" x14ac:dyDescent="0.35">
      <c r="A728" s="45" t="s">
        <v>60</v>
      </c>
      <c r="B728" s="45" t="s">
        <v>13</v>
      </c>
      <c r="C728" s="45" t="s">
        <v>24</v>
      </c>
      <c r="D728" s="45">
        <v>656</v>
      </c>
      <c r="E728" s="45">
        <v>8.0315426400000001E-3</v>
      </c>
      <c r="F728" s="45">
        <v>1.20089816E-3</v>
      </c>
      <c r="G728" s="45">
        <v>2.1776371000000001E-3</v>
      </c>
      <c r="H728" s="45">
        <v>4.6530069100000002E-3</v>
      </c>
    </row>
    <row r="729" spans="1:8" x14ac:dyDescent="0.35">
      <c r="A729" s="45" t="s">
        <v>60</v>
      </c>
      <c r="B729" s="45" t="s">
        <v>8</v>
      </c>
      <c r="C729" s="45" t="s">
        <v>25</v>
      </c>
      <c r="D729" s="45">
        <v>1815</v>
      </c>
      <c r="E729" s="45">
        <v>6.6029675699999998E-3</v>
      </c>
      <c r="F729" s="45">
        <v>7.4061934000000003E-4</v>
      </c>
      <c r="G729" s="45">
        <v>1.9234833299999999E-3</v>
      </c>
      <c r="H729" s="45">
        <v>3.9388644200000003E-3</v>
      </c>
    </row>
    <row r="730" spans="1:8" x14ac:dyDescent="0.35">
      <c r="A730" s="45" t="s">
        <v>60</v>
      </c>
      <c r="B730" s="45" t="s">
        <v>10</v>
      </c>
      <c r="C730" s="45" t="s">
        <v>25</v>
      </c>
      <c r="D730" s="45">
        <v>794</v>
      </c>
      <c r="E730" s="45">
        <v>5.9333307600000001E-3</v>
      </c>
      <c r="F730" s="45">
        <v>6.6348283000000001E-4</v>
      </c>
      <c r="G730" s="45">
        <v>1.69684066E-3</v>
      </c>
      <c r="H730" s="45">
        <v>3.5730068099999999E-3</v>
      </c>
    </row>
    <row r="731" spans="1:8" x14ac:dyDescent="0.35">
      <c r="A731" s="45" t="s">
        <v>60</v>
      </c>
      <c r="B731" s="45" t="s">
        <v>11</v>
      </c>
      <c r="C731" s="45" t="s">
        <v>25</v>
      </c>
      <c r="D731" s="45">
        <v>405</v>
      </c>
      <c r="E731" s="45">
        <v>6.1946728300000002E-3</v>
      </c>
      <c r="F731" s="45">
        <v>7.4185503999999998E-4</v>
      </c>
      <c r="G731" s="45">
        <v>1.87319934E-3</v>
      </c>
      <c r="H731" s="45">
        <v>3.5796179599999998E-3</v>
      </c>
    </row>
    <row r="732" spans="1:8" x14ac:dyDescent="0.35">
      <c r="A732" s="45" t="s">
        <v>60</v>
      </c>
      <c r="B732" s="45" t="s">
        <v>12</v>
      </c>
      <c r="C732" s="45" t="s">
        <v>25</v>
      </c>
      <c r="D732" s="45">
        <v>145</v>
      </c>
      <c r="E732" s="45">
        <v>8.1390482900000009E-3</v>
      </c>
      <c r="F732" s="45">
        <v>8.8449849000000005E-4</v>
      </c>
      <c r="G732" s="45">
        <v>2.2201465999999999E-3</v>
      </c>
      <c r="H732" s="45">
        <v>5.0344027100000001E-3</v>
      </c>
    </row>
    <row r="733" spans="1:8" x14ac:dyDescent="0.35">
      <c r="A733" s="45" t="s">
        <v>60</v>
      </c>
      <c r="B733" s="45" t="s">
        <v>13</v>
      </c>
      <c r="C733" s="45" t="s">
        <v>25</v>
      </c>
      <c r="D733" s="45">
        <v>471</v>
      </c>
      <c r="E733" s="45">
        <v>7.6100149099999998E-3</v>
      </c>
      <c r="F733" s="45">
        <v>8.252976E-4</v>
      </c>
      <c r="G733" s="45">
        <v>2.2574602500000001E-3</v>
      </c>
      <c r="H733" s="45">
        <v>4.5272565799999998E-3</v>
      </c>
    </row>
    <row r="734" spans="1:8" x14ac:dyDescent="0.35">
      <c r="A734" s="45" t="s">
        <v>60</v>
      </c>
      <c r="B734" s="45" t="s">
        <v>8</v>
      </c>
      <c r="C734" s="45" t="s">
        <v>26</v>
      </c>
      <c r="D734" s="45">
        <v>863</v>
      </c>
      <c r="E734" s="45">
        <v>5.6876580099999999E-3</v>
      </c>
      <c r="F734" s="45">
        <v>6.0486920000000003E-4</v>
      </c>
      <c r="G734" s="45">
        <v>1.22634196E-3</v>
      </c>
      <c r="H734" s="45">
        <v>3.8564463600000002E-3</v>
      </c>
    </row>
    <row r="735" spans="1:8" x14ac:dyDescent="0.35">
      <c r="A735" s="45" t="s">
        <v>60</v>
      </c>
      <c r="B735" s="45" t="s">
        <v>10</v>
      </c>
      <c r="C735" s="45" t="s">
        <v>26</v>
      </c>
      <c r="D735" s="45">
        <v>311</v>
      </c>
      <c r="E735" s="45">
        <v>5.5154368099999997E-3</v>
      </c>
      <c r="F735" s="45">
        <v>5.3065804999999995E-4</v>
      </c>
      <c r="G735" s="45">
        <v>1.1276346099999999E-3</v>
      </c>
      <c r="H735" s="45">
        <v>3.8571436799999998E-3</v>
      </c>
    </row>
    <row r="736" spans="1:8" x14ac:dyDescent="0.35">
      <c r="A736" s="45" t="s">
        <v>60</v>
      </c>
      <c r="B736" s="45" t="s">
        <v>11</v>
      </c>
      <c r="C736" s="45" t="s">
        <v>26</v>
      </c>
      <c r="D736" s="45">
        <v>221</v>
      </c>
      <c r="E736" s="45">
        <v>5.5429861899999999E-3</v>
      </c>
      <c r="F736" s="45">
        <v>6.6611131E-4</v>
      </c>
      <c r="G736" s="45">
        <v>1.1941195E-3</v>
      </c>
      <c r="H736" s="45">
        <v>3.6827549000000002E-3</v>
      </c>
    </row>
    <row r="737" spans="1:8" x14ac:dyDescent="0.35">
      <c r="A737" s="45" t="s">
        <v>60</v>
      </c>
      <c r="B737" s="45" t="s">
        <v>12</v>
      </c>
      <c r="C737" s="45" t="s">
        <v>26</v>
      </c>
      <c r="D737" s="45">
        <v>95</v>
      </c>
      <c r="E737" s="45">
        <v>6.0836985999999996E-3</v>
      </c>
      <c r="F737" s="45">
        <v>6.2512158000000003E-4</v>
      </c>
      <c r="G737" s="45">
        <v>1.3394247100000001E-3</v>
      </c>
      <c r="H737" s="45">
        <v>4.1191518E-3</v>
      </c>
    </row>
    <row r="738" spans="1:8" x14ac:dyDescent="0.35">
      <c r="A738" s="45" t="s">
        <v>60</v>
      </c>
      <c r="B738" s="45" t="s">
        <v>13</v>
      </c>
      <c r="C738" s="45" t="s">
        <v>26</v>
      </c>
      <c r="D738" s="45">
        <v>236</v>
      </c>
      <c r="E738" s="45">
        <v>5.8906639900000004E-3</v>
      </c>
      <c r="F738" s="45">
        <v>6.3716236000000001E-4</v>
      </c>
      <c r="G738" s="45">
        <v>1.34107201E-3</v>
      </c>
      <c r="H738" s="45">
        <v>3.9124291299999997E-3</v>
      </c>
    </row>
    <row r="739" spans="1:8" x14ac:dyDescent="0.35">
      <c r="A739" s="45" t="s">
        <v>60</v>
      </c>
      <c r="B739" s="45" t="s">
        <v>8</v>
      </c>
      <c r="C739" s="45" t="s">
        <v>27</v>
      </c>
      <c r="D739" s="45">
        <v>1099</v>
      </c>
      <c r="E739" s="45">
        <v>5.10152303E-3</v>
      </c>
      <c r="F739" s="45">
        <v>3.8071201999999998E-4</v>
      </c>
      <c r="G739" s="45">
        <v>1.31504205E-3</v>
      </c>
      <c r="H739" s="45">
        <v>3.4057684499999999E-3</v>
      </c>
    </row>
    <row r="740" spans="1:8" x14ac:dyDescent="0.35">
      <c r="A740" s="45" t="s">
        <v>60</v>
      </c>
      <c r="B740" s="45" t="s">
        <v>10</v>
      </c>
      <c r="C740" s="45" t="s">
        <v>27</v>
      </c>
      <c r="D740" s="45">
        <v>552</v>
      </c>
      <c r="E740" s="45">
        <v>4.5455915400000003E-3</v>
      </c>
      <c r="F740" s="45">
        <v>3.242206E-4</v>
      </c>
      <c r="G740" s="45">
        <v>1.18300852E-3</v>
      </c>
      <c r="H740" s="45">
        <v>3.03836193E-3</v>
      </c>
    </row>
    <row r="741" spans="1:8" x14ac:dyDescent="0.35">
      <c r="A741" s="45" t="s">
        <v>60</v>
      </c>
      <c r="B741" s="45" t="s">
        <v>11</v>
      </c>
      <c r="C741" s="45" t="s">
        <v>27</v>
      </c>
      <c r="D741" s="45">
        <v>244</v>
      </c>
      <c r="E741" s="45">
        <v>4.9905602699999996E-3</v>
      </c>
      <c r="F741" s="45">
        <v>4.1856382999999999E-4</v>
      </c>
      <c r="G741" s="45">
        <v>1.1901845499999999E-3</v>
      </c>
      <c r="H741" s="45">
        <v>3.38181137E-3</v>
      </c>
    </row>
    <row r="742" spans="1:8" x14ac:dyDescent="0.35">
      <c r="A742" s="45" t="s">
        <v>60</v>
      </c>
      <c r="B742" s="45" t="s">
        <v>12</v>
      </c>
      <c r="C742" s="45" t="s">
        <v>27</v>
      </c>
      <c r="D742" s="45">
        <v>73</v>
      </c>
      <c r="E742" s="45">
        <v>6.7058280300000004E-3</v>
      </c>
      <c r="F742" s="45">
        <v>4.999046E-4</v>
      </c>
      <c r="G742" s="45">
        <v>1.8927572200000001E-3</v>
      </c>
      <c r="H742" s="45">
        <v>4.3131656499999999E-3</v>
      </c>
    </row>
    <row r="743" spans="1:8" x14ac:dyDescent="0.35">
      <c r="A743" s="45" t="s">
        <v>60</v>
      </c>
      <c r="B743" s="45" t="s">
        <v>13</v>
      </c>
      <c r="C743" s="45" t="s">
        <v>27</v>
      </c>
      <c r="D743" s="45">
        <v>230</v>
      </c>
      <c r="E743" s="45">
        <v>6.0442831700000003E-3</v>
      </c>
      <c r="F743" s="45">
        <v>4.3830491999999999E-4</v>
      </c>
      <c r="G743" s="45">
        <v>1.58101828E-3</v>
      </c>
      <c r="H743" s="45">
        <v>4.0249594699999997E-3</v>
      </c>
    </row>
    <row r="744" spans="1:8" x14ac:dyDescent="0.35">
      <c r="A744" s="45" t="s">
        <v>60</v>
      </c>
      <c r="B744" s="45" t="s">
        <v>8</v>
      </c>
      <c r="C744" s="45" t="s">
        <v>28</v>
      </c>
      <c r="D744" s="45">
        <v>2124</v>
      </c>
      <c r="E744" s="45">
        <v>6.2214950600000003E-3</v>
      </c>
      <c r="F744" s="45">
        <v>7.3655007000000003E-4</v>
      </c>
      <c r="G744" s="45">
        <v>1.7865104E-3</v>
      </c>
      <c r="H744" s="45">
        <v>3.6984341E-3</v>
      </c>
    </row>
    <row r="745" spans="1:8" x14ac:dyDescent="0.35">
      <c r="A745" s="45" t="s">
        <v>60</v>
      </c>
      <c r="B745" s="45" t="s">
        <v>10</v>
      </c>
      <c r="C745" s="45" t="s">
        <v>28</v>
      </c>
      <c r="D745" s="45">
        <v>878</v>
      </c>
      <c r="E745" s="45">
        <v>5.6961051700000001E-3</v>
      </c>
      <c r="F745" s="45">
        <v>6.4841154999999997E-4</v>
      </c>
      <c r="G745" s="45">
        <v>1.61235527E-3</v>
      </c>
      <c r="H745" s="45">
        <v>3.4353378500000002E-3</v>
      </c>
    </row>
    <row r="746" spans="1:8" x14ac:dyDescent="0.35">
      <c r="A746" s="45" t="s">
        <v>60</v>
      </c>
      <c r="B746" s="45" t="s">
        <v>11</v>
      </c>
      <c r="C746" s="45" t="s">
        <v>28</v>
      </c>
      <c r="D746" s="45">
        <v>447</v>
      </c>
      <c r="E746" s="45">
        <v>5.7941314200000002E-3</v>
      </c>
      <c r="F746" s="45">
        <v>7.1394147000000002E-4</v>
      </c>
      <c r="G746" s="45">
        <v>1.7627286500000001E-3</v>
      </c>
      <c r="H746" s="45">
        <v>3.3174608400000001E-3</v>
      </c>
    </row>
    <row r="747" spans="1:8" x14ac:dyDescent="0.35">
      <c r="A747" s="45" t="s">
        <v>60</v>
      </c>
      <c r="B747" s="45" t="s">
        <v>12</v>
      </c>
      <c r="C747" s="45" t="s">
        <v>28</v>
      </c>
      <c r="D747" s="45">
        <v>180</v>
      </c>
      <c r="E747" s="45">
        <v>7.80066847E-3</v>
      </c>
      <c r="F747" s="45">
        <v>9.0965766999999995E-4</v>
      </c>
      <c r="G747" s="45">
        <v>2.0607636399999998E-3</v>
      </c>
      <c r="H747" s="45">
        <v>4.8302466499999999E-3</v>
      </c>
    </row>
    <row r="748" spans="1:8" x14ac:dyDescent="0.35">
      <c r="A748" s="45" t="s">
        <v>60</v>
      </c>
      <c r="B748" s="45" t="s">
        <v>13</v>
      </c>
      <c r="C748" s="45" t="s">
        <v>28</v>
      </c>
      <c r="D748" s="45">
        <v>619</v>
      </c>
      <c r="E748" s="45">
        <v>6.8161196899999997E-3</v>
      </c>
      <c r="F748" s="45">
        <v>8.2755540999999999E-4</v>
      </c>
      <c r="G748" s="45">
        <v>1.9709579900000001E-3</v>
      </c>
      <c r="H748" s="45">
        <v>4.0176058099999998E-3</v>
      </c>
    </row>
    <row r="749" spans="1:8" x14ac:dyDescent="0.35">
      <c r="A749" s="45" t="s">
        <v>60</v>
      </c>
      <c r="B749" s="45" t="s">
        <v>8</v>
      </c>
      <c r="C749" s="45" t="s">
        <v>29</v>
      </c>
      <c r="D749" s="45">
        <v>765</v>
      </c>
      <c r="E749" s="45">
        <v>7.1311120799999999E-3</v>
      </c>
      <c r="F749" s="45">
        <v>1.09245618E-3</v>
      </c>
      <c r="G749" s="45">
        <v>1.7685636600000001E-3</v>
      </c>
      <c r="H749" s="45">
        <v>4.2700917399999998E-3</v>
      </c>
    </row>
    <row r="750" spans="1:8" x14ac:dyDescent="0.35">
      <c r="A750" s="45" t="s">
        <v>60</v>
      </c>
      <c r="B750" s="45" t="s">
        <v>10</v>
      </c>
      <c r="C750" s="45" t="s">
        <v>29</v>
      </c>
      <c r="D750" s="45">
        <v>280</v>
      </c>
      <c r="E750" s="45">
        <v>6.47557019E-3</v>
      </c>
      <c r="F750" s="45">
        <v>9.4109597999999996E-4</v>
      </c>
      <c r="G750" s="45">
        <v>1.59432845E-3</v>
      </c>
      <c r="H750" s="45">
        <v>3.9401452399999998E-3</v>
      </c>
    </row>
    <row r="751" spans="1:8" x14ac:dyDescent="0.35">
      <c r="A751" s="45" t="s">
        <v>60</v>
      </c>
      <c r="B751" s="45" t="s">
        <v>11</v>
      </c>
      <c r="C751" s="45" t="s">
        <v>29</v>
      </c>
      <c r="D751" s="45">
        <v>173</v>
      </c>
      <c r="E751" s="45">
        <v>6.8511157000000003E-3</v>
      </c>
      <c r="F751" s="45">
        <v>1.1335899899999999E-3</v>
      </c>
      <c r="G751" s="45">
        <v>1.7175789600000001E-3</v>
      </c>
      <c r="H751" s="45">
        <v>3.9999462399999998E-3</v>
      </c>
    </row>
    <row r="752" spans="1:8" x14ac:dyDescent="0.35">
      <c r="A752" s="45" t="s">
        <v>60</v>
      </c>
      <c r="B752" s="45" t="s">
        <v>12</v>
      </c>
      <c r="C752" s="45" t="s">
        <v>29</v>
      </c>
      <c r="D752" s="45">
        <v>71</v>
      </c>
      <c r="E752" s="45">
        <v>7.9041142599999992E-3</v>
      </c>
      <c r="F752" s="45">
        <v>1.17843615E-3</v>
      </c>
      <c r="G752" s="45">
        <v>2.0955591999999999E-3</v>
      </c>
      <c r="H752" s="45">
        <v>4.6301184299999999E-3</v>
      </c>
    </row>
    <row r="753" spans="1:8" x14ac:dyDescent="0.35">
      <c r="A753" s="45" t="s">
        <v>60</v>
      </c>
      <c r="B753" s="45" t="s">
        <v>13</v>
      </c>
      <c r="C753" s="45" t="s">
        <v>29</v>
      </c>
      <c r="D753" s="45">
        <v>241</v>
      </c>
      <c r="E753" s="45">
        <v>7.8659998400000004E-3</v>
      </c>
      <c r="F753" s="45">
        <v>1.21345256E-3</v>
      </c>
      <c r="G753" s="45">
        <v>1.91125879E-3</v>
      </c>
      <c r="H753" s="45">
        <v>4.7412879999999998E-3</v>
      </c>
    </row>
    <row r="754" spans="1:8" x14ac:dyDescent="0.35">
      <c r="A754" s="45" t="s">
        <v>60</v>
      </c>
      <c r="B754" s="45" t="s">
        <v>8</v>
      </c>
      <c r="C754" s="45" t="s">
        <v>30</v>
      </c>
      <c r="D754" s="45">
        <v>10553</v>
      </c>
      <c r="E754" s="45">
        <v>4.7032349300000003E-3</v>
      </c>
      <c r="F754" s="45">
        <v>9.872574199999999E-4</v>
      </c>
      <c r="G754" s="45">
        <v>7.3665288999999999E-4</v>
      </c>
      <c r="H754" s="45">
        <v>2.9793241400000001E-3</v>
      </c>
    </row>
    <row r="755" spans="1:8" x14ac:dyDescent="0.35">
      <c r="A755" s="45" t="s">
        <v>60</v>
      </c>
      <c r="B755" s="45" t="s">
        <v>10</v>
      </c>
      <c r="C755" s="45" t="s">
        <v>30</v>
      </c>
      <c r="D755" s="45">
        <v>5928</v>
      </c>
      <c r="E755" s="45">
        <v>4.53494768E-3</v>
      </c>
      <c r="F755" s="45">
        <v>9.4307397999999999E-4</v>
      </c>
      <c r="G755" s="45">
        <v>7.0689687000000004E-4</v>
      </c>
      <c r="H755" s="45">
        <v>2.8849763499999999E-3</v>
      </c>
    </row>
    <row r="756" spans="1:8" x14ac:dyDescent="0.35">
      <c r="A756" s="45" t="s">
        <v>60</v>
      </c>
      <c r="B756" s="45" t="s">
        <v>11</v>
      </c>
      <c r="C756" s="45" t="s">
        <v>30</v>
      </c>
      <c r="D756" s="45">
        <v>2539</v>
      </c>
      <c r="E756" s="45">
        <v>4.5302765100000003E-3</v>
      </c>
      <c r="F756" s="45">
        <v>1.0268740399999999E-3</v>
      </c>
      <c r="G756" s="45">
        <v>7.2689173000000003E-4</v>
      </c>
      <c r="H756" s="45">
        <v>2.7765102700000001E-3</v>
      </c>
    </row>
    <row r="757" spans="1:8" x14ac:dyDescent="0.35">
      <c r="A757" s="45" t="s">
        <v>60</v>
      </c>
      <c r="B757" s="45" t="s">
        <v>12</v>
      </c>
      <c r="C757" s="45" t="s">
        <v>30</v>
      </c>
      <c r="D757" s="45">
        <v>522</v>
      </c>
      <c r="E757" s="45">
        <v>5.31014946E-3</v>
      </c>
      <c r="F757" s="45">
        <v>1.2290688600000001E-3</v>
      </c>
      <c r="G757" s="45">
        <v>8.0971932E-4</v>
      </c>
      <c r="H757" s="45">
        <v>3.2713607999999999E-3</v>
      </c>
    </row>
    <row r="758" spans="1:8" x14ac:dyDescent="0.35">
      <c r="A758" s="45" t="s">
        <v>60</v>
      </c>
      <c r="B758" s="45" t="s">
        <v>13</v>
      </c>
      <c r="C758" s="45" t="s">
        <v>30</v>
      </c>
      <c r="D758" s="45">
        <v>1564</v>
      </c>
      <c r="E758" s="45">
        <v>5.4193083299999998E-3</v>
      </c>
      <c r="F758" s="45">
        <v>1.00970453E-3</v>
      </c>
      <c r="G758" s="45">
        <v>8.4089620000000001E-4</v>
      </c>
      <c r="H758" s="45">
        <v>3.5687071299999999E-3</v>
      </c>
    </row>
    <row r="759" spans="1:8" x14ac:dyDescent="0.35">
      <c r="A759" s="45" t="s">
        <v>60</v>
      </c>
      <c r="B759" s="45" t="s">
        <v>8</v>
      </c>
      <c r="C759" s="45" t="s">
        <v>31</v>
      </c>
      <c r="D759" s="45">
        <v>4141</v>
      </c>
      <c r="E759" s="45">
        <v>4.7835274000000002E-3</v>
      </c>
      <c r="F759" s="45">
        <v>9.1881801999999999E-4</v>
      </c>
      <c r="G759" s="45">
        <v>7.6244922999999995E-4</v>
      </c>
      <c r="H759" s="45">
        <v>3.1022596799999999E-3</v>
      </c>
    </row>
    <row r="760" spans="1:8" x14ac:dyDescent="0.35">
      <c r="A760" s="45" t="s">
        <v>60</v>
      </c>
      <c r="B760" s="45" t="s">
        <v>10</v>
      </c>
      <c r="C760" s="45" t="s">
        <v>31</v>
      </c>
      <c r="D760" s="45">
        <v>2112</v>
      </c>
      <c r="E760" s="45">
        <v>4.5603164599999999E-3</v>
      </c>
      <c r="F760" s="45">
        <v>8.8072542000000001E-4</v>
      </c>
      <c r="G760" s="45">
        <v>7.0831994000000004E-4</v>
      </c>
      <c r="H760" s="45">
        <v>2.9712706299999999E-3</v>
      </c>
    </row>
    <row r="761" spans="1:8" x14ac:dyDescent="0.35">
      <c r="A761" s="45" t="s">
        <v>60</v>
      </c>
      <c r="B761" s="45" t="s">
        <v>11</v>
      </c>
      <c r="C761" s="45" t="s">
        <v>31</v>
      </c>
      <c r="D761" s="45">
        <v>943</v>
      </c>
      <c r="E761" s="45">
        <v>4.6969504799999999E-3</v>
      </c>
      <c r="F761" s="45">
        <v>9.4258106000000004E-4</v>
      </c>
      <c r="G761" s="45">
        <v>7.5680672999999996E-4</v>
      </c>
      <c r="H761" s="45">
        <v>2.9975622000000001E-3</v>
      </c>
    </row>
    <row r="762" spans="1:8" x14ac:dyDescent="0.35">
      <c r="A762" s="45" t="s">
        <v>60</v>
      </c>
      <c r="B762" s="45" t="s">
        <v>12</v>
      </c>
      <c r="C762" s="45" t="s">
        <v>31</v>
      </c>
      <c r="D762" s="45">
        <v>270</v>
      </c>
      <c r="E762" s="45">
        <v>5.5613423599999998E-3</v>
      </c>
      <c r="F762" s="45">
        <v>1.07343082E-3</v>
      </c>
      <c r="G762" s="45">
        <v>8.7894353000000003E-4</v>
      </c>
      <c r="H762" s="45">
        <v>3.6089675399999998E-3</v>
      </c>
    </row>
    <row r="763" spans="1:8" x14ac:dyDescent="0.35">
      <c r="A763" s="45" t="s">
        <v>60</v>
      </c>
      <c r="B763" s="45" t="s">
        <v>13</v>
      </c>
      <c r="C763" s="45" t="s">
        <v>31</v>
      </c>
      <c r="D763" s="45">
        <v>816</v>
      </c>
      <c r="E763" s="45">
        <v>5.2039360699999999E-3</v>
      </c>
      <c r="F763" s="45">
        <v>9.3879051000000002E-4</v>
      </c>
      <c r="G763" s="45">
        <v>8.7052330999999995E-4</v>
      </c>
      <c r="H763" s="45">
        <v>3.3946217899999999E-3</v>
      </c>
    </row>
    <row r="764" spans="1:8" x14ac:dyDescent="0.35">
      <c r="A764" s="45" t="s">
        <v>60</v>
      </c>
      <c r="B764" s="45" t="s">
        <v>8</v>
      </c>
      <c r="C764" s="45" t="s">
        <v>159</v>
      </c>
      <c r="D764" s="45">
        <v>1959</v>
      </c>
      <c r="E764" s="45">
        <v>5.89836414E-3</v>
      </c>
      <c r="F764" s="45">
        <v>8.1115978999999998E-4</v>
      </c>
      <c r="G764" s="45">
        <v>1.3420074400000001E-3</v>
      </c>
      <c r="H764" s="45">
        <v>3.7451964400000001E-3</v>
      </c>
    </row>
    <row r="765" spans="1:8" x14ac:dyDescent="0.35">
      <c r="A765" s="45" t="s">
        <v>60</v>
      </c>
      <c r="B765" s="45" t="s">
        <v>10</v>
      </c>
      <c r="C765" s="45" t="s">
        <v>159</v>
      </c>
      <c r="D765" s="45">
        <v>903</v>
      </c>
      <c r="E765" s="45">
        <v>5.3528231699999998E-3</v>
      </c>
      <c r="F765" s="45">
        <v>7.0264730999999999E-4</v>
      </c>
      <c r="G765" s="45">
        <v>1.17445425E-3</v>
      </c>
      <c r="H765" s="45">
        <v>3.4757211300000001E-3</v>
      </c>
    </row>
    <row r="766" spans="1:8" x14ac:dyDescent="0.35">
      <c r="A766" s="45" t="s">
        <v>60</v>
      </c>
      <c r="B766" s="45" t="s">
        <v>11</v>
      </c>
      <c r="C766" s="45" t="s">
        <v>159</v>
      </c>
      <c r="D766" s="45">
        <v>377</v>
      </c>
      <c r="E766" s="45">
        <v>5.7701515399999998E-3</v>
      </c>
      <c r="F766" s="45">
        <v>8.3397780000000002E-4</v>
      </c>
      <c r="G766" s="45">
        <v>1.37117447E-3</v>
      </c>
      <c r="H766" s="45">
        <v>3.5649987900000001E-3</v>
      </c>
    </row>
    <row r="767" spans="1:8" x14ac:dyDescent="0.35">
      <c r="A767" s="45" t="s">
        <v>60</v>
      </c>
      <c r="B767" s="45" t="s">
        <v>12</v>
      </c>
      <c r="C767" s="45" t="s">
        <v>159</v>
      </c>
      <c r="D767" s="45">
        <v>211</v>
      </c>
      <c r="E767" s="45">
        <v>7.6958813600000002E-3</v>
      </c>
      <c r="F767" s="45">
        <v>1.1699137499999999E-3</v>
      </c>
      <c r="G767" s="45">
        <v>1.6041883699999999E-3</v>
      </c>
      <c r="H767" s="45">
        <v>4.9217787600000003E-3</v>
      </c>
    </row>
    <row r="768" spans="1:8" x14ac:dyDescent="0.35">
      <c r="A768" s="45" t="s">
        <v>60</v>
      </c>
      <c r="B768" s="45" t="s">
        <v>13</v>
      </c>
      <c r="C768" s="45" t="s">
        <v>159</v>
      </c>
      <c r="D768" s="45">
        <v>468</v>
      </c>
      <c r="E768" s="45">
        <v>6.2438417499999996E-3</v>
      </c>
      <c r="F768" s="45">
        <v>8.4040614000000001E-4</v>
      </c>
      <c r="G768" s="45">
        <v>1.5235980100000001E-3</v>
      </c>
      <c r="H768" s="45">
        <v>3.87983713E-3</v>
      </c>
    </row>
    <row r="769" spans="1:8" x14ac:dyDescent="0.35">
      <c r="A769" s="45" t="s">
        <v>60</v>
      </c>
      <c r="B769" s="45" t="s">
        <v>8</v>
      </c>
      <c r="C769" s="45" t="s">
        <v>33</v>
      </c>
      <c r="D769" s="45">
        <v>1008</v>
      </c>
      <c r="E769" s="45">
        <v>7.7473496699999997E-3</v>
      </c>
      <c r="F769" s="45">
        <v>1.45477362E-3</v>
      </c>
      <c r="G769" s="45">
        <v>1.5909756499999999E-3</v>
      </c>
      <c r="H769" s="45">
        <v>4.7015884500000004E-3</v>
      </c>
    </row>
    <row r="770" spans="1:8" x14ac:dyDescent="0.35">
      <c r="A770" s="45" t="s">
        <v>60</v>
      </c>
      <c r="B770" s="45" t="s">
        <v>10</v>
      </c>
      <c r="C770" s="45" t="s">
        <v>33</v>
      </c>
      <c r="D770" s="45">
        <v>386</v>
      </c>
      <c r="E770" s="45">
        <v>7.0116098300000004E-3</v>
      </c>
      <c r="F770" s="45">
        <v>1.2809739199999999E-3</v>
      </c>
      <c r="G770" s="45">
        <v>1.51974165E-3</v>
      </c>
      <c r="H770" s="45">
        <v>4.2108638099999998E-3</v>
      </c>
    </row>
    <row r="771" spans="1:8" x14ac:dyDescent="0.35">
      <c r="A771" s="45" t="s">
        <v>60</v>
      </c>
      <c r="B771" s="45" t="s">
        <v>11</v>
      </c>
      <c r="C771" s="45" t="s">
        <v>33</v>
      </c>
      <c r="D771" s="45">
        <v>264</v>
      </c>
      <c r="E771" s="45">
        <v>7.6995210299999998E-3</v>
      </c>
      <c r="F771" s="45">
        <v>1.38744189E-3</v>
      </c>
      <c r="G771" s="45">
        <v>1.5053747000000001E-3</v>
      </c>
      <c r="H771" s="45">
        <v>4.8067039800000003E-3</v>
      </c>
    </row>
    <row r="772" spans="1:8" x14ac:dyDescent="0.35">
      <c r="A772" s="45" t="s">
        <v>60</v>
      </c>
      <c r="B772" s="45" t="s">
        <v>12</v>
      </c>
      <c r="C772" s="45" t="s">
        <v>33</v>
      </c>
      <c r="D772" s="45">
        <v>97</v>
      </c>
      <c r="E772" s="45">
        <v>9.5944299199999996E-3</v>
      </c>
      <c r="F772" s="45">
        <v>1.9891893200000002E-3</v>
      </c>
      <c r="G772" s="45">
        <v>1.6961385199999999E-3</v>
      </c>
      <c r="H772" s="45">
        <v>5.9091014999999997E-3</v>
      </c>
    </row>
    <row r="773" spans="1:8" x14ac:dyDescent="0.35">
      <c r="A773" s="45" t="s">
        <v>60</v>
      </c>
      <c r="B773" s="45" t="s">
        <v>13</v>
      </c>
      <c r="C773" s="45" t="s">
        <v>33</v>
      </c>
      <c r="D773" s="45">
        <v>261</v>
      </c>
      <c r="E773" s="45">
        <v>8.1973709699999994E-3</v>
      </c>
      <c r="F773" s="45">
        <v>1.5813021E-3</v>
      </c>
      <c r="G773" s="45">
        <v>1.7438269000000001E-3</v>
      </c>
      <c r="H773" s="45">
        <v>4.8722415E-3</v>
      </c>
    </row>
    <row r="774" spans="1:8" x14ac:dyDescent="0.35">
      <c r="A774" s="45" t="s">
        <v>60</v>
      </c>
      <c r="B774" s="45" t="s">
        <v>8</v>
      </c>
      <c r="C774" s="45" t="s">
        <v>34</v>
      </c>
      <c r="D774" s="45">
        <v>1264</v>
      </c>
      <c r="E774" s="45">
        <v>5.60159522E-3</v>
      </c>
      <c r="F774" s="45">
        <v>8.3542999E-4</v>
      </c>
      <c r="G774" s="45">
        <v>1.1293876499999999E-3</v>
      </c>
      <c r="H774" s="45">
        <v>3.6367771099999999E-3</v>
      </c>
    </row>
    <row r="775" spans="1:8" x14ac:dyDescent="0.35">
      <c r="A775" s="45" t="s">
        <v>60</v>
      </c>
      <c r="B775" s="45" t="s">
        <v>10</v>
      </c>
      <c r="C775" s="45" t="s">
        <v>34</v>
      </c>
      <c r="D775" s="45">
        <v>554</v>
      </c>
      <c r="E775" s="45">
        <v>5.0494716199999999E-3</v>
      </c>
      <c r="F775" s="45">
        <v>7.1786395000000001E-4</v>
      </c>
      <c r="G775" s="45">
        <v>1.0647936899999999E-3</v>
      </c>
      <c r="H775" s="45">
        <v>3.2668135000000001E-3</v>
      </c>
    </row>
    <row r="776" spans="1:8" x14ac:dyDescent="0.35">
      <c r="A776" s="45" t="s">
        <v>60</v>
      </c>
      <c r="B776" s="45" t="s">
        <v>11</v>
      </c>
      <c r="C776" s="45" t="s">
        <v>34</v>
      </c>
      <c r="D776" s="45">
        <v>234</v>
      </c>
      <c r="E776" s="45">
        <v>5.1519465499999997E-3</v>
      </c>
      <c r="F776" s="45">
        <v>8.6038871999999996E-4</v>
      </c>
      <c r="G776" s="45">
        <v>1.08568746E-3</v>
      </c>
      <c r="H776" s="45">
        <v>3.20586989E-3</v>
      </c>
    </row>
    <row r="777" spans="1:8" x14ac:dyDescent="0.35">
      <c r="A777" s="45" t="s">
        <v>60</v>
      </c>
      <c r="B777" s="45" t="s">
        <v>12</v>
      </c>
      <c r="C777" s="45" t="s">
        <v>34</v>
      </c>
      <c r="D777" s="45">
        <v>145</v>
      </c>
      <c r="E777" s="45">
        <v>6.7270910599999999E-3</v>
      </c>
      <c r="F777" s="45">
        <v>9.9345441000000005E-4</v>
      </c>
      <c r="G777" s="45">
        <v>1.24353424E-3</v>
      </c>
      <c r="H777" s="45">
        <v>4.4901019299999996E-3</v>
      </c>
    </row>
    <row r="778" spans="1:8" x14ac:dyDescent="0.35">
      <c r="A778" s="45" t="s">
        <v>60</v>
      </c>
      <c r="B778" s="45" t="s">
        <v>13</v>
      </c>
      <c r="C778" s="45" t="s">
        <v>34</v>
      </c>
      <c r="D778" s="45">
        <v>331</v>
      </c>
      <c r="E778" s="45">
        <v>6.3505298499999998E-3</v>
      </c>
      <c r="F778" s="45">
        <v>9.4533238999999997E-4</v>
      </c>
      <c r="G778" s="45">
        <v>1.2183896E-3</v>
      </c>
      <c r="H778" s="45">
        <v>4.18680741E-3</v>
      </c>
    </row>
    <row r="779" spans="1:8" x14ac:dyDescent="0.35">
      <c r="A779" s="45" t="s">
        <v>60</v>
      </c>
      <c r="B779" s="45" t="s">
        <v>8</v>
      </c>
      <c r="C779" s="45" t="s">
        <v>35</v>
      </c>
      <c r="D779" s="45">
        <v>1327</v>
      </c>
      <c r="E779" s="45">
        <v>5.7152199700000001E-3</v>
      </c>
      <c r="F779" s="45">
        <v>7.8809215000000005E-4</v>
      </c>
      <c r="G779" s="45">
        <v>1.33537055E-3</v>
      </c>
      <c r="H779" s="45">
        <v>3.5917567900000001E-3</v>
      </c>
    </row>
    <row r="780" spans="1:8" x14ac:dyDescent="0.35">
      <c r="A780" s="45" t="s">
        <v>60</v>
      </c>
      <c r="B780" s="45" t="s">
        <v>10</v>
      </c>
      <c r="C780" s="45" t="s">
        <v>35</v>
      </c>
      <c r="D780" s="45">
        <v>543</v>
      </c>
      <c r="E780" s="45">
        <v>4.8647770599999996E-3</v>
      </c>
      <c r="F780" s="45">
        <v>6.5215512999999999E-4</v>
      </c>
      <c r="G780" s="45">
        <v>1.0959132500000001E-3</v>
      </c>
      <c r="H780" s="45">
        <v>3.1167082100000002E-3</v>
      </c>
    </row>
    <row r="781" spans="1:8" x14ac:dyDescent="0.35">
      <c r="A781" s="45" t="s">
        <v>60</v>
      </c>
      <c r="B781" s="45" t="s">
        <v>11</v>
      </c>
      <c r="C781" s="45" t="s">
        <v>35</v>
      </c>
      <c r="D781" s="45">
        <v>358</v>
      </c>
      <c r="E781" s="45">
        <v>5.8726461499999999E-3</v>
      </c>
      <c r="F781" s="45">
        <v>7.9912813999999995E-4</v>
      </c>
      <c r="G781" s="45">
        <v>1.36060006E-3</v>
      </c>
      <c r="H781" s="45">
        <v>3.7129174599999999E-3</v>
      </c>
    </row>
    <row r="782" spans="1:8" x14ac:dyDescent="0.35">
      <c r="A782" s="45" t="s">
        <v>60</v>
      </c>
      <c r="B782" s="45" t="s">
        <v>12</v>
      </c>
      <c r="C782" s="45" t="s">
        <v>35</v>
      </c>
      <c r="D782" s="45">
        <v>114</v>
      </c>
      <c r="E782" s="45">
        <v>7.4311644499999996E-3</v>
      </c>
      <c r="F782" s="45">
        <v>1.19811947E-3</v>
      </c>
      <c r="G782" s="45">
        <v>1.59813572E-3</v>
      </c>
      <c r="H782" s="45">
        <v>4.6349087900000004E-3</v>
      </c>
    </row>
    <row r="783" spans="1:8" x14ac:dyDescent="0.35">
      <c r="A783" s="45" t="s">
        <v>60</v>
      </c>
      <c r="B783" s="45" t="s">
        <v>13</v>
      </c>
      <c r="C783" s="45" t="s">
        <v>35</v>
      </c>
      <c r="D783" s="45">
        <v>312</v>
      </c>
      <c r="E783" s="45">
        <v>6.3877015700000003E-3</v>
      </c>
      <c r="F783" s="45">
        <v>8.6219409000000001E-4</v>
      </c>
      <c r="G783" s="45">
        <v>1.6271587499999999E-3</v>
      </c>
      <c r="H783" s="45">
        <v>3.8983482099999999E-3</v>
      </c>
    </row>
    <row r="784" spans="1:8" x14ac:dyDescent="0.35">
      <c r="A784" s="45" t="s">
        <v>60</v>
      </c>
      <c r="B784" s="45" t="s">
        <v>8</v>
      </c>
      <c r="C784" s="45" t="s">
        <v>57</v>
      </c>
      <c r="D784" s="45">
        <v>3</v>
      </c>
      <c r="E784" s="45">
        <v>6.1226849400000003E-3</v>
      </c>
      <c r="F784" s="45">
        <v>9.7222175000000004E-4</v>
      </c>
      <c r="G784" s="45">
        <v>3.6342590199999998E-3</v>
      </c>
      <c r="H784" s="45">
        <v>1.5162034699999999E-3</v>
      </c>
    </row>
    <row r="785" spans="1:8" x14ac:dyDescent="0.35">
      <c r="A785" s="45" t="s">
        <v>60</v>
      </c>
      <c r="B785" s="45" t="s">
        <v>11</v>
      </c>
      <c r="C785" s="45" t="s">
        <v>57</v>
      </c>
      <c r="D785" s="45">
        <v>3</v>
      </c>
      <c r="E785" s="45">
        <v>6.1226849400000003E-3</v>
      </c>
      <c r="F785" s="45">
        <v>9.7222175000000004E-4</v>
      </c>
      <c r="G785" s="45">
        <v>3.6342590199999998E-3</v>
      </c>
      <c r="H785" s="45">
        <v>1.5162034699999999E-3</v>
      </c>
    </row>
    <row r="786" spans="1:8" x14ac:dyDescent="0.35">
      <c r="A786" s="45" t="s">
        <v>60</v>
      </c>
      <c r="B786" s="45" t="s">
        <v>8</v>
      </c>
      <c r="C786" s="45" t="s">
        <v>36</v>
      </c>
      <c r="D786" s="45">
        <v>1783</v>
      </c>
      <c r="E786" s="45">
        <v>5.8177733299999996E-3</v>
      </c>
      <c r="F786" s="45">
        <v>3.6489143000000002E-4</v>
      </c>
      <c r="G786" s="45">
        <v>1.2284679499999999E-3</v>
      </c>
      <c r="H786" s="45">
        <v>4.2244134599999997E-3</v>
      </c>
    </row>
    <row r="787" spans="1:8" x14ac:dyDescent="0.35">
      <c r="A787" s="45" t="s">
        <v>60</v>
      </c>
      <c r="B787" s="45" t="s">
        <v>10</v>
      </c>
      <c r="C787" s="45" t="s">
        <v>36</v>
      </c>
      <c r="D787" s="45">
        <v>648</v>
      </c>
      <c r="E787" s="45">
        <v>5.0798751600000004E-3</v>
      </c>
      <c r="F787" s="45">
        <v>2.9603171000000002E-4</v>
      </c>
      <c r="G787" s="45">
        <v>1.0713696300000001E-3</v>
      </c>
      <c r="H787" s="45">
        <v>3.71247333E-3</v>
      </c>
    </row>
    <row r="788" spans="1:8" x14ac:dyDescent="0.35">
      <c r="A788" s="45" t="s">
        <v>60</v>
      </c>
      <c r="B788" s="45" t="s">
        <v>11</v>
      </c>
      <c r="C788" s="45" t="s">
        <v>36</v>
      </c>
      <c r="D788" s="45">
        <v>415</v>
      </c>
      <c r="E788" s="45">
        <v>5.7253455700000001E-3</v>
      </c>
      <c r="F788" s="45">
        <v>4.1067022000000001E-4</v>
      </c>
      <c r="G788" s="45">
        <v>1.1363228400000001E-3</v>
      </c>
      <c r="H788" s="45">
        <v>4.1783520700000003E-3</v>
      </c>
    </row>
    <row r="789" spans="1:8" x14ac:dyDescent="0.35">
      <c r="A789" s="45" t="s">
        <v>60</v>
      </c>
      <c r="B789" s="45" t="s">
        <v>12</v>
      </c>
      <c r="C789" s="45" t="s">
        <v>36</v>
      </c>
      <c r="D789" s="45">
        <v>173</v>
      </c>
      <c r="E789" s="45">
        <v>7.0460016900000004E-3</v>
      </c>
      <c r="F789" s="45">
        <v>4.5326192000000001E-4</v>
      </c>
      <c r="G789" s="45">
        <v>1.71517049E-3</v>
      </c>
      <c r="H789" s="45">
        <v>4.87756879E-3</v>
      </c>
    </row>
    <row r="790" spans="1:8" x14ac:dyDescent="0.35">
      <c r="A790" s="45" t="s">
        <v>60</v>
      </c>
      <c r="B790" s="45" t="s">
        <v>13</v>
      </c>
      <c r="C790" s="45" t="s">
        <v>36</v>
      </c>
      <c r="D790" s="45">
        <v>547</v>
      </c>
      <c r="E790" s="45">
        <v>6.3735905499999997E-3</v>
      </c>
      <c r="F790" s="45">
        <v>3.8378505E-4</v>
      </c>
      <c r="G790" s="45">
        <v>1.33055277E-3</v>
      </c>
      <c r="H790" s="45">
        <v>4.6592522399999999E-3</v>
      </c>
    </row>
    <row r="791" spans="1:8" x14ac:dyDescent="0.35">
      <c r="A791" s="45" t="s">
        <v>60</v>
      </c>
      <c r="B791" s="45" t="s">
        <v>8</v>
      </c>
      <c r="C791" s="45" t="s">
        <v>37</v>
      </c>
      <c r="D791" s="45">
        <v>2060</v>
      </c>
      <c r="E791" s="45">
        <v>5.1456589199999998E-3</v>
      </c>
      <c r="F791" s="45">
        <v>8.0496536999999997E-4</v>
      </c>
      <c r="G791" s="45">
        <v>1.0095848899999999E-3</v>
      </c>
      <c r="H791" s="45">
        <v>3.3311081799999999E-3</v>
      </c>
    </row>
    <row r="792" spans="1:8" x14ac:dyDescent="0.35">
      <c r="A792" s="45" t="s">
        <v>60</v>
      </c>
      <c r="B792" s="45" t="s">
        <v>10</v>
      </c>
      <c r="C792" s="45" t="s">
        <v>37</v>
      </c>
      <c r="D792" s="45">
        <v>1039</v>
      </c>
      <c r="E792" s="45">
        <v>4.5728284200000002E-3</v>
      </c>
      <c r="F792" s="45">
        <v>7.4233345999999997E-4</v>
      </c>
      <c r="G792" s="45">
        <v>8.7534063000000004E-4</v>
      </c>
      <c r="H792" s="45">
        <v>2.9551538499999999E-3</v>
      </c>
    </row>
    <row r="793" spans="1:8" x14ac:dyDescent="0.35">
      <c r="A793" s="45" t="s">
        <v>60</v>
      </c>
      <c r="B793" s="45" t="s">
        <v>11</v>
      </c>
      <c r="C793" s="45" t="s">
        <v>37</v>
      </c>
      <c r="D793" s="45">
        <v>535</v>
      </c>
      <c r="E793" s="45">
        <v>5.1772020700000003E-3</v>
      </c>
      <c r="F793" s="45">
        <v>8.5851481000000002E-4</v>
      </c>
      <c r="G793" s="45">
        <v>1.0593844800000001E-3</v>
      </c>
      <c r="H793" s="45">
        <v>3.2593022900000001E-3</v>
      </c>
    </row>
    <row r="794" spans="1:8" x14ac:dyDescent="0.35">
      <c r="A794" s="45" t="s">
        <v>60</v>
      </c>
      <c r="B794" s="45" t="s">
        <v>12</v>
      </c>
      <c r="C794" s="45" t="s">
        <v>37</v>
      </c>
      <c r="D794" s="45">
        <v>103</v>
      </c>
      <c r="E794" s="45">
        <v>6.6178980099999996E-3</v>
      </c>
      <c r="F794" s="45">
        <v>9.2772354999999995E-4</v>
      </c>
      <c r="G794" s="45">
        <v>1.45147854E-3</v>
      </c>
      <c r="H794" s="45">
        <v>4.2386954099999999E-3</v>
      </c>
    </row>
    <row r="795" spans="1:8" x14ac:dyDescent="0.35">
      <c r="A795" s="45" t="s">
        <v>60</v>
      </c>
      <c r="B795" s="45" t="s">
        <v>13</v>
      </c>
      <c r="C795" s="45" t="s">
        <v>37</v>
      </c>
      <c r="D795" s="45">
        <v>383</v>
      </c>
      <c r="E795" s="45">
        <v>6.2596398000000003E-3</v>
      </c>
      <c r="F795" s="45">
        <v>8.6705807999999998E-4</v>
      </c>
      <c r="G795" s="45">
        <v>1.1853602300000001E-3</v>
      </c>
      <c r="H795" s="45">
        <v>4.2072210299999996E-3</v>
      </c>
    </row>
    <row r="796" spans="1:8" x14ac:dyDescent="0.35">
      <c r="A796" s="45" t="s">
        <v>60</v>
      </c>
      <c r="B796" s="45" t="s">
        <v>8</v>
      </c>
      <c r="C796" s="45" t="s">
        <v>38</v>
      </c>
      <c r="D796" s="45">
        <v>981</v>
      </c>
      <c r="E796" s="45">
        <v>6.0540073800000004E-3</v>
      </c>
      <c r="F796" s="45">
        <v>6.7872894000000001E-4</v>
      </c>
      <c r="G796" s="45">
        <v>1.61436483E-3</v>
      </c>
      <c r="H796" s="45">
        <v>3.7609131300000002E-3</v>
      </c>
    </row>
    <row r="797" spans="1:8" x14ac:dyDescent="0.35">
      <c r="A797" s="45" t="s">
        <v>60</v>
      </c>
      <c r="B797" s="45" t="s">
        <v>10</v>
      </c>
      <c r="C797" s="45" t="s">
        <v>38</v>
      </c>
      <c r="D797" s="45">
        <v>394</v>
      </c>
      <c r="E797" s="45">
        <v>5.3276576800000003E-3</v>
      </c>
      <c r="F797" s="45">
        <v>6.1045873000000004E-4</v>
      </c>
      <c r="G797" s="45">
        <v>1.44226452E-3</v>
      </c>
      <c r="H797" s="45">
        <v>3.27493394E-3</v>
      </c>
    </row>
    <row r="798" spans="1:8" x14ac:dyDescent="0.35">
      <c r="A798" s="45" t="s">
        <v>60</v>
      </c>
      <c r="B798" s="45" t="s">
        <v>11</v>
      </c>
      <c r="C798" s="45" t="s">
        <v>38</v>
      </c>
      <c r="D798" s="45">
        <v>248</v>
      </c>
      <c r="E798" s="45">
        <v>5.9755355200000002E-3</v>
      </c>
      <c r="F798" s="45">
        <v>6.6560236000000003E-4</v>
      </c>
      <c r="G798" s="45">
        <v>1.58676798E-3</v>
      </c>
      <c r="H798" s="45">
        <v>3.7231647099999999E-3</v>
      </c>
    </row>
    <row r="799" spans="1:8" x14ac:dyDescent="0.35">
      <c r="A799" s="45" t="s">
        <v>60</v>
      </c>
      <c r="B799" s="45" t="s">
        <v>12</v>
      </c>
      <c r="C799" s="45" t="s">
        <v>38</v>
      </c>
      <c r="D799" s="45">
        <v>71</v>
      </c>
      <c r="E799" s="45">
        <v>7.3382887299999998E-3</v>
      </c>
      <c r="F799" s="45">
        <v>8.0073006999999998E-4</v>
      </c>
      <c r="G799" s="45">
        <v>2.1607653099999999E-3</v>
      </c>
      <c r="H799" s="45">
        <v>4.3767929399999997E-3</v>
      </c>
    </row>
    <row r="800" spans="1:8" x14ac:dyDescent="0.35">
      <c r="A800" s="45" t="s">
        <v>60</v>
      </c>
      <c r="B800" s="45" t="s">
        <v>13</v>
      </c>
      <c r="C800" s="45" t="s">
        <v>38</v>
      </c>
      <c r="D800" s="45">
        <v>268</v>
      </c>
      <c r="E800" s="45">
        <v>6.8542268799999997E-3</v>
      </c>
      <c r="F800" s="45">
        <v>7.5892213E-4</v>
      </c>
      <c r="G800" s="45">
        <v>1.7481599999999999E-3</v>
      </c>
      <c r="H800" s="45">
        <v>4.3471442499999997E-3</v>
      </c>
    </row>
    <row r="801" spans="1:8" x14ac:dyDescent="0.35">
      <c r="A801" s="45" t="s">
        <v>60</v>
      </c>
      <c r="B801" s="45" t="s">
        <v>8</v>
      </c>
      <c r="C801" s="45" t="s">
        <v>39</v>
      </c>
      <c r="D801" s="45">
        <v>878</v>
      </c>
      <c r="E801" s="45">
        <v>7.2563510000000003E-3</v>
      </c>
      <c r="F801" s="45">
        <v>6.1462528000000001E-4</v>
      </c>
      <c r="G801" s="45">
        <v>2.1443935899999999E-3</v>
      </c>
      <c r="H801" s="45">
        <v>4.4973316700000002E-3</v>
      </c>
    </row>
    <row r="802" spans="1:8" x14ac:dyDescent="0.35">
      <c r="A802" s="45" t="s">
        <v>60</v>
      </c>
      <c r="B802" s="45" t="s">
        <v>10</v>
      </c>
      <c r="C802" s="45" t="s">
        <v>39</v>
      </c>
      <c r="D802" s="45">
        <v>319</v>
      </c>
      <c r="E802" s="45">
        <v>6.4692903400000003E-3</v>
      </c>
      <c r="F802" s="45">
        <v>5.5363234000000002E-4</v>
      </c>
      <c r="G802" s="45">
        <v>1.90932287E-3</v>
      </c>
      <c r="H802" s="45">
        <v>4.0063346700000002E-3</v>
      </c>
    </row>
    <row r="803" spans="1:8" x14ac:dyDescent="0.35">
      <c r="A803" s="45" t="s">
        <v>60</v>
      </c>
      <c r="B803" s="45" t="s">
        <v>11</v>
      </c>
      <c r="C803" s="45" t="s">
        <v>39</v>
      </c>
      <c r="D803" s="45">
        <v>247</v>
      </c>
      <c r="E803" s="45">
        <v>6.8557408799999999E-3</v>
      </c>
      <c r="F803" s="45">
        <v>6.4229057E-4</v>
      </c>
      <c r="G803" s="45">
        <v>1.97607378E-3</v>
      </c>
      <c r="H803" s="45">
        <v>4.2373760799999998E-3</v>
      </c>
    </row>
    <row r="804" spans="1:8" x14ac:dyDescent="0.35">
      <c r="A804" s="45" t="s">
        <v>60</v>
      </c>
      <c r="B804" s="45" t="s">
        <v>12</v>
      </c>
      <c r="C804" s="45" t="s">
        <v>39</v>
      </c>
      <c r="D804" s="45">
        <v>88</v>
      </c>
      <c r="E804" s="45">
        <v>9.1273409199999992E-3</v>
      </c>
      <c r="F804" s="45">
        <v>7.1180531999999995E-4</v>
      </c>
      <c r="G804" s="45">
        <v>2.6662455499999998E-3</v>
      </c>
      <c r="H804" s="45">
        <v>5.7492895299999999E-3</v>
      </c>
    </row>
    <row r="805" spans="1:8" x14ac:dyDescent="0.35">
      <c r="A805" s="45" t="s">
        <v>60</v>
      </c>
      <c r="B805" s="45" t="s">
        <v>13</v>
      </c>
      <c r="C805" s="45" t="s">
        <v>39</v>
      </c>
      <c r="D805" s="45">
        <v>224</v>
      </c>
      <c r="E805" s="45">
        <v>8.0839221399999998E-3</v>
      </c>
      <c r="F805" s="45">
        <v>6.3280194000000004E-4</v>
      </c>
      <c r="G805" s="45">
        <v>2.4597488599999999E-3</v>
      </c>
      <c r="H805" s="45">
        <v>4.9913708900000001E-3</v>
      </c>
    </row>
    <row r="806" spans="1:8" x14ac:dyDescent="0.35">
      <c r="A806" s="45" t="s">
        <v>60</v>
      </c>
      <c r="B806" s="45" t="s">
        <v>8</v>
      </c>
      <c r="C806" s="45" t="s">
        <v>40</v>
      </c>
      <c r="D806" s="45">
        <v>2349</v>
      </c>
      <c r="E806" s="45">
        <v>4.6546055399999996E-3</v>
      </c>
      <c r="F806" s="45">
        <v>9.8151968000000003E-4</v>
      </c>
      <c r="G806" s="45">
        <v>6.6503354E-4</v>
      </c>
      <c r="H806" s="45">
        <v>3.00805184E-3</v>
      </c>
    </row>
    <row r="807" spans="1:8" x14ac:dyDescent="0.35">
      <c r="A807" s="45" t="s">
        <v>60</v>
      </c>
      <c r="B807" s="45" t="s">
        <v>10</v>
      </c>
      <c r="C807" s="45" t="s">
        <v>40</v>
      </c>
      <c r="D807" s="45">
        <v>1277</v>
      </c>
      <c r="E807" s="45">
        <v>4.3870270099999999E-3</v>
      </c>
      <c r="F807" s="45">
        <v>8.8486808999999999E-4</v>
      </c>
      <c r="G807" s="45">
        <v>6.1055256999999999E-4</v>
      </c>
      <c r="H807" s="45">
        <v>2.8916058800000002E-3</v>
      </c>
    </row>
    <row r="808" spans="1:8" x14ac:dyDescent="0.35">
      <c r="A808" s="45" t="s">
        <v>60</v>
      </c>
      <c r="B808" s="45" t="s">
        <v>11</v>
      </c>
      <c r="C808" s="45" t="s">
        <v>40</v>
      </c>
      <c r="D808" s="45">
        <v>430</v>
      </c>
      <c r="E808" s="45">
        <v>4.7838875600000001E-3</v>
      </c>
      <c r="F808" s="45">
        <v>1.2068796000000001E-3</v>
      </c>
      <c r="G808" s="45">
        <v>6.4085354000000005E-4</v>
      </c>
      <c r="H808" s="45">
        <v>2.9361539400000001E-3</v>
      </c>
    </row>
    <row r="809" spans="1:8" x14ac:dyDescent="0.35">
      <c r="A809" s="45" t="s">
        <v>60</v>
      </c>
      <c r="B809" s="45" t="s">
        <v>12</v>
      </c>
      <c r="C809" s="45" t="s">
        <v>40</v>
      </c>
      <c r="D809" s="45">
        <v>139</v>
      </c>
      <c r="E809" s="45">
        <v>5.3428921099999997E-3</v>
      </c>
      <c r="F809" s="45">
        <v>1.21777553E-3</v>
      </c>
      <c r="G809" s="45">
        <v>6.8911513000000004E-4</v>
      </c>
      <c r="H809" s="45">
        <v>3.43600093E-3</v>
      </c>
    </row>
    <row r="810" spans="1:8" x14ac:dyDescent="0.35">
      <c r="A810" s="45" t="s">
        <v>60</v>
      </c>
      <c r="B810" s="45" t="s">
        <v>13</v>
      </c>
      <c r="C810" s="45" t="s">
        <v>40</v>
      </c>
      <c r="D810" s="45">
        <v>503</v>
      </c>
      <c r="E810" s="45">
        <v>5.0332033199999996E-3</v>
      </c>
      <c r="F810" s="45">
        <v>9.6895455000000003E-4</v>
      </c>
      <c r="G810" s="45">
        <v>8.1736408999999997E-4</v>
      </c>
      <c r="H810" s="45">
        <v>3.2468841999999999E-3</v>
      </c>
    </row>
    <row r="811" spans="1:8" x14ac:dyDescent="0.35">
      <c r="A811" s="45" t="s">
        <v>60</v>
      </c>
      <c r="B811" s="45" t="s">
        <v>8</v>
      </c>
      <c r="C811" s="45" t="s">
        <v>41</v>
      </c>
      <c r="D811" s="45">
        <v>1236</v>
      </c>
      <c r="E811" s="45">
        <v>6.6490805800000002E-3</v>
      </c>
      <c r="F811" s="45">
        <v>7.4301599999999999E-4</v>
      </c>
      <c r="G811" s="45">
        <v>1.42945409E-3</v>
      </c>
      <c r="H811" s="45">
        <v>4.4766100099999998E-3</v>
      </c>
    </row>
    <row r="812" spans="1:8" x14ac:dyDescent="0.35">
      <c r="A812" s="45" t="s">
        <v>60</v>
      </c>
      <c r="B812" s="45" t="s">
        <v>10</v>
      </c>
      <c r="C812" s="45" t="s">
        <v>41</v>
      </c>
      <c r="D812" s="45">
        <v>452</v>
      </c>
      <c r="E812" s="45">
        <v>5.7826068999999999E-3</v>
      </c>
      <c r="F812" s="45">
        <v>6.1147961000000001E-4</v>
      </c>
      <c r="G812" s="45">
        <v>1.1953814000000001E-3</v>
      </c>
      <c r="H812" s="45">
        <v>3.9757454100000002E-3</v>
      </c>
    </row>
    <row r="813" spans="1:8" x14ac:dyDescent="0.35">
      <c r="A813" s="45" t="s">
        <v>60</v>
      </c>
      <c r="B813" s="45" t="s">
        <v>11</v>
      </c>
      <c r="C813" s="45" t="s">
        <v>41</v>
      </c>
      <c r="D813" s="45">
        <v>323</v>
      </c>
      <c r="E813" s="45">
        <v>6.6969811699999996E-3</v>
      </c>
      <c r="F813" s="45">
        <v>7.0318748999999997E-4</v>
      </c>
      <c r="G813" s="45">
        <v>1.4278749899999999E-3</v>
      </c>
      <c r="H813" s="45">
        <v>4.5659182200000004E-3</v>
      </c>
    </row>
    <row r="814" spans="1:8" x14ac:dyDescent="0.35">
      <c r="A814" s="45" t="s">
        <v>60</v>
      </c>
      <c r="B814" s="45" t="s">
        <v>12</v>
      </c>
      <c r="C814" s="45" t="s">
        <v>41</v>
      </c>
      <c r="D814" s="45">
        <v>211</v>
      </c>
      <c r="E814" s="45">
        <v>7.8434919499999999E-3</v>
      </c>
      <c r="F814" s="45">
        <v>1.0385397900000001E-3</v>
      </c>
      <c r="G814" s="45">
        <v>1.7028697000000001E-3</v>
      </c>
      <c r="H814" s="45">
        <v>5.10208199E-3</v>
      </c>
    </row>
    <row r="815" spans="1:8" x14ac:dyDescent="0.35">
      <c r="A815" s="45" t="s">
        <v>60</v>
      </c>
      <c r="B815" s="45" t="s">
        <v>13</v>
      </c>
      <c r="C815" s="45" t="s">
        <v>41</v>
      </c>
      <c r="D815" s="45">
        <v>250</v>
      </c>
      <c r="E815" s="45">
        <v>7.1456942100000002E-3</v>
      </c>
      <c r="F815" s="45">
        <v>7.8287012999999999E-4</v>
      </c>
      <c r="G815" s="45">
        <v>1.62393494E-3</v>
      </c>
      <c r="H815" s="45">
        <v>4.7388886500000001E-3</v>
      </c>
    </row>
    <row r="816" spans="1:8" x14ac:dyDescent="0.35">
      <c r="A816" s="45" t="s">
        <v>60</v>
      </c>
      <c r="B816" s="45" t="s">
        <v>8</v>
      </c>
      <c r="C816" s="45" t="s">
        <v>42</v>
      </c>
      <c r="D816" s="45">
        <v>1041</v>
      </c>
      <c r="E816" s="45">
        <v>7.6187313099999997E-3</v>
      </c>
      <c r="F816" s="45">
        <v>1.35593422E-3</v>
      </c>
      <c r="G816" s="45">
        <v>1.6696572400000001E-3</v>
      </c>
      <c r="H816" s="45">
        <v>4.5931393699999998E-3</v>
      </c>
    </row>
    <row r="817" spans="1:8" x14ac:dyDescent="0.35">
      <c r="A817" s="45" t="s">
        <v>60</v>
      </c>
      <c r="B817" s="45" t="s">
        <v>10</v>
      </c>
      <c r="C817" s="45" t="s">
        <v>42</v>
      </c>
      <c r="D817" s="45">
        <v>356</v>
      </c>
      <c r="E817" s="45">
        <v>6.5597037900000004E-3</v>
      </c>
      <c r="F817" s="45">
        <v>1.0916364999999999E-3</v>
      </c>
      <c r="G817" s="45">
        <v>1.52885043E-3</v>
      </c>
      <c r="H817" s="45">
        <v>3.93921637E-3</v>
      </c>
    </row>
    <row r="818" spans="1:8" x14ac:dyDescent="0.35">
      <c r="A818" s="45" t="s">
        <v>60</v>
      </c>
      <c r="B818" s="45" t="s">
        <v>11</v>
      </c>
      <c r="C818" s="45" t="s">
        <v>42</v>
      </c>
      <c r="D818" s="45">
        <v>301</v>
      </c>
      <c r="E818" s="45">
        <v>7.7291356699999997E-3</v>
      </c>
      <c r="F818" s="45">
        <v>1.40911443E-3</v>
      </c>
      <c r="G818" s="45">
        <v>1.68312391E-3</v>
      </c>
      <c r="H818" s="45">
        <v>4.6368968399999998E-3</v>
      </c>
    </row>
    <row r="819" spans="1:8" x14ac:dyDescent="0.35">
      <c r="A819" s="45" t="s">
        <v>60</v>
      </c>
      <c r="B819" s="45" t="s">
        <v>12</v>
      </c>
      <c r="C819" s="45" t="s">
        <v>42</v>
      </c>
      <c r="D819" s="45">
        <v>133</v>
      </c>
      <c r="E819" s="45">
        <v>8.8153541000000005E-3</v>
      </c>
      <c r="F819" s="45">
        <v>1.76456745E-3</v>
      </c>
      <c r="G819" s="45">
        <v>1.61210293E-3</v>
      </c>
      <c r="H819" s="45">
        <v>5.4386832600000004E-3</v>
      </c>
    </row>
    <row r="820" spans="1:8" x14ac:dyDescent="0.35">
      <c r="A820" s="45" t="s">
        <v>60</v>
      </c>
      <c r="B820" s="45" t="s">
        <v>13</v>
      </c>
      <c r="C820" s="45" t="s">
        <v>42</v>
      </c>
      <c r="D820" s="45">
        <v>251</v>
      </c>
      <c r="E820" s="45">
        <v>8.3543139999999998E-3</v>
      </c>
      <c r="F820" s="45">
        <v>1.4504940600000001E-3</v>
      </c>
      <c r="G820" s="45">
        <v>1.8837149099999999E-3</v>
      </c>
      <c r="H820" s="45">
        <v>5.0201045299999997E-3</v>
      </c>
    </row>
    <row r="821" spans="1:8" x14ac:dyDescent="0.35">
      <c r="A821" s="45" t="s">
        <v>60</v>
      </c>
      <c r="B821" s="45" t="s">
        <v>8</v>
      </c>
      <c r="C821" s="45" t="s">
        <v>43</v>
      </c>
      <c r="D821" s="45">
        <v>1017</v>
      </c>
      <c r="E821" s="45">
        <v>6.9476990699999996E-3</v>
      </c>
      <c r="F821" s="45">
        <v>1.1018811999999999E-3</v>
      </c>
      <c r="G821" s="45">
        <v>1.7240133E-3</v>
      </c>
      <c r="H821" s="45">
        <v>4.1218040900000003E-3</v>
      </c>
    </row>
    <row r="822" spans="1:8" x14ac:dyDescent="0.35">
      <c r="A822" s="45" t="s">
        <v>60</v>
      </c>
      <c r="B822" s="45" t="s">
        <v>10</v>
      </c>
      <c r="C822" s="45" t="s">
        <v>43</v>
      </c>
      <c r="D822" s="45">
        <v>415</v>
      </c>
      <c r="E822" s="45">
        <v>6.2354136399999996E-3</v>
      </c>
      <c r="F822" s="45">
        <v>9.4762359E-4</v>
      </c>
      <c r="G822" s="45">
        <v>1.5470490900000001E-3</v>
      </c>
      <c r="H822" s="45">
        <v>3.7407405099999999E-3</v>
      </c>
    </row>
    <row r="823" spans="1:8" x14ac:dyDescent="0.35">
      <c r="A823" s="45" t="s">
        <v>60</v>
      </c>
      <c r="B823" s="45" t="s">
        <v>11</v>
      </c>
      <c r="C823" s="45" t="s">
        <v>43</v>
      </c>
      <c r="D823" s="45">
        <v>220</v>
      </c>
      <c r="E823" s="45">
        <v>6.6309972500000003E-3</v>
      </c>
      <c r="F823" s="45">
        <v>1.2637834400000001E-3</v>
      </c>
      <c r="G823" s="45">
        <v>1.5856478900000001E-3</v>
      </c>
      <c r="H823" s="45">
        <v>3.7815653999999999E-3</v>
      </c>
    </row>
    <row r="824" spans="1:8" x14ac:dyDescent="0.35">
      <c r="A824" s="45" t="s">
        <v>60</v>
      </c>
      <c r="B824" s="45" t="s">
        <v>12</v>
      </c>
      <c r="C824" s="45" t="s">
        <v>43</v>
      </c>
      <c r="D824" s="45">
        <v>65</v>
      </c>
      <c r="E824" s="45">
        <v>8.99216496E-3</v>
      </c>
      <c r="F824" s="45">
        <v>1.3643160099999999E-3</v>
      </c>
      <c r="G824" s="45">
        <v>2.0576920500000001E-3</v>
      </c>
      <c r="H824" s="45">
        <v>5.5701564499999997E-3</v>
      </c>
    </row>
    <row r="825" spans="1:8" x14ac:dyDescent="0.35">
      <c r="A825" s="45" t="s">
        <v>60</v>
      </c>
      <c r="B825" s="45" t="s">
        <v>13</v>
      </c>
      <c r="C825" s="45" t="s">
        <v>43</v>
      </c>
      <c r="D825" s="45">
        <v>317</v>
      </c>
      <c r="E825" s="45">
        <v>7.6807671000000003E-3</v>
      </c>
      <c r="F825" s="45">
        <v>1.13765456E-3</v>
      </c>
      <c r="G825" s="45">
        <v>1.9832922200000002E-3</v>
      </c>
      <c r="H825" s="45">
        <v>4.5598198399999998E-3</v>
      </c>
    </row>
    <row r="826" spans="1:8" x14ac:dyDescent="0.35">
      <c r="A826" s="45" t="s">
        <v>60</v>
      </c>
      <c r="B826" s="45" t="s">
        <v>8</v>
      </c>
      <c r="C826" s="45" t="s">
        <v>44</v>
      </c>
      <c r="D826" s="45">
        <v>462</v>
      </c>
      <c r="E826" s="45">
        <v>7.6762663800000004E-3</v>
      </c>
      <c r="F826" s="45">
        <v>7.6433958999999997E-4</v>
      </c>
      <c r="G826" s="45">
        <v>1.8901312299999999E-3</v>
      </c>
      <c r="H826" s="45">
        <v>5.0217950799999996E-3</v>
      </c>
    </row>
    <row r="827" spans="1:8" x14ac:dyDescent="0.35">
      <c r="A827" s="45" t="s">
        <v>60</v>
      </c>
      <c r="B827" s="45" t="s">
        <v>10</v>
      </c>
      <c r="C827" s="45" t="s">
        <v>44</v>
      </c>
      <c r="D827" s="45">
        <v>195</v>
      </c>
      <c r="E827" s="45">
        <v>7.0689100000000003E-3</v>
      </c>
      <c r="F827" s="45">
        <v>6.1526565000000004E-4</v>
      </c>
      <c r="G827" s="45">
        <v>1.65877231E-3</v>
      </c>
      <c r="H827" s="45">
        <v>4.7948715299999996E-3</v>
      </c>
    </row>
    <row r="828" spans="1:8" x14ac:dyDescent="0.35">
      <c r="A828" s="45" t="s">
        <v>60</v>
      </c>
      <c r="B828" s="45" t="s">
        <v>11</v>
      </c>
      <c r="C828" s="45" t="s">
        <v>44</v>
      </c>
      <c r="D828" s="45">
        <v>104</v>
      </c>
      <c r="E828" s="45">
        <v>8.1467011499999995E-3</v>
      </c>
      <c r="F828" s="45">
        <v>7.2716323000000002E-4</v>
      </c>
      <c r="G828" s="45">
        <v>2.1570065499999999E-3</v>
      </c>
      <c r="H828" s="45">
        <v>5.2625309200000003E-3</v>
      </c>
    </row>
    <row r="829" spans="1:8" x14ac:dyDescent="0.35">
      <c r="A829" s="45" t="s">
        <v>60</v>
      </c>
      <c r="B829" s="45" t="s">
        <v>12</v>
      </c>
      <c r="C829" s="45" t="s">
        <v>44</v>
      </c>
      <c r="D829" s="45">
        <v>54</v>
      </c>
      <c r="E829" s="45">
        <v>9.1222991300000007E-3</v>
      </c>
      <c r="F829" s="45">
        <v>1.14111772E-3</v>
      </c>
      <c r="G829" s="45">
        <v>2.2050751700000001E-3</v>
      </c>
      <c r="H829" s="45">
        <v>5.7761057099999999E-3</v>
      </c>
    </row>
    <row r="830" spans="1:8" x14ac:dyDescent="0.35">
      <c r="A830" s="45" t="s">
        <v>60</v>
      </c>
      <c r="B830" s="45" t="s">
        <v>13</v>
      </c>
      <c r="C830" s="45" t="s">
        <v>44</v>
      </c>
      <c r="D830" s="45">
        <v>109</v>
      </c>
      <c r="E830" s="45">
        <v>7.5975829999999998E-3</v>
      </c>
      <c r="F830" s="45">
        <v>8.7984178000000005E-4</v>
      </c>
      <c r="G830" s="45">
        <v>1.8933696099999999E-3</v>
      </c>
      <c r="H830" s="45">
        <v>4.8243711400000003E-3</v>
      </c>
    </row>
    <row r="831" spans="1:8" x14ac:dyDescent="0.35">
      <c r="A831" s="45" t="s">
        <v>60</v>
      </c>
      <c r="B831" s="45" t="s">
        <v>8</v>
      </c>
      <c r="C831" s="45" t="s">
        <v>45</v>
      </c>
      <c r="D831" s="45">
        <v>1501</v>
      </c>
      <c r="E831" s="45">
        <v>5.65699232E-3</v>
      </c>
      <c r="F831" s="45">
        <v>6.4976719999999995E-4</v>
      </c>
      <c r="G831" s="45">
        <v>1.19634726E-3</v>
      </c>
      <c r="H831" s="45">
        <v>3.81087739E-3</v>
      </c>
    </row>
    <row r="832" spans="1:8" x14ac:dyDescent="0.35">
      <c r="A832" s="45" t="s">
        <v>60</v>
      </c>
      <c r="B832" s="45" t="s">
        <v>10</v>
      </c>
      <c r="C832" s="45" t="s">
        <v>45</v>
      </c>
      <c r="D832" s="45">
        <v>675</v>
      </c>
      <c r="E832" s="45">
        <v>5.0362994899999999E-3</v>
      </c>
      <c r="F832" s="45">
        <v>5.4358686999999998E-4</v>
      </c>
      <c r="G832" s="45">
        <v>1.0378427E-3</v>
      </c>
      <c r="H832" s="45">
        <v>3.4548694500000001E-3</v>
      </c>
    </row>
    <row r="833" spans="1:8" x14ac:dyDescent="0.35">
      <c r="A833" s="45" t="s">
        <v>60</v>
      </c>
      <c r="B833" s="45" t="s">
        <v>11</v>
      </c>
      <c r="C833" s="45" t="s">
        <v>45</v>
      </c>
      <c r="D833" s="45">
        <v>390</v>
      </c>
      <c r="E833" s="45">
        <v>5.5590275299999999E-3</v>
      </c>
      <c r="F833" s="45">
        <v>7.1029176000000005E-4</v>
      </c>
      <c r="G833" s="45">
        <v>1.0767744399999999E-3</v>
      </c>
      <c r="H833" s="45">
        <v>3.7719608300000001E-3</v>
      </c>
    </row>
    <row r="834" spans="1:8" x14ac:dyDescent="0.35">
      <c r="A834" s="45" t="s">
        <v>60</v>
      </c>
      <c r="B834" s="45" t="s">
        <v>12</v>
      </c>
      <c r="C834" s="45" t="s">
        <v>45</v>
      </c>
      <c r="D834" s="45">
        <v>121</v>
      </c>
      <c r="E834" s="45">
        <v>8.0187287100000008E-3</v>
      </c>
      <c r="F834" s="45">
        <v>8.0157613000000005E-4</v>
      </c>
      <c r="G834" s="45">
        <v>1.68522321E-3</v>
      </c>
      <c r="H834" s="45">
        <v>5.53192891E-3</v>
      </c>
    </row>
    <row r="835" spans="1:8" x14ac:dyDescent="0.35">
      <c r="A835" s="45" t="s">
        <v>60</v>
      </c>
      <c r="B835" s="45" t="s">
        <v>13</v>
      </c>
      <c r="C835" s="45" t="s">
        <v>45</v>
      </c>
      <c r="D835" s="45">
        <v>315</v>
      </c>
      <c r="E835" s="45">
        <v>6.2011314500000003E-3</v>
      </c>
      <c r="F835" s="45">
        <v>7.4404737999999996E-4</v>
      </c>
      <c r="G835" s="45">
        <v>1.4962519800000001E-3</v>
      </c>
      <c r="H835" s="45">
        <v>3.9608316099999999E-3</v>
      </c>
    </row>
    <row r="836" spans="1:8" x14ac:dyDescent="0.35">
      <c r="A836" s="45" t="s">
        <v>60</v>
      </c>
      <c r="B836" s="45" t="s">
        <v>8</v>
      </c>
      <c r="C836" s="45" t="s">
        <v>46</v>
      </c>
      <c r="D836" s="45">
        <v>788</v>
      </c>
      <c r="E836" s="45">
        <v>7.1042192999999998E-3</v>
      </c>
      <c r="F836" s="45">
        <v>7.6666465999999998E-4</v>
      </c>
      <c r="G836" s="45">
        <v>2.34611451E-3</v>
      </c>
      <c r="H836" s="45">
        <v>3.9914396300000004E-3</v>
      </c>
    </row>
    <row r="837" spans="1:8" x14ac:dyDescent="0.35">
      <c r="A837" s="45" t="s">
        <v>60</v>
      </c>
      <c r="B837" s="45" t="s">
        <v>10</v>
      </c>
      <c r="C837" s="45" t="s">
        <v>46</v>
      </c>
      <c r="D837" s="45">
        <v>314</v>
      </c>
      <c r="E837" s="45">
        <v>6.5316847000000001E-3</v>
      </c>
      <c r="F837" s="45">
        <v>6.6351858000000005E-4</v>
      </c>
      <c r="G837" s="45">
        <v>2.1218150499999998E-3</v>
      </c>
      <c r="H837" s="45">
        <v>3.7463505900000001E-3</v>
      </c>
    </row>
    <row r="838" spans="1:8" x14ac:dyDescent="0.35">
      <c r="A838" s="45" t="s">
        <v>60</v>
      </c>
      <c r="B838" s="45" t="s">
        <v>11</v>
      </c>
      <c r="C838" s="45" t="s">
        <v>46</v>
      </c>
      <c r="D838" s="45">
        <v>191</v>
      </c>
      <c r="E838" s="45">
        <v>6.4349425700000002E-3</v>
      </c>
      <c r="F838" s="45">
        <v>8.3933222000000002E-4</v>
      </c>
      <c r="G838" s="45">
        <v>2.0872113099999999E-3</v>
      </c>
      <c r="H838" s="45">
        <v>3.5083985299999999E-3</v>
      </c>
    </row>
    <row r="839" spans="1:8" x14ac:dyDescent="0.35">
      <c r="A839" s="45" t="s">
        <v>60</v>
      </c>
      <c r="B839" s="45" t="s">
        <v>12</v>
      </c>
      <c r="C839" s="45" t="s">
        <v>46</v>
      </c>
      <c r="D839" s="45">
        <v>86</v>
      </c>
      <c r="E839" s="45">
        <v>8.9505273200000002E-3</v>
      </c>
      <c r="F839" s="45">
        <v>8.6845903000000002E-4</v>
      </c>
      <c r="G839" s="45">
        <v>2.8593343800000001E-3</v>
      </c>
      <c r="H839" s="45">
        <v>5.2227333900000004E-3</v>
      </c>
    </row>
    <row r="840" spans="1:8" x14ac:dyDescent="0.35">
      <c r="A840" s="45" t="s">
        <v>60</v>
      </c>
      <c r="B840" s="45" t="s">
        <v>13</v>
      </c>
      <c r="C840" s="45" t="s">
        <v>46</v>
      </c>
      <c r="D840" s="45">
        <v>197</v>
      </c>
      <c r="E840" s="45">
        <v>7.8596773300000002E-3</v>
      </c>
      <c r="F840" s="45">
        <v>8.1617758999999999E-4</v>
      </c>
      <c r="G840" s="45">
        <v>2.7305999599999999E-3</v>
      </c>
      <c r="H840" s="45">
        <v>4.3128992600000001E-3</v>
      </c>
    </row>
    <row r="841" spans="1:8" x14ac:dyDescent="0.35">
      <c r="A841" s="45" t="s">
        <v>60</v>
      </c>
      <c r="B841" s="45" t="s">
        <v>8</v>
      </c>
      <c r="C841" s="45" t="s">
        <v>47</v>
      </c>
      <c r="D841" s="45">
        <v>579</v>
      </c>
      <c r="E841" s="45">
        <v>6.36901881E-3</v>
      </c>
      <c r="F841" s="45">
        <v>2.9952641999999999E-4</v>
      </c>
      <c r="G841" s="45">
        <v>1.5236596499999999E-3</v>
      </c>
      <c r="H841" s="45">
        <v>4.5340583300000001E-3</v>
      </c>
    </row>
    <row r="842" spans="1:8" x14ac:dyDescent="0.35">
      <c r="A842" s="45" t="s">
        <v>60</v>
      </c>
      <c r="B842" s="45" t="s">
        <v>10</v>
      </c>
      <c r="C842" s="45" t="s">
        <v>47</v>
      </c>
      <c r="D842" s="45">
        <v>226</v>
      </c>
      <c r="E842" s="45">
        <v>6.36307743E-3</v>
      </c>
      <c r="F842" s="45">
        <v>4.6803280000000001E-4</v>
      </c>
      <c r="G842" s="45">
        <v>1.4361579899999999E-3</v>
      </c>
      <c r="H842" s="45">
        <v>4.4469536300000001E-3</v>
      </c>
    </row>
    <row r="843" spans="1:8" x14ac:dyDescent="0.35">
      <c r="A843" s="45" t="s">
        <v>60</v>
      </c>
      <c r="B843" s="45" t="s">
        <v>11</v>
      </c>
      <c r="C843" s="45" t="s">
        <v>47</v>
      </c>
      <c r="D843" s="45">
        <v>164</v>
      </c>
      <c r="E843" s="45">
        <v>5.81724228E-3</v>
      </c>
      <c r="F843" s="45">
        <v>2.3437476E-4</v>
      </c>
      <c r="G843" s="45">
        <v>1.38190187E-3</v>
      </c>
      <c r="H843" s="45">
        <v>4.1892500200000002E-3</v>
      </c>
    </row>
    <row r="844" spans="1:8" x14ac:dyDescent="0.35">
      <c r="A844" s="45" t="s">
        <v>60</v>
      </c>
      <c r="B844" s="45" t="s">
        <v>12</v>
      </c>
      <c r="C844" s="45" t="s">
        <v>47</v>
      </c>
      <c r="D844" s="45">
        <v>39</v>
      </c>
      <c r="E844" s="45">
        <v>7.8742281999999997E-3</v>
      </c>
      <c r="F844" s="45">
        <v>1.1485022E-4</v>
      </c>
      <c r="G844" s="45">
        <v>2.3228273900000001E-3</v>
      </c>
      <c r="H844" s="45">
        <v>5.4249759899999998E-3</v>
      </c>
    </row>
    <row r="845" spans="1:8" x14ac:dyDescent="0.35">
      <c r="A845" s="45" t="s">
        <v>60</v>
      </c>
      <c r="B845" s="45" t="s">
        <v>13</v>
      </c>
      <c r="C845" s="45" t="s">
        <v>47</v>
      </c>
      <c r="D845" s="45">
        <v>150</v>
      </c>
      <c r="E845" s="45">
        <v>6.5898917300000002E-3</v>
      </c>
      <c r="F845" s="45">
        <v>1.6489175999999999E-4</v>
      </c>
      <c r="G845" s="45">
        <v>1.6027003699999999E-3</v>
      </c>
      <c r="H845" s="45">
        <v>4.8106478800000003E-3</v>
      </c>
    </row>
    <row r="846" spans="1:8" x14ac:dyDescent="0.35">
      <c r="A846" s="45" t="s">
        <v>60</v>
      </c>
      <c r="B846" s="45" t="s">
        <v>8</v>
      </c>
      <c r="C846" s="45" t="s">
        <v>48</v>
      </c>
      <c r="D846" s="45">
        <v>1927</v>
      </c>
      <c r="E846" s="45">
        <v>5.7207276300000002E-3</v>
      </c>
      <c r="F846" s="45">
        <v>9.5409507000000001E-4</v>
      </c>
      <c r="G846" s="45">
        <v>8.0414864999999998E-4</v>
      </c>
      <c r="H846" s="45">
        <v>3.9624834300000002E-3</v>
      </c>
    </row>
    <row r="847" spans="1:8" x14ac:dyDescent="0.35">
      <c r="A847" s="45" t="s">
        <v>60</v>
      </c>
      <c r="B847" s="45" t="s">
        <v>10</v>
      </c>
      <c r="C847" s="45" t="s">
        <v>48</v>
      </c>
      <c r="D847" s="45">
        <v>744</v>
      </c>
      <c r="E847" s="45">
        <v>5.3454018699999996E-3</v>
      </c>
      <c r="F847" s="45">
        <v>9.1736957999999998E-4</v>
      </c>
      <c r="G847" s="45">
        <v>6.9061728E-4</v>
      </c>
      <c r="H847" s="45">
        <v>3.7374145099999998E-3</v>
      </c>
    </row>
    <row r="848" spans="1:8" x14ac:dyDescent="0.35">
      <c r="A848" s="45" t="s">
        <v>60</v>
      </c>
      <c r="B848" s="45" t="s">
        <v>11</v>
      </c>
      <c r="C848" s="45" t="s">
        <v>48</v>
      </c>
      <c r="D848" s="45">
        <v>462</v>
      </c>
      <c r="E848" s="45">
        <v>5.5532505099999997E-3</v>
      </c>
      <c r="F848" s="45">
        <v>9.9672293999999995E-4</v>
      </c>
      <c r="G848" s="45">
        <v>8.0362130999999998E-4</v>
      </c>
      <c r="H848" s="45">
        <v>3.7529058100000002E-3</v>
      </c>
    </row>
    <row r="849" spans="1:8" x14ac:dyDescent="0.35">
      <c r="A849" s="45" t="s">
        <v>60</v>
      </c>
      <c r="B849" s="45" t="s">
        <v>12</v>
      </c>
      <c r="C849" s="45" t="s">
        <v>48</v>
      </c>
      <c r="D849" s="45">
        <v>143</v>
      </c>
      <c r="E849" s="45">
        <v>7.2596960700000001E-3</v>
      </c>
      <c r="F849" s="45">
        <v>1.27565697E-3</v>
      </c>
      <c r="G849" s="45">
        <v>1.0326823700000001E-3</v>
      </c>
      <c r="H849" s="45">
        <v>4.9513562900000002E-3</v>
      </c>
    </row>
    <row r="850" spans="1:8" x14ac:dyDescent="0.35">
      <c r="A850" s="45" t="s">
        <v>60</v>
      </c>
      <c r="B850" s="45" t="s">
        <v>13</v>
      </c>
      <c r="C850" s="45" t="s">
        <v>48</v>
      </c>
      <c r="D850" s="45">
        <v>578</v>
      </c>
      <c r="E850" s="45">
        <v>5.95696344E-3</v>
      </c>
      <c r="F850" s="45">
        <v>8.8773925E-4</v>
      </c>
      <c r="G850" s="45">
        <v>8.9416704999999998E-4</v>
      </c>
      <c r="H850" s="45">
        <v>4.17505663E-3</v>
      </c>
    </row>
    <row r="851" spans="1:8" x14ac:dyDescent="0.35">
      <c r="A851" s="45" t="s">
        <v>60</v>
      </c>
      <c r="B851" s="45" t="s">
        <v>8</v>
      </c>
      <c r="C851" s="45" t="s">
        <v>49</v>
      </c>
      <c r="D851" s="45">
        <v>1355</v>
      </c>
      <c r="E851" s="45">
        <v>6.5535736200000002E-3</v>
      </c>
      <c r="F851" s="45">
        <v>8.4559904999999996E-4</v>
      </c>
      <c r="G851" s="45">
        <v>1.4786795500000001E-3</v>
      </c>
      <c r="H851" s="45">
        <v>4.2292860099999996E-3</v>
      </c>
    </row>
    <row r="852" spans="1:8" x14ac:dyDescent="0.35">
      <c r="A852" s="45" t="s">
        <v>60</v>
      </c>
      <c r="B852" s="45" t="s">
        <v>10</v>
      </c>
      <c r="C852" s="45" t="s">
        <v>49</v>
      </c>
      <c r="D852" s="45">
        <v>587</v>
      </c>
      <c r="E852" s="45">
        <v>5.8586895799999997E-3</v>
      </c>
      <c r="F852" s="45">
        <v>7.472275E-4</v>
      </c>
      <c r="G852" s="45">
        <v>1.3200948799999999E-3</v>
      </c>
      <c r="H852" s="45">
        <v>3.7913667300000001E-3</v>
      </c>
    </row>
    <row r="853" spans="1:8" x14ac:dyDescent="0.35">
      <c r="A853" s="45" t="s">
        <v>60</v>
      </c>
      <c r="B853" s="45" t="s">
        <v>11</v>
      </c>
      <c r="C853" s="45" t="s">
        <v>49</v>
      </c>
      <c r="D853" s="45">
        <v>362</v>
      </c>
      <c r="E853" s="45">
        <v>6.6251979699999998E-3</v>
      </c>
      <c r="F853" s="45">
        <v>8.9293E-4</v>
      </c>
      <c r="G853" s="45">
        <v>1.46770107E-3</v>
      </c>
      <c r="H853" s="45">
        <v>4.2645664599999999E-3</v>
      </c>
    </row>
    <row r="854" spans="1:8" x14ac:dyDescent="0.35">
      <c r="A854" s="45" t="s">
        <v>60</v>
      </c>
      <c r="B854" s="45" t="s">
        <v>12</v>
      </c>
      <c r="C854" s="45" t="s">
        <v>49</v>
      </c>
      <c r="D854" s="45">
        <v>94</v>
      </c>
      <c r="E854" s="45">
        <v>7.6864162399999996E-3</v>
      </c>
      <c r="F854" s="45">
        <v>9.0770263999999997E-4</v>
      </c>
      <c r="G854" s="45">
        <v>1.6139674700000001E-3</v>
      </c>
      <c r="H854" s="45">
        <v>5.1646224900000004E-3</v>
      </c>
    </row>
    <row r="855" spans="1:8" x14ac:dyDescent="0.35">
      <c r="A855" s="45" t="s">
        <v>60</v>
      </c>
      <c r="B855" s="45" t="s">
        <v>13</v>
      </c>
      <c r="C855" s="45" t="s">
        <v>49</v>
      </c>
      <c r="D855" s="45">
        <v>312</v>
      </c>
      <c r="E855" s="45">
        <v>7.4365278300000002E-3</v>
      </c>
      <c r="F855" s="45">
        <v>9.5704956999999996E-4</v>
      </c>
      <c r="G855" s="45">
        <v>1.7490204100000001E-3</v>
      </c>
      <c r="H855" s="45">
        <v>4.7304573699999998E-3</v>
      </c>
    </row>
    <row r="856" spans="1:8" x14ac:dyDescent="0.35">
      <c r="A856" s="45" t="s">
        <v>60</v>
      </c>
      <c r="B856" s="45" t="s">
        <v>8</v>
      </c>
      <c r="C856" s="45" t="s">
        <v>50</v>
      </c>
      <c r="D856" s="45">
        <v>790</v>
      </c>
      <c r="E856" s="45">
        <v>7.3500495800000003E-3</v>
      </c>
      <c r="F856" s="45">
        <v>7.9572468000000003E-4</v>
      </c>
      <c r="G856" s="45">
        <v>2.37494116E-3</v>
      </c>
      <c r="H856" s="45">
        <v>4.1793832499999999E-3</v>
      </c>
    </row>
    <row r="857" spans="1:8" x14ac:dyDescent="0.35">
      <c r="A857" s="45" t="s">
        <v>60</v>
      </c>
      <c r="B857" s="45" t="s">
        <v>10</v>
      </c>
      <c r="C857" s="45" t="s">
        <v>50</v>
      </c>
      <c r="D857" s="45">
        <v>289</v>
      </c>
      <c r="E857" s="45">
        <v>6.5709500499999997E-3</v>
      </c>
      <c r="F857" s="45">
        <v>7.0754013999999997E-4</v>
      </c>
      <c r="G857" s="45">
        <v>2.1484122300000001E-3</v>
      </c>
      <c r="H857" s="45">
        <v>3.7149971899999999E-3</v>
      </c>
    </row>
    <row r="858" spans="1:8" x14ac:dyDescent="0.35">
      <c r="A858" s="45" t="s">
        <v>60</v>
      </c>
      <c r="B858" s="45" t="s">
        <v>11</v>
      </c>
      <c r="C858" s="45" t="s">
        <v>50</v>
      </c>
      <c r="D858" s="45">
        <v>198</v>
      </c>
      <c r="E858" s="45">
        <v>7.49117307E-3</v>
      </c>
      <c r="F858" s="45">
        <v>8.1375068999999997E-4</v>
      </c>
      <c r="G858" s="45">
        <v>2.4568600199999999E-3</v>
      </c>
      <c r="H858" s="45">
        <v>4.2205618700000003E-3</v>
      </c>
    </row>
    <row r="859" spans="1:8" x14ac:dyDescent="0.35">
      <c r="A859" s="45" t="s">
        <v>60</v>
      </c>
      <c r="B859" s="45" t="s">
        <v>12</v>
      </c>
      <c r="C859" s="45" t="s">
        <v>50</v>
      </c>
      <c r="D859" s="45">
        <v>82</v>
      </c>
      <c r="E859" s="45">
        <v>8.3288163999999994E-3</v>
      </c>
      <c r="F859" s="45">
        <v>8.9586129E-4</v>
      </c>
      <c r="G859" s="45">
        <v>2.7402323800000002E-3</v>
      </c>
      <c r="H859" s="45">
        <v>4.69272219E-3</v>
      </c>
    </row>
    <row r="860" spans="1:8" x14ac:dyDescent="0.35">
      <c r="A860" s="45" t="s">
        <v>60</v>
      </c>
      <c r="B860" s="45" t="s">
        <v>13</v>
      </c>
      <c r="C860" s="45" t="s">
        <v>50</v>
      </c>
      <c r="D860" s="45">
        <v>221</v>
      </c>
      <c r="E860" s="45">
        <v>7.8792732700000007E-3</v>
      </c>
      <c r="F860" s="45">
        <v>8.5773814999999998E-4</v>
      </c>
      <c r="G860" s="45">
        <v>2.4622400000000001E-3</v>
      </c>
      <c r="H860" s="45">
        <v>4.5592946200000003E-3</v>
      </c>
    </row>
    <row r="861" spans="1:8" x14ac:dyDescent="0.35">
      <c r="A861" s="45" t="s">
        <v>60</v>
      </c>
      <c r="B861" s="45" t="s">
        <v>8</v>
      </c>
      <c r="C861" s="45" t="s">
        <v>51</v>
      </c>
      <c r="D861" s="45">
        <v>1253</v>
      </c>
      <c r="E861" s="45">
        <v>5.9263967799999999E-3</v>
      </c>
      <c r="F861" s="45">
        <v>7.7165705000000005E-4</v>
      </c>
      <c r="G861" s="45">
        <v>9.0384904999999999E-4</v>
      </c>
      <c r="H861" s="45">
        <v>4.2508902200000002E-3</v>
      </c>
    </row>
    <row r="862" spans="1:8" x14ac:dyDescent="0.35">
      <c r="A862" s="45" t="s">
        <v>60</v>
      </c>
      <c r="B862" s="45" t="s">
        <v>10</v>
      </c>
      <c r="C862" s="45" t="s">
        <v>51</v>
      </c>
      <c r="D862" s="45">
        <v>522</v>
      </c>
      <c r="E862" s="45">
        <v>5.5554001199999998E-3</v>
      </c>
      <c r="F862" s="45">
        <v>6.6211662000000004E-4</v>
      </c>
      <c r="G862" s="45">
        <v>8.4590494000000001E-4</v>
      </c>
      <c r="H862" s="45">
        <v>4.0473780799999996E-3</v>
      </c>
    </row>
    <row r="863" spans="1:8" x14ac:dyDescent="0.35">
      <c r="A863" s="45" t="s">
        <v>60</v>
      </c>
      <c r="B863" s="45" t="s">
        <v>11</v>
      </c>
      <c r="C863" s="45" t="s">
        <v>51</v>
      </c>
      <c r="D863" s="45">
        <v>298</v>
      </c>
      <c r="E863" s="45">
        <v>5.4606712100000003E-3</v>
      </c>
      <c r="F863" s="45">
        <v>8.0354345000000003E-4</v>
      </c>
      <c r="G863" s="45">
        <v>8.6067589E-4</v>
      </c>
      <c r="H863" s="45">
        <v>3.7964514099999998E-3</v>
      </c>
    </row>
    <row r="864" spans="1:8" x14ac:dyDescent="0.35">
      <c r="A864" s="45" t="s">
        <v>60</v>
      </c>
      <c r="B864" s="45" t="s">
        <v>12</v>
      </c>
      <c r="C864" s="45" t="s">
        <v>51</v>
      </c>
      <c r="D864" s="45">
        <v>101</v>
      </c>
      <c r="E864" s="45">
        <v>7.0182432600000002E-3</v>
      </c>
      <c r="F864" s="45">
        <v>1.0337593999999999E-3</v>
      </c>
      <c r="G864" s="45">
        <v>1.2297165E-3</v>
      </c>
      <c r="H864" s="45">
        <v>4.7547668899999996E-3</v>
      </c>
    </row>
    <row r="865" spans="1:8" x14ac:dyDescent="0.35">
      <c r="A865" s="45" t="s">
        <v>60</v>
      </c>
      <c r="B865" s="45" t="s">
        <v>13</v>
      </c>
      <c r="C865" s="45" t="s">
        <v>51</v>
      </c>
      <c r="D865" s="45">
        <v>332</v>
      </c>
      <c r="E865" s="45">
        <v>6.5955834700000002E-3</v>
      </c>
      <c r="F865" s="45">
        <v>8.3552938E-4</v>
      </c>
      <c r="G865" s="45">
        <v>9.3457138000000003E-4</v>
      </c>
      <c r="H865" s="45">
        <v>4.8254822399999998E-3</v>
      </c>
    </row>
    <row r="866" spans="1:8" x14ac:dyDescent="0.35">
      <c r="A866" s="45" t="s">
        <v>60</v>
      </c>
      <c r="B866" s="45" t="s">
        <v>8</v>
      </c>
      <c r="C866" s="45" t="s">
        <v>52</v>
      </c>
      <c r="D866" s="45">
        <v>1491</v>
      </c>
      <c r="E866" s="45">
        <v>4.0779008E-3</v>
      </c>
      <c r="F866" s="45">
        <v>3.8079534000000001E-4</v>
      </c>
      <c r="G866" s="45">
        <v>7.5384381000000004E-4</v>
      </c>
      <c r="H866" s="45">
        <v>2.9432611900000001E-3</v>
      </c>
    </row>
    <row r="867" spans="1:8" x14ac:dyDescent="0.35">
      <c r="A867" s="45" t="s">
        <v>60</v>
      </c>
      <c r="B867" s="45" t="s">
        <v>10</v>
      </c>
      <c r="C867" s="45" t="s">
        <v>52</v>
      </c>
      <c r="D867" s="45">
        <v>652</v>
      </c>
      <c r="E867" s="45">
        <v>3.90511366E-3</v>
      </c>
      <c r="F867" s="45">
        <v>3.4534031999999999E-4</v>
      </c>
      <c r="G867" s="45">
        <v>6.9300630999999998E-4</v>
      </c>
      <c r="H867" s="45">
        <v>2.8667665500000002E-3</v>
      </c>
    </row>
    <row r="868" spans="1:8" x14ac:dyDescent="0.35">
      <c r="A868" s="45" t="s">
        <v>60</v>
      </c>
      <c r="B868" s="45" t="s">
        <v>11</v>
      </c>
      <c r="C868" s="45" t="s">
        <v>52</v>
      </c>
      <c r="D868" s="45">
        <v>334</v>
      </c>
      <c r="E868" s="45">
        <v>3.84137949E-3</v>
      </c>
      <c r="F868" s="45">
        <v>4.0717154000000002E-4</v>
      </c>
      <c r="G868" s="45">
        <v>7.3796826999999998E-4</v>
      </c>
      <c r="H868" s="45">
        <v>2.6962392399999999E-3</v>
      </c>
    </row>
    <row r="869" spans="1:8" x14ac:dyDescent="0.35">
      <c r="A869" s="45" t="s">
        <v>60</v>
      </c>
      <c r="B869" s="45" t="s">
        <v>12</v>
      </c>
      <c r="C869" s="45" t="s">
        <v>52</v>
      </c>
      <c r="D869" s="45">
        <v>108</v>
      </c>
      <c r="E869" s="45">
        <v>4.9257327799999999E-3</v>
      </c>
      <c r="F869" s="45">
        <v>5.4687477E-4</v>
      </c>
      <c r="G869" s="45">
        <v>8.3954877999999999E-4</v>
      </c>
      <c r="H869" s="45">
        <v>3.5393087600000001E-3</v>
      </c>
    </row>
    <row r="870" spans="1:8" x14ac:dyDescent="0.35">
      <c r="A870" s="45" t="s">
        <v>60</v>
      </c>
      <c r="B870" s="45" t="s">
        <v>13</v>
      </c>
      <c r="C870" s="45" t="s">
        <v>52</v>
      </c>
      <c r="D870" s="45">
        <v>397</v>
      </c>
      <c r="E870" s="45">
        <v>4.3300153699999998E-3</v>
      </c>
      <c r="F870" s="45">
        <v>3.7165290000000002E-4</v>
      </c>
      <c r="G870" s="45">
        <v>8.4379932999999999E-4</v>
      </c>
      <c r="H870" s="45">
        <v>3.1145626799999999E-3</v>
      </c>
    </row>
    <row r="871" spans="1:8" x14ac:dyDescent="0.35">
      <c r="A871" s="45" t="s">
        <v>60</v>
      </c>
      <c r="B871" s="45" t="s">
        <v>8</v>
      </c>
      <c r="C871" s="45" t="s">
        <v>53</v>
      </c>
      <c r="D871" s="45">
        <v>551</v>
      </c>
      <c r="E871" s="45">
        <v>7.3429410400000002E-3</v>
      </c>
      <c r="F871" s="45">
        <v>5.3557902000000003E-4</v>
      </c>
      <c r="G871" s="45">
        <v>1.82307396E-3</v>
      </c>
      <c r="H871" s="45">
        <v>4.9842875799999999E-3</v>
      </c>
    </row>
    <row r="872" spans="1:8" x14ac:dyDescent="0.35">
      <c r="A872" s="45" t="s">
        <v>60</v>
      </c>
      <c r="B872" s="45" t="s">
        <v>10</v>
      </c>
      <c r="C872" s="45" t="s">
        <v>53</v>
      </c>
      <c r="D872" s="45">
        <v>166</v>
      </c>
      <c r="E872" s="45">
        <v>6.3371539199999997E-3</v>
      </c>
      <c r="F872" s="45">
        <v>4.3946597000000002E-4</v>
      </c>
      <c r="G872" s="45">
        <v>1.5920624600000001E-3</v>
      </c>
      <c r="H872" s="45">
        <v>4.3056250200000003E-3</v>
      </c>
    </row>
    <row r="873" spans="1:8" x14ac:dyDescent="0.35">
      <c r="A873" s="45" t="s">
        <v>60</v>
      </c>
      <c r="B873" s="45" t="s">
        <v>11</v>
      </c>
      <c r="C873" s="45" t="s">
        <v>53</v>
      </c>
      <c r="D873" s="45">
        <v>106</v>
      </c>
      <c r="E873" s="45">
        <v>6.3359317899999998E-3</v>
      </c>
      <c r="F873" s="45">
        <v>4.5925029E-4</v>
      </c>
      <c r="G873" s="45">
        <v>1.6678674999999999E-3</v>
      </c>
      <c r="H873" s="45">
        <v>4.2088135300000001E-3</v>
      </c>
    </row>
    <row r="874" spans="1:8" x14ac:dyDescent="0.35">
      <c r="A874" s="45" t="s">
        <v>60</v>
      </c>
      <c r="B874" s="45" t="s">
        <v>12</v>
      </c>
      <c r="C874" s="45" t="s">
        <v>53</v>
      </c>
      <c r="D874" s="45">
        <v>29</v>
      </c>
      <c r="E874" s="45">
        <v>7.4086044699999999E-3</v>
      </c>
      <c r="F874" s="45">
        <v>4.4061273000000001E-4</v>
      </c>
      <c r="G874" s="45">
        <v>1.6163790400000001E-3</v>
      </c>
      <c r="H874" s="45">
        <v>5.3516121799999997E-3</v>
      </c>
    </row>
    <row r="875" spans="1:8" x14ac:dyDescent="0.35">
      <c r="A875" s="45" t="s">
        <v>60</v>
      </c>
      <c r="B875" s="45" t="s">
        <v>13</v>
      </c>
      <c r="C875" s="45" t="s">
        <v>53</v>
      </c>
      <c r="D875" s="45">
        <v>250</v>
      </c>
      <c r="E875" s="45">
        <v>8.4301386500000002E-3</v>
      </c>
      <c r="F875" s="45">
        <v>6.4277756000000001E-4</v>
      </c>
      <c r="G875" s="45">
        <v>2.06624976E-3</v>
      </c>
      <c r="H875" s="45">
        <v>5.7211108699999997E-3</v>
      </c>
    </row>
    <row r="876" spans="1:8" x14ac:dyDescent="0.35">
      <c r="A876" s="45" t="s">
        <v>60</v>
      </c>
      <c r="B876" s="45" t="s">
        <v>8</v>
      </c>
      <c r="C876" s="45" t="s">
        <v>54</v>
      </c>
      <c r="D876" s="45">
        <v>3714</v>
      </c>
      <c r="E876" s="45">
        <v>4.8418612600000001E-3</v>
      </c>
      <c r="F876" s="45">
        <v>9.9905364000000001E-4</v>
      </c>
      <c r="G876" s="45">
        <v>8.5286005999999997E-4</v>
      </c>
      <c r="H876" s="45">
        <v>2.9899470799999999E-3</v>
      </c>
    </row>
    <row r="877" spans="1:8" x14ac:dyDescent="0.35">
      <c r="A877" s="45" t="s">
        <v>60</v>
      </c>
      <c r="B877" s="45" t="s">
        <v>10</v>
      </c>
      <c r="C877" s="45" t="s">
        <v>54</v>
      </c>
      <c r="D877" s="45">
        <v>1950</v>
      </c>
      <c r="E877" s="45">
        <v>4.7089978600000004E-3</v>
      </c>
      <c r="F877" s="45">
        <v>9.4186229000000005E-4</v>
      </c>
      <c r="G877" s="45">
        <v>8.1246414999999999E-4</v>
      </c>
      <c r="H877" s="45">
        <v>2.9546709400000001E-3</v>
      </c>
    </row>
    <row r="878" spans="1:8" x14ac:dyDescent="0.35">
      <c r="A878" s="45" t="s">
        <v>60</v>
      </c>
      <c r="B878" s="45" t="s">
        <v>11</v>
      </c>
      <c r="C878" s="45" t="s">
        <v>54</v>
      </c>
      <c r="D878" s="45">
        <v>847</v>
      </c>
      <c r="E878" s="45">
        <v>4.8134617600000002E-3</v>
      </c>
      <c r="F878" s="45">
        <v>1.0964622200000001E-3</v>
      </c>
      <c r="G878" s="45">
        <v>8.4638297000000004E-4</v>
      </c>
      <c r="H878" s="45">
        <v>2.8706160999999999E-3</v>
      </c>
    </row>
    <row r="879" spans="1:8" x14ac:dyDescent="0.35">
      <c r="A879" s="45" t="s">
        <v>60</v>
      </c>
      <c r="B879" s="45" t="s">
        <v>12</v>
      </c>
      <c r="C879" s="45" t="s">
        <v>54</v>
      </c>
      <c r="D879" s="45">
        <v>118</v>
      </c>
      <c r="E879" s="45">
        <v>5.0174589500000004E-3</v>
      </c>
      <c r="F879" s="45">
        <v>1.0737403300000001E-3</v>
      </c>
      <c r="G879" s="45">
        <v>9.3455716000000004E-4</v>
      </c>
      <c r="H879" s="45">
        <v>3.0091609100000001E-3</v>
      </c>
    </row>
    <row r="880" spans="1:8" x14ac:dyDescent="0.35">
      <c r="A880" s="45" t="s">
        <v>60</v>
      </c>
      <c r="B880" s="45" t="s">
        <v>13</v>
      </c>
      <c r="C880" s="45" t="s">
        <v>54</v>
      </c>
      <c r="D880" s="45">
        <v>799</v>
      </c>
      <c r="E880" s="45">
        <v>5.1702936400000003E-3</v>
      </c>
      <c r="F880" s="45">
        <v>1.02434154E-3</v>
      </c>
      <c r="G880" s="45">
        <v>9.4624911999999998E-4</v>
      </c>
      <c r="H880" s="45">
        <v>3.1997025100000001E-3</v>
      </c>
    </row>
    <row r="881" spans="1:8" x14ac:dyDescent="0.35">
      <c r="A881" s="45" t="s">
        <v>60</v>
      </c>
      <c r="B881" s="45" t="s">
        <v>8</v>
      </c>
      <c r="C881" s="45" t="s">
        <v>55</v>
      </c>
      <c r="D881" s="45">
        <v>947</v>
      </c>
      <c r="E881" s="45">
        <v>6.2167319400000002E-3</v>
      </c>
      <c r="F881" s="45">
        <v>7.7966704E-4</v>
      </c>
      <c r="G881" s="45">
        <v>1.70028868E-3</v>
      </c>
      <c r="H881" s="45">
        <v>3.73677573E-3</v>
      </c>
    </row>
    <row r="882" spans="1:8" x14ac:dyDescent="0.35">
      <c r="A882" s="45" t="s">
        <v>60</v>
      </c>
      <c r="B882" s="45" t="s">
        <v>10</v>
      </c>
      <c r="C882" s="45" t="s">
        <v>55</v>
      </c>
      <c r="D882" s="45">
        <v>437</v>
      </c>
      <c r="E882" s="45">
        <v>5.9351955400000003E-3</v>
      </c>
      <c r="F882" s="45">
        <v>7.0204548999999998E-4</v>
      </c>
      <c r="G882" s="45">
        <v>1.62916325E-3</v>
      </c>
      <c r="H882" s="45">
        <v>3.6039863100000001E-3</v>
      </c>
    </row>
    <row r="883" spans="1:8" x14ac:dyDescent="0.35">
      <c r="A883" s="45" t="s">
        <v>60</v>
      </c>
      <c r="B883" s="45" t="s">
        <v>11</v>
      </c>
      <c r="C883" s="45" t="s">
        <v>55</v>
      </c>
      <c r="D883" s="45">
        <v>200</v>
      </c>
      <c r="E883" s="45">
        <v>5.9105900300000002E-3</v>
      </c>
      <c r="F883" s="45">
        <v>7.7413171000000004E-4</v>
      </c>
      <c r="G883" s="45">
        <v>1.5277196899999999E-3</v>
      </c>
      <c r="H883" s="45">
        <v>3.6087381799999999E-3</v>
      </c>
    </row>
    <row r="884" spans="1:8" x14ac:dyDescent="0.35">
      <c r="A884" s="45" t="s">
        <v>60</v>
      </c>
      <c r="B884" s="45" t="s">
        <v>12</v>
      </c>
      <c r="C884" s="45" t="s">
        <v>55</v>
      </c>
      <c r="D884" s="45">
        <v>74</v>
      </c>
      <c r="E884" s="45">
        <v>7.0875561099999996E-3</v>
      </c>
      <c r="F884" s="45">
        <v>9.0559283000000003E-4</v>
      </c>
      <c r="G884" s="45">
        <v>2.2591338899999999E-3</v>
      </c>
      <c r="H884" s="45">
        <v>3.9228288E-3</v>
      </c>
    </row>
    <row r="885" spans="1:8" x14ac:dyDescent="0.35">
      <c r="A885" s="45" t="s">
        <v>60</v>
      </c>
      <c r="B885" s="45" t="s">
        <v>13</v>
      </c>
      <c r="C885" s="45" t="s">
        <v>55</v>
      </c>
      <c r="D885" s="45">
        <v>236</v>
      </c>
      <c r="E885" s="45">
        <v>6.7244387299999998E-3</v>
      </c>
      <c r="F885" s="45">
        <v>8.8860420000000005E-4</v>
      </c>
      <c r="G885" s="45">
        <v>1.80300508E-3</v>
      </c>
      <c r="H885" s="45">
        <v>4.0328289300000002E-3</v>
      </c>
    </row>
    <row r="886" spans="1:8" x14ac:dyDescent="0.35">
      <c r="A886" s="45" t="s">
        <v>60</v>
      </c>
      <c r="B886" s="45" t="s">
        <v>8</v>
      </c>
      <c r="C886" s="45" t="s">
        <v>56</v>
      </c>
      <c r="D886" s="45">
        <v>2811</v>
      </c>
      <c r="E886" s="45">
        <v>5.4200838899999999E-3</v>
      </c>
      <c r="F886" s="45">
        <v>8.1075315000000005E-4</v>
      </c>
      <c r="G886" s="45">
        <v>9.847101300000001E-4</v>
      </c>
      <c r="H886" s="45">
        <v>3.6246201300000002E-3</v>
      </c>
    </row>
    <row r="887" spans="1:8" x14ac:dyDescent="0.35">
      <c r="A887" s="45" t="s">
        <v>60</v>
      </c>
      <c r="B887" s="45" t="s">
        <v>10</v>
      </c>
      <c r="C887" s="45" t="s">
        <v>56</v>
      </c>
      <c r="D887" s="45">
        <v>1211</v>
      </c>
      <c r="E887" s="45">
        <v>4.86822161E-3</v>
      </c>
      <c r="F887" s="45">
        <v>7.0777684999999999E-4</v>
      </c>
      <c r="G887" s="45">
        <v>8.9610644999999997E-4</v>
      </c>
      <c r="H887" s="45">
        <v>3.2643378400000001E-3</v>
      </c>
    </row>
    <row r="888" spans="1:8" x14ac:dyDescent="0.35">
      <c r="A888" s="45" t="s">
        <v>60</v>
      </c>
      <c r="B888" s="45" t="s">
        <v>11</v>
      </c>
      <c r="C888" s="45" t="s">
        <v>56</v>
      </c>
      <c r="D888" s="45">
        <v>641</v>
      </c>
      <c r="E888" s="45">
        <v>5.1841918500000004E-3</v>
      </c>
      <c r="F888" s="45">
        <v>8.3289975000000005E-4</v>
      </c>
      <c r="G888" s="45">
        <v>9.8962822999999994E-4</v>
      </c>
      <c r="H888" s="45">
        <v>3.3616634000000001E-3</v>
      </c>
    </row>
    <row r="889" spans="1:8" x14ac:dyDescent="0.35">
      <c r="A889" s="45" t="s">
        <v>60</v>
      </c>
      <c r="B889" s="45" t="s">
        <v>12</v>
      </c>
      <c r="C889" s="45" t="s">
        <v>56</v>
      </c>
      <c r="D889" s="45">
        <v>131</v>
      </c>
      <c r="E889" s="45">
        <v>6.5670940499999997E-3</v>
      </c>
      <c r="F889" s="45">
        <v>1.08460537E-3</v>
      </c>
      <c r="G889" s="45">
        <v>1.1325803399999999E-3</v>
      </c>
      <c r="H889" s="45">
        <v>4.3499078600000001E-3</v>
      </c>
    </row>
    <row r="890" spans="1:8" x14ac:dyDescent="0.35">
      <c r="A890" s="45" t="s">
        <v>60</v>
      </c>
      <c r="B890" s="45" t="s">
        <v>13</v>
      </c>
      <c r="C890" s="45" t="s">
        <v>56</v>
      </c>
      <c r="D890" s="45">
        <v>828</v>
      </c>
      <c r="E890" s="45">
        <v>6.2283612799999997E-3</v>
      </c>
      <c r="F890" s="45">
        <v>9.0089046000000001E-4</v>
      </c>
      <c r="G890" s="45">
        <v>1.08709607E-3</v>
      </c>
      <c r="H890" s="45">
        <v>4.2403742599999997E-3</v>
      </c>
    </row>
    <row r="891" spans="1:8" x14ac:dyDescent="0.35">
      <c r="A891" s="45" t="s">
        <v>61</v>
      </c>
      <c r="B891" s="45" t="s">
        <v>8</v>
      </c>
      <c r="C891" s="45" t="s">
        <v>9</v>
      </c>
      <c r="D891" s="45">
        <v>65403</v>
      </c>
      <c r="E891" s="45">
        <v>5.9804016799999997E-3</v>
      </c>
      <c r="F891" s="45">
        <v>9.5904265000000002E-4</v>
      </c>
      <c r="G891" s="45">
        <v>1.2097585099999999E-3</v>
      </c>
      <c r="H891" s="45">
        <v>3.8115007499999998E-3</v>
      </c>
    </row>
    <row r="892" spans="1:8" x14ac:dyDescent="0.35">
      <c r="A892" s="45" t="s">
        <v>61</v>
      </c>
      <c r="B892" s="45" t="s">
        <v>10</v>
      </c>
      <c r="C892" s="45" t="s">
        <v>9</v>
      </c>
      <c r="D892" s="45">
        <v>30138</v>
      </c>
      <c r="E892" s="45">
        <v>5.4262385200000004E-3</v>
      </c>
      <c r="F892" s="45">
        <v>8.6928269000000004E-4</v>
      </c>
      <c r="G892" s="45">
        <v>1.0730748000000001E-3</v>
      </c>
      <c r="H892" s="45">
        <v>3.4837903000000002E-3</v>
      </c>
    </row>
    <row r="893" spans="1:8" x14ac:dyDescent="0.35">
      <c r="A893" s="45" t="s">
        <v>61</v>
      </c>
      <c r="B893" s="45" t="s">
        <v>11</v>
      </c>
      <c r="C893" s="45" t="s">
        <v>9</v>
      </c>
      <c r="D893" s="45">
        <v>14973</v>
      </c>
      <c r="E893" s="45">
        <v>5.8765899700000002E-3</v>
      </c>
      <c r="F893" s="45">
        <v>1.00247783E-3</v>
      </c>
      <c r="G893" s="45">
        <v>1.1901366E-3</v>
      </c>
      <c r="H893" s="45">
        <v>3.6838289500000002E-3</v>
      </c>
    </row>
    <row r="894" spans="1:8" x14ac:dyDescent="0.35">
      <c r="A894" s="45" t="s">
        <v>61</v>
      </c>
      <c r="B894" s="45" t="s">
        <v>12</v>
      </c>
      <c r="C894" s="45" t="s">
        <v>9</v>
      </c>
      <c r="D894" s="45">
        <v>4563</v>
      </c>
      <c r="E894" s="45">
        <v>7.2658676299999997E-3</v>
      </c>
      <c r="F894" s="45">
        <v>1.1859174900000001E-3</v>
      </c>
      <c r="G894" s="45">
        <v>1.47433337E-3</v>
      </c>
      <c r="H894" s="45">
        <v>4.6055173700000002E-3</v>
      </c>
    </row>
    <row r="895" spans="1:8" x14ac:dyDescent="0.35">
      <c r="A895" s="45" t="s">
        <v>61</v>
      </c>
      <c r="B895" s="45" t="s">
        <v>13</v>
      </c>
      <c r="C895" s="45" t="s">
        <v>9</v>
      </c>
      <c r="D895" s="45">
        <v>15729</v>
      </c>
      <c r="E895" s="45">
        <v>6.76812887E-3</v>
      </c>
      <c r="F895" s="45">
        <v>1.0238656499999999E-3</v>
      </c>
      <c r="G895" s="45">
        <v>1.41358059E-3</v>
      </c>
      <c r="H895" s="45">
        <v>4.3306100300000002E-3</v>
      </c>
    </row>
    <row r="896" spans="1:8" x14ac:dyDescent="0.35">
      <c r="A896" s="45" t="s">
        <v>61</v>
      </c>
      <c r="B896" s="45" t="s">
        <v>8</v>
      </c>
      <c r="C896" s="45" t="s">
        <v>14</v>
      </c>
      <c r="D896" s="45">
        <v>1288</v>
      </c>
      <c r="E896" s="45">
        <v>6.2962151700000002E-3</v>
      </c>
      <c r="F896" s="45">
        <v>1.1209865699999999E-3</v>
      </c>
      <c r="G896" s="45">
        <v>1.2392074600000001E-3</v>
      </c>
      <c r="H896" s="45">
        <v>3.9360206500000001E-3</v>
      </c>
    </row>
    <row r="897" spans="1:8" x14ac:dyDescent="0.35">
      <c r="A897" s="45" t="s">
        <v>61</v>
      </c>
      <c r="B897" s="45" t="s">
        <v>10</v>
      </c>
      <c r="C897" s="45" t="s">
        <v>14</v>
      </c>
      <c r="D897" s="45">
        <v>504</v>
      </c>
      <c r="E897" s="45">
        <v>5.6183400600000001E-3</v>
      </c>
      <c r="F897" s="45">
        <v>9.2041422999999999E-4</v>
      </c>
      <c r="G897" s="45">
        <v>1.1369688099999999E-3</v>
      </c>
      <c r="H897" s="45">
        <v>3.5609565400000001E-3</v>
      </c>
    </row>
    <row r="898" spans="1:8" x14ac:dyDescent="0.35">
      <c r="A898" s="45" t="s">
        <v>61</v>
      </c>
      <c r="B898" s="45" t="s">
        <v>11</v>
      </c>
      <c r="C898" s="45" t="s">
        <v>14</v>
      </c>
      <c r="D898" s="45">
        <v>303</v>
      </c>
      <c r="E898" s="45">
        <v>5.8516682499999998E-3</v>
      </c>
      <c r="F898" s="45">
        <v>1.0921645299999999E-3</v>
      </c>
      <c r="G898" s="45">
        <v>1.1362453199999999E-3</v>
      </c>
      <c r="H898" s="45">
        <v>3.6232578999999998E-3</v>
      </c>
    </row>
    <row r="899" spans="1:8" x14ac:dyDescent="0.35">
      <c r="A899" s="45" t="s">
        <v>61</v>
      </c>
      <c r="B899" s="45" t="s">
        <v>12</v>
      </c>
      <c r="C899" s="45" t="s">
        <v>14</v>
      </c>
      <c r="D899" s="45">
        <v>87</v>
      </c>
      <c r="E899" s="45">
        <v>7.1674114500000002E-3</v>
      </c>
      <c r="F899" s="45">
        <v>1.47150357E-3</v>
      </c>
      <c r="G899" s="45">
        <v>1.31864599E-3</v>
      </c>
      <c r="H899" s="45">
        <v>4.3772613499999998E-3</v>
      </c>
    </row>
    <row r="900" spans="1:8" x14ac:dyDescent="0.35">
      <c r="A900" s="45" t="s">
        <v>61</v>
      </c>
      <c r="B900" s="45" t="s">
        <v>13</v>
      </c>
      <c r="C900" s="45" t="s">
        <v>14</v>
      </c>
      <c r="D900" s="45">
        <v>394</v>
      </c>
      <c r="E900" s="45">
        <v>7.3128463799999998E-3</v>
      </c>
      <c r="F900" s="45">
        <v>1.3223230299999999E-3</v>
      </c>
      <c r="G900" s="45">
        <v>1.43163046E-3</v>
      </c>
      <c r="H900" s="45">
        <v>4.5588924300000002E-3</v>
      </c>
    </row>
    <row r="901" spans="1:8" x14ac:dyDescent="0.35">
      <c r="A901" s="45" t="s">
        <v>61</v>
      </c>
      <c r="B901" s="45" t="s">
        <v>8</v>
      </c>
      <c r="C901" s="45" t="s">
        <v>15</v>
      </c>
      <c r="D901" s="45">
        <v>954</v>
      </c>
      <c r="E901" s="45">
        <v>5.9057499199999999E-3</v>
      </c>
      <c r="F901" s="45">
        <v>6.4863319000000002E-4</v>
      </c>
      <c r="G901" s="45">
        <v>1.7598413599999999E-3</v>
      </c>
      <c r="H901" s="45">
        <v>3.4972748799999998E-3</v>
      </c>
    </row>
    <row r="902" spans="1:8" x14ac:dyDescent="0.35">
      <c r="A902" s="45" t="s">
        <v>61</v>
      </c>
      <c r="B902" s="45" t="s">
        <v>10</v>
      </c>
      <c r="C902" s="45" t="s">
        <v>15</v>
      </c>
      <c r="D902" s="45">
        <v>440</v>
      </c>
      <c r="E902" s="45">
        <v>5.4709856700000002E-3</v>
      </c>
      <c r="F902" s="45">
        <v>5.9701152999999999E-4</v>
      </c>
      <c r="G902" s="45">
        <v>1.6249208400000001E-3</v>
      </c>
      <c r="H902" s="45">
        <v>3.2490527999999999E-3</v>
      </c>
    </row>
    <row r="903" spans="1:8" x14ac:dyDescent="0.35">
      <c r="A903" s="45" t="s">
        <v>61</v>
      </c>
      <c r="B903" s="45" t="s">
        <v>11</v>
      </c>
      <c r="C903" s="45" t="s">
        <v>15</v>
      </c>
      <c r="D903" s="45">
        <v>180</v>
      </c>
      <c r="E903" s="45">
        <v>5.4604550200000003E-3</v>
      </c>
      <c r="F903" s="45">
        <v>6.6454451999999997E-4</v>
      </c>
      <c r="G903" s="45">
        <v>1.6953444199999999E-3</v>
      </c>
      <c r="H903" s="45">
        <v>3.1005655899999998E-3</v>
      </c>
    </row>
    <row r="904" spans="1:8" x14ac:dyDescent="0.35">
      <c r="A904" s="45" t="s">
        <v>61</v>
      </c>
      <c r="B904" s="45" t="s">
        <v>12</v>
      </c>
      <c r="C904" s="45" t="s">
        <v>15</v>
      </c>
      <c r="D904" s="45">
        <v>80</v>
      </c>
      <c r="E904" s="45">
        <v>7.3969904899999998E-3</v>
      </c>
      <c r="F904" s="45">
        <v>8.5402174999999999E-4</v>
      </c>
      <c r="G904" s="45">
        <v>1.9176791399999999E-3</v>
      </c>
      <c r="H904" s="45">
        <v>4.6252891299999998E-3</v>
      </c>
    </row>
    <row r="905" spans="1:8" x14ac:dyDescent="0.35">
      <c r="A905" s="45" t="s">
        <v>61</v>
      </c>
      <c r="B905" s="45" t="s">
        <v>13</v>
      </c>
      <c r="C905" s="45" t="s">
        <v>15</v>
      </c>
      <c r="D905" s="45">
        <v>254</v>
      </c>
      <c r="E905" s="45">
        <v>6.50476609E-3</v>
      </c>
      <c r="F905" s="45">
        <v>6.6209147999999999E-4</v>
      </c>
      <c r="G905" s="45">
        <v>1.98955577E-3</v>
      </c>
      <c r="H905" s="45">
        <v>3.8531183599999999E-3</v>
      </c>
    </row>
    <row r="906" spans="1:8" x14ac:dyDescent="0.35">
      <c r="A906" s="45" t="s">
        <v>61</v>
      </c>
      <c r="B906" s="45" t="s">
        <v>8</v>
      </c>
      <c r="C906" s="45" t="s">
        <v>16</v>
      </c>
      <c r="D906" s="45">
        <v>862</v>
      </c>
      <c r="E906" s="45">
        <v>6.2500669000000002E-3</v>
      </c>
      <c r="F906" s="45">
        <v>1.0488767299999999E-3</v>
      </c>
      <c r="G906" s="45">
        <v>1.02331172E-3</v>
      </c>
      <c r="H906" s="45">
        <v>4.1778779699999996E-3</v>
      </c>
    </row>
    <row r="907" spans="1:8" x14ac:dyDescent="0.35">
      <c r="A907" s="45" t="s">
        <v>61</v>
      </c>
      <c r="B907" s="45" t="s">
        <v>10</v>
      </c>
      <c r="C907" s="45" t="s">
        <v>16</v>
      </c>
      <c r="D907" s="45">
        <v>392</v>
      </c>
      <c r="E907" s="45">
        <v>5.7903141399999998E-3</v>
      </c>
      <c r="F907" s="45">
        <v>9.3785406999999995E-4</v>
      </c>
      <c r="G907" s="45">
        <v>9.851247300000001E-4</v>
      </c>
      <c r="H907" s="45">
        <v>3.86733489E-3</v>
      </c>
    </row>
    <row r="908" spans="1:8" x14ac:dyDescent="0.35">
      <c r="A908" s="45" t="s">
        <v>61</v>
      </c>
      <c r="B908" s="45" t="s">
        <v>11</v>
      </c>
      <c r="C908" s="45" t="s">
        <v>16</v>
      </c>
      <c r="D908" s="45">
        <v>198</v>
      </c>
      <c r="E908" s="45">
        <v>6.0295662699999999E-3</v>
      </c>
      <c r="F908" s="45">
        <v>1.1125138200000001E-3</v>
      </c>
      <c r="G908" s="45">
        <v>1.03342428E-3</v>
      </c>
      <c r="H908" s="45">
        <v>3.8836277099999999E-3</v>
      </c>
    </row>
    <row r="909" spans="1:8" x14ac:dyDescent="0.35">
      <c r="A909" s="45" t="s">
        <v>61</v>
      </c>
      <c r="B909" s="45" t="s">
        <v>12</v>
      </c>
      <c r="C909" s="45" t="s">
        <v>16</v>
      </c>
      <c r="D909" s="45">
        <v>36</v>
      </c>
      <c r="E909" s="45">
        <v>8.0478392999999999E-3</v>
      </c>
      <c r="F909" s="45">
        <v>1.37024158E-3</v>
      </c>
      <c r="G909" s="45">
        <v>1.1779832700000001E-3</v>
      </c>
      <c r="H909" s="45">
        <v>5.4996139600000001E-3</v>
      </c>
    </row>
    <row r="910" spans="1:8" x14ac:dyDescent="0.35">
      <c r="A910" s="45" t="s">
        <v>61</v>
      </c>
      <c r="B910" s="45" t="s">
        <v>13</v>
      </c>
      <c r="C910" s="45" t="s">
        <v>16</v>
      </c>
      <c r="D910" s="45">
        <v>236</v>
      </c>
      <c r="E910" s="45">
        <v>6.9244838399999996E-3</v>
      </c>
      <c r="F910" s="45">
        <v>1.1308750599999999E-3</v>
      </c>
      <c r="G910" s="45">
        <v>1.0546627399999999E-3</v>
      </c>
      <c r="H910" s="45">
        <v>4.7389455100000002E-3</v>
      </c>
    </row>
    <row r="911" spans="1:8" x14ac:dyDescent="0.35">
      <c r="A911" s="45" t="s">
        <v>61</v>
      </c>
      <c r="B911" s="45" t="s">
        <v>8</v>
      </c>
      <c r="C911" s="45" t="s">
        <v>17</v>
      </c>
      <c r="D911" s="45">
        <v>959</v>
      </c>
      <c r="E911" s="45">
        <v>6.8692308299999998E-3</v>
      </c>
      <c r="F911" s="45">
        <v>1.02499927E-3</v>
      </c>
      <c r="G911" s="45">
        <v>1.1291538699999999E-3</v>
      </c>
      <c r="H911" s="45">
        <v>4.7150771999999999E-3</v>
      </c>
    </row>
    <row r="912" spans="1:8" x14ac:dyDescent="0.35">
      <c r="A912" s="45" t="s">
        <v>61</v>
      </c>
      <c r="B912" s="45" t="s">
        <v>10</v>
      </c>
      <c r="C912" s="45" t="s">
        <v>17</v>
      </c>
      <c r="D912" s="45">
        <v>406</v>
      </c>
      <c r="E912" s="45">
        <v>6.6828872300000002E-3</v>
      </c>
      <c r="F912" s="45">
        <v>9.2695196000000004E-4</v>
      </c>
      <c r="G912" s="45">
        <v>1.06310412E-3</v>
      </c>
      <c r="H912" s="45">
        <v>4.6928306900000001E-3</v>
      </c>
    </row>
    <row r="913" spans="1:8" x14ac:dyDescent="0.35">
      <c r="A913" s="45" t="s">
        <v>61</v>
      </c>
      <c r="B913" s="45" t="s">
        <v>11</v>
      </c>
      <c r="C913" s="45" t="s">
        <v>17</v>
      </c>
      <c r="D913" s="45">
        <v>226</v>
      </c>
      <c r="E913" s="45">
        <v>6.6347609199999998E-3</v>
      </c>
      <c r="F913" s="45">
        <v>1.08284143E-3</v>
      </c>
      <c r="G913" s="45">
        <v>1.0021813999999999E-3</v>
      </c>
      <c r="H913" s="45">
        <v>4.5497375500000003E-3</v>
      </c>
    </row>
    <row r="914" spans="1:8" x14ac:dyDescent="0.35">
      <c r="A914" s="45" t="s">
        <v>61</v>
      </c>
      <c r="B914" s="45" t="s">
        <v>12</v>
      </c>
      <c r="C914" s="45" t="s">
        <v>17</v>
      </c>
      <c r="D914" s="45">
        <v>88</v>
      </c>
      <c r="E914" s="45">
        <v>7.5445862199999998E-3</v>
      </c>
      <c r="F914" s="45">
        <v>1.0515307099999999E-3</v>
      </c>
      <c r="G914" s="45">
        <v>1.23895179E-3</v>
      </c>
      <c r="H914" s="45">
        <v>5.2541033000000001E-3</v>
      </c>
    </row>
    <row r="915" spans="1:8" x14ac:dyDescent="0.35">
      <c r="A915" s="45" t="s">
        <v>61</v>
      </c>
      <c r="B915" s="45" t="s">
        <v>13</v>
      </c>
      <c r="C915" s="45" t="s">
        <v>17</v>
      </c>
      <c r="D915" s="45">
        <v>239</v>
      </c>
      <c r="E915" s="45">
        <v>7.1588309300000003E-3</v>
      </c>
      <c r="F915" s="45">
        <v>1.12709181E-3</v>
      </c>
      <c r="G915" s="45">
        <v>1.3209938800000001E-3</v>
      </c>
      <c r="H915" s="45">
        <v>4.7107447599999998E-3</v>
      </c>
    </row>
    <row r="916" spans="1:8" x14ac:dyDescent="0.35">
      <c r="A916" s="45" t="s">
        <v>61</v>
      </c>
      <c r="B916" s="45" t="s">
        <v>8</v>
      </c>
      <c r="C916" s="45" t="s">
        <v>18</v>
      </c>
      <c r="D916" s="45">
        <v>776</v>
      </c>
      <c r="E916" s="45">
        <v>7.2638051300000003E-3</v>
      </c>
      <c r="F916" s="45">
        <v>7.7094347000000003E-4</v>
      </c>
      <c r="G916" s="45">
        <v>1.5469582799999999E-3</v>
      </c>
      <c r="H916" s="45">
        <v>4.9459028900000002E-3</v>
      </c>
    </row>
    <row r="917" spans="1:8" x14ac:dyDescent="0.35">
      <c r="A917" s="45" t="s">
        <v>61</v>
      </c>
      <c r="B917" s="45" t="s">
        <v>10</v>
      </c>
      <c r="C917" s="45" t="s">
        <v>18</v>
      </c>
      <c r="D917" s="45">
        <v>281</v>
      </c>
      <c r="E917" s="45">
        <v>6.7613596699999997E-3</v>
      </c>
      <c r="F917" s="45">
        <v>7.4502415E-4</v>
      </c>
      <c r="G917" s="45">
        <v>1.40458161E-3</v>
      </c>
      <c r="H917" s="45">
        <v>4.6117533999999998E-3</v>
      </c>
    </row>
    <row r="918" spans="1:8" x14ac:dyDescent="0.35">
      <c r="A918" s="45" t="s">
        <v>61</v>
      </c>
      <c r="B918" s="45" t="s">
        <v>11</v>
      </c>
      <c r="C918" s="45" t="s">
        <v>18</v>
      </c>
      <c r="D918" s="45">
        <v>179</v>
      </c>
      <c r="E918" s="45">
        <v>6.8233367399999998E-3</v>
      </c>
      <c r="F918" s="45">
        <v>6.5629502000000002E-4</v>
      </c>
      <c r="G918" s="45">
        <v>1.47630847E-3</v>
      </c>
      <c r="H918" s="45">
        <v>4.6907327200000001E-3</v>
      </c>
    </row>
    <row r="919" spans="1:8" x14ac:dyDescent="0.35">
      <c r="A919" s="45" t="s">
        <v>61</v>
      </c>
      <c r="B919" s="45" t="s">
        <v>12</v>
      </c>
      <c r="C919" s="45" t="s">
        <v>18</v>
      </c>
      <c r="D919" s="45">
        <v>56</v>
      </c>
      <c r="E919" s="45">
        <v>8.9663935699999999E-3</v>
      </c>
      <c r="F919" s="45">
        <v>7.7628946E-4</v>
      </c>
      <c r="G919" s="45">
        <v>1.68237408E-3</v>
      </c>
      <c r="H919" s="45">
        <v>6.5077296200000004E-3</v>
      </c>
    </row>
    <row r="920" spans="1:8" x14ac:dyDescent="0.35">
      <c r="A920" s="45" t="s">
        <v>61</v>
      </c>
      <c r="B920" s="45" t="s">
        <v>13</v>
      </c>
      <c r="C920" s="45" t="s">
        <v>18</v>
      </c>
      <c r="D920" s="45">
        <v>260</v>
      </c>
      <c r="E920" s="45">
        <v>7.7433669300000004E-3</v>
      </c>
      <c r="F920" s="45">
        <v>8.7673587000000001E-4</v>
      </c>
      <c r="G920" s="45">
        <v>1.7203078099999999E-3</v>
      </c>
      <c r="H920" s="45">
        <v>5.1463227699999996E-3</v>
      </c>
    </row>
    <row r="921" spans="1:8" x14ac:dyDescent="0.35">
      <c r="A921" s="45" t="s">
        <v>61</v>
      </c>
      <c r="B921" s="45" t="s">
        <v>8</v>
      </c>
      <c r="C921" s="45" t="s">
        <v>19</v>
      </c>
      <c r="D921" s="45">
        <v>973</v>
      </c>
      <c r="E921" s="45">
        <v>6.8182713300000003E-3</v>
      </c>
      <c r="F921" s="45">
        <v>1.1273122E-3</v>
      </c>
      <c r="G921" s="45">
        <v>1.372723E-3</v>
      </c>
      <c r="H921" s="45">
        <v>4.3182356500000001E-3</v>
      </c>
    </row>
    <row r="922" spans="1:8" x14ac:dyDescent="0.35">
      <c r="A922" s="45" t="s">
        <v>61</v>
      </c>
      <c r="B922" s="45" t="s">
        <v>10</v>
      </c>
      <c r="C922" s="45" t="s">
        <v>19</v>
      </c>
      <c r="D922" s="45">
        <v>431</v>
      </c>
      <c r="E922" s="45">
        <v>6.1860066799999999E-3</v>
      </c>
      <c r="F922" s="45">
        <v>8.4767312999999998E-4</v>
      </c>
      <c r="G922" s="45">
        <v>1.30757474E-3</v>
      </c>
      <c r="H922" s="45">
        <v>4.0307583400000001E-3</v>
      </c>
    </row>
    <row r="923" spans="1:8" x14ac:dyDescent="0.35">
      <c r="A923" s="45" t="s">
        <v>61</v>
      </c>
      <c r="B923" s="45" t="s">
        <v>11</v>
      </c>
      <c r="C923" s="45" t="s">
        <v>19</v>
      </c>
      <c r="D923" s="45">
        <v>246</v>
      </c>
      <c r="E923" s="45">
        <v>6.5342232700000002E-3</v>
      </c>
      <c r="F923" s="45">
        <v>1.1838958099999999E-3</v>
      </c>
      <c r="G923" s="45">
        <v>1.39105289E-3</v>
      </c>
      <c r="H923" s="45">
        <v>3.9592740700000002E-3</v>
      </c>
    </row>
    <row r="924" spans="1:8" x14ac:dyDescent="0.35">
      <c r="A924" s="45" t="s">
        <v>61</v>
      </c>
      <c r="B924" s="45" t="s">
        <v>12</v>
      </c>
      <c r="C924" s="45" t="s">
        <v>19</v>
      </c>
      <c r="D924" s="45">
        <v>46</v>
      </c>
      <c r="E924" s="45">
        <v>7.43181337E-3</v>
      </c>
      <c r="F924" s="45">
        <v>1.3093797899999999E-3</v>
      </c>
      <c r="G924" s="45">
        <v>1.4950681799999999E-3</v>
      </c>
      <c r="H924" s="45">
        <v>4.62736489E-3</v>
      </c>
    </row>
    <row r="925" spans="1:8" x14ac:dyDescent="0.35">
      <c r="A925" s="45" t="s">
        <v>61</v>
      </c>
      <c r="B925" s="45" t="s">
        <v>13</v>
      </c>
      <c r="C925" s="45" t="s">
        <v>19</v>
      </c>
      <c r="D925" s="45">
        <v>250</v>
      </c>
      <c r="E925" s="45">
        <v>8.0749071499999995E-3</v>
      </c>
      <c r="F925" s="45">
        <v>1.52023125E-3</v>
      </c>
      <c r="G925" s="45">
        <v>1.4444904900000001E-3</v>
      </c>
      <c r="H925" s="45">
        <v>5.11018493E-3</v>
      </c>
    </row>
    <row r="926" spans="1:8" x14ac:dyDescent="0.35">
      <c r="A926" s="45" t="s">
        <v>61</v>
      </c>
      <c r="B926" s="45" t="s">
        <v>8</v>
      </c>
      <c r="C926" s="45" t="s">
        <v>20</v>
      </c>
      <c r="D926" s="45">
        <v>555</v>
      </c>
      <c r="E926" s="45">
        <v>4.4363944799999996E-3</v>
      </c>
      <c r="F926" s="45">
        <v>7.9940331999999998E-4</v>
      </c>
      <c r="G926" s="45">
        <v>5.7586727999999995E-4</v>
      </c>
      <c r="H926" s="45">
        <v>3.06112338E-3</v>
      </c>
    </row>
    <row r="927" spans="1:8" x14ac:dyDescent="0.35">
      <c r="A927" s="45" t="s">
        <v>61</v>
      </c>
      <c r="B927" s="45" t="s">
        <v>10</v>
      </c>
      <c r="C927" s="45" t="s">
        <v>20</v>
      </c>
      <c r="D927" s="45">
        <v>211</v>
      </c>
      <c r="E927" s="45">
        <v>4.0106084099999998E-3</v>
      </c>
      <c r="F927" s="45">
        <v>7.6866089000000002E-4</v>
      </c>
      <c r="G927" s="45">
        <v>5.1436036999999999E-4</v>
      </c>
      <c r="H927" s="45">
        <v>2.7275866600000001E-3</v>
      </c>
    </row>
    <row r="928" spans="1:8" x14ac:dyDescent="0.35">
      <c r="A928" s="45" t="s">
        <v>61</v>
      </c>
      <c r="B928" s="45" t="s">
        <v>11</v>
      </c>
      <c r="C928" s="45" t="s">
        <v>20</v>
      </c>
      <c r="D928" s="45">
        <v>148</v>
      </c>
      <c r="E928" s="45">
        <v>4.3714806099999998E-3</v>
      </c>
      <c r="F928" s="45">
        <v>8.2809346999999998E-4</v>
      </c>
      <c r="G928" s="45">
        <v>6.3641743000000003E-4</v>
      </c>
      <c r="H928" s="45">
        <v>2.9069692200000001E-3</v>
      </c>
    </row>
    <row r="929" spans="1:8" x14ac:dyDescent="0.35">
      <c r="A929" s="45" t="s">
        <v>61</v>
      </c>
      <c r="B929" s="45" t="s">
        <v>12</v>
      </c>
      <c r="C929" s="45" t="s">
        <v>20</v>
      </c>
      <c r="D929" s="45">
        <v>72</v>
      </c>
      <c r="E929" s="45">
        <v>5.6428430800000004E-3</v>
      </c>
      <c r="F929" s="45">
        <v>9.2656868999999996E-4</v>
      </c>
      <c r="G929" s="45">
        <v>6.4750487000000002E-4</v>
      </c>
      <c r="H929" s="45">
        <v>4.0687690099999998E-3</v>
      </c>
    </row>
    <row r="930" spans="1:8" x14ac:dyDescent="0.35">
      <c r="A930" s="45" t="s">
        <v>61</v>
      </c>
      <c r="B930" s="45" t="s">
        <v>13</v>
      </c>
      <c r="C930" s="45" t="s">
        <v>20</v>
      </c>
      <c r="D930" s="45">
        <v>124</v>
      </c>
      <c r="E930" s="45">
        <v>4.5378768599999997E-3</v>
      </c>
      <c r="F930" s="45">
        <v>7.4363399999999996E-4</v>
      </c>
      <c r="G930" s="45">
        <v>5.6666268E-4</v>
      </c>
      <c r="H930" s="45">
        <v>3.2275796599999999E-3</v>
      </c>
    </row>
    <row r="931" spans="1:8" x14ac:dyDescent="0.35">
      <c r="A931" s="45" t="s">
        <v>61</v>
      </c>
      <c r="B931" s="45" t="s">
        <v>8</v>
      </c>
      <c r="C931" s="45" t="s">
        <v>21</v>
      </c>
      <c r="D931" s="45">
        <v>699</v>
      </c>
      <c r="E931" s="45">
        <v>7.9500640100000006E-3</v>
      </c>
      <c r="F931" s="45">
        <v>1.2471352199999999E-3</v>
      </c>
      <c r="G931" s="45">
        <v>1.84698354E-3</v>
      </c>
      <c r="H931" s="45">
        <v>4.8559447599999996E-3</v>
      </c>
    </row>
    <row r="932" spans="1:8" x14ac:dyDescent="0.35">
      <c r="A932" s="45" t="s">
        <v>61</v>
      </c>
      <c r="B932" s="45" t="s">
        <v>10</v>
      </c>
      <c r="C932" s="45" t="s">
        <v>21</v>
      </c>
      <c r="D932" s="45">
        <v>272</v>
      </c>
      <c r="E932" s="45">
        <v>7.5824224799999999E-3</v>
      </c>
      <c r="F932" s="45">
        <v>1.17013015E-3</v>
      </c>
      <c r="G932" s="45">
        <v>1.7017290599999999E-3</v>
      </c>
      <c r="H932" s="45">
        <v>4.7105628E-3</v>
      </c>
    </row>
    <row r="933" spans="1:8" x14ac:dyDescent="0.35">
      <c r="A933" s="45" t="s">
        <v>61</v>
      </c>
      <c r="B933" s="45" t="s">
        <v>11</v>
      </c>
      <c r="C933" s="45" t="s">
        <v>21</v>
      </c>
      <c r="D933" s="45">
        <v>168</v>
      </c>
      <c r="E933" s="45">
        <v>7.3902527399999996E-3</v>
      </c>
      <c r="F933" s="45">
        <v>1.1514134499999999E-3</v>
      </c>
      <c r="G933" s="45">
        <v>1.8668014600000001E-3</v>
      </c>
      <c r="H933" s="45">
        <v>4.37203735E-3</v>
      </c>
    </row>
    <row r="934" spans="1:8" x14ac:dyDescent="0.35">
      <c r="A934" s="45" t="s">
        <v>61</v>
      </c>
      <c r="B934" s="45" t="s">
        <v>12</v>
      </c>
      <c r="C934" s="45" t="s">
        <v>21</v>
      </c>
      <c r="D934" s="45">
        <v>78</v>
      </c>
      <c r="E934" s="45">
        <v>8.4756348399999994E-3</v>
      </c>
      <c r="F934" s="45">
        <v>1.3693017500000001E-3</v>
      </c>
      <c r="G934" s="45">
        <v>1.79783923E-3</v>
      </c>
      <c r="H934" s="45">
        <v>5.3084933399999996E-3</v>
      </c>
    </row>
    <row r="935" spans="1:8" x14ac:dyDescent="0.35">
      <c r="A935" s="45" t="s">
        <v>61</v>
      </c>
      <c r="B935" s="45" t="s">
        <v>13</v>
      </c>
      <c r="C935" s="45" t="s">
        <v>21</v>
      </c>
      <c r="D935" s="45">
        <v>181</v>
      </c>
      <c r="E935" s="45">
        <v>8.7956566100000008E-3</v>
      </c>
      <c r="F935" s="45">
        <v>1.3990559299999999E-3</v>
      </c>
      <c r="G935" s="45">
        <v>2.0680501799999998E-3</v>
      </c>
      <c r="H935" s="45">
        <v>5.3285499999999996E-3</v>
      </c>
    </row>
    <row r="936" spans="1:8" x14ac:dyDescent="0.35">
      <c r="A936" s="45" t="s">
        <v>61</v>
      </c>
      <c r="B936" s="45" t="s">
        <v>8</v>
      </c>
      <c r="C936" s="45" t="s">
        <v>22</v>
      </c>
      <c r="D936" s="45">
        <v>646</v>
      </c>
      <c r="E936" s="45">
        <v>7.6279237299999997E-3</v>
      </c>
      <c r="F936" s="45">
        <v>1.2921573400000001E-3</v>
      </c>
      <c r="G936" s="45">
        <v>1.70192614E-3</v>
      </c>
      <c r="H936" s="45">
        <v>4.6338397800000002E-3</v>
      </c>
    </row>
    <row r="937" spans="1:8" x14ac:dyDescent="0.35">
      <c r="A937" s="45" t="s">
        <v>61</v>
      </c>
      <c r="B937" s="45" t="s">
        <v>10</v>
      </c>
      <c r="C937" s="45" t="s">
        <v>22</v>
      </c>
      <c r="D937" s="45">
        <v>282</v>
      </c>
      <c r="E937" s="45">
        <v>6.8355576000000001E-3</v>
      </c>
      <c r="F937" s="45">
        <v>1.0297640000000001E-3</v>
      </c>
      <c r="G937" s="45">
        <v>1.6227916599999999E-3</v>
      </c>
      <c r="H937" s="45">
        <v>4.1830014900000002E-3</v>
      </c>
    </row>
    <row r="938" spans="1:8" x14ac:dyDescent="0.35">
      <c r="A938" s="45" t="s">
        <v>61</v>
      </c>
      <c r="B938" s="45" t="s">
        <v>11</v>
      </c>
      <c r="C938" s="45" t="s">
        <v>22</v>
      </c>
      <c r="D938" s="45">
        <v>143</v>
      </c>
      <c r="E938" s="45">
        <v>7.2008544299999996E-3</v>
      </c>
      <c r="F938" s="45">
        <v>1.2606026E-3</v>
      </c>
      <c r="G938" s="45">
        <v>1.6856867500000001E-3</v>
      </c>
      <c r="H938" s="45">
        <v>4.2545646299999998E-3</v>
      </c>
    </row>
    <row r="939" spans="1:8" x14ac:dyDescent="0.35">
      <c r="A939" s="45" t="s">
        <v>61</v>
      </c>
      <c r="B939" s="45" t="s">
        <v>12</v>
      </c>
      <c r="C939" s="45" t="s">
        <v>22</v>
      </c>
      <c r="D939" s="45">
        <v>54</v>
      </c>
      <c r="E939" s="45">
        <v>8.9744082099999997E-3</v>
      </c>
      <c r="F939" s="45">
        <v>1.7667607000000001E-3</v>
      </c>
      <c r="G939" s="45">
        <v>1.7618310200000001E-3</v>
      </c>
      <c r="H939" s="45">
        <v>5.4458160299999999E-3</v>
      </c>
    </row>
    <row r="940" spans="1:8" x14ac:dyDescent="0.35">
      <c r="A940" s="45" t="s">
        <v>61</v>
      </c>
      <c r="B940" s="45" t="s">
        <v>13</v>
      </c>
      <c r="C940" s="45" t="s">
        <v>22</v>
      </c>
      <c r="D940" s="45">
        <v>167</v>
      </c>
      <c r="E940" s="45">
        <v>8.8962350699999995E-3</v>
      </c>
      <c r="F940" s="45">
        <v>1.60879606E-3</v>
      </c>
      <c r="G940" s="45">
        <v>1.8300895699999999E-3</v>
      </c>
      <c r="H940" s="45">
        <v>5.4573489299999996E-3</v>
      </c>
    </row>
    <row r="941" spans="1:8" x14ac:dyDescent="0.35">
      <c r="A941" s="45" t="s">
        <v>61</v>
      </c>
      <c r="B941" s="45" t="s">
        <v>8</v>
      </c>
      <c r="C941" s="45" t="s">
        <v>23</v>
      </c>
      <c r="D941" s="45">
        <v>1099</v>
      </c>
      <c r="E941" s="45">
        <v>6.39835644E-3</v>
      </c>
      <c r="F941" s="45">
        <v>4.8994431999999999E-4</v>
      </c>
      <c r="G941" s="45">
        <v>1.77032758E-3</v>
      </c>
      <c r="H941" s="45">
        <v>4.13808404E-3</v>
      </c>
    </row>
    <row r="942" spans="1:8" x14ac:dyDescent="0.35">
      <c r="A942" s="45" t="s">
        <v>61</v>
      </c>
      <c r="B942" s="45" t="s">
        <v>10</v>
      </c>
      <c r="C942" s="45" t="s">
        <v>23</v>
      </c>
      <c r="D942" s="45">
        <v>492</v>
      </c>
      <c r="E942" s="45">
        <v>6.0640382699999997E-3</v>
      </c>
      <c r="F942" s="45">
        <v>4.4357849999999998E-4</v>
      </c>
      <c r="G942" s="45">
        <v>1.68979105E-3</v>
      </c>
      <c r="H942" s="45">
        <v>3.93066823E-3</v>
      </c>
    </row>
    <row r="943" spans="1:8" x14ac:dyDescent="0.35">
      <c r="A943" s="45" t="s">
        <v>61</v>
      </c>
      <c r="B943" s="45" t="s">
        <v>11</v>
      </c>
      <c r="C943" s="45" t="s">
        <v>23</v>
      </c>
      <c r="D943" s="45">
        <v>263</v>
      </c>
      <c r="E943" s="45">
        <v>6.2020751799999998E-3</v>
      </c>
      <c r="F943" s="45">
        <v>5.2039299999999996E-4</v>
      </c>
      <c r="G943" s="45">
        <v>1.69293913E-3</v>
      </c>
      <c r="H943" s="45">
        <v>3.9887425299999996E-3</v>
      </c>
    </row>
    <row r="944" spans="1:8" x14ac:dyDescent="0.35">
      <c r="A944" s="45" t="s">
        <v>61</v>
      </c>
      <c r="B944" s="45" t="s">
        <v>12</v>
      </c>
      <c r="C944" s="45" t="s">
        <v>23</v>
      </c>
      <c r="D944" s="45">
        <v>71</v>
      </c>
      <c r="E944" s="45">
        <v>7.66219981E-3</v>
      </c>
      <c r="F944" s="45">
        <v>5.4235109999999998E-4</v>
      </c>
      <c r="G944" s="45">
        <v>2.1319115700000001E-3</v>
      </c>
      <c r="H944" s="45">
        <v>4.98793668E-3</v>
      </c>
    </row>
    <row r="945" spans="1:8" x14ac:dyDescent="0.35">
      <c r="A945" s="45" t="s">
        <v>61</v>
      </c>
      <c r="B945" s="45" t="s">
        <v>13</v>
      </c>
      <c r="C945" s="45" t="s">
        <v>23</v>
      </c>
      <c r="D945" s="45">
        <v>273</v>
      </c>
      <c r="E945" s="45">
        <v>6.86126351E-3</v>
      </c>
      <c r="F945" s="45">
        <v>5.3054174000000001E-4</v>
      </c>
      <c r="G945" s="45">
        <v>1.8959857E-3</v>
      </c>
      <c r="H945" s="45">
        <v>4.43473554E-3</v>
      </c>
    </row>
    <row r="946" spans="1:8" x14ac:dyDescent="0.35">
      <c r="A946" s="45" t="s">
        <v>61</v>
      </c>
      <c r="B946" s="45" t="s">
        <v>8</v>
      </c>
      <c r="C946" s="45" t="s">
        <v>24</v>
      </c>
      <c r="D946" s="45">
        <v>2210</v>
      </c>
      <c r="E946" s="45">
        <v>7.1870598400000001E-3</v>
      </c>
      <c r="F946" s="45">
        <v>1.2204308799999999E-3</v>
      </c>
      <c r="G946" s="45">
        <v>1.73533053E-3</v>
      </c>
      <c r="H946" s="45">
        <v>4.2312979399999999E-3</v>
      </c>
    </row>
    <row r="947" spans="1:8" x14ac:dyDescent="0.35">
      <c r="A947" s="45" t="s">
        <v>61</v>
      </c>
      <c r="B947" s="45" t="s">
        <v>10</v>
      </c>
      <c r="C947" s="45" t="s">
        <v>24</v>
      </c>
      <c r="D947" s="45">
        <v>930</v>
      </c>
      <c r="E947" s="45">
        <v>6.5095950399999998E-3</v>
      </c>
      <c r="F947" s="45">
        <v>1.18482404E-3</v>
      </c>
      <c r="G947" s="45">
        <v>1.5299679E-3</v>
      </c>
      <c r="H947" s="45">
        <v>3.79480262E-3</v>
      </c>
    </row>
    <row r="948" spans="1:8" x14ac:dyDescent="0.35">
      <c r="A948" s="45" t="s">
        <v>61</v>
      </c>
      <c r="B948" s="45" t="s">
        <v>11</v>
      </c>
      <c r="C948" s="45" t="s">
        <v>24</v>
      </c>
      <c r="D948" s="45">
        <v>527</v>
      </c>
      <c r="E948" s="45">
        <v>7.0728790900000003E-3</v>
      </c>
      <c r="F948" s="45">
        <v>1.2277520599999999E-3</v>
      </c>
      <c r="G948" s="45">
        <v>1.6960737799999999E-3</v>
      </c>
      <c r="H948" s="45">
        <v>4.1490527599999999E-3</v>
      </c>
    </row>
    <row r="949" spans="1:8" x14ac:dyDescent="0.35">
      <c r="A949" s="45" t="s">
        <v>61</v>
      </c>
      <c r="B949" s="45" t="s">
        <v>12</v>
      </c>
      <c r="C949" s="45" t="s">
        <v>24</v>
      </c>
      <c r="D949" s="45">
        <v>104</v>
      </c>
      <c r="E949" s="45">
        <v>8.4005517700000004E-3</v>
      </c>
      <c r="F949" s="45">
        <v>1.3912257000000001E-3</v>
      </c>
      <c r="G949" s="45">
        <v>2.14977273E-3</v>
      </c>
      <c r="H949" s="45">
        <v>4.8595527999999999E-3</v>
      </c>
    </row>
    <row r="950" spans="1:8" x14ac:dyDescent="0.35">
      <c r="A950" s="45" t="s">
        <v>61</v>
      </c>
      <c r="B950" s="45" t="s">
        <v>13</v>
      </c>
      <c r="C950" s="45" t="s">
        <v>24</v>
      </c>
      <c r="D950" s="45">
        <v>649</v>
      </c>
      <c r="E950" s="45">
        <v>8.0561081499999996E-3</v>
      </c>
      <c r="F950" s="45">
        <v>1.23814033E-3</v>
      </c>
      <c r="G950" s="45">
        <v>1.99507408E-3</v>
      </c>
      <c r="H950" s="45">
        <v>4.8228932599999998E-3</v>
      </c>
    </row>
    <row r="951" spans="1:8" x14ac:dyDescent="0.35">
      <c r="A951" s="45" t="s">
        <v>61</v>
      </c>
      <c r="B951" s="45" t="s">
        <v>8</v>
      </c>
      <c r="C951" s="45" t="s">
        <v>25</v>
      </c>
      <c r="D951" s="45">
        <v>1711</v>
      </c>
      <c r="E951" s="45">
        <v>6.9403787300000002E-3</v>
      </c>
      <c r="F951" s="45">
        <v>8.0065374999999995E-4</v>
      </c>
      <c r="G951" s="45">
        <v>1.94802939E-3</v>
      </c>
      <c r="H951" s="45">
        <v>4.1916951100000001E-3</v>
      </c>
    </row>
    <row r="952" spans="1:8" x14ac:dyDescent="0.35">
      <c r="A952" s="45" t="s">
        <v>61</v>
      </c>
      <c r="B952" s="45" t="s">
        <v>10</v>
      </c>
      <c r="C952" s="45" t="s">
        <v>25</v>
      </c>
      <c r="D952" s="45">
        <v>739</v>
      </c>
      <c r="E952" s="45">
        <v>6.1897644600000003E-3</v>
      </c>
      <c r="F952" s="45">
        <v>6.9295634000000005E-4</v>
      </c>
      <c r="G952" s="45">
        <v>1.74495979E-3</v>
      </c>
      <c r="H952" s="45">
        <v>3.7518478500000001E-3</v>
      </c>
    </row>
    <row r="953" spans="1:8" x14ac:dyDescent="0.35">
      <c r="A953" s="45" t="s">
        <v>61</v>
      </c>
      <c r="B953" s="45" t="s">
        <v>11</v>
      </c>
      <c r="C953" s="45" t="s">
        <v>25</v>
      </c>
      <c r="D953" s="45">
        <v>406</v>
      </c>
      <c r="E953" s="45">
        <v>6.5834243099999997E-3</v>
      </c>
      <c r="F953" s="45">
        <v>7.9704296000000004E-4</v>
      </c>
      <c r="G953" s="45">
        <v>1.9028516600000001E-3</v>
      </c>
      <c r="H953" s="45">
        <v>3.8835292300000001E-3</v>
      </c>
    </row>
    <row r="954" spans="1:8" x14ac:dyDescent="0.35">
      <c r="A954" s="45" t="s">
        <v>61</v>
      </c>
      <c r="B954" s="45" t="s">
        <v>12</v>
      </c>
      <c r="C954" s="45" t="s">
        <v>25</v>
      </c>
      <c r="D954" s="45">
        <v>161</v>
      </c>
      <c r="E954" s="45">
        <v>8.8757330099999993E-3</v>
      </c>
      <c r="F954" s="45">
        <v>1.05280916E-3</v>
      </c>
      <c r="G954" s="45">
        <v>2.3273232200000001E-3</v>
      </c>
      <c r="H954" s="45">
        <v>5.49560017E-3</v>
      </c>
    </row>
    <row r="955" spans="1:8" x14ac:dyDescent="0.35">
      <c r="A955" s="45" t="s">
        <v>61</v>
      </c>
      <c r="B955" s="45" t="s">
        <v>13</v>
      </c>
      <c r="C955" s="45" t="s">
        <v>25</v>
      </c>
      <c r="D955" s="45">
        <v>405</v>
      </c>
      <c r="E955" s="45">
        <v>7.8984908399999994E-3</v>
      </c>
      <c r="F955" s="45">
        <v>9.0054844999999998E-4</v>
      </c>
      <c r="G955" s="45">
        <v>2.2130770299999998E-3</v>
      </c>
      <c r="H955" s="45">
        <v>4.7848648899999997E-3</v>
      </c>
    </row>
    <row r="956" spans="1:8" x14ac:dyDescent="0.35">
      <c r="A956" s="45" t="s">
        <v>61</v>
      </c>
      <c r="B956" s="45" t="s">
        <v>8</v>
      </c>
      <c r="C956" s="45" t="s">
        <v>26</v>
      </c>
      <c r="D956" s="45">
        <v>772</v>
      </c>
      <c r="E956" s="45">
        <v>6.01835336E-3</v>
      </c>
      <c r="F956" s="45">
        <v>7.2498356000000005E-4</v>
      </c>
      <c r="G956" s="45">
        <v>1.3160109599999999E-3</v>
      </c>
      <c r="H956" s="45">
        <v>3.9773583499999998E-3</v>
      </c>
    </row>
    <row r="957" spans="1:8" x14ac:dyDescent="0.35">
      <c r="A957" s="45" t="s">
        <v>61</v>
      </c>
      <c r="B957" s="45" t="s">
        <v>10</v>
      </c>
      <c r="C957" s="45" t="s">
        <v>26</v>
      </c>
      <c r="D957" s="45">
        <v>283</v>
      </c>
      <c r="E957" s="45">
        <v>5.45036619E-3</v>
      </c>
      <c r="F957" s="45">
        <v>6.0471446000000002E-4</v>
      </c>
      <c r="G957" s="45">
        <v>1.2421064999999999E-3</v>
      </c>
      <c r="H957" s="45">
        <v>3.6035447900000001E-3</v>
      </c>
    </row>
    <row r="958" spans="1:8" x14ac:dyDescent="0.35">
      <c r="A958" s="45" t="s">
        <v>61</v>
      </c>
      <c r="B958" s="45" t="s">
        <v>11</v>
      </c>
      <c r="C958" s="45" t="s">
        <v>26</v>
      </c>
      <c r="D958" s="45">
        <v>202</v>
      </c>
      <c r="E958" s="45">
        <v>5.8738423400000002E-3</v>
      </c>
      <c r="F958" s="45">
        <v>6.9713716999999999E-4</v>
      </c>
      <c r="G958" s="45">
        <v>1.36264646E-3</v>
      </c>
      <c r="H958" s="45">
        <v>3.8140582600000002E-3</v>
      </c>
    </row>
    <row r="959" spans="1:8" x14ac:dyDescent="0.35">
      <c r="A959" s="45" t="s">
        <v>61</v>
      </c>
      <c r="B959" s="45" t="s">
        <v>12</v>
      </c>
      <c r="C959" s="45" t="s">
        <v>26</v>
      </c>
      <c r="D959" s="45">
        <v>74</v>
      </c>
      <c r="E959" s="45">
        <v>6.7536283799999996E-3</v>
      </c>
      <c r="F959" s="45">
        <v>8.9683408E-4</v>
      </c>
      <c r="G959" s="45">
        <v>1.2837835600000001E-3</v>
      </c>
      <c r="H959" s="45">
        <v>4.5730102499999996E-3</v>
      </c>
    </row>
    <row r="960" spans="1:8" x14ac:dyDescent="0.35">
      <c r="A960" s="45" t="s">
        <v>61</v>
      </c>
      <c r="B960" s="45" t="s">
        <v>13</v>
      </c>
      <c r="C960" s="45" t="s">
        <v>26</v>
      </c>
      <c r="D960" s="45">
        <v>213</v>
      </c>
      <c r="E960" s="45">
        <v>6.6546033099999999E-3</v>
      </c>
      <c r="F960" s="45">
        <v>8.5148210000000001E-4</v>
      </c>
      <c r="G960" s="45">
        <v>1.3811725600000001E-3</v>
      </c>
      <c r="H960" s="45">
        <v>4.4219480999999998E-3</v>
      </c>
    </row>
    <row r="961" spans="1:8" x14ac:dyDescent="0.35">
      <c r="A961" s="45" t="s">
        <v>61</v>
      </c>
      <c r="B961" s="45" t="s">
        <v>8</v>
      </c>
      <c r="C961" s="45" t="s">
        <v>27</v>
      </c>
      <c r="D961" s="45">
        <v>1064</v>
      </c>
      <c r="E961" s="45">
        <v>5.6952600500000004E-3</v>
      </c>
      <c r="F961" s="45">
        <v>4.8316295999999999E-4</v>
      </c>
      <c r="G961" s="45">
        <v>1.53806802E-3</v>
      </c>
      <c r="H961" s="45">
        <v>3.67402859E-3</v>
      </c>
    </row>
    <row r="962" spans="1:8" x14ac:dyDescent="0.35">
      <c r="A962" s="45" t="s">
        <v>61</v>
      </c>
      <c r="B962" s="45" t="s">
        <v>10</v>
      </c>
      <c r="C962" s="45" t="s">
        <v>27</v>
      </c>
      <c r="D962" s="45">
        <v>556</v>
      </c>
      <c r="E962" s="45">
        <v>5.1918254699999996E-3</v>
      </c>
      <c r="F962" s="45">
        <v>4.3575531999999999E-4</v>
      </c>
      <c r="G962" s="45">
        <v>1.36769727E-3</v>
      </c>
      <c r="H962" s="45">
        <v>3.3883724099999998E-3</v>
      </c>
    </row>
    <row r="963" spans="1:8" x14ac:dyDescent="0.35">
      <c r="A963" s="45" t="s">
        <v>61</v>
      </c>
      <c r="B963" s="45" t="s">
        <v>11</v>
      </c>
      <c r="C963" s="45" t="s">
        <v>27</v>
      </c>
      <c r="D963" s="45">
        <v>251</v>
      </c>
      <c r="E963" s="45">
        <v>5.8313502899999996E-3</v>
      </c>
      <c r="F963" s="45">
        <v>5.7058778000000003E-4</v>
      </c>
      <c r="G963" s="45">
        <v>1.5887374100000001E-3</v>
      </c>
      <c r="H963" s="45">
        <v>3.6720246299999999E-3</v>
      </c>
    </row>
    <row r="964" spans="1:8" x14ac:dyDescent="0.35">
      <c r="A964" s="45" t="s">
        <v>61</v>
      </c>
      <c r="B964" s="45" t="s">
        <v>12</v>
      </c>
      <c r="C964" s="45" t="s">
        <v>27</v>
      </c>
      <c r="D964" s="45">
        <v>68</v>
      </c>
      <c r="E964" s="45">
        <v>6.9168706500000003E-3</v>
      </c>
      <c r="F964" s="45">
        <v>5.0125932000000002E-4</v>
      </c>
      <c r="G964" s="45">
        <v>1.94393358E-3</v>
      </c>
      <c r="H964" s="45">
        <v>4.4716773399999998E-3</v>
      </c>
    </row>
    <row r="965" spans="1:8" x14ac:dyDescent="0.35">
      <c r="A965" s="45" t="s">
        <v>61</v>
      </c>
      <c r="B965" s="45" t="s">
        <v>13</v>
      </c>
      <c r="C965" s="45" t="s">
        <v>27</v>
      </c>
      <c r="D965" s="45">
        <v>189</v>
      </c>
      <c r="E965" s="45">
        <v>6.5560084800000001E-3</v>
      </c>
      <c r="F965" s="45">
        <v>5.0001199999999998E-4</v>
      </c>
      <c r="G965" s="45">
        <v>1.82594773E-3</v>
      </c>
      <c r="H965" s="45">
        <v>4.23004826E-3</v>
      </c>
    </row>
    <row r="966" spans="1:8" x14ac:dyDescent="0.35">
      <c r="A966" s="45" t="s">
        <v>61</v>
      </c>
      <c r="B966" s="45" t="s">
        <v>8</v>
      </c>
      <c r="C966" s="45" t="s">
        <v>28</v>
      </c>
      <c r="D966" s="45">
        <v>1968</v>
      </c>
      <c r="E966" s="45">
        <v>6.4381019900000003E-3</v>
      </c>
      <c r="F966" s="45">
        <v>8.2391739999999999E-4</v>
      </c>
      <c r="G966" s="45">
        <v>1.83717819E-3</v>
      </c>
      <c r="H966" s="45">
        <v>3.7770059300000001E-3</v>
      </c>
    </row>
    <row r="967" spans="1:8" x14ac:dyDescent="0.35">
      <c r="A967" s="45" t="s">
        <v>61</v>
      </c>
      <c r="B967" s="45" t="s">
        <v>10</v>
      </c>
      <c r="C967" s="45" t="s">
        <v>28</v>
      </c>
      <c r="D967" s="45">
        <v>882</v>
      </c>
      <c r="E967" s="45">
        <v>5.8609166599999998E-3</v>
      </c>
      <c r="F967" s="45">
        <v>7.1277638999999999E-4</v>
      </c>
      <c r="G967" s="45">
        <v>1.6909693700000001E-3</v>
      </c>
      <c r="H967" s="45">
        <v>3.4571704299999999E-3</v>
      </c>
    </row>
    <row r="968" spans="1:8" x14ac:dyDescent="0.35">
      <c r="A968" s="45" t="s">
        <v>61</v>
      </c>
      <c r="B968" s="45" t="s">
        <v>11</v>
      </c>
      <c r="C968" s="45" t="s">
        <v>28</v>
      </c>
      <c r="D968" s="45">
        <v>419</v>
      </c>
      <c r="E968" s="45">
        <v>6.2646952399999997E-3</v>
      </c>
      <c r="F968" s="45">
        <v>9.2346723000000003E-4</v>
      </c>
      <c r="G968" s="45">
        <v>1.8395593400000001E-3</v>
      </c>
      <c r="H968" s="45">
        <v>3.5016681999999999E-3</v>
      </c>
    </row>
    <row r="969" spans="1:8" x14ac:dyDescent="0.35">
      <c r="A969" s="45" t="s">
        <v>61</v>
      </c>
      <c r="B969" s="45" t="s">
        <v>12</v>
      </c>
      <c r="C969" s="45" t="s">
        <v>28</v>
      </c>
      <c r="D969" s="45">
        <v>164</v>
      </c>
      <c r="E969" s="45">
        <v>7.57748958E-3</v>
      </c>
      <c r="F969" s="45">
        <v>9.2063267000000004E-4</v>
      </c>
      <c r="G969" s="45">
        <v>2.2268092899999999E-3</v>
      </c>
      <c r="H969" s="45">
        <v>4.4300471799999996E-3</v>
      </c>
    </row>
    <row r="970" spans="1:8" x14ac:dyDescent="0.35">
      <c r="A970" s="45" t="s">
        <v>61</v>
      </c>
      <c r="B970" s="45" t="s">
        <v>13</v>
      </c>
      <c r="C970" s="45" t="s">
        <v>28</v>
      </c>
      <c r="D970" s="45">
        <v>503</v>
      </c>
      <c r="E970" s="45">
        <v>7.2231423900000003E-3</v>
      </c>
      <c r="F970" s="45">
        <v>9.0434222999999998E-4</v>
      </c>
      <c r="G970" s="45">
        <v>1.9645320200000001E-3</v>
      </c>
      <c r="H970" s="45">
        <v>4.3542676700000001E-3</v>
      </c>
    </row>
    <row r="971" spans="1:8" x14ac:dyDescent="0.35">
      <c r="A971" s="45" t="s">
        <v>61</v>
      </c>
      <c r="B971" s="45" t="s">
        <v>8</v>
      </c>
      <c r="C971" s="45" t="s">
        <v>29</v>
      </c>
      <c r="D971" s="45">
        <v>730</v>
      </c>
      <c r="E971" s="45">
        <v>7.21779847E-3</v>
      </c>
      <c r="F971" s="45">
        <v>1.21697401E-3</v>
      </c>
      <c r="G971" s="45">
        <v>1.7356669200000001E-3</v>
      </c>
      <c r="H971" s="45">
        <v>4.2651570300000002E-3</v>
      </c>
    </row>
    <row r="972" spans="1:8" x14ac:dyDescent="0.35">
      <c r="A972" s="45" t="s">
        <v>61</v>
      </c>
      <c r="B972" s="45" t="s">
        <v>10</v>
      </c>
      <c r="C972" s="45" t="s">
        <v>29</v>
      </c>
      <c r="D972" s="45">
        <v>284</v>
      </c>
      <c r="E972" s="45">
        <v>6.7703032999999998E-3</v>
      </c>
      <c r="F972" s="45">
        <v>1.1415539399999999E-3</v>
      </c>
      <c r="G972" s="45">
        <v>1.72282514E-3</v>
      </c>
      <c r="H972" s="45">
        <v>3.9059237200000001E-3</v>
      </c>
    </row>
    <row r="973" spans="1:8" x14ac:dyDescent="0.35">
      <c r="A973" s="45" t="s">
        <v>61</v>
      </c>
      <c r="B973" s="45" t="s">
        <v>11</v>
      </c>
      <c r="C973" s="45" t="s">
        <v>29</v>
      </c>
      <c r="D973" s="45">
        <v>170</v>
      </c>
      <c r="E973" s="45">
        <v>6.9764431200000001E-3</v>
      </c>
      <c r="F973" s="45">
        <v>1.26565882E-3</v>
      </c>
      <c r="G973" s="45">
        <v>1.6542753500000001E-3</v>
      </c>
      <c r="H973" s="45">
        <v>4.0565084700000002E-3</v>
      </c>
    </row>
    <row r="974" spans="1:8" x14ac:dyDescent="0.35">
      <c r="A974" s="45" t="s">
        <v>61</v>
      </c>
      <c r="B974" s="45" t="s">
        <v>12</v>
      </c>
      <c r="C974" s="45" t="s">
        <v>29</v>
      </c>
      <c r="D974" s="45">
        <v>49</v>
      </c>
      <c r="E974" s="45">
        <v>8.8029097999999997E-3</v>
      </c>
      <c r="F974" s="45">
        <v>1.4422711199999999E-3</v>
      </c>
      <c r="G974" s="45">
        <v>1.8232706999999999E-3</v>
      </c>
      <c r="H974" s="45">
        <v>5.5373674499999996E-3</v>
      </c>
    </row>
    <row r="975" spans="1:8" x14ac:dyDescent="0.35">
      <c r="A975" s="45" t="s">
        <v>61</v>
      </c>
      <c r="B975" s="45" t="s">
        <v>13</v>
      </c>
      <c r="C975" s="45" t="s">
        <v>29</v>
      </c>
      <c r="D975" s="45">
        <v>227</v>
      </c>
      <c r="E975" s="45">
        <v>7.6162503899999999E-3</v>
      </c>
      <c r="F975" s="45">
        <v>1.2262397500000001E-3</v>
      </c>
      <c r="G975" s="45">
        <v>1.7937772800000001E-3</v>
      </c>
      <c r="H975" s="45">
        <v>4.5962328199999998E-3</v>
      </c>
    </row>
    <row r="976" spans="1:8" x14ac:dyDescent="0.35">
      <c r="A976" s="45" t="s">
        <v>61</v>
      </c>
      <c r="B976" s="45" t="s">
        <v>8</v>
      </c>
      <c r="C976" s="45" t="s">
        <v>30</v>
      </c>
      <c r="D976" s="45">
        <v>10055</v>
      </c>
      <c r="E976" s="45">
        <v>4.7522167299999998E-3</v>
      </c>
      <c r="F976" s="45">
        <v>9.8547662999999997E-4</v>
      </c>
      <c r="G976" s="45">
        <v>7.2547837000000003E-4</v>
      </c>
      <c r="H976" s="45">
        <v>3.0412612499999998E-3</v>
      </c>
    </row>
    <row r="977" spans="1:8" x14ac:dyDescent="0.35">
      <c r="A977" s="45" t="s">
        <v>61</v>
      </c>
      <c r="B977" s="45" t="s">
        <v>10</v>
      </c>
      <c r="C977" s="45" t="s">
        <v>30</v>
      </c>
      <c r="D977" s="45">
        <v>5805</v>
      </c>
      <c r="E977" s="45">
        <v>4.5922952700000004E-3</v>
      </c>
      <c r="F977" s="45">
        <v>9.4140762999999998E-4</v>
      </c>
      <c r="G977" s="45">
        <v>6.9464557999999999E-4</v>
      </c>
      <c r="H977" s="45">
        <v>2.9562415899999999E-3</v>
      </c>
    </row>
    <row r="978" spans="1:8" x14ac:dyDescent="0.35">
      <c r="A978" s="45" t="s">
        <v>61</v>
      </c>
      <c r="B978" s="45" t="s">
        <v>11</v>
      </c>
      <c r="C978" s="45" t="s">
        <v>30</v>
      </c>
      <c r="D978" s="45">
        <v>2269</v>
      </c>
      <c r="E978" s="45">
        <v>4.6521144099999998E-3</v>
      </c>
      <c r="F978" s="45">
        <v>1.0303933E-3</v>
      </c>
      <c r="G978" s="45">
        <v>7.1604676000000002E-4</v>
      </c>
      <c r="H978" s="45">
        <v>2.9056738600000001E-3</v>
      </c>
    </row>
    <row r="979" spans="1:8" x14ac:dyDescent="0.35">
      <c r="A979" s="45" t="s">
        <v>61</v>
      </c>
      <c r="B979" s="45" t="s">
        <v>12</v>
      </c>
      <c r="C979" s="45" t="s">
        <v>30</v>
      </c>
      <c r="D979" s="45">
        <v>429</v>
      </c>
      <c r="E979" s="45">
        <v>5.3654059599999998E-3</v>
      </c>
      <c r="F979" s="45">
        <v>1.24112361E-3</v>
      </c>
      <c r="G979" s="45">
        <v>7.9116462000000003E-4</v>
      </c>
      <c r="H979" s="45">
        <v>3.3331172599999999E-3</v>
      </c>
    </row>
    <row r="980" spans="1:8" x14ac:dyDescent="0.35">
      <c r="A980" s="45" t="s">
        <v>61</v>
      </c>
      <c r="B980" s="45" t="s">
        <v>13</v>
      </c>
      <c r="C980" s="45" t="s">
        <v>30</v>
      </c>
      <c r="D980" s="45">
        <v>1552</v>
      </c>
      <c r="E980" s="45">
        <v>5.3272283600000001E-3</v>
      </c>
      <c r="F980" s="45">
        <v>1.01397665E-3</v>
      </c>
      <c r="G980" s="45">
        <v>8.3643542000000001E-4</v>
      </c>
      <c r="H980" s="45">
        <v>3.4768158000000001E-3</v>
      </c>
    </row>
    <row r="981" spans="1:8" x14ac:dyDescent="0.35">
      <c r="A981" s="45" t="s">
        <v>61</v>
      </c>
      <c r="B981" s="45" t="s">
        <v>8</v>
      </c>
      <c r="C981" s="45" t="s">
        <v>31</v>
      </c>
      <c r="D981" s="45">
        <v>4119</v>
      </c>
      <c r="E981" s="45">
        <v>5.3737392299999997E-3</v>
      </c>
      <c r="F981" s="45">
        <v>1.1833624300000001E-3</v>
      </c>
      <c r="G981" s="45">
        <v>8.5123792999999999E-4</v>
      </c>
      <c r="H981" s="45">
        <v>3.3391383999999999E-3</v>
      </c>
    </row>
    <row r="982" spans="1:8" x14ac:dyDescent="0.35">
      <c r="A982" s="45" t="s">
        <v>61</v>
      </c>
      <c r="B982" s="45" t="s">
        <v>10</v>
      </c>
      <c r="C982" s="45" t="s">
        <v>31</v>
      </c>
      <c r="D982" s="45">
        <v>2145</v>
      </c>
      <c r="E982" s="45">
        <v>4.9918520500000004E-3</v>
      </c>
      <c r="F982" s="45">
        <v>1.0517512499999999E-3</v>
      </c>
      <c r="G982" s="45">
        <v>7.8362663000000003E-4</v>
      </c>
      <c r="H982" s="45">
        <v>3.1564736900000002E-3</v>
      </c>
    </row>
    <row r="983" spans="1:8" x14ac:dyDescent="0.35">
      <c r="A983" s="45" t="s">
        <v>61</v>
      </c>
      <c r="B983" s="45" t="s">
        <v>11</v>
      </c>
      <c r="C983" s="45" t="s">
        <v>31</v>
      </c>
      <c r="D983" s="45">
        <v>880</v>
      </c>
      <c r="E983" s="45">
        <v>5.44525965E-3</v>
      </c>
      <c r="F983" s="45">
        <v>1.29549377E-3</v>
      </c>
      <c r="G983" s="45">
        <v>8.7735402999999999E-4</v>
      </c>
      <c r="H983" s="45">
        <v>3.27241138E-3</v>
      </c>
    </row>
    <row r="984" spans="1:8" x14ac:dyDescent="0.35">
      <c r="A984" s="45" t="s">
        <v>61</v>
      </c>
      <c r="B984" s="45" t="s">
        <v>12</v>
      </c>
      <c r="C984" s="45" t="s">
        <v>31</v>
      </c>
      <c r="D984" s="45">
        <v>293</v>
      </c>
      <c r="E984" s="45">
        <v>6.45300032E-3</v>
      </c>
      <c r="F984" s="45">
        <v>1.55049115E-3</v>
      </c>
      <c r="G984" s="45">
        <v>9.4405710000000002E-4</v>
      </c>
      <c r="H984" s="45">
        <v>3.9584516100000001E-3</v>
      </c>
    </row>
    <row r="985" spans="1:8" x14ac:dyDescent="0.35">
      <c r="A985" s="45" t="s">
        <v>61</v>
      </c>
      <c r="B985" s="45" t="s">
        <v>13</v>
      </c>
      <c r="C985" s="45" t="s">
        <v>31</v>
      </c>
      <c r="D985" s="45">
        <v>801</v>
      </c>
      <c r="E985" s="45">
        <v>5.9230357799999996E-3</v>
      </c>
      <c r="F985" s="45">
        <v>1.27832084E-3</v>
      </c>
      <c r="G985" s="45">
        <v>9.6964996999999997E-4</v>
      </c>
      <c r="H985" s="45">
        <v>3.6750644899999998E-3</v>
      </c>
    </row>
    <row r="986" spans="1:8" x14ac:dyDescent="0.35">
      <c r="A986" s="45" t="s">
        <v>61</v>
      </c>
      <c r="B986" s="45" t="s">
        <v>8</v>
      </c>
      <c r="C986" s="45" t="s">
        <v>159</v>
      </c>
      <c r="D986" s="45">
        <v>1948</v>
      </c>
      <c r="E986" s="45">
        <v>6.04988948E-3</v>
      </c>
      <c r="F986" s="45">
        <v>8.6387841999999995E-4</v>
      </c>
      <c r="G986" s="45">
        <v>1.31348486E-3</v>
      </c>
      <c r="H986" s="45">
        <v>3.8725257100000001E-3</v>
      </c>
    </row>
    <row r="987" spans="1:8" x14ac:dyDescent="0.35">
      <c r="A987" s="45" t="s">
        <v>61</v>
      </c>
      <c r="B987" s="45" t="s">
        <v>10</v>
      </c>
      <c r="C987" s="45" t="s">
        <v>159</v>
      </c>
      <c r="D987" s="45">
        <v>911</v>
      </c>
      <c r="E987" s="45">
        <v>5.5928312000000004E-3</v>
      </c>
      <c r="F987" s="45">
        <v>7.7266765999999996E-4</v>
      </c>
      <c r="G987" s="45">
        <v>1.2102464299999999E-3</v>
      </c>
      <c r="H987" s="45">
        <v>3.6099166100000001E-3</v>
      </c>
    </row>
    <row r="988" spans="1:8" x14ac:dyDescent="0.35">
      <c r="A988" s="45" t="s">
        <v>61</v>
      </c>
      <c r="B988" s="45" t="s">
        <v>11</v>
      </c>
      <c r="C988" s="45" t="s">
        <v>159</v>
      </c>
      <c r="D988" s="45">
        <v>344</v>
      </c>
      <c r="E988" s="45">
        <v>6.1504761700000004E-3</v>
      </c>
      <c r="F988" s="45">
        <v>9.8379606000000008E-4</v>
      </c>
      <c r="G988" s="45">
        <v>1.2269525500000001E-3</v>
      </c>
      <c r="H988" s="45">
        <v>3.9397271100000001E-3</v>
      </c>
    </row>
    <row r="989" spans="1:8" x14ac:dyDescent="0.35">
      <c r="A989" s="45" t="s">
        <v>61</v>
      </c>
      <c r="B989" s="45" t="s">
        <v>12</v>
      </c>
      <c r="C989" s="45" t="s">
        <v>159</v>
      </c>
      <c r="D989" s="45">
        <v>187</v>
      </c>
      <c r="E989" s="45">
        <v>7.0067089899999999E-3</v>
      </c>
      <c r="F989" s="45">
        <v>1.0211178E-3</v>
      </c>
      <c r="G989" s="45">
        <v>1.50506264E-3</v>
      </c>
      <c r="H989" s="45">
        <v>4.4805280999999997E-3</v>
      </c>
    </row>
    <row r="990" spans="1:8" x14ac:dyDescent="0.35">
      <c r="A990" s="45" t="s">
        <v>61</v>
      </c>
      <c r="B990" s="45" t="s">
        <v>13</v>
      </c>
      <c r="C990" s="45" t="s">
        <v>159</v>
      </c>
      <c r="D990" s="45">
        <v>506</v>
      </c>
      <c r="E990" s="45">
        <v>6.4507847899999997E-3</v>
      </c>
      <c r="F990" s="45">
        <v>8.8845861000000001E-4</v>
      </c>
      <c r="G990" s="45">
        <v>1.48738265E-3</v>
      </c>
      <c r="H990" s="45">
        <v>4.07494303E-3</v>
      </c>
    </row>
    <row r="991" spans="1:8" x14ac:dyDescent="0.35">
      <c r="A991" s="45" t="s">
        <v>61</v>
      </c>
      <c r="B991" s="45" t="s">
        <v>8</v>
      </c>
      <c r="C991" s="45" t="s">
        <v>33</v>
      </c>
      <c r="D991" s="45">
        <v>899</v>
      </c>
      <c r="E991" s="45">
        <v>7.3381300899999996E-3</v>
      </c>
      <c r="F991" s="45">
        <v>1.35752665E-3</v>
      </c>
      <c r="G991" s="45">
        <v>1.60730262E-3</v>
      </c>
      <c r="H991" s="45">
        <v>4.3733003499999996E-3</v>
      </c>
    </row>
    <row r="992" spans="1:8" x14ac:dyDescent="0.35">
      <c r="A992" s="45" t="s">
        <v>61</v>
      </c>
      <c r="B992" s="45" t="s">
        <v>10</v>
      </c>
      <c r="C992" s="45" t="s">
        <v>33</v>
      </c>
      <c r="D992" s="45">
        <v>369</v>
      </c>
      <c r="E992" s="45">
        <v>6.7548991300000003E-3</v>
      </c>
      <c r="F992" s="45">
        <v>1.3018478600000001E-3</v>
      </c>
      <c r="G992" s="45">
        <v>1.4489232799999999E-3</v>
      </c>
      <c r="H992" s="45">
        <v>4.0041275300000002E-3</v>
      </c>
    </row>
    <row r="993" spans="1:8" x14ac:dyDescent="0.35">
      <c r="A993" s="45" t="s">
        <v>61</v>
      </c>
      <c r="B993" s="45" t="s">
        <v>11</v>
      </c>
      <c r="C993" s="45" t="s">
        <v>33</v>
      </c>
      <c r="D993" s="45">
        <v>202</v>
      </c>
      <c r="E993" s="45">
        <v>6.8739111200000003E-3</v>
      </c>
      <c r="F993" s="45">
        <v>1.2843208999999999E-3</v>
      </c>
      <c r="G993" s="45">
        <v>1.4040151400000001E-3</v>
      </c>
      <c r="H993" s="45">
        <v>4.1855745700000004E-3</v>
      </c>
    </row>
    <row r="994" spans="1:8" x14ac:dyDescent="0.35">
      <c r="A994" s="45" t="s">
        <v>61</v>
      </c>
      <c r="B994" s="45" t="s">
        <v>12</v>
      </c>
      <c r="C994" s="45" t="s">
        <v>33</v>
      </c>
      <c r="D994" s="45">
        <v>79</v>
      </c>
      <c r="E994" s="45">
        <v>8.0716711099999994E-3</v>
      </c>
      <c r="F994" s="45">
        <v>1.5704111499999999E-3</v>
      </c>
      <c r="G994" s="45">
        <v>1.85126554E-3</v>
      </c>
      <c r="H994" s="45">
        <v>4.6499939199999996E-3</v>
      </c>
    </row>
    <row r="995" spans="1:8" x14ac:dyDescent="0.35">
      <c r="A995" s="45" t="s">
        <v>61</v>
      </c>
      <c r="B995" s="45" t="s">
        <v>13</v>
      </c>
      <c r="C995" s="45" t="s">
        <v>33</v>
      </c>
      <c r="D995" s="45">
        <v>249</v>
      </c>
      <c r="E995" s="45">
        <v>8.3463016399999996E-3</v>
      </c>
      <c r="F995" s="45">
        <v>1.43188471E-3</v>
      </c>
      <c r="G995" s="45">
        <v>1.9295234099999999E-3</v>
      </c>
      <c r="H995" s="45">
        <v>4.9848930399999996E-3</v>
      </c>
    </row>
    <row r="996" spans="1:8" x14ac:dyDescent="0.35">
      <c r="A996" s="45" t="s">
        <v>61</v>
      </c>
      <c r="B996" s="45" t="s">
        <v>8</v>
      </c>
      <c r="C996" s="45" t="s">
        <v>34</v>
      </c>
      <c r="D996" s="45">
        <v>1231</v>
      </c>
      <c r="E996" s="45">
        <v>5.9418247699999996E-3</v>
      </c>
      <c r="F996" s="45">
        <v>8.9844312999999999E-4</v>
      </c>
      <c r="G996" s="45">
        <v>1.1652767899999999E-3</v>
      </c>
      <c r="H996" s="45">
        <v>3.8781043600000001E-3</v>
      </c>
    </row>
    <row r="997" spans="1:8" x14ac:dyDescent="0.35">
      <c r="A997" s="45" t="s">
        <v>61</v>
      </c>
      <c r="B997" s="45" t="s">
        <v>10</v>
      </c>
      <c r="C997" s="45" t="s">
        <v>34</v>
      </c>
      <c r="D997" s="45">
        <v>507</v>
      </c>
      <c r="E997" s="45">
        <v>5.3431813500000001E-3</v>
      </c>
      <c r="F997" s="45">
        <v>7.8110136000000005E-4</v>
      </c>
      <c r="G997" s="45">
        <v>1.1043764599999999E-3</v>
      </c>
      <c r="H997" s="45">
        <v>3.4577030299999998E-3</v>
      </c>
    </row>
    <row r="998" spans="1:8" x14ac:dyDescent="0.35">
      <c r="A998" s="45" t="s">
        <v>61</v>
      </c>
      <c r="B998" s="45" t="s">
        <v>11</v>
      </c>
      <c r="C998" s="45" t="s">
        <v>34</v>
      </c>
      <c r="D998" s="45">
        <v>214</v>
      </c>
      <c r="E998" s="45">
        <v>5.49930748E-3</v>
      </c>
      <c r="F998" s="45">
        <v>9.2430316000000003E-4</v>
      </c>
      <c r="G998" s="45">
        <v>1.2034330399999999E-3</v>
      </c>
      <c r="H998" s="45">
        <v>3.3715707899999998E-3</v>
      </c>
    </row>
    <row r="999" spans="1:8" x14ac:dyDescent="0.35">
      <c r="A999" s="45" t="s">
        <v>61</v>
      </c>
      <c r="B999" s="45" t="s">
        <v>12</v>
      </c>
      <c r="C999" s="45" t="s">
        <v>34</v>
      </c>
      <c r="D999" s="45">
        <v>156</v>
      </c>
      <c r="E999" s="45">
        <v>6.8011037799999997E-3</v>
      </c>
      <c r="F999" s="45">
        <v>1.0814337599999999E-3</v>
      </c>
      <c r="G999" s="45">
        <v>1.2231419800000001E-3</v>
      </c>
      <c r="H999" s="45">
        <v>4.4965275499999997E-3</v>
      </c>
    </row>
    <row r="1000" spans="1:8" x14ac:dyDescent="0.35">
      <c r="A1000" s="45" t="s">
        <v>61</v>
      </c>
      <c r="B1000" s="45" t="s">
        <v>13</v>
      </c>
      <c r="C1000" s="45" t="s">
        <v>34</v>
      </c>
      <c r="D1000" s="45">
        <v>354</v>
      </c>
      <c r="E1000" s="45">
        <v>6.6880490299999996E-3</v>
      </c>
      <c r="F1000" s="45">
        <v>9.7022758000000001E-4</v>
      </c>
      <c r="G1000" s="45">
        <v>1.2039323399999999E-3</v>
      </c>
      <c r="H1000" s="45">
        <v>4.5138886499999998E-3</v>
      </c>
    </row>
    <row r="1001" spans="1:8" x14ac:dyDescent="0.35">
      <c r="A1001" s="45" t="s">
        <v>61</v>
      </c>
      <c r="B1001" s="45" t="s">
        <v>8</v>
      </c>
      <c r="C1001" s="45" t="s">
        <v>35</v>
      </c>
      <c r="D1001" s="45">
        <v>1207</v>
      </c>
      <c r="E1001" s="45">
        <v>5.9531587900000004E-3</v>
      </c>
      <c r="F1001" s="45">
        <v>9.2072838999999996E-4</v>
      </c>
      <c r="G1001" s="45">
        <v>1.11661502E-3</v>
      </c>
      <c r="H1001" s="45">
        <v>3.9158149099999999E-3</v>
      </c>
    </row>
    <row r="1002" spans="1:8" x14ac:dyDescent="0.35">
      <c r="A1002" s="45" t="s">
        <v>61</v>
      </c>
      <c r="B1002" s="45" t="s">
        <v>10</v>
      </c>
      <c r="C1002" s="45" t="s">
        <v>35</v>
      </c>
      <c r="D1002" s="45">
        <v>496</v>
      </c>
      <c r="E1002" s="45">
        <v>5.3834142800000002E-3</v>
      </c>
      <c r="F1002" s="45">
        <v>7.8099308999999997E-4</v>
      </c>
      <c r="G1002" s="45">
        <v>9.7817236000000011E-4</v>
      </c>
      <c r="H1002" s="45">
        <v>3.6242483899999998E-3</v>
      </c>
    </row>
    <row r="1003" spans="1:8" x14ac:dyDescent="0.35">
      <c r="A1003" s="45" t="s">
        <v>61</v>
      </c>
      <c r="B1003" s="45" t="s">
        <v>11</v>
      </c>
      <c r="C1003" s="45" t="s">
        <v>35</v>
      </c>
      <c r="D1003" s="45">
        <v>307</v>
      </c>
      <c r="E1003" s="45">
        <v>5.6306548299999998E-3</v>
      </c>
      <c r="F1003" s="45">
        <v>9.1144866999999996E-4</v>
      </c>
      <c r="G1003" s="45">
        <v>1.0519209700000001E-3</v>
      </c>
      <c r="H1003" s="45">
        <v>3.66728471E-3</v>
      </c>
    </row>
    <row r="1004" spans="1:8" x14ac:dyDescent="0.35">
      <c r="A1004" s="45" t="s">
        <v>61</v>
      </c>
      <c r="B1004" s="45" t="s">
        <v>12</v>
      </c>
      <c r="C1004" s="45" t="s">
        <v>35</v>
      </c>
      <c r="D1004" s="45">
        <v>113</v>
      </c>
      <c r="E1004" s="45">
        <v>7.4388517600000002E-3</v>
      </c>
      <c r="F1004" s="45">
        <v>1.2866680599999999E-3</v>
      </c>
      <c r="G1004" s="45">
        <v>1.3325546499999999E-3</v>
      </c>
      <c r="H1004" s="45">
        <v>4.8196285399999999E-3</v>
      </c>
    </row>
    <row r="1005" spans="1:8" x14ac:dyDescent="0.35">
      <c r="A1005" s="45" t="s">
        <v>61</v>
      </c>
      <c r="B1005" s="45" t="s">
        <v>13</v>
      </c>
      <c r="C1005" s="45" t="s">
        <v>35</v>
      </c>
      <c r="D1005" s="45">
        <v>291</v>
      </c>
      <c r="E1005" s="45">
        <v>6.6875872799999998E-3</v>
      </c>
      <c r="F1005" s="45">
        <v>1.02659228E-3</v>
      </c>
      <c r="G1005" s="45">
        <v>1.33698429E-3</v>
      </c>
      <c r="H1005" s="45">
        <v>4.3240101999999997E-3</v>
      </c>
    </row>
    <row r="1006" spans="1:8" x14ac:dyDescent="0.35">
      <c r="A1006" s="45" t="s">
        <v>61</v>
      </c>
      <c r="B1006" s="45" t="s">
        <v>8</v>
      </c>
      <c r="C1006" s="45" t="s">
        <v>57</v>
      </c>
      <c r="D1006" s="45">
        <v>2</v>
      </c>
      <c r="E1006" s="45">
        <v>6.5162034599999998E-3</v>
      </c>
      <c r="F1006" s="45">
        <v>6.5393471999999995E-4</v>
      </c>
      <c r="G1006" s="45">
        <v>3.7094906199999999E-3</v>
      </c>
      <c r="H1006" s="45">
        <v>2.1527774199999999E-3</v>
      </c>
    </row>
    <row r="1007" spans="1:8" x14ac:dyDescent="0.35">
      <c r="A1007" s="45" t="s">
        <v>61</v>
      </c>
      <c r="B1007" s="45" t="s">
        <v>10</v>
      </c>
      <c r="C1007" s="45" t="s">
        <v>57</v>
      </c>
      <c r="D1007" s="45">
        <v>1</v>
      </c>
      <c r="E1007" s="45">
        <v>5.9606479100000002E-3</v>
      </c>
      <c r="F1007" s="45">
        <v>8.1018471999999998E-4</v>
      </c>
      <c r="G1007" s="45">
        <v>3.5069444400000001E-3</v>
      </c>
      <c r="H1007" s="45">
        <v>1.6435180500000001E-3</v>
      </c>
    </row>
    <row r="1008" spans="1:8" x14ac:dyDescent="0.35">
      <c r="A1008" s="45" t="s">
        <v>61</v>
      </c>
      <c r="B1008" s="45" t="s">
        <v>11</v>
      </c>
      <c r="C1008" s="45" t="s">
        <v>57</v>
      </c>
      <c r="D1008" s="45">
        <v>1</v>
      </c>
      <c r="E1008" s="45">
        <v>7.0717590200000003E-3</v>
      </c>
      <c r="F1008" s="45">
        <v>4.9768472000000002E-4</v>
      </c>
      <c r="G1008" s="45">
        <v>3.9120368000000001E-3</v>
      </c>
      <c r="H1008" s="45">
        <v>2.6620367999999998E-3</v>
      </c>
    </row>
    <row r="1009" spans="1:8" x14ac:dyDescent="0.35">
      <c r="A1009" s="45" t="s">
        <v>61</v>
      </c>
      <c r="B1009" s="45" t="s">
        <v>8</v>
      </c>
      <c r="C1009" s="45" t="s">
        <v>36</v>
      </c>
      <c r="D1009" s="45">
        <v>1786</v>
      </c>
      <c r="E1009" s="45">
        <v>5.6838033199999999E-3</v>
      </c>
      <c r="F1009" s="45">
        <v>3.5624277000000001E-4</v>
      </c>
      <c r="G1009" s="45">
        <v>1.05796475E-3</v>
      </c>
      <c r="H1009" s="45">
        <v>4.2695953299999997E-3</v>
      </c>
    </row>
    <row r="1010" spans="1:8" x14ac:dyDescent="0.35">
      <c r="A1010" s="45" t="s">
        <v>61</v>
      </c>
      <c r="B1010" s="45" t="s">
        <v>10</v>
      </c>
      <c r="C1010" s="45" t="s">
        <v>36</v>
      </c>
      <c r="D1010" s="45">
        <v>664</v>
      </c>
      <c r="E1010" s="45">
        <v>5.0177269199999999E-3</v>
      </c>
      <c r="F1010" s="45">
        <v>2.9641109999999999E-4</v>
      </c>
      <c r="G1010" s="45">
        <v>8.5564455999999995E-4</v>
      </c>
      <c r="H1010" s="45">
        <v>3.8656707699999998E-3</v>
      </c>
    </row>
    <row r="1011" spans="1:8" x14ac:dyDescent="0.35">
      <c r="A1011" s="45" t="s">
        <v>61</v>
      </c>
      <c r="B1011" s="45" t="s">
        <v>11</v>
      </c>
      <c r="C1011" s="45" t="s">
        <v>36</v>
      </c>
      <c r="D1011" s="45">
        <v>354</v>
      </c>
      <c r="E1011" s="45">
        <v>5.7434541900000004E-3</v>
      </c>
      <c r="F1011" s="45">
        <v>3.7148177999999998E-4</v>
      </c>
      <c r="G1011" s="45">
        <v>9.9713568000000001E-4</v>
      </c>
      <c r="H1011" s="45">
        <v>4.3748362899999997E-3</v>
      </c>
    </row>
    <row r="1012" spans="1:8" x14ac:dyDescent="0.35">
      <c r="A1012" s="45" t="s">
        <v>61</v>
      </c>
      <c r="B1012" s="45" t="s">
        <v>12</v>
      </c>
      <c r="C1012" s="45" t="s">
        <v>36</v>
      </c>
      <c r="D1012" s="45">
        <v>155</v>
      </c>
      <c r="E1012" s="45">
        <v>6.8368426500000001E-3</v>
      </c>
      <c r="F1012" s="45">
        <v>5.2777754000000001E-4</v>
      </c>
      <c r="G1012" s="45">
        <v>1.3707435E-3</v>
      </c>
      <c r="H1012" s="45">
        <v>4.9383211600000001E-3</v>
      </c>
    </row>
    <row r="1013" spans="1:8" x14ac:dyDescent="0.35">
      <c r="A1013" s="45" t="s">
        <v>61</v>
      </c>
      <c r="B1013" s="45" t="s">
        <v>13</v>
      </c>
      <c r="C1013" s="45" t="s">
        <v>36</v>
      </c>
      <c r="D1013" s="45">
        <v>613</v>
      </c>
      <c r="E1013" s="45">
        <v>6.07929634E-3</v>
      </c>
      <c r="F1013" s="45">
        <v>3.6887853E-4</v>
      </c>
      <c r="G1013" s="45">
        <v>1.2331578699999999E-3</v>
      </c>
      <c r="H1013" s="45">
        <v>4.4772594399999999E-3</v>
      </c>
    </row>
    <row r="1014" spans="1:8" x14ac:dyDescent="0.35">
      <c r="A1014" s="45" t="s">
        <v>61</v>
      </c>
      <c r="B1014" s="45" t="s">
        <v>8</v>
      </c>
      <c r="C1014" s="45" t="s">
        <v>37</v>
      </c>
      <c r="D1014" s="45">
        <v>1978</v>
      </c>
      <c r="E1014" s="45">
        <v>5.5308623900000003E-3</v>
      </c>
      <c r="F1014" s="45">
        <v>1.11881132E-3</v>
      </c>
      <c r="G1014" s="45">
        <v>1.0158558900000001E-3</v>
      </c>
      <c r="H1014" s="45">
        <v>3.3961947100000001E-3</v>
      </c>
    </row>
    <row r="1015" spans="1:8" x14ac:dyDescent="0.35">
      <c r="A1015" s="45" t="s">
        <v>61</v>
      </c>
      <c r="B1015" s="45" t="s">
        <v>10</v>
      </c>
      <c r="C1015" s="45" t="s">
        <v>37</v>
      </c>
      <c r="D1015" s="45">
        <v>998</v>
      </c>
      <c r="E1015" s="45">
        <v>5.0937288799999996E-3</v>
      </c>
      <c r="F1015" s="45">
        <v>9.9793313000000002E-4</v>
      </c>
      <c r="G1015" s="45">
        <v>9.6611022000000005E-4</v>
      </c>
      <c r="H1015" s="45">
        <v>3.1296850599999999E-3</v>
      </c>
    </row>
    <row r="1016" spans="1:8" x14ac:dyDescent="0.35">
      <c r="A1016" s="45" t="s">
        <v>61</v>
      </c>
      <c r="B1016" s="45" t="s">
        <v>11</v>
      </c>
      <c r="C1016" s="45" t="s">
        <v>37</v>
      </c>
      <c r="D1016" s="45">
        <v>497</v>
      </c>
      <c r="E1016" s="45">
        <v>5.6137517099999999E-3</v>
      </c>
      <c r="F1016" s="45">
        <v>1.16688534E-3</v>
      </c>
      <c r="G1016" s="45">
        <v>1.0082250300000001E-3</v>
      </c>
      <c r="H1016" s="45">
        <v>3.4386408700000002E-3</v>
      </c>
    </row>
    <row r="1017" spans="1:8" x14ac:dyDescent="0.35">
      <c r="A1017" s="45" t="s">
        <v>61</v>
      </c>
      <c r="B1017" s="45" t="s">
        <v>12</v>
      </c>
      <c r="C1017" s="45" t="s">
        <v>37</v>
      </c>
      <c r="D1017" s="45">
        <v>95</v>
      </c>
      <c r="E1017" s="45">
        <v>6.7241713099999998E-3</v>
      </c>
      <c r="F1017" s="45">
        <v>1.43701247E-3</v>
      </c>
      <c r="G1017" s="45">
        <v>1.2069929100000001E-3</v>
      </c>
      <c r="H1017" s="45">
        <v>4.08016548E-3</v>
      </c>
    </row>
    <row r="1018" spans="1:8" x14ac:dyDescent="0.35">
      <c r="A1018" s="45" t="s">
        <v>61</v>
      </c>
      <c r="B1018" s="45" t="s">
        <v>13</v>
      </c>
      <c r="C1018" s="45" t="s">
        <v>37</v>
      </c>
      <c r="D1018" s="45">
        <v>388</v>
      </c>
      <c r="E1018" s="45">
        <v>6.2568905199999999E-3</v>
      </c>
      <c r="F1018" s="45">
        <v>1.29024055E-3</v>
      </c>
      <c r="G1018" s="45">
        <v>1.10678551E-3</v>
      </c>
      <c r="H1018" s="45">
        <v>3.8598639699999999E-3</v>
      </c>
    </row>
    <row r="1019" spans="1:8" x14ac:dyDescent="0.35">
      <c r="A1019" s="45" t="s">
        <v>61</v>
      </c>
      <c r="B1019" s="45" t="s">
        <v>8</v>
      </c>
      <c r="C1019" s="45" t="s">
        <v>38</v>
      </c>
      <c r="D1019" s="45">
        <v>1049</v>
      </c>
      <c r="E1019" s="45">
        <v>6.2212907499999996E-3</v>
      </c>
      <c r="F1019" s="45">
        <v>7.1969974000000005E-4</v>
      </c>
      <c r="G1019" s="45">
        <v>1.6410688599999999E-3</v>
      </c>
      <c r="H1019" s="45">
        <v>3.8605216799999999E-3</v>
      </c>
    </row>
    <row r="1020" spans="1:8" x14ac:dyDescent="0.35">
      <c r="A1020" s="45" t="s">
        <v>61</v>
      </c>
      <c r="B1020" s="45" t="s">
        <v>10</v>
      </c>
      <c r="C1020" s="45" t="s">
        <v>38</v>
      </c>
      <c r="D1020" s="45">
        <v>408</v>
      </c>
      <c r="E1020" s="45">
        <v>5.5422507799999998E-3</v>
      </c>
      <c r="F1020" s="45">
        <v>6.3038964000000002E-4</v>
      </c>
      <c r="G1020" s="45">
        <v>1.4535389300000001E-3</v>
      </c>
      <c r="H1020" s="45">
        <v>3.4583217599999999E-3</v>
      </c>
    </row>
    <row r="1021" spans="1:8" x14ac:dyDescent="0.35">
      <c r="A1021" s="45" t="s">
        <v>61</v>
      </c>
      <c r="B1021" s="45" t="s">
        <v>11</v>
      </c>
      <c r="C1021" s="45" t="s">
        <v>38</v>
      </c>
      <c r="D1021" s="45">
        <v>256</v>
      </c>
      <c r="E1021" s="45">
        <v>6.1441602799999998E-3</v>
      </c>
      <c r="F1021" s="45">
        <v>7.2568518000000004E-4</v>
      </c>
      <c r="G1021" s="45">
        <v>1.65735292E-3</v>
      </c>
      <c r="H1021" s="45">
        <v>3.7611217099999998E-3</v>
      </c>
    </row>
    <row r="1022" spans="1:8" x14ac:dyDescent="0.35">
      <c r="A1022" s="45" t="s">
        <v>61</v>
      </c>
      <c r="B1022" s="45" t="s">
        <v>12</v>
      </c>
      <c r="C1022" s="45" t="s">
        <v>38</v>
      </c>
      <c r="D1022" s="45">
        <v>79</v>
      </c>
      <c r="E1022" s="45">
        <v>7.3391347700000002E-3</v>
      </c>
      <c r="F1022" s="45">
        <v>8.2923087000000002E-4</v>
      </c>
      <c r="G1022" s="45">
        <v>1.87558579E-3</v>
      </c>
      <c r="H1022" s="45">
        <v>4.6343176199999999E-3</v>
      </c>
    </row>
    <row r="1023" spans="1:8" x14ac:dyDescent="0.35">
      <c r="A1023" s="45" t="s">
        <v>61</v>
      </c>
      <c r="B1023" s="45" t="s">
        <v>13</v>
      </c>
      <c r="C1023" s="45" t="s">
        <v>38</v>
      </c>
      <c r="D1023" s="45">
        <v>306</v>
      </c>
      <c r="E1023" s="45">
        <v>6.9026111099999999E-3</v>
      </c>
      <c r="F1023" s="45">
        <v>8.0549479999999997E-4</v>
      </c>
      <c r="G1023" s="45">
        <v>1.8169402799999999E-3</v>
      </c>
      <c r="H1023" s="45">
        <v>4.2801755500000002E-3</v>
      </c>
    </row>
    <row r="1024" spans="1:8" x14ac:dyDescent="0.35">
      <c r="A1024" s="45" t="s">
        <v>61</v>
      </c>
      <c r="B1024" s="45" t="s">
        <v>8</v>
      </c>
      <c r="C1024" s="45" t="s">
        <v>39</v>
      </c>
      <c r="D1024" s="45">
        <v>899</v>
      </c>
      <c r="E1024" s="45">
        <v>7.3358127000000004E-3</v>
      </c>
      <c r="F1024" s="45">
        <v>8.1479397999999995E-4</v>
      </c>
      <c r="G1024" s="45">
        <v>1.8153269699999999E-3</v>
      </c>
      <c r="H1024" s="45">
        <v>4.7056912700000003E-3</v>
      </c>
    </row>
    <row r="1025" spans="1:8" x14ac:dyDescent="0.35">
      <c r="A1025" s="45" t="s">
        <v>61</v>
      </c>
      <c r="B1025" s="45" t="s">
        <v>10</v>
      </c>
      <c r="C1025" s="45" t="s">
        <v>39</v>
      </c>
      <c r="D1025" s="45">
        <v>302</v>
      </c>
      <c r="E1025" s="45">
        <v>6.3936409099999997E-3</v>
      </c>
      <c r="F1025" s="45">
        <v>7.0203249E-4</v>
      </c>
      <c r="G1025" s="45">
        <v>1.56330459E-3</v>
      </c>
      <c r="H1025" s="45">
        <v>4.1283033400000002E-3</v>
      </c>
    </row>
    <row r="1026" spans="1:8" x14ac:dyDescent="0.35">
      <c r="A1026" s="45" t="s">
        <v>61</v>
      </c>
      <c r="B1026" s="45" t="s">
        <v>11</v>
      </c>
      <c r="C1026" s="45" t="s">
        <v>39</v>
      </c>
      <c r="D1026" s="45">
        <v>262</v>
      </c>
      <c r="E1026" s="45">
        <v>7.1342236800000002E-3</v>
      </c>
      <c r="F1026" s="45">
        <v>8.2816452000000003E-4</v>
      </c>
      <c r="G1026" s="45">
        <v>1.66255805E-3</v>
      </c>
      <c r="H1026" s="45">
        <v>4.6435006100000002E-3</v>
      </c>
    </row>
    <row r="1027" spans="1:8" x14ac:dyDescent="0.35">
      <c r="A1027" s="45" t="s">
        <v>61</v>
      </c>
      <c r="B1027" s="45" t="s">
        <v>12</v>
      </c>
      <c r="C1027" s="45" t="s">
        <v>39</v>
      </c>
      <c r="D1027" s="45">
        <v>106</v>
      </c>
      <c r="E1027" s="45">
        <v>8.4154434999999996E-3</v>
      </c>
      <c r="F1027" s="45">
        <v>8.2787360999999997E-4</v>
      </c>
      <c r="G1027" s="45">
        <v>2.3049875200000002E-3</v>
      </c>
      <c r="H1027" s="45">
        <v>5.2825818799999997E-3</v>
      </c>
    </row>
    <row r="1028" spans="1:8" x14ac:dyDescent="0.35">
      <c r="A1028" s="45" t="s">
        <v>61</v>
      </c>
      <c r="B1028" s="45" t="s">
        <v>13</v>
      </c>
      <c r="C1028" s="45" t="s">
        <v>39</v>
      </c>
      <c r="D1028" s="45">
        <v>229</v>
      </c>
      <c r="E1028" s="45">
        <v>8.3092246500000005E-3</v>
      </c>
      <c r="F1028" s="45">
        <v>9.4214962E-4</v>
      </c>
      <c r="G1028" s="45">
        <v>2.0958169100000002E-3</v>
      </c>
      <c r="H1028" s="45">
        <v>5.2712576599999996E-3</v>
      </c>
    </row>
    <row r="1029" spans="1:8" x14ac:dyDescent="0.35">
      <c r="A1029" s="45" t="s">
        <v>61</v>
      </c>
      <c r="B1029" s="45" t="s">
        <v>8</v>
      </c>
      <c r="C1029" s="45" t="s">
        <v>40</v>
      </c>
      <c r="D1029" s="45">
        <v>2154</v>
      </c>
      <c r="E1029" s="45">
        <v>4.7754175899999999E-3</v>
      </c>
      <c r="F1029" s="45">
        <v>9.3781677999999998E-4</v>
      </c>
      <c r="G1029" s="45">
        <v>5.3761388999999996E-4</v>
      </c>
      <c r="H1029" s="45">
        <v>3.29998643E-3</v>
      </c>
    </row>
    <row r="1030" spans="1:8" x14ac:dyDescent="0.35">
      <c r="A1030" s="45" t="s">
        <v>61</v>
      </c>
      <c r="B1030" s="45" t="s">
        <v>10</v>
      </c>
      <c r="C1030" s="45" t="s">
        <v>40</v>
      </c>
      <c r="D1030" s="45">
        <v>1145</v>
      </c>
      <c r="E1030" s="45">
        <v>4.5976970700000001E-3</v>
      </c>
      <c r="F1030" s="45">
        <v>8.6963222000000005E-4</v>
      </c>
      <c r="G1030" s="45">
        <v>4.9211524000000002E-4</v>
      </c>
      <c r="H1030" s="45">
        <v>3.23594914E-3</v>
      </c>
    </row>
    <row r="1031" spans="1:8" x14ac:dyDescent="0.35">
      <c r="A1031" s="45" t="s">
        <v>61</v>
      </c>
      <c r="B1031" s="45" t="s">
        <v>11</v>
      </c>
      <c r="C1031" s="45" t="s">
        <v>40</v>
      </c>
      <c r="D1031" s="45">
        <v>388</v>
      </c>
      <c r="E1031" s="45">
        <v>4.7364509400000003E-3</v>
      </c>
      <c r="F1031" s="45">
        <v>1.01651966E-3</v>
      </c>
      <c r="G1031" s="45">
        <v>5.0866240000000003E-4</v>
      </c>
      <c r="H1031" s="45">
        <v>3.21126837E-3</v>
      </c>
    </row>
    <row r="1032" spans="1:8" x14ac:dyDescent="0.35">
      <c r="A1032" s="45" t="s">
        <v>61</v>
      </c>
      <c r="B1032" s="45" t="s">
        <v>12</v>
      </c>
      <c r="C1032" s="45" t="s">
        <v>40</v>
      </c>
      <c r="D1032" s="45">
        <v>128</v>
      </c>
      <c r="E1032" s="45">
        <v>5.3052659699999996E-3</v>
      </c>
      <c r="F1032" s="45">
        <v>1.2509039700000001E-3</v>
      </c>
      <c r="G1032" s="45">
        <v>5.8394798000000001E-4</v>
      </c>
      <c r="H1032" s="45">
        <v>3.4704135299999999E-3</v>
      </c>
    </row>
    <row r="1033" spans="1:8" x14ac:dyDescent="0.35">
      <c r="A1033" s="45" t="s">
        <v>61</v>
      </c>
      <c r="B1033" s="45" t="s">
        <v>13</v>
      </c>
      <c r="C1033" s="45" t="s">
        <v>40</v>
      </c>
      <c r="D1033" s="45">
        <v>493</v>
      </c>
      <c r="E1033" s="45">
        <v>5.0812765199999997E-3</v>
      </c>
      <c r="F1033" s="45">
        <v>9.5294751000000002E-4</v>
      </c>
      <c r="G1033" s="45">
        <v>6.5404058999999997E-4</v>
      </c>
      <c r="H1033" s="45">
        <v>3.4742879200000002E-3</v>
      </c>
    </row>
    <row r="1034" spans="1:8" x14ac:dyDescent="0.35">
      <c r="A1034" s="45" t="s">
        <v>61</v>
      </c>
      <c r="B1034" s="45" t="s">
        <v>8</v>
      </c>
      <c r="C1034" s="45" t="s">
        <v>41</v>
      </c>
      <c r="D1034" s="45">
        <v>1212</v>
      </c>
      <c r="E1034" s="45">
        <v>6.8218086700000003E-3</v>
      </c>
      <c r="F1034" s="45">
        <v>8.2119560000000003E-4</v>
      </c>
      <c r="G1034" s="45">
        <v>1.4857689900000001E-3</v>
      </c>
      <c r="H1034" s="45">
        <v>4.5148436100000003E-3</v>
      </c>
    </row>
    <row r="1035" spans="1:8" x14ac:dyDescent="0.35">
      <c r="A1035" s="45" t="s">
        <v>61</v>
      </c>
      <c r="B1035" s="45" t="s">
        <v>10</v>
      </c>
      <c r="C1035" s="45" t="s">
        <v>41</v>
      </c>
      <c r="D1035" s="45">
        <v>475</v>
      </c>
      <c r="E1035" s="45">
        <v>5.9166907899999999E-3</v>
      </c>
      <c r="F1035" s="45">
        <v>7.3101828000000002E-4</v>
      </c>
      <c r="G1035" s="45">
        <v>1.2361352400000001E-3</v>
      </c>
      <c r="H1035" s="45">
        <v>3.9495368000000003E-3</v>
      </c>
    </row>
    <row r="1036" spans="1:8" x14ac:dyDescent="0.35">
      <c r="A1036" s="45" t="s">
        <v>61</v>
      </c>
      <c r="B1036" s="45" t="s">
        <v>11</v>
      </c>
      <c r="C1036" s="45" t="s">
        <v>41</v>
      </c>
      <c r="D1036" s="45">
        <v>315</v>
      </c>
      <c r="E1036" s="45">
        <v>6.5414827000000002E-3</v>
      </c>
      <c r="F1036" s="45">
        <v>7.9721464000000002E-4</v>
      </c>
      <c r="G1036" s="45">
        <v>1.3527334300000001E-3</v>
      </c>
      <c r="H1036" s="45">
        <v>4.3915341400000002E-3</v>
      </c>
    </row>
    <row r="1037" spans="1:8" x14ac:dyDescent="0.35">
      <c r="A1037" s="45" t="s">
        <v>61</v>
      </c>
      <c r="B1037" s="45" t="s">
        <v>12</v>
      </c>
      <c r="C1037" s="45" t="s">
        <v>41</v>
      </c>
      <c r="D1037" s="45">
        <v>172</v>
      </c>
      <c r="E1037" s="45">
        <v>8.8947429600000003E-3</v>
      </c>
      <c r="F1037" s="45">
        <v>1.0977199600000001E-3</v>
      </c>
      <c r="G1037" s="45">
        <v>1.9446460800000001E-3</v>
      </c>
      <c r="H1037" s="45">
        <v>5.8523765E-3</v>
      </c>
    </row>
    <row r="1038" spans="1:8" x14ac:dyDescent="0.35">
      <c r="A1038" s="45" t="s">
        <v>61</v>
      </c>
      <c r="B1038" s="45" t="s">
        <v>13</v>
      </c>
      <c r="C1038" s="45" t="s">
        <v>41</v>
      </c>
      <c r="D1038" s="45">
        <v>250</v>
      </c>
      <c r="E1038" s="45">
        <v>7.4685645899999998E-3</v>
      </c>
      <c r="F1038" s="45">
        <v>8.3249976E-4</v>
      </c>
      <c r="G1038" s="45">
        <v>1.8119904799999999E-3</v>
      </c>
      <c r="H1038" s="45">
        <v>4.8240738200000001E-3</v>
      </c>
    </row>
    <row r="1039" spans="1:8" x14ac:dyDescent="0.35">
      <c r="A1039" s="45" t="s">
        <v>61</v>
      </c>
      <c r="B1039" s="45" t="s">
        <v>8</v>
      </c>
      <c r="C1039" s="45" t="s">
        <v>42</v>
      </c>
      <c r="D1039" s="45">
        <v>980</v>
      </c>
      <c r="E1039" s="45">
        <v>7.7009989100000004E-3</v>
      </c>
      <c r="F1039" s="45">
        <v>1.32603433E-3</v>
      </c>
      <c r="G1039" s="45">
        <v>1.63403462E-3</v>
      </c>
      <c r="H1039" s="45">
        <v>4.7409294700000004E-3</v>
      </c>
    </row>
    <row r="1040" spans="1:8" x14ac:dyDescent="0.35">
      <c r="A1040" s="45" t="s">
        <v>61</v>
      </c>
      <c r="B1040" s="45" t="s">
        <v>10</v>
      </c>
      <c r="C1040" s="45" t="s">
        <v>42</v>
      </c>
      <c r="D1040" s="45">
        <v>374</v>
      </c>
      <c r="E1040" s="45">
        <v>6.3338653900000003E-3</v>
      </c>
      <c r="F1040" s="45">
        <v>1.0956684500000001E-3</v>
      </c>
      <c r="G1040" s="45">
        <v>1.45889012E-3</v>
      </c>
      <c r="H1040" s="45">
        <v>3.7793063100000001E-3</v>
      </c>
    </row>
    <row r="1041" spans="1:8" x14ac:dyDescent="0.35">
      <c r="A1041" s="45" t="s">
        <v>61</v>
      </c>
      <c r="B1041" s="45" t="s">
        <v>11</v>
      </c>
      <c r="C1041" s="45" t="s">
        <v>42</v>
      </c>
      <c r="D1041" s="45">
        <v>274</v>
      </c>
      <c r="E1041" s="45">
        <v>7.3639410199999996E-3</v>
      </c>
      <c r="F1041" s="45">
        <v>1.36138965E-3</v>
      </c>
      <c r="G1041" s="45">
        <v>1.67676207E-3</v>
      </c>
      <c r="H1041" s="45">
        <v>4.3257888299999998E-3</v>
      </c>
    </row>
    <row r="1042" spans="1:8" x14ac:dyDescent="0.35">
      <c r="A1042" s="45" t="s">
        <v>61</v>
      </c>
      <c r="B1042" s="45" t="s">
        <v>12</v>
      </c>
      <c r="C1042" s="45" t="s">
        <v>42</v>
      </c>
      <c r="D1042" s="45">
        <v>101</v>
      </c>
      <c r="E1042" s="45">
        <v>9.4955534699999993E-3</v>
      </c>
      <c r="F1042" s="45">
        <v>1.74012166E-3</v>
      </c>
      <c r="G1042" s="45">
        <v>1.68202216E-3</v>
      </c>
      <c r="H1042" s="45">
        <v>6.0734092000000002E-3</v>
      </c>
    </row>
    <row r="1043" spans="1:8" x14ac:dyDescent="0.35">
      <c r="A1043" s="45" t="s">
        <v>61</v>
      </c>
      <c r="B1043" s="45" t="s">
        <v>13</v>
      </c>
      <c r="C1043" s="45" t="s">
        <v>42</v>
      </c>
      <c r="D1043" s="45">
        <v>231</v>
      </c>
      <c r="E1043" s="45">
        <v>9.5296213600000006E-3</v>
      </c>
      <c r="F1043" s="45">
        <v>1.4760198499999999E-3</v>
      </c>
      <c r="G1043" s="45">
        <v>1.8459393100000001E-3</v>
      </c>
      <c r="H1043" s="45">
        <v>6.2076616899999996E-3</v>
      </c>
    </row>
    <row r="1044" spans="1:8" x14ac:dyDescent="0.35">
      <c r="A1044" s="45" t="s">
        <v>61</v>
      </c>
      <c r="B1044" s="45" t="s">
        <v>8</v>
      </c>
      <c r="C1044" s="45" t="s">
        <v>43</v>
      </c>
      <c r="D1044" s="45">
        <v>1017</v>
      </c>
      <c r="E1044" s="45">
        <v>6.9978419899999998E-3</v>
      </c>
      <c r="F1044" s="45">
        <v>1.0918548799999999E-3</v>
      </c>
      <c r="G1044" s="45">
        <v>1.73912674E-3</v>
      </c>
      <c r="H1044" s="45">
        <v>4.1668598900000001E-3</v>
      </c>
    </row>
    <row r="1045" spans="1:8" x14ac:dyDescent="0.35">
      <c r="A1045" s="45" t="s">
        <v>61</v>
      </c>
      <c r="B1045" s="45" t="s">
        <v>10</v>
      </c>
      <c r="C1045" s="45" t="s">
        <v>43</v>
      </c>
      <c r="D1045" s="45">
        <v>396</v>
      </c>
      <c r="E1045" s="45">
        <v>6.23003741E-3</v>
      </c>
      <c r="F1045" s="45">
        <v>8.8912831000000005E-4</v>
      </c>
      <c r="G1045" s="45">
        <v>1.58333894E-3</v>
      </c>
      <c r="H1045" s="45">
        <v>3.75756967E-3</v>
      </c>
    </row>
    <row r="1046" spans="1:8" x14ac:dyDescent="0.35">
      <c r="A1046" s="45" t="s">
        <v>61</v>
      </c>
      <c r="B1046" s="45" t="s">
        <v>11</v>
      </c>
      <c r="C1046" s="45" t="s">
        <v>43</v>
      </c>
      <c r="D1046" s="45">
        <v>191</v>
      </c>
      <c r="E1046" s="45">
        <v>6.8730000499999996E-3</v>
      </c>
      <c r="F1046" s="45">
        <v>1.23382029E-3</v>
      </c>
      <c r="G1046" s="45">
        <v>1.6660604700000001E-3</v>
      </c>
      <c r="H1046" s="45">
        <v>3.9731188299999996E-3</v>
      </c>
    </row>
    <row r="1047" spans="1:8" x14ac:dyDescent="0.35">
      <c r="A1047" s="45" t="s">
        <v>61</v>
      </c>
      <c r="B1047" s="45" t="s">
        <v>12</v>
      </c>
      <c r="C1047" s="45" t="s">
        <v>43</v>
      </c>
      <c r="D1047" s="45">
        <v>99</v>
      </c>
      <c r="E1047" s="45">
        <v>8.2994292300000005E-3</v>
      </c>
      <c r="F1047" s="45">
        <v>1.51748947E-3</v>
      </c>
      <c r="G1047" s="45">
        <v>1.82402705E-3</v>
      </c>
      <c r="H1047" s="45">
        <v>4.9579122200000001E-3</v>
      </c>
    </row>
    <row r="1048" spans="1:8" x14ac:dyDescent="0.35">
      <c r="A1048" s="45" t="s">
        <v>61</v>
      </c>
      <c r="B1048" s="45" t="s">
        <v>13</v>
      </c>
      <c r="C1048" s="45" t="s">
        <v>43</v>
      </c>
      <c r="D1048" s="45">
        <v>331</v>
      </c>
      <c r="E1048" s="45">
        <v>7.5991661400000004E-3</v>
      </c>
      <c r="F1048" s="45">
        <v>1.1251675900000001E-3</v>
      </c>
      <c r="G1048" s="45">
        <v>1.9422762699999999E-3</v>
      </c>
      <c r="H1048" s="45">
        <v>4.5317218000000001E-3</v>
      </c>
    </row>
    <row r="1049" spans="1:8" x14ac:dyDescent="0.35">
      <c r="A1049" s="45" t="s">
        <v>61</v>
      </c>
      <c r="B1049" s="45" t="s">
        <v>8</v>
      </c>
      <c r="C1049" s="45" t="s">
        <v>44</v>
      </c>
      <c r="D1049" s="45">
        <v>491</v>
      </c>
      <c r="E1049" s="45">
        <v>7.5542635299999999E-3</v>
      </c>
      <c r="F1049" s="45">
        <v>9.8723763000000005E-4</v>
      </c>
      <c r="G1049" s="45">
        <v>1.3815104900000001E-3</v>
      </c>
      <c r="H1049" s="45">
        <v>5.1855149600000001E-3</v>
      </c>
    </row>
    <row r="1050" spans="1:8" x14ac:dyDescent="0.35">
      <c r="A1050" s="45" t="s">
        <v>61</v>
      </c>
      <c r="B1050" s="45" t="s">
        <v>10</v>
      </c>
      <c r="C1050" s="45" t="s">
        <v>44</v>
      </c>
      <c r="D1050" s="45">
        <v>172</v>
      </c>
      <c r="E1050" s="45">
        <v>6.5392170299999998E-3</v>
      </c>
      <c r="F1050" s="45">
        <v>7.7061776000000002E-4</v>
      </c>
      <c r="G1050" s="45">
        <v>1.2232179000000001E-3</v>
      </c>
      <c r="H1050" s="45">
        <v>4.5453809199999997E-3</v>
      </c>
    </row>
    <row r="1051" spans="1:8" x14ac:dyDescent="0.35">
      <c r="A1051" s="45" t="s">
        <v>61</v>
      </c>
      <c r="B1051" s="45" t="s">
        <v>11</v>
      </c>
      <c r="C1051" s="45" t="s">
        <v>44</v>
      </c>
      <c r="D1051" s="45">
        <v>141</v>
      </c>
      <c r="E1051" s="45">
        <v>7.7982989200000002E-3</v>
      </c>
      <c r="F1051" s="45">
        <v>9.3355963999999997E-4</v>
      </c>
      <c r="G1051" s="45">
        <v>1.3702552300000001E-3</v>
      </c>
      <c r="H1051" s="45">
        <v>5.4944835799999999E-3</v>
      </c>
    </row>
    <row r="1052" spans="1:8" x14ac:dyDescent="0.35">
      <c r="A1052" s="45" t="s">
        <v>61</v>
      </c>
      <c r="B1052" s="45" t="s">
        <v>12</v>
      </c>
      <c r="C1052" s="45" t="s">
        <v>44</v>
      </c>
      <c r="D1052" s="45">
        <v>60</v>
      </c>
      <c r="E1052" s="45">
        <v>9.2424766000000005E-3</v>
      </c>
      <c r="F1052" s="45">
        <v>1.62229911E-3</v>
      </c>
      <c r="G1052" s="45">
        <v>1.75366489E-3</v>
      </c>
      <c r="H1052" s="45">
        <v>5.8665121300000003E-3</v>
      </c>
    </row>
    <row r="1053" spans="1:8" x14ac:dyDescent="0.35">
      <c r="A1053" s="45" t="s">
        <v>61</v>
      </c>
      <c r="B1053" s="45" t="s">
        <v>13</v>
      </c>
      <c r="C1053" s="45" t="s">
        <v>44</v>
      </c>
      <c r="D1053" s="45">
        <v>118</v>
      </c>
      <c r="E1053" s="45">
        <v>7.8838077999999999E-3</v>
      </c>
      <c r="F1053" s="45">
        <v>1.0442166499999999E-3</v>
      </c>
      <c r="G1053" s="45">
        <v>1.4364600899999999E-3</v>
      </c>
      <c r="H1053" s="45">
        <v>5.40313064E-3</v>
      </c>
    </row>
    <row r="1054" spans="1:8" x14ac:dyDescent="0.35">
      <c r="A1054" s="45" t="s">
        <v>61</v>
      </c>
      <c r="B1054" s="45" t="s">
        <v>8</v>
      </c>
      <c r="C1054" s="45" t="s">
        <v>45</v>
      </c>
      <c r="D1054" s="45">
        <v>1371</v>
      </c>
      <c r="E1054" s="45">
        <v>5.9756072599999998E-3</v>
      </c>
      <c r="F1054" s="45">
        <v>7.3502522000000003E-4</v>
      </c>
      <c r="G1054" s="45">
        <v>1.12159592E-3</v>
      </c>
      <c r="H1054" s="45">
        <v>4.1189856199999996E-3</v>
      </c>
    </row>
    <row r="1055" spans="1:8" x14ac:dyDescent="0.35">
      <c r="A1055" s="45" t="s">
        <v>61</v>
      </c>
      <c r="B1055" s="45" t="s">
        <v>10</v>
      </c>
      <c r="C1055" s="45" t="s">
        <v>45</v>
      </c>
      <c r="D1055" s="45">
        <v>609</v>
      </c>
      <c r="E1055" s="45">
        <v>5.3486283499999997E-3</v>
      </c>
      <c r="F1055" s="45">
        <v>6.1177224999999999E-4</v>
      </c>
      <c r="G1055" s="45">
        <v>9.8736900000000009E-4</v>
      </c>
      <c r="H1055" s="45">
        <v>3.74948661E-3</v>
      </c>
    </row>
    <row r="1056" spans="1:8" x14ac:dyDescent="0.35">
      <c r="A1056" s="45" t="s">
        <v>61</v>
      </c>
      <c r="B1056" s="45" t="s">
        <v>11</v>
      </c>
      <c r="C1056" s="45" t="s">
        <v>45</v>
      </c>
      <c r="D1056" s="45">
        <v>345</v>
      </c>
      <c r="E1056" s="45">
        <v>5.5981613300000004E-3</v>
      </c>
      <c r="F1056" s="45">
        <v>7.8888194999999996E-4</v>
      </c>
      <c r="G1056" s="45">
        <v>1.1534484900000001E-3</v>
      </c>
      <c r="H1056" s="45">
        <v>3.6558303999999998E-3</v>
      </c>
    </row>
    <row r="1057" spans="1:8" x14ac:dyDescent="0.35">
      <c r="A1057" s="45" t="s">
        <v>61</v>
      </c>
      <c r="B1057" s="45" t="s">
        <v>12</v>
      </c>
      <c r="C1057" s="45" t="s">
        <v>45</v>
      </c>
      <c r="D1057" s="45">
        <v>115</v>
      </c>
      <c r="E1057" s="45">
        <v>7.7288645E-3</v>
      </c>
      <c r="F1057" s="45">
        <v>1.13103838E-3</v>
      </c>
      <c r="G1057" s="45">
        <v>1.2765698299999999E-3</v>
      </c>
      <c r="H1057" s="45">
        <v>5.3212557899999999E-3</v>
      </c>
    </row>
    <row r="1058" spans="1:8" x14ac:dyDescent="0.35">
      <c r="A1058" s="45" t="s">
        <v>61</v>
      </c>
      <c r="B1058" s="45" t="s">
        <v>13</v>
      </c>
      <c r="C1058" s="45" t="s">
        <v>45</v>
      </c>
      <c r="D1058" s="45">
        <v>302</v>
      </c>
      <c r="E1058" s="45">
        <v>7.0035026699999999E-3</v>
      </c>
      <c r="F1058" s="45">
        <v>7.7124699999999997E-4</v>
      </c>
      <c r="G1058" s="45">
        <v>1.2968709300000001E-3</v>
      </c>
      <c r="H1058" s="45">
        <v>4.93538424E-3</v>
      </c>
    </row>
    <row r="1059" spans="1:8" x14ac:dyDescent="0.35">
      <c r="A1059" s="45" t="s">
        <v>61</v>
      </c>
      <c r="B1059" s="45" t="s">
        <v>8</v>
      </c>
      <c r="C1059" s="45" t="s">
        <v>46</v>
      </c>
      <c r="D1059" s="45">
        <v>726</v>
      </c>
      <c r="E1059" s="45">
        <v>7.6349030899999998E-3</v>
      </c>
      <c r="F1059" s="45">
        <v>8.8005983000000003E-4</v>
      </c>
      <c r="G1059" s="45">
        <v>2.4049361199999998E-3</v>
      </c>
      <c r="H1059" s="45">
        <v>4.3499066699999997E-3</v>
      </c>
    </row>
    <row r="1060" spans="1:8" x14ac:dyDescent="0.35">
      <c r="A1060" s="45" t="s">
        <v>61</v>
      </c>
      <c r="B1060" s="45" t="s">
        <v>10</v>
      </c>
      <c r="C1060" s="45" t="s">
        <v>46</v>
      </c>
      <c r="D1060" s="45">
        <v>268</v>
      </c>
      <c r="E1060" s="45">
        <v>7.0794462800000003E-3</v>
      </c>
      <c r="F1060" s="45">
        <v>7.8785735999999996E-4</v>
      </c>
      <c r="G1060" s="45">
        <v>2.23487572E-3</v>
      </c>
      <c r="H1060" s="45">
        <v>4.0567127300000002E-3</v>
      </c>
    </row>
    <row r="1061" spans="1:8" x14ac:dyDescent="0.35">
      <c r="A1061" s="45" t="s">
        <v>61</v>
      </c>
      <c r="B1061" s="45" t="s">
        <v>11</v>
      </c>
      <c r="C1061" s="45" t="s">
        <v>46</v>
      </c>
      <c r="D1061" s="45">
        <v>182</v>
      </c>
      <c r="E1061" s="45">
        <v>7.1120774800000003E-3</v>
      </c>
      <c r="F1061" s="45">
        <v>9.3902598999999996E-4</v>
      </c>
      <c r="G1061" s="45">
        <v>2.18101318E-3</v>
      </c>
      <c r="H1061" s="45">
        <v>3.9920378299999996E-3</v>
      </c>
    </row>
    <row r="1062" spans="1:8" x14ac:dyDescent="0.35">
      <c r="A1062" s="45" t="s">
        <v>61</v>
      </c>
      <c r="B1062" s="45" t="s">
        <v>12</v>
      </c>
      <c r="C1062" s="45" t="s">
        <v>46</v>
      </c>
      <c r="D1062" s="45">
        <v>86</v>
      </c>
      <c r="E1062" s="45">
        <v>8.4875643999999997E-3</v>
      </c>
      <c r="F1062" s="45">
        <v>9.3884557999999996E-4</v>
      </c>
      <c r="G1062" s="45">
        <v>2.50430642E-3</v>
      </c>
      <c r="H1062" s="45">
        <v>5.0444119100000002E-3</v>
      </c>
    </row>
    <row r="1063" spans="1:8" x14ac:dyDescent="0.35">
      <c r="A1063" s="45" t="s">
        <v>61</v>
      </c>
      <c r="B1063" s="45" t="s">
        <v>13</v>
      </c>
      <c r="C1063" s="45" t="s">
        <v>46</v>
      </c>
      <c r="D1063" s="45">
        <v>190</v>
      </c>
      <c r="E1063" s="45">
        <v>8.5332600000000008E-3</v>
      </c>
      <c r="F1063" s="45">
        <v>9.2702216999999997E-4</v>
      </c>
      <c r="G1063" s="45">
        <v>2.81432726E-3</v>
      </c>
      <c r="H1063" s="45">
        <v>4.7919101100000003E-3</v>
      </c>
    </row>
    <row r="1064" spans="1:8" x14ac:dyDescent="0.35">
      <c r="A1064" s="45" t="s">
        <v>61</v>
      </c>
      <c r="B1064" s="45" t="s">
        <v>8</v>
      </c>
      <c r="C1064" s="45" t="s">
        <v>47</v>
      </c>
      <c r="D1064" s="45">
        <v>564</v>
      </c>
      <c r="E1064" s="45">
        <v>6.4821994899999999E-3</v>
      </c>
      <c r="F1064" s="45">
        <v>4.0014671999999998E-4</v>
      </c>
      <c r="G1064" s="45">
        <v>1.53169713E-3</v>
      </c>
      <c r="H1064" s="45">
        <v>4.5388631999999998E-3</v>
      </c>
    </row>
    <row r="1065" spans="1:8" x14ac:dyDescent="0.35">
      <c r="A1065" s="45" t="s">
        <v>61</v>
      </c>
      <c r="B1065" s="45" t="s">
        <v>10</v>
      </c>
      <c r="C1065" s="45" t="s">
        <v>47</v>
      </c>
      <c r="D1065" s="45">
        <v>245</v>
      </c>
      <c r="E1065" s="45">
        <v>6.0454929500000001E-3</v>
      </c>
      <c r="F1065" s="45">
        <v>4.6674204999999999E-4</v>
      </c>
      <c r="G1065" s="45">
        <v>1.35837087E-3</v>
      </c>
      <c r="H1065" s="45">
        <v>4.2092779099999998E-3</v>
      </c>
    </row>
    <row r="1066" spans="1:8" x14ac:dyDescent="0.35">
      <c r="A1066" s="45" t="s">
        <v>61</v>
      </c>
      <c r="B1066" s="45" t="s">
        <v>11</v>
      </c>
      <c r="C1066" s="45" t="s">
        <v>47</v>
      </c>
      <c r="D1066" s="45">
        <v>179</v>
      </c>
      <c r="E1066" s="45">
        <v>6.9309950099999997E-3</v>
      </c>
      <c r="F1066" s="45">
        <v>3.6849501E-4</v>
      </c>
      <c r="G1066" s="45">
        <v>1.61500339E-3</v>
      </c>
      <c r="H1066" s="45">
        <v>4.9353401300000002E-3</v>
      </c>
    </row>
    <row r="1067" spans="1:8" x14ac:dyDescent="0.35">
      <c r="A1067" s="45" t="s">
        <v>61</v>
      </c>
      <c r="B1067" s="45" t="s">
        <v>12</v>
      </c>
      <c r="C1067" s="45" t="s">
        <v>47</v>
      </c>
      <c r="D1067" s="45">
        <v>42</v>
      </c>
      <c r="E1067" s="45">
        <v>7.3167436099999998E-3</v>
      </c>
      <c r="F1067" s="45">
        <v>6.0543404999999998E-4</v>
      </c>
      <c r="G1067" s="45">
        <v>1.9350747800000001E-3</v>
      </c>
      <c r="H1067" s="45">
        <v>4.7654869499999999E-3</v>
      </c>
    </row>
    <row r="1068" spans="1:8" x14ac:dyDescent="0.35">
      <c r="A1068" s="45" t="s">
        <v>61</v>
      </c>
      <c r="B1068" s="45" t="s">
        <v>13</v>
      </c>
      <c r="C1068" s="45" t="s">
        <v>47</v>
      </c>
      <c r="D1068" s="45">
        <v>98</v>
      </c>
      <c r="E1068" s="45">
        <v>6.3965653000000004E-3</v>
      </c>
      <c r="F1068" s="45">
        <v>2.0349090999999999E-4</v>
      </c>
      <c r="G1068" s="45">
        <v>1.6399752200000001E-3</v>
      </c>
      <c r="H1068" s="45">
        <v>4.5415246899999998E-3</v>
      </c>
    </row>
    <row r="1069" spans="1:8" x14ac:dyDescent="0.35">
      <c r="A1069" s="45" t="s">
        <v>61</v>
      </c>
      <c r="B1069" s="45" t="s">
        <v>8</v>
      </c>
      <c r="C1069" s="45" t="s">
        <v>48</v>
      </c>
      <c r="D1069" s="45">
        <v>1694</v>
      </c>
      <c r="E1069" s="45">
        <v>6.06542266E-3</v>
      </c>
      <c r="F1069" s="45">
        <v>1.16375446E-3</v>
      </c>
      <c r="G1069" s="45">
        <v>9.6269078999999997E-4</v>
      </c>
      <c r="H1069" s="45">
        <v>3.9389769100000001E-3</v>
      </c>
    </row>
    <row r="1070" spans="1:8" x14ac:dyDescent="0.35">
      <c r="A1070" s="45" t="s">
        <v>61</v>
      </c>
      <c r="B1070" s="45" t="s">
        <v>10</v>
      </c>
      <c r="C1070" s="45" t="s">
        <v>48</v>
      </c>
      <c r="D1070" s="45">
        <v>673</v>
      </c>
      <c r="E1070" s="45">
        <v>5.5943877899999996E-3</v>
      </c>
      <c r="F1070" s="45">
        <v>1.02830379E-3</v>
      </c>
      <c r="G1070" s="45">
        <v>8.3128656999999998E-4</v>
      </c>
      <c r="H1070" s="45">
        <v>3.7347969599999999E-3</v>
      </c>
    </row>
    <row r="1071" spans="1:8" x14ac:dyDescent="0.35">
      <c r="A1071" s="45" t="s">
        <v>61</v>
      </c>
      <c r="B1071" s="45" t="s">
        <v>11</v>
      </c>
      <c r="C1071" s="45" t="s">
        <v>48</v>
      </c>
      <c r="D1071" s="45">
        <v>386</v>
      </c>
      <c r="E1071" s="45">
        <v>5.8073663999999997E-3</v>
      </c>
      <c r="F1071" s="45">
        <v>1.25878525E-3</v>
      </c>
      <c r="G1071" s="45">
        <v>9.5462097999999998E-4</v>
      </c>
      <c r="H1071" s="45">
        <v>3.5939596399999999E-3</v>
      </c>
    </row>
    <row r="1072" spans="1:8" x14ac:dyDescent="0.35">
      <c r="A1072" s="45" t="s">
        <v>61</v>
      </c>
      <c r="B1072" s="45" t="s">
        <v>12</v>
      </c>
      <c r="C1072" s="45" t="s">
        <v>48</v>
      </c>
      <c r="D1072" s="45">
        <v>137</v>
      </c>
      <c r="E1072" s="45">
        <v>7.5155444999999996E-3</v>
      </c>
      <c r="F1072" s="45">
        <v>1.5309034E-3</v>
      </c>
      <c r="G1072" s="45">
        <v>1.1359486499999999E-3</v>
      </c>
      <c r="H1072" s="45">
        <v>4.8486919400000002E-3</v>
      </c>
    </row>
    <row r="1073" spans="1:8" x14ac:dyDescent="0.35">
      <c r="A1073" s="45" t="s">
        <v>61</v>
      </c>
      <c r="B1073" s="45" t="s">
        <v>13</v>
      </c>
      <c r="C1073" s="45" t="s">
        <v>48</v>
      </c>
      <c r="D1073" s="45">
        <v>498</v>
      </c>
      <c r="E1073" s="45">
        <v>6.5030722300000003E-3</v>
      </c>
      <c r="F1073" s="45">
        <v>1.17214204E-3</v>
      </c>
      <c r="G1073" s="45">
        <v>1.0988628E-3</v>
      </c>
      <c r="H1073" s="45">
        <v>4.2320669000000003E-3</v>
      </c>
    </row>
    <row r="1074" spans="1:8" x14ac:dyDescent="0.35">
      <c r="A1074" s="45" t="s">
        <v>61</v>
      </c>
      <c r="B1074" s="45" t="s">
        <v>8</v>
      </c>
      <c r="C1074" s="45" t="s">
        <v>49</v>
      </c>
      <c r="D1074" s="45">
        <v>1332</v>
      </c>
      <c r="E1074" s="45">
        <v>7.3050304800000004E-3</v>
      </c>
      <c r="F1074" s="45">
        <v>1.29214261E-3</v>
      </c>
      <c r="G1074" s="45">
        <v>1.19234663E-3</v>
      </c>
      <c r="H1074" s="45">
        <v>4.8205321000000002E-3</v>
      </c>
    </row>
    <row r="1075" spans="1:8" x14ac:dyDescent="0.35">
      <c r="A1075" s="45" t="s">
        <v>61</v>
      </c>
      <c r="B1075" s="45" t="s">
        <v>10</v>
      </c>
      <c r="C1075" s="45" t="s">
        <v>49</v>
      </c>
      <c r="D1075" s="45">
        <v>551</v>
      </c>
      <c r="E1075" s="45">
        <v>6.7339682999999996E-3</v>
      </c>
      <c r="F1075" s="45">
        <v>1.1175806E-3</v>
      </c>
      <c r="G1075" s="45">
        <v>1.1120771199999999E-3</v>
      </c>
      <c r="H1075" s="45">
        <v>4.5043100999999997E-3</v>
      </c>
    </row>
    <row r="1076" spans="1:8" x14ac:dyDescent="0.35">
      <c r="A1076" s="45" t="s">
        <v>61</v>
      </c>
      <c r="B1076" s="45" t="s">
        <v>11</v>
      </c>
      <c r="C1076" s="45" t="s">
        <v>49</v>
      </c>
      <c r="D1076" s="45">
        <v>408</v>
      </c>
      <c r="E1076" s="45">
        <v>7.2495401999999997E-3</v>
      </c>
      <c r="F1076" s="45">
        <v>1.3473865299999999E-3</v>
      </c>
      <c r="G1076" s="45">
        <v>1.0845302399999999E-3</v>
      </c>
      <c r="H1076" s="45">
        <v>4.8175946299999998E-3</v>
      </c>
    </row>
    <row r="1077" spans="1:8" x14ac:dyDescent="0.35">
      <c r="A1077" s="45" t="s">
        <v>61</v>
      </c>
      <c r="B1077" s="45" t="s">
        <v>12</v>
      </c>
      <c r="C1077" s="45" t="s">
        <v>49</v>
      </c>
      <c r="D1077" s="45">
        <v>56</v>
      </c>
      <c r="E1077" s="45">
        <v>8.8632603300000008E-3</v>
      </c>
      <c r="F1077" s="45">
        <v>2.1232223100000002E-3</v>
      </c>
      <c r="G1077" s="45">
        <v>1.3622269600000001E-3</v>
      </c>
      <c r="H1077" s="45">
        <v>5.3778105899999996E-3</v>
      </c>
    </row>
    <row r="1078" spans="1:8" x14ac:dyDescent="0.35">
      <c r="A1078" s="45" t="s">
        <v>61</v>
      </c>
      <c r="B1078" s="45" t="s">
        <v>13</v>
      </c>
      <c r="C1078" s="45" t="s">
        <v>49</v>
      </c>
      <c r="D1078" s="45">
        <v>317</v>
      </c>
      <c r="E1078" s="45">
        <v>8.09378262E-3</v>
      </c>
      <c r="F1078" s="45">
        <v>1.3776431899999999E-3</v>
      </c>
      <c r="G1078" s="45">
        <v>1.4406251399999999E-3</v>
      </c>
      <c r="H1078" s="45">
        <v>5.27551384E-3</v>
      </c>
    </row>
    <row r="1079" spans="1:8" x14ac:dyDescent="0.35">
      <c r="A1079" s="45" t="s">
        <v>61</v>
      </c>
      <c r="B1079" s="45" t="s">
        <v>8</v>
      </c>
      <c r="C1079" s="45" t="s">
        <v>50</v>
      </c>
      <c r="D1079" s="45">
        <v>767</v>
      </c>
      <c r="E1079" s="45">
        <v>7.5626235099999998E-3</v>
      </c>
      <c r="F1079" s="45">
        <v>7.2516756000000002E-4</v>
      </c>
      <c r="G1079" s="45">
        <v>2.3900837900000002E-3</v>
      </c>
      <c r="H1079" s="45">
        <v>4.4473716600000003E-3</v>
      </c>
    </row>
    <row r="1080" spans="1:8" x14ac:dyDescent="0.35">
      <c r="A1080" s="45" t="s">
        <v>61</v>
      </c>
      <c r="B1080" s="45" t="s">
        <v>10</v>
      </c>
      <c r="C1080" s="45" t="s">
        <v>50</v>
      </c>
      <c r="D1080" s="45">
        <v>315</v>
      </c>
      <c r="E1080" s="45">
        <v>7.2246470299999997E-3</v>
      </c>
      <c r="F1080" s="45">
        <v>6.7269229000000005E-4</v>
      </c>
      <c r="G1080" s="45">
        <v>2.2615371000000001E-3</v>
      </c>
      <c r="H1080" s="45">
        <v>4.2904171399999998E-3</v>
      </c>
    </row>
    <row r="1081" spans="1:8" x14ac:dyDescent="0.35">
      <c r="A1081" s="45" t="s">
        <v>61</v>
      </c>
      <c r="B1081" s="45" t="s">
        <v>11</v>
      </c>
      <c r="C1081" s="45" t="s">
        <v>50</v>
      </c>
      <c r="D1081" s="45">
        <v>180</v>
      </c>
      <c r="E1081" s="45">
        <v>7.2493567799999997E-3</v>
      </c>
      <c r="F1081" s="45">
        <v>7.0987630999999997E-4</v>
      </c>
      <c r="G1081" s="45">
        <v>2.18370602E-3</v>
      </c>
      <c r="H1081" s="45">
        <v>4.35577393E-3</v>
      </c>
    </row>
    <row r="1082" spans="1:8" x14ac:dyDescent="0.35">
      <c r="A1082" s="45" t="s">
        <v>61</v>
      </c>
      <c r="B1082" s="45" t="s">
        <v>12</v>
      </c>
      <c r="C1082" s="45" t="s">
        <v>50</v>
      </c>
      <c r="D1082" s="45">
        <v>60</v>
      </c>
      <c r="E1082" s="45">
        <v>8.3533948499999993E-3</v>
      </c>
      <c r="F1082" s="45">
        <v>7.8954454E-4</v>
      </c>
      <c r="G1082" s="45">
        <v>2.8254241800000001E-3</v>
      </c>
      <c r="H1082" s="45">
        <v>4.73842568E-3</v>
      </c>
    </row>
    <row r="1083" spans="1:8" x14ac:dyDescent="0.35">
      <c r="A1083" s="45" t="s">
        <v>61</v>
      </c>
      <c r="B1083" s="45" t="s">
        <v>13</v>
      </c>
      <c r="C1083" s="45" t="s">
        <v>50</v>
      </c>
      <c r="D1083" s="45">
        <v>212</v>
      </c>
      <c r="E1083" s="45">
        <v>8.1069835199999996E-3</v>
      </c>
      <c r="F1083" s="45">
        <v>7.9790112999999997E-4</v>
      </c>
      <c r="G1083" s="45">
        <v>2.6331016199999998E-3</v>
      </c>
      <c r="H1083" s="45">
        <v>4.6759802800000003E-3</v>
      </c>
    </row>
    <row r="1084" spans="1:8" x14ac:dyDescent="0.35">
      <c r="A1084" s="45" t="s">
        <v>61</v>
      </c>
      <c r="B1084" s="45" t="s">
        <v>8</v>
      </c>
      <c r="C1084" s="45" t="s">
        <v>51</v>
      </c>
      <c r="D1084" s="45">
        <v>1247</v>
      </c>
      <c r="E1084" s="45">
        <v>6.16158386E-3</v>
      </c>
      <c r="F1084" s="45">
        <v>8.5632345000000003E-4</v>
      </c>
      <c r="G1084" s="45">
        <v>9.0680572000000005E-4</v>
      </c>
      <c r="H1084" s="45">
        <v>4.3984541999999996E-3</v>
      </c>
    </row>
    <row r="1085" spans="1:8" x14ac:dyDescent="0.35">
      <c r="A1085" s="45" t="s">
        <v>61</v>
      </c>
      <c r="B1085" s="45" t="s">
        <v>10</v>
      </c>
      <c r="C1085" s="45" t="s">
        <v>51</v>
      </c>
      <c r="D1085" s="45">
        <v>553</v>
      </c>
      <c r="E1085" s="45">
        <v>5.7244363299999998E-3</v>
      </c>
      <c r="F1085" s="45">
        <v>6.8161434999999999E-4</v>
      </c>
      <c r="G1085" s="45">
        <v>8.7194821999999998E-4</v>
      </c>
      <c r="H1085" s="45">
        <v>4.17087328E-3</v>
      </c>
    </row>
    <row r="1086" spans="1:8" x14ac:dyDescent="0.35">
      <c r="A1086" s="45" t="s">
        <v>61</v>
      </c>
      <c r="B1086" s="45" t="s">
        <v>11</v>
      </c>
      <c r="C1086" s="45" t="s">
        <v>51</v>
      </c>
      <c r="D1086" s="45">
        <v>309</v>
      </c>
      <c r="E1086" s="45">
        <v>5.8533348999999998E-3</v>
      </c>
      <c r="F1086" s="45">
        <v>9.3337954000000003E-4</v>
      </c>
      <c r="G1086" s="45">
        <v>9.0922005999999995E-4</v>
      </c>
      <c r="H1086" s="45">
        <v>4.0107348100000004E-3</v>
      </c>
    </row>
    <row r="1087" spans="1:8" x14ac:dyDescent="0.35">
      <c r="A1087" s="45" t="s">
        <v>61</v>
      </c>
      <c r="B1087" s="45" t="s">
        <v>12</v>
      </c>
      <c r="C1087" s="45" t="s">
        <v>51</v>
      </c>
      <c r="D1087" s="45">
        <v>57</v>
      </c>
      <c r="E1087" s="45">
        <v>6.9872885999999997E-3</v>
      </c>
      <c r="F1087" s="45">
        <v>9.9171516999999997E-4</v>
      </c>
      <c r="G1087" s="45">
        <v>1.05567718E-3</v>
      </c>
      <c r="H1087" s="45">
        <v>4.9398958199999999E-3</v>
      </c>
    </row>
    <row r="1088" spans="1:8" x14ac:dyDescent="0.35">
      <c r="A1088" s="45" t="s">
        <v>61</v>
      </c>
      <c r="B1088" s="45" t="s">
        <v>13</v>
      </c>
      <c r="C1088" s="45" t="s">
        <v>51</v>
      </c>
      <c r="D1088" s="45">
        <v>328</v>
      </c>
      <c r="E1088" s="45">
        <v>7.0455056299999997E-3</v>
      </c>
      <c r="F1088" s="45">
        <v>1.0547578300000001E-3</v>
      </c>
      <c r="G1088" s="45">
        <v>9.3742917000000001E-4</v>
      </c>
      <c r="H1088" s="45">
        <v>5.0533181199999997E-3</v>
      </c>
    </row>
    <row r="1089" spans="1:8" x14ac:dyDescent="0.35">
      <c r="A1089" s="45" t="s">
        <v>61</v>
      </c>
      <c r="B1089" s="45" t="s">
        <v>8</v>
      </c>
      <c r="C1089" s="45" t="s">
        <v>52</v>
      </c>
      <c r="D1089" s="45">
        <v>1483</v>
      </c>
      <c r="E1089" s="45">
        <v>4.5874616700000001E-3</v>
      </c>
      <c r="F1089" s="45">
        <v>9.1857384000000001E-4</v>
      </c>
      <c r="G1089" s="45">
        <v>5.9033215999999996E-4</v>
      </c>
      <c r="H1089" s="45">
        <v>3.0785551799999999E-3</v>
      </c>
    </row>
    <row r="1090" spans="1:8" x14ac:dyDescent="0.35">
      <c r="A1090" s="45" t="s">
        <v>61</v>
      </c>
      <c r="B1090" s="45" t="s">
        <v>10</v>
      </c>
      <c r="C1090" s="45" t="s">
        <v>52</v>
      </c>
      <c r="D1090" s="45">
        <v>661</v>
      </c>
      <c r="E1090" s="45">
        <v>4.1986220799999996E-3</v>
      </c>
      <c r="F1090" s="45">
        <v>7.956692E-4</v>
      </c>
      <c r="G1090" s="45">
        <v>5.4219521999999997E-4</v>
      </c>
      <c r="H1090" s="45">
        <v>2.86075716E-3</v>
      </c>
    </row>
    <row r="1091" spans="1:8" x14ac:dyDescent="0.35">
      <c r="A1091" s="45" t="s">
        <v>61</v>
      </c>
      <c r="B1091" s="45" t="s">
        <v>11</v>
      </c>
      <c r="C1091" s="45" t="s">
        <v>52</v>
      </c>
      <c r="D1091" s="45">
        <v>342</v>
      </c>
      <c r="E1091" s="45">
        <v>4.7259784800000003E-3</v>
      </c>
      <c r="F1091" s="45">
        <v>9.7124055000000003E-4</v>
      </c>
      <c r="G1091" s="45">
        <v>6.1812976000000003E-4</v>
      </c>
      <c r="H1091" s="45">
        <v>3.1366076899999999E-3</v>
      </c>
    </row>
    <row r="1092" spans="1:8" x14ac:dyDescent="0.35">
      <c r="A1092" s="45" t="s">
        <v>61</v>
      </c>
      <c r="B1092" s="45" t="s">
        <v>12</v>
      </c>
      <c r="C1092" s="45" t="s">
        <v>52</v>
      </c>
      <c r="D1092" s="45">
        <v>89</v>
      </c>
      <c r="E1092" s="45">
        <v>5.6268203899999996E-3</v>
      </c>
      <c r="F1092" s="45">
        <v>1.45014021E-3</v>
      </c>
      <c r="G1092" s="45">
        <v>5.7610253000000004E-4</v>
      </c>
      <c r="H1092" s="45">
        <v>3.6005771400000001E-3</v>
      </c>
    </row>
    <row r="1093" spans="1:8" x14ac:dyDescent="0.35">
      <c r="A1093" s="45" t="s">
        <v>61</v>
      </c>
      <c r="B1093" s="45" t="s">
        <v>13</v>
      </c>
      <c r="C1093" s="45" t="s">
        <v>52</v>
      </c>
      <c r="D1093" s="45">
        <v>391</v>
      </c>
      <c r="E1093" s="45">
        <v>4.8870711300000001E-3</v>
      </c>
      <c r="F1093" s="45">
        <v>9.5928625000000003E-4</v>
      </c>
      <c r="G1093" s="45">
        <v>6.5063440000000001E-4</v>
      </c>
      <c r="H1093" s="45">
        <v>3.2771499999999999E-3</v>
      </c>
    </row>
    <row r="1094" spans="1:8" x14ac:dyDescent="0.35">
      <c r="A1094" s="45" t="s">
        <v>61</v>
      </c>
      <c r="B1094" s="45" t="s">
        <v>8</v>
      </c>
      <c r="C1094" s="45" t="s">
        <v>53</v>
      </c>
      <c r="D1094" s="45">
        <v>560</v>
      </c>
      <c r="E1094" s="45">
        <v>7.38981871E-3</v>
      </c>
      <c r="F1094" s="45">
        <v>9.6093725000000001E-4</v>
      </c>
      <c r="G1094" s="45">
        <v>1.7295384699999999E-3</v>
      </c>
      <c r="H1094" s="45">
        <v>4.6993425200000001E-3</v>
      </c>
    </row>
    <row r="1095" spans="1:8" x14ac:dyDescent="0.35">
      <c r="A1095" s="45" t="s">
        <v>61</v>
      </c>
      <c r="B1095" s="45" t="s">
        <v>10</v>
      </c>
      <c r="C1095" s="45" t="s">
        <v>53</v>
      </c>
      <c r="D1095" s="45">
        <v>172</v>
      </c>
      <c r="E1095" s="45">
        <v>6.2637271299999997E-3</v>
      </c>
      <c r="F1095" s="45">
        <v>7.4255735000000004E-4</v>
      </c>
      <c r="G1095" s="45">
        <v>1.45988081E-3</v>
      </c>
      <c r="H1095" s="45">
        <v>4.0612885300000002E-3</v>
      </c>
    </row>
    <row r="1096" spans="1:8" x14ac:dyDescent="0.35">
      <c r="A1096" s="45" t="s">
        <v>61</v>
      </c>
      <c r="B1096" s="45" t="s">
        <v>11</v>
      </c>
      <c r="C1096" s="45" t="s">
        <v>53</v>
      </c>
      <c r="D1096" s="45">
        <v>93</v>
      </c>
      <c r="E1096" s="45">
        <v>7.62270988E-3</v>
      </c>
      <c r="F1096" s="45">
        <v>1.0797488400000001E-3</v>
      </c>
      <c r="G1096" s="45">
        <v>1.70313102E-3</v>
      </c>
      <c r="H1096" s="45">
        <v>4.8398294900000001E-3</v>
      </c>
    </row>
    <row r="1097" spans="1:8" x14ac:dyDescent="0.35">
      <c r="A1097" s="45" t="s">
        <v>61</v>
      </c>
      <c r="B1097" s="45" t="s">
        <v>12</v>
      </c>
      <c r="C1097" s="45" t="s">
        <v>53</v>
      </c>
      <c r="D1097" s="45">
        <v>43</v>
      </c>
      <c r="E1097" s="45">
        <v>7.1926138499999997E-3</v>
      </c>
      <c r="F1097" s="45">
        <v>8.2875731000000002E-4</v>
      </c>
      <c r="G1097" s="45">
        <v>1.8039403000000001E-3</v>
      </c>
      <c r="H1097" s="45">
        <v>4.5599158299999996E-3</v>
      </c>
    </row>
    <row r="1098" spans="1:8" x14ac:dyDescent="0.35">
      <c r="A1098" s="45" t="s">
        <v>61</v>
      </c>
      <c r="B1098" s="45" t="s">
        <v>13</v>
      </c>
      <c r="C1098" s="45" t="s">
        <v>53</v>
      </c>
      <c r="D1098" s="45">
        <v>252</v>
      </c>
      <c r="E1098" s="45">
        <v>8.1061229999999998E-3</v>
      </c>
      <c r="F1098" s="45">
        <v>1.0886975800000001E-3</v>
      </c>
      <c r="G1098" s="45">
        <v>1.91064058E-3</v>
      </c>
      <c r="H1098" s="45">
        <v>5.1067843699999999E-3</v>
      </c>
    </row>
    <row r="1099" spans="1:8" x14ac:dyDescent="0.35">
      <c r="A1099" s="45" t="s">
        <v>61</v>
      </c>
      <c r="B1099" s="45" t="s">
        <v>8</v>
      </c>
      <c r="C1099" s="45" t="s">
        <v>54</v>
      </c>
      <c r="D1099" s="45">
        <v>3636</v>
      </c>
      <c r="E1099" s="45">
        <v>5.1240295200000001E-3</v>
      </c>
      <c r="F1099" s="45">
        <v>1.12506597E-3</v>
      </c>
      <c r="G1099" s="45">
        <v>8.7454901999999999E-4</v>
      </c>
      <c r="H1099" s="45">
        <v>3.1244140500000001E-3</v>
      </c>
    </row>
    <row r="1100" spans="1:8" x14ac:dyDescent="0.35">
      <c r="A1100" s="45" t="s">
        <v>61</v>
      </c>
      <c r="B1100" s="45" t="s">
        <v>10</v>
      </c>
      <c r="C1100" s="45" t="s">
        <v>54</v>
      </c>
      <c r="D1100" s="45">
        <v>1877</v>
      </c>
      <c r="E1100" s="45">
        <v>4.9277065000000002E-3</v>
      </c>
      <c r="F1100" s="45">
        <v>1.07053686E-3</v>
      </c>
      <c r="G1100" s="45">
        <v>8.2131505E-4</v>
      </c>
      <c r="H1100" s="45">
        <v>3.0358541000000002E-3</v>
      </c>
    </row>
    <row r="1101" spans="1:8" x14ac:dyDescent="0.35">
      <c r="A1101" s="45" t="s">
        <v>61</v>
      </c>
      <c r="B1101" s="45" t="s">
        <v>11</v>
      </c>
      <c r="C1101" s="45" t="s">
        <v>54</v>
      </c>
      <c r="D1101" s="45">
        <v>839</v>
      </c>
      <c r="E1101" s="45">
        <v>5.1004141700000004E-3</v>
      </c>
      <c r="F1101" s="45">
        <v>1.1765271599999999E-3</v>
      </c>
      <c r="G1101" s="45">
        <v>8.5917128999999997E-4</v>
      </c>
      <c r="H1101" s="45">
        <v>3.0647152599999998E-3</v>
      </c>
    </row>
    <row r="1102" spans="1:8" x14ac:dyDescent="0.35">
      <c r="A1102" s="45" t="s">
        <v>61</v>
      </c>
      <c r="B1102" s="45" t="s">
        <v>12</v>
      </c>
      <c r="C1102" s="45" t="s">
        <v>54</v>
      </c>
      <c r="D1102" s="45">
        <v>130</v>
      </c>
      <c r="E1102" s="45">
        <v>5.7760859599999999E-3</v>
      </c>
      <c r="F1102" s="45">
        <v>1.52181243E-3</v>
      </c>
      <c r="G1102" s="45">
        <v>9.4097197E-4</v>
      </c>
      <c r="H1102" s="45">
        <v>3.3133010400000001E-3</v>
      </c>
    </row>
    <row r="1103" spans="1:8" x14ac:dyDescent="0.35">
      <c r="A1103" s="45" t="s">
        <v>61</v>
      </c>
      <c r="B1103" s="45" t="s">
        <v>13</v>
      </c>
      <c r="C1103" s="45" t="s">
        <v>54</v>
      </c>
      <c r="D1103" s="45">
        <v>790</v>
      </c>
      <c r="E1103" s="45">
        <v>5.5082627800000002E-3</v>
      </c>
      <c r="F1103" s="45">
        <v>1.13468389E-3</v>
      </c>
      <c r="G1103" s="45">
        <v>1.0064314299999999E-3</v>
      </c>
      <c r="H1103" s="45">
        <v>3.3671469600000002E-3</v>
      </c>
    </row>
    <row r="1104" spans="1:8" x14ac:dyDescent="0.35">
      <c r="A1104" s="45" t="s">
        <v>61</v>
      </c>
      <c r="B1104" s="45" t="s">
        <v>8</v>
      </c>
      <c r="C1104" s="45" t="s">
        <v>55</v>
      </c>
      <c r="D1104" s="45">
        <v>994</v>
      </c>
      <c r="E1104" s="45">
        <v>6.66358078E-3</v>
      </c>
      <c r="F1104" s="45">
        <v>8.5460655999999998E-4</v>
      </c>
      <c r="G1104" s="45">
        <v>1.81244852E-3</v>
      </c>
      <c r="H1104" s="45">
        <v>3.9965252099999999E-3</v>
      </c>
    </row>
    <row r="1105" spans="1:8" x14ac:dyDescent="0.35">
      <c r="A1105" s="45" t="s">
        <v>61</v>
      </c>
      <c r="B1105" s="45" t="s">
        <v>10</v>
      </c>
      <c r="C1105" s="45" t="s">
        <v>55</v>
      </c>
      <c r="D1105" s="45">
        <v>453</v>
      </c>
      <c r="E1105" s="45">
        <v>6.1145089999999997E-3</v>
      </c>
      <c r="F1105" s="45">
        <v>7.2145038E-4</v>
      </c>
      <c r="G1105" s="45">
        <v>1.83386452E-3</v>
      </c>
      <c r="H1105" s="45">
        <v>3.5591936200000001E-3</v>
      </c>
    </row>
    <row r="1106" spans="1:8" x14ac:dyDescent="0.35">
      <c r="A1106" s="45" t="s">
        <v>61</v>
      </c>
      <c r="B1106" s="45" t="s">
        <v>11</v>
      </c>
      <c r="C1106" s="45" t="s">
        <v>55</v>
      </c>
      <c r="D1106" s="45">
        <v>214</v>
      </c>
      <c r="E1106" s="45">
        <v>6.3320458699999997E-3</v>
      </c>
      <c r="F1106" s="45">
        <v>9.2754822999999999E-4</v>
      </c>
      <c r="G1106" s="45">
        <v>1.71831706E-3</v>
      </c>
      <c r="H1106" s="45">
        <v>3.68618008E-3</v>
      </c>
    </row>
    <row r="1107" spans="1:8" x14ac:dyDescent="0.35">
      <c r="A1107" s="45" t="s">
        <v>61</v>
      </c>
      <c r="B1107" s="45" t="s">
        <v>12</v>
      </c>
      <c r="C1107" s="45" t="s">
        <v>55</v>
      </c>
      <c r="D1107" s="45">
        <v>75</v>
      </c>
      <c r="E1107" s="45">
        <v>8.2677466499999994E-3</v>
      </c>
      <c r="F1107" s="45">
        <v>1.19506145E-3</v>
      </c>
      <c r="G1107" s="45">
        <v>2.22006148E-3</v>
      </c>
      <c r="H1107" s="45">
        <v>4.8526231899999996E-3</v>
      </c>
    </row>
    <row r="1108" spans="1:8" x14ac:dyDescent="0.35">
      <c r="A1108" s="45" t="s">
        <v>61</v>
      </c>
      <c r="B1108" s="45" t="s">
        <v>13</v>
      </c>
      <c r="C1108" s="45" t="s">
        <v>55</v>
      </c>
      <c r="D1108" s="45">
        <v>252</v>
      </c>
      <c r="E1108" s="45">
        <v>7.4547139099999998E-3</v>
      </c>
      <c r="F1108" s="45">
        <v>9.3070228000000001E-4</v>
      </c>
      <c r="G1108" s="45">
        <v>1.7325743500000001E-3</v>
      </c>
      <c r="H1108" s="45">
        <v>4.7914367999999999E-3</v>
      </c>
    </row>
    <row r="1109" spans="1:8" x14ac:dyDescent="0.35">
      <c r="A1109" s="45" t="s">
        <v>61</v>
      </c>
      <c r="B1109" s="45" t="s">
        <v>8</v>
      </c>
      <c r="C1109" s="45" t="s">
        <v>56</v>
      </c>
      <c r="D1109" s="45">
        <v>2736</v>
      </c>
      <c r="E1109" s="45">
        <v>5.7511258700000002E-3</v>
      </c>
      <c r="F1109" s="45">
        <v>9.3522809000000004E-4</v>
      </c>
      <c r="G1109" s="45">
        <v>1.08816155E-3</v>
      </c>
      <c r="H1109" s="45">
        <v>3.7277357499999999E-3</v>
      </c>
    </row>
    <row r="1110" spans="1:8" x14ac:dyDescent="0.35">
      <c r="A1110" s="45" t="s">
        <v>61</v>
      </c>
      <c r="B1110" s="45" t="s">
        <v>10</v>
      </c>
      <c r="C1110" s="45" t="s">
        <v>56</v>
      </c>
      <c r="D1110" s="45">
        <v>1208</v>
      </c>
      <c r="E1110" s="45">
        <v>5.2755834400000003E-3</v>
      </c>
      <c r="F1110" s="45">
        <v>8.3651403999999996E-4</v>
      </c>
      <c r="G1110" s="45">
        <v>9.924766099999999E-4</v>
      </c>
      <c r="H1110" s="45">
        <v>3.4465923100000001E-3</v>
      </c>
    </row>
    <row r="1111" spans="1:8" x14ac:dyDescent="0.35">
      <c r="A1111" s="45" t="s">
        <v>61</v>
      </c>
      <c r="B1111" s="45" t="s">
        <v>11</v>
      </c>
      <c r="C1111" s="45" t="s">
        <v>56</v>
      </c>
      <c r="D1111" s="45">
        <v>572</v>
      </c>
      <c r="E1111" s="45">
        <v>5.6022765400000002E-3</v>
      </c>
      <c r="F1111" s="45">
        <v>9.8411979999999994E-4</v>
      </c>
      <c r="G1111" s="45">
        <v>1.0907955400000001E-3</v>
      </c>
      <c r="H1111" s="45">
        <v>3.5273607E-3</v>
      </c>
    </row>
    <row r="1112" spans="1:8" x14ac:dyDescent="0.35">
      <c r="A1112" s="45" t="s">
        <v>61</v>
      </c>
      <c r="B1112" s="45" t="s">
        <v>12</v>
      </c>
      <c r="C1112" s="45" t="s">
        <v>56</v>
      </c>
      <c r="D1112" s="45">
        <v>133</v>
      </c>
      <c r="E1112" s="45">
        <v>6.0850039699999999E-3</v>
      </c>
      <c r="F1112" s="45">
        <v>1.09092153E-3</v>
      </c>
      <c r="G1112" s="45">
        <v>1.0458435299999999E-3</v>
      </c>
      <c r="H1112" s="45">
        <v>3.9482384599999996E-3</v>
      </c>
    </row>
    <row r="1113" spans="1:8" x14ac:dyDescent="0.35">
      <c r="A1113" s="45" t="s">
        <v>61</v>
      </c>
      <c r="B1113" s="45" t="s">
        <v>13</v>
      </c>
      <c r="C1113" s="45" t="s">
        <v>56</v>
      </c>
      <c r="D1113" s="45">
        <v>823</v>
      </c>
      <c r="E1113" s="45">
        <v>6.4986243799999999E-3</v>
      </c>
      <c r="F1113" s="45">
        <v>1.0209793600000001E-3</v>
      </c>
      <c r="G1113" s="45">
        <v>1.2336160499999999E-3</v>
      </c>
      <c r="H1113" s="45">
        <v>4.2440285000000001E-3</v>
      </c>
    </row>
    <row r="1114" spans="1:8" x14ac:dyDescent="0.35">
      <c r="A1114" s="45" t="s">
        <v>63</v>
      </c>
      <c r="B1114" s="45" t="s">
        <v>8</v>
      </c>
      <c r="C1114" s="45" t="s">
        <v>9</v>
      </c>
      <c r="D1114" s="45">
        <v>66980</v>
      </c>
      <c r="E1114" s="45">
        <v>6.0177745499999996E-3</v>
      </c>
      <c r="F1114" s="45">
        <v>1.00483519E-3</v>
      </c>
      <c r="G1114" s="45">
        <v>1.1724598600000001E-3</v>
      </c>
      <c r="H1114" s="45">
        <v>3.8403755100000002E-3</v>
      </c>
    </row>
    <row r="1115" spans="1:8" x14ac:dyDescent="0.35">
      <c r="A1115" s="45" t="s">
        <v>63</v>
      </c>
      <c r="B1115" s="45" t="s">
        <v>10</v>
      </c>
      <c r="C1115" s="45" t="s">
        <v>9</v>
      </c>
      <c r="D1115" s="45">
        <v>30154</v>
      </c>
      <c r="E1115" s="45">
        <v>5.4074237500000002E-3</v>
      </c>
      <c r="F1115" s="45">
        <v>8.9660974E-4</v>
      </c>
      <c r="G1115" s="45">
        <v>1.0245835899999999E-3</v>
      </c>
      <c r="H1115" s="45">
        <v>3.4861282199999998E-3</v>
      </c>
    </row>
    <row r="1116" spans="1:8" x14ac:dyDescent="0.35">
      <c r="A1116" s="45" t="s">
        <v>63</v>
      </c>
      <c r="B1116" s="45" t="s">
        <v>11</v>
      </c>
      <c r="C1116" s="45" t="s">
        <v>9</v>
      </c>
      <c r="D1116" s="45">
        <v>15475</v>
      </c>
      <c r="E1116" s="45">
        <v>5.8605783500000003E-3</v>
      </c>
      <c r="F1116" s="45">
        <v>1.0388594800000001E-3</v>
      </c>
      <c r="G1116" s="45">
        <v>1.13298531E-3</v>
      </c>
      <c r="H1116" s="45">
        <v>3.6886081800000001E-3</v>
      </c>
    </row>
    <row r="1117" spans="1:8" x14ac:dyDescent="0.35">
      <c r="A1117" s="45" t="s">
        <v>63</v>
      </c>
      <c r="B1117" s="45" t="s">
        <v>12</v>
      </c>
      <c r="C1117" s="45" t="s">
        <v>9</v>
      </c>
      <c r="D1117" s="45">
        <v>5028</v>
      </c>
      <c r="E1117" s="45">
        <v>7.6162906600000004E-3</v>
      </c>
      <c r="F1117" s="45">
        <v>1.28621132E-3</v>
      </c>
      <c r="G1117" s="45">
        <v>1.4752315199999999E-3</v>
      </c>
      <c r="H1117" s="45">
        <v>4.8547874899999999E-3</v>
      </c>
    </row>
    <row r="1118" spans="1:8" x14ac:dyDescent="0.35">
      <c r="A1118" s="45" t="s">
        <v>63</v>
      </c>
      <c r="B1118" s="45" t="s">
        <v>13</v>
      </c>
      <c r="C1118" s="45" t="s">
        <v>9</v>
      </c>
      <c r="D1118" s="45">
        <v>16323</v>
      </c>
      <c r="E1118" s="45">
        <v>6.8019312800000004E-3</v>
      </c>
      <c r="F1118" s="45">
        <v>1.0858341099999999E-3</v>
      </c>
      <c r="G1118" s="45">
        <v>1.3897969600000001E-3</v>
      </c>
      <c r="H1118" s="45">
        <v>4.3261997499999998E-3</v>
      </c>
    </row>
    <row r="1119" spans="1:8" x14ac:dyDescent="0.35">
      <c r="A1119" s="45" t="s">
        <v>63</v>
      </c>
      <c r="B1119" s="45" t="s">
        <v>8</v>
      </c>
      <c r="C1119" s="45" t="s">
        <v>14</v>
      </c>
      <c r="D1119" s="45">
        <v>1386</v>
      </c>
      <c r="E1119" s="45">
        <v>6.2850309600000001E-3</v>
      </c>
      <c r="F1119" s="45">
        <v>1.1380001200000001E-3</v>
      </c>
      <c r="G1119" s="45">
        <v>1.22120655E-3</v>
      </c>
      <c r="H1119" s="45">
        <v>3.9258238100000004E-3</v>
      </c>
    </row>
    <row r="1120" spans="1:8" x14ac:dyDescent="0.35">
      <c r="A1120" s="45" t="s">
        <v>63</v>
      </c>
      <c r="B1120" s="45" t="s">
        <v>10</v>
      </c>
      <c r="C1120" s="45" t="s">
        <v>14</v>
      </c>
      <c r="D1120" s="45">
        <v>511</v>
      </c>
      <c r="E1120" s="45">
        <v>5.9095045399999999E-3</v>
      </c>
      <c r="F1120" s="45">
        <v>1.0033428699999999E-3</v>
      </c>
      <c r="G1120" s="45">
        <v>1.1766142599999999E-3</v>
      </c>
      <c r="H1120" s="45">
        <v>3.72954694E-3</v>
      </c>
    </row>
    <row r="1121" spans="1:8" x14ac:dyDescent="0.35">
      <c r="A1121" s="45" t="s">
        <v>63</v>
      </c>
      <c r="B1121" s="45" t="s">
        <v>11</v>
      </c>
      <c r="C1121" s="45" t="s">
        <v>14</v>
      </c>
      <c r="D1121" s="45">
        <v>355</v>
      </c>
      <c r="E1121" s="45">
        <v>6.0256257400000002E-3</v>
      </c>
      <c r="F1121" s="45">
        <v>1.1450832099999999E-3</v>
      </c>
      <c r="G1121" s="45">
        <v>1.13132475E-3</v>
      </c>
      <c r="H1121" s="45">
        <v>3.7492172800000002E-3</v>
      </c>
    </row>
    <row r="1122" spans="1:8" x14ac:dyDescent="0.35">
      <c r="A1122" s="45" t="s">
        <v>63</v>
      </c>
      <c r="B1122" s="45" t="s">
        <v>12</v>
      </c>
      <c r="C1122" s="45" t="s">
        <v>14</v>
      </c>
      <c r="D1122" s="45">
        <v>97</v>
      </c>
      <c r="E1122" s="45">
        <v>7.57373973E-3</v>
      </c>
      <c r="F1122" s="45">
        <v>1.6071255699999999E-3</v>
      </c>
      <c r="G1122" s="45">
        <v>1.3275580099999999E-3</v>
      </c>
      <c r="H1122" s="45">
        <v>4.6390557000000002E-3</v>
      </c>
    </row>
    <row r="1123" spans="1:8" x14ac:dyDescent="0.35">
      <c r="A1123" s="45" t="s">
        <v>63</v>
      </c>
      <c r="B1123" s="45" t="s">
        <v>13</v>
      </c>
      <c r="C1123" s="45" t="s">
        <v>14</v>
      </c>
      <c r="D1123" s="45">
        <v>423</v>
      </c>
      <c r="E1123" s="45">
        <v>6.66086571E-3</v>
      </c>
      <c r="F1123" s="45">
        <v>1.18714953E-3</v>
      </c>
      <c r="G1123" s="45">
        <v>1.32612051E-3</v>
      </c>
      <c r="H1123" s="45">
        <v>4.1475951999999996E-3</v>
      </c>
    </row>
    <row r="1124" spans="1:8" x14ac:dyDescent="0.35">
      <c r="A1124" s="45" t="s">
        <v>63</v>
      </c>
      <c r="B1124" s="45" t="s">
        <v>8</v>
      </c>
      <c r="C1124" s="45" t="s">
        <v>15</v>
      </c>
      <c r="D1124" s="45">
        <v>883</v>
      </c>
      <c r="E1124" s="45">
        <v>6.0005214499999999E-3</v>
      </c>
      <c r="F1124" s="45">
        <v>6.9920227999999997E-4</v>
      </c>
      <c r="G1124" s="45">
        <v>1.75907551E-3</v>
      </c>
      <c r="H1124" s="45">
        <v>3.5422431499999999E-3</v>
      </c>
    </row>
    <row r="1125" spans="1:8" x14ac:dyDescent="0.35">
      <c r="A1125" s="45" t="s">
        <v>63</v>
      </c>
      <c r="B1125" s="45" t="s">
        <v>10</v>
      </c>
      <c r="C1125" s="45" t="s">
        <v>15</v>
      </c>
      <c r="D1125" s="45">
        <v>352</v>
      </c>
      <c r="E1125" s="45">
        <v>5.3222654099999997E-3</v>
      </c>
      <c r="F1125" s="45">
        <v>6.4459675999999999E-4</v>
      </c>
      <c r="G1125" s="45">
        <v>1.5898895399999999E-3</v>
      </c>
      <c r="H1125" s="45">
        <v>3.0877785800000001E-3</v>
      </c>
    </row>
    <row r="1126" spans="1:8" x14ac:dyDescent="0.35">
      <c r="A1126" s="45" t="s">
        <v>63</v>
      </c>
      <c r="B1126" s="45" t="s">
        <v>11</v>
      </c>
      <c r="C1126" s="45" t="s">
        <v>15</v>
      </c>
      <c r="D1126" s="45">
        <v>182</v>
      </c>
      <c r="E1126" s="45">
        <v>5.6446502300000001E-3</v>
      </c>
      <c r="F1126" s="45">
        <v>7.0461921E-4</v>
      </c>
      <c r="G1126" s="45">
        <v>1.6583356599999999E-3</v>
      </c>
      <c r="H1126" s="45">
        <v>3.2816948999999998E-3</v>
      </c>
    </row>
    <row r="1127" spans="1:8" x14ac:dyDescent="0.35">
      <c r="A1127" s="45" t="s">
        <v>63</v>
      </c>
      <c r="B1127" s="45" t="s">
        <v>12</v>
      </c>
      <c r="C1127" s="45" t="s">
        <v>15</v>
      </c>
      <c r="D1127" s="45">
        <v>120</v>
      </c>
      <c r="E1127" s="45">
        <v>7.2269480400000002E-3</v>
      </c>
      <c r="F1127" s="45">
        <v>8.1741870000000001E-4</v>
      </c>
      <c r="G1127" s="45">
        <v>2.1163191799999999E-3</v>
      </c>
      <c r="H1127" s="45">
        <v>4.2932096400000001E-3</v>
      </c>
    </row>
    <row r="1128" spans="1:8" x14ac:dyDescent="0.35">
      <c r="A1128" s="45" t="s">
        <v>63</v>
      </c>
      <c r="B1128" s="45" t="s">
        <v>13</v>
      </c>
      <c r="C1128" s="45" t="s">
        <v>15</v>
      </c>
      <c r="D1128" s="45">
        <v>229</v>
      </c>
      <c r="E1128" s="45">
        <v>6.68324413E-3</v>
      </c>
      <c r="F1128" s="45">
        <v>7.1688478999999998E-4</v>
      </c>
      <c r="G1128" s="45">
        <v>1.91199637E-3</v>
      </c>
      <c r="H1128" s="45">
        <v>4.0543625200000002E-3</v>
      </c>
    </row>
    <row r="1129" spans="1:8" x14ac:dyDescent="0.35">
      <c r="A1129" s="45" t="s">
        <v>63</v>
      </c>
      <c r="B1129" s="45" t="s">
        <v>8</v>
      </c>
      <c r="C1129" s="45" t="s">
        <v>16</v>
      </c>
      <c r="D1129" s="45">
        <v>879</v>
      </c>
      <c r="E1129" s="45">
        <v>6.5758514099999998E-3</v>
      </c>
      <c r="F1129" s="45">
        <v>1.10011616E-3</v>
      </c>
      <c r="G1129" s="45">
        <v>1.0202695299999999E-3</v>
      </c>
      <c r="H1129" s="45">
        <v>4.4554652300000004E-3</v>
      </c>
    </row>
    <row r="1130" spans="1:8" x14ac:dyDescent="0.35">
      <c r="A1130" s="45" t="s">
        <v>63</v>
      </c>
      <c r="B1130" s="45" t="s">
        <v>10</v>
      </c>
      <c r="C1130" s="45" t="s">
        <v>16</v>
      </c>
      <c r="D1130" s="45">
        <v>386</v>
      </c>
      <c r="E1130" s="45">
        <v>5.8589399600000001E-3</v>
      </c>
      <c r="F1130" s="45">
        <v>9.1989876000000005E-4</v>
      </c>
      <c r="G1130" s="45">
        <v>9.9462050000000005E-4</v>
      </c>
      <c r="H1130" s="45">
        <v>3.9444201999999998E-3</v>
      </c>
    </row>
    <row r="1131" spans="1:8" x14ac:dyDescent="0.35">
      <c r="A1131" s="45" t="s">
        <v>63</v>
      </c>
      <c r="B1131" s="45" t="s">
        <v>11</v>
      </c>
      <c r="C1131" s="45" t="s">
        <v>16</v>
      </c>
      <c r="D1131" s="45">
        <v>206</v>
      </c>
      <c r="E1131" s="45">
        <v>6.54317218E-3</v>
      </c>
      <c r="F1131" s="45">
        <v>1.2405607099999999E-3</v>
      </c>
      <c r="G1131" s="45">
        <v>9.4418574999999999E-4</v>
      </c>
      <c r="H1131" s="45">
        <v>4.35842522E-3</v>
      </c>
    </row>
    <row r="1132" spans="1:8" x14ac:dyDescent="0.35">
      <c r="A1132" s="45" t="s">
        <v>63</v>
      </c>
      <c r="B1132" s="45" t="s">
        <v>12</v>
      </c>
      <c r="C1132" s="45" t="s">
        <v>16</v>
      </c>
      <c r="D1132" s="45">
        <v>35</v>
      </c>
      <c r="E1132" s="45">
        <v>1.002314793E-2</v>
      </c>
      <c r="F1132" s="45">
        <v>1.3627643200000001E-3</v>
      </c>
      <c r="G1132" s="45">
        <v>1.3667325299999999E-3</v>
      </c>
      <c r="H1132" s="45">
        <v>7.2936505100000002E-3</v>
      </c>
    </row>
    <row r="1133" spans="1:8" x14ac:dyDescent="0.35">
      <c r="A1133" s="45" t="s">
        <v>63</v>
      </c>
      <c r="B1133" s="45" t="s">
        <v>13</v>
      </c>
      <c r="C1133" s="45" t="s">
        <v>16</v>
      </c>
      <c r="D1133" s="45">
        <v>252</v>
      </c>
      <c r="E1133" s="45">
        <v>7.2219004799999997E-3</v>
      </c>
      <c r="F1133" s="45">
        <v>1.2248766800000001E-3</v>
      </c>
      <c r="G1133" s="45">
        <v>1.0736329299999999E-3</v>
      </c>
      <c r="H1133" s="45">
        <v>4.9233903899999999E-3</v>
      </c>
    </row>
    <row r="1134" spans="1:8" x14ac:dyDescent="0.35">
      <c r="A1134" s="45" t="s">
        <v>63</v>
      </c>
      <c r="B1134" s="45" t="s">
        <v>8</v>
      </c>
      <c r="C1134" s="45" t="s">
        <v>17</v>
      </c>
      <c r="D1134" s="45">
        <v>1027</v>
      </c>
      <c r="E1134" s="45">
        <v>7.2161813599999998E-3</v>
      </c>
      <c r="F1134" s="45">
        <v>1.2081099500000001E-3</v>
      </c>
      <c r="G1134" s="45">
        <v>1.1407842199999999E-3</v>
      </c>
      <c r="H1134" s="45">
        <v>4.8672867199999999E-3</v>
      </c>
    </row>
    <row r="1135" spans="1:8" x14ac:dyDescent="0.35">
      <c r="A1135" s="45" t="s">
        <v>63</v>
      </c>
      <c r="B1135" s="45" t="s">
        <v>10</v>
      </c>
      <c r="C1135" s="45" t="s">
        <v>17</v>
      </c>
      <c r="D1135" s="45">
        <v>415</v>
      </c>
      <c r="E1135" s="45">
        <v>6.5908074099999998E-3</v>
      </c>
      <c r="F1135" s="45">
        <v>9.9433822999999994E-4</v>
      </c>
      <c r="G1135" s="45">
        <v>9.9060105000000004E-4</v>
      </c>
      <c r="H1135" s="45">
        <v>4.6058676900000003E-3</v>
      </c>
    </row>
    <row r="1136" spans="1:8" x14ac:dyDescent="0.35">
      <c r="A1136" s="45" t="s">
        <v>63</v>
      </c>
      <c r="B1136" s="45" t="s">
        <v>11</v>
      </c>
      <c r="C1136" s="45" t="s">
        <v>17</v>
      </c>
      <c r="D1136" s="45">
        <v>236</v>
      </c>
      <c r="E1136" s="45">
        <v>6.8370897499999998E-3</v>
      </c>
      <c r="F1136" s="45">
        <v>1.193993E-3</v>
      </c>
      <c r="G1136" s="45">
        <v>1.1368092199999999E-3</v>
      </c>
      <c r="H1136" s="45">
        <v>4.5062870400000002E-3</v>
      </c>
    </row>
    <row r="1137" spans="1:8" x14ac:dyDescent="0.35">
      <c r="A1137" s="45" t="s">
        <v>63</v>
      </c>
      <c r="B1137" s="45" t="s">
        <v>12</v>
      </c>
      <c r="C1137" s="45" t="s">
        <v>17</v>
      </c>
      <c r="D1137" s="45">
        <v>95</v>
      </c>
      <c r="E1137" s="45">
        <v>8.6019734600000005E-3</v>
      </c>
      <c r="F1137" s="45">
        <v>1.5355748100000001E-3</v>
      </c>
      <c r="G1137" s="45">
        <v>1.11135454E-3</v>
      </c>
      <c r="H1137" s="45">
        <v>5.9550436400000002E-3</v>
      </c>
    </row>
    <row r="1138" spans="1:8" x14ac:dyDescent="0.35">
      <c r="A1138" s="45" t="s">
        <v>63</v>
      </c>
      <c r="B1138" s="45" t="s">
        <v>13</v>
      </c>
      <c r="C1138" s="45" t="s">
        <v>17</v>
      </c>
      <c r="D1138" s="45">
        <v>281</v>
      </c>
      <c r="E1138" s="45">
        <v>7.9896531000000007E-3</v>
      </c>
      <c r="F1138" s="45">
        <v>1.4249700900000001E-3</v>
      </c>
      <c r="G1138" s="45">
        <v>1.3758729600000001E-3</v>
      </c>
      <c r="H1138" s="45">
        <v>5.1888095500000004E-3</v>
      </c>
    </row>
    <row r="1139" spans="1:8" x14ac:dyDescent="0.35">
      <c r="A1139" s="45" t="s">
        <v>63</v>
      </c>
      <c r="B1139" s="45" t="s">
        <v>8</v>
      </c>
      <c r="C1139" s="45" t="s">
        <v>18</v>
      </c>
      <c r="D1139" s="45">
        <v>842</v>
      </c>
      <c r="E1139" s="45">
        <v>7.3712416199999999E-3</v>
      </c>
      <c r="F1139" s="45">
        <v>7.8989594999999998E-4</v>
      </c>
      <c r="G1139" s="45">
        <v>1.52010731E-3</v>
      </c>
      <c r="H1139" s="45">
        <v>5.0612378799999996E-3</v>
      </c>
    </row>
    <row r="1140" spans="1:8" x14ac:dyDescent="0.35">
      <c r="A1140" s="45" t="s">
        <v>63</v>
      </c>
      <c r="B1140" s="45" t="s">
        <v>10</v>
      </c>
      <c r="C1140" s="45" t="s">
        <v>18</v>
      </c>
      <c r="D1140" s="45">
        <v>255</v>
      </c>
      <c r="E1140" s="45">
        <v>6.9508893800000002E-3</v>
      </c>
      <c r="F1140" s="45">
        <v>6.5491081999999995E-4</v>
      </c>
      <c r="G1140" s="45">
        <v>1.4113105800000001E-3</v>
      </c>
      <c r="H1140" s="45">
        <v>4.8846675100000002E-3</v>
      </c>
    </row>
    <row r="1141" spans="1:8" x14ac:dyDescent="0.35">
      <c r="A1141" s="45" t="s">
        <v>63</v>
      </c>
      <c r="B1141" s="45" t="s">
        <v>11</v>
      </c>
      <c r="C1141" s="45" t="s">
        <v>18</v>
      </c>
      <c r="D1141" s="45">
        <v>216</v>
      </c>
      <c r="E1141" s="45">
        <v>6.66629133E-3</v>
      </c>
      <c r="F1141" s="45">
        <v>6.6802745999999997E-4</v>
      </c>
      <c r="G1141" s="45">
        <v>1.3197657100000001E-3</v>
      </c>
      <c r="H1141" s="45">
        <v>4.6784977E-3</v>
      </c>
    </row>
    <row r="1142" spans="1:8" x14ac:dyDescent="0.35">
      <c r="A1142" s="45" t="s">
        <v>63</v>
      </c>
      <c r="B1142" s="45" t="s">
        <v>12</v>
      </c>
      <c r="C1142" s="45" t="s">
        <v>18</v>
      </c>
      <c r="D1142" s="45">
        <v>74</v>
      </c>
      <c r="E1142" s="45">
        <v>9.2207830500000004E-3</v>
      </c>
      <c r="F1142" s="45">
        <v>8.1706683999999998E-4</v>
      </c>
      <c r="G1142" s="45">
        <v>1.7503438200000001E-3</v>
      </c>
      <c r="H1142" s="45">
        <v>6.6533718899999999E-3</v>
      </c>
    </row>
    <row r="1143" spans="1:8" x14ac:dyDescent="0.35">
      <c r="A1143" s="45" t="s">
        <v>63</v>
      </c>
      <c r="B1143" s="45" t="s">
        <v>13</v>
      </c>
      <c r="C1143" s="45" t="s">
        <v>18</v>
      </c>
      <c r="D1143" s="45">
        <v>297</v>
      </c>
      <c r="E1143" s="45">
        <v>7.7840127400000004E-3</v>
      </c>
      <c r="F1143" s="45">
        <v>9.8765407000000007E-4</v>
      </c>
      <c r="G1143" s="45">
        <v>1.70185629E-3</v>
      </c>
      <c r="H1143" s="45">
        <v>5.0945018599999996E-3</v>
      </c>
    </row>
    <row r="1144" spans="1:8" x14ac:dyDescent="0.35">
      <c r="A1144" s="45" t="s">
        <v>63</v>
      </c>
      <c r="B1144" s="45" t="s">
        <v>8</v>
      </c>
      <c r="C1144" s="45" t="s">
        <v>19</v>
      </c>
      <c r="D1144" s="45">
        <v>942</v>
      </c>
      <c r="E1144" s="45">
        <v>6.7705259200000001E-3</v>
      </c>
      <c r="F1144" s="45">
        <v>1.2264338599999999E-3</v>
      </c>
      <c r="G1144" s="45">
        <v>1.3789978499999999E-3</v>
      </c>
      <c r="H1144" s="45">
        <v>4.1650937199999996E-3</v>
      </c>
    </row>
    <row r="1145" spans="1:8" x14ac:dyDescent="0.35">
      <c r="A1145" s="45" t="s">
        <v>63</v>
      </c>
      <c r="B1145" s="45" t="s">
        <v>10</v>
      </c>
      <c r="C1145" s="45" t="s">
        <v>19</v>
      </c>
      <c r="D1145" s="45">
        <v>400</v>
      </c>
      <c r="E1145" s="45">
        <v>5.9176502000000001E-3</v>
      </c>
      <c r="F1145" s="45">
        <v>9.5734927999999999E-4</v>
      </c>
      <c r="G1145" s="45">
        <v>1.2011861E-3</v>
      </c>
      <c r="H1145" s="45">
        <v>3.75911434E-3</v>
      </c>
    </row>
    <row r="1146" spans="1:8" x14ac:dyDescent="0.35">
      <c r="A1146" s="45" t="s">
        <v>63</v>
      </c>
      <c r="B1146" s="45" t="s">
        <v>11</v>
      </c>
      <c r="C1146" s="45" t="s">
        <v>19</v>
      </c>
      <c r="D1146" s="45">
        <v>225</v>
      </c>
      <c r="E1146" s="45">
        <v>6.8569442000000003E-3</v>
      </c>
      <c r="F1146" s="45">
        <v>1.39552443E-3</v>
      </c>
      <c r="G1146" s="45">
        <v>1.4195985099999999E-3</v>
      </c>
      <c r="H1146" s="45">
        <v>4.0418207400000003E-3</v>
      </c>
    </row>
    <row r="1147" spans="1:8" x14ac:dyDescent="0.35">
      <c r="A1147" s="45" t="s">
        <v>63</v>
      </c>
      <c r="B1147" s="45" t="s">
        <v>12</v>
      </c>
      <c r="C1147" s="45" t="s">
        <v>19</v>
      </c>
      <c r="D1147" s="45">
        <v>77</v>
      </c>
      <c r="E1147" s="45">
        <v>8.9957609599999998E-3</v>
      </c>
      <c r="F1147" s="45">
        <v>1.5569382E-3</v>
      </c>
      <c r="G1147" s="45">
        <v>1.5354434699999999E-3</v>
      </c>
      <c r="H1147" s="45">
        <v>5.9033787399999996E-3</v>
      </c>
    </row>
    <row r="1148" spans="1:8" x14ac:dyDescent="0.35">
      <c r="A1148" s="45" t="s">
        <v>63</v>
      </c>
      <c r="B1148" s="45" t="s">
        <v>13</v>
      </c>
      <c r="C1148" s="45" t="s">
        <v>19</v>
      </c>
      <c r="D1148" s="45">
        <v>240</v>
      </c>
      <c r="E1148" s="45">
        <v>7.3970387300000004E-3</v>
      </c>
      <c r="F1148" s="45">
        <v>1.4103489200000001E-3</v>
      </c>
      <c r="G1148" s="45">
        <v>1.58709467E-3</v>
      </c>
      <c r="H1148" s="45">
        <v>4.3995946599999997E-3</v>
      </c>
    </row>
    <row r="1149" spans="1:8" x14ac:dyDescent="0.35">
      <c r="A1149" s="45" t="s">
        <v>63</v>
      </c>
      <c r="B1149" s="45" t="s">
        <v>8</v>
      </c>
      <c r="C1149" s="45" t="s">
        <v>20</v>
      </c>
      <c r="D1149" s="45">
        <v>527</v>
      </c>
      <c r="E1149" s="45">
        <v>4.5436473999999998E-3</v>
      </c>
      <c r="F1149" s="45">
        <v>8.2287908E-4</v>
      </c>
      <c r="G1149" s="45">
        <v>5.6337384000000005E-4</v>
      </c>
      <c r="H1149" s="45">
        <v>3.15739399E-3</v>
      </c>
    </row>
    <row r="1150" spans="1:8" x14ac:dyDescent="0.35">
      <c r="A1150" s="45" t="s">
        <v>63</v>
      </c>
      <c r="B1150" s="45" t="s">
        <v>10</v>
      </c>
      <c r="C1150" s="45" t="s">
        <v>20</v>
      </c>
      <c r="D1150" s="45">
        <v>179</v>
      </c>
      <c r="E1150" s="45">
        <v>4.1124816500000003E-3</v>
      </c>
      <c r="F1150" s="45">
        <v>8.3915246999999998E-4</v>
      </c>
      <c r="G1150" s="45">
        <v>4.3308999E-4</v>
      </c>
      <c r="H1150" s="45">
        <v>2.8402387600000001E-3</v>
      </c>
    </row>
    <row r="1151" spans="1:8" x14ac:dyDescent="0.35">
      <c r="A1151" s="45" t="s">
        <v>63</v>
      </c>
      <c r="B1151" s="45" t="s">
        <v>11</v>
      </c>
      <c r="C1151" s="45" t="s">
        <v>20</v>
      </c>
      <c r="D1151" s="45">
        <v>136</v>
      </c>
      <c r="E1151" s="45">
        <v>4.5371218799999998E-3</v>
      </c>
      <c r="F1151" s="45">
        <v>8.6218318000000002E-4</v>
      </c>
      <c r="G1151" s="45">
        <v>5.3096038000000003E-4</v>
      </c>
      <c r="H1151" s="45">
        <v>3.1439778500000001E-3</v>
      </c>
    </row>
    <row r="1152" spans="1:8" x14ac:dyDescent="0.35">
      <c r="A1152" s="45" t="s">
        <v>63</v>
      </c>
      <c r="B1152" s="45" t="s">
        <v>12</v>
      </c>
      <c r="C1152" s="45" t="s">
        <v>20</v>
      </c>
      <c r="D1152" s="45">
        <v>56</v>
      </c>
      <c r="E1152" s="45">
        <v>5.5952378299999996E-3</v>
      </c>
      <c r="F1152" s="45">
        <v>9.3729306000000004E-4</v>
      </c>
      <c r="G1152" s="45">
        <v>7.9034365E-4</v>
      </c>
      <c r="H1152" s="45">
        <v>3.8676006199999998E-3</v>
      </c>
    </row>
    <row r="1153" spans="1:8" x14ac:dyDescent="0.35">
      <c r="A1153" s="45" t="s">
        <v>63</v>
      </c>
      <c r="B1153" s="45" t="s">
        <v>13</v>
      </c>
      <c r="C1153" s="45" t="s">
        <v>20</v>
      </c>
      <c r="D1153" s="45">
        <v>156</v>
      </c>
      <c r="E1153" s="45">
        <v>4.6665773900000001E-3</v>
      </c>
      <c r="F1153" s="45">
        <v>7.2886963000000002E-4</v>
      </c>
      <c r="G1153" s="45">
        <v>6.5964775999999997E-4</v>
      </c>
      <c r="H1153" s="45">
        <v>3.2780594500000002E-3</v>
      </c>
    </row>
    <row r="1154" spans="1:8" x14ac:dyDescent="0.35">
      <c r="A1154" s="45" t="s">
        <v>63</v>
      </c>
      <c r="B1154" s="45" t="s">
        <v>8</v>
      </c>
      <c r="C1154" s="45" t="s">
        <v>21</v>
      </c>
      <c r="D1154" s="45">
        <v>703</v>
      </c>
      <c r="E1154" s="45">
        <v>7.7040524900000001E-3</v>
      </c>
      <c r="F1154" s="45">
        <v>1.1906641099999999E-3</v>
      </c>
      <c r="G1154" s="45">
        <v>1.8453813199999999E-3</v>
      </c>
      <c r="H1154" s="45">
        <v>4.66800658E-3</v>
      </c>
    </row>
    <row r="1155" spans="1:8" x14ac:dyDescent="0.35">
      <c r="A1155" s="45" t="s">
        <v>63</v>
      </c>
      <c r="B1155" s="45" t="s">
        <v>10</v>
      </c>
      <c r="C1155" s="45" t="s">
        <v>21</v>
      </c>
      <c r="D1155" s="45">
        <v>274</v>
      </c>
      <c r="E1155" s="45">
        <v>6.9068495799999999E-3</v>
      </c>
      <c r="F1155" s="45">
        <v>1.0841610099999999E-3</v>
      </c>
      <c r="G1155" s="45">
        <v>1.55734634E-3</v>
      </c>
      <c r="H1155" s="45">
        <v>4.2653417400000003E-3</v>
      </c>
    </row>
    <row r="1156" spans="1:8" x14ac:dyDescent="0.35">
      <c r="A1156" s="45" t="s">
        <v>63</v>
      </c>
      <c r="B1156" s="45" t="s">
        <v>11</v>
      </c>
      <c r="C1156" s="45" t="s">
        <v>21</v>
      </c>
      <c r="D1156" s="45">
        <v>153</v>
      </c>
      <c r="E1156" s="45">
        <v>7.3612621499999998E-3</v>
      </c>
      <c r="F1156" s="45">
        <v>1.1272994499999999E-3</v>
      </c>
      <c r="G1156" s="45">
        <v>1.75449322E-3</v>
      </c>
      <c r="H1156" s="45">
        <v>4.4794690299999997E-3</v>
      </c>
    </row>
    <row r="1157" spans="1:8" x14ac:dyDescent="0.35">
      <c r="A1157" s="45" t="s">
        <v>63</v>
      </c>
      <c r="B1157" s="45" t="s">
        <v>12</v>
      </c>
      <c r="C1157" s="45" t="s">
        <v>21</v>
      </c>
      <c r="D1157" s="45">
        <v>72</v>
      </c>
      <c r="E1157" s="45">
        <v>8.8634899600000001E-3</v>
      </c>
      <c r="F1157" s="45">
        <v>1.5343683E-3</v>
      </c>
      <c r="G1157" s="45">
        <v>2.0283562400000002E-3</v>
      </c>
      <c r="H1157" s="45">
        <v>5.3007648900000003E-3</v>
      </c>
    </row>
    <row r="1158" spans="1:8" x14ac:dyDescent="0.35">
      <c r="A1158" s="45" t="s">
        <v>63</v>
      </c>
      <c r="B1158" s="45" t="s">
        <v>13</v>
      </c>
      <c r="C1158" s="45" t="s">
        <v>21</v>
      </c>
      <c r="D1158" s="45">
        <v>204</v>
      </c>
      <c r="E1158" s="45">
        <v>8.6226849599999999E-3</v>
      </c>
      <c r="F1158" s="45">
        <v>1.2599285200000001E-3</v>
      </c>
      <c r="G1158" s="45">
        <v>2.2358385200000001E-3</v>
      </c>
      <c r="H1158" s="45">
        <v>5.12691742E-3</v>
      </c>
    </row>
    <row r="1159" spans="1:8" x14ac:dyDescent="0.35">
      <c r="A1159" s="45" t="s">
        <v>63</v>
      </c>
      <c r="B1159" s="45" t="s">
        <v>8</v>
      </c>
      <c r="C1159" s="45" t="s">
        <v>22</v>
      </c>
      <c r="D1159" s="45">
        <v>665</v>
      </c>
      <c r="E1159" s="45">
        <v>7.3401034900000004E-3</v>
      </c>
      <c r="F1159" s="45">
        <v>5.1630789000000005E-4</v>
      </c>
      <c r="G1159" s="45">
        <v>1.6400373499999999E-3</v>
      </c>
      <c r="H1159" s="45">
        <v>5.1837577700000002E-3</v>
      </c>
    </row>
    <row r="1160" spans="1:8" x14ac:dyDescent="0.35">
      <c r="A1160" s="45" t="s">
        <v>63</v>
      </c>
      <c r="B1160" s="45" t="s">
        <v>10</v>
      </c>
      <c r="C1160" s="45" t="s">
        <v>22</v>
      </c>
      <c r="D1160" s="45">
        <v>269</v>
      </c>
      <c r="E1160" s="45">
        <v>6.7898076999999999E-3</v>
      </c>
      <c r="F1160" s="45">
        <v>4.7225639000000001E-4</v>
      </c>
      <c r="G1160" s="45">
        <v>1.3332986600000001E-3</v>
      </c>
      <c r="H1160" s="45">
        <v>4.9842521300000001E-3</v>
      </c>
    </row>
    <row r="1161" spans="1:8" x14ac:dyDescent="0.35">
      <c r="A1161" s="45" t="s">
        <v>63</v>
      </c>
      <c r="B1161" s="45" t="s">
        <v>11</v>
      </c>
      <c r="C1161" s="45" t="s">
        <v>22</v>
      </c>
      <c r="D1161" s="45">
        <v>150</v>
      </c>
      <c r="E1161" s="45">
        <v>6.6074843199999999E-3</v>
      </c>
      <c r="F1161" s="45">
        <v>4.5794729999999999E-4</v>
      </c>
      <c r="G1161" s="45">
        <v>1.57932075E-3</v>
      </c>
      <c r="H1161" s="45">
        <v>4.5702158200000001E-3</v>
      </c>
    </row>
    <row r="1162" spans="1:8" x14ac:dyDescent="0.35">
      <c r="A1162" s="45" t="s">
        <v>63</v>
      </c>
      <c r="B1162" s="45" t="s">
        <v>12</v>
      </c>
      <c r="C1162" s="45" t="s">
        <v>22</v>
      </c>
      <c r="D1162" s="45">
        <v>57</v>
      </c>
      <c r="E1162" s="45">
        <v>7.9416420800000002E-3</v>
      </c>
      <c r="F1162" s="45">
        <v>5.4032628999999997E-4</v>
      </c>
      <c r="G1162" s="45">
        <v>1.9332762499999999E-3</v>
      </c>
      <c r="H1162" s="45">
        <v>5.4680390899999997E-3</v>
      </c>
    </row>
    <row r="1163" spans="1:8" x14ac:dyDescent="0.35">
      <c r="A1163" s="45" t="s">
        <v>63</v>
      </c>
      <c r="B1163" s="45" t="s">
        <v>13</v>
      </c>
      <c r="C1163" s="45" t="s">
        <v>22</v>
      </c>
      <c r="D1163" s="45">
        <v>189</v>
      </c>
      <c r="E1163" s="45">
        <v>8.5233561099999997E-3</v>
      </c>
      <c r="F1163" s="45">
        <v>6.1807981000000002E-4</v>
      </c>
      <c r="G1163" s="45">
        <v>2.03636316E-3</v>
      </c>
      <c r="H1163" s="45">
        <v>5.8689126399999996E-3</v>
      </c>
    </row>
    <row r="1164" spans="1:8" x14ac:dyDescent="0.35">
      <c r="A1164" s="45" t="s">
        <v>63</v>
      </c>
      <c r="B1164" s="45" t="s">
        <v>8</v>
      </c>
      <c r="C1164" s="45" t="s">
        <v>23</v>
      </c>
      <c r="D1164" s="45">
        <v>1138</v>
      </c>
      <c r="E1164" s="45">
        <v>7.0667042599999999E-3</v>
      </c>
      <c r="F1164" s="45">
        <v>1.2418023000000001E-3</v>
      </c>
      <c r="G1164" s="45">
        <v>1.80689782E-3</v>
      </c>
      <c r="H1164" s="45">
        <v>4.01800366E-3</v>
      </c>
    </row>
    <row r="1165" spans="1:8" x14ac:dyDescent="0.35">
      <c r="A1165" s="45" t="s">
        <v>63</v>
      </c>
      <c r="B1165" s="45" t="s">
        <v>10</v>
      </c>
      <c r="C1165" s="45" t="s">
        <v>23</v>
      </c>
      <c r="D1165" s="45">
        <v>483</v>
      </c>
      <c r="E1165" s="45">
        <v>6.5223140100000004E-3</v>
      </c>
      <c r="F1165" s="45">
        <v>1.11954581E-3</v>
      </c>
      <c r="G1165" s="45">
        <v>1.6970274E-3</v>
      </c>
      <c r="H1165" s="45">
        <v>3.7057403299999999E-3</v>
      </c>
    </row>
    <row r="1166" spans="1:8" x14ac:dyDescent="0.35">
      <c r="A1166" s="45" t="s">
        <v>63</v>
      </c>
      <c r="B1166" s="45" t="s">
        <v>11</v>
      </c>
      <c r="C1166" s="45" t="s">
        <v>23</v>
      </c>
      <c r="D1166" s="45">
        <v>254</v>
      </c>
      <c r="E1166" s="45">
        <v>7.0621898899999999E-3</v>
      </c>
      <c r="F1166" s="45">
        <v>1.2052983099999999E-3</v>
      </c>
      <c r="G1166" s="45">
        <v>1.8661597299999999E-3</v>
      </c>
      <c r="H1166" s="45">
        <v>3.9907313900000001E-3</v>
      </c>
    </row>
    <row r="1167" spans="1:8" x14ac:dyDescent="0.35">
      <c r="A1167" s="45" t="s">
        <v>63</v>
      </c>
      <c r="B1167" s="45" t="s">
        <v>12</v>
      </c>
      <c r="C1167" s="45" t="s">
        <v>23</v>
      </c>
      <c r="D1167" s="45">
        <v>108</v>
      </c>
      <c r="E1167" s="45">
        <v>8.2228435499999992E-3</v>
      </c>
      <c r="F1167" s="45">
        <v>1.6528418300000001E-3</v>
      </c>
      <c r="G1167" s="45">
        <v>2.0785105000000002E-3</v>
      </c>
      <c r="H1167" s="45">
        <v>4.4914906499999999E-3</v>
      </c>
    </row>
    <row r="1168" spans="1:8" x14ac:dyDescent="0.35">
      <c r="A1168" s="45" t="s">
        <v>63</v>
      </c>
      <c r="B1168" s="45" t="s">
        <v>13</v>
      </c>
      <c r="C1168" s="45" t="s">
        <v>23</v>
      </c>
      <c r="D1168" s="45">
        <v>293</v>
      </c>
      <c r="E1168" s="45">
        <v>7.5418718500000004E-3</v>
      </c>
      <c r="F1168" s="45">
        <v>1.3234734000000001E-3</v>
      </c>
      <c r="G1168" s="45">
        <v>1.8365248199999999E-3</v>
      </c>
      <c r="H1168" s="45">
        <v>4.3818731100000001E-3</v>
      </c>
    </row>
    <row r="1169" spans="1:8" x14ac:dyDescent="0.35">
      <c r="A1169" s="45" t="s">
        <v>63</v>
      </c>
      <c r="B1169" s="45" t="s">
        <v>8</v>
      </c>
      <c r="C1169" s="45" t="s">
        <v>24</v>
      </c>
      <c r="D1169" s="45">
        <v>2113</v>
      </c>
      <c r="E1169" s="45">
        <v>7.1140019199999998E-3</v>
      </c>
      <c r="F1169" s="45">
        <v>1.0873875800000001E-3</v>
      </c>
      <c r="G1169" s="45">
        <v>1.71395963E-3</v>
      </c>
      <c r="H1169" s="45">
        <v>4.31265422E-3</v>
      </c>
    </row>
    <row r="1170" spans="1:8" x14ac:dyDescent="0.35">
      <c r="A1170" s="45" t="s">
        <v>63</v>
      </c>
      <c r="B1170" s="45" t="s">
        <v>10</v>
      </c>
      <c r="C1170" s="45" t="s">
        <v>24</v>
      </c>
      <c r="D1170" s="45">
        <v>938</v>
      </c>
      <c r="E1170" s="45">
        <v>6.2206820599999997E-3</v>
      </c>
      <c r="F1170" s="45">
        <v>1.0165316900000001E-3</v>
      </c>
      <c r="G1170" s="45">
        <v>1.53081294E-3</v>
      </c>
      <c r="H1170" s="45">
        <v>3.6733369399999998E-3</v>
      </c>
    </row>
    <row r="1171" spans="1:8" x14ac:dyDescent="0.35">
      <c r="A1171" s="45" t="s">
        <v>63</v>
      </c>
      <c r="B1171" s="45" t="s">
        <v>11</v>
      </c>
      <c r="C1171" s="45" t="s">
        <v>24</v>
      </c>
      <c r="D1171" s="45">
        <v>473</v>
      </c>
      <c r="E1171" s="45">
        <v>7.01682499E-3</v>
      </c>
      <c r="F1171" s="45">
        <v>1.0862253799999999E-3</v>
      </c>
      <c r="G1171" s="45">
        <v>1.6643173600000001E-3</v>
      </c>
      <c r="H1171" s="45">
        <v>4.2662817599999998E-3</v>
      </c>
    </row>
    <row r="1172" spans="1:8" x14ac:dyDescent="0.35">
      <c r="A1172" s="45" t="s">
        <v>63</v>
      </c>
      <c r="B1172" s="45" t="s">
        <v>12</v>
      </c>
      <c r="C1172" s="45" t="s">
        <v>24</v>
      </c>
      <c r="D1172" s="45">
        <v>102</v>
      </c>
      <c r="E1172" s="45">
        <v>7.9205244399999999E-3</v>
      </c>
      <c r="F1172" s="45">
        <v>1.2317309099999999E-3</v>
      </c>
      <c r="G1172" s="45">
        <v>1.8728438E-3</v>
      </c>
      <c r="H1172" s="45">
        <v>4.8159492899999996E-3</v>
      </c>
    </row>
    <row r="1173" spans="1:8" x14ac:dyDescent="0.35">
      <c r="A1173" s="45" t="s">
        <v>63</v>
      </c>
      <c r="B1173" s="45" t="s">
        <v>13</v>
      </c>
      <c r="C1173" s="45" t="s">
        <v>24</v>
      </c>
      <c r="D1173" s="45">
        <v>600</v>
      </c>
      <c r="E1173" s="45">
        <v>8.4500576199999997E-3</v>
      </c>
      <c r="F1173" s="45">
        <v>1.17453678E-3</v>
      </c>
      <c r="G1173" s="45">
        <v>2.0124033E-3</v>
      </c>
      <c r="H1173" s="45">
        <v>5.2631170400000002E-3</v>
      </c>
    </row>
    <row r="1174" spans="1:8" x14ac:dyDescent="0.35">
      <c r="A1174" s="45" t="s">
        <v>63</v>
      </c>
      <c r="B1174" s="45" t="s">
        <v>8</v>
      </c>
      <c r="C1174" s="45" t="s">
        <v>25</v>
      </c>
      <c r="D1174" s="45">
        <v>1741</v>
      </c>
      <c r="E1174" s="45">
        <v>7.39359939E-3</v>
      </c>
      <c r="F1174" s="45">
        <v>1.15164341E-3</v>
      </c>
      <c r="G1174" s="45">
        <v>1.77430997E-3</v>
      </c>
      <c r="H1174" s="45">
        <v>4.4676455399999997E-3</v>
      </c>
    </row>
    <row r="1175" spans="1:8" x14ac:dyDescent="0.35">
      <c r="A1175" s="45" t="s">
        <v>63</v>
      </c>
      <c r="B1175" s="45" t="s">
        <v>10</v>
      </c>
      <c r="C1175" s="45" t="s">
        <v>25</v>
      </c>
      <c r="D1175" s="45">
        <v>770</v>
      </c>
      <c r="E1175" s="45">
        <v>6.4872231900000004E-3</v>
      </c>
      <c r="F1175" s="45">
        <v>9.1550902999999999E-4</v>
      </c>
      <c r="G1175" s="45">
        <v>1.5364956700000001E-3</v>
      </c>
      <c r="H1175" s="45">
        <v>4.0352180100000001E-3</v>
      </c>
    </row>
    <row r="1176" spans="1:8" x14ac:dyDescent="0.35">
      <c r="A1176" s="45" t="s">
        <v>63</v>
      </c>
      <c r="B1176" s="45" t="s">
        <v>11</v>
      </c>
      <c r="C1176" s="45" t="s">
        <v>25</v>
      </c>
      <c r="D1176" s="45">
        <v>409</v>
      </c>
      <c r="E1176" s="45">
        <v>7.14632549E-3</v>
      </c>
      <c r="F1176" s="45">
        <v>1.1244677600000001E-3</v>
      </c>
      <c r="G1176" s="45">
        <v>1.7219050599999999E-3</v>
      </c>
      <c r="H1176" s="45">
        <v>4.2999522200000001E-3</v>
      </c>
    </row>
    <row r="1177" spans="1:8" x14ac:dyDescent="0.35">
      <c r="A1177" s="45" t="s">
        <v>63</v>
      </c>
      <c r="B1177" s="45" t="s">
        <v>12</v>
      </c>
      <c r="C1177" s="45" t="s">
        <v>25</v>
      </c>
      <c r="D1177" s="45">
        <v>140</v>
      </c>
      <c r="E1177" s="45">
        <v>9.9871029199999992E-3</v>
      </c>
      <c r="F1177" s="45">
        <v>1.6838622E-3</v>
      </c>
      <c r="G1177" s="45">
        <v>2.2502477699999999E-3</v>
      </c>
      <c r="H1177" s="45">
        <v>6.0529924999999998E-3</v>
      </c>
    </row>
    <row r="1178" spans="1:8" x14ac:dyDescent="0.35">
      <c r="A1178" s="45" t="s">
        <v>63</v>
      </c>
      <c r="B1178" s="45" t="s">
        <v>13</v>
      </c>
      <c r="C1178" s="45" t="s">
        <v>25</v>
      </c>
      <c r="D1178" s="45">
        <v>422</v>
      </c>
      <c r="E1178" s="45">
        <v>8.4266662099999994E-3</v>
      </c>
      <c r="F1178" s="45">
        <v>1.43227772E-3</v>
      </c>
      <c r="G1178" s="45">
        <v>2.1011330200000002E-3</v>
      </c>
      <c r="H1178" s="45">
        <v>4.89325499E-3</v>
      </c>
    </row>
    <row r="1179" spans="1:8" x14ac:dyDescent="0.35">
      <c r="A1179" s="45" t="s">
        <v>63</v>
      </c>
      <c r="B1179" s="45" t="s">
        <v>8</v>
      </c>
      <c r="C1179" s="45" t="s">
        <v>26</v>
      </c>
      <c r="D1179" s="45">
        <v>828</v>
      </c>
      <c r="E1179" s="45">
        <v>6.1734263500000004E-3</v>
      </c>
      <c r="F1179" s="45">
        <v>8.7045959E-4</v>
      </c>
      <c r="G1179" s="45">
        <v>1.26172761E-3</v>
      </c>
      <c r="H1179" s="45">
        <v>4.0412386899999998E-3</v>
      </c>
    </row>
    <row r="1180" spans="1:8" x14ac:dyDescent="0.35">
      <c r="A1180" s="45" t="s">
        <v>63</v>
      </c>
      <c r="B1180" s="45" t="s">
        <v>10</v>
      </c>
      <c r="C1180" s="45" t="s">
        <v>26</v>
      </c>
      <c r="D1180" s="45">
        <v>281</v>
      </c>
      <c r="E1180" s="45">
        <v>5.5536194400000001E-3</v>
      </c>
      <c r="F1180" s="45">
        <v>6.6408801000000003E-4</v>
      </c>
      <c r="G1180" s="45">
        <v>1.09821876E-3</v>
      </c>
      <c r="H1180" s="45">
        <v>3.7913121999999999E-3</v>
      </c>
    </row>
    <row r="1181" spans="1:8" x14ac:dyDescent="0.35">
      <c r="A1181" s="45" t="s">
        <v>63</v>
      </c>
      <c r="B1181" s="45" t="s">
        <v>11</v>
      </c>
      <c r="C1181" s="45" t="s">
        <v>26</v>
      </c>
      <c r="D1181" s="45">
        <v>219</v>
      </c>
      <c r="E1181" s="45">
        <v>5.8641972800000004E-3</v>
      </c>
      <c r="F1181" s="45">
        <v>8.0157044000000002E-4</v>
      </c>
      <c r="G1181" s="45">
        <v>1.25406921E-3</v>
      </c>
      <c r="H1181" s="45">
        <v>3.8085571699999999E-3</v>
      </c>
    </row>
    <row r="1182" spans="1:8" x14ac:dyDescent="0.35">
      <c r="A1182" s="45" t="s">
        <v>63</v>
      </c>
      <c r="B1182" s="45" t="s">
        <v>12</v>
      </c>
      <c r="C1182" s="45" t="s">
        <v>26</v>
      </c>
      <c r="D1182" s="45">
        <v>74</v>
      </c>
      <c r="E1182" s="45">
        <v>8.5100723199999992E-3</v>
      </c>
      <c r="F1182" s="45">
        <v>1.5104164400000001E-3</v>
      </c>
      <c r="G1182" s="45">
        <v>1.6039474199999999E-3</v>
      </c>
      <c r="H1182" s="45">
        <v>5.3957079600000001E-3</v>
      </c>
    </row>
    <row r="1183" spans="1:8" x14ac:dyDescent="0.35">
      <c r="A1183" s="45" t="s">
        <v>63</v>
      </c>
      <c r="B1183" s="45" t="s">
        <v>13</v>
      </c>
      <c r="C1183" s="45" t="s">
        <v>26</v>
      </c>
      <c r="D1183" s="45">
        <v>254</v>
      </c>
      <c r="E1183" s="45">
        <v>6.4449818999999997E-3</v>
      </c>
      <c r="F1183" s="45">
        <v>9.7172074E-4</v>
      </c>
      <c r="G1183" s="45">
        <v>1.3495185799999999E-3</v>
      </c>
      <c r="H1183" s="45">
        <v>4.1237421200000001E-3</v>
      </c>
    </row>
    <row r="1184" spans="1:8" x14ac:dyDescent="0.35">
      <c r="A1184" s="45" t="s">
        <v>63</v>
      </c>
      <c r="B1184" s="45" t="s">
        <v>8</v>
      </c>
      <c r="C1184" s="45" t="s">
        <v>27</v>
      </c>
      <c r="D1184" s="45">
        <v>1121</v>
      </c>
      <c r="E1184" s="45">
        <v>5.5321284E-3</v>
      </c>
      <c r="F1184" s="45">
        <v>4.5305093E-4</v>
      </c>
      <c r="G1184" s="45">
        <v>1.37121263E-3</v>
      </c>
      <c r="H1184" s="45">
        <v>3.7078643399999999E-3</v>
      </c>
    </row>
    <row r="1185" spans="1:8" x14ac:dyDescent="0.35">
      <c r="A1185" s="45" t="s">
        <v>63</v>
      </c>
      <c r="B1185" s="45" t="s">
        <v>10</v>
      </c>
      <c r="C1185" s="45" t="s">
        <v>27</v>
      </c>
      <c r="D1185" s="45">
        <v>589</v>
      </c>
      <c r="E1185" s="45">
        <v>5.1806260599999996E-3</v>
      </c>
      <c r="F1185" s="45">
        <v>4.3248496999999999E-4</v>
      </c>
      <c r="G1185" s="45">
        <v>1.26230089E-3</v>
      </c>
      <c r="H1185" s="45">
        <v>3.48583969E-3</v>
      </c>
    </row>
    <row r="1186" spans="1:8" x14ac:dyDescent="0.35">
      <c r="A1186" s="45" t="s">
        <v>63</v>
      </c>
      <c r="B1186" s="45" t="s">
        <v>11</v>
      </c>
      <c r="C1186" s="45" t="s">
        <v>27</v>
      </c>
      <c r="D1186" s="45">
        <v>236</v>
      </c>
      <c r="E1186" s="45">
        <v>5.5327014100000002E-3</v>
      </c>
      <c r="F1186" s="45">
        <v>4.5908834999999998E-4</v>
      </c>
      <c r="G1186" s="45">
        <v>1.3892809800000001E-3</v>
      </c>
      <c r="H1186" s="45">
        <v>3.6843315900000001E-3</v>
      </c>
    </row>
    <row r="1187" spans="1:8" x14ac:dyDescent="0.35">
      <c r="A1187" s="45" t="s">
        <v>63</v>
      </c>
      <c r="B1187" s="45" t="s">
        <v>12</v>
      </c>
      <c r="C1187" s="45" t="s">
        <v>27</v>
      </c>
      <c r="D1187" s="45">
        <v>89</v>
      </c>
      <c r="E1187" s="45">
        <v>6.4327140699999997E-3</v>
      </c>
      <c r="F1187" s="45">
        <v>5.7727294999999998E-4</v>
      </c>
      <c r="G1187" s="45">
        <v>1.60580501E-3</v>
      </c>
      <c r="H1187" s="45">
        <v>4.24963563E-3</v>
      </c>
    </row>
    <row r="1188" spans="1:8" x14ac:dyDescent="0.35">
      <c r="A1188" s="45" t="s">
        <v>63</v>
      </c>
      <c r="B1188" s="45" t="s">
        <v>13</v>
      </c>
      <c r="C1188" s="45" t="s">
        <v>27</v>
      </c>
      <c r="D1188" s="45">
        <v>207</v>
      </c>
      <c r="E1188" s="45">
        <v>6.14443527E-3</v>
      </c>
      <c r="F1188" s="45">
        <v>4.5127684000000003E-4</v>
      </c>
      <c r="G1188" s="45">
        <v>1.55964817E-3</v>
      </c>
      <c r="H1188" s="45">
        <v>4.13350978E-3</v>
      </c>
    </row>
    <row r="1189" spans="1:8" x14ac:dyDescent="0.35">
      <c r="A1189" s="45" t="s">
        <v>63</v>
      </c>
      <c r="B1189" s="45" t="s">
        <v>8</v>
      </c>
      <c r="C1189" s="45" t="s">
        <v>28</v>
      </c>
      <c r="D1189" s="45">
        <v>2046</v>
      </c>
      <c r="E1189" s="45">
        <v>6.46494038E-3</v>
      </c>
      <c r="F1189" s="45">
        <v>8.1766905000000005E-4</v>
      </c>
      <c r="G1189" s="45">
        <v>1.8640649300000001E-3</v>
      </c>
      <c r="H1189" s="45">
        <v>3.7832059300000002E-3</v>
      </c>
    </row>
    <row r="1190" spans="1:8" x14ac:dyDescent="0.35">
      <c r="A1190" s="45" t="s">
        <v>63</v>
      </c>
      <c r="B1190" s="45" t="s">
        <v>10</v>
      </c>
      <c r="C1190" s="45" t="s">
        <v>28</v>
      </c>
      <c r="D1190" s="45">
        <v>895</v>
      </c>
      <c r="E1190" s="45">
        <v>5.79912815E-3</v>
      </c>
      <c r="F1190" s="45">
        <v>7.0535875000000004E-4</v>
      </c>
      <c r="G1190" s="45">
        <v>1.6834908799999999E-3</v>
      </c>
      <c r="H1190" s="45">
        <v>3.4102780599999999E-3</v>
      </c>
    </row>
    <row r="1191" spans="1:8" x14ac:dyDescent="0.35">
      <c r="A1191" s="45" t="s">
        <v>63</v>
      </c>
      <c r="B1191" s="45" t="s">
        <v>11</v>
      </c>
      <c r="C1191" s="45" t="s">
        <v>28</v>
      </c>
      <c r="D1191" s="45">
        <v>371</v>
      </c>
      <c r="E1191" s="45">
        <v>6.0988816499999996E-3</v>
      </c>
      <c r="F1191" s="45">
        <v>8.0700284000000003E-4</v>
      </c>
      <c r="G1191" s="45">
        <v>1.8389048699999999E-3</v>
      </c>
      <c r="H1191" s="45">
        <v>3.4529734600000001E-3</v>
      </c>
    </row>
    <row r="1192" spans="1:8" x14ac:dyDescent="0.35">
      <c r="A1192" s="45" t="s">
        <v>63</v>
      </c>
      <c r="B1192" s="45" t="s">
        <v>12</v>
      </c>
      <c r="C1192" s="45" t="s">
        <v>28</v>
      </c>
      <c r="D1192" s="45">
        <v>234</v>
      </c>
      <c r="E1192" s="45">
        <v>7.6984901799999998E-3</v>
      </c>
      <c r="F1192" s="45">
        <v>1.0019485500000001E-3</v>
      </c>
      <c r="G1192" s="45">
        <v>2.1437260500000001E-3</v>
      </c>
      <c r="H1192" s="45">
        <v>4.5528151600000002E-3</v>
      </c>
    </row>
    <row r="1193" spans="1:8" x14ac:dyDescent="0.35">
      <c r="A1193" s="45" t="s">
        <v>63</v>
      </c>
      <c r="B1193" s="45" t="s">
        <v>13</v>
      </c>
      <c r="C1193" s="45" t="s">
        <v>28</v>
      </c>
      <c r="D1193" s="45">
        <v>546</v>
      </c>
      <c r="E1193" s="45">
        <v>7.2764039099999997E-3</v>
      </c>
      <c r="F1193" s="45">
        <v>9.3003808000000001E-4</v>
      </c>
      <c r="G1193" s="45">
        <v>2.0573020299999999E-3</v>
      </c>
      <c r="H1193" s="45">
        <v>4.2890633199999997E-3</v>
      </c>
    </row>
    <row r="1194" spans="1:8" x14ac:dyDescent="0.35">
      <c r="A1194" s="45" t="s">
        <v>63</v>
      </c>
      <c r="B1194" s="45" t="s">
        <v>8</v>
      </c>
      <c r="C1194" s="45" t="s">
        <v>29</v>
      </c>
      <c r="D1194" s="45">
        <v>735</v>
      </c>
      <c r="E1194" s="45">
        <v>7.0682316800000002E-3</v>
      </c>
      <c r="F1194" s="45">
        <v>1.16644596E-3</v>
      </c>
      <c r="G1194" s="45">
        <v>1.7101282500000001E-3</v>
      </c>
      <c r="H1194" s="45">
        <v>4.1916569799999998E-3</v>
      </c>
    </row>
    <row r="1195" spans="1:8" x14ac:dyDescent="0.35">
      <c r="A1195" s="45" t="s">
        <v>63</v>
      </c>
      <c r="B1195" s="45" t="s">
        <v>10</v>
      </c>
      <c r="C1195" s="45" t="s">
        <v>29</v>
      </c>
      <c r="D1195" s="45">
        <v>331</v>
      </c>
      <c r="E1195" s="45">
        <v>6.7850996200000003E-3</v>
      </c>
      <c r="F1195" s="45">
        <v>1.1158663699999999E-3</v>
      </c>
      <c r="G1195" s="45">
        <v>1.6805133499999999E-3</v>
      </c>
      <c r="H1195" s="45">
        <v>3.98871942E-3</v>
      </c>
    </row>
    <row r="1196" spans="1:8" x14ac:dyDescent="0.35">
      <c r="A1196" s="45" t="s">
        <v>63</v>
      </c>
      <c r="B1196" s="45" t="s">
        <v>11</v>
      </c>
      <c r="C1196" s="45" t="s">
        <v>29</v>
      </c>
      <c r="D1196" s="45">
        <v>167</v>
      </c>
      <c r="E1196" s="45">
        <v>6.8701483599999998E-3</v>
      </c>
      <c r="F1196" s="45">
        <v>1.1888720100000001E-3</v>
      </c>
      <c r="G1196" s="45">
        <v>1.7090123000000001E-3</v>
      </c>
      <c r="H1196" s="45">
        <v>3.9722635599999997E-3</v>
      </c>
    </row>
    <row r="1197" spans="1:8" x14ac:dyDescent="0.35">
      <c r="A1197" s="45" t="s">
        <v>63</v>
      </c>
      <c r="B1197" s="45" t="s">
        <v>12</v>
      </c>
      <c r="C1197" s="45" t="s">
        <v>29</v>
      </c>
      <c r="D1197" s="45">
        <v>55</v>
      </c>
      <c r="E1197" s="45">
        <v>7.3253364699999999E-3</v>
      </c>
      <c r="F1197" s="45">
        <v>1.1134256999999999E-3</v>
      </c>
      <c r="G1197" s="45">
        <v>1.8762624E-3</v>
      </c>
      <c r="H1197" s="45">
        <v>4.3356478899999997E-3</v>
      </c>
    </row>
    <row r="1198" spans="1:8" x14ac:dyDescent="0.35">
      <c r="A1198" s="45" t="s">
        <v>63</v>
      </c>
      <c r="B1198" s="45" t="s">
        <v>13</v>
      </c>
      <c r="C1198" s="45" t="s">
        <v>29</v>
      </c>
      <c r="D1198" s="45">
        <v>182</v>
      </c>
      <c r="E1198" s="45">
        <v>7.6872199200000001E-3</v>
      </c>
      <c r="F1198" s="45">
        <v>1.25387897E-3</v>
      </c>
      <c r="G1198" s="45">
        <v>1.7148069400000001E-3</v>
      </c>
      <c r="H1198" s="45">
        <v>4.71853355E-3</v>
      </c>
    </row>
    <row r="1199" spans="1:8" x14ac:dyDescent="0.35">
      <c r="A1199" s="45" t="s">
        <v>63</v>
      </c>
      <c r="B1199" s="45" t="s">
        <v>8</v>
      </c>
      <c r="C1199" s="45" t="s">
        <v>30</v>
      </c>
      <c r="D1199" s="45">
        <v>10027</v>
      </c>
      <c r="E1199" s="45">
        <v>4.7485421200000001E-3</v>
      </c>
      <c r="F1199" s="45">
        <v>9.6648630999999997E-4</v>
      </c>
      <c r="G1199" s="45">
        <v>7.5687979E-4</v>
      </c>
      <c r="H1199" s="45">
        <v>3.0251755299999998E-3</v>
      </c>
    </row>
    <row r="1200" spans="1:8" x14ac:dyDescent="0.35">
      <c r="A1200" s="45" t="s">
        <v>63</v>
      </c>
      <c r="B1200" s="45" t="s">
        <v>10</v>
      </c>
      <c r="C1200" s="45" t="s">
        <v>30</v>
      </c>
      <c r="D1200" s="45">
        <v>5624</v>
      </c>
      <c r="E1200" s="45">
        <v>4.5669145399999996E-3</v>
      </c>
      <c r="F1200" s="45">
        <v>9.0192348000000004E-4</v>
      </c>
      <c r="G1200" s="45">
        <v>7.1961740000000001E-4</v>
      </c>
      <c r="H1200" s="45">
        <v>2.94537318E-3</v>
      </c>
    </row>
    <row r="1201" spans="1:8" x14ac:dyDescent="0.35">
      <c r="A1201" s="45" t="s">
        <v>63</v>
      </c>
      <c r="B1201" s="45" t="s">
        <v>11</v>
      </c>
      <c r="C1201" s="45" t="s">
        <v>30</v>
      </c>
      <c r="D1201" s="45">
        <v>2398</v>
      </c>
      <c r="E1201" s="45">
        <v>4.64181644E-3</v>
      </c>
      <c r="F1201" s="45">
        <v>1.0173695600000001E-3</v>
      </c>
      <c r="G1201" s="45">
        <v>7.4699570999999995E-4</v>
      </c>
      <c r="H1201" s="45">
        <v>2.87745068E-3</v>
      </c>
    </row>
    <row r="1202" spans="1:8" x14ac:dyDescent="0.35">
      <c r="A1202" s="45" t="s">
        <v>63</v>
      </c>
      <c r="B1202" s="45" t="s">
        <v>12</v>
      </c>
      <c r="C1202" s="45" t="s">
        <v>30</v>
      </c>
      <c r="D1202" s="45">
        <v>497</v>
      </c>
      <c r="E1202" s="45">
        <v>5.4621476499999997E-3</v>
      </c>
      <c r="F1202" s="45">
        <v>1.23628319E-3</v>
      </c>
      <c r="G1202" s="45">
        <v>7.9141490999999999E-4</v>
      </c>
      <c r="H1202" s="45">
        <v>3.4344490399999998E-3</v>
      </c>
    </row>
    <row r="1203" spans="1:8" x14ac:dyDescent="0.35">
      <c r="A1203" s="45" t="s">
        <v>63</v>
      </c>
      <c r="B1203" s="45" t="s">
        <v>13</v>
      </c>
      <c r="C1203" s="45" t="s">
        <v>30</v>
      </c>
      <c r="D1203" s="45">
        <v>1508</v>
      </c>
      <c r="E1203" s="45">
        <v>5.36043852E-3</v>
      </c>
      <c r="F1203" s="45">
        <v>1.03743744E-3</v>
      </c>
      <c r="G1203" s="45">
        <v>9.0018333999999998E-4</v>
      </c>
      <c r="H1203" s="45">
        <v>3.4228172700000001E-3</v>
      </c>
    </row>
    <row r="1204" spans="1:8" x14ac:dyDescent="0.35">
      <c r="A1204" s="45" t="s">
        <v>63</v>
      </c>
      <c r="B1204" s="45" t="s">
        <v>8</v>
      </c>
      <c r="C1204" s="45" t="s">
        <v>31</v>
      </c>
      <c r="D1204" s="45">
        <v>4392</v>
      </c>
      <c r="E1204" s="45">
        <v>5.1223839999999998E-3</v>
      </c>
      <c r="F1204" s="45">
        <v>1.1475512800000001E-3</v>
      </c>
      <c r="G1204" s="45">
        <v>7.1269075999999998E-4</v>
      </c>
      <c r="H1204" s="45">
        <v>3.2621414699999999E-3</v>
      </c>
    </row>
    <row r="1205" spans="1:8" x14ac:dyDescent="0.35">
      <c r="A1205" s="45" t="s">
        <v>63</v>
      </c>
      <c r="B1205" s="45" t="s">
        <v>10</v>
      </c>
      <c r="C1205" s="45" t="s">
        <v>31</v>
      </c>
      <c r="D1205" s="45">
        <v>2331</v>
      </c>
      <c r="E1205" s="45">
        <v>4.7965224799999999E-3</v>
      </c>
      <c r="F1205" s="45">
        <v>1.0291539099999999E-3</v>
      </c>
      <c r="G1205" s="45">
        <v>6.372789E-4</v>
      </c>
      <c r="H1205" s="45">
        <v>3.1300891700000001E-3</v>
      </c>
    </row>
    <row r="1206" spans="1:8" x14ac:dyDescent="0.35">
      <c r="A1206" s="45" t="s">
        <v>63</v>
      </c>
      <c r="B1206" s="45" t="s">
        <v>11</v>
      </c>
      <c r="C1206" s="45" t="s">
        <v>31</v>
      </c>
      <c r="D1206" s="45">
        <v>976</v>
      </c>
      <c r="E1206" s="45">
        <v>5.1431340600000004E-3</v>
      </c>
      <c r="F1206" s="45">
        <v>1.25240708E-3</v>
      </c>
      <c r="G1206" s="45">
        <v>7.2031985000000005E-4</v>
      </c>
      <c r="H1206" s="45">
        <v>3.1704066600000001E-3</v>
      </c>
    </row>
    <row r="1207" spans="1:8" x14ac:dyDescent="0.35">
      <c r="A1207" s="45" t="s">
        <v>63</v>
      </c>
      <c r="B1207" s="45" t="s">
        <v>12</v>
      </c>
      <c r="C1207" s="45" t="s">
        <v>31</v>
      </c>
      <c r="D1207" s="45">
        <v>284</v>
      </c>
      <c r="E1207" s="45">
        <v>6.00947093E-3</v>
      </c>
      <c r="F1207" s="45">
        <v>1.4772021E-3</v>
      </c>
      <c r="G1207" s="45">
        <v>8.2864639999999997E-4</v>
      </c>
      <c r="H1207" s="45">
        <v>3.7036219499999999E-3</v>
      </c>
    </row>
    <row r="1208" spans="1:8" x14ac:dyDescent="0.35">
      <c r="A1208" s="45" t="s">
        <v>63</v>
      </c>
      <c r="B1208" s="45" t="s">
        <v>13</v>
      </c>
      <c r="C1208" s="45" t="s">
        <v>31</v>
      </c>
      <c r="D1208" s="45">
        <v>801</v>
      </c>
      <c r="E1208" s="45">
        <v>5.7308714700000001E-3</v>
      </c>
      <c r="F1208" s="45">
        <v>1.2474566500000001E-3</v>
      </c>
      <c r="G1208" s="45">
        <v>8.8173901000000005E-4</v>
      </c>
      <c r="H1208" s="45">
        <v>3.60167532E-3</v>
      </c>
    </row>
    <row r="1209" spans="1:8" x14ac:dyDescent="0.35">
      <c r="A1209" s="45" t="s">
        <v>63</v>
      </c>
      <c r="B1209" s="45" t="s">
        <v>8</v>
      </c>
      <c r="C1209" s="45" t="s">
        <v>159</v>
      </c>
      <c r="D1209" s="45">
        <v>2071</v>
      </c>
      <c r="E1209" s="45">
        <v>6.3709044000000003E-3</v>
      </c>
      <c r="F1209" s="45">
        <v>1.2612273399999999E-3</v>
      </c>
      <c r="G1209" s="45">
        <v>1.25850567E-3</v>
      </c>
      <c r="H1209" s="45">
        <v>3.8511709099999999E-3</v>
      </c>
    </row>
    <row r="1210" spans="1:8" x14ac:dyDescent="0.35">
      <c r="A1210" s="45" t="s">
        <v>63</v>
      </c>
      <c r="B1210" s="45" t="s">
        <v>10</v>
      </c>
      <c r="C1210" s="45" t="s">
        <v>159</v>
      </c>
      <c r="D1210" s="45">
        <v>905</v>
      </c>
      <c r="E1210" s="45">
        <v>5.5780640099999997E-3</v>
      </c>
      <c r="F1210" s="45">
        <v>1.0927074599999999E-3</v>
      </c>
      <c r="G1210" s="45">
        <v>1.1272890000000001E-3</v>
      </c>
      <c r="H1210" s="45">
        <v>3.3580670799999999E-3</v>
      </c>
    </row>
    <row r="1211" spans="1:8" x14ac:dyDescent="0.35">
      <c r="A1211" s="45" t="s">
        <v>63</v>
      </c>
      <c r="B1211" s="45" t="s">
        <v>11</v>
      </c>
      <c r="C1211" s="45" t="s">
        <v>159</v>
      </c>
      <c r="D1211" s="45">
        <v>465</v>
      </c>
      <c r="E1211" s="45">
        <v>6.0400983000000004E-3</v>
      </c>
      <c r="F1211" s="45">
        <v>1.27603521E-3</v>
      </c>
      <c r="G1211" s="45">
        <v>1.23571263E-3</v>
      </c>
      <c r="H1211" s="45">
        <v>3.52835E-3</v>
      </c>
    </row>
    <row r="1212" spans="1:8" x14ac:dyDescent="0.35">
      <c r="A1212" s="45" t="s">
        <v>63</v>
      </c>
      <c r="B1212" s="45" t="s">
        <v>12</v>
      </c>
      <c r="C1212" s="45" t="s">
        <v>159</v>
      </c>
      <c r="D1212" s="45">
        <v>211</v>
      </c>
      <c r="E1212" s="45">
        <v>9.0242669300000002E-3</v>
      </c>
      <c r="F1212" s="45">
        <v>1.7362754200000001E-3</v>
      </c>
      <c r="G1212" s="45">
        <v>1.49409754E-3</v>
      </c>
      <c r="H1212" s="45">
        <v>5.7938934700000003E-3</v>
      </c>
    </row>
    <row r="1213" spans="1:8" x14ac:dyDescent="0.35">
      <c r="A1213" s="45" t="s">
        <v>63</v>
      </c>
      <c r="B1213" s="45" t="s">
        <v>13</v>
      </c>
      <c r="C1213" s="45" t="s">
        <v>159</v>
      </c>
      <c r="D1213" s="45">
        <v>490</v>
      </c>
      <c r="E1213" s="45">
        <v>7.0065898899999996E-3</v>
      </c>
      <c r="F1213" s="45">
        <v>1.35385937E-3</v>
      </c>
      <c r="G1213" s="45">
        <v>1.4210362200000001E-3</v>
      </c>
      <c r="H1213" s="45">
        <v>4.2316938200000001E-3</v>
      </c>
    </row>
    <row r="1214" spans="1:8" x14ac:dyDescent="0.35">
      <c r="A1214" s="45" t="s">
        <v>63</v>
      </c>
      <c r="B1214" s="45" t="s">
        <v>8</v>
      </c>
      <c r="C1214" s="45" t="s">
        <v>33</v>
      </c>
      <c r="D1214" s="45">
        <v>998</v>
      </c>
      <c r="E1214" s="45">
        <v>7.1561871399999999E-3</v>
      </c>
      <c r="F1214" s="45">
        <v>1.2541631900000001E-3</v>
      </c>
      <c r="G1214" s="45">
        <v>1.5202856999999999E-3</v>
      </c>
      <c r="H1214" s="45">
        <v>4.3817377799999996E-3</v>
      </c>
    </row>
    <row r="1215" spans="1:8" x14ac:dyDescent="0.35">
      <c r="A1215" s="45" t="s">
        <v>63</v>
      </c>
      <c r="B1215" s="45" t="s">
        <v>10</v>
      </c>
      <c r="C1215" s="45" t="s">
        <v>33</v>
      </c>
      <c r="D1215" s="45">
        <v>375</v>
      </c>
      <c r="E1215" s="45">
        <v>6.3194750800000003E-3</v>
      </c>
      <c r="F1215" s="45">
        <v>1.07888866E-3</v>
      </c>
      <c r="G1215" s="45">
        <v>1.44879606E-3</v>
      </c>
      <c r="H1215" s="45">
        <v>3.7917898900000002E-3</v>
      </c>
    </row>
    <row r="1216" spans="1:8" x14ac:dyDescent="0.35">
      <c r="A1216" s="45" t="s">
        <v>63</v>
      </c>
      <c r="B1216" s="45" t="s">
        <v>11</v>
      </c>
      <c r="C1216" s="45" t="s">
        <v>33</v>
      </c>
      <c r="D1216" s="45">
        <v>272</v>
      </c>
      <c r="E1216" s="45">
        <v>6.94035924E-3</v>
      </c>
      <c r="F1216" s="45">
        <v>1.1740874699999999E-3</v>
      </c>
      <c r="G1216" s="45">
        <v>1.4448016399999999E-3</v>
      </c>
      <c r="H1216" s="45">
        <v>4.3214696699999996E-3</v>
      </c>
    </row>
    <row r="1217" spans="1:8" x14ac:dyDescent="0.35">
      <c r="A1217" s="45" t="s">
        <v>63</v>
      </c>
      <c r="B1217" s="45" t="s">
        <v>12</v>
      </c>
      <c r="C1217" s="45" t="s">
        <v>33</v>
      </c>
      <c r="D1217" s="45">
        <v>103</v>
      </c>
      <c r="E1217" s="45">
        <v>8.3677182200000005E-3</v>
      </c>
      <c r="F1217" s="45">
        <v>1.64520383E-3</v>
      </c>
      <c r="G1217" s="45">
        <v>1.69655674E-3</v>
      </c>
      <c r="H1217" s="45">
        <v>5.0259571600000004E-3</v>
      </c>
    </row>
    <row r="1218" spans="1:8" x14ac:dyDescent="0.35">
      <c r="A1218" s="45" t="s">
        <v>63</v>
      </c>
      <c r="B1218" s="45" t="s">
        <v>13</v>
      </c>
      <c r="C1218" s="45" t="s">
        <v>33</v>
      </c>
      <c r="D1218" s="45">
        <v>248</v>
      </c>
      <c r="E1218" s="45">
        <v>8.1549149899999996E-3</v>
      </c>
      <c r="F1218" s="45">
        <v>1.4446122100000001E-3</v>
      </c>
      <c r="G1218" s="45">
        <v>1.63796459E-3</v>
      </c>
      <c r="H1218" s="45">
        <v>5.0723377300000002E-3</v>
      </c>
    </row>
    <row r="1219" spans="1:8" x14ac:dyDescent="0.35">
      <c r="A1219" s="45" t="s">
        <v>63</v>
      </c>
      <c r="B1219" s="45" t="s">
        <v>8</v>
      </c>
      <c r="C1219" s="45" t="s">
        <v>34</v>
      </c>
      <c r="D1219" s="45">
        <v>1211</v>
      </c>
      <c r="E1219" s="45">
        <v>5.82946234E-3</v>
      </c>
      <c r="F1219" s="45">
        <v>8.9659386999999999E-4</v>
      </c>
      <c r="G1219" s="45">
        <v>1.0530971299999999E-3</v>
      </c>
      <c r="H1219" s="45">
        <v>3.8797708399999999E-3</v>
      </c>
    </row>
    <row r="1220" spans="1:8" x14ac:dyDescent="0.35">
      <c r="A1220" s="45" t="s">
        <v>63</v>
      </c>
      <c r="B1220" s="45" t="s">
        <v>10</v>
      </c>
      <c r="C1220" s="45" t="s">
        <v>34</v>
      </c>
      <c r="D1220" s="45">
        <v>486</v>
      </c>
      <c r="E1220" s="45">
        <v>5.2711331700000001E-3</v>
      </c>
      <c r="F1220" s="45">
        <v>7.5121908999999998E-4</v>
      </c>
      <c r="G1220" s="45">
        <v>9.9058331999999998E-4</v>
      </c>
      <c r="H1220" s="45">
        <v>3.52933027E-3</v>
      </c>
    </row>
    <row r="1221" spans="1:8" x14ac:dyDescent="0.35">
      <c r="A1221" s="45" t="s">
        <v>63</v>
      </c>
      <c r="B1221" s="45" t="s">
        <v>11</v>
      </c>
      <c r="C1221" s="45" t="s">
        <v>34</v>
      </c>
      <c r="D1221" s="45">
        <v>233</v>
      </c>
      <c r="E1221" s="45">
        <v>5.6997593599999999E-3</v>
      </c>
      <c r="F1221" s="45">
        <v>9.5404124E-4</v>
      </c>
      <c r="G1221" s="45">
        <v>1.05582354E-3</v>
      </c>
      <c r="H1221" s="45">
        <v>3.6898940499999998E-3</v>
      </c>
    </row>
    <row r="1222" spans="1:8" x14ac:dyDescent="0.35">
      <c r="A1222" s="45" t="s">
        <v>63</v>
      </c>
      <c r="B1222" s="45" t="s">
        <v>12</v>
      </c>
      <c r="C1222" s="45" t="s">
        <v>34</v>
      </c>
      <c r="D1222" s="45">
        <v>171</v>
      </c>
      <c r="E1222" s="45">
        <v>7.0148362399999999E-3</v>
      </c>
      <c r="F1222" s="45">
        <v>1.3471949199999999E-3</v>
      </c>
      <c r="G1222" s="45">
        <v>1.14759288E-3</v>
      </c>
      <c r="H1222" s="45">
        <v>4.5200479699999997E-3</v>
      </c>
    </row>
    <row r="1223" spans="1:8" x14ac:dyDescent="0.35">
      <c r="A1223" s="45" t="s">
        <v>63</v>
      </c>
      <c r="B1223" s="45" t="s">
        <v>13</v>
      </c>
      <c r="C1223" s="45" t="s">
        <v>34</v>
      </c>
      <c r="D1223" s="45">
        <v>321</v>
      </c>
      <c r="E1223" s="45">
        <v>6.1374680399999999E-3</v>
      </c>
      <c r="F1223" s="45">
        <v>8.3495561999999998E-4</v>
      </c>
      <c r="G1223" s="45">
        <v>1.09542638E-3</v>
      </c>
      <c r="H1223" s="45">
        <v>4.2070855599999997E-3</v>
      </c>
    </row>
    <row r="1224" spans="1:8" x14ac:dyDescent="0.35">
      <c r="A1224" s="45" t="s">
        <v>63</v>
      </c>
      <c r="B1224" s="45" t="s">
        <v>8</v>
      </c>
      <c r="C1224" s="45" t="s">
        <v>35</v>
      </c>
      <c r="D1224" s="45">
        <v>1202</v>
      </c>
      <c r="E1224" s="45">
        <v>5.78025797E-3</v>
      </c>
      <c r="F1224" s="45">
        <v>8.1262108000000003E-4</v>
      </c>
      <c r="G1224" s="45">
        <v>1.1262669300000001E-3</v>
      </c>
      <c r="H1224" s="45">
        <v>3.8413694700000002E-3</v>
      </c>
    </row>
    <row r="1225" spans="1:8" x14ac:dyDescent="0.35">
      <c r="A1225" s="45" t="s">
        <v>63</v>
      </c>
      <c r="B1225" s="45" t="s">
        <v>10</v>
      </c>
      <c r="C1225" s="45" t="s">
        <v>35</v>
      </c>
      <c r="D1225" s="45">
        <v>481</v>
      </c>
      <c r="E1225" s="45">
        <v>5.1229592399999998E-3</v>
      </c>
      <c r="F1225" s="45">
        <v>7.1203390999999999E-4</v>
      </c>
      <c r="G1225" s="45">
        <v>9.6647104000000005E-4</v>
      </c>
      <c r="H1225" s="45">
        <v>3.4444538299999998E-3</v>
      </c>
    </row>
    <row r="1226" spans="1:8" x14ac:dyDescent="0.35">
      <c r="A1226" s="45" t="s">
        <v>63</v>
      </c>
      <c r="B1226" s="45" t="s">
        <v>11</v>
      </c>
      <c r="C1226" s="45" t="s">
        <v>35</v>
      </c>
      <c r="D1226" s="45">
        <v>319</v>
      </c>
      <c r="E1226" s="45">
        <v>5.5058121999999998E-3</v>
      </c>
      <c r="F1226" s="45">
        <v>7.8732705000000001E-4</v>
      </c>
      <c r="G1226" s="45">
        <v>1.04326285E-3</v>
      </c>
      <c r="H1226" s="45">
        <v>3.6752218000000001E-3</v>
      </c>
    </row>
    <row r="1227" spans="1:8" x14ac:dyDescent="0.35">
      <c r="A1227" s="45" t="s">
        <v>63</v>
      </c>
      <c r="B1227" s="45" t="s">
        <v>12</v>
      </c>
      <c r="C1227" s="45" t="s">
        <v>35</v>
      </c>
      <c r="D1227" s="45">
        <v>118</v>
      </c>
      <c r="E1227" s="45">
        <v>8.0785073200000009E-3</v>
      </c>
      <c r="F1227" s="45">
        <v>1.0922784899999999E-3</v>
      </c>
      <c r="G1227" s="45">
        <v>1.5508276000000001E-3</v>
      </c>
      <c r="H1227" s="45">
        <v>5.4354007500000004E-3</v>
      </c>
    </row>
    <row r="1228" spans="1:8" x14ac:dyDescent="0.35">
      <c r="A1228" s="45" t="s">
        <v>63</v>
      </c>
      <c r="B1228" s="45" t="s">
        <v>13</v>
      </c>
      <c r="C1228" s="45" t="s">
        <v>35</v>
      </c>
      <c r="D1228" s="45">
        <v>284</v>
      </c>
      <c r="E1228" s="45">
        <v>6.2468617000000001E-3</v>
      </c>
      <c r="F1228" s="45">
        <v>8.9519733000000001E-4</v>
      </c>
      <c r="G1228" s="45">
        <v>1.31373866E-3</v>
      </c>
      <c r="H1228" s="45">
        <v>4.0379252300000003E-3</v>
      </c>
    </row>
    <row r="1229" spans="1:8" x14ac:dyDescent="0.35">
      <c r="A1229" s="45" t="s">
        <v>63</v>
      </c>
      <c r="B1229" s="45" t="s">
        <v>8</v>
      </c>
      <c r="C1229" s="45" t="s">
        <v>57</v>
      </c>
      <c r="D1229" s="45">
        <v>6</v>
      </c>
      <c r="E1229" s="45">
        <v>7.2202929300000003E-3</v>
      </c>
      <c r="F1229" s="45">
        <v>1.6473762599999999E-3</v>
      </c>
      <c r="G1229" s="45">
        <v>2.9648917699999998E-3</v>
      </c>
      <c r="H1229" s="45">
        <v>2.6080245300000001E-3</v>
      </c>
    </row>
    <row r="1230" spans="1:8" x14ac:dyDescent="0.35">
      <c r="A1230" s="45" t="s">
        <v>63</v>
      </c>
      <c r="B1230" s="45" t="s">
        <v>10</v>
      </c>
      <c r="C1230" s="45" t="s">
        <v>57</v>
      </c>
      <c r="D1230" s="45">
        <v>1</v>
      </c>
      <c r="E1230" s="45">
        <v>5.8101847200000001E-3</v>
      </c>
      <c r="F1230" s="45">
        <v>1.4467590200000001E-3</v>
      </c>
      <c r="G1230" s="45">
        <v>3.32175902E-3</v>
      </c>
      <c r="H1230" s="45">
        <v>1.0416666600000001E-3</v>
      </c>
    </row>
    <row r="1231" spans="1:8" x14ac:dyDescent="0.35">
      <c r="A1231" s="45" t="s">
        <v>63</v>
      </c>
      <c r="B1231" s="45" t="s">
        <v>11</v>
      </c>
      <c r="C1231" s="45" t="s">
        <v>57</v>
      </c>
      <c r="D1231" s="45">
        <v>3</v>
      </c>
      <c r="E1231" s="45">
        <v>6.7901231399999998E-3</v>
      </c>
      <c r="F1231" s="45">
        <v>1.59722198E-3</v>
      </c>
      <c r="G1231" s="45">
        <v>2.3186726799999998E-3</v>
      </c>
      <c r="H1231" s="45">
        <v>2.8742282299999999E-3</v>
      </c>
    </row>
    <row r="1232" spans="1:8" x14ac:dyDescent="0.35">
      <c r="A1232" s="45" t="s">
        <v>63</v>
      </c>
      <c r="B1232" s="45" t="s">
        <v>12</v>
      </c>
      <c r="C1232" s="45" t="s">
        <v>57</v>
      </c>
      <c r="D1232" s="45">
        <v>1</v>
      </c>
      <c r="E1232" s="45">
        <v>1.023148125E-2</v>
      </c>
      <c r="F1232" s="45">
        <v>2.31481458E-3</v>
      </c>
      <c r="G1232" s="45">
        <v>4.9074069400000002E-3</v>
      </c>
      <c r="H1232" s="45">
        <v>3.0092590200000002E-3</v>
      </c>
    </row>
    <row r="1233" spans="1:8" x14ac:dyDescent="0.35">
      <c r="A1233" s="45" t="s">
        <v>63</v>
      </c>
      <c r="B1233" s="45" t="s">
        <v>13</v>
      </c>
      <c r="C1233" s="45" t="s">
        <v>57</v>
      </c>
      <c r="D1233" s="45">
        <v>1</v>
      </c>
      <c r="E1233" s="45">
        <v>6.9097222200000001E-3</v>
      </c>
      <c r="F1233" s="45">
        <v>1.33101805E-3</v>
      </c>
      <c r="G1233" s="45">
        <v>2.6041666600000002E-3</v>
      </c>
      <c r="H1233" s="45">
        <v>2.9745368000000001E-3</v>
      </c>
    </row>
    <row r="1234" spans="1:8" x14ac:dyDescent="0.35">
      <c r="A1234" s="45" t="s">
        <v>63</v>
      </c>
      <c r="B1234" s="45" t="s">
        <v>8</v>
      </c>
      <c r="C1234" s="45" t="s">
        <v>36</v>
      </c>
      <c r="D1234" s="45">
        <v>1807</v>
      </c>
      <c r="E1234" s="45">
        <v>6.2855610500000001E-3</v>
      </c>
      <c r="F1234" s="45">
        <v>8.4459330999999999E-4</v>
      </c>
      <c r="G1234" s="45">
        <v>1.06243187E-3</v>
      </c>
      <c r="H1234" s="45">
        <v>4.3785353900000004E-3</v>
      </c>
    </row>
    <row r="1235" spans="1:8" x14ac:dyDescent="0.35">
      <c r="A1235" s="45" t="s">
        <v>63</v>
      </c>
      <c r="B1235" s="45" t="s">
        <v>10</v>
      </c>
      <c r="C1235" s="45" t="s">
        <v>36</v>
      </c>
      <c r="D1235" s="45">
        <v>617</v>
      </c>
      <c r="E1235" s="45">
        <v>5.4927326700000001E-3</v>
      </c>
      <c r="F1235" s="45">
        <v>7.0031564999999997E-4</v>
      </c>
      <c r="G1235" s="45">
        <v>9.5389480999999996E-4</v>
      </c>
      <c r="H1235" s="45">
        <v>3.8385217199999998E-3</v>
      </c>
    </row>
    <row r="1236" spans="1:8" x14ac:dyDescent="0.35">
      <c r="A1236" s="45" t="s">
        <v>63</v>
      </c>
      <c r="B1236" s="45" t="s">
        <v>11</v>
      </c>
      <c r="C1236" s="45" t="s">
        <v>36</v>
      </c>
      <c r="D1236" s="45">
        <v>426</v>
      </c>
      <c r="E1236" s="45">
        <v>5.9290773100000001E-3</v>
      </c>
      <c r="F1236" s="45">
        <v>8.3547948000000001E-4</v>
      </c>
      <c r="G1236" s="45">
        <v>1.0183280900000001E-3</v>
      </c>
      <c r="H1236" s="45">
        <v>4.0752693E-3</v>
      </c>
    </row>
    <row r="1237" spans="1:8" x14ac:dyDescent="0.35">
      <c r="A1237" s="45" t="s">
        <v>63</v>
      </c>
      <c r="B1237" s="45" t="s">
        <v>12</v>
      </c>
      <c r="C1237" s="45" t="s">
        <v>36</v>
      </c>
      <c r="D1237" s="45">
        <v>154</v>
      </c>
      <c r="E1237" s="45">
        <v>7.5002252300000001E-3</v>
      </c>
      <c r="F1237" s="45">
        <v>1.08924037E-3</v>
      </c>
      <c r="G1237" s="45">
        <v>1.1556785799999999E-3</v>
      </c>
      <c r="H1237" s="45">
        <v>5.2553057900000004E-3</v>
      </c>
    </row>
    <row r="1238" spans="1:8" x14ac:dyDescent="0.35">
      <c r="A1238" s="45" t="s">
        <v>63</v>
      </c>
      <c r="B1238" s="45" t="s">
        <v>13</v>
      </c>
      <c r="C1238" s="45" t="s">
        <v>36</v>
      </c>
      <c r="D1238" s="45">
        <v>610</v>
      </c>
      <c r="E1238" s="45">
        <v>7.0297887699999999E-3</v>
      </c>
      <c r="F1238" s="45">
        <v>9.3512800999999998E-4</v>
      </c>
      <c r="G1238" s="45">
        <v>1.1794737999999999E-3</v>
      </c>
      <c r="H1238" s="45">
        <v>4.9151864600000001E-3</v>
      </c>
    </row>
    <row r="1239" spans="1:8" x14ac:dyDescent="0.35">
      <c r="A1239" s="45" t="s">
        <v>63</v>
      </c>
      <c r="B1239" s="45" t="s">
        <v>8</v>
      </c>
      <c r="C1239" s="45" t="s">
        <v>37</v>
      </c>
      <c r="D1239" s="45">
        <v>2007</v>
      </c>
      <c r="E1239" s="45">
        <v>5.6035643600000004E-3</v>
      </c>
      <c r="F1239" s="45">
        <v>1.1365138600000001E-3</v>
      </c>
      <c r="G1239" s="45">
        <v>9.6440212999999997E-4</v>
      </c>
      <c r="H1239" s="45">
        <v>3.5026479000000001E-3</v>
      </c>
    </row>
    <row r="1240" spans="1:8" x14ac:dyDescent="0.35">
      <c r="A1240" s="45" t="s">
        <v>63</v>
      </c>
      <c r="B1240" s="45" t="s">
        <v>10</v>
      </c>
      <c r="C1240" s="45" t="s">
        <v>37</v>
      </c>
      <c r="D1240" s="45">
        <v>1007</v>
      </c>
      <c r="E1240" s="45">
        <v>5.0687545900000002E-3</v>
      </c>
      <c r="F1240" s="45">
        <v>9.9592181000000011E-4</v>
      </c>
      <c r="G1240" s="45">
        <v>8.4187284999999998E-4</v>
      </c>
      <c r="H1240" s="45">
        <v>3.2309594199999999E-3</v>
      </c>
    </row>
    <row r="1241" spans="1:8" x14ac:dyDescent="0.35">
      <c r="A1241" s="45" t="s">
        <v>63</v>
      </c>
      <c r="B1241" s="45" t="s">
        <v>11</v>
      </c>
      <c r="C1241" s="45" t="s">
        <v>37</v>
      </c>
      <c r="D1241" s="45">
        <v>504</v>
      </c>
      <c r="E1241" s="45">
        <v>5.7303146500000002E-3</v>
      </c>
      <c r="F1241" s="45">
        <v>1.2157597999999999E-3</v>
      </c>
      <c r="G1241" s="45">
        <v>9.8903193999999995E-4</v>
      </c>
      <c r="H1241" s="45">
        <v>3.5255224300000001E-3</v>
      </c>
    </row>
    <row r="1242" spans="1:8" x14ac:dyDescent="0.35">
      <c r="A1242" s="45" t="s">
        <v>63</v>
      </c>
      <c r="B1242" s="45" t="s">
        <v>12</v>
      </c>
      <c r="C1242" s="45" t="s">
        <v>37</v>
      </c>
      <c r="D1242" s="45">
        <v>87</v>
      </c>
      <c r="E1242" s="45">
        <v>7.5518835300000002E-3</v>
      </c>
      <c r="F1242" s="45">
        <v>1.8908309600000001E-3</v>
      </c>
      <c r="G1242" s="45">
        <v>1.1607330700000001E-3</v>
      </c>
      <c r="H1242" s="45">
        <v>4.5003190399999999E-3</v>
      </c>
    </row>
    <row r="1243" spans="1:8" x14ac:dyDescent="0.35">
      <c r="A1243" s="45" t="s">
        <v>63</v>
      </c>
      <c r="B1243" s="45" t="s">
        <v>13</v>
      </c>
      <c r="C1243" s="45" t="s">
        <v>37</v>
      </c>
      <c r="D1243" s="45">
        <v>409</v>
      </c>
      <c r="E1243" s="45">
        <v>6.3496952599999996E-3</v>
      </c>
      <c r="F1243" s="45">
        <v>1.22455945E-3</v>
      </c>
      <c r="G1243" s="45">
        <v>1.19396878E-3</v>
      </c>
      <c r="H1243" s="45">
        <v>3.9311665700000002E-3</v>
      </c>
    </row>
    <row r="1244" spans="1:8" x14ac:dyDescent="0.35">
      <c r="A1244" s="45" t="s">
        <v>63</v>
      </c>
      <c r="B1244" s="45" t="s">
        <v>8</v>
      </c>
      <c r="C1244" s="45" t="s">
        <v>38</v>
      </c>
      <c r="D1244" s="45">
        <v>1125</v>
      </c>
      <c r="E1244" s="45">
        <v>6.8067178700000003E-3</v>
      </c>
      <c r="F1244" s="45">
        <v>1.1721088100000001E-3</v>
      </c>
      <c r="G1244" s="45">
        <v>1.6391458499999999E-3</v>
      </c>
      <c r="H1244" s="45">
        <v>3.9954627199999997E-3</v>
      </c>
    </row>
    <row r="1245" spans="1:8" x14ac:dyDescent="0.35">
      <c r="A1245" s="45" t="s">
        <v>63</v>
      </c>
      <c r="B1245" s="45" t="s">
        <v>10</v>
      </c>
      <c r="C1245" s="45" t="s">
        <v>38</v>
      </c>
      <c r="D1245" s="45">
        <v>426</v>
      </c>
      <c r="E1245" s="45">
        <v>5.9723306699999996E-3</v>
      </c>
      <c r="F1245" s="45">
        <v>1.0221046199999999E-3</v>
      </c>
      <c r="G1245" s="45">
        <v>1.4641744899999999E-3</v>
      </c>
      <c r="H1245" s="45">
        <v>3.4860510900000001E-3</v>
      </c>
    </row>
    <row r="1246" spans="1:8" x14ac:dyDescent="0.35">
      <c r="A1246" s="45" t="s">
        <v>63</v>
      </c>
      <c r="B1246" s="45" t="s">
        <v>11</v>
      </c>
      <c r="C1246" s="45" t="s">
        <v>38</v>
      </c>
      <c r="D1246" s="45">
        <v>288</v>
      </c>
      <c r="E1246" s="45">
        <v>6.6279656099999997E-3</v>
      </c>
      <c r="F1246" s="45">
        <v>1.1197512299999999E-3</v>
      </c>
      <c r="G1246" s="45">
        <v>1.58223195E-3</v>
      </c>
      <c r="H1246" s="45">
        <v>3.9259819499999999E-3</v>
      </c>
    </row>
    <row r="1247" spans="1:8" x14ac:dyDescent="0.35">
      <c r="A1247" s="45" t="s">
        <v>63</v>
      </c>
      <c r="B1247" s="45" t="s">
        <v>12</v>
      </c>
      <c r="C1247" s="45" t="s">
        <v>38</v>
      </c>
      <c r="D1247" s="45">
        <v>89</v>
      </c>
      <c r="E1247" s="45">
        <v>7.9495680099999997E-3</v>
      </c>
      <c r="F1247" s="45">
        <v>1.42257052E-3</v>
      </c>
      <c r="G1247" s="45">
        <v>1.9257176200000001E-3</v>
      </c>
      <c r="H1247" s="45">
        <v>4.6012794399999998E-3</v>
      </c>
    </row>
    <row r="1248" spans="1:8" x14ac:dyDescent="0.35">
      <c r="A1248" s="45" t="s">
        <v>63</v>
      </c>
      <c r="B1248" s="45" t="s">
        <v>13</v>
      </c>
      <c r="C1248" s="45" t="s">
        <v>38</v>
      </c>
      <c r="D1248" s="45">
        <v>322</v>
      </c>
      <c r="E1248" s="45">
        <v>7.7545934299999997E-3</v>
      </c>
      <c r="F1248" s="45">
        <v>1.3481637100000001E-3</v>
      </c>
      <c r="G1248" s="45">
        <v>1.8423263499999999E-3</v>
      </c>
      <c r="H1248" s="45">
        <v>4.5641028599999996E-3</v>
      </c>
    </row>
    <row r="1249" spans="1:8" x14ac:dyDescent="0.35">
      <c r="A1249" s="45" t="s">
        <v>63</v>
      </c>
      <c r="B1249" s="45" t="s">
        <v>8</v>
      </c>
      <c r="C1249" s="45" t="s">
        <v>39</v>
      </c>
      <c r="D1249" s="45">
        <v>990</v>
      </c>
      <c r="E1249" s="45">
        <v>6.8558849999999999E-3</v>
      </c>
      <c r="F1249" s="45">
        <v>7.5254840000000005E-4</v>
      </c>
      <c r="G1249" s="45">
        <v>1.5781773700000001E-3</v>
      </c>
      <c r="H1249" s="45">
        <v>4.52515876E-3</v>
      </c>
    </row>
    <row r="1250" spans="1:8" x14ac:dyDescent="0.35">
      <c r="A1250" s="45" t="s">
        <v>63</v>
      </c>
      <c r="B1250" s="45" t="s">
        <v>10</v>
      </c>
      <c r="C1250" s="45" t="s">
        <v>39</v>
      </c>
      <c r="D1250" s="45">
        <v>371</v>
      </c>
      <c r="E1250" s="45">
        <v>5.9715668400000003E-3</v>
      </c>
      <c r="F1250" s="45">
        <v>6.6418315999999995E-4</v>
      </c>
      <c r="G1250" s="45">
        <v>1.4253267E-3</v>
      </c>
      <c r="H1250" s="45">
        <v>3.8820565200000001E-3</v>
      </c>
    </row>
    <row r="1251" spans="1:8" x14ac:dyDescent="0.35">
      <c r="A1251" s="45" t="s">
        <v>63</v>
      </c>
      <c r="B1251" s="45" t="s">
        <v>11</v>
      </c>
      <c r="C1251" s="45" t="s">
        <v>39</v>
      </c>
      <c r="D1251" s="45">
        <v>253</v>
      </c>
      <c r="E1251" s="45">
        <v>6.28883924E-3</v>
      </c>
      <c r="F1251" s="45">
        <v>7.8886668000000004E-4</v>
      </c>
      <c r="G1251" s="45">
        <v>1.42626421E-3</v>
      </c>
      <c r="H1251" s="45">
        <v>4.0737078600000002E-3</v>
      </c>
    </row>
    <row r="1252" spans="1:8" x14ac:dyDescent="0.35">
      <c r="A1252" s="45" t="s">
        <v>63</v>
      </c>
      <c r="B1252" s="45" t="s">
        <v>12</v>
      </c>
      <c r="C1252" s="45" t="s">
        <v>39</v>
      </c>
      <c r="D1252" s="45">
        <v>123</v>
      </c>
      <c r="E1252" s="45">
        <v>8.6675697899999994E-3</v>
      </c>
      <c r="F1252" s="45">
        <v>8.3568553999999998E-4</v>
      </c>
      <c r="G1252" s="45">
        <v>1.8927843100000001E-3</v>
      </c>
      <c r="H1252" s="45">
        <v>5.9390994099999999E-3</v>
      </c>
    </row>
    <row r="1253" spans="1:8" x14ac:dyDescent="0.35">
      <c r="A1253" s="45" t="s">
        <v>63</v>
      </c>
      <c r="B1253" s="45" t="s">
        <v>13</v>
      </c>
      <c r="C1253" s="45" t="s">
        <v>39</v>
      </c>
      <c r="D1253" s="45">
        <v>243</v>
      </c>
      <c r="E1253" s="45">
        <v>7.8793721800000001E-3</v>
      </c>
      <c r="F1253" s="45">
        <v>8.0756534000000005E-4</v>
      </c>
      <c r="G1253" s="45">
        <v>1.81046121E-3</v>
      </c>
      <c r="H1253" s="45">
        <v>5.2613452099999998E-3</v>
      </c>
    </row>
    <row r="1254" spans="1:8" x14ac:dyDescent="0.35">
      <c r="A1254" s="45" t="s">
        <v>63</v>
      </c>
      <c r="B1254" s="45" t="s">
        <v>8</v>
      </c>
      <c r="C1254" s="45" t="s">
        <v>40</v>
      </c>
      <c r="D1254" s="45">
        <v>2261</v>
      </c>
      <c r="E1254" s="45">
        <v>4.9398514300000003E-3</v>
      </c>
      <c r="F1254" s="45">
        <v>9.7054295000000002E-4</v>
      </c>
      <c r="G1254" s="45">
        <v>5.2744173000000003E-4</v>
      </c>
      <c r="H1254" s="45">
        <v>3.4418662699999998E-3</v>
      </c>
    </row>
    <row r="1255" spans="1:8" x14ac:dyDescent="0.35">
      <c r="A1255" s="45" t="s">
        <v>63</v>
      </c>
      <c r="B1255" s="45" t="s">
        <v>10</v>
      </c>
      <c r="C1255" s="45" t="s">
        <v>40</v>
      </c>
      <c r="D1255" s="45">
        <v>1212</v>
      </c>
      <c r="E1255" s="45">
        <v>4.6798696599999997E-3</v>
      </c>
      <c r="F1255" s="45">
        <v>9.0359879999999998E-4</v>
      </c>
      <c r="G1255" s="45">
        <v>4.8168941999999999E-4</v>
      </c>
      <c r="H1255" s="45">
        <v>3.2945809500000002E-3</v>
      </c>
    </row>
    <row r="1256" spans="1:8" x14ac:dyDescent="0.35">
      <c r="A1256" s="45" t="s">
        <v>63</v>
      </c>
      <c r="B1256" s="45" t="s">
        <v>11</v>
      </c>
      <c r="C1256" s="45" t="s">
        <v>40</v>
      </c>
      <c r="D1256" s="45">
        <v>396</v>
      </c>
      <c r="E1256" s="45">
        <v>5.0186468899999998E-3</v>
      </c>
      <c r="F1256" s="45">
        <v>1.0724429599999999E-3</v>
      </c>
      <c r="G1256" s="45">
        <v>4.9625280999999999E-4</v>
      </c>
      <c r="H1256" s="45">
        <v>3.4499506600000002E-3</v>
      </c>
    </row>
    <row r="1257" spans="1:8" x14ac:dyDescent="0.35">
      <c r="A1257" s="45" t="s">
        <v>63</v>
      </c>
      <c r="B1257" s="45" t="s">
        <v>12</v>
      </c>
      <c r="C1257" s="45" t="s">
        <v>40</v>
      </c>
      <c r="D1257" s="45">
        <v>124</v>
      </c>
      <c r="E1257" s="45">
        <v>5.5542485699999998E-3</v>
      </c>
      <c r="F1257" s="45">
        <v>1.1716881E-3</v>
      </c>
      <c r="G1257" s="45">
        <v>5.4846153999999999E-4</v>
      </c>
      <c r="H1257" s="45">
        <v>3.8340984700000001E-3</v>
      </c>
    </row>
    <row r="1258" spans="1:8" x14ac:dyDescent="0.35">
      <c r="A1258" s="45" t="s">
        <v>63</v>
      </c>
      <c r="B1258" s="45" t="s">
        <v>13</v>
      </c>
      <c r="C1258" s="45" t="s">
        <v>40</v>
      </c>
      <c r="D1258" s="45">
        <v>529</v>
      </c>
      <c r="E1258" s="45">
        <v>5.3324972999999999E-3</v>
      </c>
      <c r="F1258" s="45">
        <v>1.0004898399999999E-3</v>
      </c>
      <c r="G1258" s="45">
        <v>6.5068589000000004E-4</v>
      </c>
      <c r="H1258" s="45">
        <v>3.6813210800000001E-3</v>
      </c>
    </row>
    <row r="1259" spans="1:8" x14ac:dyDescent="0.35">
      <c r="A1259" s="45" t="s">
        <v>63</v>
      </c>
      <c r="B1259" s="45" t="s">
        <v>8</v>
      </c>
      <c r="C1259" s="45" t="s">
        <v>41</v>
      </c>
      <c r="D1259" s="45">
        <v>1183</v>
      </c>
      <c r="E1259" s="45">
        <v>6.8507558400000002E-3</v>
      </c>
      <c r="F1259" s="45">
        <v>7.7964034999999997E-4</v>
      </c>
      <c r="G1259" s="45">
        <v>1.53614257E-3</v>
      </c>
      <c r="H1259" s="45">
        <v>4.5349724399999999E-3</v>
      </c>
    </row>
    <row r="1260" spans="1:8" x14ac:dyDescent="0.35">
      <c r="A1260" s="45" t="s">
        <v>63</v>
      </c>
      <c r="B1260" s="45" t="s">
        <v>10</v>
      </c>
      <c r="C1260" s="45" t="s">
        <v>41</v>
      </c>
      <c r="D1260" s="45">
        <v>468</v>
      </c>
      <c r="E1260" s="45">
        <v>6.2893961199999996E-3</v>
      </c>
      <c r="F1260" s="45">
        <v>6.7228529000000004E-4</v>
      </c>
      <c r="G1260" s="45">
        <v>1.2967906600000001E-3</v>
      </c>
      <c r="H1260" s="45">
        <v>4.3203196700000003E-3</v>
      </c>
    </row>
    <row r="1261" spans="1:8" x14ac:dyDescent="0.35">
      <c r="A1261" s="45" t="s">
        <v>63</v>
      </c>
      <c r="B1261" s="45" t="s">
        <v>11</v>
      </c>
      <c r="C1261" s="45" t="s">
        <v>41</v>
      </c>
      <c r="D1261" s="45">
        <v>287</v>
      </c>
      <c r="E1261" s="45">
        <v>6.2908518200000003E-3</v>
      </c>
      <c r="F1261" s="45">
        <v>8.2768722000000001E-4</v>
      </c>
      <c r="G1261" s="45">
        <v>1.3067409499999999E-3</v>
      </c>
      <c r="H1261" s="45">
        <v>4.1564231599999996E-3</v>
      </c>
    </row>
    <row r="1262" spans="1:8" x14ac:dyDescent="0.35">
      <c r="A1262" s="45" t="s">
        <v>63</v>
      </c>
      <c r="B1262" s="45" t="s">
        <v>12</v>
      </c>
      <c r="C1262" s="45" t="s">
        <v>41</v>
      </c>
      <c r="D1262" s="45">
        <v>170</v>
      </c>
      <c r="E1262" s="45">
        <v>8.3316310400000006E-3</v>
      </c>
      <c r="F1262" s="45">
        <v>9.4226555000000004E-4</v>
      </c>
      <c r="G1262" s="45">
        <v>1.99264682E-3</v>
      </c>
      <c r="H1262" s="45">
        <v>5.3967181500000003E-3</v>
      </c>
    </row>
    <row r="1263" spans="1:8" x14ac:dyDescent="0.35">
      <c r="A1263" s="45" t="s">
        <v>63</v>
      </c>
      <c r="B1263" s="45" t="s">
        <v>13</v>
      </c>
      <c r="C1263" s="45" t="s">
        <v>41</v>
      </c>
      <c r="D1263" s="45">
        <v>258</v>
      </c>
      <c r="E1263" s="45">
        <v>7.5161047599999996E-3</v>
      </c>
      <c r="F1263" s="45">
        <v>8.1377382999999999E-4</v>
      </c>
      <c r="G1263" s="45">
        <v>1.92470551E-3</v>
      </c>
      <c r="H1263" s="45">
        <v>4.7776250099999997E-3</v>
      </c>
    </row>
    <row r="1264" spans="1:8" x14ac:dyDescent="0.35">
      <c r="A1264" s="45" t="s">
        <v>63</v>
      </c>
      <c r="B1264" s="45" t="s">
        <v>8</v>
      </c>
      <c r="C1264" s="45" t="s">
        <v>42</v>
      </c>
      <c r="D1264" s="45">
        <v>992</v>
      </c>
      <c r="E1264" s="45">
        <v>7.74823565E-3</v>
      </c>
      <c r="F1264" s="45">
        <v>1.32231439E-3</v>
      </c>
      <c r="G1264" s="45">
        <v>1.6943765400000001E-3</v>
      </c>
      <c r="H1264" s="45">
        <v>4.7315442499999997E-3</v>
      </c>
    </row>
    <row r="1265" spans="1:8" x14ac:dyDescent="0.35">
      <c r="A1265" s="45" t="s">
        <v>63</v>
      </c>
      <c r="B1265" s="45" t="s">
        <v>10</v>
      </c>
      <c r="C1265" s="45" t="s">
        <v>42</v>
      </c>
      <c r="D1265" s="45">
        <v>368</v>
      </c>
      <c r="E1265" s="45">
        <v>6.4861045999999997E-3</v>
      </c>
      <c r="F1265" s="45">
        <v>1.12897521E-3</v>
      </c>
      <c r="G1265" s="45">
        <v>1.53183474E-3</v>
      </c>
      <c r="H1265" s="45">
        <v>3.8252941600000001E-3</v>
      </c>
    </row>
    <row r="1266" spans="1:8" x14ac:dyDescent="0.35">
      <c r="A1266" s="45" t="s">
        <v>63</v>
      </c>
      <c r="B1266" s="45" t="s">
        <v>11</v>
      </c>
      <c r="C1266" s="45" t="s">
        <v>42</v>
      </c>
      <c r="D1266" s="45">
        <v>269</v>
      </c>
      <c r="E1266" s="45">
        <v>7.4377406999999998E-3</v>
      </c>
      <c r="F1266" s="45">
        <v>1.18954781E-3</v>
      </c>
      <c r="G1266" s="45">
        <v>1.62518909E-3</v>
      </c>
      <c r="H1266" s="45">
        <v>4.62300334E-3</v>
      </c>
    </row>
    <row r="1267" spans="1:8" x14ac:dyDescent="0.35">
      <c r="A1267" s="45" t="s">
        <v>63</v>
      </c>
      <c r="B1267" s="45" t="s">
        <v>12</v>
      </c>
      <c r="C1267" s="45" t="s">
        <v>42</v>
      </c>
      <c r="D1267" s="45">
        <v>112</v>
      </c>
      <c r="E1267" s="45">
        <v>9.6015209400000003E-3</v>
      </c>
      <c r="F1267" s="45">
        <v>1.55257914E-3</v>
      </c>
      <c r="G1267" s="45">
        <v>1.75347201E-3</v>
      </c>
      <c r="H1267" s="45">
        <v>6.2954693500000001E-3</v>
      </c>
    </row>
    <row r="1268" spans="1:8" x14ac:dyDescent="0.35">
      <c r="A1268" s="45" t="s">
        <v>63</v>
      </c>
      <c r="B1268" s="45" t="s">
        <v>13</v>
      </c>
      <c r="C1268" s="45" t="s">
        <v>42</v>
      </c>
      <c r="D1268" s="45">
        <v>243</v>
      </c>
      <c r="E1268" s="45">
        <v>9.1491386099999995E-3</v>
      </c>
      <c r="F1268" s="45">
        <v>1.6559496899999999E-3</v>
      </c>
      <c r="G1268" s="45">
        <v>1.9898831599999998E-3</v>
      </c>
      <c r="H1268" s="45">
        <v>5.5033052699999998E-3</v>
      </c>
    </row>
    <row r="1269" spans="1:8" x14ac:dyDescent="0.35">
      <c r="A1269" s="45" t="s">
        <v>63</v>
      </c>
      <c r="B1269" s="45" t="s">
        <v>8</v>
      </c>
      <c r="C1269" s="45" t="s">
        <v>43</v>
      </c>
      <c r="D1269" s="45">
        <v>1027</v>
      </c>
      <c r="E1269" s="45">
        <v>6.8094997499999997E-3</v>
      </c>
      <c r="F1269" s="45">
        <v>1.0726245399999999E-3</v>
      </c>
      <c r="G1269" s="45">
        <v>1.47509127E-3</v>
      </c>
      <c r="H1269" s="45">
        <v>4.2617834499999998E-3</v>
      </c>
    </row>
    <row r="1270" spans="1:8" x14ac:dyDescent="0.35">
      <c r="A1270" s="45" t="s">
        <v>63</v>
      </c>
      <c r="B1270" s="45" t="s">
        <v>10</v>
      </c>
      <c r="C1270" s="45" t="s">
        <v>43</v>
      </c>
      <c r="D1270" s="45">
        <v>362</v>
      </c>
      <c r="E1270" s="45">
        <v>6.1475276499999999E-3</v>
      </c>
      <c r="F1270" s="45">
        <v>9.5041668000000004E-4</v>
      </c>
      <c r="G1270" s="45">
        <v>1.30946876E-3</v>
      </c>
      <c r="H1270" s="45">
        <v>3.88764171E-3</v>
      </c>
    </row>
    <row r="1271" spans="1:8" x14ac:dyDescent="0.35">
      <c r="A1271" s="45" t="s">
        <v>63</v>
      </c>
      <c r="B1271" s="45" t="s">
        <v>11</v>
      </c>
      <c r="C1271" s="45" t="s">
        <v>43</v>
      </c>
      <c r="D1271" s="45">
        <v>196</v>
      </c>
      <c r="E1271" s="45">
        <v>6.7160924899999997E-3</v>
      </c>
      <c r="F1271" s="45">
        <v>1.09138768E-3</v>
      </c>
      <c r="G1271" s="45">
        <v>1.3364509800000001E-3</v>
      </c>
      <c r="H1271" s="45">
        <v>4.2882532700000003E-3</v>
      </c>
    </row>
    <row r="1272" spans="1:8" x14ac:dyDescent="0.35">
      <c r="A1272" s="45" t="s">
        <v>63</v>
      </c>
      <c r="B1272" s="45" t="s">
        <v>12</v>
      </c>
      <c r="C1272" s="45" t="s">
        <v>43</v>
      </c>
      <c r="D1272" s="45">
        <v>107</v>
      </c>
      <c r="E1272" s="45">
        <v>7.5391569199999998E-3</v>
      </c>
      <c r="F1272" s="45">
        <v>1.1209542199999999E-3</v>
      </c>
      <c r="G1272" s="45">
        <v>1.57948229E-3</v>
      </c>
      <c r="H1272" s="45">
        <v>4.8387199299999998E-3</v>
      </c>
    </row>
    <row r="1273" spans="1:8" x14ac:dyDescent="0.35">
      <c r="A1273" s="45" t="s">
        <v>63</v>
      </c>
      <c r="B1273" s="45" t="s">
        <v>13</v>
      </c>
      <c r="C1273" s="45" t="s">
        <v>43</v>
      </c>
      <c r="D1273" s="45">
        <v>362</v>
      </c>
      <c r="E1273" s="45">
        <v>7.3063738E-3</v>
      </c>
      <c r="F1273" s="45">
        <v>1.17038806E-3</v>
      </c>
      <c r="G1273" s="45">
        <v>1.68492279E-3</v>
      </c>
      <c r="H1273" s="45">
        <v>4.4510625200000001E-3</v>
      </c>
    </row>
    <row r="1274" spans="1:8" x14ac:dyDescent="0.35">
      <c r="A1274" s="45" t="s">
        <v>63</v>
      </c>
      <c r="B1274" s="45" t="s">
        <v>8</v>
      </c>
      <c r="C1274" s="45" t="s">
        <v>44</v>
      </c>
      <c r="D1274" s="45">
        <v>479</v>
      </c>
      <c r="E1274" s="45">
        <v>7.7282917199999997E-3</v>
      </c>
      <c r="F1274" s="45">
        <v>8.4471386999999997E-4</v>
      </c>
      <c r="G1274" s="45">
        <v>1.34933383E-3</v>
      </c>
      <c r="H1274" s="45">
        <v>5.5342435399999999E-3</v>
      </c>
    </row>
    <row r="1275" spans="1:8" x14ac:dyDescent="0.35">
      <c r="A1275" s="45" t="s">
        <v>63</v>
      </c>
      <c r="B1275" s="45" t="s">
        <v>10</v>
      </c>
      <c r="C1275" s="45" t="s">
        <v>44</v>
      </c>
      <c r="D1275" s="45">
        <v>161</v>
      </c>
      <c r="E1275" s="45">
        <v>7.08505843E-3</v>
      </c>
      <c r="F1275" s="45">
        <v>6.4714145999999995E-4</v>
      </c>
      <c r="G1275" s="45">
        <v>1.2239760499999999E-3</v>
      </c>
      <c r="H1275" s="45">
        <v>5.2139404000000004E-3</v>
      </c>
    </row>
    <row r="1276" spans="1:8" x14ac:dyDescent="0.35">
      <c r="A1276" s="45" t="s">
        <v>63</v>
      </c>
      <c r="B1276" s="45" t="s">
        <v>11</v>
      </c>
      <c r="C1276" s="45" t="s">
        <v>44</v>
      </c>
      <c r="D1276" s="45">
        <v>136</v>
      </c>
      <c r="E1276" s="45">
        <v>7.2193284599999996E-3</v>
      </c>
      <c r="F1276" s="45">
        <v>8.3001405000000003E-4</v>
      </c>
      <c r="G1276" s="45">
        <v>1.1730662299999999E-3</v>
      </c>
      <c r="H1276" s="45">
        <v>5.2162477E-3</v>
      </c>
    </row>
    <row r="1277" spans="1:8" x14ac:dyDescent="0.35">
      <c r="A1277" s="45" t="s">
        <v>63</v>
      </c>
      <c r="B1277" s="45" t="s">
        <v>12</v>
      </c>
      <c r="C1277" s="45" t="s">
        <v>44</v>
      </c>
      <c r="D1277" s="45">
        <v>61</v>
      </c>
      <c r="E1277" s="45">
        <v>9.9664159899999997E-3</v>
      </c>
      <c r="F1277" s="45">
        <v>1.25626111E-3</v>
      </c>
      <c r="G1277" s="45">
        <v>1.5647766100000001E-3</v>
      </c>
      <c r="H1277" s="45">
        <v>7.1453776900000003E-3</v>
      </c>
    </row>
    <row r="1278" spans="1:8" x14ac:dyDescent="0.35">
      <c r="A1278" s="45" t="s">
        <v>63</v>
      </c>
      <c r="B1278" s="45" t="s">
        <v>13</v>
      </c>
      <c r="C1278" s="45" t="s">
        <v>44</v>
      </c>
      <c r="D1278" s="45">
        <v>121</v>
      </c>
      <c r="E1278" s="45">
        <v>8.0279114200000005E-3</v>
      </c>
      <c r="F1278" s="45">
        <v>9.1664733000000002E-4</v>
      </c>
      <c r="G1278" s="45">
        <v>1.6056395E-3</v>
      </c>
      <c r="H1278" s="45">
        <v>5.5056241699999999E-3</v>
      </c>
    </row>
    <row r="1279" spans="1:8" x14ac:dyDescent="0.35">
      <c r="A1279" s="45" t="s">
        <v>63</v>
      </c>
      <c r="B1279" s="45" t="s">
        <v>8</v>
      </c>
      <c r="C1279" s="45" t="s">
        <v>45</v>
      </c>
      <c r="D1279" s="45">
        <v>1399</v>
      </c>
      <c r="E1279" s="45">
        <v>6.5261560099999999E-3</v>
      </c>
      <c r="F1279" s="45">
        <v>1.1789586100000001E-3</v>
      </c>
      <c r="G1279" s="45">
        <v>1.44316022E-3</v>
      </c>
      <c r="H1279" s="45">
        <v>3.9040367099999998E-3</v>
      </c>
    </row>
    <row r="1280" spans="1:8" x14ac:dyDescent="0.35">
      <c r="A1280" s="45" t="s">
        <v>63</v>
      </c>
      <c r="B1280" s="45" t="s">
        <v>10</v>
      </c>
      <c r="C1280" s="45" t="s">
        <v>45</v>
      </c>
      <c r="D1280" s="45">
        <v>558</v>
      </c>
      <c r="E1280" s="45">
        <v>5.8343702000000002E-3</v>
      </c>
      <c r="F1280" s="45">
        <v>1.0240356800000001E-3</v>
      </c>
      <c r="G1280" s="45">
        <v>1.23960798E-3</v>
      </c>
      <c r="H1280" s="45">
        <v>3.5707260699999999E-3</v>
      </c>
    </row>
    <row r="1281" spans="1:8" x14ac:dyDescent="0.35">
      <c r="A1281" s="45" t="s">
        <v>63</v>
      </c>
      <c r="B1281" s="45" t="s">
        <v>11</v>
      </c>
      <c r="C1281" s="45" t="s">
        <v>45</v>
      </c>
      <c r="D1281" s="45">
        <v>388</v>
      </c>
      <c r="E1281" s="45">
        <v>6.2447198500000002E-3</v>
      </c>
      <c r="F1281" s="45">
        <v>1.2583223599999999E-3</v>
      </c>
      <c r="G1281" s="45">
        <v>1.34652992E-3</v>
      </c>
      <c r="H1281" s="45">
        <v>3.6398670799999999E-3</v>
      </c>
    </row>
    <row r="1282" spans="1:8" x14ac:dyDescent="0.35">
      <c r="A1282" s="45" t="s">
        <v>63</v>
      </c>
      <c r="B1282" s="45" t="s">
        <v>12</v>
      </c>
      <c r="C1282" s="45" t="s">
        <v>45</v>
      </c>
      <c r="D1282" s="45">
        <v>141</v>
      </c>
      <c r="E1282" s="45">
        <v>8.1885340400000006E-3</v>
      </c>
      <c r="F1282" s="45">
        <v>1.32042925E-3</v>
      </c>
      <c r="G1282" s="45">
        <v>1.69958276E-3</v>
      </c>
      <c r="H1282" s="45">
        <v>5.1685215500000001E-3</v>
      </c>
    </row>
    <row r="1283" spans="1:8" x14ac:dyDescent="0.35">
      <c r="A1283" s="45" t="s">
        <v>63</v>
      </c>
      <c r="B1283" s="45" t="s">
        <v>13</v>
      </c>
      <c r="C1283" s="45" t="s">
        <v>45</v>
      </c>
      <c r="D1283" s="45">
        <v>312</v>
      </c>
      <c r="E1283" s="45">
        <v>7.3621124700000004E-3</v>
      </c>
      <c r="F1283" s="45">
        <v>1.2934025399999999E-3</v>
      </c>
      <c r="G1283" s="45">
        <v>1.81149076E-3</v>
      </c>
      <c r="H1283" s="45">
        <v>4.2572187299999998E-3</v>
      </c>
    </row>
    <row r="1284" spans="1:8" x14ac:dyDescent="0.35">
      <c r="A1284" s="45" t="s">
        <v>63</v>
      </c>
      <c r="B1284" s="45" t="s">
        <v>8</v>
      </c>
      <c r="C1284" s="45" t="s">
        <v>46</v>
      </c>
      <c r="D1284" s="45">
        <v>794</v>
      </c>
      <c r="E1284" s="45">
        <v>7.8206628399999992E-3</v>
      </c>
      <c r="F1284" s="45">
        <v>1.25478099E-3</v>
      </c>
      <c r="G1284" s="45">
        <v>1.7125545699999999E-3</v>
      </c>
      <c r="H1284" s="45">
        <v>4.8533268000000001E-3</v>
      </c>
    </row>
    <row r="1285" spans="1:8" x14ac:dyDescent="0.35">
      <c r="A1285" s="45" t="s">
        <v>63</v>
      </c>
      <c r="B1285" s="45" t="s">
        <v>10</v>
      </c>
      <c r="C1285" s="45" t="s">
        <v>46</v>
      </c>
      <c r="D1285" s="45">
        <v>344</v>
      </c>
      <c r="E1285" s="45">
        <v>7.1982999900000004E-3</v>
      </c>
      <c r="F1285" s="45">
        <v>9.8746343000000007E-4</v>
      </c>
      <c r="G1285" s="45">
        <v>1.61757754E-3</v>
      </c>
      <c r="H1285" s="45">
        <v>4.5932585299999999E-3</v>
      </c>
    </row>
    <row r="1286" spans="1:8" x14ac:dyDescent="0.35">
      <c r="A1286" s="45" t="s">
        <v>63</v>
      </c>
      <c r="B1286" s="45" t="s">
        <v>11</v>
      </c>
      <c r="C1286" s="45" t="s">
        <v>46</v>
      </c>
      <c r="D1286" s="45">
        <v>180</v>
      </c>
      <c r="E1286" s="45">
        <v>7.1761185799999998E-3</v>
      </c>
      <c r="F1286" s="45">
        <v>1.31539327E-3</v>
      </c>
      <c r="G1286" s="45">
        <v>1.50366487E-3</v>
      </c>
      <c r="H1286" s="45">
        <v>4.3570599399999996E-3</v>
      </c>
    </row>
    <row r="1287" spans="1:8" x14ac:dyDescent="0.35">
      <c r="A1287" s="45" t="s">
        <v>63</v>
      </c>
      <c r="B1287" s="45" t="s">
        <v>12</v>
      </c>
      <c r="C1287" s="45" t="s">
        <v>46</v>
      </c>
      <c r="D1287" s="45">
        <v>100</v>
      </c>
      <c r="E1287" s="45">
        <v>9.0738423800000006E-3</v>
      </c>
      <c r="F1287" s="45">
        <v>1.82939791E-3</v>
      </c>
      <c r="G1287" s="45">
        <v>2.0395831100000002E-3</v>
      </c>
      <c r="H1287" s="45">
        <v>5.2048608900000003E-3</v>
      </c>
    </row>
    <row r="1288" spans="1:8" x14ac:dyDescent="0.35">
      <c r="A1288" s="45" t="s">
        <v>63</v>
      </c>
      <c r="B1288" s="45" t="s">
        <v>13</v>
      </c>
      <c r="C1288" s="45" t="s">
        <v>46</v>
      </c>
      <c r="D1288" s="45">
        <v>170</v>
      </c>
      <c r="E1288" s="45">
        <v>9.0253265399999998E-3</v>
      </c>
      <c r="F1288" s="45">
        <v>1.39351829E-3</v>
      </c>
      <c r="G1288" s="45">
        <v>1.9335509700000001E-3</v>
      </c>
      <c r="H1288" s="45">
        <v>5.6982568499999997E-3</v>
      </c>
    </row>
    <row r="1289" spans="1:8" x14ac:dyDescent="0.35">
      <c r="A1289" s="45" t="s">
        <v>63</v>
      </c>
      <c r="B1289" s="45" t="s">
        <v>8</v>
      </c>
      <c r="C1289" s="45" t="s">
        <v>47</v>
      </c>
      <c r="D1289" s="45">
        <v>605</v>
      </c>
      <c r="E1289" s="45">
        <v>6.1896615400000004E-3</v>
      </c>
      <c r="F1289" s="45">
        <v>2.5615986999999999E-4</v>
      </c>
      <c r="G1289" s="45">
        <v>1.4614705299999999E-3</v>
      </c>
      <c r="H1289" s="45">
        <v>4.4605713800000002E-3</v>
      </c>
    </row>
    <row r="1290" spans="1:8" x14ac:dyDescent="0.35">
      <c r="A1290" s="45" t="s">
        <v>63</v>
      </c>
      <c r="B1290" s="45" t="s">
        <v>10</v>
      </c>
      <c r="C1290" s="45" t="s">
        <v>47</v>
      </c>
      <c r="D1290" s="45">
        <v>260</v>
      </c>
      <c r="E1290" s="45">
        <v>5.72854323E-3</v>
      </c>
      <c r="F1290" s="45">
        <v>1.9453326000000001E-4</v>
      </c>
      <c r="G1290" s="45">
        <v>1.2152330199999999E-3</v>
      </c>
      <c r="H1290" s="45">
        <v>4.3069798100000001E-3</v>
      </c>
    </row>
    <row r="1291" spans="1:8" x14ac:dyDescent="0.35">
      <c r="A1291" s="45" t="s">
        <v>63</v>
      </c>
      <c r="B1291" s="45" t="s">
        <v>11</v>
      </c>
      <c r="C1291" s="45" t="s">
        <v>47</v>
      </c>
      <c r="D1291" s="45">
        <v>163</v>
      </c>
      <c r="E1291" s="45">
        <v>6.1968868099999998E-3</v>
      </c>
      <c r="F1291" s="45">
        <v>2.5846376000000001E-4</v>
      </c>
      <c r="G1291" s="45">
        <v>1.5470913499999999E-3</v>
      </c>
      <c r="H1291" s="45">
        <v>4.3794731600000003E-3</v>
      </c>
    </row>
    <row r="1292" spans="1:8" x14ac:dyDescent="0.35">
      <c r="A1292" s="45" t="s">
        <v>63</v>
      </c>
      <c r="B1292" s="45" t="s">
        <v>12</v>
      </c>
      <c r="C1292" s="45" t="s">
        <v>47</v>
      </c>
      <c r="D1292" s="45">
        <v>31</v>
      </c>
      <c r="E1292" s="45">
        <v>8.65516702E-3</v>
      </c>
      <c r="F1292" s="45">
        <v>1.19884983E-3</v>
      </c>
      <c r="G1292" s="45">
        <v>2.1725654200000001E-3</v>
      </c>
      <c r="H1292" s="45">
        <v>5.2740440100000003E-3</v>
      </c>
    </row>
    <row r="1293" spans="1:8" x14ac:dyDescent="0.35">
      <c r="A1293" s="45" t="s">
        <v>63</v>
      </c>
      <c r="B1293" s="45" t="s">
        <v>13</v>
      </c>
      <c r="C1293" s="45" t="s">
        <v>47</v>
      </c>
      <c r="D1293" s="45">
        <v>151</v>
      </c>
      <c r="E1293" s="45">
        <v>6.46967723E-3</v>
      </c>
      <c r="F1293" s="45">
        <v>1.6625251999999999E-4</v>
      </c>
      <c r="G1293" s="45">
        <v>1.6470441499999999E-3</v>
      </c>
      <c r="H1293" s="45">
        <v>4.6455724699999996E-3</v>
      </c>
    </row>
    <row r="1294" spans="1:8" x14ac:dyDescent="0.35">
      <c r="A1294" s="45" t="s">
        <v>63</v>
      </c>
      <c r="B1294" s="45" t="s">
        <v>8</v>
      </c>
      <c r="C1294" s="45" t="s">
        <v>48</v>
      </c>
      <c r="D1294" s="45">
        <v>1749</v>
      </c>
      <c r="E1294" s="45">
        <v>5.9494841100000001E-3</v>
      </c>
      <c r="F1294" s="45">
        <v>1.11040279E-3</v>
      </c>
      <c r="G1294" s="45">
        <v>8.9297697E-4</v>
      </c>
      <c r="H1294" s="45">
        <v>3.9461038800000002E-3</v>
      </c>
    </row>
    <row r="1295" spans="1:8" x14ac:dyDescent="0.35">
      <c r="A1295" s="45" t="s">
        <v>63</v>
      </c>
      <c r="B1295" s="45" t="s">
        <v>10</v>
      </c>
      <c r="C1295" s="45" t="s">
        <v>48</v>
      </c>
      <c r="D1295" s="45">
        <v>693</v>
      </c>
      <c r="E1295" s="45">
        <v>5.50959304E-3</v>
      </c>
      <c r="F1295" s="45">
        <v>1.00554128E-3</v>
      </c>
      <c r="G1295" s="45">
        <v>7.9393449000000004E-4</v>
      </c>
      <c r="H1295" s="45">
        <v>3.7101168000000001E-3</v>
      </c>
    </row>
    <row r="1296" spans="1:8" x14ac:dyDescent="0.35">
      <c r="A1296" s="45" t="s">
        <v>63</v>
      </c>
      <c r="B1296" s="45" t="s">
        <v>11</v>
      </c>
      <c r="C1296" s="45" t="s">
        <v>48</v>
      </c>
      <c r="D1296" s="45">
        <v>381</v>
      </c>
      <c r="E1296" s="45">
        <v>5.9519901300000002E-3</v>
      </c>
      <c r="F1296" s="45">
        <v>1.2106600499999999E-3</v>
      </c>
      <c r="G1296" s="45">
        <v>8.1972369000000002E-4</v>
      </c>
      <c r="H1296" s="45">
        <v>3.9216059099999997E-3</v>
      </c>
    </row>
    <row r="1297" spans="1:8" x14ac:dyDescent="0.35">
      <c r="A1297" s="45" t="s">
        <v>63</v>
      </c>
      <c r="B1297" s="45" t="s">
        <v>12</v>
      </c>
      <c r="C1297" s="45" t="s">
        <v>48</v>
      </c>
      <c r="D1297" s="45">
        <v>134</v>
      </c>
      <c r="E1297" s="45">
        <v>7.4552581800000003E-3</v>
      </c>
      <c r="F1297" s="45">
        <v>1.43138452E-3</v>
      </c>
      <c r="G1297" s="45">
        <v>1.1626759799999999E-3</v>
      </c>
      <c r="H1297" s="45">
        <v>4.8611972200000002E-3</v>
      </c>
    </row>
    <row r="1298" spans="1:8" x14ac:dyDescent="0.35">
      <c r="A1298" s="45" t="s">
        <v>63</v>
      </c>
      <c r="B1298" s="45" t="s">
        <v>13</v>
      </c>
      <c r="C1298" s="45" t="s">
        <v>48</v>
      </c>
      <c r="D1298" s="45">
        <v>541</v>
      </c>
      <c r="E1298" s="45">
        <v>6.1382382699999996E-3</v>
      </c>
      <c r="F1298" s="45">
        <v>1.0946162100000001E-3</v>
      </c>
      <c r="G1298" s="45">
        <v>1.0046336699999999E-3</v>
      </c>
      <c r="H1298" s="45">
        <v>4.0389879299999997E-3</v>
      </c>
    </row>
    <row r="1299" spans="1:8" x14ac:dyDescent="0.35">
      <c r="A1299" s="45" t="s">
        <v>63</v>
      </c>
      <c r="B1299" s="45" t="s">
        <v>8</v>
      </c>
      <c r="C1299" s="45" t="s">
        <v>49</v>
      </c>
      <c r="D1299" s="45">
        <v>1417</v>
      </c>
      <c r="E1299" s="45">
        <v>7.2408940600000001E-3</v>
      </c>
      <c r="F1299" s="45">
        <v>1.13250289E-3</v>
      </c>
      <c r="G1299" s="45">
        <v>1.1292438499999999E-3</v>
      </c>
      <c r="H1299" s="45">
        <v>4.9791468199999996E-3</v>
      </c>
    </row>
    <row r="1300" spans="1:8" x14ac:dyDescent="0.35">
      <c r="A1300" s="45" t="s">
        <v>63</v>
      </c>
      <c r="B1300" s="45" t="s">
        <v>10</v>
      </c>
      <c r="C1300" s="45" t="s">
        <v>49</v>
      </c>
      <c r="D1300" s="45">
        <v>625</v>
      </c>
      <c r="E1300" s="45">
        <v>6.6303701300000004E-3</v>
      </c>
      <c r="F1300" s="45">
        <v>9.896108800000001E-4</v>
      </c>
      <c r="G1300" s="45">
        <v>1.0427960499999999E-3</v>
      </c>
      <c r="H1300" s="45">
        <v>4.5979627200000003E-3</v>
      </c>
    </row>
    <row r="1301" spans="1:8" x14ac:dyDescent="0.35">
      <c r="A1301" s="45" t="s">
        <v>63</v>
      </c>
      <c r="B1301" s="45" t="s">
        <v>11</v>
      </c>
      <c r="C1301" s="45" t="s">
        <v>49</v>
      </c>
      <c r="D1301" s="45">
        <v>422</v>
      </c>
      <c r="E1301" s="45">
        <v>7.2910904699999999E-3</v>
      </c>
      <c r="F1301" s="45">
        <v>1.13491724E-3</v>
      </c>
      <c r="G1301" s="45">
        <v>1.0809963300000001E-3</v>
      </c>
      <c r="H1301" s="45">
        <v>5.07517639E-3</v>
      </c>
    </row>
    <row r="1302" spans="1:8" x14ac:dyDescent="0.35">
      <c r="A1302" s="45" t="s">
        <v>63</v>
      </c>
      <c r="B1302" s="45" t="s">
        <v>12</v>
      </c>
      <c r="C1302" s="45" t="s">
        <v>49</v>
      </c>
      <c r="D1302" s="45">
        <v>60</v>
      </c>
      <c r="E1302" s="45">
        <v>8.3533948200000003E-3</v>
      </c>
      <c r="F1302" s="45">
        <v>1.3672836599999999E-3</v>
      </c>
      <c r="G1302" s="45">
        <v>1.27642724E-3</v>
      </c>
      <c r="H1302" s="45">
        <v>5.7096833700000004E-3</v>
      </c>
    </row>
    <row r="1303" spans="1:8" x14ac:dyDescent="0.35">
      <c r="A1303" s="45" t="s">
        <v>63</v>
      </c>
      <c r="B1303" s="45" t="s">
        <v>13</v>
      </c>
      <c r="C1303" s="45" t="s">
        <v>49</v>
      </c>
      <c r="D1303" s="45">
        <v>310</v>
      </c>
      <c r="E1303" s="45">
        <v>8.1881344599999996E-3</v>
      </c>
      <c r="F1303" s="45">
        <v>1.37186356E-3</v>
      </c>
      <c r="G1303" s="45">
        <v>1.34072556E-3</v>
      </c>
      <c r="H1303" s="45">
        <v>5.4755448499999998E-3</v>
      </c>
    </row>
    <row r="1304" spans="1:8" x14ac:dyDescent="0.35">
      <c r="A1304" s="45" t="s">
        <v>63</v>
      </c>
      <c r="B1304" s="45" t="s">
        <v>8</v>
      </c>
      <c r="C1304" s="45" t="s">
        <v>50</v>
      </c>
      <c r="D1304" s="45">
        <v>841</v>
      </c>
      <c r="E1304" s="45">
        <v>7.3438117000000002E-3</v>
      </c>
      <c r="F1304" s="45">
        <v>7.3692834000000003E-4</v>
      </c>
      <c r="G1304" s="45">
        <v>2.07290129E-3</v>
      </c>
      <c r="H1304" s="45">
        <v>4.5339815799999997E-3</v>
      </c>
    </row>
    <row r="1305" spans="1:8" x14ac:dyDescent="0.35">
      <c r="A1305" s="45" t="s">
        <v>63</v>
      </c>
      <c r="B1305" s="45" t="s">
        <v>10</v>
      </c>
      <c r="C1305" s="45" t="s">
        <v>50</v>
      </c>
      <c r="D1305" s="45">
        <v>310</v>
      </c>
      <c r="E1305" s="45">
        <v>6.2662781399999996E-3</v>
      </c>
      <c r="F1305" s="45">
        <v>6.6980261999999996E-4</v>
      </c>
      <c r="G1305" s="45">
        <v>1.87432772E-3</v>
      </c>
      <c r="H1305" s="45">
        <v>3.7221473099999999E-3</v>
      </c>
    </row>
    <row r="1306" spans="1:8" x14ac:dyDescent="0.35">
      <c r="A1306" s="45" t="s">
        <v>63</v>
      </c>
      <c r="B1306" s="45" t="s">
        <v>11</v>
      </c>
      <c r="C1306" s="45" t="s">
        <v>50</v>
      </c>
      <c r="D1306" s="45">
        <v>182</v>
      </c>
      <c r="E1306" s="45">
        <v>7.2669284199999998E-3</v>
      </c>
      <c r="F1306" s="45">
        <v>6.8458717000000004E-4</v>
      </c>
      <c r="G1306" s="45">
        <v>2.0213927499999999E-3</v>
      </c>
      <c r="H1306" s="45">
        <v>4.5609480800000001E-3</v>
      </c>
    </row>
    <row r="1307" spans="1:8" x14ac:dyDescent="0.35">
      <c r="A1307" s="45" t="s">
        <v>63</v>
      </c>
      <c r="B1307" s="45" t="s">
        <v>12</v>
      </c>
      <c r="C1307" s="45" t="s">
        <v>50</v>
      </c>
      <c r="D1307" s="45">
        <v>101</v>
      </c>
      <c r="E1307" s="45">
        <v>9.2912309699999997E-3</v>
      </c>
      <c r="F1307" s="45">
        <v>8.8088992000000005E-4</v>
      </c>
      <c r="G1307" s="45">
        <v>2.5254398100000002E-3</v>
      </c>
      <c r="H1307" s="45">
        <v>5.8849007699999997E-3</v>
      </c>
    </row>
    <row r="1308" spans="1:8" x14ac:dyDescent="0.35">
      <c r="A1308" s="45" t="s">
        <v>63</v>
      </c>
      <c r="B1308" s="45" t="s">
        <v>13</v>
      </c>
      <c r="C1308" s="45" t="s">
        <v>50</v>
      </c>
      <c r="D1308" s="45">
        <v>248</v>
      </c>
      <c r="E1308" s="45">
        <v>7.9540488299999993E-3</v>
      </c>
      <c r="F1308" s="45">
        <v>8.0061765E-4</v>
      </c>
      <c r="G1308" s="45">
        <v>2.17461891E-3</v>
      </c>
      <c r="H1308" s="45">
        <v>4.9788117600000001E-3</v>
      </c>
    </row>
    <row r="1309" spans="1:8" x14ac:dyDescent="0.35">
      <c r="A1309" s="45" t="s">
        <v>63</v>
      </c>
      <c r="B1309" s="45" t="s">
        <v>8</v>
      </c>
      <c r="C1309" s="45" t="s">
        <v>51</v>
      </c>
      <c r="D1309" s="45">
        <v>1216</v>
      </c>
      <c r="E1309" s="45">
        <v>6.1225040999999996E-3</v>
      </c>
      <c r="F1309" s="45">
        <v>9.8343435999999991E-4</v>
      </c>
      <c r="G1309" s="45">
        <v>9.1855862999999996E-4</v>
      </c>
      <c r="H1309" s="45">
        <v>4.2205106100000004E-3</v>
      </c>
    </row>
    <row r="1310" spans="1:8" x14ac:dyDescent="0.35">
      <c r="A1310" s="45" t="s">
        <v>63</v>
      </c>
      <c r="B1310" s="45" t="s">
        <v>10</v>
      </c>
      <c r="C1310" s="45" t="s">
        <v>51</v>
      </c>
      <c r="D1310" s="45">
        <v>559</v>
      </c>
      <c r="E1310" s="45">
        <v>5.7384836699999999E-3</v>
      </c>
      <c r="F1310" s="45">
        <v>8.4062123E-4</v>
      </c>
      <c r="G1310" s="45">
        <v>8.6412136999999996E-4</v>
      </c>
      <c r="H1310" s="45">
        <v>4.0337405600000004E-3</v>
      </c>
    </row>
    <row r="1311" spans="1:8" x14ac:dyDescent="0.35">
      <c r="A1311" s="45" t="s">
        <v>63</v>
      </c>
      <c r="B1311" s="45" t="s">
        <v>11</v>
      </c>
      <c r="C1311" s="45" t="s">
        <v>51</v>
      </c>
      <c r="D1311" s="45">
        <v>307</v>
      </c>
      <c r="E1311" s="45">
        <v>5.8893184300000002E-3</v>
      </c>
      <c r="F1311" s="45">
        <v>1.0453233799999999E-3</v>
      </c>
      <c r="G1311" s="45">
        <v>8.6300343999999997E-4</v>
      </c>
      <c r="H1311" s="45">
        <v>3.98099114E-3</v>
      </c>
    </row>
    <row r="1312" spans="1:8" x14ac:dyDescent="0.35">
      <c r="A1312" s="45" t="s">
        <v>63</v>
      </c>
      <c r="B1312" s="45" t="s">
        <v>12</v>
      </c>
      <c r="C1312" s="45" t="s">
        <v>51</v>
      </c>
      <c r="D1312" s="45">
        <v>77</v>
      </c>
      <c r="E1312" s="45">
        <v>8.00099183E-3</v>
      </c>
      <c r="F1312" s="45">
        <v>1.37024988E-3</v>
      </c>
      <c r="G1312" s="45">
        <v>1.22489753E-3</v>
      </c>
      <c r="H1312" s="45">
        <v>5.4058438900000004E-3</v>
      </c>
    </row>
    <row r="1313" spans="1:8" x14ac:dyDescent="0.35">
      <c r="A1313" s="45" t="s">
        <v>63</v>
      </c>
      <c r="B1313" s="45" t="s">
        <v>13</v>
      </c>
      <c r="C1313" s="45" t="s">
        <v>51</v>
      </c>
      <c r="D1313" s="45">
        <v>273</v>
      </c>
      <c r="E1313" s="45">
        <v>6.6412289099999997E-3</v>
      </c>
      <c r="F1313" s="45">
        <v>1.0971626299999999E-3</v>
      </c>
      <c r="G1313" s="45">
        <v>1.0060962799999999E-3</v>
      </c>
      <c r="H1313" s="45">
        <v>4.5379695099999999E-3</v>
      </c>
    </row>
    <row r="1314" spans="1:8" x14ac:dyDescent="0.35">
      <c r="A1314" s="45" t="s">
        <v>63</v>
      </c>
      <c r="B1314" s="45" t="s">
        <v>8</v>
      </c>
      <c r="C1314" s="45" t="s">
        <v>52</v>
      </c>
      <c r="D1314" s="45">
        <v>1530</v>
      </c>
      <c r="E1314" s="45">
        <v>4.7132123499999999E-3</v>
      </c>
      <c r="F1314" s="45">
        <v>8.9611298999999996E-4</v>
      </c>
      <c r="G1314" s="45">
        <v>5.9846260999999997E-4</v>
      </c>
      <c r="H1314" s="45">
        <v>3.2186362800000002E-3</v>
      </c>
    </row>
    <row r="1315" spans="1:8" x14ac:dyDescent="0.35">
      <c r="A1315" s="45" t="s">
        <v>63</v>
      </c>
      <c r="B1315" s="45" t="s">
        <v>10</v>
      </c>
      <c r="C1315" s="45" t="s">
        <v>52</v>
      </c>
      <c r="D1315" s="45">
        <v>654</v>
      </c>
      <c r="E1315" s="45">
        <v>4.23793368E-3</v>
      </c>
      <c r="F1315" s="45">
        <v>7.9627482E-4</v>
      </c>
      <c r="G1315" s="45">
        <v>5.1102875999999996E-4</v>
      </c>
      <c r="H1315" s="45">
        <v>2.9306296400000002E-3</v>
      </c>
    </row>
    <row r="1316" spans="1:8" x14ac:dyDescent="0.35">
      <c r="A1316" s="45" t="s">
        <v>63</v>
      </c>
      <c r="B1316" s="45" t="s">
        <v>11</v>
      </c>
      <c r="C1316" s="45" t="s">
        <v>52</v>
      </c>
      <c r="D1316" s="45">
        <v>341</v>
      </c>
      <c r="E1316" s="45">
        <v>4.7598631699999998E-3</v>
      </c>
      <c r="F1316" s="45">
        <v>1.0049077300000001E-3</v>
      </c>
      <c r="G1316" s="45">
        <v>5.8124909999999997E-4</v>
      </c>
      <c r="H1316" s="45">
        <v>3.1737059000000001E-3</v>
      </c>
    </row>
    <row r="1317" spans="1:8" x14ac:dyDescent="0.35">
      <c r="A1317" s="45" t="s">
        <v>63</v>
      </c>
      <c r="B1317" s="45" t="s">
        <v>12</v>
      </c>
      <c r="C1317" s="45" t="s">
        <v>52</v>
      </c>
      <c r="D1317" s="45">
        <v>123</v>
      </c>
      <c r="E1317" s="45">
        <v>6.2744652599999997E-3</v>
      </c>
      <c r="F1317" s="45">
        <v>1.4002744999999999E-3</v>
      </c>
      <c r="G1317" s="45">
        <v>6.4062004999999997E-4</v>
      </c>
      <c r="H1317" s="45">
        <v>4.2335702099999999E-3</v>
      </c>
    </row>
    <row r="1318" spans="1:8" x14ac:dyDescent="0.35">
      <c r="A1318" s="45" t="s">
        <v>63</v>
      </c>
      <c r="B1318" s="45" t="s">
        <v>13</v>
      </c>
      <c r="C1318" s="45" t="s">
        <v>52</v>
      </c>
      <c r="D1318" s="45">
        <v>412</v>
      </c>
      <c r="E1318" s="45">
        <v>4.9629458699999998E-3</v>
      </c>
      <c r="F1318" s="45">
        <v>8.1403360000000002E-4</v>
      </c>
      <c r="G1318" s="45">
        <v>7.3891448000000005E-4</v>
      </c>
      <c r="H1318" s="45">
        <v>3.4099972699999999E-3</v>
      </c>
    </row>
    <row r="1319" spans="1:8" x14ac:dyDescent="0.35">
      <c r="A1319" s="45" t="s">
        <v>63</v>
      </c>
      <c r="B1319" s="45" t="s">
        <v>8</v>
      </c>
      <c r="C1319" s="45" t="s">
        <v>53</v>
      </c>
      <c r="D1319" s="45">
        <v>594</v>
      </c>
      <c r="E1319" s="45">
        <v>7.4647904099999999E-3</v>
      </c>
      <c r="F1319" s="45">
        <v>8.3226141999999999E-4</v>
      </c>
      <c r="G1319" s="45">
        <v>1.61351142E-3</v>
      </c>
      <c r="H1319" s="45">
        <v>5.0190170800000003E-3</v>
      </c>
    </row>
    <row r="1320" spans="1:8" x14ac:dyDescent="0.35">
      <c r="A1320" s="45" t="s">
        <v>63</v>
      </c>
      <c r="B1320" s="45" t="s">
        <v>10</v>
      </c>
      <c r="C1320" s="45" t="s">
        <v>53</v>
      </c>
      <c r="D1320" s="45">
        <v>158</v>
      </c>
      <c r="E1320" s="45">
        <v>6.1714718700000004E-3</v>
      </c>
      <c r="F1320" s="45">
        <v>8.2498216000000005E-4</v>
      </c>
      <c r="G1320" s="45">
        <v>1.1949862800000001E-3</v>
      </c>
      <c r="H1320" s="45">
        <v>4.1515029100000003E-3</v>
      </c>
    </row>
    <row r="1321" spans="1:8" x14ac:dyDescent="0.35">
      <c r="A1321" s="45" t="s">
        <v>63</v>
      </c>
      <c r="B1321" s="45" t="s">
        <v>11</v>
      </c>
      <c r="C1321" s="45" t="s">
        <v>53</v>
      </c>
      <c r="D1321" s="45">
        <v>117</v>
      </c>
      <c r="E1321" s="45">
        <v>6.3867123499999996E-3</v>
      </c>
      <c r="F1321" s="45">
        <v>7.6398758999999996E-4</v>
      </c>
      <c r="G1321" s="45">
        <v>1.57041367E-3</v>
      </c>
      <c r="H1321" s="45">
        <v>4.05231064E-3</v>
      </c>
    </row>
    <row r="1322" spans="1:8" x14ac:dyDescent="0.35">
      <c r="A1322" s="45" t="s">
        <v>63</v>
      </c>
      <c r="B1322" s="45" t="s">
        <v>12</v>
      </c>
      <c r="C1322" s="45" t="s">
        <v>53</v>
      </c>
      <c r="D1322" s="45">
        <v>46</v>
      </c>
      <c r="E1322" s="45">
        <v>7.32588541E-3</v>
      </c>
      <c r="F1322" s="45">
        <v>8.3333306999999995E-4</v>
      </c>
      <c r="G1322" s="45">
        <v>1.9016704599999999E-3</v>
      </c>
      <c r="H1322" s="45">
        <v>4.59088139E-3</v>
      </c>
    </row>
    <row r="1323" spans="1:8" x14ac:dyDescent="0.35">
      <c r="A1323" s="45" t="s">
        <v>63</v>
      </c>
      <c r="B1323" s="45" t="s">
        <v>13</v>
      </c>
      <c r="C1323" s="45" t="s">
        <v>53</v>
      </c>
      <c r="D1323" s="45">
        <v>273</v>
      </c>
      <c r="E1323" s="45">
        <v>8.6987431300000004E-3</v>
      </c>
      <c r="F1323" s="45">
        <v>8.6555395999999998E-4</v>
      </c>
      <c r="G1323" s="45">
        <v>1.8256509499999999E-3</v>
      </c>
      <c r="H1323" s="45">
        <v>6.00753772E-3</v>
      </c>
    </row>
    <row r="1324" spans="1:8" x14ac:dyDescent="0.35">
      <c r="A1324" s="45" t="s">
        <v>63</v>
      </c>
      <c r="B1324" s="45" t="s">
        <v>8</v>
      </c>
      <c r="C1324" s="45" t="s">
        <v>54</v>
      </c>
      <c r="D1324" s="45">
        <v>3656</v>
      </c>
      <c r="E1324" s="45">
        <v>4.6814689599999999E-3</v>
      </c>
      <c r="F1324" s="45">
        <v>9.6425690000000001E-4</v>
      </c>
      <c r="G1324" s="45">
        <v>7.6896655000000002E-4</v>
      </c>
      <c r="H1324" s="45">
        <v>2.9482450299999998E-3</v>
      </c>
    </row>
    <row r="1325" spans="1:8" x14ac:dyDescent="0.35">
      <c r="A1325" s="45" t="s">
        <v>63</v>
      </c>
      <c r="B1325" s="45" t="s">
        <v>10</v>
      </c>
      <c r="C1325" s="45" t="s">
        <v>54</v>
      </c>
      <c r="D1325" s="45">
        <v>1864</v>
      </c>
      <c r="E1325" s="45">
        <v>4.4755464300000004E-3</v>
      </c>
      <c r="F1325" s="45">
        <v>9.1844973000000001E-4</v>
      </c>
      <c r="G1325" s="45">
        <v>7.1687827999999997E-4</v>
      </c>
      <c r="H1325" s="45">
        <v>2.8402179300000001E-3</v>
      </c>
    </row>
    <row r="1326" spans="1:8" x14ac:dyDescent="0.35">
      <c r="A1326" s="45" t="s">
        <v>63</v>
      </c>
      <c r="B1326" s="45" t="s">
        <v>11</v>
      </c>
      <c r="C1326" s="45" t="s">
        <v>54</v>
      </c>
      <c r="D1326" s="45">
        <v>794</v>
      </c>
      <c r="E1326" s="45">
        <v>4.6846718299999998E-3</v>
      </c>
      <c r="F1326" s="45">
        <v>1.0644939E-3</v>
      </c>
      <c r="G1326" s="45">
        <v>7.5074028000000003E-4</v>
      </c>
      <c r="H1326" s="45">
        <v>2.8694371999999999E-3</v>
      </c>
    </row>
    <row r="1327" spans="1:8" x14ac:dyDescent="0.35">
      <c r="A1327" s="45" t="s">
        <v>63</v>
      </c>
      <c r="B1327" s="45" t="s">
        <v>12</v>
      </c>
      <c r="C1327" s="45" t="s">
        <v>54</v>
      </c>
      <c r="D1327" s="45">
        <v>104</v>
      </c>
      <c r="E1327" s="45">
        <v>5.3967456699999996E-3</v>
      </c>
      <c r="F1327" s="45">
        <v>1.0995368E-3</v>
      </c>
      <c r="G1327" s="45">
        <v>8.1352362000000004E-4</v>
      </c>
      <c r="H1327" s="45">
        <v>3.4836847699999999E-3</v>
      </c>
    </row>
    <row r="1328" spans="1:8" x14ac:dyDescent="0.35">
      <c r="A1328" s="45" t="s">
        <v>63</v>
      </c>
      <c r="B1328" s="45" t="s">
        <v>13</v>
      </c>
      <c r="C1328" s="45" t="s">
        <v>54</v>
      </c>
      <c r="D1328" s="45">
        <v>894</v>
      </c>
      <c r="E1328" s="45">
        <v>5.02476621E-3</v>
      </c>
      <c r="F1328" s="45">
        <v>9.5500328000000002E-4</v>
      </c>
      <c r="G1328" s="45">
        <v>8.8857534000000001E-4</v>
      </c>
      <c r="H1328" s="45">
        <v>3.1811870899999999E-3</v>
      </c>
    </row>
    <row r="1329" spans="1:8" x14ac:dyDescent="0.35">
      <c r="A1329" s="45" t="s">
        <v>63</v>
      </c>
      <c r="B1329" s="45" t="s">
        <v>8</v>
      </c>
      <c r="C1329" s="45" t="s">
        <v>55</v>
      </c>
      <c r="D1329" s="45">
        <v>940</v>
      </c>
      <c r="E1329" s="45">
        <v>6.3651125299999996E-3</v>
      </c>
      <c r="F1329" s="45">
        <v>8.5842666999999995E-4</v>
      </c>
      <c r="G1329" s="45">
        <v>1.5654548400000001E-3</v>
      </c>
      <c r="H1329" s="45">
        <v>3.94123055E-3</v>
      </c>
    </row>
    <row r="1330" spans="1:8" x14ac:dyDescent="0.35">
      <c r="A1330" s="45" t="s">
        <v>63</v>
      </c>
      <c r="B1330" s="45" t="s">
        <v>10</v>
      </c>
      <c r="C1330" s="45" t="s">
        <v>55</v>
      </c>
      <c r="D1330" s="45">
        <v>464</v>
      </c>
      <c r="E1330" s="45">
        <v>6.00771746E-3</v>
      </c>
      <c r="F1330" s="45">
        <v>7.6089536000000001E-4</v>
      </c>
      <c r="G1330" s="45">
        <v>1.5352857099999999E-3</v>
      </c>
      <c r="H1330" s="45">
        <v>3.71153591E-3</v>
      </c>
    </row>
    <row r="1331" spans="1:8" x14ac:dyDescent="0.35">
      <c r="A1331" s="45" t="s">
        <v>63</v>
      </c>
      <c r="B1331" s="45" t="s">
        <v>11</v>
      </c>
      <c r="C1331" s="45" t="s">
        <v>55</v>
      </c>
      <c r="D1331" s="45">
        <v>198</v>
      </c>
      <c r="E1331" s="45">
        <v>5.9041804400000002E-3</v>
      </c>
      <c r="F1331" s="45">
        <v>8.4122449E-4</v>
      </c>
      <c r="G1331" s="45">
        <v>1.4945751300000001E-3</v>
      </c>
      <c r="H1331" s="45">
        <v>3.5683803199999999E-3</v>
      </c>
    </row>
    <row r="1332" spans="1:8" x14ac:dyDescent="0.35">
      <c r="A1332" s="45" t="s">
        <v>63</v>
      </c>
      <c r="B1332" s="45" t="s">
        <v>12</v>
      </c>
      <c r="C1332" s="45" t="s">
        <v>55</v>
      </c>
      <c r="D1332" s="45">
        <v>66</v>
      </c>
      <c r="E1332" s="45">
        <v>7.7665541800000003E-3</v>
      </c>
      <c r="F1332" s="45">
        <v>1.0949773100000001E-3</v>
      </c>
      <c r="G1332" s="45">
        <v>1.6956015999999999E-3</v>
      </c>
      <c r="H1332" s="45">
        <v>4.9759748200000004E-3</v>
      </c>
    </row>
    <row r="1333" spans="1:8" x14ac:dyDescent="0.35">
      <c r="A1333" s="45" t="s">
        <v>63</v>
      </c>
      <c r="B1333" s="45" t="s">
        <v>13</v>
      </c>
      <c r="C1333" s="45" t="s">
        <v>55</v>
      </c>
      <c r="D1333" s="45">
        <v>212</v>
      </c>
      <c r="E1333" s="45">
        <v>7.1415310200000004E-3</v>
      </c>
      <c r="F1333" s="45">
        <v>1.0143144900000001E-3</v>
      </c>
      <c r="G1333" s="45">
        <v>1.6571669599999999E-3</v>
      </c>
      <c r="H1333" s="45">
        <v>4.4700490999999998E-3</v>
      </c>
    </row>
    <row r="1334" spans="1:8" x14ac:dyDescent="0.35">
      <c r="A1334" s="45" t="s">
        <v>63</v>
      </c>
      <c r="B1334" s="45" t="s">
        <v>8</v>
      </c>
      <c r="C1334" s="45" t="s">
        <v>56</v>
      </c>
      <c r="D1334" s="45">
        <v>2885</v>
      </c>
      <c r="E1334" s="45">
        <v>6.0986903E-3</v>
      </c>
      <c r="F1334" s="45">
        <v>1.09497136E-3</v>
      </c>
      <c r="G1334" s="45">
        <v>1.2090512100000001E-3</v>
      </c>
      <c r="H1334" s="45">
        <v>3.7946672600000001E-3</v>
      </c>
    </row>
    <row r="1335" spans="1:8" x14ac:dyDescent="0.35">
      <c r="A1335" s="45" t="s">
        <v>63</v>
      </c>
      <c r="B1335" s="45" t="s">
        <v>10</v>
      </c>
      <c r="C1335" s="45" t="s">
        <v>56</v>
      </c>
      <c r="D1335" s="45">
        <v>1142</v>
      </c>
      <c r="E1335" s="45">
        <v>5.6006962299999996E-3</v>
      </c>
      <c r="F1335" s="45">
        <v>9.8833649999999999E-4</v>
      </c>
      <c r="G1335" s="45">
        <v>1.0687368000000001E-3</v>
      </c>
      <c r="H1335" s="45">
        <v>3.5436224600000001E-3</v>
      </c>
    </row>
    <row r="1336" spans="1:8" x14ac:dyDescent="0.35">
      <c r="A1336" s="45" t="s">
        <v>63</v>
      </c>
      <c r="B1336" s="45" t="s">
        <v>11</v>
      </c>
      <c r="C1336" s="45" t="s">
        <v>56</v>
      </c>
      <c r="D1336" s="45">
        <v>593</v>
      </c>
      <c r="E1336" s="45">
        <v>5.7257312800000001E-3</v>
      </c>
      <c r="F1336" s="45">
        <v>1.14085604E-3</v>
      </c>
      <c r="G1336" s="45">
        <v>1.18344396E-3</v>
      </c>
      <c r="H1336" s="45">
        <v>3.4014307999999998E-3</v>
      </c>
    </row>
    <row r="1337" spans="1:8" x14ac:dyDescent="0.35">
      <c r="A1337" s="45" t="s">
        <v>63</v>
      </c>
      <c r="B1337" s="45" t="s">
        <v>12</v>
      </c>
      <c r="C1337" s="45" t="s">
        <v>56</v>
      </c>
      <c r="D1337" s="45">
        <v>148</v>
      </c>
      <c r="E1337" s="45">
        <v>7.7439937599999998E-3</v>
      </c>
      <c r="F1337" s="45">
        <v>1.3916257399999999E-3</v>
      </c>
      <c r="G1337" s="45">
        <v>1.5337991900000001E-3</v>
      </c>
      <c r="H1337" s="45">
        <v>4.81856834E-3</v>
      </c>
    </row>
    <row r="1338" spans="1:8" x14ac:dyDescent="0.35">
      <c r="A1338" s="45" t="s">
        <v>63</v>
      </c>
      <c r="B1338" s="45" t="s">
        <v>13</v>
      </c>
      <c r="C1338" s="45" t="s">
        <v>56</v>
      </c>
      <c r="D1338" s="45">
        <v>1002</v>
      </c>
      <c r="E1338" s="45">
        <v>6.6439687599999997E-3</v>
      </c>
      <c r="F1338" s="45">
        <v>1.14553278E-3</v>
      </c>
      <c r="G1338" s="45">
        <v>1.33615845E-3</v>
      </c>
      <c r="H1338" s="45">
        <v>4.1622770599999996E-3</v>
      </c>
    </row>
    <row r="1339" spans="1:8" x14ac:dyDescent="0.35">
      <c r="A1339" s="45" t="s">
        <v>64</v>
      </c>
      <c r="B1339" s="45" t="s">
        <v>8</v>
      </c>
      <c r="C1339" s="45" t="s">
        <v>9</v>
      </c>
      <c r="D1339" s="45">
        <v>67493</v>
      </c>
      <c r="E1339" s="45">
        <v>5.9959289999999997E-3</v>
      </c>
      <c r="F1339" s="45">
        <v>9.9666535999999996E-4</v>
      </c>
      <c r="G1339" s="45">
        <v>1.1559233E-3</v>
      </c>
      <c r="H1339" s="45">
        <v>3.8432452E-3</v>
      </c>
    </row>
    <row r="1340" spans="1:8" x14ac:dyDescent="0.35">
      <c r="A1340" s="45" t="s">
        <v>64</v>
      </c>
      <c r="B1340" s="45" t="s">
        <v>10</v>
      </c>
      <c r="C1340" s="45" t="s">
        <v>9</v>
      </c>
      <c r="D1340" s="45">
        <v>29367</v>
      </c>
      <c r="E1340" s="45">
        <v>5.3980794100000002E-3</v>
      </c>
      <c r="F1340" s="45">
        <v>8.8817938999999997E-4</v>
      </c>
      <c r="G1340" s="45">
        <v>1.01055472E-3</v>
      </c>
      <c r="H1340" s="45">
        <v>3.4992510100000001E-3</v>
      </c>
    </row>
    <row r="1341" spans="1:8" x14ac:dyDescent="0.35">
      <c r="A1341" s="45" t="s">
        <v>64</v>
      </c>
      <c r="B1341" s="45" t="s">
        <v>11</v>
      </c>
      <c r="C1341" s="45" t="s">
        <v>9</v>
      </c>
      <c r="D1341" s="45">
        <v>15319</v>
      </c>
      <c r="E1341" s="45">
        <v>5.8988895399999996E-3</v>
      </c>
      <c r="F1341" s="45">
        <v>1.04113453E-3</v>
      </c>
      <c r="G1341" s="45">
        <v>1.1025113499999999E-3</v>
      </c>
      <c r="H1341" s="45">
        <v>3.75513288E-3</v>
      </c>
    </row>
    <row r="1342" spans="1:8" x14ac:dyDescent="0.35">
      <c r="A1342" s="45" t="s">
        <v>64</v>
      </c>
      <c r="B1342" s="45" t="s">
        <v>12</v>
      </c>
      <c r="C1342" s="45" t="s">
        <v>9</v>
      </c>
      <c r="D1342" s="45">
        <v>5050</v>
      </c>
      <c r="E1342" s="45">
        <v>7.4052413200000004E-3</v>
      </c>
      <c r="F1342" s="45">
        <v>1.2814010200000001E-3</v>
      </c>
      <c r="G1342" s="45">
        <v>1.4500822699999999E-3</v>
      </c>
      <c r="H1342" s="45">
        <v>4.6736979599999997E-3</v>
      </c>
    </row>
    <row r="1343" spans="1:8" x14ac:dyDescent="0.35">
      <c r="A1343" s="45" t="s">
        <v>64</v>
      </c>
      <c r="B1343" s="45" t="s">
        <v>13</v>
      </c>
      <c r="C1343" s="45" t="s">
        <v>9</v>
      </c>
      <c r="D1343" s="45">
        <v>17757</v>
      </c>
      <c r="E1343" s="45">
        <v>6.6675835100000001E-3</v>
      </c>
      <c r="F1343" s="45">
        <v>1.0567413299999999E-3</v>
      </c>
      <c r="G1343" s="45">
        <v>1.3587590300000001E-3</v>
      </c>
      <c r="H1343" s="45">
        <v>4.2519901100000002E-3</v>
      </c>
    </row>
    <row r="1344" spans="1:8" x14ac:dyDescent="0.35">
      <c r="A1344" s="45" t="s">
        <v>64</v>
      </c>
      <c r="B1344" s="45" t="s">
        <v>8</v>
      </c>
      <c r="C1344" s="45" t="s">
        <v>14</v>
      </c>
      <c r="D1344" s="45">
        <v>1313</v>
      </c>
      <c r="E1344" s="45">
        <v>6.3492124E-3</v>
      </c>
      <c r="F1344" s="45">
        <v>1.1805112299999999E-3</v>
      </c>
      <c r="G1344" s="45">
        <v>1.1841253800000001E-3</v>
      </c>
      <c r="H1344" s="45">
        <v>3.9845752900000003E-3</v>
      </c>
    </row>
    <row r="1345" spans="1:8" x14ac:dyDescent="0.35">
      <c r="A1345" s="45" t="s">
        <v>64</v>
      </c>
      <c r="B1345" s="45" t="s">
        <v>10</v>
      </c>
      <c r="C1345" s="45" t="s">
        <v>14</v>
      </c>
      <c r="D1345" s="45">
        <v>503</v>
      </c>
      <c r="E1345" s="45">
        <v>5.9097495999999999E-3</v>
      </c>
      <c r="F1345" s="45">
        <v>1.03876715E-3</v>
      </c>
      <c r="G1345" s="45">
        <v>1.0329456099999999E-3</v>
      </c>
      <c r="H1345" s="45">
        <v>3.8380363599999998E-3</v>
      </c>
    </row>
    <row r="1346" spans="1:8" x14ac:dyDescent="0.35">
      <c r="A1346" s="45" t="s">
        <v>64</v>
      </c>
      <c r="B1346" s="45" t="s">
        <v>11</v>
      </c>
      <c r="C1346" s="45" t="s">
        <v>14</v>
      </c>
      <c r="D1346" s="45">
        <v>302</v>
      </c>
      <c r="E1346" s="45">
        <v>6.2066161200000003E-3</v>
      </c>
      <c r="F1346" s="45">
        <v>1.2171171299999999E-3</v>
      </c>
      <c r="G1346" s="45">
        <v>1.13816814E-3</v>
      </c>
      <c r="H1346" s="45">
        <v>3.8513304000000002E-3</v>
      </c>
    </row>
    <row r="1347" spans="1:8" x14ac:dyDescent="0.35">
      <c r="A1347" s="45" t="s">
        <v>64</v>
      </c>
      <c r="B1347" s="45" t="s">
        <v>12</v>
      </c>
      <c r="C1347" s="45" t="s">
        <v>14</v>
      </c>
      <c r="D1347" s="45">
        <v>79</v>
      </c>
      <c r="E1347" s="45">
        <v>7.2033224899999996E-3</v>
      </c>
      <c r="F1347" s="45">
        <v>1.73069011E-3</v>
      </c>
      <c r="G1347" s="45">
        <v>1.3257440300000001E-3</v>
      </c>
      <c r="H1347" s="45">
        <v>4.1468879E-3</v>
      </c>
    </row>
    <row r="1348" spans="1:8" x14ac:dyDescent="0.35">
      <c r="A1348" s="45" t="s">
        <v>64</v>
      </c>
      <c r="B1348" s="45" t="s">
        <v>13</v>
      </c>
      <c r="C1348" s="45" t="s">
        <v>14</v>
      </c>
      <c r="D1348" s="45">
        <v>429</v>
      </c>
      <c r="E1348" s="45">
        <v>6.8075787600000003E-3</v>
      </c>
      <c r="F1348" s="45">
        <v>1.21962116E-3</v>
      </c>
      <c r="G1348" s="45">
        <v>1.36765602E-3</v>
      </c>
      <c r="H1348" s="45">
        <v>4.2203010499999999E-3</v>
      </c>
    </row>
    <row r="1349" spans="1:8" x14ac:dyDescent="0.35">
      <c r="A1349" s="45" t="s">
        <v>64</v>
      </c>
      <c r="B1349" s="45" t="s">
        <v>8</v>
      </c>
      <c r="C1349" s="45" t="s">
        <v>15</v>
      </c>
      <c r="D1349" s="45">
        <v>866</v>
      </c>
      <c r="E1349" s="45">
        <v>6.31423187E-3</v>
      </c>
      <c r="F1349" s="45">
        <v>8.6373842999999998E-4</v>
      </c>
      <c r="G1349" s="45">
        <v>1.8107008300000001E-3</v>
      </c>
      <c r="H1349" s="45">
        <v>3.6397921200000002E-3</v>
      </c>
    </row>
    <row r="1350" spans="1:8" x14ac:dyDescent="0.35">
      <c r="A1350" s="45" t="s">
        <v>64</v>
      </c>
      <c r="B1350" s="45" t="s">
        <v>10</v>
      </c>
      <c r="C1350" s="45" t="s">
        <v>15</v>
      </c>
      <c r="D1350" s="45">
        <v>378</v>
      </c>
      <c r="E1350" s="45">
        <v>5.8672898399999996E-3</v>
      </c>
      <c r="F1350" s="45">
        <v>8.0580637999999995E-4</v>
      </c>
      <c r="G1350" s="45">
        <v>1.7337838000000001E-3</v>
      </c>
      <c r="H1350" s="45">
        <v>3.3276991500000002E-3</v>
      </c>
    </row>
    <row r="1351" spans="1:8" x14ac:dyDescent="0.35">
      <c r="A1351" s="45" t="s">
        <v>64</v>
      </c>
      <c r="B1351" s="45" t="s">
        <v>11</v>
      </c>
      <c r="C1351" s="45" t="s">
        <v>15</v>
      </c>
      <c r="D1351" s="45">
        <v>186</v>
      </c>
      <c r="E1351" s="45">
        <v>5.9307171299999998E-3</v>
      </c>
      <c r="F1351" s="45">
        <v>7.9892202000000001E-4</v>
      </c>
      <c r="G1351" s="45">
        <v>1.64594511E-3</v>
      </c>
      <c r="H1351" s="45">
        <v>3.4858494999999998E-3</v>
      </c>
    </row>
    <row r="1352" spans="1:8" x14ac:dyDescent="0.35">
      <c r="A1352" s="45" t="s">
        <v>64</v>
      </c>
      <c r="B1352" s="45" t="s">
        <v>12</v>
      </c>
      <c r="C1352" s="45" t="s">
        <v>15</v>
      </c>
      <c r="D1352" s="45">
        <v>77</v>
      </c>
      <c r="E1352" s="45">
        <v>7.8939691699999991E-3</v>
      </c>
      <c r="F1352" s="45">
        <v>1.42526435E-3</v>
      </c>
      <c r="G1352" s="45">
        <v>2.1281262899999999E-3</v>
      </c>
      <c r="H1352" s="45">
        <v>4.3405781699999996E-3</v>
      </c>
    </row>
    <row r="1353" spans="1:8" x14ac:dyDescent="0.35">
      <c r="A1353" s="45" t="s">
        <v>64</v>
      </c>
      <c r="B1353" s="45" t="s">
        <v>13</v>
      </c>
      <c r="C1353" s="45" t="s">
        <v>15</v>
      </c>
      <c r="D1353" s="45">
        <v>225</v>
      </c>
      <c r="E1353" s="45">
        <v>6.8415120999999997E-3</v>
      </c>
      <c r="F1353" s="45">
        <v>8.2247916999999995E-4</v>
      </c>
      <c r="G1353" s="45">
        <v>1.9674894600000001E-3</v>
      </c>
      <c r="H1353" s="45">
        <v>4.0515429699999996E-3</v>
      </c>
    </row>
    <row r="1354" spans="1:8" x14ac:dyDescent="0.35">
      <c r="A1354" s="45" t="s">
        <v>64</v>
      </c>
      <c r="B1354" s="45" t="s">
        <v>8</v>
      </c>
      <c r="C1354" s="45" t="s">
        <v>16</v>
      </c>
      <c r="D1354" s="45">
        <v>813</v>
      </c>
      <c r="E1354" s="45">
        <v>6.1900936E-3</v>
      </c>
      <c r="F1354" s="45">
        <v>8.4953394999999997E-4</v>
      </c>
      <c r="G1354" s="45">
        <v>9.2713577999999997E-4</v>
      </c>
      <c r="H1354" s="45">
        <v>4.4134234099999997E-3</v>
      </c>
    </row>
    <row r="1355" spans="1:8" x14ac:dyDescent="0.35">
      <c r="A1355" s="45" t="s">
        <v>64</v>
      </c>
      <c r="B1355" s="45" t="s">
        <v>10</v>
      </c>
      <c r="C1355" s="45" t="s">
        <v>16</v>
      </c>
      <c r="D1355" s="45">
        <v>382</v>
      </c>
      <c r="E1355" s="45">
        <v>5.7108963500000004E-3</v>
      </c>
      <c r="F1355" s="45">
        <v>7.2134938999999999E-4</v>
      </c>
      <c r="G1355" s="45">
        <v>8.8465897E-4</v>
      </c>
      <c r="H1355" s="45">
        <v>4.1048875300000003E-3</v>
      </c>
    </row>
    <row r="1356" spans="1:8" x14ac:dyDescent="0.35">
      <c r="A1356" s="45" t="s">
        <v>64</v>
      </c>
      <c r="B1356" s="45" t="s">
        <v>11</v>
      </c>
      <c r="C1356" s="45" t="s">
        <v>16</v>
      </c>
      <c r="D1356" s="45">
        <v>166</v>
      </c>
      <c r="E1356" s="45">
        <v>5.8876475699999996E-3</v>
      </c>
      <c r="F1356" s="45">
        <v>8.5271619999999996E-4</v>
      </c>
      <c r="G1356" s="45">
        <v>9.4161343999999998E-4</v>
      </c>
      <c r="H1356" s="45">
        <v>4.0933174799999998E-3</v>
      </c>
    </row>
    <row r="1357" spans="1:8" x14ac:dyDescent="0.35">
      <c r="A1357" s="45" t="s">
        <v>64</v>
      </c>
      <c r="B1357" s="45" t="s">
        <v>12</v>
      </c>
      <c r="C1357" s="45" t="s">
        <v>16</v>
      </c>
      <c r="D1357" s="45">
        <v>32</v>
      </c>
      <c r="E1357" s="45">
        <v>9.8285587399999999E-3</v>
      </c>
      <c r="F1357" s="45">
        <v>1.4760558899999999E-3</v>
      </c>
      <c r="G1357" s="45">
        <v>1.2536167200000001E-3</v>
      </c>
      <c r="H1357" s="45">
        <v>7.0988857099999999E-3</v>
      </c>
    </row>
    <row r="1358" spans="1:8" x14ac:dyDescent="0.35">
      <c r="A1358" s="45" t="s">
        <v>64</v>
      </c>
      <c r="B1358" s="45" t="s">
        <v>13</v>
      </c>
      <c r="C1358" s="45" t="s">
        <v>16</v>
      </c>
      <c r="D1358" s="45">
        <v>233</v>
      </c>
      <c r="E1358" s="45">
        <v>6.6915035100000003E-3</v>
      </c>
      <c r="F1358" s="45">
        <v>9.7137752000000003E-4</v>
      </c>
      <c r="G1358" s="45">
        <v>9.4162271999999997E-4</v>
      </c>
      <c r="H1358" s="45">
        <v>4.7785027899999999E-3</v>
      </c>
    </row>
    <row r="1359" spans="1:8" x14ac:dyDescent="0.35">
      <c r="A1359" s="45" t="s">
        <v>64</v>
      </c>
      <c r="B1359" s="45" t="s">
        <v>8</v>
      </c>
      <c r="C1359" s="45" t="s">
        <v>17</v>
      </c>
      <c r="D1359" s="45">
        <v>948</v>
      </c>
      <c r="E1359" s="45">
        <v>6.6903517700000002E-3</v>
      </c>
      <c r="F1359" s="45">
        <v>8.5430806E-4</v>
      </c>
      <c r="G1359" s="45">
        <v>9.3542424000000004E-4</v>
      </c>
      <c r="H1359" s="45">
        <v>4.9006189900000002E-3</v>
      </c>
    </row>
    <row r="1360" spans="1:8" x14ac:dyDescent="0.35">
      <c r="A1360" s="45" t="s">
        <v>64</v>
      </c>
      <c r="B1360" s="45" t="s">
        <v>10</v>
      </c>
      <c r="C1360" s="45" t="s">
        <v>17</v>
      </c>
      <c r="D1360" s="45">
        <v>349</v>
      </c>
      <c r="E1360" s="45">
        <v>6.4291823499999998E-3</v>
      </c>
      <c r="F1360" s="45">
        <v>7.0634992999999997E-4</v>
      </c>
      <c r="G1360" s="45">
        <v>8.0202671000000004E-4</v>
      </c>
      <c r="H1360" s="45">
        <v>4.9208052300000003E-3</v>
      </c>
    </row>
    <row r="1361" spans="1:8" x14ac:dyDescent="0.35">
      <c r="A1361" s="45" t="s">
        <v>64</v>
      </c>
      <c r="B1361" s="45" t="s">
        <v>11</v>
      </c>
      <c r="C1361" s="45" t="s">
        <v>17</v>
      </c>
      <c r="D1361" s="45">
        <v>247</v>
      </c>
      <c r="E1361" s="45">
        <v>6.0075064899999999E-3</v>
      </c>
      <c r="F1361" s="45">
        <v>8.0128180999999995E-4</v>
      </c>
      <c r="G1361" s="45">
        <v>8.1159068000000005E-4</v>
      </c>
      <c r="H1361" s="45">
        <v>4.3946335E-3</v>
      </c>
    </row>
    <row r="1362" spans="1:8" x14ac:dyDescent="0.35">
      <c r="A1362" s="45" t="s">
        <v>64</v>
      </c>
      <c r="B1362" s="45" t="s">
        <v>12</v>
      </c>
      <c r="C1362" s="45" t="s">
        <v>17</v>
      </c>
      <c r="D1362" s="45">
        <v>84</v>
      </c>
      <c r="E1362" s="45">
        <v>7.8419860600000002E-3</v>
      </c>
      <c r="F1362" s="45">
        <v>1.16994573E-3</v>
      </c>
      <c r="G1362" s="45">
        <v>1.1038081900000001E-3</v>
      </c>
      <c r="H1362" s="45">
        <v>5.5682316699999998E-3</v>
      </c>
    </row>
    <row r="1363" spans="1:8" x14ac:dyDescent="0.35">
      <c r="A1363" s="45" t="s">
        <v>64</v>
      </c>
      <c r="B1363" s="45" t="s">
        <v>13</v>
      </c>
      <c r="C1363" s="45" t="s">
        <v>17</v>
      </c>
      <c r="D1363" s="45">
        <v>268</v>
      </c>
      <c r="E1363" s="45">
        <v>7.2988354599999999E-3</v>
      </c>
      <c r="F1363" s="45">
        <v>9.9692486999999994E-4</v>
      </c>
      <c r="G1363" s="45">
        <v>1.1704927799999999E-3</v>
      </c>
      <c r="H1363" s="45">
        <v>5.1314173199999997E-3</v>
      </c>
    </row>
    <row r="1364" spans="1:8" x14ac:dyDescent="0.35">
      <c r="A1364" s="45" t="s">
        <v>64</v>
      </c>
      <c r="B1364" s="45" t="s">
        <v>8</v>
      </c>
      <c r="C1364" s="45" t="s">
        <v>18</v>
      </c>
      <c r="D1364" s="45">
        <v>859</v>
      </c>
      <c r="E1364" s="45">
        <v>7.1402198699999997E-3</v>
      </c>
      <c r="F1364" s="45">
        <v>7.3735854999999999E-4</v>
      </c>
      <c r="G1364" s="45">
        <v>1.4805111200000001E-3</v>
      </c>
      <c r="H1364" s="45">
        <v>4.9223497200000001E-3</v>
      </c>
    </row>
    <row r="1365" spans="1:8" x14ac:dyDescent="0.35">
      <c r="A1365" s="45" t="s">
        <v>64</v>
      </c>
      <c r="B1365" s="45" t="s">
        <v>10</v>
      </c>
      <c r="C1365" s="45" t="s">
        <v>18</v>
      </c>
      <c r="D1365" s="45">
        <v>281</v>
      </c>
      <c r="E1365" s="45">
        <v>6.34152146E-3</v>
      </c>
      <c r="F1365" s="45">
        <v>6.2775940000000001E-4</v>
      </c>
      <c r="G1365" s="45">
        <v>1.3640105600000001E-3</v>
      </c>
      <c r="H1365" s="45">
        <v>4.3497509899999998E-3</v>
      </c>
    </row>
    <row r="1366" spans="1:8" x14ac:dyDescent="0.35">
      <c r="A1366" s="45" t="s">
        <v>64</v>
      </c>
      <c r="B1366" s="45" t="s">
        <v>11</v>
      </c>
      <c r="C1366" s="45" t="s">
        <v>18</v>
      </c>
      <c r="D1366" s="45">
        <v>208</v>
      </c>
      <c r="E1366" s="45">
        <v>6.8234172000000001E-3</v>
      </c>
      <c r="F1366" s="45">
        <v>7.4802994999999999E-4</v>
      </c>
      <c r="G1366" s="45">
        <v>1.3067016200000001E-3</v>
      </c>
      <c r="H1366" s="45">
        <v>4.76868521E-3</v>
      </c>
    </row>
    <row r="1367" spans="1:8" x14ac:dyDescent="0.35">
      <c r="A1367" s="45" t="s">
        <v>64</v>
      </c>
      <c r="B1367" s="45" t="s">
        <v>12</v>
      </c>
      <c r="C1367" s="45" t="s">
        <v>18</v>
      </c>
      <c r="D1367" s="45">
        <v>68</v>
      </c>
      <c r="E1367" s="45">
        <v>8.8911013299999998E-3</v>
      </c>
      <c r="F1367" s="45">
        <v>8.9205448999999997E-4</v>
      </c>
      <c r="G1367" s="45">
        <v>1.7689608400000001E-3</v>
      </c>
      <c r="H1367" s="45">
        <v>6.2300855800000001E-3</v>
      </c>
    </row>
    <row r="1368" spans="1:8" x14ac:dyDescent="0.35">
      <c r="A1368" s="45" t="s">
        <v>64</v>
      </c>
      <c r="B1368" s="45" t="s">
        <v>13</v>
      </c>
      <c r="C1368" s="45" t="s">
        <v>18</v>
      </c>
      <c r="D1368" s="45">
        <v>302</v>
      </c>
      <c r="E1368" s="45">
        <v>7.7073366700000003E-3</v>
      </c>
      <c r="F1368" s="45">
        <v>7.9715452999999995E-4</v>
      </c>
      <c r="G1368" s="45">
        <v>1.6436715700000001E-3</v>
      </c>
      <c r="H1368" s="45">
        <v>5.26651006E-3</v>
      </c>
    </row>
    <row r="1369" spans="1:8" x14ac:dyDescent="0.35">
      <c r="A1369" s="45" t="s">
        <v>64</v>
      </c>
      <c r="B1369" s="45" t="s">
        <v>8</v>
      </c>
      <c r="C1369" s="45" t="s">
        <v>19</v>
      </c>
      <c r="D1369" s="45">
        <v>1032</v>
      </c>
      <c r="E1369" s="45">
        <v>6.8135068700000004E-3</v>
      </c>
      <c r="F1369" s="45">
        <v>1.2416220099999999E-3</v>
      </c>
      <c r="G1369" s="45">
        <v>1.33663709E-3</v>
      </c>
      <c r="H1369" s="45">
        <v>4.2352472999999998E-3</v>
      </c>
    </row>
    <row r="1370" spans="1:8" x14ac:dyDescent="0.35">
      <c r="A1370" s="45" t="s">
        <v>64</v>
      </c>
      <c r="B1370" s="45" t="s">
        <v>10</v>
      </c>
      <c r="C1370" s="45" t="s">
        <v>19</v>
      </c>
      <c r="D1370" s="45">
        <v>429</v>
      </c>
      <c r="E1370" s="45">
        <v>6.0802196900000003E-3</v>
      </c>
      <c r="F1370" s="45">
        <v>1.0436089199999999E-3</v>
      </c>
      <c r="G1370" s="45">
        <v>1.2256375399999999E-3</v>
      </c>
      <c r="H1370" s="45">
        <v>3.8109727299999998E-3</v>
      </c>
    </row>
    <row r="1371" spans="1:8" x14ac:dyDescent="0.35">
      <c r="A1371" s="45" t="s">
        <v>64</v>
      </c>
      <c r="B1371" s="45" t="s">
        <v>11</v>
      </c>
      <c r="C1371" s="45" t="s">
        <v>19</v>
      </c>
      <c r="D1371" s="45">
        <v>239</v>
      </c>
      <c r="E1371" s="45">
        <v>6.7102023699999996E-3</v>
      </c>
      <c r="F1371" s="45">
        <v>1.2118392E-3</v>
      </c>
      <c r="G1371" s="45">
        <v>1.2154712599999999E-3</v>
      </c>
      <c r="H1371" s="45">
        <v>4.2828914399999996E-3</v>
      </c>
    </row>
    <row r="1372" spans="1:8" x14ac:dyDescent="0.35">
      <c r="A1372" s="45" t="s">
        <v>64</v>
      </c>
      <c r="B1372" s="45" t="s">
        <v>12</v>
      </c>
      <c r="C1372" s="45" t="s">
        <v>19</v>
      </c>
      <c r="D1372" s="45">
        <v>64</v>
      </c>
      <c r="E1372" s="45">
        <v>8.1720194400000008E-3</v>
      </c>
      <c r="F1372" s="45">
        <v>1.8343096499999999E-3</v>
      </c>
      <c r="G1372" s="45">
        <v>1.4480249399999999E-3</v>
      </c>
      <c r="H1372" s="45">
        <v>4.8896844100000001E-3</v>
      </c>
    </row>
    <row r="1373" spans="1:8" x14ac:dyDescent="0.35">
      <c r="A1373" s="45" t="s">
        <v>64</v>
      </c>
      <c r="B1373" s="45" t="s">
        <v>13</v>
      </c>
      <c r="C1373" s="45" t="s">
        <v>19</v>
      </c>
      <c r="D1373" s="45">
        <v>300</v>
      </c>
      <c r="E1373" s="45">
        <v>7.6545907999999996E-3</v>
      </c>
      <c r="F1373" s="45">
        <v>1.4220676700000001E-3</v>
      </c>
      <c r="G1373" s="45">
        <v>1.5681324699999999E-3</v>
      </c>
      <c r="H1373" s="45">
        <v>4.6643901900000001E-3</v>
      </c>
    </row>
    <row r="1374" spans="1:8" x14ac:dyDescent="0.35">
      <c r="A1374" s="45" t="s">
        <v>64</v>
      </c>
      <c r="B1374" s="45" t="s">
        <v>8</v>
      </c>
      <c r="C1374" s="45" t="s">
        <v>20</v>
      </c>
      <c r="D1374" s="45">
        <v>562</v>
      </c>
      <c r="E1374" s="45">
        <v>4.3437373899999996E-3</v>
      </c>
      <c r="F1374" s="45">
        <v>7.6493896000000001E-4</v>
      </c>
      <c r="G1374" s="45">
        <v>6.1297260999999999E-4</v>
      </c>
      <c r="H1374" s="45">
        <v>2.96582535E-3</v>
      </c>
    </row>
    <row r="1375" spans="1:8" x14ac:dyDescent="0.35">
      <c r="A1375" s="45" t="s">
        <v>64</v>
      </c>
      <c r="B1375" s="45" t="s">
        <v>10</v>
      </c>
      <c r="C1375" s="45" t="s">
        <v>20</v>
      </c>
      <c r="D1375" s="45">
        <v>194</v>
      </c>
      <c r="E1375" s="45">
        <v>3.9427021199999997E-3</v>
      </c>
      <c r="F1375" s="45">
        <v>7.2880845E-4</v>
      </c>
      <c r="G1375" s="45">
        <v>5.5388482999999997E-4</v>
      </c>
      <c r="H1375" s="45">
        <v>2.6600083400000001E-3</v>
      </c>
    </row>
    <row r="1376" spans="1:8" x14ac:dyDescent="0.35">
      <c r="A1376" s="45" t="s">
        <v>64</v>
      </c>
      <c r="B1376" s="45" t="s">
        <v>11</v>
      </c>
      <c r="C1376" s="45" t="s">
        <v>20</v>
      </c>
      <c r="D1376" s="45">
        <v>156</v>
      </c>
      <c r="E1376" s="45">
        <v>4.27432018E-3</v>
      </c>
      <c r="F1376" s="45">
        <v>8.0454628999999998E-4</v>
      </c>
      <c r="G1376" s="45">
        <v>5.5985851000000001E-4</v>
      </c>
      <c r="H1376" s="45">
        <v>2.9099148899999999E-3</v>
      </c>
    </row>
    <row r="1377" spans="1:8" x14ac:dyDescent="0.35">
      <c r="A1377" s="45" t="s">
        <v>64</v>
      </c>
      <c r="B1377" s="45" t="s">
        <v>12</v>
      </c>
      <c r="C1377" s="45" t="s">
        <v>20</v>
      </c>
      <c r="D1377" s="45">
        <v>53</v>
      </c>
      <c r="E1377" s="45">
        <v>4.6407666600000001E-3</v>
      </c>
      <c r="F1377" s="45">
        <v>8.4512558000000002E-4</v>
      </c>
      <c r="G1377" s="45">
        <v>7.8834703999999995E-4</v>
      </c>
      <c r="H1377" s="45">
        <v>3.00729361E-3</v>
      </c>
    </row>
    <row r="1378" spans="1:8" x14ac:dyDescent="0.35">
      <c r="A1378" s="45" t="s">
        <v>64</v>
      </c>
      <c r="B1378" s="45" t="s">
        <v>13</v>
      </c>
      <c r="C1378" s="45" t="s">
        <v>20</v>
      </c>
      <c r="D1378" s="45">
        <v>159</v>
      </c>
      <c r="E1378" s="45">
        <v>4.8021485800000003E-3</v>
      </c>
      <c r="F1378" s="45">
        <v>7.4343382999999999E-4</v>
      </c>
      <c r="G1378" s="45">
        <v>6.7872093000000003E-4</v>
      </c>
      <c r="H1378" s="45">
        <v>3.3799933699999998E-3</v>
      </c>
    </row>
    <row r="1379" spans="1:8" x14ac:dyDescent="0.35">
      <c r="A1379" s="45" t="s">
        <v>64</v>
      </c>
      <c r="B1379" s="45" t="s">
        <v>8</v>
      </c>
      <c r="C1379" s="45" t="s">
        <v>21</v>
      </c>
      <c r="D1379" s="45">
        <v>682</v>
      </c>
      <c r="E1379" s="45">
        <v>8.4735796500000002E-3</v>
      </c>
      <c r="F1379" s="45">
        <v>1.44326305E-3</v>
      </c>
      <c r="G1379" s="45">
        <v>2.2240548099999998E-3</v>
      </c>
      <c r="H1379" s="45">
        <v>4.8062613099999997E-3</v>
      </c>
    </row>
    <row r="1380" spans="1:8" x14ac:dyDescent="0.35">
      <c r="A1380" s="45" t="s">
        <v>64</v>
      </c>
      <c r="B1380" s="45" t="s">
        <v>10</v>
      </c>
      <c r="C1380" s="45" t="s">
        <v>21</v>
      </c>
      <c r="D1380" s="45">
        <v>263</v>
      </c>
      <c r="E1380" s="45">
        <v>7.5580021499999997E-3</v>
      </c>
      <c r="F1380" s="45">
        <v>1.2981884099999999E-3</v>
      </c>
      <c r="G1380" s="45">
        <v>2.0911224699999998E-3</v>
      </c>
      <c r="H1380" s="45">
        <v>4.1686907900000004E-3</v>
      </c>
    </row>
    <row r="1381" spans="1:8" x14ac:dyDescent="0.35">
      <c r="A1381" s="45" t="s">
        <v>64</v>
      </c>
      <c r="B1381" s="45" t="s">
        <v>11</v>
      </c>
      <c r="C1381" s="45" t="s">
        <v>21</v>
      </c>
      <c r="D1381" s="45">
        <v>156</v>
      </c>
      <c r="E1381" s="45">
        <v>8.4843895999999995E-3</v>
      </c>
      <c r="F1381" s="45">
        <v>1.37338238E-3</v>
      </c>
      <c r="G1381" s="45">
        <v>2.19662548E-3</v>
      </c>
      <c r="H1381" s="45">
        <v>4.9143813300000002E-3</v>
      </c>
    </row>
    <row r="1382" spans="1:8" x14ac:dyDescent="0.35">
      <c r="A1382" s="45" t="s">
        <v>64</v>
      </c>
      <c r="B1382" s="45" t="s">
        <v>12</v>
      </c>
      <c r="C1382" s="45" t="s">
        <v>21</v>
      </c>
      <c r="D1382" s="45">
        <v>67</v>
      </c>
      <c r="E1382" s="45">
        <v>9.5135431400000005E-3</v>
      </c>
      <c r="F1382" s="45">
        <v>1.73179221E-3</v>
      </c>
      <c r="G1382" s="45">
        <v>2.7732860899999999E-3</v>
      </c>
      <c r="H1382" s="45">
        <v>5.0084643700000001E-3</v>
      </c>
    </row>
    <row r="1383" spans="1:8" x14ac:dyDescent="0.35">
      <c r="A1383" s="45" t="s">
        <v>64</v>
      </c>
      <c r="B1383" s="45" t="s">
        <v>13</v>
      </c>
      <c r="C1383" s="45" t="s">
        <v>21</v>
      </c>
      <c r="D1383" s="45">
        <v>196</v>
      </c>
      <c r="E1383" s="45">
        <v>9.33803362E-3</v>
      </c>
      <c r="F1383" s="45">
        <v>1.5949189700000001E-3</v>
      </c>
      <c r="G1383" s="45">
        <v>2.2365124000000001E-3</v>
      </c>
      <c r="H1383" s="45">
        <v>5.5066017199999996E-3</v>
      </c>
    </row>
    <row r="1384" spans="1:8" x14ac:dyDescent="0.35">
      <c r="A1384" s="45" t="s">
        <v>64</v>
      </c>
      <c r="B1384" s="45" t="s">
        <v>8</v>
      </c>
      <c r="C1384" s="45" t="s">
        <v>22</v>
      </c>
      <c r="D1384" s="45">
        <v>585</v>
      </c>
      <c r="E1384" s="45">
        <v>7.5175290200000001E-3</v>
      </c>
      <c r="F1384" s="45">
        <v>1.2242400100000001E-3</v>
      </c>
      <c r="G1384" s="45">
        <v>1.6075100599999999E-3</v>
      </c>
      <c r="H1384" s="45">
        <v>4.6857784799999996E-3</v>
      </c>
    </row>
    <row r="1385" spans="1:8" x14ac:dyDescent="0.35">
      <c r="A1385" s="45" t="s">
        <v>64</v>
      </c>
      <c r="B1385" s="45" t="s">
        <v>10</v>
      </c>
      <c r="C1385" s="45" t="s">
        <v>22</v>
      </c>
      <c r="D1385" s="45">
        <v>268</v>
      </c>
      <c r="E1385" s="45">
        <v>6.5106323400000001E-3</v>
      </c>
      <c r="F1385" s="45">
        <v>1.0064691399999999E-3</v>
      </c>
      <c r="G1385" s="45">
        <v>1.35200709E-3</v>
      </c>
      <c r="H1385" s="45">
        <v>4.1521556400000003E-3</v>
      </c>
    </row>
    <row r="1386" spans="1:8" x14ac:dyDescent="0.35">
      <c r="A1386" s="45" t="s">
        <v>64</v>
      </c>
      <c r="B1386" s="45" t="s">
        <v>11</v>
      </c>
      <c r="C1386" s="45" t="s">
        <v>22</v>
      </c>
      <c r="D1386" s="45">
        <v>139</v>
      </c>
      <c r="E1386" s="45">
        <v>7.5005826099999997E-3</v>
      </c>
      <c r="F1386" s="45">
        <v>1.2806419099999999E-3</v>
      </c>
      <c r="G1386" s="45">
        <v>1.6681652700000001E-3</v>
      </c>
      <c r="H1386" s="45">
        <v>4.5517749900000001E-3</v>
      </c>
    </row>
    <row r="1387" spans="1:8" x14ac:dyDescent="0.35">
      <c r="A1387" s="45" t="s">
        <v>64</v>
      </c>
      <c r="B1387" s="45" t="s">
        <v>12</v>
      </c>
      <c r="C1387" s="45" t="s">
        <v>22</v>
      </c>
      <c r="D1387" s="45">
        <v>43</v>
      </c>
      <c r="E1387" s="45">
        <v>9.8594958700000002E-3</v>
      </c>
      <c r="F1387" s="45">
        <v>1.6351741499999999E-3</v>
      </c>
      <c r="G1387" s="45">
        <v>1.8900730200000001E-3</v>
      </c>
      <c r="H1387" s="45">
        <v>6.3342482599999996E-3</v>
      </c>
    </row>
    <row r="1388" spans="1:8" x14ac:dyDescent="0.35">
      <c r="A1388" s="45" t="s">
        <v>64</v>
      </c>
      <c r="B1388" s="45" t="s">
        <v>13</v>
      </c>
      <c r="C1388" s="45" t="s">
        <v>22</v>
      </c>
      <c r="D1388" s="45">
        <v>135</v>
      </c>
      <c r="E1388" s="45">
        <v>8.7878941299999996E-3</v>
      </c>
      <c r="F1388" s="45">
        <v>1.46759232E-3</v>
      </c>
      <c r="G1388" s="45">
        <v>1.9622768499999999E-3</v>
      </c>
      <c r="H1388" s="45">
        <v>5.3580244300000003E-3</v>
      </c>
    </row>
    <row r="1389" spans="1:8" x14ac:dyDescent="0.35">
      <c r="A1389" s="45" t="s">
        <v>64</v>
      </c>
      <c r="B1389" s="45" t="s">
        <v>8</v>
      </c>
      <c r="C1389" s="45" t="s">
        <v>23</v>
      </c>
      <c r="D1389" s="45">
        <v>1116</v>
      </c>
      <c r="E1389" s="45">
        <v>7.2714117899999996E-3</v>
      </c>
      <c r="F1389" s="45">
        <v>1.4587790499999999E-3</v>
      </c>
      <c r="G1389" s="45">
        <v>1.64193151E-3</v>
      </c>
      <c r="H1389" s="45">
        <v>4.1707007699999998E-3</v>
      </c>
    </row>
    <row r="1390" spans="1:8" x14ac:dyDescent="0.35">
      <c r="A1390" s="45" t="s">
        <v>64</v>
      </c>
      <c r="B1390" s="45" t="s">
        <v>10</v>
      </c>
      <c r="C1390" s="45" t="s">
        <v>23</v>
      </c>
      <c r="D1390" s="45">
        <v>443</v>
      </c>
      <c r="E1390" s="45">
        <v>6.6701935000000002E-3</v>
      </c>
      <c r="F1390" s="45">
        <v>1.25060068E-3</v>
      </c>
      <c r="G1390" s="45">
        <v>1.4834929800000001E-3</v>
      </c>
      <c r="H1390" s="45">
        <v>3.9360993900000004E-3</v>
      </c>
    </row>
    <row r="1391" spans="1:8" x14ac:dyDescent="0.35">
      <c r="A1391" s="45" t="s">
        <v>64</v>
      </c>
      <c r="B1391" s="45" t="s">
        <v>11</v>
      </c>
      <c r="C1391" s="45" t="s">
        <v>23</v>
      </c>
      <c r="D1391" s="45">
        <v>282</v>
      </c>
      <c r="E1391" s="45">
        <v>7.1510126899999998E-3</v>
      </c>
      <c r="F1391" s="45">
        <v>1.4786493E-3</v>
      </c>
      <c r="G1391" s="45">
        <v>1.6550513099999999E-3</v>
      </c>
      <c r="H1391" s="45">
        <v>4.0173116200000001E-3</v>
      </c>
    </row>
    <row r="1392" spans="1:8" x14ac:dyDescent="0.35">
      <c r="A1392" s="45" t="s">
        <v>64</v>
      </c>
      <c r="B1392" s="45" t="s">
        <v>12</v>
      </c>
      <c r="C1392" s="45" t="s">
        <v>23</v>
      </c>
      <c r="D1392" s="45">
        <v>93</v>
      </c>
      <c r="E1392" s="45">
        <v>8.1164125399999995E-3</v>
      </c>
      <c r="F1392" s="45">
        <v>1.7608769000000001E-3</v>
      </c>
      <c r="G1392" s="45">
        <v>2.0916714199999999E-3</v>
      </c>
      <c r="H1392" s="45">
        <v>4.2638637500000002E-3</v>
      </c>
    </row>
    <row r="1393" spans="1:8" x14ac:dyDescent="0.35">
      <c r="A1393" s="45" t="s">
        <v>64</v>
      </c>
      <c r="B1393" s="45" t="s">
        <v>13</v>
      </c>
      <c r="C1393" s="45" t="s">
        <v>23</v>
      </c>
      <c r="D1393" s="45">
        <v>298</v>
      </c>
      <c r="E1393" s="45">
        <v>8.0153956200000008E-3</v>
      </c>
      <c r="F1393" s="45">
        <v>1.65517002E-3</v>
      </c>
      <c r="G1393" s="45">
        <v>1.72469214E-3</v>
      </c>
      <c r="H1393" s="45">
        <v>4.63553295E-3</v>
      </c>
    </row>
    <row r="1394" spans="1:8" x14ac:dyDescent="0.35">
      <c r="A1394" s="45" t="s">
        <v>64</v>
      </c>
      <c r="B1394" s="45" t="s">
        <v>8</v>
      </c>
      <c r="C1394" s="45" t="s">
        <v>24</v>
      </c>
      <c r="D1394" s="45">
        <v>2191</v>
      </c>
      <c r="E1394" s="45">
        <v>6.97365143E-3</v>
      </c>
      <c r="F1394" s="45">
        <v>8.4774389999999996E-4</v>
      </c>
      <c r="G1394" s="45">
        <v>1.8884332900000001E-3</v>
      </c>
      <c r="H1394" s="45">
        <v>4.2374737699999998E-3</v>
      </c>
    </row>
    <row r="1395" spans="1:8" x14ac:dyDescent="0.35">
      <c r="A1395" s="45" t="s">
        <v>64</v>
      </c>
      <c r="B1395" s="45" t="s">
        <v>10</v>
      </c>
      <c r="C1395" s="45" t="s">
        <v>24</v>
      </c>
      <c r="D1395" s="45">
        <v>982</v>
      </c>
      <c r="E1395" s="45">
        <v>6.3509841399999999E-3</v>
      </c>
      <c r="F1395" s="45">
        <v>7.5570900000000002E-4</v>
      </c>
      <c r="G1395" s="45">
        <v>1.81269776E-3</v>
      </c>
      <c r="H1395" s="45">
        <v>3.7825768900000001E-3</v>
      </c>
    </row>
    <row r="1396" spans="1:8" x14ac:dyDescent="0.35">
      <c r="A1396" s="45" t="s">
        <v>64</v>
      </c>
      <c r="B1396" s="45" t="s">
        <v>11</v>
      </c>
      <c r="C1396" s="45" t="s">
        <v>24</v>
      </c>
      <c r="D1396" s="45">
        <v>491</v>
      </c>
      <c r="E1396" s="45">
        <v>6.8035044999999999E-3</v>
      </c>
      <c r="F1396" s="45">
        <v>8.8043086E-4</v>
      </c>
      <c r="G1396" s="45">
        <v>1.7773390800000001E-3</v>
      </c>
      <c r="H1396" s="45">
        <v>4.1457340900000004E-3</v>
      </c>
    </row>
    <row r="1397" spans="1:8" x14ac:dyDescent="0.35">
      <c r="A1397" s="45" t="s">
        <v>64</v>
      </c>
      <c r="B1397" s="45" t="s">
        <v>12</v>
      </c>
      <c r="C1397" s="45" t="s">
        <v>24</v>
      </c>
      <c r="D1397" s="45">
        <v>114</v>
      </c>
      <c r="E1397" s="45">
        <v>8.1969823600000005E-3</v>
      </c>
      <c r="F1397" s="45">
        <v>1.06115962E-3</v>
      </c>
      <c r="G1397" s="45">
        <v>2.05449944E-3</v>
      </c>
      <c r="H1397" s="45">
        <v>5.08132288E-3</v>
      </c>
    </row>
    <row r="1398" spans="1:8" x14ac:dyDescent="0.35">
      <c r="A1398" s="45" t="s">
        <v>64</v>
      </c>
      <c r="B1398" s="45" t="s">
        <v>13</v>
      </c>
      <c r="C1398" s="45" t="s">
        <v>24</v>
      </c>
      <c r="D1398" s="45">
        <v>604</v>
      </c>
      <c r="E1398" s="45">
        <v>7.8934224600000005E-3</v>
      </c>
      <c r="F1398" s="45">
        <v>9.3052466000000003E-4</v>
      </c>
      <c r="G1398" s="45">
        <v>2.07053263E-3</v>
      </c>
      <c r="H1398" s="45">
        <v>4.8923647000000004E-3</v>
      </c>
    </row>
    <row r="1399" spans="1:8" x14ac:dyDescent="0.35">
      <c r="A1399" s="45" t="s">
        <v>64</v>
      </c>
      <c r="B1399" s="45" t="s">
        <v>8</v>
      </c>
      <c r="C1399" s="45" t="s">
        <v>25</v>
      </c>
      <c r="D1399" s="45">
        <v>1813</v>
      </c>
      <c r="E1399" s="45">
        <v>6.9218642199999998E-3</v>
      </c>
      <c r="F1399" s="45">
        <v>9.6028401999999997E-4</v>
      </c>
      <c r="G1399" s="45">
        <v>1.65640106E-3</v>
      </c>
      <c r="H1399" s="45">
        <v>4.3051786599999997E-3</v>
      </c>
    </row>
    <row r="1400" spans="1:8" x14ac:dyDescent="0.35">
      <c r="A1400" s="45" t="s">
        <v>64</v>
      </c>
      <c r="B1400" s="45" t="s">
        <v>10</v>
      </c>
      <c r="C1400" s="45" t="s">
        <v>25</v>
      </c>
      <c r="D1400" s="45">
        <v>799</v>
      </c>
      <c r="E1400" s="45">
        <v>6.1335492100000003E-3</v>
      </c>
      <c r="F1400" s="45">
        <v>7.8189437000000003E-4</v>
      </c>
      <c r="G1400" s="45">
        <v>1.44515111E-3</v>
      </c>
      <c r="H1400" s="45">
        <v>3.9065032600000002E-3</v>
      </c>
    </row>
    <row r="1401" spans="1:8" x14ac:dyDescent="0.35">
      <c r="A1401" s="45" t="s">
        <v>64</v>
      </c>
      <c r="B1401" s="45" t="s">
        <v>11</v>
      </c>
      <c r="C1401" s="45" t="s">
        <v>25</v>
      </c>
      <c r="D1401" s="45">
        <v>409</v>
      </c>
      <c r="E1401" s="45">
        <v>6.7605324499999996E-3</v>
      </c>
      <c r="F1401" s="45">
        <v>9.9254028000000005E-4</v>
      </c>
      <c r="G1401" s="45">
        <v>1.50975141E-3</v>
      </c>
      <c r="H1401" s="45">
        <v>4.2582402699999997E-3</v>
      </c>
    </row>
    <row r="1402" spans="1:8" x14ac:dyDescent="0.35">
      <c r="A1402" s="45" t="s">
        <v>64</v>
      </c>
      <c r="B1402" s="45" t="s">
        <v>12</v>
      </c>
      <c r="C1402" s="45" t="s">
        <v>25</v>
      </c>
      <c r="D1402" s="45">
        <v>184</v>
      </c>
      <c r="E1402" s="45">
        <v>8.64293956E-3</v>
      </c>
      <c r="F1402" s="45">
        <v>1.29038322E-3</v>
      </c>
      <c r="G1402" s="45">
        <v>2.16309355E-3</v>
      </c>
      <c r="H1402" s="45">
        <v>5.1894623200000002E-3</v>
      </c>
    </row>
    <row r="1403" spans="1:8" x14ac:dyDescent="0.35">
      <c r="A1403" s="45" t="s">
        <v>64</v>
      </c>
      <c r="B1403" s="45" t="s">
        <v>13</v>
      </c>
      <c r="C1403" s="45" t="s">
        <v>25</v>
      </c>
      <c r="D1403" s="45">
        <v>421</v>
      </c>
      <c r="E1403" s="45">
        <v>7.8225067899999993E-3</v>
      </c>
      <c r="F1403" s="45">
        <v>1.12323478E-3</v>
      </c>
      <c r="G1403" s="45">
        <v>1.9783416700000001E-3</v>
      </c>
      <c r="H1403" s="45">
        <v>4.7209298699999996E-3</v>
      </c>
    </row>
    <row r="1404" spans="1:8" x14ac:dyDescent="0.35">
      <c r="A1404" s="45" t="s">
        <v>64</v>
      </c>
      <c r="B1404" s="45" t="s">
        <v>8</v>
      </c>
      <c r="C1404" s="45" t="s">
        <v>26</v>
      </c>
      <c r="D1404" s="45">
        <v>845</v>
      </c>
      <c r="E1404" s="45">
        <v>6.0249285400000002E-3</v>
      </c>
      <c r="F1404" s="45">
        <v>6.3862840000000005E-4</v>
      </c>
      <c r="G1404" s="45">
        <v>1.25791669E-3</v>
      </c>
      <c r="H1404" s="45">
        <v>4.1283829600000004E-3</v>
      </c>
    </row>
    <row r="1405" spans="1:8" x14ac:dyDescent="0.35">
      <c r="A1405" s="45" t="s">
        <v>64</v>
      </c>
      <c r="B1405" s="45" t="s">
        <v>10</v>
      </c>
      <c r="C1405" s="45" t="s">
        <v>26</v>
      </c>
      <c r="D1405" s="45">
        <v>257</v>
      </c>
      <c r="E1405" s="45">
        <v>5.35559856E-3</v>
      </c>
      <c r="F1405" s="45">
        <v>5.4317060000000003E-4</v>
      </c>
      <c r="G1405" s="45">
        <v>9.8064358000000008E-4</v>
      </c>
      <c r="H1405" s="45">
        <v>3.83178388E-3</v>
      </c>
    </row>
    <row r="1406" spans="1:8" x14ac:dyDescent="0.35">
      <c r="A1406" s="45" t="s">
        <v>64</v>
      </c>
      <c r="B1406" s="45" t="s">
        <v>11</v>
      </c>
      <c r="C1406" s="45" t="s">
        <v>26</v>
      </c>
      <c r="D1406" s="45">
        <v>199</v>
      </c>
      <c r="E1406" s="45">
        <v>5.9665803600000003E-3</v>
      </c>
      <c r="F1406" s="45">
        <v>6.9758492000000002E-4</v>
      </c>
      <c r="G1406" s="45">
        <v>1.21300926E-3</v>
      </c>
      <c r="H1406" s="45">
        <v>4.0559857100000004E-3</v>
      </c>
    </row>
    <row r="1407" spans="1:8" x14ac:dyDescent="0.35">
      <c r="A1407" s="45" t="s">
        <v>64</v>
      </c>
      <c r="B1407" s="45" t="s">
        <v>12</v>
      </c>
      <c r="C1407" s="45" t="s">
        <v>26</v>
      </c>
      <c r="D1407" s="45">
        <v>72</v>
      </c>
      <c r="E1407" s="45">
        <v>7.3109565599999999E-3</v>
      </c>
      <c r="F1407" s="45">
        <v>7.9941465000000003E-4</v>
      </c>
      <c r="G1407" s="45">
        <v>1.2699329E-3</v>
      </c>
      <c r="H1407" s="45">
        <v>5.2416086300000001E-3</v>
      </c>
    </row>
    <row r="1408" spans="1:8" x14ac:dyDescent="0.35">
      <c r="A1408" s="45" t="s">
        <v>64</v>
      </c>
      <c r="B1408" s="45" t="s">
        <v>13</v>
      </c>
      <c r="C1408" s="45" t="s">
        <v>26</v>
      </c>
      <c r="D1408" s="45">
        <v>317</v>
      </c>
      <c r="E1408" s="45">
        <v>6.3121054400000001E-3</v>
      </c>
      <c r="F1408" s="45">
        <v>6.4248862999999995E-4</v>
      </c>
      <c r="G1408" s="45">
        <v>1.5081709599999999E-3</v>
      </c>
      <c r="H1408" s="45">
        <v>4.1614453100000002E-3</v>
      </c>
    </row>
    <row r="1409" spans="1:8" x14ac:dyDescent="0.35">
      <c r="A1409" s="45" t="s">
        <v>64</v>
      </c>
      <c r="B1409" s="45" t="s">
        <v>8</v>
      </c>
      <c r="C1409" s="45" t="s">
        <v>27</v>
      </c>
      <c r="D1409" s="45">
        <v>1104</v>
      </c>
      <c r="E1409" s="45">
        <v>5.6793161299999997E-3</v>
      </c>
      <c r="F1409" s="45">
        <v>4.4342098999999998E-4</v>
      </c>
      <c r="G1409" s="45">
        <v>1.46870153E-3</v>
      </c>
      <c r="H1409" s="45">
        <v>3.7671931199999998E-3</v>
      </c>
    </row>
    <row r="1410" spans="1:8" x14ac:dyDescent="0.35">
      <c r="A1410" s="45" t="s">
        <v>64</v>
      </c>
      <c r="B1410" s="45" t="s">
        <v>10</v>
      </c>
      <c r="C1410" s="45" t="s">
        <v>27</v>
      </c>
      <c r="D1410" s="45">
        <v>573</v>
      </c>
      <c r="E1410" s="45">
        <v>5.2692535300000003E-3</v>
      </c>
      <c r="F1410" s="45">
        <v>4.1198024000000001E-4</v>
      </c>
      <c r="G1410" s="45">
        <v>1.3044160899999999E-3</v>
      </c>
      <c r="H1410" s="45">
        <v>3.5528566999999999E-3</v>
      </c>
    </row>
    <row r="1411" spans="1:8" x14ac:dyDescent="0.35">
      <c r="A1411" s="45" t="s">
        <v>64</v>
      </c>
      <c r="B1411" s="45" t="s">
        <v>11</v>
      </c>
      <c r="C1411" s="45" t="s">
        <v>27</v>
      </c>
      <c r="D1411" s="45">
        <v>248</v>
      </c>
      <c r="E1411" s="45">
        <v>5.5532218299999998E-3</v>
      </c>
      <c r="F1411" s="45">
        <v>4.7976380000000002E-4</v>
      </c>
      <c r="G1411" s="45">
        <v>1.3495460999999999E-3</v>
      </c>
      <c r="H1411" s="45">
        <v>3.72391141E-3</v>
      </c>
    </row>
    <row r="1412" spans="1:8" x14ac:dyDescent="0.35">
      <c r="A1412" s="45" t="s">
        <v>64</v>
      </c>
      <c r="B1412" s="45" t="s">
        <v>12</v>
      </c>
      <c r="C1412" s="45" t="s">
        <v>27</v>
      </c>
      <c r="D1412" s="45">
        <v>77</v>
      </c>
      <c r="E1412" s="45">
        <v>6.6958270800000002E-3</v>
      </c>
      <c r="F1412" s="45">
        <v>5.3691657000000002E-4</v>
      </c>
      <c r="G1412" s="45">
        <v>1.69327173E-3</v>
      </c>
      <c r="H1412" s="45">
        <v>4.4656382699999999E-3</v>
      </c>
    </row>
    <row r="1413" spans="1:8" x14ac:dyDescent="0.35">
      <c r="A1413" s="45" t="s">
        <v>64</v>
      </c>
      <c r="B1413" s="45" t="s">
        <v>13</v>
      </c>
      <c r="C1413" s="45" t="s">
        <v>27</v>
      </c>
      <c r="D1413" s="45">
        <v>206</v>
      </c>
      <c r="E1413" s="45">
        <v>6.59177203E-3</v>
      </c>
      <c r="F1413" s="45">
        <v>4.5217523999999999E-4</v>
      </c>
      <c r="G1413" s="45">
        <v>1.9851782300000002E-3</v>
      </c>
      <c r="H1413" s="45">
        <v>4.1544181700000002E-3</v>
      </c>
    </row>
    <row r="1414" spans="1:8" x14ac:dyDescent="0.35">
      <c r="A1414" s="45" t="s">
        <v>64</v>
      </c>
      <c r="B1414" s="45" t="s">
        <v>8</v>
      </c>
      <c r="C1414" s="45" t="s">
        <v>28</v>
      </c>
      <c r="D1414" s="45">
        <v>2263</v>
      </c>
      <c r="E1414" s="45">
        <v>6.5806970899999996E-3</v>
      </c>
      <c r="F1414" s="45">
        <v>8.2407586999999995E-4</v>
      </c>
      <c r="G1414" s="45">
        <v>1.8211647100000001E-3</v>
      </c>
      <c r="H1414" s="45">
        <v>3.9354560100000003E-3</v>
      </c>
    </row>
    <row r="1415" spans="1:8" x14ac:dyDescent="0.35">
      <c r="A1415" s="45" t="s">
        <v>64</v>
      </c>
      <c r="B1415" s="45" t="s">
        <v>10</v>
      </c>
      <c r="C1415" s="45" t="s">
        <v>28</v>
      </c>
      <c r="D1415" s="45">
        <v>915</v>
      </c>
      <c r="E1415" s="45">
        <v>6.0085506699999996E-3</v>
      </c>
      <c r="F1415" s="45">
        <v>7.0695431000000004E-4</v>
      </c>
      <c r="G1415" s="45">
        <v>1.6773676999999999E-3</v>
      </c>
      <c r="H1415" s="45">
        <v>3.62422815E-3</v>
      </c>
    </row>
    <row r="1416" spans="1:8" x14ac:dyDescent="0.35">
      <c r="A1416" s="45" t="s">
        <v>64</v>
      </c>
      <c r="B1416" s="45" t="s">
        <v>11</v>
      </c>
      <c r="C1416" s="45" t="s">
        <v>28</v>
      </c>
      <c r="D1416" s="45">
        <v>444</v>
      </c>
      <c r="E1416" s="45">
        <v>5.9625508499999997E-3</v>
      </c>
      <c r="F1416" s="45">
        <v>7.8834019E-4</v>
      </c>
      <c r="G1416" s="45">
        <v>1.61473949E-3</v>
      </c>
      <c r="H1416" s="45">
        <v>3.5594707000000001E-3</v>
      </c>
    </row>
    <row r="1417" spans="1:8" x14ac:dyDescent="0.35">
      <c r="A1417" s="45" t="s">
        <v>64</v>
      </c>
      <c r="B1417" s="45" t="s">
        <v>12</v>
      </c>
      <c r="C1417" s="45" t="s">
        <v>28</v>
      </c>
      <c r="D1417" s="45">
        <v>292</v>
      </c>
      <c r="E1417" s="45">
        <v>7.4387998400000004E-3</v>
      </c>
      <c r="F1417" s="45">
        <v>9.5747693000000004E-4</v>
      </c>
      <c r="G1417" s="45">
        <v>2.104103E-3</v>
      </c>
      <c r="H1417" s="45">
        <v>4.3772194399999999E-3</v>
      </c>
    </row>
    <row r="1418" spans="1:8" x14ac:dyDescent="0.35">
      <c r="A1418" s="45" t="s">
        <v>64</v>
      </c>
      <c r="B1418" s="45" t="s">
        <v>13</v>
      </c>
      <c r="C1418" s="45" t="s">
        <v>28</v>
      </c>
      <c r="D1418" s="45">
        <v>612</v>
      </c>
      <c r="E1418" s="45">
        <v>7.4751495499999999E-3</v>
      </c>
      <c r="F1418" s="45">
        <v>9.6146111000000004E-4</v>
      </c>
      <c r="G1418" s="45">
        <v>2.0509181100000001E-3</v>
      </c>
      <c r="H1418" s="45">
        <v>4.4627698100000003E-3</v>
      </c>
    </row>
    <row r="1419" spans="1:8" x14ac:dyDescent="0.35">
      <c r="A1419" s="45" t="s">
        <v>64</v>
      </c>
      <c r="B1419" s="45" t="s">
        <v>8</v>
      </c>
      <c r="C1419" s="45" t="s">
        <v>29</v>
      </c>
      <c r="D1419" s="45">
        <v>702</v>
      </c>
      <c r="E1419" s="45">
        <v>7.1817786799999997E-3</v>
      </c>
      <c r="F1419" s="45">
        <v>1.0735198799999999E-3</v>
      </c>
      <c r="G1419" s="45">
        <v>1.70358145E-3</v>
      </c>
      <c r="H1419" s="45">
        <v>4.4046768799999997E-3</v>
      </c>
    </row>
    <row r="1420" spans="1:8" x14ac:dyDescent="0.35">
      <c r="A1420" s="45" t="s">
        <v>64</v>
      </c>
      <c r="B1420" s="45" t="s">
        <v>10</v>
      </c>
      <c r="C1420" s="45" t="s">
        <v>29</v>
      </c>
      <c r="D1420" s="45">
        <v>302</v>
      </c>
      <c r="E1420" s="45">
        <v>6.75278215E-3</v>
      </c>
      <c r="F1420" s="45">
        <v>1.0589125700000001E-3</v>
      </c>
      <c r="G1420" s="45">
        <v>1.5258613E-3</v>
      </c>
      <c r="H1420" s="45">
        <v>4.1680077899999999E-3</v>
      </c>
    </row>
    <row r="1421" spans="1:8" x14ac:dyDescent="0.35">
      <c r="A1421" s="45" t="s">
        <v>64</v>
      </c>
      <c r="B1421" s="45" t="s">
        <v>11</v>
      </c>
      <c r="C1421" s="45" t="s">
        <v>29</v>
      </c>
      <c r="D1421" s="45">
        <v>156</v>
      </c>
      <c r="E1421" s="45">
        <v>6.95267961E-3</v>
      </c>
      <c r="F1421" s="45">
        <v>1.06451783E-3</v>
      </c>
      <c r="G1421" s="45">
        <v>1.80978429E-3</v>
      </c>
      <c r="H1421" s="45">
        <v>4.0783770400000001E-3</v>
      </c>
    </row>
    <row r="1422" spans="1:8" x14ac:dyDescent="0.35">
      <c r="A1422" s="45" t="s">
        <v>64</v>
      </c>
      <c r="B1422" s="45" t="s">
        <v>12</v>
      </c>
      <c r="C1422" s="45" t="s">
        <v>29</v>
      </c>
      <c r="D1422" s="45">
        <v>57</v>
      </c>
      <c r="E1422" s="45">
        <v>8.1182990299999997E-3</v>
      </c>
      <c r="F1422" s="45">
        <v>1.1509094300000001E-3</v>
      </c>
      <c r="G1422" s="45">
        <v>2.0810995000000001E-3</v>
      </c>
      <c r="H1422" s="45">
        <v>4.8862895299999999E-3</v>
      </c>
    </row>
    <row r="1423" spans="1:8" x14ac:dyDescent="0.35">
      <c r="A1423" s="45" t="s">
        <v>64</v>
      </c>
      <c r="B1423" s="45" t="s">
        <v>13</v>
      </c>
      <c r="C1423" s="45" t="s">
        <v>29</v>
      </c>
      <c r="D1423" s="45">
        <v>187</v>
      </c>
      <c r="E1423" s="45">
        <v>7.7802532699999998E-3</v>
      </c>
      <c r="F1423" s="45">
        <v>1.0810306800000001E-3</v>
      </c>
      <c r="G1423" s="45">
        <v>1.7869253600000001E-3</v>
      </c>
      <c r="H1423" s="45">
        <v>4.9122967599999996E-3</v>
      </c>
    </row>
    <row r="1424" spans="1:8" x14ac:dyDescent="0.35">
      <c r="A1424" s="45" t="s">
        <v>64</v>
      </c>
      <c r="B1424" s="45" t="s">
        <v>8</v>
      </c>
      <c r="C1424" s="45" t="s">
        <v>30</v>
      </c>
      <c r="D1424" s="45">
        <v>9785</v>
      </c>
      <c r="E1424" s="45">
        <v>4.6578956800000003E-3</v>
      </c>
      <c r="F1424" s="45">
        <v>9.5633882000000002E-4</v>
      </c>
      <c r="G1424" s="45">
        <v>7.3796793000000004E-4</v>
      </c>
      <c r="H1424" s="45">
        <v>2.96358844E-3</v>
      </c>
    </row>
    <row r="1425" spans="1:8" x14ac:dyDescent="0.35">
      <c r="A1425" s="45" t="s">
        <v>64</v>
      </c>
      <c r="B1425" s="45" t="s">
        <v>10</v>
      </c>
      <c r="C1425" s="45" t="s">
        <v>30</v>
      </c>
      <c r="D1425" s="45">
        <v>5428</v>
      </c>
      <c r="E1425" s="45">
        <v>4.4512334199999998E-3</v>
      </c>
      <c r="F1425" s="45">
        <v>8.7951637000000004E-4</v>
      </c>
      <c r="G1425" s="45">
        <v>6.9451031000000002E-4</v>
      </c>
      <c r="H1425" s="45">
        <v>2.8772062500000001E-3</v>
      </c>
    </row>
    <row r="1426" spans="1:8" x14ac:dyDescent="0.35">
      <c r="A1426" s="45" t="s">
        <v>64</v>
      </c>
      <c r="B1426" s="45" t="s">
        <v>11</v>
      </c>
      <c r="C1426" s="45" t="s">
        <v>30</v>
      </c>
      <c r="D1426" s="45">
        <v>2239</v>
      </c>
      <c r="E1426" s="45">
        <v>4.5646460500000001E-3</v>
      </c>
      <c r="F1426" s="45">
        <v>1.0449954600000001E-3</v>
      </c>
      <c r="G1426" s="45">
        <v>7.1818683000000004E-4</v>
      </c>
      <c r="H1426" s="45">
        <v>2.8014632899999998E-3</v>
      </c>
    </row>
    <row r="1427" spans="1:8" x14ac:dyDescent="0.35">
      <c r="A1427" s="45" t="s">
        <v>64</v>
      </c>
      <c r="B1427" s="45" t="s">
        <v>12</v>
      </c>
      <c r="C1427" s="45" t="s">
        <v>30</v>
      </c>
      <c r="D1427" s="45">
        <v>469</v>
      </c>
      <c r="E1427" s="45">
        <v>5.4019828900000004E-3</v>
      </c>
      <c r="F1427" s="45">
        <v>1.17255957E-3</v>
      </c>
      <c r="G1427" s="45">
        <v>7.9814198000000003E-4</v>
      </c>
      <c r="H1427" s="45">
        <v>3.4312808600000001E-3</v>
      </c>
    </row>
    <row r="1428" spans="1:8" x14ac:dyDescent="0.35">
      <c r="A1428" s="45" t="s">
        <v>64</v>
      </c>
      <c r="B1428" s="45" t="s">
        <v>13</v>
      </c>
      <c r="C1428" s="45" t="s">
        <v>30</v>
      </c>
      <c r="D1428" s="45">
        <v>1649</v>
      </c>
      <c r="E1428" s="45">
        <v>5.2531484100000001E-3</v>
      </c>
      <c r="F1428" s="45">
        <v>1.0273409599999999E-3</v>
      </c>
      <c r="G1428" s="45">
        <v>8.9076127999999997E-4</v>
      </c>
      <c r="H1428" s="45">
        <v>3.3350456899999999E-3</v>
      </c>
    </row>
    <row r="1429" spans="1:8" x14ac:dyDescent="0.35">
      <c r="A1429" s="45" t="s">
        <v>64</v>
      </c>
      <c r="B1429" s="45" t="s">
        <v>8</v>
      </c>
      <c r="C1429" s="45" t="s">
        <v>31</v>
      </c>
      <c r="D1429" s="45">
        <v>4350</v>
      </c>
      <c r="E1429" s="45">
        <v>4.9392292199999998E-3</v>
      </c>
      <c r="F1429" s="45">
        <v>1.17151157E-3</v>
      </c>
      <c r="G1429" s="45">
        <v>5.3633171000000001E-4</v>
      </c>
      <c r="H1429" s="45">
        <v>3.2313854600000001E-3</v>
      </c>
    </row>
    <row r="1430" spans="1:8" x14ac:dyDescent="0.35">
      <c r="A1430" s="45" t="s">
        <v>64</v>
      </c>
      <c r="B1430" s="45" t="s">
        <v>10</v>
      </c>
      <c r="C1430" s="45" t="s">
        <v>31</v>
      </c>
      <c r="D1430" s="45">
        <v>2190</v>
      </c>
      <c r="E1430" s="45">
        <v>4.68809168E-3</v>
      </c>
      <c r="F1430" s="45">
        <v>1.07622482E-3</v>
      </c>
      <c r="G1430" s="45">
        <v>4.8161865000000001E-4</v>
      </c>
      <c r="H1430" s="45">
        <v>3.1302477300000002E-3</v>
      </c>
    </row>
    <row r="1431" spans="1:8" x14ac:dyDescent="0.35">
      <c r="A1431" s="45" t="s">
        <v>64</v>
      </c>
      <c r="B1431" s="45" t="s">
        <v>11</v>
      </c>
      <c r="C1431" s="45" t="s">
        <v>31</v>
      </c>
      <c r="D1431" s="45">
        <v>954</v>
      </c>
      <c r="E1431" s="45">
        <v>4.9602184299999998E-3</v>
      </c>
      <c r="F1431" s="45">
        <v>1.2877550199999999E-3</v>
      </c>
      <c r="G1431" s="45">
        <v>5.2520066000000005E-4</v>
      </c>
      <c r="H1431" s="45">
        <v>3.1472622599999999E-3</v>
      </c>
    </row>
    <row r="1432" spans="1:8" x14ac:dyDescent="0.35">
      <c r="A1432" s="45" t="s">
        <v>64</v>
      </c>
      <c r="B1432" s="45" t="s">
        <v>12</v>
      </c>
      <c r="C1432" s="45" t="s">
        <v>31</v>
      </c>
      <c r="D1432" s="45">
        <v>242</v>
      </c>
      <c r="E1432" s="45">
        <v>5.7489188499999996E-3</v>
      </c>
      <c r="F1432" s="45">
        <v>1.52749056E-3</v>
      </c>
      <c r="G1432" s="45">
        <v>6.2284753999999995E-4</v>
      </c>
      <c r="H1432" s="45">
        <v>3.5985802799999998E-3</v>
      </c>
    </row>
    <row r="1433" spans="1:8" x14ac:dyDescent="0.35">
      <c r="A1433" s="45" t="s">
        <v>64</v>
      </c>
      <c r="B1433" s="45" t="s">
        <v>13</v>
      </c>
      <c r="C1433" s="45" t="s">
        <v>31</v>
      </c>
      <c r="D1433" s="45">
        <v>964</v>
      </c>
      <c r="E1433" s="45">
        <v>5.2857257100000004E-3</v>
      </c>
      <c r="F1433" s="45">
        <v>1.1835808999999999E-3</v>
      </c>
      <c r="G1433" s="45">
        <v>6.4992483999999997E-4</v>
      </c>
      <c r="H1433" s="45">
        <v>3.4522194900000001E-3</v>
      </c>
    </row>
    <row r="1434" spans="1:8" x14ac:dyDescent="0.35">
      <c r="A1434" s="45" t="s">
        <v>64</v>
      </c>
      <c r="B1434" s="45" t="s">
        <v>8</v>
      </c>
      <c r="C1434" s="45" t="s">
        <v>159</v>
      </c>
      <c r="D1434" s="45">
        <v>1949</v>
      </c>
      <c r="E1434" s="45">
        <v>6.2336749199999996E-3</v>
      </c>
      <c r="F1434" s="45">
        <v>1.11497088E-3</v>
      </c>
      <c r="G1434" s="45">
        <v>1.1696641699999999E-3</v>
      </c>
      <c r="H1434" s="45">
        <v>3.9490393899999999E-3</v>
      </c>
    </row>
    <row r="1435" spans="1:8" x14ac:dyDescent="0.35">
      <c r="A1435" s="45" t="s">
        <v>64</v>
      </c>
      <c r="B1435" s="45" t="s">
        <v>10</v>
      </c>
      <c r="C1435" s="45" t="s">
        <v>159</v>
      </c>
      <c r="D1435" s="45">
        <v>877</v>
      </c>
      <c r="E1435" s="45">
        <v>5.6665186299999998E-3</v>
      </c>
      <c r="F1435" s="45">
        <v>9.9973845999999991E-4</v>
      </c>
      <c r="G1435" s="45">
        <v>1.10724406E-3</v>
      </c>
      <c r="H1435" s="45">
        <v>3.55953564E-3</v>
      </c>
    </row>
    <row r="1436" spans="1:8" x14ac:dyDescent="0.35">
      <c r="A1436" s="45" t="s">
        <v>64</v>
      </c>
      <c r="B1436" s="45" t="s">
        <v>11</v>
      </c>
      <c r="C1436" s="45" t="s">
        <v>159</v>
      </c>
      <c r="D1436" s="45">
        <v>419</v>
      </c>
      <c r="E1436" s="45">
        <v>5.94194709E-3</v>
      </c>
      <c r="F1436" s="45">
        <v>1.14395471E-3</v>
      </c>
      <c r="G1436" s="45">
        <v>1.04650047E-3</v>
      </c>
      <c r="H1436" s="45">
        <v>3.7514914000000002E-3</v>
      </c>
    </row>
    <row r="1437" spans="1:8" x14ac:dyDescent="0.35">
      <c r="A1437" s="45" t="s">
        <v>64</v>
      </c>
      <c r="B1437" s="45" t="s">
        <v>12</v>
      </c>
      <c r="C1437" s="45" t="s">
        <v>159</v>
      </c>
      <c r="D1437" s="45">
        <v>197</v>
      </c>
      <c r="E1437" s="45">
        <v>7.9253029299999993E-3</v>
      </c>
      <c r="F1437" s="45">
        <v>1.67589043E-3</v>
      </c>
      <c r="G1437" s="45">
        <v>1.3657992399999999E-3</v>
      </c>
      <c r="H1437" s="45">
        <v>4.8836127400000004E-3</v>
      </c>
    </row>
    <row r="1438" spans="1:8" x14ac:dyDescent="0.35">
      <c r="A1438" s="45" t="s">
        <v>64</v>
      </c>
      <c r="B1438" s="45" t="s">
        <v>13</v>
      </c>
      <c r="C1438" s="45" t="s">
        <v>159</v>
      </c>
      <c r="D1438" s="45">
        <v>456</v>
      </c>
      <c r="E1438" s="45">
        <v>6.8616997300000003E-3</v>
      </c>
      <c r="F1438" s="45">
        <v>1.0676319699999999E-3</v>
      </c>
      <c r="G1438" s="45">
        <v>1.3181497299999999E-3</v>
      </c>
      <c r="H1438" s="45">
        <v>4.4759175699999997E-3</v>
      </c>
    </row>
    <row r="1439" spans="1:8" x14ac:dyDescent="0.35">
      <c r="A1439" s="45" t="s">
        <v>64</v>
      </c>
      <c r="B1439" s="45" t="s">
        <v>8</v>
      </c>
      <c r="C1439" s="45" t="s">
        <v>33</v>
      </c>
      <c r="D1439" s="45">
        <v>981</v>
      </c>
      <c r="E1439" s="45">
        <v>7.3833977400000004E-3</v>
      </c>
      <c r="F1439" s="45">
        <v>1.2395701099999999E-3</v>
      </c>
      <c r="G1439" s="45">
        <v>1.6043363100000001E-3</v>
      </c>
      <c r="H1439" s="45">
        <v>4.5394908200000004E-3</v>
      </c>
    </row>
    <row r="1440" spans="1:8" x14ac:dyDescent="0.35">
      <c r="A1440" s="45" t="s">
        <v>64</v>
      </c>
      <c r="B1440" s="45" t="s">
        <v>10</v>
      </c>
      <c r="C1440" s="45" t="s">
        <v>33</v>
      </c>
      <c r="D1440" s="45">
        <v>365</v>
      </c>
      <c r="E1440" s="45">
        <v>6.3834345499999999E-3</v>
      </c>
      <c r="F1440" s="45">
        <v>1.12769509E-3</v>
      </c>
      <c r="G1440" s="45">
        <v>1.44466618E-3</v>
      </c>
      <c r="H1440" s="45">
        <v>3.8110728099999998E-3</v>
      </c>
    </row>
    <row r="1441" spans="1:8" x14ac:dyDescent="0.35">
      <c r="A1441" s="45" t="s">
        <v>64</v>
      </c>
      <c r="B1441" s="45" t="s">
        <v>11</v>
      </c>
      <c r="C1441" s="45" t="s">
        <v>33</v>
      </c>
      <c r="D1441" s="45">
        <v>249</v>
      </c>
      <c r="E1441" s="45">
        <v>7.4913540700000001E-3</v>
      </c>
      <c r="F1441" s="45">
        <v>1.1532702599999999E-3</v>
      </c>
      <c r="G1441" s="45">
        <v>1.4756244700000001E-3</v>
      </c>
      <c r="H1441" s="45">
        <v>4.8624588500000001E-3</v>
      </c>
    </row>
    <row r="1442" spans="1:8" x14ac:dyDescent="0.35">
      <c r="A1442" s="45" t="s">
        <v>64</v>
      </c>
      <c r="B1442" s="45" t="s">
        <v>12</v>
      </c>
      <c r="C1442" s="45" t="s">
        <v>33</v>
      </c>
      <c r="D1442" s="45">
        <v>105</v>
      </c>
      <c r="E1442" s="45">
        <v>8.7498895E-3</v>
      </c>
      <c r="F1442" s="45">
        <v>1.5628304300000001E-3</v>
      </c>
      <c r="G1442" s="45">
        <v>1.8365297200000001E-3</v>
      </c>
      <c r="H1442" s="45">
        <v>5.3505288400000003E-3</v>
      </c>
    </row>
    <row r="1443" spans="1:8" x14ac:dyDescent="0.35">
      <c r="A1443" s="45" t="s">
        <v>64</v>
      </c>
      <c r="B1443" s="45" t="s">
        <v>13</v>
      </c>
      <c r="C1443" s="45" t="s">
        <v>33</v>
      </c>
      <c r="D1443" s="45">
        <v>262</v>
      </c>
      <c r="E1443" s="45">
        <v>8.1262366900000001E-3</v>
      </c>
      <c r="F1443" s="45">
        <v>1.3478934399999999E-3</v>
      </c>
      <c r="G1443" s="45">
        <v>1.85604831E-3</v>
      </c>
      <c r="H1443" s="45">
        <v>4.9222943999999999E-3</v>
      </c>
    </row>
    <row r="1444" spans="1:8" x14ac:dyDescent="0.35">
      <c r="A1444" s="45" t="s">
        <v>64</v>
      </c>
      <c r="B1444" s="45" t="s">
        <v>8</v>
      </c>
      <c r="C1444" s="45" t="s">
        <v>34</v>
      </c>
      <c r="D1444" s="45">
        <v>1351</v>
      </c>
      <c r="E1444" s="45">
        <v>6.0173702999999999E-3</v>
      </c>
      <c r="F1444" s="45">
        <v>8.5908562000000001E-4</v>
      </c>
      <c r="G1444" s="45">
        <v>1.0257060200000001E-3</v>
      </c>
      <c r="H1444" s="45">
        <v>4.1325781699999998E-3</v>
      </c>
    </row>
    <row r="1445" spans="1:8" x14ac:dyDescent="0.35">
      <c r="A1445" s="45" t="s">
        <v>64</v>
      </c>
      <c r="B1445" s="45" t="s">
        <v>10</v>
      </c>
      <c r="C1445" s="45" t="s">
        <v>34</v>
      </c>
      <c r="D1445" s="45">
        <v>573</v>
      </c>
      <c r="E1445" s="45">
        <v>5.4934431300000001E-3</v>
      </c>
      <c r="F1445" s="45">
        <v>7.3635729000000002E-4</v>
      </c>
      <c r="G1445" s="45">
        <v>9.5519416000000004E-4</v>
      </c>
      <c r="H1445" s="45">
        <v>3.8018912E-3</v>
      </c>
    </row>
    <row r="1446" spans="1:8" x14ac:dyDescent="0.35">
      <c r="A1446" s="45" t="s">
        <v>64</v>
      </c>
      <c r="B1446" s="45" t="s">
        <v>11</v>
      </c>
      <c r="C1446" s="45" t="s">
        <v>34</v>
      </c>
      <c r="D1446" s="45">
        <v>212</v>
      </c>
      <c r="E1446" s="45">
        <v>5.5563742500000001E-3</v>
      </c>
      <c r="F1446" s="45">
        <v>8.7307803999999995E-4</v>
      </c>
      <c r="G1446" s="45">
        <v>9.9995608000000009E-4</v>
      </c>
      <c r="H1446" s="45">
        <v>3.6833396599999998E-3</v>
      </c>
    </row>
    <row r="1447" spans="1:8" x14ac:dyDescent="0.35">
      <c r="A1447" s="45" t="s">
        <v>64</v>
      </c>
      <c r="B1447" s="45" t="s">
        <v>12</v>
      </c>
      <c r="C1447" s="45" t="s">
        <v>34</v>
      </c>
      <c r="D1447" s="45">
        <v>237</v>
      </c>
      <c r="E1447" s="45">
        <v>6.9963077999999996E-3</v>
      </c>
      <c r="F1447" s="45">
        <v>1.0955811E-3</v>
      </c>
      <c r="G1447" s="45">
        <v>1.17742981E-3</v>
      </c>
      <c r="H1447" s="45">
        <v>4.7232963700000003E-3</v>
      </c>
    </row>
    <row r="1448" spans="1:8" x14ac:dyDescent="0.35">
      <c r="A1448" s="45" t="s">
        <v>64</v>
      </c>
      <c r="B1448" s="45" t="s">
        <v>13</v>
      </c>
      <c r="C1448" s="45" t="s">
        <v>34</v>
      </c>
      <c r="D1448" s="45">
        <v>329</v>
      </c>
      <c r="E1448" s="45">
        <v>6.5217266500000003E-3</v>
      </c>
      <c r="F1448" s="45">
        <v>8.9345495000000001E-4</v>
      </c>
      <c r="G1448" s="45">
        <v>1.0558086000000001E-3</v>
      </c>
      <c r="H1448" s="45">
        <v>4.5724626200000004E-3</v>
      </c>
    </row>
    <row r="1449" spans="1:8" x14ac:dyDescent="0.35">
      <c r="A1449" s="45" t="s">
        <v>64</v>
      </c>
      <c r="B1449" s="45" t="s">
        <v>8</v>
      </c>
      <c r="C1449" s="45" t="s">
        <v>35</v>
      </c>
      <c r="D1449" s="45">
        <v>1280</v>
      </c>
      <c r="E1449" s="45">
        <v>5.6712237100000002E-3</v>
      </c>
      <c r="F1449" s="45">
        <v>7.7897111000000004E-4</v>
      </c>
      <c r="G1449" s="45">
        <v>1.0391797999999999E-3</v>
      </c>
      <c r="H1449" s="45">
        <v>3.8530723199999999E-3</v>
      </c>
    </row>
    <row r="1450" spans="1:8" x14ac:dyDescent="0.35">
      <c r="A1450" s="45" t="s">
        <v>64</v>
      </c>
      <c r="B1450" s="45" t="s">
        <v>10</v>
      </c>
      <c r="C1450" s="45" t="s">
        <v>35</v>
      </c>
      <c r="D1450" s="45">
        <v>477</v>
      </c>
      <c r="E1450" s="45">
        <v>4.8602130800000001E-3</v>
      </c>
      <c r="F1450" s="45">
        <v>6.5627643999999999E-4</v>
      </c>
      <c r="G1450" s="45">
        <v>8.4296602000000003E-4</v>
      </c>
      <c r="H1450" s="45">
        <v>3.3609701299999999E-3</v>
      </c>
    </row>
    <row r="1451" spans="1:8" x14ac:dyDescent="0.35">
      <c r="A1451" s="45" t="s">
        <v>64</v>
      </c>
      <c r="B1451" s="45" t="s">
        <v>11</v>
      </c>
      <c r="C1451" s="45" t="s">
        <v>35</v>
      </c>
      <c r="D1451" s="45">
        <v>310</v>
      </c>
      <c r="E1451" s="45">
        <v>5.4353342799999997E-3</v>
      </c>
      <c r="F1451" s="45">
        <v>7.2431277999999999E-4</v>
      </c>
      <c r="G1451" s="45">
        <v>1.0648145799999999E-3</v>
      </c>
      <c r="H1451" s="45">
        <v>3.6462064700000002E-3</v>
      </c>
    </row>
    <row r="1452" spans="1:8" x14ac:dyDescent="0.35">
      <c r="A1452" s="45" t="s">
        <v>64</v>
      </c>
      <c r="B1452" s="45" t="s">
        <v>12</v>
      </c>
      <c r="C1452" s="45" t="s">
        <v>35</v>
      </c>
      <c r="D1452" s="45">
        <v>140</v>
      </c>
      <c r="E1452" s="45">
        <v>7.3500328500000003E-3</v>
      </c>
      <c r="F1452" s="45">
        <v>9.864415699999999E-4</v>
      </c>
      <c r="G1452" s="45">
        <v>1.40930863E-3</v>
      </c>
      <c r="H1452" s="45">
        <v>4.9542821800000001E-3</v>
      </c>
    </row>
    <row r="1453" spans="1:8" x14ac:dyDescent="0.35">
      <c r="A1453" s="45" t="s">
        <v>64</v>
      </c>
      <c r="B1453" s="45" t="s">
        <v>13</v>
      </c>
      <c r="C1453" s="45" t="s">
        <v>35</v>
      </c>
      <c r="D1453" s="45">
        <v>353</v>
      </c>
      <c r="E1453" s="45">
        <v>6.3084603099999997E-3</v>
      </c>
      <c r="F1453" s="45">
        <v>9.1048265999999997E-4</v>
      </c>
      <c r="G1453" s="45">
        <v>1.13501311E-3</v>
      </c>
      <c r="H1453" s="45">
        <v>4.26296405E-3</v>
      </c>
    </row>
    <row r="1454" spans="1:8" x14ac:dyDescent="0.35">
      <c r="A1454" s="45" t="s">
        <v>64</v>
      </c>
      <c r="B1454" s="45" t="s">
        <v>8</v>
      </c>
      <c r="C1454" s="45" t="s">
        <v>57</v>
      </c>
      <c r="D1454" s="45">
        <v>4</v>
      </c>
      <c r="E1454" s="45">
        <v>6.4207175299999999E-3</v>
      </c>
      <c r="F1454" s="45">
        <v>2.2077543300000001E-3</v>
      </c>
      <c r="G1454" s="45">
        <v>3.0902776E-3</v>
      </c>
      <c r="H1454" s="45">
        <v>1.12268489E-3</v>
      </c>
    </row>
    <row r="1455" spans="1:8" x14ac:dyDescent="0.35">
      <c r="A1455" s="45" t="s">
        <v>64</v>
      </c>
      <c r="B1455" s="45" t="s">
        <v>11</v>
      </c>
      <c r="C1455" s="45" t="s">
        <v>57</v>
      </c>
      <c r="D1455" s="45">
        <v>2</v>
      </c>
      <c r="E1455" s="45">
        <v>6.4583333299999997E-3</v>
      </c>
      <c r="F1455" s="45">
        <v>1.89814791E-3</v>
      </c>
      <c r="G1455" s="45">
        <v>3.9178239499999996E-3</v>
      </c>
      <c r="H1455" s="45">
        <v>6.4236076000000002E-4</v>
      </c>
    </row>
    <row r="1456" spans="1:8" x14ac:dyDescent="0.35">
      <c r="A1456" s="45" t="s">
        <v>64</v>
      </c>
      <c r="B1456" s="45" t="s">
        <v>13</v>
      </c>
      <c r="C1456" s="45" t="s">
        <v>57</v>
      </c>
      <c r="D1456" s="45">
        <v>2</v>
      </c>
      <c r="E1456" s="45">
        <v>6.3831017300000001E-3</v>
      </c>
      <c r="F1456" s="45">
        <v>2.5173607600000002E-3</v>
      </c>
      <c r="G1456" s="45">
        <v>2.2627312399999999E-3</v>
      </c>
      <c r="H1456" s="45">
        <v>1.60300902E-3</v>
      </c>
    </row>
    <row r="1457" spans="1:8" x14ac:dyDescent="0.35">
      <c r="A1457" s="45" t="s">
        <v>64</v>
      </c>
      <c r="B1457" s="45" t="s">
        <v>8</v>
      </c>
      <c r="C1457" s="45" t="s">
        <v>36</v>
      </c>
      <c r="D1457" s="45">
        <v>1914</v>
      </c>
      <c r="E1457" s="45">
        <v>6.5236534399999999E-3</v>
      </c>
      <c r="F1457" s="45">
        <v>9.8434633000000007E-4</v>
      </c>
      <c r="G1457" s="45">
        <v>1.16037022E-3</v>
      </c>
      <c r="H1457" s="45">
        <v>4.3789363900000001E-3</v>
      </c>
    </row>
    <row r="1458" spans="1:8" x14ac:dyDescent="0.35">
      <c r="A1458" s="45" t="s">
        <v>64</v>
      </c>
      <c r="B1458" s="45" t="s">
        <v>10</v>
      </c>
      <c r="C1458" s="45" t="s">
        <v>36</v>
      </c>
      <c r="D1458" s="45">
        <v>605</v>
      </c>
      <c r="E1458" s="45">
        <v>6.0282749499999998E-3</v>
      </c>
      <c r="F1458" s="45">
        <v>8.2304077999999995E-4</v>
      </c>
      <c r="G1458" s="45">
        <v>1.0418194599999999E-3</v>
      </c>
      <c r="H1458" s="45">
        <v>4.1634142199999998E-3</v>
      </c>
    </row>
    <row r="1459" spans="1:8" x14ac:dyDescent="0.35">
      <c r="A1459" s="45" t="s">
        <v>64</v>
      </c>
      <c r="B1459" s="45" t="s">
        <v>11</v>
      </c>
      <c r="C1459" s="45" t="s">
        <v>36</v>
      </c>
      <c r="D1459" s="45">
        <v>475</v>
      </c>
      <c r="E1459" s="45">
        <v>6.2860377799999999E-3</v>
      </c>
      <c r="F1459" s="45">
        <v>9.1839644999999997E-4</v>
      </c>
      <c r="G1459" s="45">
        <v>1.1368175099999999E-3</v>
      </c>
      <c r="H1459" s="45">
        <v>4.2308233400000003E-3</v>
      </c>
    </row>
    <row r="1460" spans="1:8" x14ac:dyDescent="0.35">
      <c r="A1460" s="45" t="s">
        <v>64</v>
      </c>
      <c r="B1460" s="45" t="s">
        <v>12</v>
      </c>
      <c r="C1460" s="45" t="s">
        <v>36</v>
      </c>
      <c r="D1460" s="45">
        <v>177</v>
      </c>
      <c r="E1460" s="45">
        <v>7.6318265000000001E-3</v>
      </c>
      <c r="F1460" s="45">
        <v>1.32277911E-3</v>
      </c>
      <c r="G1460" s="45">
        <v>1.2275709099999999E-3</v>
      </c>
      <c r="H1460" s="45">
        <v>5.0814759999999997E-3</v>
      </c>
    </row>
    <row r="1461" spans="1:8" x14ac:dyDescent="0.35">
      <c r="A1461" s="45" t="s">
        <v>64</v>
      </c>
      <c r="B1461" s="45" t="s">
        <v>13</v>
      </c>
      <c r="C1461" s="45" t="s">
        <v>36</v>
      </c>
      <c r="D1461" s="45">
        <v>657</v>
      </c>
      <c r="E1461" s="45">
        <v>6.8530671400000003E-3</v>
      </c>
      <c r="F1461" s="45">
        <v>1.0893896500000001E-3</v>
      </c>
      <c r="G1461" s="45">
        <v>1.2684618999999999E-3</v>
      </c>
      <c r="H1461" s="45">
        <v>4.49521509E-3</v>
      </c>
    </row>
    <row r="1462" spans="1:8" x14ac:dyDescent="0.35">
      <c r="A1462" s="45" t="s">
        <v>64</v>
      </c>
      <c r="B1462" s="45" t="s">
        <v>8</v>
      </c>
      <c r="C1462" s="45" t="s">
        <v>37</v>
      </c>
      <c r="D1462" s="45">
        <v>1942</v>
      </c>
      <c r="E1462" s="45">
        <v>5.6196120400000002E-3</v>
      </c>
      <c r="F1462" s="45">
        <v>1.1553390900000001E-3</v>
      </c>
      <c r="G1462" s="45">
        <v>9.6182199999999998E-4</v>
      </c>
      <c r="H1462" s="45">
        <v>3.5024504600000002E-3</v>
      </c>
    </row>
    <row r="1463" spans="1:8" x14ac:dyDescent="0.35">
      <c r="A1463" s="45" t="s">
        <v>64</v>
      </c>
      <c r="B1463" s="45" t="s">
        <v>10</v>
      </c>
      <c r="C1463" s="45" t="s">
        <v>37</v>
      </c>
      <c r="D1463" s="45">
        <v>939</v>
      </c>
      <c r="E1463" s="45">
        <v>5.0132871500000002E-3</v>
      </c>
      <c r="F1463" s="45">
        <v>9.8340161999999997E-4</v>
      </c>
      <c r="G1463" s="45">
        <v>7.9238626E-4</v>
      </c>
      <c r="H1463" s="45">
        <v>3.2374987700000001E-3</v>
      </c>
    </row>
    <row r="1464" spans="1:8" x14ac:dyDescent="0.35">
      <c r="A1464" s="45" t="s">
        <v>64</v>
      </c>
      <c r="B1464" s="45" t="s">
        <v>11</v>
      </c>
      <c r="C1464" s="45" t="s">
        <v>37</v>
      </c>
      <c r="D1464" s="45">
        <v>469</v>
      </c>
      <c r="E1464" s="45">
        <v>5.8123072699999999E-3</v>
      </c>
      <c r="F1464" s="45">
        <v>1.2481982499999999E-3</v>
      </c>
      <c r="G1464" s="45">
        <v>9.5378735999999997E-4</v>
      </c>
      <c r="H1464" s="45">
        <v>3.6103211699999999E-3</v>
      </c>
    </row>
    <row r="1465" spans="1:8" x14ac:dyDescent="0.35">
      <c r="A1465" s="45" t="s">
        <v>64</v>
      </c>
      <c r="B1465" s="45" t="s">
        <v>12</v>
      </c>
      <c r="C1465" s="45" t="s">
        <v>37</v>
      </c>
      <c r="D1465" s="45">
        <v>92</v>
      </c>
      <c r="E1465" s="45">
        <v>6.7086853500000002E-3</v>
      </c>
      <c r="F1465" s="45">
        <v>1.9351346E-3</v>
      </c>
      <c r="G1465" s="45">
        <v>1.3191925900000001E-3</v>
      </c>
      <c r="H1465" s="45">
        <v>3.4543576699999998E-3</v>
      </c>
    </row>
    <row r="1466" spans="1:8" x14ac:dyDescent="0.35">
      <c r="A1466" s="45" t="s">
        <v>64</v>
      </c>
      <c r="B1466" s="45" t="s">
        <v>13</v>
      </c>
      <c r="C1466" s="45" t="s">
        <v>37</v>
      </c>
      <c r="D1466" s="45">
        <v>442</v>
      </c>
      <c r="E1466" s="45">
        <v>6.4765583299999999E-3</v>
      </c>
      <c r="F1466" s="45">
        <v>1.2597670300000001E-3</v>
      </c>
      <c r="G1466" s="45">
        <v>1.25591773E-3</v>
      </c>
      <c r="H1466" s="45">
        <v>3.9608730999999998E-3</v>
      </c>
    </row>
    <row r="1467" spans="1:8" x14ac:dyDescent="0.35">
      <c r="A1467" s="45" t="s">
        <v>64</v>
      </c>
      <c r="B1467" s="45" t="s">
        <v>8</v>
      </c>
      <c r="C1467" s="45" t="s">
        <v>38</v>
      </c>
      <c r="D1467" s="45">
        <v>1081</v>
      </c>
      <c r="E1467" s="45">
        <v>7.0567587600000002E-3</v>
      </c>
      <c r="F1467" s="45">
        <v>1.4009124E-3</v>
      </c>
      <c r="G1467" s="45">
        <v>1.5207110499999999E-3</v>
      </c>
      <c r="H1467" s="45">
        <v>4.1351348399999996E-3</v>
      </c>
    </row>
    <row r="1468" spans="1:8" x14ac:dyDescent="0.35">
      <c r="A1468" s="45" t="s">
        <v>64</v>
      </c>
      <c r="B1468" s="45" t="s">
        <v>10</v>
      </c>
      <c r="C1468" s="45" t="s">
        <v>38</v>
      </c>
      <c r="D1468" s="45">
        <v>438</v>
      </c>
      <c r="E1468" s="45">
        <v>6.2434728300000001E-3</v>
      </c>
      <c r="F1468" s="45">
        <v>1.1979692699999999E-3</v>
      </c>
      <c r="G1468" s="45">
        <v>1.36182963E-3</v>
      </c>
      <c r="H1468" s="45">
        <v>3.6836734600000001E-3</v>
      </c>
    </row>
    <row r="1469" spans="1:8" x14ac:dyDescent="0.35">
      <c r="A1469" s="45" t="s">
        <v>64</v>
      </c>
      <c r="B1469" s="45" t="s">
        <v>11</v>
      </c>
      <c r="C1469" s="45" t="s">
        <v>38</v>
      </c>
      <c r="D1469" s="45">
        <v>251</v>
      </c>
      <c r="E1469" s="45">
        <v>6.8215100000000002E-3</v>
      </c>
      <c r="F1469" s="45">
        <v>1.4274381499999999E-3</v>
      </c>
      <c r="G1469" s="45">
        <v>1.4858157800000001E-3</v>
      </c>
      <c r="H1469" s="45">
        <v>3.9082556200000004E-3</v>
      </c>
    </row>
    <row r="1470" spans="1:8" x14ac:dyDescent="0.35">
      <c r="A1470" s="45" t="s">
        <v>64</v>
      </c>
      <c r="B1470" s="45" t="s">
        <v>12</v>
      </c>
      <c r="C1470" s="45" t="s">
        <v>38</v>
      </c>
      <c r="D1470" s="45">
        <v>104</v>
      </c>
      <c r="E1470" s="45">
        <v>8.3740649299999994E-3</v>
      </c>
      <c r="F1470" s="45">
        <v>1.6754582599999999E-3</v>
      </c>
      <c r="G1470" s="45">
        <v>1.75636553E-3</v>
      </c>
      <c r="H1470" s="45">
        <v>4.9422406800000004E-3</v>
      </c>
    </row>
    <row r="1471" spans="1:8" x14ac:dyDescent="0.35">
      <c r="A1471" s="45" t="s">
        <v>64</v>
      </c>
      <c r="B1471" s="45" t="s">
        <v>13</v>
      </c>
      <c r="C1471" s="45" t="s">
        <v>38</v>
      </c>
      <c r="D1471" s="45">
        <v>288</v>
      </c>
      <c r="E1471" s="45">
        <v>8.0229630400000009E-3</v>
      </c>
      <c r="F1471" s="45">
        <v>1.5872955900000001E-3</v>
      </c>
      <c r="G1471" s="45">
        <v>1.70765793E-3</v>
      </c>
      <c r="H1471" s="45">
        <v>4.72800902E-3</v>
      </c>
    </row>
    <row r="1472" spans="1:8" x14ac:dyDescent="0.35">
      <c r="A1472" s="45" t="s">
        <v>64</v>
      </c>
      <c r="B1472" s="45" t="s">
        <v>8</v>
      </c>
      <c r="C1472" s="45" t="s">
        <v>39</v>
      </c>
      <c r="D1472" s="45">
        <v>922</v>
      </c>
      <c r="E1472" s="45">
        <v>6.8813014800000001E-3</v>
      </c>
      <c r="F1472" s="45">
        <v>7.5389627E-4</v>
      </c>
      <c r="G1472" s="45">
        <v>1.6272744000000001E-3</v>
      </c>
      <c r="H1472" s="45">
        <v>4.5001303100000003E-3</v>
      </c>
    </row>
    <row r="1473" spans="1:8" x14ac:dyDescent="0.35">
      <c r="A1473" s="45" t="s">
        <v>64</v>
      </c>
      <c r="B1473" s="45" t="s">
        <v>10</v>
      </c>
      <c r="C1473" s="45" t="s">
        <v>39</v>
      </c>
      <c r="D1473" s="45">
        <v>352</v>
      </c>
      <c r="E1473" s="45">
        <v>6.17914144E-3</v>
      </c>
      <c r="F1473" s="45">
        <v>6.9164932000000004E-4</v>
      </c>
      <c r="G1473" s="45">
        <v>1.3621235900000001E-3</v>
      </c>
      <c r="H1473" s="45">
        <v>4.1253680099999999E-3</v>
      </c>
    </row>
    <row r="1474" spans="1:8" x14ac:dyDescent="0.35">
      <c r="A1474" s="45" t="s">
        <v>64</v>
      </c>
      <c r="B1474" s="45" t="s">
        <v>11</v>
      </c>
      <c r="C1474" s="45" t="s">
        <v>39</v>
      </c>
      <c r="D1474" s="45">
        <v>250</v>
      </c>
      <c r="E1474" s="45">
        <v>6.43513865E-3</v>
      </c>
      <c r="F1474" s="45">
        <v>7.6518492999999999E-4</v>
      </c>
      <c r="G1474" s="45">
        <v>1.43874976E-3</v>
      </c>
      <c r="H1474" s="45">
        <v>4.2312034500000002E-3</v>
      </c>
    </row>
    <row r="1475" spans="1:8" x14ac:dyDescent="0.35">
      <c r="A1475" s="45" t="s">
        <v>64</v>
      </c>
      <c r="B1475" s="45" t="s">
        <v>12</v>
      </c>
      <c r="C1475" s="45" t="s">
        <v>39</v>
      </c>
      <c r="D1475" s="45">
        <v>93</v>
      </c>
      <c r="E1475" s="45">
        <v>8.4742132400000003E-3</v>
      </c>
      <c r="F1475" s="45">
        <v>9.6176796000000005E-4</v>
      </c>
      <c r="G1475" s="45">
        <v>2.1064812500000002E-3</v>
      </c>
      <c r="H1475" s="45">
        <v>5.4059635500000001E-3</v>
      </c>
    </row>
    <row r="1476" spans="1:8" x14ac:dyDescent="0.35">
      <c r="A1476" s="45" t="s">
        <v>64</v>
      </c>
      <c r="B1476" s="45" t="s">
        <v>13</v>
      </c>
      <c r="C1476" s="45" t="s">
        <v>39</v>
      </c>
      <c r="D1476" s="45">
        <v>227</v>
      </c>
      <c r="E1476" s="45">
        <v>7.8088796800000002E-3</v>
      </c>
      <c r="F1476" s="45">
        <v>7.5282444E-4</v>
      </c>
      <c r="G1476" s="45">
        <v>2.0497325800000001E-3</v>
      </c>
      <c r="H1476" s="45">
        <v>5.0063221899999998E-3</v>
      </c>
    </row>
    <row r="1477" spans="1:8" x14ac:dyDescent="0.35">
      <c r="A1477" s="45" t="s">
        <v>64</v>
      </c>
      <c r="B1477" s="45" t="s">
        <v>8</v>
      </c>
      <c r="C1477" s="45" t="s">
        <v>40</v>
      </c>
      <c r="D1477" s="45">
        <v>2178</v>
      </c>
      <c r="E1477" s="45">
        <v>4.9067003900000001E-3</v>
      </c>
      <c r="F1477" s="45">
        <v>9.0282537000000004E-4</v>
      </c>
      <c r="G1477" s="45">
        <v>5.3539899000000003E-4</v>
      </c>
      <c r="H1477" s="45">
        <v>3.4684755499999999E-3</v>
      </c>
    </row>
    <row r="1478" spans="1:8" x14ac:dyDescent="0.35">
      <c r="A1478" s="45" t="s">
        <v>64</v>
      </c>
      <c r="B1478" s="45" t="s">
        <v>10</v>
      </c>
      <c r="C1478" s="45" t="s">
        <v>40</v>
      </c>
      <c r="D1478" s="45">
        <v>1115</v>
      </c>
      <c r="E1478" s="45">
        <v>4.7064335000000001E-3</v>
      </c>
      <c r="F1478" s="45">
        <v>8.4323594000000005E-4</v>
      </c>
      <c r="G1478" s="45">
        <v>4.7945707000000002E-4</v>
      </c>
      <c r="H1478" s="45">
        <v>3.3837400000000001E-3</v>
      </c>
    </row>
    <row r="1479" spans="1:8" x14ac:dyDescent="0.35">
      <c r="A1479" s="45" t="s">
        <v>64</v>
      </c>
      <c r="B1479" s="45" t="s">
        <v>11</v>
      </c>
      <c r="C1479" s="45" t="s">
        <v>40</v>
      </c>
      <c r="D1479" s="45">
        <v>406</v>
      </c>
      <c r="E1479" s="45">
        <v>4.7832851900000001E-3</v>
      </c>
      <c r="F1479" s="45">
        <v>9.2330299000000003E-4</v>
      </c>
      <c r="G1479" s="45">
        <v>4.9899630000000003E-4</v>
      </c>
      <c r="H1479" s="45">
        <v>3.3609854299999999E-3</v>
      </c>
    </row>
    <row r="1480" spans="1:8" x14ac:dyDescent="0.35">
      <c r="A1480" s="45" t="s">
        <v>64</v>
      </c>
      <c r="B1480" s="45" t="s">
        <v>12</v>
      </c>
      <c r="C1480" s="45" t="s">
        <v>40</v>
      </c>
      <c r="D1480" s="45">
        <v>118</v>
      </c>
      <c r="E1480" s="45">
        <v>5.7056259400000003E-3</v>
      </c>
      <c r="F1480" s="45">
        <v>1.3177767600000001E-3</v>
      </c>
      <c r="G1480" s="45">
        <v>5.7379919000000005E-4</v>
      </c>
      <c r="H1480" s="45">
        <v>3.8140494900000001E-3</v>
      </c>
    </row>
    <row r="1481" spans="1:8" x14ac:dyDescent="0.35">
      <c r="A1481" s="45" t="s">
        <v>64</v>
      </c>
      <c r="B1481" s="45" t="s">
        <v>13</v>
      </c>
      <c r="C1481" s="45" t="s">
        <v>40</v>
      </c>
      <c r="D1481" s="45">
        <v>539</v>
      </c>
      <c r="E1481" s="45">
        <v>5.2390398100000003E-3</v>
      </c>
      <c r="F1481" s="45">
        <v>9.1982729000000005E-4</v>
      </c>
      <c r="G1481" s="45">
        <v>6.7013649999999995E-4</v>
      </c>
      <c r="H1481" s="45">
        <v>3.6490755599999998E-3</v>
      </c>
    </row>
    <row r="1482" spans="1:8" x14ac:dyDescent="0.35">
      <c r="A1482" s="45" t="s">
        <v>64</v>
      </c>
      <c r="B1482" s="45" t="s">
        <v>8</v>
      </c>
      <c r="C1482" s="45" t="s">
        <v>41</v>
      </c>
      <c r="D1482" s="45">
        <v>1124</v>
      </c>
      <c r="E1482" s="45">
        <v>6.9773952999999996E-3</v>
      </c>
      <c r="F1482" s="45">
        <v>7.7374308999999999E-4</v>
      </c>
      <c r="G1482" s="45">
        <v>1.48244917E-3</v>
      </c>
      <c r="H1482" s="45">
        <v>4.7212025500000003E-3</v>
      </c>
    </row>
    <row r="1483" spans="1:8" x14ac:dyDescent="0.35">
      <c r="A1483" s="45" t="s">
        <v>64</v>
      </c>
      <c r="B1483" s="45" t="s">
        <v>10</v>
      </c>
      <c r="C1483" s="45" t="s">
        <v>41</v>
      </c>
      <c r="D1483" s="45">
        <v>414</v>
      </c>
      <c r="E1483" s="45">
        <v>6.3205345199999997E-3</v>
      </c>
      <c r="F1483" s="45">
        <v>7.0506775000000002E-4</v>
      </c>
      <c r="G1483" s="45">
        <v>1.1773682399999999E-3</v>
      </c>
      <c r="H1483" s="45">
        <v>4.4380980299999996E-3</v>
      </c>
    </row>
    <row r="1484" spans="1:8" x14ac:dyDescent="0.35">
      <c r="A1484" s="45" t="s">
        <v>64</v>
      </c>
      <c r="B1484" s="45" t="s">
        <v>11</v>
      </c>
      <c r="C1484" s="45" t="s">
        <v>41</v>
      </c>
      <c r="D1484" s="45">
        <v>281</v>
      </c>
      <c r="E1484" s="45">
        <v>6.8158937299999996E-3</v>
      </c>
      <c r="F1484" s="45">
        <v>7.5214984000000003E-4</v>
      </c>
      <c r="G1484" s="45">
        <v>1.39061858E-3</v>
      </c>
      <c r="H1484" s="45">
        <v>4.67312484E-3</v>
      </c>
    </row>
    <row r="1485" spans="1:8" x14ac:dyDescent="0.35">
      <c r="A1485" s="45" t="s">
        <v>64</v>
      </c>
      <c r="B1485" s="45" t="s">
        <v>12</v>
      </c>
      <c r="C1485" s="45" t="s">
        <v>41</v>
      </c>
      <c r="D1485" s="45">
        <v>140</v>
      </c>
      <c r="E1485" s="45">
        <v>8.0936670800000002E-3</v>
      </c>
      <c r="F1485" s="45">
        <v>1.0082669599999999E-3</v>
      </c>
      <c r="G1485" s="45">
        <v>1.70791971E-3</v>
      </c>
      <c r="H1485" s="45">
        <v>5.3774799099999999E-3</v>
      </c>
    </row>
    <row r="1486" spans="1:8" x14ac:dyDescent="0.35">
      <c r="A1486" s="45" t="s">
        <v>64</v>
      </c>
      <c r="B1486" s="45" t="s">
        <v>13</v>
      </c>
      <c r="C1486" s="45" t="s">
        <v>41</v>
      </c>
      <c r="D1486" s="45">
        <v>289</v>
      </c>
      <c r="E1486" s="45">
        <v>7.5346418699999999E-3</v>
      </c>
      <c r="F1486" s="45">
        <v>7.7950763999999997E-4</v>
      </c>
      <c r="G1486" s="45">
        <v>1.8995496100000001E-3</v>
      </c>
      <c r="H1486" s="45">
        <v>4.8555841499999999E-3</v>
      </c>
    </row>
    <row r="1487" spans="1:8" x14ac:dyDescent="0.35">
      <c r="A1487" s="45" t="s">
        <v>64</v>
      </c>
      <c r="B1487" s="45" t="s">
        <v>8</v>
      </c>
      <c r="C1487" s="45" t="s">
        <v>42</v>
      </c>
      <c r="D1487" s="45">
        <v>875</v>
      </c>
      <c r="E1487" s="45">
        <v>7.59702356E-3</v>
      </c>
      <c r="F1487" s="45">
        <v>1.17361088E-3</v>
      </c>
      <c r="G1487" s="45">
        <v>1.80808177E-3</v>
      </c>
      <c r="H1487" s="45">
        <v>4.6153304499999999E-3</v>
      </c>
    </row>
    <row r="1488" spans="1:8" x14ac:dyDescent="0.35">
      <c r="A1488" s="45" t="s">
        <v>64</v>
      </c>
      <c r="B1488" s="45" t="s">
        <v>10</v>
      </c>
      <c r="C1488" s="45" t="s">
        <v>42</v>
      </c>
      <c r="D1488" s="45">
        <v>316</v>
      </c>
      <c r="E1488" s="45">
        <v>6.51429885E-3</v>
      </c>
      <c r="F1488" s="45">
        <v>1.00262224E-3</v>
      </c>
      <c r="G1488" s="45">
        <v>1.75347197E-3</v>
      </c>
      <c r="H1488" s="45">
        <v>3.75820416E-3</v>
      </c>
    </row>
    <row r="1489" spans="1:8" x14ac:dyDescent="0.35">
      <c r="A1489" s="45" t="s">
        <v>64</v>
      </c>
      <c r="B1489" s="45" t="s">
        <v>11</v>
      </c>
      <c r="C1489" s="45" t="s">
        <v>42</v>
      </c>
      <c r="D1489" s="45">
        <v>224</v>
      </c>
      <c r="E1489" s="45">
        <v>7.0119768699999996E-3</v>
      </c>
      <c r="F1489" s="45">
        <v>1.13467238E-3</v>
      </c>
      <c r="G1489" s="45">
        <v>1.60378407E-3</v>
      </c>
      <c r="H1489" s="45">
        <v>4.2735199399999996E-3</v>
      </c>
    </row>
    <row r="1490" spans="1:8" x14ac:dyDescent="0.35">
      <c r="A1490" s="45" t="s">
        <v>64</v>
      </c>
      <c r="B1490" s="45" t="s">
        <v>12</v>
      </c>
      <c r="C1490" s="45" t="s">
        <v>42</v>
      </c>
      <c r="D1490" s="45">
        <v>105</v>
      </c>
      <c r="E1490" s="45">
        <v>8.6480376799999998E-3</v>
      </c>
      <c r="F1490" s="45">
        <v>1.45888424E-3</v>
      </c>
      <c r="G1490" s="45">
        <v>1.6353612800000001E-3</v>
      </c>
      <c r="H1490" s="45">
        <v>5.5537916399999998E-3</v>
      </c>
    </row>
    <row r="1491" spans="1:8" x14ac:dyDescent="0.35">
      <c r="A1491" s="45" t="s">
        <v>64</v>
      </c>
      <c r="B1491" s="45" t="s">
        <v>13</v>
      </c>
      <c r="C1491" s="45" t="s">
        <v>42</v>
      </c>
      <c r="D1491" s="45">
        <v>230</v>
      </c>
      <c r="E1491" s="45">
        <v>9.17456696E-3</v>
      </c>
      <c r="F1491" s="45">
        <v>1.31622361E-3</v>
      </c>
      <c r="G1491" s="45">
        <v>2.16092972E-3</v>
      </c>
      <c r="H1491" s="45">
        <v>5.6974132100000002E-3</v>
      </c>
    </row>
    <row r="1492" spans="1:8" x14ac:dyDescent="0.35">
      <c r="A1492" s="45" t="s">
        <v>64</v>
      </c>
      <c r="B1492" s="45" t="s">
        <v>8</v>
      </c>
      <c r="C1492" s="45" t="s">
        <v>43</v>
      </c>
      <c r="D1492" s="45">
        <v>1105</v>
      </c>
      <c r="E1492" s="45">
        <v>6.6663417299999998E-3</v>
      </c>
      <c r="F1492" s="45">
        <v>1.0117414200000001E-3</v>
      </c>
      <c r="G1492" s="45">
        <v>1.50963609E-3</v>
      </c>
      <c r="H1492" s="45">
        <v>4.1449637300000003E-3</v>
      </c>
    </row>
    <row r="1493" spans="1:8" x14ac:dyDescent="0.35">
      <c r="A1493" s="45" t="s">
        <v>64</v>
      </c>
      <c r="B1493" s="45" t="s">
        <v>10</v>
      </c>
      <c r="C1493" s="45" t="s">
        <v>43</v>
      </c>
      <c r="D1493" s="45">
        <v>367</v>
      </c>
      <c r="E1493" s="45">
        <v>5.8989931100000004E-3</v>
      </c>
      <c r="F1493" s="45">
        <v>8.9530323999999998E-4</v>
      </c>
      <c r="G1493" s="45">
        <v>1.2877810799999999E-3</v>
      </c>
      <c r="H1493" s="45">
        <v>3.7159082700000002E-3</v>
      </c>
    </row>
    <row r="1494" spans="1:8" x14ac:dyDescent="0.35">
      <c r="A1494" s="45" t="s">
        <v>64</v>
      </c>
      <c r="B1494" s="45" t="s">
        <v>11</v>
      </c>
      <c r="C1494" s="45" t="s">
        <v>43</v>
      </c>
      <c r="D1494" s="45">
        <v>205</v>
      </c>
      <c r="E1494" s="45">
        <v>6.8140241700000003E-3</v>
      </c>
      <c r="F1494" s="45">
        <v>1.15136606E-3</v>
      </c>
      <c r="G1494" s="45">
        <v>1.40599569E-3</v>
      </c>
      <c r="H1494" s="45">
        <v>4.2566619E-3</v>
      </c>
    </row>
    <row r="1495" spans="1:8" x14ac:dyDescent="0.35">
      <c r="A1495" s="45" t="s">
        <v>64</v>
      </c>
      <c r="B1495" s="45" t="s">
        <v>12</v>
      </c>
      <c r="C1495" s="45" t="s">
        <v>43</v>
      </c>
      <c r="D1495" s="45">
        <v>126</v>
      </c>
      <c r="E1495" s="45">
        <v>7.1584727299999996E-3</v>
      </c>
      <c r="F1495" s="45">
        <v>1.2082045199999999E-3</v>
      </c>
      <c r="G1495" s="45">
        <v>1.63488365E-3</v>
      </c>
      <c r="H1495" s="45">
        <v>4.3153840899999999E-3</v>
      </c>
    </row>
    <row r="1496" spans="1:8" x14ac:dyDescent="0.35">
      <c r="A1496" s="45" t="s">
        <v>64</v>
      </c>
      <c r="B1496" s="45" t="s">
        <v>13</v>
      </c>
      <c r="C1496" s="45" t="s">
        <v>43</v>
      </c>
      <c r="D1496" s="45">
        <v>407</v>
      </c>
      <c r="E1496" s="45">
        <v>7.1315346999999999E-3</v>
      </c>
      <c r="F1496" s="45">
        <v>9.8558763000000009E-4</v>
      </c>
      <c r="G1496" s="45">
        <v>1.7231149000000001E-3</v>
      </c>
      <c r="H1496" s="45">
        <v>4.4228317000000001E-3</v>
      </c>
    </row>
    <row r="1497" spans="1:8" x14ac:dyDescent="0.35">
      <c r="A1497" s="45" t="s">
        <v>64</v>
      </c>
      <c r="B1497" s="45" t="s">
        <v>8</v>
      </c>
      <c r="C1497" s="45" t="s">
        <v>44</v>
      </c>
      <c r="D1497" s="45">
        <v>447</v>
      </c>
      <c r="E1497" s="45">
        <v>7.36937067E-3</v>
      </c>
      <c r="F1497" s="45">
        <v>7.7696451000000002E-4</v>
      </c>
      <c r="G1497" s="45">
        <v>1.2873112500000001E-3</v>
      </c>
      <c r="H1497" s="45">
        <v>5.3050944199999998E-3</v>
      </c>
    </row>
    <row r="1498" spans="1:8" x14ac:dyDescent="0.35">
      <c r="A1498" s="45" t="s">
        <v>64</v>
      </c>
      <c r="B1498" s="45" t="s">
        <v>10</v>
      </c>
      <c r="C1498" s="45" t="s">
        <v>44</v>
      </c>
      <c r="D1498" s="45">
        <v>173</v>
      </c>
      <c r="E1498" s="45">
        <v>6.6928920800000003E-3</v>
      </c>
      <c r="F1498" s="45">
        <v>6.4226053000000002E-4</v>
      </c>
      <c r="G1498" s="45">
        <v>1.15426277E-3</v>
      </c>
      <c r="H1498" s="45">
        <v>4.8963682999999996E-3</v>
      </c>
    </row>
    <row r="1499" spans="1:8" x14ac:dyDescent="0.35">
      <c r="A1499" s="45" t="s">
        <v>64</v>
      </c>
      <c r="B1499" s="45" t="s">
        <v>11</v>
      </c>
      <c r="C1499" s="45" t="s">
        <v>44</v>
      </c>
      <c r="D1499" s="45">
        <v>113</v>
      </c>
      <c r="E1499" s="45">
        <v>7.9418630899999992E-3</v>
      </c>
      <c r="F1499" s="45">
        <v>9.4733261999999996E-4</v>
      </c>
      <c r="G1499" s="45">
        <v>1.2372990000000001E-3</v>
      </c>
      <c r="H1499" s="45">
        <v>5.7572310099999998E-3</v>
      </c>
    </row>
    <row r="1500" spans="1:8" x14ac:dyDescent="0.35">
      <c r="A1500" s="45" t="s">
        <v>64</v>
      </c>
      <c r="B1500" s="45" t="s">
        <v>12</v>
      </c>
      <c r="C1500" s="45" t="s">
        <v>44</v>
      </c>
      <c r="D1500" s="45">
        <v>62</v>
      </c>
      <c r="E1500" s="45">
        <v>7.76265658E-3</v>
      </c>
      <c r="F1500" s="45">
        <v>8.3221298000000002E-4</v>
      </c>
      <c r="G1500" s="45">
        <v>1.3086167999999999E-3</v>
      </c>
      <c r="H1500" s="45">
        <v>5.6218262099999999E-3</v>
      </c>
    </row>
    <row r="1501" spans="1:8" x14ac:dyDescent="0.35">
      <c r="A1501" s="45" t="s">
        <v>64</v>
      </c>
      <c r="B1501" s="45" t="s">
        <v>13</v>
      </c>
      <c r="C1501" s="45" t="s">
        <v>44</v>
      </c>
      <c r="D1501" s="45">
        <v>99</v>
      </c>
      <c r="E1501" s="45">
        <v>7.6517487400000004E-3</v>
      </c>
      <c r="F1501" s="45">
        <v>7.8329569999999996E-4</v>
      </c>
      <c r="G1501" s="45">
        <v>1.56355194E-3</v>
      </c>
      <c r="H1501" s="45">
        <v>5.3049006199999997E-3</v>
      </c>
    </row>
    <row r="1502" spans="1:8" x14ac:dyDescent="0.35">
      <c r="A1502" s="45" t="s">
        <v>64</v>
      </c>
      <c r="B1502" s="45" t="s">
        <v>8</v>
      </c>
      <c r="C1502" s="45" t="s">
        <v>45</v>
      </c>
      <c r="D1502" s="45">
        <v>1457</v>
      </c>
      <c r="E1502" s="45">
        <v>7.0164147699999999E-3</v>
      </c>
      <c r="F1502" s="45">
        <v>1.46313113E-3</v>
      </c>
      <c r="G1502" s="45">
        <v>1.5484392799999999E-3</v>
      </c>
      <c r="H1502" s="45">
        <v>4.0048438800000001E-3</v>
      </c>
    </row>
    <row r="1503" spans="1:8" x14ac:dyDescent="0.35">
      <c r="A1503" s="45" t="s">
        <v>64</v>
      </c>
      <c r="B1503" s="45" t="s">
        <v>10</v>
      </c>
      <c r="C1503" s="45" t="s">
        <v>45</v>
      </c>
      <c r="D1503" s="45">
        <v>592</v>
      </c>
      <c r="E1503" s="45">
        <v>6.1825299399999997E-3</v>
      </c>
      <c r="F1503" s="45">
        <v>1.2328537100000001E-3</v>
      </c>
      <c r="G1503" s="45">
        <v>1.3653299299999999E-3</v>
      </c>
      <c r="H1503" s="45">
        <v>3.5843458299999998E-3</v>
      </c>
    </row>
    <row r="1504" spans="1:8" x14ac:dyDescent="0.35">
      <c r="A1504" s="45" t="s">
        <v>64</v>
      </c>
      <c r="B1504" s="45" t="s">
        <v>11</v>
      </c>
      <c r="C1504" s="45" t="s">
        <v>45</v>
      </c>
      <c r="D1504" s="45">
        <v>355</v>
      </c>
      <c r="E1504" s="45">
        <v>6.70618129E-3</v>
      </c>
      <c r="F1504" s="45">
        <v>1.47013538E-3</v>
      </c>
      <c r="G1504" s="45">
        <v>1.3494716000000001E-3</v>
      </c>
      <c r="H1504" s="45">
        <v>3.8865738300000001E-3</v>
      </c>
    </row>
    <row r="1505" spans="1:8" x14ac:dyDescent="0.35">
      <c r="A1505" s="45" t="s">
        <v>64</v>
      </c>
      <c r="B1505" s="45" t="s">
        <v>12</v>
      </c>
      <c r="C1505" s="45" t="s">
        <v>45</v>
      </c>
      <c r="D1505" s="45">
        <v>118</v>
      </c>
      <c r="E1505" s="45">
        <v>9.3110481000000002E-3</v>
      </c>
      <c r="F1505" s="45">
        <v>1.96690578E-3</v>
      </c>
      <c r="G1505" s="45">
        <v>2.2221238799999998E-3</v>
      </c>
      <c r="H1505" s="45">
        <v>5.12201797E-3</v>
      </c>
    </row>
    <row r="1506" spans="1:8" x14ac:dyDescent="0.35">
      <c r="A1506" s="45" t="s">
        <v>64</v>
      </c>
      <c r="B1506" s="45" t="s">
        <v>13</v>
      </c>
      <c r="C1506" s="45" t="s">
        <v>45</v>
      </c>
      <c r="D1506" s="45">
        <v>392</v>
      </c>
      <c r="E1506" s="45">
        <v>7.8659708099999993E-3</v>
      </c>
      <c r="F1506" s="45">
        <v>1.6529074400000001E-3</v>
      </c>
      <c r="G1506" s="45">
        <v>1.8023665399999999E-3</v>
      </c>
      <c r="H1506" s="45">
        <v>4.4106963399999999E-3</v>
      </c>
    </row>
    <row r="1507" spans="1:8" x14ac:dyDescent="0.35">
      <c r="A1507" s="45" t="s">
        <v>64</v>
      </c>
      <c r="B1507" s="45" t="s">
        <v>8</v>
      </c>
      <c r="C1507" s="45" t="s">
        <v>46</v>
      </c>
      <c r="D1507" s="45">
        <v>689</v>
      </c>
      <c r="E1507" s="45">
        <v>7.0732876700000001E-3</v>
      </c>
      <c r="F1507" s="45">
        <v>8.2226296E-4</v>
      </c>
      <c r="G1507" s="45">
        <v>1.5040582400000001E-3</v>
      </c>
      <c r="H1507" s="45">
        <v>4.7469659700000002E-3</v>
      </c>
    </row>
    <row r="1508" spans="1:8" x14ac:dyDescent="0.35">
      <c r="A1508" s="45" t="s">
        <v>64</v>
      </c>
      <c r="B1508" s="45" t="s">
        <v>10</v>
      </c>
      <c r="C1508" s="45" t="s">
        <v>46</v>
      </c>
      <c r="D1508" s="45">
        <v>265</v>
      </c>
      <c r="E1508" s="45">
        <v>6.5980954799999998E-3</v>
      </c>
      <c r="F1508" s="45">
        <v>6.7644978999999996E-4</v>
      </c>
      <c r="G1508" s="45">
        <v>1.3953089700000001E-3</v>
      </c>
      <c r="H1508" s="45">
        <v>4.5263362199999997E-3</v>
      </c>
    </row>
    <row r="1509" spans="1:8" x14ac:dyDescent="0.35">
      <c r="A1509" s="45" t="s">
        <v>64</v>
      </c>
      <c r="B1509" s="45" t="s">
        <v>11</v>
      </c>
      <c r="C1509" s="45" t="s">
        <v>46</v>
      </c>
      <c r="D1509" s="45">
        <v>151</v>
      </c>
      <c r="E1509" s="45">
        <v>6.6571618899999999E-3</v>
      </c>
      <c r="F1509" s="45">
        <v>8.2398184E-4</v>
      </c>
      <c r="G1509" s="45">
        <v>1.2710017100000001E-3</v>
      </c>
      <c r="H1509" s="45">
        <v>4.56217781E-3</v>
      </c>
    </row>
    <row r="1510" spans="1:8" x14ac:dyDescent="0.35">
      <c r="A1510" s="45" t="s">
        <v>64</v>
      </c>
      <c r="B1510" s="45" t="s">
        <v>12</v>
      </c>
      <c r="C1510" s="45" t="s">
        <v>46</v>
      </c>
      <c r="D1510" s="45">
        <v>80</v>
      </c>
      <c r="E1510" s="45">
        <v>7.3677660300000003E-3</v>
      </c>
      <c r="F1510" s="45">
        <v>9.8032382999999989E-4</v>
      </c>
      <c r="G1510" s="45">
        <v>1.7019673600000001E-3</v>
      </c>
      <c r="H1510" s="45">
        <v>4.6854742899999999E-3</v>
      </c>
    </row>
    <row r="1511" spans="1:8" x14ac:dyDescent="0.35">
      <c r="A1511" s="45" t="s">
        <v>64</v>
      </c>
      <c r="B1511" s="45" t="s">
        <v>13</v>
      </c>
      <c r="C1511" s="45" t="s">
        <v>46</v>
      </c>
      <c r="D1511" s="45">
        <v>193</v>
      </c>
      <c r="E1511" s="45">
        <v>7.9292599800000006E-3</v>
      </c>
      <c r="F1511" s="45">
        <v>9.5561045999999997E-4</v>
      </c>
      <c r="G1511" s="45">
        <v>1.7536818899999999E-3</v>
      </c>
      <c r="H1511" s="45">
        <v>5.2199671500000001E-3</v>
      </c>
    </row>
    <row r="1512" spans="1:8" x14ac:dyDescent="0.35">
      <c r="A1512" s="45" t="s">
        <v>64</v>
      </c>
      <c r="B1512" s="45" t="s">
        <v>8</v>
      </c>
      <c r="C1512" s="45" t="s">
        <v>47</v>
      </c>
      <c r="D1512" s="45">
        <v>559</v>
      </c>
      <c r="E1512" s="45">
        <v>6.6850317199999999E-3</v>
      </c>
      <c r="F1512" s="45">
        <v>3.0419708999999999E-4</v>
      </c>
      <c r="G1512" s="45">
        <v>1.6018184799999999E-3</v>
      </c>
      <c r="H1512" s="45">
        <v>4.7675865700000002E-3</v>
      </c>
    </row>
    <row r="1513" spans="1:8" x14ac:dyDescent="0.35">
      <c r="A1513" s="45" t="s">
        <v>64</v>
      </c>
      <c r="B1513" s="45" t="s">
        <v>10</v>
      </c>
      <c r="C1513" s="45" t="s">
        <v>47</v>
      </c>
      <c r="D1513" s="45">
        <v>243</v>
      </c>
      <c r="E1513" s="45">
        <v>5.7481231200000003E-3</v>
      </c>
      <c r="F1513" s="45">
        <v>2.5396256999999999E-4</v>
      </c>
      <c r="G1513" s="45">
        <v>1.3839351400000001E-3</v>
      </c>
      <c r="H1513" s="45">
        <v>4.0988890300000004E-3</v>
      </c>
    </row>
    <row r="1514" spans="1:8" x14ac:dyDescent="0.35">
      <c r="A1514" s="45" t="s">
        <v>64</v>
      </c>
      <c r="B1514" s="45" t="s">
        <v>11</v>
      </c>
      <c r="C1514" s="45" t="s">
        <v>47</v>
      </c>
      <c r="D1514" s="45">
        <v>141</v>
      </c>
      <c r="E1514" s="45">
        <v>7.2279679599999997E-3</v>
      </c>
      <c r="F1514" s="45">
        <v>2.5503985E-4</v>
      </c>
      <c r="G1514" s="45">
        <v>1.7031124400000001E-3</v>
      </c>
      <c r="H1514" s="45">
        <v>5.2578307800000001E-3</v>
      </c>
    </row>
    <row r="1515" spans="1:8" x14ac:dyDescent="0.35">
      <c r="A1515" s="45" t="s">
        <v>64</v>
      </c>
      <c r="B1515" s="45" t="s">
        <v>12</v>
      </c>
      <c r="C1515" s="45" t="s">
        <v>47</v>
      </c>
      <c r="D1515" s="45">
        <v>31</v>
      </c>
      <c r="E1515" s="45">
        <v>9.0770606499999996E-3</v>
      </c>
      <c r="F1515" s="45">
        <v>5.4659477000000003E-4</v>
      </c>
      <c r="G1515" s="45">
        <v>2.49253265E-3</v>
      </c>
      <c r="H1515" s="45">
        <v>6.0282255300000004E-3</v>
      </c>
    </row>
    <row r="1516" spans="1:8" x14ac:dyDescent="0.35">
      <c r="A1516" s="45" t="s">
        <v>64</v>
      </c>
      <c r="B1516" s="45" t="s">
        <v>13</v>
      </c>
      <c r="C1516" s="45" t="s">
        <v>47</v>
      </c>
      <c r="D1516" s="45">
        <v>144</v>
      </c>
      <c r="E1516" s="45">
        <v>7.2194892299999999E-3</v>
      </c>
      <c r="F1516" s="45">
        <v>3.8491813000000001E-4</v>
      </c>
      <c r="G1516" s="45">
        <v>1.67856199E-3</v>
      </c>
      <c r="H1516" s="45">
        <v>5.1445953299999996E-3</v>
      </c>
    </row>
    <row r="1517" spans="1:8" x14ac:dyDescent="0.35">
      <c r="A1517" s="45" t="s">
        <v>64</v>
      </c>
      <c r="B1517" s="45" t="s">
        <v>8</v>
      </c>
      <c r="C1517" s="45" t="s">
        <v>48</v>
      </c>
      <c r="D1517" s="45">
        <v>1981</v>
      </c>
      <c r="E1517" s="45">
        <v>6.0530184800000001E-3</v>
      </c>
      <c r="F1517" s="45">
        <v>1.15103296E-3</v>
      </c>
      <c r="G1517" s="45">
        <v>8.9747252000000005E-4</v>
      </c>
      <c r="H1517" s="45">
        <v>4.0045125399999996E-3</v>
      </c>
    </row>
    <row r="1518" spans="1:8" x14ac:dyDescent="0.35">
      <c r="A1518" s="45" t="s">
        <v>64</v>
      </c>
      <c r="B1518" s="45" t="s">
        <v>10</v>
      </c>
      <c r="C1518" s="45" t="s">
        <v>48</v>
      </c>
      <c r="D1518" s="45">
        <v>675</v>
      </c>
      <c r="E1518" s="45">
        <v>5.4566184199999999E-3</v>
      </c>
      <c r="F1518" s="45">
        <v>1.10190306E-3</v>
      </c>
      <c r="G1518" s="45">
        <v>7.7650867999999997E-4</v>
      </c>
      <c r="H1518" s="45">
        <v>3.57820621E-3</v>
      </c>
    </row>
    <row r="1519" spans="1:8" x14ac:dyDescent="0.35">
      <c r="A1519" s="45" t="s">
        <v>64</v>
      </c>
      <c r="B1519" s="45" t="s">
        <v>11</v>
      </c>
      <c r="C1519" s="45" t="s">
        <v>48</v>
      </c>
      <c r="D1519" s="45">
        <v>470</v>
      </c>
      <c r="E1519" s="45">
        <v>6.1155188600000004E-3</v>
      </c>
      <c r="F1519" s="45">
        <v>1.2379824199999999E-3</v>
      </c>
      <c r="G1519" s="45">
        <v>8.6111087999999995E-4</v>
      </c>
      <c r="H1519" s="45">
        <v>4.0164251000000002E-3</v>
      </c>
    </row>
    <row r="1520" spans="1:8" x14ac:dyDescent="0.35">
      <c r="A1520" s="45" t="s">
        <v>64</v>
      </c>
      <c r="B1520" s="45" t="s">
        <v>12</v>
      </c>
      <c r="C1520" s="45" t="s">
        <v>48</v>
      </c>
      <c r="D1520" s="45">
        <v>163</v>
      </c>
      <c r="E1520" s="45">
        <v>7.8884057999999996E-3</v>
      </c>
      <c r="F1520" s="45">
        <v>1.3626161999999999E-3</v>
      </c>
      <c r="G1520" s="45">
        <v>1.0812171199999999E-3</v>
      </c>
      <c r="H1520" s="45">
        <v>5.4445720299999998E-3</v>
      </c>
    </row>
    <row r="1521" spans="1:8" x14ac:dyDescent="0.35">
      <c r="A1521" s="45" t="s">
        <v>64</v>
      </c>
      <c r="B1521" s="45" t="s">
        <v>13</v>
      </c>
      <c r="C1521" s="45" t="s">
        <v>48</v>
      </c>
      <c r="D1521" s="45">
        <v>673</v>
      </c>
      <c r="E1521" s="45">
        <v>6.1630136200000003E-3</v>
      </c>
      <c r="F1521" s="45">
        <v>1.0883410899999999E-3</v>
      </c>
      <c r="G1521" s="45">
        <v>9.9968677000000002E-4</v>
      </c>
      <c r="H1521" s="45">
        <v>4.0749853200000002E-3</v>
      </c>
    </row>
    <row r="1522" spans="1:8" x14ac:dyDescent="0.35">
      <c r="A1522" s="45" t="s">
        <v>64</v>
      </c>
      <c r="B1522" s="45" t="s">
        <v>8</v>
      </c>
      <c r="C1522" s="45" t="s">
        <v>49</v>
      </c>
      <c r="D1522" s="45">
        <v>1450</v>
      </c>
      <c r="E1522" s="45">
        <v>7.1853206400000003E-3</v>
      </c>
      <c r="F1522" s="45">
        <v>1.1081095899999999E-3</v>
      </c>
      <c r="G1522" s="45">
        <v>1.1273624700000001E-3</v>
      </c>
      <c r="H1522" s="45">
        <v>4.9498481100000002E-3</v>
      </c>
    </row>
    <row r="1523" spans="1:8" x14ac:dyDescent="0.35">
      <c r="A1523" s="45" t="s">
        <v>64</v>
      </c>
      <c r="B1523" s="45" t="s">
        <v>10</v>
      </c>
      <c r="C1523" s="45" t="s">
        <v>49</v>
      </c>
      <c r="D1523" s="45">
        <v>611</v>
      </c>
      <c r="E1523" s="45">
        <v>6.4027737400000001E-3</v>
      </c>
      <c r="F1523" s="45">
        <v>9.9474500999999996E-4</v>
      </c>
      <c r="G1523" s="45">
        <v>1.0043679900000001E-3</v>
      </c>
      <c r="H1523" s="45">
        <v>4.40366028E-3</v>
      </c>
    </row>
    <row r="1524" spans="1:8" x14ac:dyDescent="0.35">
      <c r="A1524" s="45" t="s">
        <v>64</v>
      </c>
      <c r="B1524" s="45" t="s">
        <v>11</v>
      </c>
      <c r="C1524" s="45" t="s">
        <v>49</v>
      </c>
      <c r="D1524" s="45">
        <v>403</v>
      </c>
      <c r="E1524" s="45">
        <v>7.6470738000000002E-3</v>
      </c>
      <c r="F1524" s="45">
        <v>1.0646422500000001E-3</v>
      </c>
      <c r="G1524" s="45">
        <v>1.1326219800000001E-3</v>
      </c>
      <c r="H1524" s="45">
        <v>5.4498090699999996E-3</v>
      </c>
    </row>
    <row r="1525" spans="1:8" x14ac:dyDescent="0.35">
      <c r="A1525" s="45" t="s">
        <v>64</v>
      </c>
      <c r="B1525" s="45" t="s">
        <v>12</v>
      </c>
      <c r="C1525" s="45" t="s">
        <v>49</v>
      </c>
      <c r="D1525" s="45">
        <v>79</v>
      </c>
      <c r="E1525" s="45">
        <v>8.1088840000000002E-3</v>
      </c>
      <c r="F1525" s="45">
        <v>1.3935768800000001E-3</v>
      </c>
      <c r="G1525" s="45">
        <v>1.28853119E-3</v>
      </c>
      <c r="H1525" s="45">
        <v>5.4267754499999999E-3</v>
      </c>
    </row>
    <row r="1526" spans="1:8" x14ac:dyDescent="0.35">
      <c r="A1526" s="45" t="s">
        <v>64</v>
      </c>
      <c r="B1526" s="45" t="s">
        <v>13</v>
      </c>
      <c r="C1526" s="45" t="s">
        <v>49</v>
      </c>
      <c r="D1526" s="45">
        <v>357</v>
      </c>
      <c r="E1526" s="45">
        <v>7.79901289E-3</v>
      </c>
      <c r="F1526" s="45">
        <v>1.2880288700000001E-3</v>
      </c>
      <c r="G1526" s="45">
        <v>1.2962636300000001E-3</v>
      </c>
      <c r="H1526" s="45">
        <v>5.2147199100000003E-3</v>
      </c>
    </row>
    <row r="1527" spans="1:8" x14ac:dyDescent="0.35">
      <c r="A1527" s="45" t="s">
        <v>64</v>
      </c>
      <c r="B1527" s="45" t="s">
        <v>8</v>
      </c>
      <c r="C1527" s="45" t="s">
        <v>50</v>
      </c>
      <c r="D1527" s="45">
        <v>826</v>
      </c>
      <c r="E1527" s="45">
        <v>7.6538957099999997E-3</v>
      </c>
      <c r="F1527" s="45">
        <v>8.1996545999999998E-4</v>
      </c>
      <c r="G1527" s="45">
        <v>2.0649210600000001E-3</v>
      </c>
      <c r="H1527" s="45">
        <v>4.7690086999999997E-3</v>
      </c>
    </row>
    <row r="1528" spans="1:8" x14ac:dyDescent="0.35">
      <c r="A1528" s="45" t="s">
        <v>64</v>
      </c>
      <c r="B1528" s="45" t="s">
        <v>10</v>
      </c>
      <c r="C1528" s="45" t="s">
        <v>50</v>
      </c>
      <c r="D1528" s="45">
        <v>291</v>
      </c>
      <c r="E1528" s="45">
        <v>6.83685701E-3</v>
      </c>
      <c r="F1528" s="45">
        <v>7.4340531999999996E-4</v>
      </c>
      <c r="G1528" s="45">
        <v>1.8691530499999999E-3</v>
      </c>
      <c r="H1528" s="45">
        <v>4.2242981599999998E-3</v>
      </c>
    </row>
    <row r="1529" spans="1:8" x14ac:dyDescent="0.35">
      <c r="A1529" s="45" t="s">
        <v>64</v>
      </c>
      <c r="B1529" s="45" t="s">
        <v>11</v>
      </c>
      <c r="C1529" s="45" t="s">
        <v>50</v>
      </c>
      <c r="D1529" s="45">
        <v>200</v>
      </c>
      <c r="E1529" s="45">
        <v>7.0133099500000002E-3</v>
      </c>
      <c r="F1529" s="45">
        <v>6.8883080000000003E-4</v>
      </c>
      <c r="G1529" s="45">
        <v>1.99699048E-3</v>
      </c>
      <c r="H1529" s="45">
        <v>4.3274881700000002E-3</v>
      </c>
    </row>
    <row r="1530" spans="1:8" x14ac:dyDescent="0.35">
      <c r="A1530" s="45" t="s">
        <v>64</v>
      </c>
      <c r="B1530" s="45" t="s">
        <v>12</v>
      </c>
      <c r="C1530" s="45" t="s">
        <v>50</v>
      </c>
      <c r="D1530" s="45">
        <v>98</v>
      </c>
      <c r="E1530" s="45">
        <v>9.3257508800000007E-3</v>
      </c>
      <c r="F1530" s="45">
        <v>1.10355228E-3</v>
      </c>
      <c r="G1530" s="45">
        <v>2.2247021400000002E-3</v>
      </c>
      <c r="H1530" s="45">
        <v>5.9974959699999998E-3</v>
      </c>
    </row>
    <row r="1531" spans="1:8" x14ac:dyDescent="0.35">
      <c r="A1531" s="45" t="s">
        <v>64</v>
      </c>
      <c r="B1531" s="45" t="s">
        <v>13</v>
      </c>
      <c r="C1531" s="45" t="s">
        <v>50</v>
      </c>
      <c r="D1531" s="45">
        <v>237</v>
      </c>
      <c r="E1531" s="45">
        <v>8.5063581700000005E-3</v>
      </c>
      <c r="F1531" s="45">
        <v>9.0736810999999997E-4</v>
      </c>
      <c r="G1531" s="45">
        <v>2.2965500000000001E-3</v>
      </c>
      <c r="H1531" s="45">
        <v>5.3024395900000002E-3</v>
      </c>
    </row>
    <row r="1532" spans="1:8" x14ac:dyDescent="0.35">
      <c r="A1532" s="45" t="s">
        <v>64</v>
      </c>
      <c r="B1532" s="45" t="s">
        <v>8</v>
      </c>
      <c r="C1532" s="45" t="s">
        <v>51</v>
      </c>
      <c r="D1532" s="45">
        <v>1266</v>
      </c>
      <c r="E1532" s="45">
        <v>6.2717217099999998E-3</v>
      </c>
      <c r="F1532" s="45">
        <v>1.04838597E-3</v>
      </c>
      <c r="G1532" s="45">
        <v>9.2746158000000004E-4</v>
      </c>
      <c r="H1532" s="45">
        <v>4.2958736800000003E-3</v>
      </c>
    </row>
    <row r="1533" spans="1:8" x14ac:dyDescent="0.35">
      <c r="A1533" s="45" t="s">
        <v>64</v>
      </c>
      <c r="B1533" s="45" t="s">
        <v>10</v>
      </c>
      <c r="C1533" s="45" t="s">
        <v>51</v>
      </c>
      <c r="D1533" s="45">
        <v>556</v>
      </c>
      <c r="E1533" s="45">
        <v>5.7617861599999999E-3</v>
      </c>
      <c r="F1533" s="45">
        <v>8.7055331999999995E-4</v>
      </c>
      <c r="G1533" s="45">
        <v>8.6139398E-4</v>
      </c>
      <c r="H1533" s="45">
        <v>4.0298383800000002E-3</v>
      </c>
    </row>
    <row r="1534" spans="1:8" x14ac:dyDescent="0.35">
      <c r="A1534" s="45" t="s">
        <v>64</v>
      </c>
      <c r="B1534" s="45" t="s">
        <v>11</v>
      </c>
      <c r="C1534" s="45" t="s">
        <v>51</v>
      </c>
      <c r="D1534" s="45">
        <v>319</v>
      </c>
      <c r="E1534" s="45">
        <v>6.2291011100000003E-3</v>
      </c>
      <c r="F1534" s="45">
        <v>1.20845646E-3</v>
      </c>
      <c r="G1534" s="45">
        <v>9.7987757999999994E-4</v>
      </c>
      <c r="H1534" s="45">
        <v>4.0407666099999996E-3</v>
      </c>
    </row>
    <row r="1535" spans="1:8" x14ac:dyDescent="0.35">
      <c r="A1535" s="45" t="s">
        <v>64</v>
      </c>
      <c r="B1535" s="45" t="s">
        <v>12</v>
      </c>
      <c r="C1535" s="45" t="s">
        <v>51</v>
      </c>
      <c r="D1535" s="45">
        <v>68</v>
      </c>
      <c r="E1535" s="45">
        <v>7.2445191000000001E-3</v>
      </c>
      <c r="F1535" s="45">
        <v>1.2340003300000001E-3</v>
      </c>
      <c r="G1535" s="45">
        <v>1.0515383800000001E-3</v>
      </c>
      <c r="H1535" s="45">
        <v>4.9589798699999996E-3</v>
      </c>
    </row>
    <row r="1536" spans="1:8" x14ac:dyDescent="0.35">
      <c r="A1536" s="45" t="s">
        <v>64</v>
      </c>
      <c r="B1536" s="45" t="s">
        <v>13</v>
      </c>
      <c r="C1536" s="45" t="s">
        <v>51</v>
      </c>
      <c r="D1536" s="45">
        <v>323</v>
      </c>
      <c r="E1536" s="45">
        <v>6.9867988599999998E-3</v>
      </c>
      <c r="F1536" s="45">
        <v>1.1573355E-3</v>
      </c>
      <c r="G1536" s="45">
        <v>9.6329955000000001E-4</v>
      </c>
      <c r="H1536" s="45">
        <v>4.8661633400000001E-3</v>
      </c>
    </row>
    <row r="1537" spans="1:8" x14ac:dyDescent="0.35">
      <c r="A1537" s="45" t="s">
        <v>64</v>
      </c>
      <c r="B1537" s="45" t="s">
        <v>8</v>
      </c>
      <c r="C1537" s="45" t="s">
        <v>52</v>
      </c>
      <c r="D1537" s="45">
        <v>1563</v>
      </c>
      <c r="E1537" s="45">
        <v>4.7845057500000001E-3</v>
      </c>
      <c r="F1537" s="45">
        <v>8.4207103E-4</v>
      </c>
      <c r="G1537" s="45">
        <v>5.8972216999999996E-4</v>
      </c>
      <c r="H1537" s="45">
        <v>3.35271208E-3</v>
      </c>
    </row>
    <row r="1538" spans="1:8" x14ac:dyDescent="0.35">
      <c r="A1538" s="45" t="s">
        <v>64</v>
      </c>
      <c r="B1538" s="45" t="s">
        <v>10</v>
      </c>
      <c r="C1538" s="45" t="s">
        <v>52</v>
      </c>
      <c r="D1538" s="45">
        <v>635</v>
      </c>
      <c r="E1538" s="45">
        <v>4.2199982899999997E-3</v>
      </c>
      <c r="F1538" s="45">
        <v>7.308433E-4</v>
      </c>
      <c r="G1538" s="45">
        <v>4.9681007000000003E-4</v>
      </c>
      <c r="H1538" s="45">
        <v>2.9923444799999999E-3</v>
      </c>
    </row>
    <row r="1539" spans="1:8" x14ac:dyDescent="0.35">
      <c r="A1539" s="45" t="s">
        <v>64</v>
      </c>
      <c r="B1539" s="45" t="s">
        <v>11</v>
      </c>
      <c r="C1539" s="45" t="s">
        <v>52</v>
      </c>
      <c r="D1539" s="45">
        <v>308</v>
      </c>
      <c r="E1539" s="45">
        <v>5.00875548E-3</v>
      </c>
      <c r="F1539" s="45">
        <v>1.0219003E-3</v>
      </c>
      <c r="G1539" s="45">
        <v>5.3263262999999998E-4</v>
      </c>
      <c r="H1539" s="45">
        <v>3.4542220300000002E-3</v>
      </c>
    </row>
    <row r="1540" spans="1:8" x14ac:dyDescent="0.35">
      <c r="A1540" s="45" t="s">
        <v>64</v>
      </c>
      <c r="B1540" s="45" t="s">
        <v>12</v>
      </c>
      <c r="C1540" s="45" t="s">
        <v>52</v>
      </c>
      <c r="D1540" s="45">
        <v>94</v>
      </c>
      <c r="E1540" s="45">
        <v>6.2351012299999998E-3</v>
      </c>
      <c r="F1540" s="45">
        <v>1.16270168E-3</v>
      </c>
      <c r="G1540" s="45">
        <v>7.4948262000000001E-4</v>
      </c>
      <c r="H1540" s="45">
        <v>4.3229164500000004E-3</v>
      </c>
    </row>
    <row r="1541" spans="1:8" x14ac:dyDescent="0.35">
      <c r="A1541" s="45" t="s">
        <v>64</v>
      </c>
      <c r="B1541" s="45" t="s">
        <v>13</v>
      </c>
      <c r="C1541" s="45" t="s">
        <v>52</v>
      </c>
      <c r="D1541" s="45">
        <v>526</v>
      </c>
      <c r="E1541" s="45">
        <v>5.0754512599999997E-3</v>
      </c>
      <c r="F1541" s="45">
        <v>8.1374957999999996E-4</v>
      </c>
      <c r="G1541" s="45">
        <v>7.0676642E-4</v>
      </c>
      <c r="H1541" s="45">
        <v>3.5549348099999998E-3</v>
      </c>
    </row>
    <row r="1542" spans="1:8" x14ac:dyDescent="0.35">
      <c r="A1542" s="45" t="s">
        <v>64</v>
      </c>
      <c r="B1542" s="45" t="s">
        <v>8</v>
      </c>
      <c r="C1542" s="45" t="s">
        <v>53</v>
      </c>
      <c r="D1542" s="45">
        <v>564</v>
      </c>
      <c r="E1542" s="45">
        <v>7.2891012599999999E-3</v>
      </c>
      <c r="F1542" s="45">
        <v>8.1279116E-4</v>
      </c>
      <c r="G1542" s="45">
        <v>1.5062916000000001E-3</v>
      </c>
      <c r="H1542" s="45">
        <v>4.9700179799999997E-3</v>
      </c>
    </row>
    <row r="1543" spans="1:8" x14ac:dyDescent="0.35">
      <c r="A1543" s="45" t="s">
        <v>64</v>
      </c>
      <c r="B1543" s="45" t="s">
        <v>10</v>
      </c>
      <c r="C1543" s="45" t="s">
        <v>53</v>
      </c>
      <c r="D1543" s="45">
        <v>158</v>
      </c>
      <c r="E1543" s="45">
        <v>6.4577470800000003E-3</v>
      </c>
      <c r="F1543" s="45">
        <v>6.8111202999999998E-4</v>
      </c>
      <c r="G1543" s="45">
        <v>1.32325336E-3</v>
      </c>
      <c r="H1543" s="45">
        <v>4.4533811399999996E-3</v>
      </c>
    </row>
    <row r="1544" spans="1:8" x14ac:dyDescent="0.35">
      <c r="A1544" s="45" t="s">
        <v>64</v>
      </c>
      <c r="B1544" s="45" t="s">
        <v>11</v>
      </c>
      <c r="C1544" s="45" t="s">
        <v>53</v>
      </c>
      <c r="D1544" s="45">
        <v>97</v>
      </c>
      <c r="E1544" s="45">
        <v>6.2819776300000003E-3</v>
      </c>
      <c r="F1544" s="45">
        <v>8.4979930000000003E-4</v>
      </c>
      <c r="G1544" s="45">
        <v>1.2256584E-3</v>
      </c>
      <c r="H1544" s="45">
        <v>4.2065194099999998E-3</v>
      </c>
    </row>
    <row r="1545" spans="1:8" x14ac:dyDescent="0.35">
      <c r="A1545" s="45" t="s">
        <v>64</v>
      </c>
      <c r="B1545" s="45" t="s">
        <v>12</v>
      </c>
      <c r="C1545" s="45" t="s">
        <v>53</v>
      </c>
      <c r="D1545" s="45">
        <v>44</v>
      </c>
      <c r="E1545" s="45">
        <v>7.4968431899999997E-3</v>
      </c>
      <c r="F1545" s="45">
        <v>9.9458095999999997E-4</v>
      </c>
      <c r="G1545" s="45">
        <v>1.5540822399999999E-3</v>
      </c>
      <c r="H1545" s="45">
        <v>4.9481794700000003E-3</v>
      </c>
    </row>
    <row r="1546" spans="1:8" x14ac:dyDescent="0.35">
      <c r="A1546" s="45" t="s">
        <v>64</v>
      </c>
      <c r="B1546" s="45" t="s">
        <v>13</v>
      </c>
      <c r="C1546" s="45" t="s">
        <v>53</v>
      </c>
      <c r="D1546" s="45">
        <v>265</v>
      </c>
      <c r="E1546" s="45">
        <v>8.1189288300000002E-3</v>
      </c>
      <c r="F1546" s="45">
        <v>8.4757137999999998E-4</v>
      </c>
      <c r="G1546" s="45">
        <v>1.71021113E-3</v>
      </c>
      <c r="H1546" s="45">
        <v>5.5611458100000002E-3</v>
      </c>
    </row>
    <row r="1547" spans="1:8" x14ac:dyDescent="0.35">
      <c r="A1547" s="45" t="s">
        <v>64</v>
      </c>
      <c r="B1547" s="45" t="s">
        <v>8</v>
      </c>
      <c r="C1547" s="45" t="s">
        <v>54</v>
      </c>
      <c r="D1547" s="45">
        <v>3736</v>
      </c>
      <c r="E1547" s="45">
        <v>4.6826452100000001E-3</v>
      </c>
      <c r="F1547" s="45">
        <v>9.6887925000000005E-4</v>
      </c>
      <c r="G1547" s="45">
        <v>7.6621833999999998E-4</v>
      </c>
      <c r="H1547" s="45">
        <v>2.9475471399999999E-3</v>
      </c>
    </row>
    <row r="1548" spans="1:8" x14ac:dyDescent="0.35">
      <c r="A1548" s="45" t="s">
        <v>64</v>
      </c>
      <c r="B1548" s="45" t="s">
        <v>10</v>
      </c>
      <c r="C1548" s="45" t="s">
        <v>54</v>
      </c>
      <c r="D1548" s="45">
        <v>1750</v>
      </c>
      <c r="E1548" s="45">
        <v>4.4392854700000001E-3</v>
      </c>
      <c r="F1548" s="45">
        <v>9.2621008000000002E-4</v>
      </c>
      <c r="G1548" s="45">
        <v>7.0321404999999998E-4</v>
      </c>
      <c r="H1548" s="45">
        <v>2.80986087E-3</v>
      </c>
    </row>
    <row r="1549" spans="1:8" x14ac:dyDescent="0.35">
      <c r="A1549" s="45" t="s">
        <v>64</v>
      </c>
      <c r="B1549" s="45" t="s">
        <v>11</v>
      </c>
      <c r="C1549" s="45" t="s">
        <v>54</v>
      </c>
      <c r="D1549" s="45">
        <v>823</v>
      </c>
      <c r="E1549" s="45">
        <v>4.7452576200000002E-3</v>
      </c>
      <c r="F1549" s="45">
        <v>1.11440167E-3</v>
      </c>
      <c r="G1549" s="45">
        <v>7.1981434999999995E-4</v>
      </c>
      <c r="H1549" s="45">
        <v>2.91104112E-3</v>
      </c>
    </row>
    <row r="1550" spans="1:8" x14ac:dyDescent="0.35">
      <c r="A1550" s="45" t="s">
        <v>64</v>
      </c>
      <c r="B1550" s="45" t="s">
        <v>12</v>
      </c>
      <c r="C1550" s="45" t="s">
        <v>54</v>
      </c>
      <c r="D1550" s="45">
        <v>136</v>
      </c>
      <c r="E1550" s="45">
        <v>5.6034685699999998E-3</v>
      </c>
      <c r="F1550" s="45">
        <v>1.1112810699999999E-3</v>
      </c>
      <c r="G1550" s="45">
        <v>8.2771627000000005E-4</v>
      </c>
      <c r="H1550" s="45">
        <v>3.66447075E-3</v>
      </c>
    </row>
    <row r="1551" spans="1:8" x14ac:dyDescent="0.35">
      <c r="A1551" s="45" t="s">
        <v>64</v>
      </c>
      <c r="B1551" s="45" t="s">
        <v>13</v>
      </c>
      <c r="C1551" s="45" t="s">
        <v>54</v>
      </c>
      <c r="D1551" s="45">
        <v>1027</v>
      </c>
      <c r="E1551" s="45">
        <v>4.9252134300000004E-3</v>
      </c>
      <c r="F1551" s="45">
        <v>9.0611339000000002E-4</v>
      </c>
      <c r="G1551" s="45">
        <v>9.0261976000000001E-4</v>
      </c>
      <c r="H1551" s="45">
        <v>3.1164798E-3</v>
      </c>
    </row>
    <row r="1552" spans="1:8" x14ac:dyDescent="0.35">
      <c r="A1552" s="45" t="s">
        <v>64</v>
      </c>
      <c r="B1552" s="45" t="s">
        <v>8</v>
      </c>
      <c r="C1552" s="45" t="s">
        <v>55</v>
      </c>
      <c r="D1552" s="45">
        <v>1015</v>
      </c>
      <c r="E1552" s="45">
        <v>6.5281424199999999E-3</v>
      </c>
      <c r="F1552" s="45">
        <v>9.5090970999999998E-4</v>
      </c>
      <c r="G1552" s="45">
        <v>1.63081529E-3</v>
      </c>
      <c r="H1552" s="45">
        <v>3.9464169200000001E-3</v>
      </c>
    </row>
    <row r="1553" spans="1:8" x14ac:dyDescent="0.35">
      <c r="A1553" s="45" t="s">
        <v>64</v>
      </c>
      <c r="B1553" s="45" t="s">
        <v>10</v>
      </c>
      <c r="C1553" s="45" t="s">
        <v>55</v>
      </c>
      <c r="D1553" s="45">
        <v>483</v>
      </c>
      <c r="E1553" s="45">
        <v>6.0491907599999999E-3</v>
      </c>
      <c r="F1553" s="45">
        <v>7.9412980000000003E-4</v>
      </c>
      <c r="G1553" s="45">
        <v>1.5830838599999999E-3</v>
      </c>
      <c r="H1553" s="45">
        <v>3.6719766000000002E-3</v>
      </c>
    </row>
    <row r="1554" spans="1:8" x14ac:dyDescent="0.35">
      <c r="A1554" s="45" t="s">
        <v>64</v>
      </c>
      <c r="B1554" s="45" t="s">
        <v>11</v>
      </c>
      <c r="C1554" s="45" t="s">
        <v>55</v>
      </c>
      <c r="D1554" s="45">
        <v>226</v>
      </c>
      <c r="E1554" s="45">
        <v>6.2946060100000003E-3</v>
      </c>
      <c r="F1554" s="45">
        <v>1.04858013E-3</v>
      </c>
      <c r="G1554" s="45">
        <v>1.54606046E-3</v>
      </c>
      <c r="H1554" s="45">
        <v>3.6999649299999998E-3</v>
      </c>
    </row>
    <row r="1555" spans="1:8" x14ac:dyDescent="0.35">
      <c r="A1555" s="45" t="s">
        <v>64</v>
      </c>
      <c r="B1555" s="45" t="s">
        <v>12</v>
      </c>
      <c r="C1555" s="45" t="s">
        <v>55</v>
      </c>
      <c r="D1555" s="45">
        <v>58</v>
      </c>
      <c r="E1555" s="45">
        <v>8.0946677099999996E-3</v>
      </c>
      <c r="F1555" s="45">
        <v>1.16299467E-3</v>
      </c>
      <c r="G1555" s="45">
        <v>1.92987679E-3</v>
      </c>
      <c r="H1555" s="45">
        <v>5.0017957400000004E-3</v>
      </c>
    </row>
    <row r="1556" spans="1:8" x14ac:dyDescent="0.35">
      <c r="A1556" s="45" t="s">
        <v>64</v>
      </c>
      <c r="B1556" s="45" t="s">
        <v>13</v>
      </c>
      <c r="C1556" s="45" t="s">
        <v>55</v>
      </c>
      <c r="D1556" s="45">
        <v>248</v>
      </c>
      <c r="E1556" s="45">
        <v>7.3073940899999997E-3</v>
      </c>
      <c r="F1556" s="45">
        <v>1.11764462E-3</v>
      </c>
      <c r="G1556" s="45">
        <v>1.7310705399999999E-3</v>
      </c>
      <c r="H1556" s="45">
        <v>4.4586784499999997E-3</v>
      </c>
    </row>
    <row r="1557" spans="1:8" x14ac:dyDescent="0.35">
      <c r="A1557" s="45" t="s">
        <v>64</v>
      </c>
      <c r="B1557" s="45" t="s">
        <v>8</v>
      </c>
      <c r="C1557" s="45" t="s">
        <v>56</v>
      </c>
      <c r="D1557" s="45">
        <v>3405</v>
      </c>
      <c r="E1557" s="45">
        <v>5.9288897400000002E-3</v>
      </c>
      <c r="F1557" s="45">
        <v>1.1030617E-3</v>
      </c>
      <c r="G1557" s="45">
        <v>1.18346838E-3</v>
      </c>
      <c r="H1557" s="45">
        <v>3.6423591700000001E-3</v>
      </c>
    </row>
    <row r="1558" spans="1:8" x14ac:dyDescent="0.35">
      <c r="A1558" s="45" t="s">
        <v>64</v>
      </c>
      <c r="B1558" s="45" t="s">
        <v>10</v>
      </c>
      <c r="C1558" s="45" t="s">
        <v>56</v>
      </c>
      <c r="D1558" s="45">
        <v>1161</v>
      </c>
      <c r="E1558" s="45">
        <v>5.4337832999999999E-3</v>
      </c>
      <c r="F1558" s="45">
        <v>1.00158085E-3</v>
      </c>
      <c r="G1558" s="45">
        <v>1.0357348400000001E-3</v>
      </c>
      <c r="H1558" s="45">
        <v>3.3964671300000002E-3</v>
      </c>
    </row>
    <row r="1559" spans="1:8" x14ac:dyDescent="0.35">
      <c r="A1559" s="45" t="s">
        <v>64</v>
      </c>
      <c r="B1559" s="45" t="s">
        <v>11</v>
      </c>
      <c r="C1559" s="45" t="s">
        <v>56</v>
      </c>
      <c r="D1559" s="45">
        <v>739</v>
      </c>
      <c r="E1559" s="45">
        <v>5.7951809300000002E-3</v>
      </c>
      <c r="F1559" s="45">
        <v>1.1242197999999999E-3</v>
      </c>
      <c r="G1559" s="45">
        <v>1.1526459699999999E-3</v>
      </c>
      <c r="H1559" s="45">
        <v>3.5183146800000001E-3</v>
      </c>
    </row>
    <row r="1560" spans="1:8" x14ac:dyDescent="0.35">
      <c r="A1560" s="45" t="s">
        <v>64</v>
      </c>
      <c r="B1560" s="45" t="s">
        <v>12</v>
      </c>
      <c r="C1560" s="45" t="s">
        <v>56</v>
      </c>
      <c r="D1560" s="45">
        <v>218</v>
      </c>
      <c r="E1560" s="45">
        <v>7.2859855700000004E-3</v>
      </c>
      <c r="F1560" s="45">
        <v>1.55586326E-3</v>
      </c>
      <c r="G1560" s="45">
        <v>1.2172419500000001E-3</v>
      </c>
      <c r="H1560" s="45">
        <v>4.5128798899999999E-3</v>
      </c>
    </row>
    <row r="1561" spans="1:8" x14ac:dyDescent="0.35">
      <c r="A1561" s="45" t="s">
        <v>64</v>
      </c>
      <c r="B1561" s="45" t="s">
        <v>13</v>
      </c>
      <c r="C1561" s="45" t="s">
        <v>56</v>
      </c>
      <c r="D1561" s="45">
        <v>1287</v>
      </c>
      <c r="E1561" s="45">
        <v>6.2224270299999999E-3</v>
      </c>
      <c r="F1561" s="45">
        <v>1.1057599999999999E-3</v>
      </c>
      <c r="G1561" s="45">
        <v>1.32871605E-3</v>
      </c>
      <c r="H1561" s="45">
        <v>3.7879504900000002E-3</v>
      </c>
    </row>
    <row r="1562" spans="1:8" x14ac:dyDescent="0.35">
      <c r="A1562" s="45" t="s">
        <v>65</v>
      </c>
      <c r="B1562" s="45" t="s">
        <v>8</v>
      </c>
      <c r="C1562" s="45" t="s">
        <v>9</v>
      </c>
      <c r="D1562" s="45">
        <v>67300</v>
      </c>
      <c r="E1562" s="45">
        <v>5.9950390700000003E-3</v>
      </c>
      <c r="F1562" s="45">
        <v>9.7092337999999995E-4</v>
      </c>
      <c r="G1562" s="45">
        <v>1.1280931200000001E-3</v>
      </c>
      <c r="H1562" s="45">
        <v>3.8959204600000001E-3</v>
      </c>
    </row>
    <row r="1563" spans="1:8" x14ac:dyDescent="0.35">
      <c r="A1563" s="45" t="s">
        <v>65</v>
      </c>
      <c r="B1563" s="45" t="s">
        <v>10</v>
      </c>
      <c r="C1563" s="45" t="s">
        <v>9</v>
      </c>
      <c r="D1563" s="45">
        <v>29767</v>
      </c>
      <c r="E1563" s="45">
        <v>5.4170463099999996E-3</v>
      </c>
      <c r="F1563" s="45">
        <v>8.6706147999999995E-4</v>
      </c>
      <c r="G1563" s="45">
        <v>1.0041373000000001E-3</v>
      </c>
      <c r="H1563" s="45">
        <v>3.5457490600000001E-3</v>
      </c>
    </row>
    <row r="1564" spans="1:8" x14ac:dyDescent="0.35">
      <c r="A1564" s="45" t="s">
        <v>65</v>
      </c>
      <c r="B1564" s="45" t="s">
        <v>11</v>
      </c>
      <c r="C1564" s="45" t="s">
        <v>9</v>
      </c>
      <c r="D1564" s="45">
        <v>15170</v>
      </c>
      <c r="E1564" s="45">
        <v>5.8647311100000002E-3</v>
      </c>
      <c r="F1564" s="45">
        <v>1.0076385000000001E-3</v>
      </c>
      <c r="G1564" s="45">
        <v>1.07420049E-3</v>
      </c>
      <c r="H1564" s="45">
        <v>3.78278789E-3</v>
      </c>
    </row>
    <row r="1565" spans="1:8" x14ac:dyDescent="0.35">
      <c r="A1565" s="45" t="s">
        <v>65</v>
      </c>
      <c r="B1565" s="45" t="s">
        <v>12</v>
      </c>
      <c r="C1565" s="45" t="s">
        <v>9</v>
      </c>
      <c r="D1565" s="45">
        <v>5277</v>
      </c>
      <c r="E1565" s="45">
        <v>7.4839710900000004E-3</v>
      </c>
      <c r="F1565" s="45">
        <v>1.25169738E-3</v>
      </c>
      <c r="G1565" s="45">
        <v>1.42764874E-3</v>
      </c>
      <c r="H1565" s="45">
        <v>4.8045542899999997E-3</v>
      </c>
    </row>
    <row r="1566" spans="1:8" x14ac:dyDescent="0.35">
      <c r="A1566" s="45" t="s">
        <v>65</v>
      </c>
      <c r="B1566" s="45" t="s">
        <v>13</v>
      </c>
      <c r="C1566" s="45" t="s">
        <v>9</v>
      </c>
      <c r="D1566" s="45">
        <v>17086</v>
      </c>
      <c r="E1566" s="45">
        <v>6.6578500499999997E-3</v>
      </c>
      <c r="F1566" s="45">
        <v>1.0325553800000001E-3</v>
      </c>
      <c r="G1566" s="45">
        <v>1.29937891E-3</v>
      </c>
      <c r="H1566" s="45">
        <v>4.3257994499999999E-3</v>
      </c>
    </row>
    <row r="1567" spans="1:8" x14ac:dyDescent="0.35">
      <c r="A1567" s="45" t="s">
        <v>65</v>
      </c>
      <c r="B1567" s="45" t="s">
        <v>8</v>
      </c>
      <c r="C1567" s="45" t="s">
        <v>14</v>
      </c>
      <c r="D1567" s="45">
        <v>1366</v>
      </c>
      <c r="E1567" s="45">
        <v>6.3385761699999996E-3</v>
      </c>
      <c r="F1567" s="45">
        <v>1.25041494E-3</v>
      </c>
      <c r="G1567" s="45">
        <v>1.1867659999999999E-3</v>
      </c>
      <c r="H1567" s="45">
        <v>3.9013947499999999E-3</v>
      </c>
    </row>
    <row r="1568" spans="1:8" x14ac:dyDescent="0.35">
      <c r="A1568" s="45" t="s">
        <v>65</v>
      </c>
      <c r="B1568" s="45" t="s">
        <v>10</v>
      </c>
      <c r="C1568" s="45" t="s">
        <v>14</v>
      </c>
      <c r="D1568" s="45">
        <v>571</v>
      </c>
      <c r="E1568" s="45">
        <v>5.9153651000000002E-3</v>
      </c>
      <c r="F1568" s="45">
        <v>1.1138472999999999E-3</v>
      </c>
      <c r="G1568" s="45">
        <v>1.1149216E-3</v>
      </c>
      <c r="H1568" s="45">
        <v>3.6865957200000001E-3</v>
      </c>
    </row>
    <row r="1569" spans="1:8" x14ac:dyDescent="0.35">
      <c r="A1569" s="45" t="s">
        <v>65</v>
      </c>
      <c r="B1569" s="45" t="s">
        <v>11</v>
      </c>
      <c r="C1569" s="45" t="s">
        <v>14</v>
      </c>
      <c r="D1569" s="45">
        <v>271</v>
      </c>
      <c r="E1569" s="45">
        <v>6.2046857800000001E-3</v>
      </c>
      <c r="F1569" s="45">
        <v>1.30142112E-3</v>
      </c>
      <c r="G1569" s="45">
        <v>1.0534540600000001E-3</v>
      </c>
      <c r="H1569" s="45">
        <v>3.8498101299999999E-3</v>
      </c>
    </row>
    <row r="1570" spans="1:8" x14ac:dyDescent="0.35">
      <c r="A1570" s="45" t="s">
        <v>65</v>
      </c>
      <c r="B1570" s="45" t="s">
        <v>12</v>
      </c>
      <c r="C1570" s="45" t="s">
        <v>14</v>
      </c>
      <c r="D1570" s="45">
        <v>124</v>
      </c>
      <c r="E1570" s="45">
        <v>7.1336429499999996E-3</v>
      </c>
      <c r="F1570" s="45">
        <v>1.7239767499999999E-3</v>
      </c>
      <c r="G1570" s="45">
        <v>1.28938892E-3</v>
      </c>
      <c r="H1570" s="45">
        <v>4.1202767800000003E-3</v>
      </c>
    </row>
    <row r="1571" spans="1:8" x14ac:dyDescent="0.35">
      <c r="A1571" s="45" t="s">
        <v>65</v>
      </c>
      <c r="B1571" s="45" t="s">
        <v>13</v>
      </c>
      <c r="C1571" s="45" t="s">
        <v>14</v>
      </c>
      <c r="D1571" s="45">
        <v>400</v>
      </c>
      <c r="E1571" s="45">
        <v>6.78694999E-3</v>
      </c>
      <c r="F1571" s="45">
        <v>1.26400438E-3</v>
      </c>
      <c r="G1571" s="45">
        <v>1.34782961E-3</v>
      </c>
      <c r="H1571" s="45">
        <v>4.1751155099999998E-3</v>
      </c>
    </row>
    <row r="1572" spans="1:8" x14ac:dyDescent="0.35">
      <c r="A1572" s="45" t="s">
        <v>65</v>
      </c>
      <c r="B1572" s="45" t="s">
        <v>8</v>
      </c>
      <c r="C1572" s="45" t="s">
        <v>15</v>
      </c>
      <c r="D1572" s="45">
        <v>916</v>
      </c>
      <c r="E1572" s="45">
        <v>7.0508094399999999E-3</v>
      </c>
      <c r="F1572" s="45">
        <v>1.06037953E-3</v>
      </c>
      <c r="G1572" s="45">
        <v>1.83177389E-3</v>
      </c>
      <c r="H1572" s="45">
        <v>4.1586555600000002E-3</v>
      </c>
    </row>
    <row r="1573" spans="1:8" x14ac:dyDescent="0.35">
      <c r="A1573" s="45" t="s">
        <v>65</v>
      </c>
      <c r="B1573" s="45" t="s">
        <v>10</v>
      </c>
      <c r="C1573" s="45" t="s">
        <v>15</v>
      </c>
      <c r="D1573" s="45">
        <v>414</v>
      </c>
      <c r="E1573" s="45">
        <v>6.2846101699999997E-3</v>
      </c>
      <c r="F1573" s="45">
        <v>9.4885016000000001E-4</v>
      </c>
      <c r="G1573" s="45">
        <v>1.67315239E-3</v>
      </c>
      <c r="H1573" s="45">
        <v>3.6626071299999999E-3</v>
      </c>
    </row>
    <row r="1574" spans="1:8" x14ac:dyDescent="0.35">
      <c r="A1574" s="45" t="s">
        <v>65</v>
      </c>
      <c r="B1574" s="45" t="s">
        <v>11</v>
      </c>
      <c r="C1574" s="45" t="s">
        <v>15</v>
      </c>
      <c r="D1574" s="45">
        <v>168</v>
      </c>
      <c r="E1574" s="45">
        <v>7.15973576E-3</v>
      </c>
      <c r="F1574" s="45">
        <v>1.1456264300000001E-3</v>
      </c>
      <c r="G1574" s="45">
        <v>1.7537475700000001E-3</v>
      </c>
      <c r="H1574" s="45">
        <v>4.2603613000000004E-3</v>
      </c>
    </row>
    <row r="1575" spans="1:8" x14ac:dyDescent="0.35">
      <c r="A1575" s="45" t="s">
        <v>65</v>
      </c>
      <c r="B1575" s="45" t="s">
        <v>12</v>
      </c>
      <c r="C1575" s="45" t="s">
        <v>15</v>
      </c>
      <c r="D1575" s="45">
        <v>108</v>
      </c>
      <c r="E1575" s="45">
        <v>9.0474963299999999E-3</v>
      </c>
      <c r="F1575" s="45">
        <v>1.4275760500000001E-3</v>
      </c>
      <c r="G1575" s="45">
        <v>2.3774003100000001E-3</v>
      </c>
      <c r="H1575" s="45">
        <v>5.2425194899999999E-3</v>
      </c>
    </row>
    <row r="1576" spans="1:8" x14ac:dyDescent="0.35">
      <c r="A1576" s="45" t="s">
        <v>65</v>
      </c>
      <c r="B1576" s="45" t="s">
        <v>13</v>
      </c>
      <c r="C1576" s="45" t="s">
        <v>15</v>
      </c>
      <c r="D1576" s="45">
        <v>226</v>
      </c>
      <c r="E1576" s="45">
        <v>7.4192372900000001E-3</v>
      </c>
      <c r="F1576" s="45">
        <v>1.0258417299999999E-3</v>
      </c>
      <c r="G1576" s="45">
        <v>1.91960603E-3</v>
      </c>
      <c r="H1576" s="45">
        <v>4.4737890900000002E-3</v>
      </c>
    </row>
    <row r="1577" spans="1:8" x14ac:dyDescent="0.35">
      <c r="A1577" s="45" t="s">
        <v>65</v>
      </c>
      <c r="B1577" s="45" t="s">
        <v>8</v>
      </c>
      <c r="C1577" s="45" t="s">
        <v>16</v>
      </c>
      <c r="D1577" s="45">
        <v>815</v>
      </c>
      <c r="E1577" s="45">
        <v>5.9535898599999996E-3</v>
      </c>
      <c r="F1577" s="45">
        <v>8.3326207999999998E-4</v>
      </c>
      <c r="G1577" s="45">
        <v>7.7284968000000003E-4</v>
      </c>
      <c r="H1577" s="45">
        <v>4.3474776099999999E-3</v>
      </c>
    </row>
    <row r="1578" spans="1:8" x14ac:dyDescent="0.35">
      <c r="A1578" s="45" t="s">
        <v>65</v>
      </c>
      <c r="B1578" s="45" t="s">
        <v>10</v>
      </c>
      <c r="C1578" s="45" t="s">
        <v>16</v>
      </c>
      <c r="D1578" s="45">
        <v>391</v>
      </c>
      <c r="E1578" s="45">
        <v>5.47829615E-3</v>
      </c>
      <c r="F1578" s="45">
        <v>7.6545750000000005E-4</v>
      </c>
      <c r="G1578" s="45">
        <v>7.4251657999999999E-4</v>
      </c>
      <c r="H1578" s="45">
        <v>3.97032159E-3</v>
      </c>
    </row>
    <row r="1579" spans="1:8" x14ac:dyDescent="0.35">
      <c r="A1579" s="45" t="s">
        <v>65</v>
      </c>
      <c r="B1579" s="45" t="s">
        <v>11</v>
      </c>
      <c r="C1579" s="45" t="s">
        <v>16</v>
      </c>
      <c r="D1579" s="45">
        <v>183</v>
      </c>
      <c r="E1579" s="45">
        <v>5.9008801600000001E-3</v>
      </c>
      <c r="F1579" s="45">
        <v>8.6735958000000001E-4</v>
      </c>
      <c r="G1579" s="45">
        <v>7.7691738000000002E-4</v>
      </c>
      <c r="H1579" s="45">
        <v>4.2566026599999999E-3</v>
      </c>
    </row>
    <row r="1580" spans="1:8" x14ac:dyDescent="0.35">
      <c r="A1580" s="45" t="s">
        <v>65</v>
      </c>
      <c r="B1580" s="45" t="s">
        <v>12</v>
      </c>
      <c r="C1580" s="45" t="s">
        <v>16</v>
      </c>
      <c r="D1580" s="45">
        <v>30</v>
      </c>
      <c r="E1580" s="45">
        <v>8.5887343199999994E-3</v>
      </c>
      <c r="F1580" s="45">
        <v>9.942127199999999E-4</v>
      </c>
      <c r="G1580" s="45">
        <v>9.3479909000000001E-4</v>
      </c>
      <c r="H1580" s="45">
        <v>6.6597220099999998E-3</v>
      </c>
    </row>
    <row r="1581" spans="1:8" x14ac:dyDescent="0.35">
      <c r="A1581" s="45" t="s">
        <v>65</v>
      </c>
      <c r="B1581" s="45" t="s">
        <v>13</v>
      </c>
      <c r="C1581" s="45" t="s">
        <v>16</v>
      </c>
      <c r="D1581" s="45">
        <v>211</v>
      </c>
      <c r="E1581" s="45">
        <v>6.5053973499999999E-3</v>
      </c>
      <c r="F1581" s="45">
        <v>9.0645272000000002E-4</v>
      </c>
      <c r="G1581" s="45">
        <v>8.0250548000000005E-4</v>
      </c>
      <c r="H1581" s="45">
        <v>4.79643867E-3</v>
      </c>
    </row>
    <row r="1582" spans="1:8" x14ac:dyDescent="0.35">
      <c r="A1582" s="45" t="s">
        <v>65</v>
      </c>
      <c r="B1582" s="45" t="s">
        <v>8</v>
      </c>
      <c r="C1582" s="45" t="s">
        <v>17</v>
      </c>
      <c r="D1582" s="45">
        <v>909</v>
      </c>
      <c r="E1582" s="45">
        <v>6.7156111400000001E-3</v>
      </c>
      <c r="F1582" s="45">
        <v>8.3370232999999995E-4</v>
      </c>
      <c r="G1582" s="45">
        <v>8.9321523999999995E-4</v>
      </c>
      <c r="H1582" s="45">
        <v>4.9886930600000004E-3</v>
      </c>
    </row>
    <row r="1583" spans="1:8" x14ac:dyDescent="0.35">
      <c r="A1583" s="45" t="s">
        <v>65</v>
      </c>
      <c r="B1583" s="45" t="s">
        <v>10</v>
      </c>
      <c r="C1583" s="45" t="s">
        <v>17</v>
      </c>
      <c r="D1583" s="45">
        <v>375</v>
      </c>
      <c r="E1583" s="45">
        <v>6.19336396E-3</v>
      </c>
      <c r="F1583" s="45">
        <v>6.9904294000000002E-4</v>
      </c>
      <c r="G1583" s="45">
        <v>7.7027753999999999E-4</v>
      </c>
      <c r="H1583" s="45">
        <v>4.72404296E-3</v>
      </c>
    </row>
    <row r="1584" spans="1:8" x14ac:dyDescent="0.35">
      <c r="A1584" s="45" t="s">
        <v>65</v>
      </c>
      <c r="B1584" s="45" t="s">
        <v>11</v>
      </c>
      <c r="C1584" s="45" t="s">
        <v>17</v>
      </c>
      <c r="D1584" s="45">
        <v>207</v>
      </c>
      <c r="E1584" s="45">
        <v>6.2969670099999996E-3</v>
      </c>
      <c r="F1584" s="45">
        <v>7.8977653999999997E-4</v>
      </c>
      <c r="G1584" s="45">
        <v>7.7529498000000004E-4</v>
      </c>
      <c r="H1584" s="45">
        <v>4.7318949899999999E-3</v>
      </c>
    </row>
    <row r="1585" spans="1:8" x14ac:dyDescent="0.35">
      <c r="A1585" s="45" t="s">
        <v>65</v>
      </c>
      <c r="B1585" s="45" t="s">
        <v>12</v>
      </c>
      <c r="C1585" s="45" t="s">
        <v>17</v>
      </c>
      <c r="D1585" s="45">
        <v>103</v>
      </c>
      <c r="E1585" s="45">
        <v>7.42695952E-3</v>
      </c>
      <c r="F1585" s="45">
        <v>1.0018875399999999E-3</v>
      </c>
      <c r="G1585" s="45">
        <v>1.1511144600000001E-3</v>
      </c>
      <c r="H1585" s="45">
        <v>5.2739569800000002E-3</v>
      </c>
    </row>
    <row r="1586" spans="1:8" x14ac:dyDescent="0.35">
      <c r="A1586" s="45" t="s">
        <v>65</v>
      </c>
      <c r="B1586" s="45" t="s">
        <v>13</v>
      </c>
      <c r="C1586" s="45" t="s">
        <v>17</v>
      </c>
      <c r="D1586" s="45">
        <v>224</v>
      </c>
      <c r="E1586" s="45">
        <v>7.6496876700000004E-3</v>
      </c>
      <c r="F1586" s="45">
        <v>1.0223935399999999E-3</v>
      </c>
      <c r="G1586" s="45">
        <v>1.0894094899999999E-3</v>
      </c>
      <c r="H1586" s="45">
        <v>5.53788418E-3</v>
      </c>
    </row>
    <row r="1587" spans="1:8" x14ac:dyDescent="0.35">
      <c r="A1587" s="45" t="s">
        <v>65</v>
      </c>
      <c r="B1587" s="45" t="s">
        <v>8</v>
      </c>
      <c r="C1587" s="45" t="s">
        <v>18</v>
      </c>
      <c r="D1587" s="45">
        <v>840</v>
      </c>
      <c r="E1587" s="45">
        <v>7.2524937000000003E-3</v>
      </c>
      <c r="F1587" s="45">
        <v>7.5085403999999997E-4</v>
      </c>
      <c r="G1587" s="45">
        <v>1.4503965799999999E-3</v>
      </c>
      <c r="H1587" s="45">
        <v>5.0512426000000003E-3</v>
      </c>
    </row>
    <row r="1588" spans="1:8" x14ac:dyDescent="0.35">
      <c r="A1588" s="45" t="s">
        <v>65</v>
      </c>
      <c r="B1588" s="45" t="s">
        <v>10</v>
      </c>
      <c r="C1588" s="45" t="s">
        <v>18</v>
      </c>
      <c r="D1588" s="45">
        <v>271</v>
      </c>
      <c r="E1588" s="45">
        <v>6.51761285E-3</v>
      </c>
      <c r="F1588" s="45">
        <v>6.7022833000000002E-4</v>
      </c>
      <c r="G1588" s="45">
        <v>1.3251671599999999E-3</v>
      </c>
      <c r="H1588" s="45">
        <v>4.5222168699999999E-3</v>
      </c>
    </row>
    <row r="1589" spans="1:8" x14ac:dyDescent="0.35">
      <c r="A1589" s="45" t="s">
        <v>65</v>
      </c>
      <c r="B1589" s="45" t="s">
        <v>11</v>
      </c>
      <c r="C1589" s="45" t="s">
        <v>18</v>
      </c>
      <c r="D1589" s="45">
        <v>218</v>
      </c>
      <c r="E1589" s="45">
        <v>6.8841316000000001E-3</v>
      </c>
      <c r="F1589" s="45">
        <v>7.5836706E-4</v>
      </c>
      <c r="G1589" s="45">
        <v>1.2437879800000001E-3</v>
      </c>
      <c r="H1589" s="45">
        <v>4.8819760700000003E-3</v>
      </c>
    </row>
    <row r="1590" spans="1:8" x14ac:dyDescent="0.35">
      <c r="A1590" s="45" t="s">
        <v>65</v>
      </c>
      <c r="B1590" s="45" t="s">
        <v>12</v>
      </c>
      <c r="C1590" s="45" t="s">
        <v>18</v>
      </c>
      <c r="D1590" s="45">
        <v>67</v>
      </c>
      <c r="E1590" s="45">
        <v>9.2684146299999992E-3</v>
      </c>
      <c r="F1590" s="45">
        <v>8.6615509000000004E-4</v>
      </c>
      <c r="G1590" s="45">
        <v>1.7982999299999999E-3</v>
      </c>
      <c r="H1590" s="45">
        <v>6.60395911E-3</v>
      </c>
    </row>
    <row r="1591" spans="1:8" x14ac:dyDescent="0.35">
      <c r="A1591" s="45" t="s">
        <v>65</v>
      </c>
      <c r="B1591" s="45" t="s">
        <v>13</v>
      </c>
      <c r="C1591" s="45" t="s">
        <v>18</v>
      </c>
      <c r="D1591" s="45">
        <v>284</v>
      </c>
      <c r="E1591" s="45">
        <v>7.7609054800000001E-3</v>
      </c>
      <c r="F1591" s="45">
        <v>7.9482078000000004E-4</v>
      </c>
      <c r="G1591" s="45">
        <v>1.64641181E-3</v>
      </c>
      <c r="H1591" s="45">
        <v>5.3196724400000001E-3</v>
      </c>
    </row>
    <row r="1592" spans="1:8" x14ac:dyDescent="0.35">
      <c r="A1592" s="45" t="s">
        <v>65</v>
      </c>
      <c r="B1592" s="45" t="s">
        <v>8</v>
      </c>
      <c r="C1592" s="45" t="s">
        <v>19</v>
      </c>
      <c r="D1592" s="45">
        <v>1013</v>
      </c>
      <c r="E1592" s="45">
        <v>6.8408145300000002E-3</v>
      </c>
      <c r="F1592" s="45">
        <v>1.13785806E-3</v>
      </c>
      <c r="G1592" s="45">
        <v>1.2491085799999999E-3</v>
      </c>
      <c r="H1592" s="45">
        <v>4.4538474400000003E-3</v>
      </c>
    </row>
    <row r="1593" spans="1:8" x14ac:dyDescent="0.35">
      <c r="A1593" s="45" t="s">
        <v>65</v>
      </c>
      <c r="B1593" s="45" t="s">
        <v>10</v>
      </c>
      <c r="C1593" s="45" t="s">
        <v>19</v>
      </c>
      <c r="D1593" s="45">
        <v>422</v>
      </c>
      <c r="E1593" s="45">
        <v>6.0836841500000001E-3</v>
      </c>
      <c r="F1593" s="45">
        <v>9.6736744999999995E-4</v>
      </c>
      <c r="G1593" s="45">
        <v>1.1111657200000001E-3</v>
      </c>
      <c r="H1593" s="45">
        <v>4.0051504999999996E-3</v>
      </c>
    </row>
    <row r="1594" spans="1:8" x14ac:dyDescent="0.35">
      <c r="A1594" s="45" t="s">
        <v>65</v>
      </c>
      <c r="B1594" s="45" t="s">
        <v>11</v>
      </c>
      <c r="C1594" s="45" t="s">
        <v>19</v>
      </c>
      <c r="D1594" s="45">
        <v>243</v>
      </c>
      <c r="E1594" s="45">
        <v>6.5196804399999999E-3</v>
      </c>
      <c r="F1594" s="45">
        <v>1.0872006300000001E-3</v>
      </c>
      <c r="G1594" s="45">
        <v>1.1557877700000001E-3</v>
      </c>
      <c r="H1594" s="45">
        <v>4.2766915800000003E-3</v>
      </c>
    </row>
    <row r="1595" spans="1:8" x14ac:dyDescent="0.35">
      <c r="A1595" s="45" t="s">
        <v>65</v>
      </c>
      <c r="B1595" s="45" t="s">
        <v>12</v>
      </c>
      <c r="C1595" s="45" t="s">
        <v>19</v>
      </c>
      <c r="D1595" s="45">
        <v>79</v>
      </c>
      <c r="E1595" s="45">
        <v>8.7760780500000003E-3</v>
      </c>
      <c r="F1595" s="45">
        <v>1.49950163E-3</v>
      </c>
      <c r="G1595" s="45">
        <v>1.49789004E-3</v>
      </c>
      <c r="H1595" s="45">
        <v>5.7786859000000003E-3</v>
      </c>
    </row>
    <row r="1596" spans="1:8" x14ac:dyDescent="0.35">
      <c r="A1596" s="45" t="s">
        <v>65</v>
      </c>
      <c r="B1596" s="45" t="s">
        <v>13</v>
      </c>
      <c r="C1596" s="45" t="s">
        <v>19</v>
      </c>
      <c r="D1596" s="45">
        <v>269</v>
      </c>
      <c r="E1596" s="45">
        <v>7.7503267599999997E-3</v>
      </c>
      <c r="F1596" s="45">
        <v>1.34487276E-3</v>
      </c>
      <c r="G1596" s="45">
        <v>1.4767483799999999E-3</v>
      </c>
      <c r="H1596" s="45">
        <v>4.9287052200000002E-3</v>
      </c>
    </row>
    <row r="1597" spans="1:8" x14ac:dyDescent="0.35">
      <c r="A1597" s="45" t="s">
        <v>65</v>
      </c>
      <c r="B1597" s="45" t="s">
        <v>8</v>
      </c>
      <c r="C1597" s="45" t="s">
        <v>20</v>
      </c>
      <c r="D1597" s="45">
        <v>579</v>
      </c>
      <c r="E1597" s="45">
        <v>4.5279414599999996E-3</v>
      </c>
      <c r="F1597" s="45">
        <v>7.2576816000000002E-4</v>
      </c>
      <c r="G1597" s="45">
        <v>6.1282598999999995E-4</v>
      </c>
      <c r="H1597" s="45">
        <v>3.1893468099999998E-3</v>
      </c>
    </row>
    <row r="1598" spans="1:8" x14ac:dyDescent="0.35">
      <c r="A1598" s="45" t="s">
        <v>65</v>
      </c>
      <c r="B1598" s="45" t="s">
        <v>10</v>
      </c>
      <c r="C1598" s="45" t="s">
        <v>20</v>
      </c>
      <c r="D1598" s="45">
        <v>218</v>
      </c>
      <c r="E1598" s="45">
        <v>4.1569505699999999E-3</v>
      </c>
      <c r="F1598" s="45">
        <v>6.4836026E-4</v>
      </c>
      <c r="G1598" s="45">
        <v>5.8034931999999999E-4</v>
      </c>
      <c r="H1598" s="45">
        <v>2.9282404700000002E-3</v>
      </c>
    </row>
    <row r="1599" spans="1:8" x14ac:dyDescent="0.35">
      <c r="A1599" s="45" t="s">
        <v>65</v>
      </c>
      <c r="B1599" s="45" t="s">
        <v>11</v>
      </c>
      <c r="C1599" s="45" t="s">
        <v>20</v>
      </c>
      <c r="D1599" s="45">
        <v>142</v>
      </c>
      <c r="E1599" s="45">
        <v>4.73558924E-3</v>
      </c>
      <c r="F1599" s="45">
        <v>7.2582459000000005E-4</v>
      </c>
      <c r="G1599" s="45">
        <v>6.2752649999999995E-4</v>
      </c>
      <c r="H1599" s="45">
        <v>3.3822376399999998E-3</v>
      </c>
    </row>
    <row r="1600" spans="1:8" x14ac:dyDescent="0.35">
      <c r="A1600" s="45" t="s">
        <v>65</v>
      </c>
      <c r="B1600" s="45" t="s">
        <v>12</v>
      </c>
      <c r="C1600" s="45" t="s">
        <v>20</v>
      </c>
      <c r="D1600" s="45">
        <v>49</v>
      </c>
      <c r="E1600" s="45">
        <v>5.1542420099999998E-3</v>
      </c>
      <c r="F1600" s="45">
        <v>8.9852580999999997E-4</v>
      </c>
      <c r="G1600" s="45">
        <v>5.8106551999999995E-4</v>
      </c>
      <c r="H1600" s="45">
        <v>3.67465016E-3</v>
      </c>
    </row>
    <row r="1601" spans="1:8" x14ac:dyDescent="0.35">
      <c r="A1601" s="45" t="s">
        <v>65</v>
      </c>
      <c r="B1601" s="45" t="s">
        <v>13</v>
      </c>
      <c r="C1601" s="45" t="s">
        <v>20</v>
      </c>
      <c r="D1601" s="45">
        <v>170</v>
      </c>
      <c r="E1601" s="45">
        <v>4.6497138399999999E-3</v>
      </c>
      <c r="F1601" s="45">
        <v>7.7519041000000003E-4</v>
      </c>
      <c r="G1601" s="45">
        <v>6.5134777999999996E-4</v>
      </c>
      <c r="H1601" s="45">
        <v>3.2231751700000002E-3</v>
      </c>
    </row>
    <row r="1602" spans="1:8" x14ac:dyDescent="0.35">
      <c r="A1602" s="45" t="s">
        <v>65</v>
      </c>
      <c r="B1602" s="45" t="s">
        <v>8</v>
      </c>
      <c r="C1602" s="45" t="s">
        <v>21</v>
      </c>
      <c r="D1602" s="45">
        <v>753</v>
      </c>
      <c r="E1602" s="45">
        <v>8.6096045500000003E-3</v>
      </c>
      <c r="F1602" s="45">
        <v>1.3984645400000001E-3</v>
      </c>
      <c r="G1602" s="45">
        <v>2.2627081900000001E-3</v>
      </c>
      <c r="H1602" s="45">
        <v>4.94843135E-3</v>
      </c>
    </row>
    <row r="1603" spans="1:8" x14ac:dyDescent="0.35">
      <c r="A1603" s="45" t="s">
        <v>65</v>
      </c>
      <c r="B1603" s="45" t="s">
        <v>10</v>
      </c>
      <c r="C1603" s="45" t="s">
        <v>21</v>
      </c>
      <c r="D1603" s="45">
        <v>332</v>
      </c>
      <c r="E1603" s="45">
        <v>7.9734560900000008E-3</v>
      </c>
      <c r="F1603" s="45">
        <v>1.1962430500000001E-3</v>
      </c>
      <c r="G1603" s="45">
        <v>2.0653096100000001E-3</v>
      </c>
      <c r="H1603" s="45">
        <v>4.7119029100000003E-3</v>
      </c>
    </row>
    <row r="1604" spans="1:8" x14ac:dyDescent="0.35">
      <c r="A1604" s="45" t="s">
        <v>65</v>
      </c>
      <c r="B1604" s="45" t="s">
        <v>11</v>
      </c>
      <c r="C1604" s="45" t="s">
        <v>21</v>
      </c>
      <c r="D1604" s="45">
        <v>174</v>
      </c>
      <c r="E1604" s="45">
        <v>8.8612838199999995E-3</v>
      </c>
      <c r="F1604" s="45">
        <v>1.58052606E-3</v>
      </c>
      <c r="G1604" s="45">
        <v>2.2349268699999999E-3</v>
      </c>
      <c r="H1604" s="45">
        <v>5.0458304600000002E-3</v>
      </c>
    </row>
    <row r="1605" spans="1:8" x14ac:dyDescent="0.35">
      <c r="A1605" s="45" t="s">
        <v>65</v>
      </c>
      <c r="B1605" s="45" t="s">
        <v>12</v>
      </c>
      <c r="C1605" s="45" t="s">
        <v>21</v>
      </c>
      <c r="D1605" s="45">
        <v>71</v>
      </c>
      <c r="E1605" s="45">
        <v>9.8521450300000004E-3</v>
      </c>
      <c r="F1605" s="45">
        <v>1.66161298E-3</v>
      </c>
      <c r="G1605" s="45">
        <v>2.5242890099999998E-3</v>
      </c>
      <c r="H1605" s="45">
        <v>5.6662426400000002E-3</v>
      </c>
    </row>
    <row r="1606" spans="1:8" x14ac:dyDescent="0.35">
      <c r="A1606" s="45" t="s">
        <v>65</v>
      </c>
      <c r="B1606" s="45" t="s">
        <v>13</v>
      </c>
      <c r="C1606" s="45" t="s">
        <v>21</v>
      </c>
      <c r="D1606" s="45">
        <v>176</v>
      </c>
      <c r="E1606" s="45">
        <v>9.0595404700000003E-3</v>
      </c>
      <c r="F1606" s="45">
        <v>1.4937786899999999E-3</v>
      </c>
      <c r="G1606" s="45">
        <v>2.5570152300000001E-3</v>
      </c>
      <c r="H1606" s="45">
        <v>5.0087460900000002E-3</v>
      </c>
    </row>
    <row r="1607" spans="1:8" x14ac:dyDescent="0.35">
      <c r="A1607" s="45" t="s">
        <v>65</v>
      </c>
      <c r="B1607" s="45" t="s">
        <v>8</v>
      </c>
      <c r="C1607" s="45" t="s">
        <v>22</v>
      </c>
      <c r="D1607" s="45">
        <v>581</v>
      </c>
      <c r="E1607" s="45">
        <v>7.3839203699999998E-3</v>
      </c>
      <c r="F1607" s="45">
        <v>1.1772683500000001E-3</v>
      </c>
      <c r="G1607" s="45">
        <v>1.6327808800000001E-3</v>
      </c>
      <c r="H1607" s="45">
        <v>4.5738706399999999E-3</v>
      </c>
    </row>
    <row r="1608" spans="1:8" x14ac:dyDescent="0.35">
      <c r="A1608" s="45" t="s">
        <v>65</v>
      </c>
      <c r="B1608" s="45" t="s">
        <v>10</v>
      </c>
      <c r="C1608" s="45" t="s">
        <v>22</v>
      </c>
      <c r="D1608" s="45">
        <v>232</v>
      </c>
      <c r="E1608" s="45">
        <v>6.4299965699999998E-3</v>
      </c>
      <c r="F1608" s="45">
        <v>9.3281025000000004E-4</v>
      </c>
      <c r="G1608" s="45">
        <v>1.4269533799999999E-3</v>
      </c>
      <c r="H1608" s="45">
        <v>4.07023244E-3</v>
      </c>
    </row>
    <row r="1609" spans="1:8" x14ac:dyDescent="0.35">
      <c r="A1609" s="45" t="s">
        <v>65</v>
      </c>
      <c r="B1609" s="45" t="s">
        <v>11</v>
      </c>
      <c r="C1609" s="45" t="s">
        <v>22</v>
      </c>
      <c r="D1609" s="45">
        <v>152</v>
      </c>
      <c r="E1609" s="45">
        <v>7.1329036400000004E-3</v>
      </c>
      <c r="F1609" s="45">
        <v>1.1951751800000001E-3</v>
      </c>
      <c r="G1609" s="45">
        <v>1.6097097900000001E-3</v>
      </c>
      <c r="H1609" s="45">
        <v>4.3280181499999997E-3</v>
      </c>
    </row>
    <row r="1610" spans="1:8" x14ac:dyDescent="0.35">
      <c r="A1610" s="45" t="s">
        <v>65</v>
      </c>
      <c r="B1610" s="45" t="s">
        <v>12</v>
      </c>
      <c r="C1610" s="45" t="s">
        <v>22</v>
      </c>
      <c r="D1610" s="45">
        <v>44</v>
      </c>
      <c r="E1610" s="45">
        <v>8.0968536800000001E-3</v>
      </c>
      <c r="F1610" s="45">
        <v>1.5817022300000001E-3</v>
      </c>
      <c r="G1610" s="45">
        <v>1.64430739E-3</v>
      </c>
      <c r="H1610" s="45">
        <v>4.8708435999999999E-3</v>
      </c>
    </row>
    <row r="1611" spans="1:8" x14ac:dyDescent="0.35">
      <c r="A1611" s="45" t="s">
        <v>65</v>
      </c>
      <c r="B1611" s="45" t="s">
        <v>13</v>
      </c>
      <c r="C1611" s="45" t="s">
        <v>22</v>
      </c>
      <c r="D1611" s="45">
        <v>153</v>
      </c>
      <c r="E1611" s="45">
        <v>8.87474257E-3</v>
      </c>
      <c r="F1611" s="45">
        <v>1.4138523299999999E-3</v>
      </c>
      <c r="G1611" s="45">
        <v>1.96449079E-3</v>
      </c>
      <c r="H1611" s="45">
        <v>5.4963989400000001E-3</v>
      </c>
    </row>
    <row r="1612" spans="1:8" x14ac:dyDescent="0.35">
      <c r="A1612" s="45" t="s">
        <v>65</v>
      </c>
      <c r="B1612" s="45" t="s">
        <v>8</v>
      </c>
      <c r="C1612" s="45" t="s">
        <v>23</v>
      </c>
      <c r="D1612" s="45">
        <v>1086</v>
      </c>
      <c r="E1612" s="45">
        <v>7.1320166699999996E-3</v>
      </c>
      <c r="F1612" s="45">
        <v>1.3053869299999999E-3</v>
      </c>
      <c r="G1612" s="45">
        <v>1.6472271000000001E-3</v>
      </c>
      <c r="H1612" s="45">
        <v>4.1794021699999998E-3</v>
      </c>
    </row>
    <row r="1613" spans="1:8" x14ac:dyDescent="0.35">
      <c r="A1613" s="45" t="s">
        <v>65</v>
      </c>
      <c r="B1613" s="45" t="s">
        <v>10</v>
      </c>
      <c r="C1613" s="45" t="s">
        <v>23</v>
      </c>
      <c r="D1613" s="45">
        <v>450</v>
      </c>
      <c r="E1613" s="45">
        <v>6.6490738400000002E-3</v>
      </c>
      <c r="F1613" s="45">
        <v>1.1011057299999999E-3</v>
      </c>
      <c r="G1613" s="45">
        <v>1.50264894E-3</v>
      </c>
      <c r="H1613" s="45">
        <v>4.0453186999999998E-3</v>
      </c>
    </row>
    <row r="1614" spans="1:8" x14ac:dyDescent="0.35">
      <c r="A1614" s="45" t="s">
        <v>65</v>
      </c>
      <c r="B1614" s="45" t="s">
        <v>11</v>
      </c>
      <c r="C1614" s="45" t="s">
        <v>23</v>
      </c>
      <c r="D1614" s="45">
        <v>255</v>
      </c>
      <c r="E1614" s="45">
        <v>6.8634256800000001E-3</v>
      </c>
      <c r="F1614" s="45">
        <v>1.3450433500000001E-3</v>
      </c>
      <c r="G1614" s="45">
        <v>1.53236179E-3</v>
      </c>
      <c r="H1614" s="45">
        <v>3.9860200900000003E-3</v>
      </c>
    </row>
    <row r="1615" spans="1:8" x14ac:dyDescent="0.35">
      <c r="A1615" s="45" t="s">
        <v>65</v>
      </c>
      <c r="B1615" s="45" t="s">
        <v>12</v>
      </c>
      <c r="C1615" s="45" t="s">
        <v>23</v>
      </c>
      <c r="D1615" s="45">
        <v>98</v>
      </c>
      <c r="E1615" s="45">
        <v>8.1715322500000003E-3</v>
      </c>
      <c r="F1615" s="45">
        <v>1.6189529E-3</v>
      </c>
      <c r="G1615" s="45">
        <v>2.14876207E-3</v>
      </c>
      <c r="H1615" s="45">
        <v>4.4038168399999997E-3</v>
      </c>
    </row>
    <row r="1616" spans="1:8" x14ac:dyDescent="0.35">
      <c r="A1616" s="45" t="s">
        <v>65</v>
      </c>
      <c r="B1616" s="45" t="s">
        <v>13</v>
      </c>
      <c r="C1616" s="45" t="s">
        <v>23</v>
      </c>
      <c r="D1616" s="45">
        <v>283</v>
      </c>
      <c r="E1616" s="45">
        <v>7.7819900099999999E-3</v>
      </c>
      <c r="F1616" s="45">
        <v>1.48589822E-3</v>
      </c>
      <c r="G1616" s="45">
        <v>1.80694584E-3</v>
      </c>
      <c r="H1616" s="45">
        <v>4.4891454799999998E-3</v>
      </c>
    </row>
    <row r="1617" spans="1:8" x14ac:dyDescent="0.35">
      <c r="A1617" s="45" t="s">
        <v>65</v>
      </c>
      <c r="B1617" s="45" t="s">
        <v>8</v>
      </c>
      <c r="C1617" s="45" t="s">
        <v>24</v>
      </c>
      <c r="D1617" s="45">
        <v>2164</v>
      </c>
      <c r="E1617" s="45">
        <v>6.8596871100000002E-3</v>
      </c>
      <c r="F1617" s="45">
        <v>7.5443791E-4</v>
      </c>
      <c r="G1617" s="45">
        <v>1.8184986E-3</v>
      </c>
      <c r="H1617" s="45">
        <v>4.2867501200000001E-3</v>
      </c>
    </row>
    <row r="1618" spans="1:8" x14ac:dyDescent="0.35">
      <c r="A1618" s="45" t="s">
        <v>65</v>
      </c>
      <c r="B1618" s="45" t="s">
        <v>10</v>
      </c>
      <c r="C1618" s="45" t="s">
        <v>24</v>
      </c>
      <c r="D1618" s="45">
        <v>1039</v>
      </c>
      <c r="E1618" s="45">
        <v>6.3074913800000004E-3</v>
      </c>
      <c r="F1618" s="45">
        <v>6.7233204000000004E-4</v>
      </c>
      <c r="G1618" s="45">
        <v>1.75194028E-3</v>
      </c>
      <c r="H1618" s="45">
        <v>3.8832185800000002E-3</v>
      </c>
    </row>
    <row r="1619" spans="1:8" x14ac:dyDescent="0.35">
      <c r="A1619" s="45" t="s">
        <v>65</v>
      </c>
      <c r="B1619" s="45" t="s">
        <v>11</v>
      </c>
      <c r="C1619" s="45" t="s">
        <v>24</v>
      </c>
      <c r="D1619" s="45">
        <v>446</v>
      </c>
      <c r="E1619" s="45">
        <v>6.7874935399999999E-3</v>
      </c>
      <c r="F1619" s="45">
        <v>7.2213373999999999E-4</v>
      </c>
      <c r="G1619" s="45">
        <v>1.7300902700000001E-3</v>
      </c>
      <c r="H1619" s="45">
        <v>4.33526903E-3</v>
      </c>
    </row>
    <row r="1620" spans="1:8" x14ac:dyDescent="0.35">
      <c r="A1620" s="45" t="s">
        <v>65</v>
      </c>
      <c r="B1620" s="45" t="s">
        <v>12</v>
      </c>
      <c r="C1620" s="45" t="s">
        <v>24</v>
      </c>
      <c r="D1620" s="45">
        <v>125</v>
      </c>
      <c r="E1620" s="45">
        <v>7.8748145800000002E-3</v>
      </c>
      <c r="F1620" s="45">
        <v>1.0647219700000001E-3</v>
      </c>
      <c r="G1620" s="45">
        <v>1.68268494E-3</v>
      </c>
      <c r="H1620" s="45">
        <v>5.1274071599999999E-3</v>
      </c>
    </row>
    <row r="1621" spans="1:8" x14ac:dyDescent="0.35">
      <c r="A1621" s="45" t="s">
        <v>65</v>
      </c>
      <c r="B1621" s="45" t="s">
        <v>13</v>
      </c>
      <c r="C1621" s="45" t="s">
        <v>24</v>
      </c>
      <c r="D1621" s="45">
        <v>554</v>
      </c>
      <c r="E1621" s="45">
        <v>7.7243780200000004E-3</v>
      </c>
      <c r="F1621" s="45">
        <v>8.6442012999999999E-4</v>
      </c>
      <c r="G1621" s="45">
        <v>2.0451428299999999E-3</v>
      </c>
      <c r="H1621" s="45">
        <v>4.8148145700000001E-3</v>
      </c>
    </row>
    <row r="1622" spans="1:8" x14ac:dyDescent="0.35">
      <c r="A1622" s="45" t="s">
        <v>65</v>
      </c>
      <c r="B1622" s="45" t="s">
        <v>8</v>
      </c>
      <c r="C1622" s="45" t="s">
        <v>25</v>
      </c>
      <c r="D1622" s="45">
        <v>1830</v>
      </c>
      <c r="E1622" s="45">
        <v>6.8055236899999998E-3</v>
      </c>
      <c r="F1622" s="45">
        <v>7.812877E-4</v>
      </c>
      <c r="G1622" s="45">
        <v>1.56363187E-3</v>
      </c>
      <c r="H1622" s="45">
        <v>4.4606036299999997E-3</v>
      </c>
    </row>
    <row r="1623" spans="1:8" x14ac:dyDescent="0.35">
      <c r="A1623" s="45" t="s">
        <v>65</v>
      </c>
      <c r="B1623" s="45" t="s">
        <v>10</v>
      </c>
      <c r="C1623" s="45" t="s">
        <v>25</v>
      </c>
      <c r="D1623" s="45">
        <v>827</v>
      </c>
      <c r="E1623" s="45">
        <v>6.0775642499999996E-3</v>
      </c>
      <c r="F1623" s="45">
        <v>6.9188305999999999E-4</v>
      </c>
      <c r="G1623" s="45">
        <v>1.41925834E-3</v>
      </c>
      <c r="H1623" s="45">
        <v>3.9664223400000002E-3</v>
      </c>
    </row>
    <row r="1624" spans="1:8" x14ac:dyDescent="0.35">
      <c r="A1624" s="45" t="s">
        <v>65</v>
      </c>
      <c r="B1624" s="45" t="s">
        <v>11</v>
      </c>
      <c r="C1624" s="45" t="s">
        <v>25</v>
      </c>
      <c r="D1624" s="45">
        <v>430</v>
      </c>
      <c r="E1624" s="45">
        <v>6.65783782E-3</v>
      </c>
      <c r="F1624" s="45">
        <v>8.0609365000000003E-4</v>
      </c>
      <c r="G1624" s="45">
        <v>1.45876377E-3</v>
      </c>
      <c r="H1624" s="45">
        <v>4.3929799399999997E-3</v>
      </c>
    </row>
    <row r="1625" spans="1:8" x14ac:dyDescent="0.35">
      <c r="A1625" s="45" t="s">
        <v>65</v>
      </c>
      <c r="B1625" s="45" t="s">
        <v>12</v>
      </c>
      <c r="C1625" s="45" t="s">
        <v>25</v>
      </c>
      <c r="D1625" s="45">
        <v>197</v>
      </c>
      <c r="E1625" s="45">
        <v>8.7094023600000001E-3</v>
      </c>
      <c r="F1625" s="45">
        <v>1.0154044399999999E-3</v>
      </c>
      <c r="G1625" s="45">
        <v>1.9080769300000001E-3</v>
      </c>
      <c r="H1625" s="45">
        <v>5.7859205299999996E-3</v>
      </c>
    </row>
    <row r="1626" spans="1:8" x14ac:dyDescent="0.35">
      <c r="A1626" s="45" t="s">
        <v>65</v>
      </c>
      <c r="B1626" s="45" t="s">
        <v>13</v>
      </c>
      <c r="C1626" s="45" t="s">
        <v>25</v>
      </c>
      <c r="D1626" s="45">
        <v>376</v>
      </c>
      <c r="E1626" s="45">
        <v>7.5780324100000003E-3</v>
      </c>
      <c r="F1626" s="45">
        <v>8.2689964000000002E-4</v>
      </c>
      <c r="G1626" s="45">
        <v>1.8206385400000001E-3</v>
      </c>
      <c r="H1626" s="45">
        <v>4.9304937299999999E-3</v>
      </c>
    </row>
    <row r="1627" spans="1:8" x14ac:dyDescent="0.35">
      <c r="A1627" s="45" t="s">
        <v>65</v>
      </c>
      <c r="B1627" s="45" t="s">
        <v>8</v>
      </c>
      <c r="C1627" s="45" t="s">
        <v>26</v>
      </c>
      <c r="D1627" s="45">
        <v>958</v>
      </c>
      <c r="E1627" s="45">
        <v>5.8918075400000002E-3</v>
      </c>
      <c r="F1627" s="45">
        <v>5.8022574000000005E-4</v>
      </c>
      <c r="G1627" s="45">
        <v>1.2110369299999999E-3</v>
      </c>
      <c r="H1627" s="45">
        <v>4.1005444100000003E-3</v>
      </c>
    </row>
    <row r="1628" spans="1:8" x14ac:dyDescent="0.35">
      <c r="A1628" s="45" t="s">
        <v>65</v>
      </c>
      <c r="B1628" s="45" t="s">
        <v>10</v>
      </c>
      <c r="C1628" s="45" t="s">
        <v>26</v>
      </c>
      <c r="D1628" s="45">
        <v>303</v>
      </c>
      <c r="E1628" s="45">
        <v>5.3503924399999998E-3</v>
      </c>
      <c r="F1628" s="45">
        <v>4.9206982000000001E-4</v>
      </c>
      <c r="G1628" s="45">
        <v>9.8612615999999994E-4</v>
      </c>
      <c r="H1628" s="45">
        <v>3.87219602E-3</v>
      </c>
    </row>
    <row r="1629" spans="1:8" x14ac:dyDescent="0.35">
      <c r="A1629" s="45" t="s">
        <v>65</v>
      </c>
      <c r="B1629" s="45" t="s">
        <v>11</v>
      </c>
      <c r="C1629" s="45" t="s">
        <v>26</v>
      </c>
      <c r="D1629" s="45">
        <v>204</v>
      </c>
      <c r="E1629" s="45">
        <v>5.6599489300000003E-3</v>
      </c>
      <c r="F1629" s="45">
        <v>6.0111406999999997E-4</v>
      </c>
      <c r="G1629" s="45">
        <v>1.1265996799999999E-3</v>
      </c>
      <c r="H1629" s="45">
        <v>3.9322347300000003E-3</v>
      </c>
    </row>
    <row r="1630" spans="1:8" x14ac:dyDescent="0.35">
      <c r="A1630" s="45" t="s">
        <v>65</v>
      </c>
      <c r="B1630" s="45" t="s">
        <v>12</v>
      </c>
      <c r="C1630" s="45" t="s">
        <v>26</v>
      </c>
      <c r="D1630" s="45">
        <v>88</v>
      </c>
      <c r="E1630" s="45">
        <v>7.3245473400000002E-3</v>
      </c>
      <c r="F1630" s="45">
        <v>8.3635812E-4</v>
      </c>
      <c r="G1630" s="45">
        <v>1.4508362600000001E-3</v>
      </c>
      <c r="H1630" s="45">
        <v>5.03735248E-3</v>
      </c>
    </row>
    <row r="1631" spans="1:8" x14ac:dyDescent="0.35">
      <c r="A1631" s="45" t="s">
        <v>65</v>
      </c>
      <c r="B1631" s="45" t="s">
        <v>13</v>
      </c>
      <c r="C1631" s="45" t="s">
        <v>26</v>
      </c>
      <c r="D1631" s="45">
        <v>363</v>
      </c>
      <c r="E1631" s="45">
        <v>6.1267023799999997E-3</v>
      </c>
      <c r="F1631" s="45">
        <v>5.7997883999999999E-4</v>
      </c>
      <c r="G1631" s="45">
        <v>1.38809153E-3</v>
      </c>
      <c r="H1631" s="45">
        <v>4.1586315299999999E-3</v>
      </c>
    </row>
    <row r="1632" spans="1:8" x14ac:dyDescent="0.35">
      <c r="A1632" s="45" t="s">
        <v>65</v>
      </c>
      <c r="B1632" s="45" t="s">
        <v>8</v>
      </c>
      <c r="C1632" s="45" t="s">
        <v>27</v>
      </c>
      <c r="D1632" s="45">
        <v>1061</v>
      </c>
      <c r="E1632" s="45">
        <v>5.7651104200000004E-3</v>
      </c>
      <c r="F1632" s="45">
        <v>4.9069249999999999E-4</v>
      </c>
      <c r="G1632" s="45">
        <v>1.6335913999999999E-3</v>
      </c>
      <c r="H1632" s="45">
        <v>3.6408260300000001E-3</v>
      </c>
    </row>
    <row r="1633" spans="1:8" x14ac:dyDescent="0.35">
      <c r="A1633" s="45" t="s">
        <v>65</v>
      </c>
      <c r="B1633" s="45" t="s">
        <v>10</v>
      </c>
      <c r="C1633" s="45" t="s">
        <v>27</v>
      </c>
      <c r="D1633" s="45">
        <v>538</v>
      </c>
      <c r="E1633" s="45">
        <v>5.4037370300000004E-3</v>
      </c>
      <c r="F1633" s="45">
        <v>4.2501352E-4</v>
      </c>
      <c r="G1633" s="45">
        <v>1.49613168E-3</v>
      </c>
      <c r="H1633" s="45">
        <v>3.4825913300000001E-3</v>
      </c>
    </row>
    <row r="1634" spans="1:8" x14ac:dyDescent="0.35">
      <c r="A1634" s="45" t="s">
        <v>65</v>
      </c>
      <c r="B1634" s="45" t="s">
        <v>11</v>
      </c>
      <c r="C1634" s="45" t="s">
        <v>27</v>
      </c>
      <c r="D1634" s="45">
        <v>228</v>
      </c>
      <c r="E1634" s="45">
        <v>5.4670745600000001E-3</v>
      </c>
      <c r="F1634" s="45">
        <v>5.0088303000000002E-4</v>
      </c>
      <c r="G1634" s="45">
        <v>1.5799116400000001E-3</v>
      </c>
      <c r="H1634" s="45">
        <v>3.3862794099999999E-3</v>
      </c>
    </row>
    <row r="1635" spans="1:8" x14ac:dyDescent="0.35">
      <c r="A1635" s="45" t="s">
        <v>65</v>
      </c>
      <c r="B1635" s="45" t="s">
        <v>12</v>
      </c>
      <c r="C1635" s="45" t="s">
        <v>27</v>
      </c>
      <c r="D1635" s="45">
        <v>84</v>
      </c>
      <c r="E1635" s="45">
        <v>6.73046166E-3</v>
      </c>
      <c r="F1635" s="45">
        <v>8.2685712999999998E-4</v>
      </c>
      <c r="G1635" s="45">
        <v>1.9057261800000001E-3</v>
      </c>
      <c r="H1635" s="45">
        <v>3.9978778600000004E-3</v>
      </c>
    </row>
    <row r="1636" spans="1:8" x14ac:dyDescent="0.35">
      <c r="A1636" s="45" t="s">
        <v>65</v>
      </c>
      <c r="B1636" s="45" t="s">
        <v>13</v>
      </c>
      <c r="C1636" s="45" t="s">
        <v>27</v>
      </c>
      <c r="D1636" s="45">
        <v>211</v>
      </c>
      <c r="E1636" s="45">
        <v>6.6242647200000001E-3</v>
      </c>
      <c r="F1636" s="45">
        <v>5.1331816999999999E-4</v>
      </c>
      <c r="G1636" s="45">
        <v>1.9337477900000001E-3</v>
      </c>
      <c r="H1636" s="45">
        <v>4.1771983099999997E-3</v>
      </c>
    </row>
    <row r="1637" spans="1:8" x14ac:dyDescent="0.35">
      <c r="A1637" s="45" t="s">
        <v>65</v>
      </c>
      <c r="B1637" s="45" t="s">
        <v>8</v>
      </c>
      <c r="C1637" s="45" t="s">
        <v>28</v>
      </c>
      <c r="D1637" s="45">
        <v>2117</v>
      </c>
      <c r="E1637" s="45">
        <v>6.7687446200000003E-3</v>
      </c>
      <c r="F1637" s="45">
        <v>9.3195601999999998E-4</v>
      </c>
      <c r="G1637" s="45">
        <v>1.6343661699999999E-3</v>
      </c>
      <c r="H1637" s="45">
        <v>4.2024219500000001E-3</v>
      </c>
    </row>
    <row r="1638" spans="1:8" x14ac:dyDescent="0.35">
      <c r="A1638" s="45" t="s">
        <v>65</v>
      </c>
      <c r="B1638" s="45" t="s">
        <v>10</v>
      </c>
      <c r="C1638" s="45" t="s">
        <v>28</v>
      </c>
      <c r="D1638" s="45">
        <v>873</v>
      </c>
      <c r="E1638" s="45">
        <v>6.1604564699999998E-3</v>
      </c>
      <c r="F1638" s="45">
        <v>7.6586405999999997E-4</v>
      </c>
      <c r="G1638" s="45">
        <v>1.4775569200000001E-3</v>
      </c>
      <c r="H1638" s="45">
        <v>3.9170349900000002E-3</v>
      </c>
    </row>
    <row r="1639" spans="1:8" x14ac:dyDescent="0.35">
      <c r="A1639" s="45" t="s">
        <v>65</v>
      </c>
      <c r="B1639" s="45" t="s">
        <v>11</v>
      </c>
      <c r="C1639" s="45" t="s">
        <v>28</v>
      </c>
      <c r="D1639" s="45">
        <v>415</v>
      </c>
      <c r="E1639" s="45">
        <v>6.0903890800000004E-3</v>
      </c>
      <c r="F1639" s="45">
        <v>8.7809547999999999E-4</v>
      </c>
      <c r="G1639" s="45">
        <v>1.5213351E-3</v>
      </c>
      <c r="H1639" s="45">
        <v>3.6909580400000001E-3</v>
      </c>
    </row>
    <row r="1640" spans="1:8" x14ac:dyDescent="0.35">
      <c r="A1640" s="45" t="s">
        <v>65</v>
      </c>
      <c r="B1640" s="45" t="s">
        <v>12</v>
      </c>
      <c r="C1640" s="45" t="s">
        <v>28</v>
      </c>
      <c r="D1640" s="45">
        <v>250</v>
      </c>
      <c r="E1640" s="45">
        <v>7.8743515999999993E-3</v>
      </c>
      <c r="F1640" s="45">
        <v>1.1054164400000001E-3</v>
      </c>
      <c r="G1640" s="45">
        <v>1.8506478799999999E-3</v>
      </c>
      <c r="H1640" s="45">
        <v>4.9182868100000002E-3</v>
      </c>
    </row>
    <row r="1641" spans="1:8" x14ac:dyDescent="0.35">
      <c r="A1641" s="45" t="s">
        <v>65</v>
      </c>
      <c r="B1641" s="45" t="s">
        <v>13</v>
      </c>
      <c r="C1641" s="45" t="s">
        <v>28</v>
      </c>
      <c r="D1641" s="45">
        <v>579</v>
      </c>
      <c r="E1641" s="45">
        <v>7.69474007E-3</v>
      </c>
      <c r="F1641" s="45">
        <v>1.1460929600000001E-3</v>
      </c>
      <c r="G1641" s="45">
        <v>1.8584282499999999E-3</v>
      </c>
      <c r="H1641" s="45">
        <v>4.6902183599999998E-3</v>
      </c>
    </row>
    <row r="1642" spans="1:8" x14ac:dyDescent="0.35">
      <c r="A1642" s="45" t="s">
        <v>65</v>
      </c>
      <c r="B1642" s="45" t="s">
        <v>8</v>
      </c>
      <c r="C1642" s="45" t="s">
        <v>29</v>
      </c>
      <c r="D1642" s="45">
        <v>694</v>
      </c>
      <c r="E1642" s="45">
        <v>7.4303385099999996E-3</v>
      </c>
      <c r="F1642" s="45">
        <v>1.21764572E-3</v>
      </c>
      <c r="G1642" s="45">
        <v>1.8296540799999999E-3</v>
      </c>
      <c r="H1642" s="45">
        <v>4.3830382399999996E-3</v>
      </c>
    </row>
    <row r="1643" spans="1:8" x14ac:dyDescent="0.35">
      <c r="A1643" s="45" t="s">
        <v>65</v>
      </c>
      <c r="B1643" s="45" t="s">
        <v>10</v>
      </c>
      <c r="C1643" s="45" t="s">
        <v>29</v>
      </c>
      <c r="D1643" s="45">
        <v>291</v>
      </c>
      <c r="E1643" s="45">
        <v>6.86931216E-3</v>
      </c>
      <c r="F1643" s="45">
        <v>1.0726897099999999E-3</v>
      </c>
      <c r="G1643" s="45">
        <v>1.62733049E-3</v>
      </c>
      <c r="H1643" s="45">
        <v>4.1692914800000001E-3</v>
      </c>
    </row>
    <row r="1644" spans="1:8" x14ac:dyDescent="0.35">
      <c r="A1644" s="45" t="s">
        <v>65</v>
      </c>
      <c r="B1644" s="45" t="s">
        <v>11</v>
      </c>
      <c r="C1644" s="45" t="s">
        <v>29</v>
      </c>
      <c r="D1644" s="45">
        <v>140</v>
      </c>
      <c r="E1644" s="45">
        <v>6.84598189E-3</v>
      </c>
      <c r="F1644" s="45">
        <v>1.04522133E-3</v>
      </c>
      <c r="G1644" s="45">
        <v>1.7977841400000001E-3</v>
      </c>
      <c r="H1644" s="45">
        <v>4.0029759400000003E-3</v>
      </c>
    </row>
    <row r="1645" spans="1:8" x14ac:dyDescent="0.35">
      <c r="A1645" s="45" t="s">
        <v>65</v>
      </c>
      <c r="B1645" s="45" t="s">
        <v>12</v>
      </c>
      <c r="C1645" s="45" t="s">
        <v>29</v>
      </c>
      <c r="D1645" s="45">
        <v>66</v>
      </c>
      <c r="E1645" s="45">
        <v>9.2268165499999992E-3</v>
      </c>
      <c r="F1645" s="45">
        <v>1.85079943E-3</v>
      </c>
      <c r="G1645" s="45">
        <v>2.12664823E-3</v>
      </c>
      <c r="H1645" s="45">
        <v>5.2493684899999997E-3</v>
      </c>
    </row>
    <row r="1646" spans="1:8" x14ac:dyDescent="0.35">
      <c r="A1646" s="45" t="s">
        <v>65</v>
      </c>
      <c r="B1646" s="45" t="s">
        <v>13</v>
      </c>
      <c r="C1646" s="45" t="s">
        <v>29</v>
      </c>
      <c r="D1646" s="45">
        <v>197</v>
      </c>
      <c r="E1646" s="45">
        <v>8.0724757900000003E-3</v>
      </c>
      <c r="F1646" s="45">
        <v>1.3421810900000001E-3</v>
      </c>
      <c r="G1646" s="45">
        <v>2.0516659699999999E-3</v>
      </c>
      <c r="H1646" s="45">
        <v>4.6786282599999996E-3</v>
      </c>
    </row>
    <row r="1647" spans="1:8" x14ac:dyDescent="0.35">
      <c r="A1647" s="45" t="s">
        <v>65</v>
      </c>
      <c r="B1647" s="45" t="s">
        <v>8</v>
      </c>
      <c r="C1647" s="45" t="s">
        <v>30</v>
      </c>
      <c r="D1647" s="45">
        <v>9946</v>
      </c>
      <c r="E1647" s="45">
        <v>4.58920974E-3</v>
      </c>
      <c r="F1647" s="45">
        <v>9.4557810999999997E-4</v>
      </c>
      <c r="G1647" s="45">
        <v>7.2067962000000002E-4</v>
      </c>
      <c r="H1647" s="45">
        <v>2.9229515200000001E-3</v>
      </c>
    </row>
    <row r="1648" spans="1:8" x14ac:dyDescent="0.35">
      <c r="A1648" s="45" t="s">
        <v>65</v>
      </c>
      <c r="B1648" s="45" t="s">
        <v>10</v>
      </c>
      <c r="C1648" s="45" t="s">
        <v>30</v>
      </c>
      <c r="D1648" s="45">
        <v>5572</v>
      </c>
      <c r="E1648" s="45">
        <v>4.3891661600000001E-3</v>
      </c>
      <c r="F1648" s="45">
        <v>8.7468984E-4</v>
      </c>
      <c r="G1648" s="45">
        <v>6.8314638999999999E-4</v>
      </c>
      <c r="H1648" s="45">
        <v>2.83132944E-3</v>
      </c>
    </row>
    <row r="1649" spans="1:8" x14ac:dyDescent="0.35">
      <c r="A1649" s="45" t="s">
        <v>65</v>
      </c>
      <c r="B1649" s="45" t="s">
        <v>11</v>
      </c>
      <c r="C1649" s="45" t="s">
        <v>30</v>
      </c>
      <c r="D1649" s="45">
        <v>2297</v>
      </c>
      <c r="E1649" s="45">
        <v>4.4665291699999997E-3</v>
      </c>
      <c r="F1649" s="45">
        <v>1.0099775599999999E-3</v>
      </c>
      <c r="G1649" s="45">
        <v>6.9233296E-4</v>
      </c>
      <c r="H1649" s="45">
        <v>2.7642181899999998E-3</v>
      </c>
    </row>
    <row r="1650" spans="1:8" x14ac:dyDescent="0.35">
      <c r="A1650" s="45" t="s">
        <v>65</v>
      </c>
      <c r="B1650" s="45" t="s">
        <v>12</v>
      </c>
      <c r="C1650" s="45" t="s">
        <v>30</v>
      </c>
      <c r="D1650" s="45">
        <v>494</v>
      </c>
      <c r="E1650" s="45">
        <v>5.4002893600000003E-3</v>
      </c>
      <c r="F1650" s="45">
        <v>1.30163792E-3</v>
      </c>
      <c r="G1650" s="45">
        <v>7.4559036000000005E-4</v>
      </c>
      <c r="H1650" s="45">
        <v>3.35306057E-3</v>
      </c>
    </row>
    <row r="1651" spans="1:8" x14ac:dyDescent="0.35">
      <c r="A1651" s="45" t="s">
        <v>65</v>
      </c>
      <c r="B1651" s="45" t="s">
        <v>13</v>
      </c>
      <c r="C1651" s="45" t="s">
        <v>30</v>
      </c>
      <c r="D1651" s="45">
        <v>1583</v>
      </c>
      <c r="E1651" s="45">
        <v>5.2182474600000004E-3</v>
      </c>
      <c r="F1651" s="45">
        <v>9.9053724000000001E-4</v>
      </c>
      <c r="G1651" s="45">
        <v>8.8615123000000001E-4</v>
      </c>
      <c r="H1651" s="45">
        <v>3.3415585099999998E-3</v>
      </c>
    </row>
    <row r="1652" spans="1:8" x14ac:dyDescent="0.35">
      <c r="A1652" s="45" t="s">
        <v>65</v>
      </c>
      <c r="B1652" s="45" t="s">
        <v>8</v>
      </c>
      <c r="C1652" s="45" t="s">
        <v>31</v>
      </c>
      <c r="D1652" s="45">
        <v>4413</v>
      </c>
      <c r="E1652" s="45">
        <v>4.9470496100000004E-3</v>
      </c>
      <c r="F1652" s="45">
        <v>1.1021805000000001E-3</v>
      </c>
      <c r="G1652" s="45">
        <v>5.3349560000000003E-4</v>
      </c>
      <c r="H1652" s="45">
        <v>3.3113730400000001E-3</v>
      </c>
    </row>
    <row r="1653" spans="1:8" x14ac:dyDescent="0.35">
      <c r="A1653" s="45" t="s">
        <v>65</v>
      </c>
      <c r="B1653" s="45" t="s">
        <v>10</v>
      </c>
      <c r="C1653" s="45" t="s">
        <v>31</v>
      </c>
      <c r="D1653" s="45">
        <v>2245</v>
      </c>
      <c r="E1653" s="45">
        <v>4.6565307300000004E-3</v>
      </c>
      <c r="F1653" s="45">
        <v>1.01071287E-3</v>
      </c>
      <c r="G1653" s="45">
        <v>4.848117E-4</v>
      </c>
      <c r="H1653" s="45">
        <v>3.1610057E-3</v>
      </c>
    </row>
    <row r="1654" spans="1:8" x14ac:dyDescent="0.35">
      <c r="A1654" s="45" t="s">
        <v>65</v>
      </c>
      <c r="B1654" s="45" t="s">
        <v>11</v>
      </c>
      <c r="C1654" s="45" t="s">
        <v>31</v>
      </c>
      <c r="D1654" s="45">
        <v>978</v>
      </c>
      <c r="E1654" s="45">
        <v>4.89317034E-3</v>
      </c>
      <c r="F1654" s="45">
        <v>1.2103189E-3</v>
      </c>
      <c r="G1654" s="45">
        <v>5.1240697E-4</v>
      </c>
      <c r="H1654" s="45">
        <v>3.1704439800000002E-3</v>
      </c>
    </row>
    <row r="1655" spans="1:8" x14ac:dyDescent="0.35">
      <c r="A1655" s="45" t="s">
        <v>65</v>
      </c>
      <c r="B1655" s="45" t="s">
        <v>12</v>
      </c>
      <c r="C1655" s="45" t="s">
        <v>31</v>
      </c>
      <c r="D1655" s="45">
        <v>215</v>
      </c>
      <c r="E1655" s="45">
        <v>6.0828485900000003E-3</v>
      </c>
      <c r="F1655" s="45">
        <v>1.4879950300000001E-3</v>
      </c>
      <c r="G1655" s="45">
        <v>6.4793255999999997E-4</v>
      </c>
      <c r="H1655" s="45">
        <v>3.9469205300000001E-3</v>
      </c>
    </row>
    <row r="1656" spans="1:8" x14ac:dyDescent="0.35">
      <c r="A1656" s="45" t="s">
        <v>65</v>
      </c>
      <c r="B1656" s="45" t="s">
        <v>13</v>
      </c>
      <c r="C1656" s="45" t="s">
        <v>31</v>
      </c>
      <c r="D1656" s="45">
        <v>975</v>
      </c>
      <c r="E1656" s="45">
        <v>5.4195747800000003E-3</v>
      </c>
      <c r="F1656" s="45">
        <v>1.11924241E-3</v>
      </c>
      <c r="G1656" s="45">
        <v>6.4151211999999996E-4</v>
      </c>
      <c r="H1656" s="45">
        <v>3.6588197900000001E-3</v>
      </c>
    </row>
    <row r="1657" spans="1:8" x14ac:dyDescent="0.35">
      <c r="A1657" s="45" t="s">
        <v>65</v>
      </c>
      <c r="B1657" s="45" t="s">
        <v>8</v>
      </c>
      <c r="C1657" s="45" t="s">
        <v>159</v>
      </c>
      <c r="D1657" s="45">
        <v>2026</v>
      </c>
      <c r="E1657" s="45">
        <v>6.1239531799999998E-3</v>
      </c>
      <c r="F1657" s="45">
        <v>1.03319439E-3</v>
      </c>
      <c r="G1657" s="45">
        <v>1.11243624E-3</v>
      </c>
      <c r="H1657" s="45">
        <v>3.97832208E-3</v>
      </c>
    </row>
    <row r="1658" spans="1:8" x14ac:dyDescent="0.35">
      <c r="A1658" s="45" t="s">
        <v>65</v>
      </c>
      <c r="B1658" s="45" t="s">
        <v>10</v>
      </c>
      <c r="C1658" s="45" t="s">
        <v>159</v>
      </c>
      <c r="D1658" s="45">
        <v>912</v>
      </c>
      <c r="E1658" s="45">
        <v>5.5068858299999997E-3</v>
      </c>
      <c r="F1658" s="45">
        <v>9.5737367E-4</v>
      </c>
      <c r="G1658" s="45">
        <v>9.7860549000000001E-4</v>
      </c>
      <c r="H1658" s="45">
        <v>3.5709061900000001E-3</v>
      </c>
    </row>
    <row r="1659" spans="1:8" x14ac:dyDescent="0.35">
      <c r="A1659" s="45" t="s">
        <v>65</v>
      </c>
      <c r="B1659" s="45" t="s">
        <v>11</v>
      </c>
      <c r="C1659" s="45" t="s">
        <v>159</v>
      </c>
      <c r="D1659" s="45">
        <v>400</v>
      </c>
      <c r="E1659" s="45">
        <v>5.8171293900000001E-3</v>
      </c>
      <c r="F1659" s="45">
        <v>1.04898704E-3</v>
      </c>
      <c r="G1659" s="45">
        <v>1.01365717E-3</v>
      </c>
      <c r="H1659" s="45">
        <v>3.7544847E-3</v>
      </c>
    </row>
    <row r="1660" spans="1:8" x14ac:dyDescent="0.35">
      <c r="A1660" s="45" t="s">
        <v>65</v>
      </c>
      <c r="B1660" s="45" t="s">
        <v>12</v>
      </c>
      <c r="C1660" s="45" t="s">
        <v>159</v>
      </c>
      <c r="D1660" s="45">
        <v>241</v>
      </c>
      <c r="E1660" s="45">
        <v>8.2564447400000004E-3</v>
      </c>
      <c r="F1660" s="45">
        <v>1.31531404E-3</v>
      </c>
      <c r="G1660" s="45">
        <v>1.53061103E-3</v>
      </c>
      <c r="H1660" s="45">
        <v>5.4105192E-3</v>
      </c>
    </row>
    <row r="1661" spans="1:8" x14ac:dyDescent="0.35">
      <c r="A1661" s="45" t="s">
        <v>65</v>
      </c>
      <c r="B1661" s="45" t="s">
        <v>13</v>
      </c>
      <c r="C1661" s="45" t="s">
        <v>159</v>
      </c>
      <c r="D1661" s="45">
        <v>473</v>
      </c>
      <c r="E1661" s="45">
        <v>6.4866687699999996E-3</v>
      </c>
      <c r="F1661" s="45">
        <v>1.0222865799999999E-3</v>
      </c>
      <c r="G1661" s="45">
        <v>1.24094604E-3</v>
      </c>
      <c r="H1661" s="45">
        <v>4.2234356800000001E-3</v>
      </c>
    </row>
    <row r="1662" spans="1:8" x14ac:dyDescent="0.35">
      <c r="A1662" s="45" t="s">
        <v>65</v>
      </c>
      <c r="B1662" s="45" t="s">
        <v>8</v>
      </c>
      <c r="C1662" s="45" t="s">
        <v>33</v>
      </c>
      <c r="D1662" s="45">
        <v>976</v>
      </c>
      <c r="E1662" s="45">
        <v>7.2638340999999999E-3</v>
      </c>
      <c r="F1662" s="45">
        <v>1.2339431E-3</v>
      </c>
      <c r="G1662" s="45">
        <v>1.5548627699999999E-3</v>
      </c>
      <c r="H1662" s="45">
        <v>4.47502775E-3</v>
      </c>
    </row>
    <row r="1663" spans="1:8" x14ac:dyDescent="0.35">
      <c r="A1663" s="45" t="s">
        <v>65</v>
      </c>
      <c r="B1663" s="45" t="s">
        <v>10</v>
      </c>
      <c r="C1663" s="45" t="s">
        <v>33</v>
      </c>
      <c r="D1663" s="45">
        <v>361</v>
      </c>
      <c r="E1663" s="45">
        <v>6.6143105800000003E-3</v>
      </c>
      <c r="F1663" s="45">
        <v>1.1449995E-3</v>
      </c>
      <c r="G1663" s="45">
        <v>1.52136532E-3</v>
      </c>
      <c r="H1663" s="45">
        <v>3.9479452800000002E-3</v>
      </c>
    </row>
    <row r="1664" spans="1:8" x14ac:dyDescent="0.35">
      <c r="A1664" s="45" t="s">
        <v>65</v>
      </c>
      <c r="B1664" s="45" t="s">
        <v>11</v>
      </c>
      <c r="C1664" s="45" t="s">
        <v>33</v>
      </c>
      <c r="D1664" s="45">
        <v>237</v>
      </c>
      <c r="E1664" s="45">
        <v>7.1295317200000003E-3</v>
      </c>
      <c r="F1664" s="45">
        <v>1.18900389E-3</v>
      </c>
      <c r="G1664" s="45">
        <v>1.5888710800000001E-3</v>
      </c>
      <c r="H1664" s="45">
        <v>4.3516562900000003E-3</v>
      </c>
    </row>
    <row r="1665" spans="1:8" x14ac:dyDescent="0.35">
      <c r="A1665" s="45" t="s">
        <v>65</v>
      </c>
      <c r="B1665" s="45" t="s">
        <v>12</v>
      </c>
      <c r="C1665" s="45" t="s">
        <v>33</v>
      </c>
      <c r="D1665" s="45">
        <v>101</v>
      </c>
      <c r="E1665" s="45">
        <v>8.0820267399999996E-3</v>
      </c>
      <c r="F1665" s="45">
        <v>1.4257882E-3</v>
      </c>
      <c r="G1665" s="45">
        <v>1.84898675E-3</v>
      </c>
      <c r="H1665" s="45">
        <v>4.8072513099999999E-3</v>
      </c>
    </row>
    <row r="1666" spans="1:8" x14ac:dyDescent="0.35">
      <c r="A1666" s="45" t="s">
        <v>65</v>
      </c>
      <c r="B1666" s="45" t="s">
        <v>13</v>
      </c>
      <c r="C1666" s="45" t="s">
        <v>33</v>
      </c>
      <c r="D1666" s="45">
        <v>277</v>
      </c>
      <c r="E1666" s="45">
        <v>7.9269034200000008E-3</v>
      </c>
      <c r="F1666" s="45">
        <v>1.31835782E-3</v>
      </c>
      <c r="G1666" s="45">
        <v>1.46217718E-3</v>
      </c>
      <c r="H1666" s="45">
        <v>5.1463679099999996E-3</v>
      </c>
    </row>
    <row r="1667" spans="1:8" x14ac:dyDescent="0.35">
      <c r="A1667" s="45" t="s">
        <v>65</v>
      </c>
      <c r="B1667" s="45" t="s">
        <v>8</v>
      </c>
      <c r="C1667" s="45" t="s">
        <v>34</v>
      </c>
      <c r="D1667" s="45">
        <v>1218</v>
      </c>
      <c r="E1667" s="45">
        <v>6.0528223900000004E-3</v>
      </c>
      <c r="F1667" s="45">
        <v>9.3101903000000004E-4</v>
      </c>
      <c r="G1667" s="45">
        <v>9.9718511000000004E-4</v>
      </c>
      <c r="H1667" s="45">
        <v>4.1246177700000001E-3</v>
      </c>
    </row>
    <row r="1668" spans="1:8" x14ac:dyDescent="0.35">
      <c r="A1668" s="45" t="s">
        <v>65</v>
      </c>
      <c r="B1668" s="45" t="s">
        <v>10</v>
      </c>
      <c r="C1668" s="45" t="s">
        <v>34</v>
      </c>
      <c r="D1668" s="45">
        <v>442</v>
      </c>
      <c r="E1668" s="45">
        <v>5.4811356E-3</v>
      </c>
      <c r="F1668" s="45">
        <v>7.6954477E-4</v>
      </c>
      <c r="G1668" s="45">
        <v>9.2409269999999997E-4</v>
      </c>
      <c r="H1668" s="45">
        <v>3.7874976799999998E-3</v>
      </c>
    </row>
    <row r="1669" spans="1:8" x14ac:dyDescent="0.35">
      <c r="A1669" s="45" t="s">
        <v>65</v>
      </c>
      <c r="B1669" s="45" t="s">
        <v>11</v>
      </c>
      <c r="C1669" s="45" t="s">
        <v>34</v>
      </c>
      <c r="D1669" s="45">
        <v>248</v>
      </c>
      <c r="E1669" s="45">
        <v>5.5002051099999998E-3</v>
      </c>
      <c r="F1669" s="45">
        <v>8.979239E-4</v>
      </c>
      <c r="G1669" s="45">
        <v>9.992437099999999E-4</v>
      </c>
      <c r="H1669" s="45">
        <v>3.6030370099999999E-3</v>
      </c>
    </row>
    <row r="1670" spans="1:8" x14ac:dyDescent="0.35">
      <c r="A1670" s="45" t="s">
        <v>65</v>
      </c>
      <c r="B1670" s="45" t="s">
        <v>12</v>
      </c>
      <c r="C1670" s="45" t="s">
        <v>34</v>
      </c>
      <c r="D1670" s="45">
        <v>216</v>
      </c>
      <c r="E1670" s="45">
        <v>7.2724834599999996E-3</v>
      </c>
      <c r="F1670" s="45">
        <v>1.2955458699999999E-3</v>
      </c>
      <c r="G1670" s="45">
        <v>1.0524903300000001E-3</v>
      </c>
      <c r="H1670" s="45">
        <v>4.9244467900000002E-3</v>
      </c>
    </row>
    <row r="1671" spans="1:8" x14ac:dyDescent="0.35">
      <c r="A1671" s="45" t="s">
        <v>65</v>
      </c>
      <c r="B1671" s="45" t="s">
        <v>13</v>
      </c>
      <c r="C1671" s="45" t="s">
        <v>34</v>
      </c>
      <c r="D1671" s="45">
        <v>312</v>
      </c>
      <c r="E1671" s="45">
        <v>6.4575911599999997E-3</v>
      </c>
      <c r="F1671" s="45">
        <v>9.3371589999999998E-4</v>
      </c>
      <c r="G1671" s="45">
        <v>1.0608081499999999E-3</v>
      </c>
      <c r="H1671" s="45">
        <v>4.4630666000000001E-3</v>
      </c>
    </row>
    <row r="1672" spans="1:8" x14ac:dyDescent="0.35">
      <c r="A1672" s="45" t="s">
        <v>65</v>
      </c>
      <c r="B1672" s="45" t="s">
        <v>8</v>
      </c>
      <c r="C1672" s="45" t="s">
        <v>35</v>
      </c>
      <c r="D1672" s="45">
        <v>1203</v>
      </c>
      <c r="E1672" s="45">
        <v>5.6914039599999999E-3</v>
      </c>
      <c r="F1672" s="45">
        <v>7.7389449999999997E-4</v>
      </c>
      <c r="G1672" s="45">
        <v>1.0642373100000001E-3</v>
      </c>
      <c r="H1672" s="45">
        <v>3.85327168E-3</v>
      </c>
    </row>
    <row r="1673" spans="1:8" x14ac:dyDescent="0.35">
      <c r="A1673" s="45" t="s">
        <v>65</v>
      </c>
      <c r="B1673" s="45" t="s">
        <v>10</v>
      </c>
      <c r="C1673" s="45" t="s">
        <v>35</v>
      </c>
      <c r="D1673" s="45">
        <v>480</v>
      </c>
      <c r="E1673" s="45">
        <v>4.9806372900000001E-3</v>
      </c>
      <c r="F1673" s="45">
        <v>6.3466892999999999E-4</v>
      </c>
      <c r="G1673" s="45">
        <v>8.9643589999999999E-4</v>
      </c>
      <c r="H1673" s="45">
        <v>3.44953199E-3</v>
      </c>
    </row>
    <row r="1674" spans="1:8" x14ac:dyDescent="0.35">
      <c r="A1674" s="45" t="s">
        <v>65</v>
      </c>
      <c r="B1674" s="45" t="s">
        <v>11</v>
      </c>
      <c r="C1674" s="45" t="s">
        <v>35</v>
      </c>
      <c r="D1674" s="45">
        <v>334</v>
      </c>
      <c r="E1674" s="45">
        <v>5.6561873700000003E-3</v>
      </c>
      <c r="F1674" s="45">
        <v>7.7930920999999998E-4</v>
      </c>
      <c r="G1674" s="45">
        <v>1.08869045E-3</v>
      </c>
      <c r="H1674" s="45">
        <v>3.7881872799999999E-3</v>
      </c>
    </row>
    <row r="1675" spans="1:8" x14ac:dyDescent="0.35">
      <c r="A1675" s="45" t="s">
        <v>65</v>
      </c>
      <c r="B1675" s="45" t="s">
        <v>12</v>
      </c>
      <c r="C1675" s="45" t="s">
        <v>35</v>
      </c>
      <c r="D1675" s="45">
        <v>97</v>
      </c>
      <c r="E1675" s="45">
        <v>7.5935469200000003E-3</v>
      </c>
      <c r="F1675" s="45">
        <v>1.26372159E-3</v>
      </c>
      <c r="G1675" s="45">
        <v>1.5247945399999999E-3</v>
      </c>
      <c r="H1675" s="45">
        <v>4.8050303199999997E-3</v>
      </c>
    </row>
    <row r="1676" spans="1:8" x14ac:dyDescent="0.35">
      <c r="A1676" s="45" t="s">
        <v>65</v>
      </c>
      <c r="B1676" s="45" t="s">
        <v>13</v>
      </c>
      <c r="C1676" s="45" t="s">
        <v>35</v>
      </c>
      <c r="D1676" s="45">
        <v>292</v>
      </c>
      <c r="E1676" s="45">
        <v>6.2681932599999999E-3</v>
      </c>
      <c r="F1676" s="45">
        <v>8.3384837000000003E-4</v>
      </c>
      <c r="G1676" s="45">
        <v>1.1591115599999999E-3</v>
      </c>
      <c r="H1676" s="45">
        <v>4.2752328299999996E-3</v>
      </c>
    </row>
    <row r="1677" spans="1:8" x14ac:dyDescent="0.35">
      <c r="A1677" s="45" t="s">
        <v>65</v>
      </c>
      <c r="B1677" s="45" t="s">
        <v>8</v>
      </c>
      <c r="C1677" s="45" t="s">
        <v>57</v>
      </c>
      <c r="D1677" s="45">
        <v>6</v>
      </c>
      <c r="E1677" s="45">
        <v>6.1631942100000003E-3</v>
      </c>
      <c r="F1677" s="45">
        <v>2.1739965200000002E-3</v>
      </c>
      <c r="G1677" s="45">
        <v>2.5733021900000001E-3</v>
      </c>
      <c r="H1677" s="45">
        <v>1.4158949000000001E-3</v>
      </c>
    </row>
    <row r="1678" spans="1:8" x14ac:dyDescent="0.35">
      <c r="A1678" s="45" t="s">
        <v>65</v>
      </c>
      <c r="B1678" s="45" t="s">
        <v>10</v>
      </c>
      <c r="C1678" s="45" t="s">
        <v>57</v>
      </c>
      <c r="D1678" s="45">
        <v>1</v>
      </c>
      <c r="E1678" s="45">
        <v>5.9606479100000002E-3</v>
      </c>
      <c r="F1678" s="45">
        <v>1.60879583E-3</v>
      </c>
      <c r="G1678" s="45">
        <v>3.31018472E-3</v>
      </c>
      <c r="H1678" s="45">
        <v>1.0416666600000001E-3</v>
      </c>
    </row>
    <row r="1679" spans="1:8" x14ac:dyDescent="0.35">
      <c r="A1679" s="45" t="s">
        <v>65</v>
      </c>
      <c r="B1679" s="45" t="s">
        <v>11</v>
      </c>
      <c r="C1679" s="45" t="s">
        <v>57</v>
      </c>
      <c r="D1679" s="45">
        <v>4</v>
      </c>
      <c r="E1679" s="45">
        <v>6.2268515599999998E-3</v>
      </c>
      <c r="F1679" s="45">
        <v>2.4681708300000002E-3</v>
      </c>
      <c r="G1679" s="45">
        <v>2.5144673500000002E-3</v>
      </c>
      <c r="H1679" s="45">
        <v>1.2442128400000001E-3</v>
      </c>
    </row>
    <row r="1680" spans="1:8" x14ac:dyDescent="0.35">
      <c r="A1680" s="45" t="s">
        <v>65</v>
      </c>
      <c r="B1680" s="45" t="s">
        <v>12</v>
      </c>
      <c r="C1680" s="45" t="s">
        <v>57</v>
      </c>
      <c r="D1680" s="45">
        <v>1</v>
      </c>
      <c r="E1680" s="45">
        <v>6.1111111100000002E-3</v>
      </c>
      <c r="F1680" s="45">
        <v>1.5625000000000001E-3</v>
      </c>
      <c r="G1680" s="45">
        <v>2.0717590200000002E-3</v>
      </c>
      <c r="H1680" s="45">
        <v>2.4768513800000002E-3</v>
      </c>
    </row>
    <row r="1681" spans="1:8" x14ac:dyDescent="0.35">
      <c r="A1681" s="45" t="s">
        <v>65</v>
      </c>
      <c r="B1681" s="45" t="s">
        <v>8</v>
      </c>
      <c r="C1681" s="45" t="s">
        <v>36</v>
      </c>
      <c r="D1681" s="45">
        <v>1815</v>
      </c>
      <c r="E1681" s="45">
        <v>6.5072311699999998E-3</v>
      </c>
      <c r="F1681" s="45">
        <v>9.5902818000000005E-4</v>
      </c>
      <c r="G1681" s="45">
        <v>1.1310259300000001E-3</v>
      </c>
      <c r="H1681" s="45">
        <v>4.4171765800000004E-3</v>
      </c>
    </row>
    <row r="1682" spans="1:8" x14ac:dyDescent="0.35">
      <c r="A1682" s="45" t="s">
        <v>65</v>
      </c>
      <c r="B1682" s="45" t="s">
        <v>10</v>
      </c>
      <c r="C1682" s="45" t="s">
        <v>36</v>
      </c>
      <c r="D1682" s="45">
        <v>591</v>
      </c>
      <c r="E1682" s="45">
        <v>5.7883880899999999E-3</v>
      </c>
      <c r="F1682" s="45">
        <v>7.8245417999999996E-4</v>
      </c>
      <c r="G1682" s="45">
        <v>1.03228575E-3</v>
      </c>
      <c r="H1682" s="45">
        <v>3.9736477100000001E-3</v>
      </c>
    </row>
    <row r="1683" spans="1:8" x14ac:dyDescent="0.35">
      <c r="A1683" s="45" t="s">
        <v>65</v>
      </c>
      <c r="B1683" s="45" t="s">
        <v>11</v>
      </c>
      <c r="C1683" s="45" t="s">
        <v>36</v>
      </c>
      <c r="D1683" s="45">
        <v>403</v>
      </c>
      <c r="E1683" s="45">
        <v>6.1993093299999996E-3</v>
      </c>
      <c r="F1683" s="45">
        <v>9.1251354999999997E-4</v>
      </c>
      <c r="G1683" s="45">
        <v>1.0445671200000001E-3</v>
      </c>
      <c r="H1683" s="45">
        <v>4.2422281799999999E-3</v>
      </c>
    </row>
    <row r="1684" spans="1:8" x14ac:dyDescent="0.35">
      <c r="A1684" s="45" t="s">
        <v>65</v>
      </c>
      <c r="B1684" s="45" t="s">
        <v>12</v>
      </c>
      <c r="C1684" s="45" t="s">
        <v>36</v>
      </c>
      <c r="D1684" s="45">
        <v>179</v>
      </c>
      <c r="E1684" s="45">
        <v>7.5740997199999997E-3</v>
      </c>
      <c r="F1684" s="45">
        <v>1.19665556E-3</v>
      </c>
      <c r="G1684" s="45">
        <v>1.2495471300000001E-3</v>
      </c>
      <c r="H1684" s="45">
        <v>5.1278965100000004E-3</v>
      </c>
    </row>
    <row r="1685" spans="1:8" x14ac:dyDescent="0.35">
      <c r="A1685" s="45" t="s">
        <v>65</v>
      </c>
      <c r="B1685" s="45" t="s">
        <v>13</v>
      </c>
      <c r="C1685" s="45" t="s">
        <v>36</v>
      </c>
      <c r="D1685" s="45">
        <v>642</v>
      </c>
      <c r="E1685" s="45">
        <v>7.0648001599999998E-3</v>
      </c>
      <c r="F1685" s="45">
        <v>1.0845193400000001E-3</v>
      </c>
      <c r="G1685" s="45">
        <v>1.24314906E-3</v>
      </c>
      <c r="H1685" s="45">
        <v>4.7371312700000001E-3</v>
      </c>
    </row>
    <row r="1686" spans="1:8" x14ac:dyDescent="0.35">
      <c r="A1686" s="45" t="s">
        <v>65</v>
      </c>
      <c r="B1686" s="45" t="s">
        <v>8</v>
      </c>
      <c r="C1686" s="45" t="s">
        <v>37</v>
      </c>
      <c r="D1686" s="45">
        <v>2022</v>
      </c>
      <c r="E1686" s="45">
        <v>5.5775758299999997E-3</v>
      </c>
      <c r="F1686" s="45">
        <v>1.07531252E-3</v>
      </c>
      <c r="G1686" s="45">
        <v>9.4994389999999995E-4</v>
      </c>
      <c r="H1686" s="45">
        <v>3.5523189299999998E-3</v>
      </c>
    </row>
    <row r="1687" spans="1:8" x14ac:dyDescent="0.35">
      <c r="A1687" s="45" t="s">
        <v>65</v>
      </c>
      <c r="B1687" s="45" t="s">
        <v>10</v>
      </c>
      <c r="C1687" s="45" t="s">
        <v>37</v>
      </c>
      <c r="D1687" s="45">
        <v>1014</v>
      </c>
      <c r="E1687" s="45">
        <v>4.9363195300000003E-3</v>
      </c>
      <c r="F1687" s="45">
        <v>9.3994241000000002E-4</v>
      </c>
      <c r="G1687" s="45">
        <v>8.2738625000000003E-4</v>
      </c>
      <c r="H1687" s="45">
        <v>3.1689903799999998E-3</v>
      </c>
    </row>
    <row r="1688" spans="1:8" x14ac:dyDescent="0.35">
      <c r="A1688" s="45" t="s">
        <v>65</v>
      </c>
      <c r="B1688" s="45" t="s">
        <v>11</v>
      </c>
      <c r="C1688" s="45" t="s">
        <v>37</v>
      </c>
      <c r="D1688" s="45">
        <v>504</v>
      </c>
      <c r="E1688" s="45">
        <v>5.64727527E-3</v>
      </c>
      <c r="F1688" s="45">
        <v>1.1570627099999999E-3</v>
      </c>
      <c r="G1688" s="45">
        <v>9.1497165999999996E-4</v>
      </c>
      <c r="H1688" s="45">
        <v>3.5752404299999999E-3</v>
      </c>
    </row>
    <row r="1689" spans="1:8" x14ac:dyDescent="0.35">
      <c r="A1689" s="45" t="s">
        <v>65</v>
      </c>
      <c r="B1689" s="45" t="s">
        <v>12</v>
      </c>
      <c r="C1689" s="45" t="s">
        <v>37</v>
      </c>
      <c r="D1689" s="45">
        <v>105</v>
      </c>
      <c r="E1689" s="45">
        <v>6.9617502100000001E-3</v>
      </c>
      <c r="F1689" s="45">
        <v>1.6781302699999999E-3</v>
      </c>
      <c r="G1689" s="45">
        <v>1.21119907E-3</v>
      </c>
      <c r="H1689" s="45">
        <v>4.0724203900000004E-3</v>
      </c>
    </row>
    <row r="1690" spans="1:8" x14ac:dyDescent="0.35">
      <c r="A1690" s="45" t="s">
        <v>65</v>
      </c>
      <c r="B1690" s="45" t="s">
        <v>13</v>
      </c>
      <c r="C1690" s="45" t="s">
        <v>37</v>
      </c>
      <c r="D1690" s="45">
        <v>399</v>
      </c>
      <c r="E1690" s="45">
        <v>6.7549368499999997E-3</v>
      </c>
      <c r="F1690" s="45">
        <v>1.1574361799999999E-3</v>
      </c>
      <c r="G1690" s="45">
        <v>1.23683027E-3</v>
      </c>
      <c r="H1690" s="45">
        <v>4.3606699599999998E-3</v>
      </c>
    </row>
    <row r="1691" spans="1:8" x14ac:dyDescent="0.35">
      <c r="A1691" s="45" t="s">
        <v>65</v>
      </c>
      <c r="B1691" s="45" t="s">
        <v>8</v>
      </c>
      <c r="C1691" s="45" t="s">
        <v>38</v>
      </c>
      <c r="D1691" s="45">
        <v>1084</v>
      </c>
      <c r="E1691" s="45">
        <v>7.11223624E-3</v>
      </c>
      <c r="F1691" s="45">
        <v>1.36815354E-3</v>
      </c>
      <c r="G1691" s="45">
        <v>1.5112812799999999E-3</v>
      </c>
      <c r="H1691" s="45">
        <v>4.2328009399999998E-3</v>
      </c>
    </row>
    <row r="1692" spans="1:8" x14ac:dyDescent="0.35">
      <c r="A1692" s="45" t="s">
        <v>65</v>
      </c>
      <c r="B1692" s="45" t="s">
        <v>10</v>
      </c>
      <c r="C1692" s="45" t="s">
        <v>38</v>
      </c>
      <c r="D1692" s="45">
        <v>418</v>
      </c>
      <c r="E1692" s="45">
        <v>6.3466349799999999E-3</v>
      </c>
      <c r="F1692" s="45">
        <v>1.2103488500000001E-3</v>
      </c>
      <c r="G1692" s="45">
        <v>1.37130602E-3</v>
      </c>
      <c r="H1692" s="45">
        <v>3.7649795900000001E-3</v>
      </c>
    </row>
    <row r="1693" spans="1:8" x14ac:dyDescent="0.35">
      <c r="A1693" s="45" t="s">
        <v>65</v>
      </c>
      <c r="B1693" s="45" t="s">
        <v>11</v>
      </c>
      <c r="C1693" s="45" t="s">
        <v>38</v>
      </c>
      <c r="D1693" s="45">
        <v>247</v>
      </c>
      <c r="E1693" s="45">
        <v>7.1623835300000001E-3</v>
      </c>
      <c r="F1693" s="45">
        <v>1.38481196E-3</v>
      </c>
      <c r="G1693" s="45">
        <v>1.4907123899999999E-3</v>
      </c>
      <c r="H1693" s="45">
        <v>4.2868587299999998E-3</v>
      </c>
    </row>
    <row r="1694" spans="1:8" x14ac:dyDescent="0.35">
      <c r="A1694" s="45" t="s">
        <v>65</v>
      </c>
      <c r="B1694" s="45" t="s">
        <v>12</v>
      </c>
      <c r="C1694" s="45" t="s">
        <v>38</v>
      </c>
      <c r="D1694" s="45">
        <v>85</v>
      </c>
      <c r="E1694" s="45">
        <v>7.9142154600000004E-3</v>
      </c>
      <c r="F1694" s="45">
        <v>1.52818604E-3</v>
      </c>
      <c r="G1694" s="45">
        <v>1.69989084E-3</v>
      </c>
      <c r="H1694" s="45">
        <v>4.6861381099999998E-3</v>
      </c>
    </row>
    <row r="1695" spans="1:8" x14ac:dyDescent="0.35">
      <c r="A1695" s="45" t="s">
        <v>65</v>
      </c>
      <c r="B1695" s="45" t="s">
        <v>13</v>
      </c>
      <c r="C1695" s="45" t="s">
        <v>38</v>
      </c>
      <c r="D1695" s="45">
        <v>334</v>
      </c>
      <c r="E1695" s="45">
        <v>7.8292024499999995E-3</v>
      </c>
      <c r="F1695" s="45">
        <v>1.51259956E-3</v>
      </c>
      <c r="G1695" s="45">
        <v>1.6536715800000001E-3</v>
      </c>
      <c r="H1695" s="45">
        <v>4.6629308500000001E-3</v>
      </c>
    </row>
    <row r="1696" spans="1:8" x14ac:dyDescent="0.35">
      <c r="A1696" s="45" t="s">
        <v>65</v>
      </c>
      <c r="B1696" s="45" t="s">
        <v>8</v>
      </c>
      <c r="C1696" s="45" t="s">
        <v>39</v>
      </c>
      <c r="D1696" s="45">
        <v>969</v>
      </c>
      <c r="E1696" s="45">
        <v>6.9543341299999999E-3</v>
      </c>
      <c r="F1696" s="45">
        <v>7.5600536999999995E-4</v>
      </c>
      <c r="G1696" s="45">
        <v>1.54275576E-3</v>
      </c>
      <c r="H1696" s="45">
        <v>4.6555725199999998E-3</v>
      </c>
    </row>
    <row r="1697" spans="1:8" x14ac:dyDescent="0.35">
      <c r="A1697" s="45" t="s">
        <v>65</v>
      </c>
      <c r="B1697" s="45" t="s">
        <v>10</v>
      </c>
      <c r="C1697" s="45" t="s">
        <v>39</v>
      </c>
      <c r="D1697" s="45">
        <v>384</v>
      </c>
      <c r="E1697" s="45">
        <v>6.12922552E-3</v>
      </c>
      <c r="F1697" s="45">
        <v>6.6819155000000002E-4</v>
      </c>
      <c r="G1697" s="45">
        <v>1.37086446E-3</v>
      </c>
      <c r="H1697" s="45">
        <v>4.0901690400000001E-3</v>
      </c>
    </row>
    <row r="1698" spans="1:8" x14ac:dyDescent="0.35">
      <c r="A1698" s="45" t="s">
        <v>65</v>
      </c>
      <c r="B1698" s="45" t="s">
        <v>11</v>
      </c>
      <c r="C1698" s="45" t="s">
        <v>39</v>
      </c>
      <c r="D1698" s="45">
        <v>254</v>
      </c>
      <c r="E1698" s="45">
        <v>6.6601958799999998E-3</v>
      </c>
      <c r="F1698" s="45">
        <v>7.8808483999999999E-4</v>
      </c>
      <c r="G1698" s="45">
        <v>1.2942911099999999E-3</v>
      </c>
      <c r="H1698" s="45">
        <v>4.5778194700000002E-3</v>
      </c>
    </row>
    <row r="1699" spans="1:8" x14ac:dyDescent="0.35">
      <c r="A1699" s="45" t="s">
        <v>65</v>
      </c>
      <c r="B1699" s="45" t="s">
        <v>12</v>
      </c>
      <c r="C1699" s="45" t="s">
        <v>39</v>
      </c>
      <c r="D1699" s="45">
        <v>90</v>
      </c>
      <c r="E1699" s="45">
        <v>8.7665892899999997E-3</v>
      </c>
      <c r="F1699" s="45">
        <v>8.3320450999999995E-4</v>
      </c>
      <c r="G1699" s="45">
        <v>1.9575615100000002E-3</v>
      </c>
      <c r="H1699" s="45">
        <v>5.9758227799999999E-3</v>
      </c>
    </row>
    <row r="1700" spans="1:8" x14ac:dyDescent="0.35">
      <c r="A1700" s="45" t="s">
        <v>65</v>
      </c>
      <c r="B1700" s="45" t="s">
        <v>13</v>
      </c>
      <c r="C1700" s="45" t="s">
        <v>39</v>
      </c>
      <c r="D1700" s="45">
        <v>241</v>
      </c>
      <c r="E1700" s="45">
        <v>7.9022588699999997E-3</v>
      </c>
      <c r="F1700" s="45">
        <v>8.3328505000000003E-4</v>
      </c>
      <c r="G1700" s="45">
        <v>1.92360127E-3</v>
      </c>
      <c r="H1700" s="45">
        <v>5.1453720500000003E-3</v>
      </c>
    </row>
    <row r="1701" spans="1:8" x14ac:dyDescent="0.35">
      <c r="A1701" s="45" t="s">
        <v>65</v>
      </c>
      <c r="B1701" s="45" t="s">
        <v>8</v>
      </c>
      <c r="C1701" s="45" t="s">
        <v>40</v>
      </c>
      <c r="D1701" s="45">
        <v>2021</v>
      </c>
      <c r="E1701" s="45">
        <v>5.1338146099999997E-3</v>
      </c>
      <c r="F1701" s="45">
        <v>9.6035581999999995E-4</v>
      </c>
      <c r="G1701" s="45">
        <v>5.8598234999999999E-4</v>
      </c>
      <c r="H1701" s="45">
        <v>3.5874759299999999E-3</v>
      </c>
    </row>
    <row r="1702" spans="1:8" x14ac:dyDescent="0.35">
      <c r="A1702" s="45" t="s">
        <v>65</v>
      </c>
      <c r="B1702" s="45" t="s">
        <v>10</v>
      </c>
      <c r="C1702" s="45" t="s">
        <v>40</v>
      </c>
      <c r="D1702" s="45">
        <v>1025</v>
      </c>
      <c r="E1702" s="45">
        <v>4.8370255099999997E-3</v>
      </c>
      <c r="F1702" s="45">
        <v>9.0857020999999996E-4</v>
      </c>
      <c r="G1702" s="45">
        <v>5.2547401000000002E-4</v>
      </c>
      <c r="H1702" s="45">
        <v>3.4029807900000002E-3</v>
      </c>
    </row>
    <row r="1703" spans="1:8" x14ac:dyDescent="0.35">
      <c r="A1703" s="45" t="s">
        <v>65</v>
      </c>
      <c r="B1703" s="45" t="s">
        <v>11</v>
      </c>
      <c r="C1703" s="45" t="s">
        <v>40</v>
      </c>
      <c r="D1703" s="45">
        <v>373</v>
      </c>
      <c r="E1703" s="45">
        <v>4.9892324599999996E-3</v>
      </c>
      <c r="F1703" s="45">
        <v>1.0173701700000001E-3</v>
      </c>
      <c r="G1703" s="45">
        <v>5.4298827999999996E-4</v>
      </c>
      <c r="H1703" s="45">
        <v>3.4288735099999999E-3</v>
      </c>
    </row>
    <row r="1704" spans="1:8" x14ac:dyDescent="0.35">
      <c r="A1704" s="45" t="s">
        <v>65</v>
      </c>
      <c r="B1704" s="45" t="s">
        <v>12</v>
      </c>
      <c r="C1704" s="45" t="s">
        <v>40</v>
      </c>
      <c r="D1704" s="45">
        <v>96</v>
      </c>
      <c r="E1704" s="45">
        <v>6.2907501399999998E-3</v>
      </c>
      <c r="F1704" s="45">
        <v>1.1549958999999999E-3</v>
      </c>
      <c r="G1704" s="45">
        <v>6.3138962000000001E-4</v>
      </c>
      <c r="H1704" s="45">
        <v>4.5043641399999997E-3</v>
      </c>
    </row>
    <row r="1705" spans="1:8" x14ac:dyDescent="0.35">
      <c r="A1705" s="45" t="s">
        <v>65</v>
      </c>
      <c r="B1705" s="45" t="s">
        <v>13</v>
      </c>
      <c r="C1705" s="45" t="s">
        <v>40</v>
      </c>
      <c r="D1705" s="45">
        <v>527</v>
      </c>
      <c r="E1705" s="45">
        <v>5.6026422399999996E-3</v>
      </c>
      <c r="F1705" s="45">
        <v>9.8526751000000009E-4</v>
      </c>
      <c r="G1705" s="45">
        <v>7.2582815999999999E-4</v>
      </c>
      <c r="H1705" s="45">
        <v>3.8915460499999999E-3</v>
      </c>
    </row>
    <row r="1706" spans="1:8" x14ac:dyDescent="0.35">
      <c r="A1706" s="45" t="s">
        <v>65</v>
      </c>
      <c r="B1706" s="45" t="s">
        <v>8</v>
      </c>
      <c r="C1706" s="45" t="s">
        <v>41</v>
      </c>
      <c r="D1706" s="45">
        <v>1219</v>
      </c>
      <c r="E1706" s="45">
        <v>6.90781355E-3</v>
      </c>
      <c r="F1706" s="45">
        <v>8.0337721E-4</v>
      </c>
      <c r="G1706" s="45">
        <v>1.37136138E-3</v>
      </c>
      <c r="H1706" s="45">
        <v>4.7330744600000002E-3</v>
      </c>
    </row>
    <row r="1707" spans="1:8" x14ac:dyDescent="0.35">
      <c r="A1707" s="45" t="s">
        <v>65</v>
      </c>
      <c r="B1707" s="45" t="s">
        <v>10</v>
      </c>
      <c r="C1707" s="45" t="s">
        <v>41</v>
      </c>
      <c r="D1707" s="45">
        <v>445</v>
      </c>
      <c r="E1707" s="45">
        <v>6.3123437100000004E-3</v>
      </c>
      <c r="F1707" s="45">
        <v>6.8721365999999996E-4</v>
      </c>
      <c r="G1707" s="45">
        <v>1.20128463E-3</v>
      </c>
      <c r="H1707" s="45">
        <v>4.4238449500000002E-3</v>
      </c>
    </row>
    <row r="1708" spans="1:8" x14ac:dyDescent="0.35">
      <c r="A1708" s="45" t="s">
        <v>65</v>
      </c>
      <c r="B1708" s="45" t="s">
        <v>11</v>
      </c>
      <c r="C1708" s="45" t="s">
        <v>41</v>
      </c>
      <c r="D1708" s="45">
        <v>300</v>
      </c>
      <c r="E1708" s="45">
        <v>6.6499611800000004E-3</v>
      </c>
      <c r="F1708" s="45">
        <v>7.7565559000000001E-4</v>
      </c>
      <c r="G1708" s="45">
        <v>1.3670908100000001E-3</v>
      </c>
      <c r="H1708" s="45">
        <v>4.5072142599999997E-3</v>
      </c>
    </row>
    <row r="1709" spans="1:8" x14ac:dyDescent="0.35">
      <c r="A1709" s="45" t="s">
        <v>65</v>
      </c>
      <c r="B1709" s="45" t="s">
        <v>12</v>
      </c>
      <c r="C1709" s="45" t="s">
        <v>41</v>
      </c>
      <c r="D1709" s="45">
        <v>199</v>
      </c>
      <c r="E1709" s="45">
        <v>8.0750974799999996E-3</v>
      </c>
      <c r="F1709" s="45">
        <v>9.7385050000000002E-4</v>
      </c>
      <c r="G1709" s="45">
        <v>1.73837915E-3</v>
      </c>
      <c r="H1709" s="45">
        <v>5.3628673499999998E-3</v>
      </c>
    </row>
    <row r="1710" spans="1:8" x14ac:dyDescent="0.35">
      <c r="A1710" s="45" t="s">
        <v>65</v>
      </c>
      <c r="B1710" s="45" t="s">
        <v>13</v>
      </c>
      <c r="C1710" s="45" t="s">
        <v>41</v>
      </c>
      <c r="D1710" s="45">
        <v>275</v>
      </c>
      <c r="E1710" s="45">
        <v>7.3079963999999999E-3</v>
      </c>
      <c r="F1710" s="45">
        <v>8.9823207000000005E-4</v>
      </c>
      <c r="G1710" s="45">
        <v>1.38564788E-3</v>
      </c>
      <c r="H1710" s="45">
        <v>5.0241159299999998E-3</v>
      </c>
    </row>
    <row r="1711" spans="1:8" x14ac:dyDescent="0.35">
      <c r="A1711" s="45" t="s">
        <v>65</v>
      </c>
      <c r="B1711" s="45" t="s">
        <v>8</v>
      </c>
      <c r="C1711" s="45" t="s">
        <v>42</v>
      </c>
      <c r="D1711" s="45">
        <v>923</v>
      </c>
      <c r="E1711" s="45">
        <v>7.62623617E-3</v>
      </c>
      <c r="F1711" s="45">
        <v>1.1205908200000001E-3</v>
      </c>
      <c r="G1711" s="45">
        <v>1.7806892500000001E-3</v>
      </c>
      <c r="H1711" s="45">
        <v>4.7249556300000004E-3</v>
      </c>
    </row>
    <row r="1712" spans="1:8" x14ac:dyDescent="0.35">
      <c r="A1712" s="45" t="s">
        <v>65</v>
      </c>
      <c r="B1712" s="45" t="s">
        <v>10</v>
      </c>
      <c r="C1712" s="45" t="s">
        <v>42</v>
      </c>
      <c r="D1712" s="45">
        <v>369</v>
      </c>
      <c r="E1712" s="45">
        <v>6.7949849600000001E-3</v>
      </c>
      <c r="F1712" s="45">
        <v>9.3232437000000004E-4</v>
      </c>
      <c r="G1712" s="45">
        <v>1.71641299E-3</v>
      </c>
      <c r="H1712" s="45">
        <v>4.1462471499999999E-3</v>
      </c>
    </row>
    <row r="1713" spans="1:8" x14ac:dyDescent="0.35">
      <c r="A1713" s="45" t="s">
        <v>65</v>
      </c>
      <c r="B1713" s="45" t="s">
        <v>11</v>
      </c>
      <c r="C1713" s="45" t="s">
        <v>42</v>
      </c>
      <c r="D1713" s="45">
        <v>248</v>
      </c>
      <c r="E1713" s="45">
        <v>7.2788322900000004E-3</v>
      </c>
      <c r="F1713" s="45">
        <v>1.21765767E-3</v>
      </c>
      <c r="G1713" s="45">
        <v>1.7336373900000001E-3</v>
      </c>
      <c r="H1713" s="45">
        <v>4.3275367199999996E-3</v>
      </c>
    </row>
    <row r="1714" spans="1:8" x14ac:dyDescent="0.35">
      <c r="A1714" s="45" t="s">
        <v>65</v>
      </c>
      <c r="B1714" s="45" t="s">
        <v>12</v>
      </c>
      <c r="C1714" s="45" t="s">
        <v>42</v>
      </c>
      <c r="D1714" s="45">
        <v>112</v>
      </c>
      <c r="E1714" s="45">
        <v>9.0911249200000006E-3</v>
      </c>
      <c r="F1714" s="45">
        <v>1.3311216199999999E-3</v>
      </c>
      <c r="G1714" s="45">
        <v>1.7197831800000001E-3</v>
      </c>
      <c r="H1714" s="45">
        <v>6.0402196600000003E-3</v>
      </c>
    </row>
    <row r="1715" spans="1:8" x14ac:dyDescent="0.35">
      <c r="A1715" s="45" t="s">
        <v>65</v>
      </c>
      <c r="B1715" s="45" t="s">
        <v>13</v>
      </c>
      <c r="C1715" s="45" t="s">
        <v>42</v>
      </c>
      <c r="D1715" s="45">
        <v>194</v>
      </c>
      <c r="E1715" s="45">
        <v>8.8057223600000005E-3</v>
      </c>
      <c r="F1715" s="45">
        <v>1.23305626E-3</v>
      </c>
      <c r="G1715" s="45">
        <v>1.9982577E-3</v>
      </c>
      <c r="H1715" s="45">
        <v>5.5744079299999997E-3</v>
      </c>
    </row>
    <row r="1716" spans="1:8" x14ac:dyDescent="0.35">
      <c r="A1716" s="45" t="s">
        <v>65</v>
      </c>
      <c r="B1716" s="45" t="s">
        <v>8</v>
      </c>
      <c r="C1716" s="45" t="s">
        <v>43</v>
      </c>
      <c r="D1716" s="45">
        <v>1029</v>
      </c>
      <c r="E1716" s="45">
        <v>7.1021733000000004E-3</v>
      </c>
      <c r="F1716" s="45">
        <v>1.08707414E-3</v>
      </c>
      <c r="G1716" s="45">
        <v>1.47331527E-3</v>
      </c>
      <c r="H1716" s="45">
        <v>4.5417833999999999E-3</v>
      </c>
    </row>
    <row r="1717" spans="1:8" x14ac:dyDescent="0.35">
      <c r="A1717" s="45" t="s">
        <v>65</v>
      </c>
      <c r="B1717" s="45" t="s">
        <v>10</v>
      </c>
      <c r="C1717" s="45" t="s">
        <v>43</v>
      </c>
      <c r="D1717" s="45">
        <v>368</v>
      </c>
      <c r="E1717" s="45">
        <v>6.3523422700000002E-3</v>
      </c>
      <c r="F1717" s="45">
        <v>8.7777375999999999E-4</v>
      </c>
      <c r="G1717" s="45">
        <v>1.2810107199999999E-3</v>
      </c>
      <c r="H1717" s="45">
        <v>4.1935572700000003E-3</v>
      </c>
    </row>
    <row r="1718" spans="1:8" x14ac:dyDescent="0.35">
      <c r="A1718" s="45" t="s">
        <v>65</v>
      </c>
      <c r="B1718" s="45" t="s">
        <v>11</v>
      </c>
      <c r="C1718" s="45" t="s">
        <v>43</v>
      </c>
      <c r="D1718" s="45">
        <v>215</v>
      </c>
      <c r="E1718" s="45">
        <v>7.0462960500000003E-3</v>
      </c>
      <c r="F1718" s="45">
        <v>1.07159752E-3</v>
      </c>
      <c r="G1718" s="45">
        <v>1.4254950200000001E-3</v>
      </c>
      <c r="H1718" s="45">
        <v>4.5492030299999998E-3</v>
      </c>
    </row>
    <row r="1719" spans="1:8" x14ac:dyDescent="0.35">
      <c r="A1719" s="45" t="s">
        <v>65</v>
      </c>
      <c r="B1719" s="45" t="s">
        <v>12</v>
      </c>
      <c r="C1719" s="45" t="s">
        <v>43</v>
      </c>
      <c r="D1719" s="45">
        <v>109</v>
      </c>
      <c r="E1719" s="45">
        <v>7.1868626600000004E-3</v>
      </c>
      <c r="F1719" s="45">
        <v>1.31572776E-3</v>
      </c>
      <c r="G1719" s="45">
        <v>1.4995325699999999E-3</v>
      </c>
      <c r="H1719" s="45">
        <v>4.3716018500000002E-3</v>
      </c>
    </row>
    <row r="1720" spans="1:8" x14ac:dyDescent="0.35">
      <c r="A1720" s="45" t="s">
        <v>65</v>
      </c>
      <c r="B1720" s="45" t="s">
        <v>13</v>
      </c>
      <c r="C1720" s="45" t="s">
        <v>43</v>
      </c>
      <c r="D1720" s="45">
        <v>337</v>
      </c>
      <c r="E1720" s="45">
        <v>7.92923647E-3</v>
      </c>
      <c r="F1720" s="45">
        <v>1.25154527E-3</v>
      </c>
      <c r="G1720" s="45">
        <v>1.7053382499999999E-3</v>
      </c>
      <c r="H1720" s="45">
        <v>4.97235249E-3</v>
      </c>
    </row>
    <row r="1721" spans="1:8" x14ac:dyDescent="0.35">
      <c r="A1721" s="45" t="s">
        <v>65</v>
      </c>
      <c r="B1721" s="45" t="s">
        <v>8</v>
      </c>
      <c r="C1721" s="45" t="s">
        <v>44</v>
      </c>
      <c r="D1721" s="45">
        <v>455</v>
      </c>
      <c r="E1721" s="45">
        <v>8.0929739100000005E-3</v>
      </c>
      <c r="F1721" s="45">
        <v>8.5424274000000004E-4</v>
      </c>
      <c r="G1721" s="45">
        <v>1.4119604900000001E-3</v>
      </c>
      <c r="H1721" s="45">
        <v>5.8267702300000002E-3</v>
      </c>
    </row>
    <row r="1722" spans="1:8" x14ac:dyDescent="0.35">
      <c r="A1722" s="45" t="s">
        <v>65</v>
      </c>
      <c r="B1722" s="45" t="s">
        <v>10</v>
      </c>
      <c r="C1722" s="45" t="s">
        <v>44</v>
      </c>
      <c r="D1722" s="45">
        <v>158</v>
      </c>
      <c r="E1722" s="45">
        <v>6.9895684399999998E-3</v>
      </c>
      <c r="F1722" s="45">
        <v>6.8536075999999998E-4</v>
      </c>
      <c r="G1722" s="45">
        <v>1.1978432099999999E-3</v>
      </c>
      <c r="H1722" s="45">
        <v>5.1063640600000001E-3</v>
      </c>
    </row>
    <row r="1723" spans="1:8" x14ac:dyDescent="0.35">
      <c r="A1723" s="45" t="s">
        <v>65</v>
      </c>
      <c r="B1723" s="45" t="s">
        <v>11</v>
      </c>
      <c r="C1723" s="45" t="s">
        <v>44</v>
      </c>
      <c r="D1723" s="45">
        <v>125</v>
      </c>
      <c r="E1723" s="45">
        <v>8.6750923600000009E-3</v>
      </c>
      <c r="F1723" s="45">
        <v>9.9379605999999989E-4</v>
      </c>
      <c r="G1723" s="45">
        <v>1.23370346E-3</v>
      </c>
      <c r="H1723" s="45">
        <v>6.4475923699999996E-3</v>
      </c>
    </row>
    <row r="1724" spans="1:8" x14ac:dyDescent="0.35">
      <c r="A1724" s="45" t="s">
        <v>65</v>
      </c>
      <c r="B1724" s="45" t="s">
        <v>12</v>
      </c>
      <c r="C1724" s="45" t="s">
        <v>44</v>
      </c>
      <c r="D1724" s="45">
        <v>54</v>
      </c>
      <c r="E1724" s="45">
        <v>9.7524431499999998E-3</v>
      </c>
      <c r="F1724" s="45">
        <v>9.8251006E-4</v>
      </c>
      <c r="G1724" s="45">
        <v>2.2477277700000001E-3</v>
      </c>
      <c r="H1724" s="45">
        <v>6.5222048500000003E-3</v>
      </c>
    </row>
    <row r="1725" spans="1:8" x14ac:dyDescent="0.35">
      <c r="A1725" s="45" t="s">
        <v>65</v>
      </c>
      <c r="B1725" s="45" t="s">
        <v>13</v>
      </c>
      <c r="C1725" s="45" t="s">
        <v>44</v>
      </c>
      <c r="D1725" s="45">
        <v>118</v>
      </c>
      <c r="E1725" s="45">
        <v>8.1943461300000003E-3</v>
      </c>
      <c r="F1725" s="45">
        <v>8.7384234000000005E-4</v>
      </c>
      <c r="G1725" s="45">
        <v>1.5050217399999999E-3</v>
      </c>
      <c r="H1725" s="45">
        <v>5.8154815500000004E-3</v>
      </c>
    </row>
    <row r="1726" spans="1:8" x14ac:dyDescent="0.35">
      <c r="A1726" s="45" t="s">
        <v>65</v>
      </c>
      <c r="B1726" s="45" t="s">
        <v>8</v>
      </c>
      <c r="C1726" s="45" t="s">
        <v>45</v>
      </c>
      <c r="D1726" s="45">
        <v>1420</v>
      </c>
      <c r="E1726" s="45">
        <v>6.9110098000000003E-3</v>
      </c>
      <c r="F1726" s="45">
        <v>1.31752878E-3</v>
      </c>
      <c r="G1726" s="45">
        <v>1.5285355500000001E-3</v>
      </c>
      <c r="H1726" s="45">
        <v>4.0649449799999996E-3</v>
      </c>
    </row>
    <row r="1727" spans="1:8" x14ac:dyDescent="0.35">
      <c r="A1727" s="45" t="s">
        <v>65</v>
      </c>
      <c r="B1727" s="45" t="s">
        <v>10</v>
      </c>
      <c r="C1727" s="45" t="s">
        <v>45</v>
      </c>
      <c r="D1727" s="45">
        <v>594</v>
      </c>
      <c r="E1727" s="45">
        <v>6.0374576800000003E-3</v>
      </c>
      <c r="F1727" s="45">
        <v>1.15109403E-3</v>
      </c>
      <c r="G1727" s="45">
        <v>1.35323113E-3</v>
      </c>
      <c r="H1727" s="45">
        <v>3.53313201E-3</v>
      </c>
    </row>
    <row r="1728" spans="1:8" x14ac:dyDescent="0.35">
      <c r="A1728" s="45" t="s">
        <v>65</v>
      </c>
      <c r="B1728" s="45" t="s">
        <v>11</v>
      </c>
      <c r="C1728" s="45" t="s">
        <v>45</v>
      </c>
      <c r="D1728" s="45">
        <v>328</v>
      </c>
      <c r="E1728" s="45">
        <v>6.7650107699999996E-3</v>
      </c>
      <c r="F1728" s="45">
        <v>1.3262545800000001E-3</v>
      </c>
      <c r="G1728" s="45">
        <v>1.37851432E-3</v>
      </c>
      <c r="H1728" s="45">
        <v>4.0602414100000001E-3</v>
      </c>
    </row>
    <row r="1729" spans="1:8" x14ac:dyDescent="0.35">
      <c r="A1729" s="45" t="s">
        <v>65</v>
      </c>
      <c r="B1729" s="45" t="s">
        <v>12</v>
      </c>
      <c r="C1729" s="45" t="s">
        <v>45</v>
      </c>
      <c r="D1729" s="45">
        <v>167</v>
      </c>
      <c r="E1729" s="45">
        <v>8.9763526199999992E-3</v>
      </c>
      <c r="F1729" s="45">
        <v>1.7453978700000001E-3</v>
      </c>
      <c r="G1729" s="45">
        <v>1.92067232E-3</v>
      </c>
      <c r="H1729" s="45">
        <v>5.3102819599999997E-3</v>
      </c>
    </row>
    <row r="1730" spans="1:8" x14ac:dyDescent="0.35">
      <c r="A1730" s="45" t="s">
        <v>65</v>
      </c>
      <c r="B1730" s="45" t="s">
        <v>13</v>
      </c>
      <c r="C1730" s="45" t="s">
        <v>45</v>
      </c>
      <c r="D1730" s="45">
        <v>331</v>
      </c>
      <c r="E1730" s="45">
        <v>7.5812979900000002E-3</v>
      </c>
      <c r="F1730" s="45">
        <v>1.39168601E-3</v>
      </c>
      <c r="G1730" s="45">
        <v>1.79394628E-3</v>
      </c>
      <c r="H1730" s="45">
        <v>4.3956652399999999E-3</v>
      </c>
    </row>
    <row r="1731" spans="1:8" x14ac:dyDescent="0.35">
      <c r="A1731" s="45" t="s">
        <v>65</v>
      </c>
      <c r="B1731" s="45" t="s">
        <v>8</v>
      </c>
      <c r="C1731" s="45" t="s">
        <v>46</v>
      </c>
      <c r="D1731" s="45">
        <v>778</v>
      </c>
      <c r="E1731" s="45">
        <v>7.1590108700000004E-3</v>
      </c>
      <c r="F1731" s="45">
        <v>8.1497524999999999E-4</v>
      </c>
      <c r="G1731" s="45">
        <v>1.4946619999999999E-3</v>
      </c>
      <c r="H1731" s="45">
        <v>4.84937315E-3</v>
      </c>
    </row>
    <row r="1732" spans="1:8" x14ac:dyDescent="0.35">
      <c r="A1732" s="45" t="s">
        <v>65</v>
      </c>
      <c r="B1732" s="45" t="s">
        <v>10</v>
      </c>
      <c r="C1732" s="45" t="s">
        <v>46</v>
      </c>
      <c r="D1732" s="45">
        <v>297</v>
      </c>
      <c r="E1732" s="45">
        <v>6.4674520500000001E-3</v>
      </c>
      <c r="F1732" s="45">
        <v>6.4132817999999997E-4</v>
      </c>
      <c r="G1732" s="45">
        <v>1.3939157700000001E-3</v>
      </c>
      <c r="H1732" s="45">
        <v>4.4322076399999997E-3</v>
      </c>
    </row>
    <row r="1733" spans="1:8" x14ac:dyDescent="0.35">
      <c r="A1733" s="45" t="s">
        <v>65</v>
      </c>
      <c r="B1733" s="45" t="s">
        <v>11</v>
      </c>
      <c r="C1733" s="45" t="s">
        <v>46</v>
      </c>
      <c r="D1733" s="45">
        <v>186</v>
      </c>
      <c r="E1733" s="45">
        <v>6.7964702800000004E-3</v>
      </c>
      <c r="F1733" s="45">
        <v>8.5679237000000003E-4</v>
      </c>
      <c r="G1733" s="45">
        <v>1.2773792699999999E-3</v>
      </c>
      <c r="H1733" s="45">
        <v>4.6622981399999999E-3</v>
      </c>
    </row>
    <row r="1734" spans="1:8" x14ac:dyDescent="0.35">
      <c r="A1734" s="45" t="s">
        <v>65</v>
      </c>
      <c r="B1734" s="45" t="s">
        <v>12</v>
      </c>
      <c r="C1734" s="45" t="s">
        <v>46</v>
      </c>
      <c r="D1734" s="45">
        <v>81</v>
      </c>
      <c r="E1734" s="45">
        <v>7.80035416E-3</v>
      </c>
      <c r="F1734" s="45">
        <v>1.1122539900000001E-3</v>
      </c>
      <c r="G1734" s="45">
        <v>1.7328244200000001E-3</v>
      </c>
      <c r="H1734" s="45">
        <v>4.9552752800000001E-3</v>
      </c>
    </row>
    <row r="1735" spans="1:8" x14ac:dyDescent="0.35">
      <c r="A1735" s="45" t="s">
        <v>65</v>
      </c>
      <c r="B1735" s="45" t="s">
        <v>13</v>
      </c>
      <c r="C1735" s="45" t="s">
        <v>46</v>
      </c>
      <c r="D1735" s="45">
        <v>214</v>
      </c>
      <c r="E1735" s="45">
        <v>8.1911450499999993E-3</v>
      </c>
      <c r="F1735" s="45">
        <v>9.0710430000000004E-4</v>
      </c>
      <c r="G1735" s="45">
        <v>1.73319031E-3</v>
      </c>
      <c r="H1735" s="45">
        <v>5.5508499699999997E-3</v>
      </c>
    </row>
    <row r="1736" spans="1:8" x14ac:dyDescent="0.35">
      <c r="A1736" s="45" t="s">
        <v>65</v>
      </c>
      <c r="B1736" s="45" t="s">
        <v>8</v>
      </c>
      <c r="C1736" s="45" t="s">
        <v>47</v>
      </c>
      <c r="D1736" s="45">
        <v>582</v>
      </c>
      <c r="E1736" s="45">
        <v>6.8078820600000001E-3</v>
      </c>
      <c r="F1736" s="45">
        <v>2.9082321999999999E-4</v>
      </c>
      <c r="G1736" s="45">
        <v>1.6216428900000001E-3</v>
      </c>
      <c r="H1736" s="45">
        <v>4.8836624099999996E-3</v>
      </c>
    </row>
    <row r="1737" spans="1:8" x14ac:dyDescent="0.35">
      <c r="A1737" s="45" t="s">
        <v>65</v>
      </c>
      <c r="B1737" s="45" t="s">
        <v>10</v>
      </c>
      <c r="C1737" s="45" t="s">
        <v>47</v>
      </c>
      <c r="D1737" s="45">
        <v>242</v>
      </c>
      <c r="E1737" s="45">
        <v>6.7107148499999996E-3</v>
      </c>
      <c r="F1737" s="45">
        <v>3.5870040000000002E-4</v>
      </c>
      <c r="G1737" s="45">
        <v>1.56914768E-3</v>
      </c>
      <c r="H1737" s="45">
        <v>4.7708139500000002E-3</v>
      </c>
    </row>
    <row r="1738" spans="1:8" x14ac:dyDescent="0.35">
      <c r="A1738" s="45" t="s">
        <v>65</v>
      </c>
      <c r="B1738" s="45" t="s">
        <v>11</v>
      </c>
      <c r="C1738" s="45" t="s">
        <v>47</v>
      </c>
      <c r="D1738" s="45">
        <v>137</v>
      </c>
      <c r="E1738" s="45">
        <v>6.7158351400000002E-3</v>
      </c>
      <c r="F1738" s="45">
        <v>2.9788429999999999E-4</v>
      </c>
      <c r="G1738" s="45">
        <v>1.81687595E-3</v>
      </c>
      <c r="H1738" s="45">
        <v>4.5895847900000002E-3</v>
      </c>
    </row>
    <row r="1739" spans="1:8" x14ac:dyDescent="0.35">
      <c r="A1739" s="45" t="s">
        <v>65</v>
      </c>
      <c r="B1739" s="45" t="s">
        <v>12</v>
      </c>
      <c r="C1739" s="45" t="s">
        <v>47</v>
      </c>
      <c r="D1739" s="45">
        <v>30</v>
      </c>
      <c r="E1739" s="45">
        <v>6.9486880199999997E-3</v>
      </c>
      <c r="F1739" s="45">
        <v>2.3148126000000001E-4</v>
      </c>
      <c r="G1739" s="45">
        <v>1.92245349E-3</v>
      </c>
      <c r="H1739" s="45">
        <v>4.7824071400000001E-3</v>
      </c>
    </row>
    <row r="1740" spans="1:8" x14ac:dyDescent="0.35">
      <c r="A1740" s="45" t="s">
        <v>65</v>
      </c>
      <c r="B1740" s="45" t="s">
        <v>13</v>
      </c>
      <c r="C1740" s="45" t="s">
        <v>47</v>
      </c>
      <c r="D1740" s="45">
        <v>173</v>
      </c>
      <c r="E1740" s="45">
        <v>6.9922792500000004E-3</v>
      </c>
      <c r="F1740" s="45">
        <v>2.0057245000000001E-4</v>
      </c>
      <c r="G1740" s="45">
        <v>1.4883052599999999E-3</v>
      </c>
      <c r="H1740" s="45">
        <v>5.2919607800000004E-3</v>
      </c>
    </row>
    <row r="1741" spans="1:8" x14ac:dyDescent="0.35">
      <c r="A1741" s="45" t="s">
        <v>65</v>
      </c>
      <c r="B1741" s="45" t="s">
        <v>8</v>
      </c>
      <c r="C1741" s="45" t="s">
        <v>48</v>
      </c>
      <c r="D1741" s="45">
        <v>1984</v>
      </c>
      <c r="E1741" s="45">
        <v>6.0680639499999999E-3</v>
      </c>
      <c r="F1741" s="45">
        <v>1.1408394300000001E-3</v>
      </c>
      <c r="G1741" s="45">
        <v>8.9181017000000001E-4</v>
      </c>
      <c r="H1741" s="45">
        <v>4.0354138599999999E-3</v>
      </c>
    </row>
    <row r="1742" spans="1:8" x14ac:dyDescent="0.35">
      <c r="A1742" s="45" t="s">
        <v>65</v>
      </c>
      <c r="B1742" s="45" t="s">
        <v>10</v>
      </c>
      <c r="C1742" s="45" t="s">
        <v>48</v>
      </c>
      <c r="D1742" s="45">
        <v>714</v>
      </c>
      <c r="E1742" s="45">
        <v>5.4525395699999996E-3</v>
      </c>
      <c r="F1742" s="45">
        <v>1.0667435800000001E-3</v>
      </c>
      <c r="G1742" s="45">
        <v>7.4959126999999998E-4</v>
      </c>
      <c r="H1742" s="45">
        <v>3.63620424E-3</v>
      </c>
    </row>
    <row r="1743" spans="1:8" x14ac:dyDescent="0.35">
      <c r="A1743" s="45" t="s">
        <v>65</v>
      </c>
      <c r="B1743" s="45" t="s">
        <v>11</v>
      </c>
      <c r="C1743" s="45" t="s">
        <v>48</v>
      </c>
      <c r="D1743" s="45">
        <v>454</v>
      </c>
      <c r="E1743" s="45">
        <v>6.0203538100000002E-3</v>
      </c>
      <c r="F1743" s="45">
        <v>1.1527673300000001E-3</v>
      </c>
      <c r="G1743" s="45">
        <v>8.5959146000000005E-4</v>
      </c>
      <c r="H1743" s="45">
        <v>4.0079945400000004E-3</v>
      </c>
    </row>
    <row r="1744" spans="1:8" x14ac:dyDescent="0.35">
      <c r="A1744" s="45" t="s">
        <v>65</v>
      </c>
      <c r="B1744" s="45" t="s">
        <v>12</v>
      </c>
      <c r="C1744" s="45" t="s">
        <v>48</v>
      </c>
      <c r="D1744" s="45">
        <v>144</v>
      </c>
      <c r="E1744" s="45">
        <v>6.9336739100000003E-3</v>
      </c>
      <c r="F1744" s="45">
        <v>1.3208909699999999E-3</v>
      </c>
      <c r="G1744" s="45">
        <v>1.07839804E-3</v>
      </c>
      <c r="H1744" s="45">
        <v>4.5343844299999998E-3</v>
      </c>
    </row>
    <row r="1745" spans="1:8" x14ac:dyDescent="0.35">
      <c r="A1745" s="45" t="s">
        <v>65</v>
      </c>
      <c r="B1745" s="45" t="s">
        <v>13</v>
      </c>
      <c r="C1745" s="45" t="s">
        <v>48</v>
      </c>
      <c r="D1745" s="45">
        <v>672</v>
      </c>
      <c r="E1745" s="45">
        <v>6.5688035000000004E-3</v>
      </c>
      <c r="F1745" s="45">
        <v>1.17292537E-3</v>
      </c>
      <c r="G1745" s="45">
        <v>1.0247014599999999E-3</v>
      </c>
      <c r="H1745" s="45">
        <v>4.3711761700000002E-3</v>
      </c>
    </row>
    <row r="1746" spans="1:8" x14ac:dyDescent="0.35">
      <c r="A1746" s="45" t="s">
        <v>65</v>
      </c>
      <c r="B1746" s="45" t="s">
        <v>8</v>
      </c>
      <c r="C1746" s="45" t="s">
        <v>49</v>
      </c>
      <c r="D1746" s="45">
        <v>1354</v>
      </c>
      <c r="E1746" s="45">
        <v>7.4251785900000004E-3</v>
      </c>
      <c r="F1746" s="45">
        <v>1.0777905500000001E-3</v>
      </c>
      <c r="G1746" s="45">
        <v>1.1614162E-3</v>
      </c>
      <c r="H1746" s="45">
        <v>5.1859713599999996E-3</v>
      </c>
    </row>
    <row r="1747" spans="1:8" x14ac:dyDescent="0.35">
      <c r="A1747" s="45" t="s">
        <v>65</v>
      </c>
      <c r="B1747" s="45" t="s">
        <v>10</v>
      </c>
      <c r="C1747" s="45" t="s">
        <v>49</v>
      </c>
      <c r="D1747" s="45">
        <v>598</v>
      </c>
      <c r="E1747" s="45">
        <v>6.6829049700000004E-3</v>
      </c>
      <c r="F1747" s="45">
        <v>9.0715171999999997E-4</v>
      </c>
      <c r="G1747" s="45">
        <v>1.10116259E-3</v>
      </c>
      <c r="H1747" s="45">
        <v>4.6745902100000002E-3</v>
      </c>
    </row>
    <row r="1748" spans="1:8" x14ac:dyDescent="0.35">
      <c r="A1748" s="45" t="s">
        <v>65</v>
      </c>
      <c r="B1748" s="45" t="s">
        <v>11</v>
      </c>
      <c r="C1748" s="45" t="s">
        <v>49</v>
      </c>
      <c r="D1748" s="45">
        <v>365</v>
      </c>
      <c r="E1748" s="45">
        <v>7.7680109200000003E-3</v>
      </c>
      <c r="F1748" s="45">
        <v>1.11526486E-3</v>
      </c>
      <c r="G1748" s="45">
        <v>1.16584197E-3</v>
      </c>
      <c r="H1748" s="45">
        <v>5.4869036099999997E-3</v>
      </c>
    </row>
    <row r="1749" spans="1:8" x14ac:dyDescent="0.35">
      <c r="A1749" s="45" t="s">
        <v>65</v>
      </c>
      <c r="B1749" s="45" t="s">
        <v>12</v>
      </c>
      <c r="C1749" s="45" t="s">
        <v>49</v>
      </c>
      <c r="D1749" s="45">
        <v>79</v>
      </c>
      <c r="E1749" s="45">
        <v>8.3955986999999996E-3</v>
      </c>
      <c r="F1749" s="45">
        <v>1.29131486E-3</v>
      </c>
      <c r="G1749" s="45">
        <v>1.1837784299999999E-3</v>
      </c>
      <c r="H1749" s="45">
        <v>5.9205049199999998E-3</v>
      </c>
    </row>
    <row r="1750" spans="1:8" x14ac:dyDescent="0.35">
      <c r="A1750" s="45" t="s">
        <v>65</v>
      </c>
      <c r="B1750" s="45" t="s">
        <v>13</v>
      </c>
      <c r="C1750" s="45" t="s">
        <v>49</v>
      </c>
      <c r="D1750" s="45">
        <v>312</v>
      </c>
      <c r="E1750" s="45">
        <v>8.2010844699999998E-3</v>
      </c>
      <c r="F1750" s="45">
        <v>1.3069427300000001E-3</v>
      </c>
      <c r="G1750" s="45">
        <v>1.2660624799999999E-3</v>
      </c>
      <c r="H1750" s="45">
        <v>5.6280787600000003E-3</v>
      </c>
    </row>
    <row r="1751" spans="1:8" x14ac:dyDescent="0.35">
      <c r="A1751" s="45" t="s">
        <v>65</v>
      </c>
      <c r="B1751" s="45" t="s">
        <v>8</v>
      </c>
      <c r="C1751" s="45" t="s">
        <v>50</v>
      </c>
      <c r="D1751" s="45">
        <v>761</v>
      </c>
      <c r="E1751" s="45">
        <v>7.4252017299999999E-3</v>
      </c>
      <c r="F1751" s="45">
        <v>7.5984304000000001E-4</v>
      </c>
      <c r="G1751" s="45">
        <v>2.0393181499999999E-3</v>
      </c>
      <c r="H1751" s="45">
        <v>4.6260400700000003E-3</v>
      </c>
    </row>
    <row r="1752" spans="1:8" x14ac:dyDescent="0.35">
      <c r="A1752" s="45" t="s">
        <v>65</v>
      </c>
      <c r="B1752" s="45" t="s">
        <v>10</v>
      </c>
      <c r="C1752" s="45" t="s">
        <v>50</v>
      </c>
      <c r="D1752" s="45">
        <v>276</v>
      </c>
      <c r="E1752" s="45">
        <v>7.0490302200000004E-3</v>
      </c>
      <c r="F1752" s="45">
        <v>7.2291808999999999E-4</v>
      </c>
      <c r="G1752" s="45">
        <v>1.9368959E-3</v>
      </c>
      <c r="H1752" s="45">
        <v>4.3892157499999997E-3</v>
      </c>
    </row>
    <row r="1753" spans="1:8" x14ac:dyDescent="0.35">
      <c r="A1753" s="45" t="s">
        <v>65</v>
      </c>
      <c r="B1753" s="45" t="s">
        <v>11</v>
      </c>
      <c r="C1753" s="45" t="s">
        <v>50</v>
      </c>
      <c r="D1753" s="45">
        <v>173</v>
      </c>
      <c r="E1753" s="45">
        <v>7.1028015999999999E-3</v>
      </c>
      <c r="F1753" s="45">
        <v>7.1538457999999997E-4</v>
      </c>
      <c r="G1753" s="45">
        <v>1.92711655E-3</v>
      </c>
      <c r="H1753" s="45">
        <v>4.4603000500000002E-3</v>
      </c>
    </row>
    <row r="1754" spans="1:8" x14ac:dyDescent="0.35">
      <c r="A1754" s="45" t="s">
        <v>65</v>
      </c>
      <c r="B1754" s="45" t="s">
        <v>12</v>
      </c>
      <c r="C1754" s="45" t="s">
        <v>50</v>
      </c>
      <c r="D1754" s="45">
        <v>105</v>
      </c>
      <c r="E1754" s="45">
        <v>8.6024027600000007E-3</v>
      </c>
      <c r="F1754" s="45">
        <v>9.2603589999999995E-4</v>
      </c>
      <c r="G1754" s="45">
        <v>1.9483022100000001E-3</v>
      </c>
      <c r="H1754" s="45">
        <v>5.72806416E-3</v>
      </c>
    </row>
    <row r="1755" spans="1:8" x14ac:dyDescent="0.35">
      <c r="A1755" s="45" t="s">
        <v>65</v>
      </c>
      <c r="B1755" s="45" t="s">
        <v>13</v>
      </c>
      <c r="C1755" s="45" t="s">
        <v>50</v>
      </c>
      <c r="D1755" s="45">
        <v>207</v>
      </c>
      <c r="E1755" s="45">
        <v>7.5990783000000001E-3</v>
      </c>
      <c r="F1755" s="45">
        <v>7.6193167999999997E-4</v>
      </c>
      <c r="G1755" s="45">
        <v>2.3158210299999999E-3</v>
      </c>
      <c r="H1755" s="45">
        <v>4.52132513E-3</v>
      </c>
    </row>
    <row r="1756" spans="1:8" x14ac:dyDescent="0.35">
      <c r="A1756" s="45" t="s">
        <v>65</v>
      </c>
      <c r="B1756" s="45" t="s">
        <v>8</v>
      </c>
      <c r="C1756" s="45" t="s">
        <v>51</v>
      </c>
      <c r="D1756" s="45">
        <v>1271</v>
      </c>
      <c r="E1756" s="45">
        <v>6.3124779100000002E-3</v>
      </c>
      <c r="F1756" s="45">
        <v>9.3235471999999998E-4</v>
      </c>
      <c r="G1756" s="45">
        <v>9.2795637999999996E-4</v>
      </c>
      <c r="H1756" s="45">
        <v>4.45216633E-3</v>
      </c>
    </row>
    <row r="1757" spans="1:8" x14ac:dyDescent="0.35">
      <c r="A1757" s="45" t="s">
        <v>65</v>
      </c>
      <c r="B1757" s="45" t="s">
        <v>10</v>
      </c>
      <c r="C1757" s="45" t="s">
        <v>51</v>
      </c>
      <c r="D1757" s="45">
        <v>542</v>
      </c>
      <c r="E1757" s="45">
        <v>5.8681407399999996E-3</v>
      </c>
      <c r="F1757" s="45">
        <v>7.7900755000000004E-4</v>
      </c>
      <c r="G1757" s="45">
        <v>8.8498934000000003E-4</v>
      </c>
      <c r="H1757" s="45">
        <v>4.2041433699999999E-3</v>
      </c>
    </row>
    <row r="1758" spans="1:8" x14ac:dyDescent="0.35">
      <c r="A1758" s="45" t="s">
        <v>65</v>
      </c>
      <c r="B1758" s="45" t="s">
        <v>11</v>
      </c>
      <c r="C1758" s="45" t="s">
        <v>51</v>
      </c>
      <c r="D1758" s="45">
        <v>314</v>
      </c>
      <c r="E1758" s="45">
        <v>5.9684253899999996E-3</v>
      </c>
      <c r="F1758" s="45">
        <v>1.04634766E-3</v>
      </c>
      <c r="G1758" s="45">
        <v>8.3388598999999998E-4</v>
      </c>
      <c r="H1758" s="45">
        <v>4.0881912499999996E-3</v>
      </c>
    </row>
    <row r="1759" spans="1:8" x14ac:dyDescent="0.35">
      <c r="A1759" s="45" t="s">
        <v>65</v>
      </c>
      <c r="B1759" s="45" t="s">
        <v>12</v>
      </c>
      <c r="C1759" s="45" t="s">
        <v>51</v>
      </c>
      <c r="D1759" s="45">
        <v>79</v>
      </c>
      <c r="E1759" s="45">
        <v>7.4645450000000004E-3</v>
      </c>
      <c r="F1759" s="45">
        <v>1.10642263E-3</v>
      </c>
      <c r="G1759" s="45">
        <v>1.17498802E-3</v>
      </c>
      <c r="H1759" s="45">
        <v>5.1831338199999997E-3</v>
      </c>
    </row>
    <row r="1760" spans="1:8" x14ac:dyDescent="0.35">
      <c r="A1760" s="45" t="s">
        <v>65</v>
      </c>
      <c r="B1760" s="45" t="s">
        <v>13</v>
      </c>
      <c r="C1760" s="45" t="s">
        <v>51</v>
      </c>
      <c r="D1760" s="45">
        <v>336</v>
      </c>
      <c r="E1760" s="45">
        <v>7.0798884400000003E-3</v>
      </c>
      <c r="F1760" s="45">
        <v>1.0322625100000001E-3</v>
      </c>
      <c r="G1760" s="45">
        <v>1.0270955E-3</v>
      </c>
      <c r="H1760" s="45">
        <v>5.0205299699999997E-3</v>
      </c>
    </row>
    <row r="1761" spans="1:8" x14ac:dyDescent="0.35">
      <c r="A1761" s="45" t="s">
        <v>65</v>
      </c>
      <c r="B1761" s="45" t="s">
        <v>8</v>
      </c>
      <c r="C1761" s="45" t="s">
        <v>52</v>
      </c>
      <c r="D1761" s="45">
        <v>1646</v>
      </c>
      <c r="E1761" s="45">
        <v>4.6894404900000002E-3</v>
      </c>
      <c r="F1761" s="45">
        <v>8.1348981000000005E-4</v>
      </c>
      <c r="G1761" s="45">
        <v>5.9514343999999999E-4</v>
      </c>
      <c r="H1761" s="45">
        <v>3.2808067599999998E-3</v>
      </c>
    </row>
    <row r="1762" spans="1:8" x14ac:dyDescent="0.35">
      <c r="A1762" s="45" t="s">
        <v>65</v>
      </c>
      <c r="B1762" s="45" t="s">
        <v>10</v>
      </c>
      <c r="C1762" s="45" t="s">
        <v>52</v>
      </c>
      <c r="D1762" s="45">
        <v>629</v>
      </c>
      <c r="E1762" s="45">
        <v>4.3783855E-3</v>
      </c>
      <c r="F1762" s="45">
        <v>7.1531066E-4</v>
      </c>
      <c r="G1762" s="45">
        <v>5.0863339000000005E-4</v>
      </c>
      <c r="H1762" s="45">
        <v>3.1544409500000002E-3</v>
      </c>
    </row>
    <row r="1763" spans="1:8" x14ac:dyDescent="0.35">
      <c r="A1763" s="45" t="s">
        <v>65</v>
      </c>
      <c r="B1763" s="45" t="s">
        <v>11</v>
      </c>
      <c r="C1763" s="45" t="s">
        <v>52</v>
      </c>
      <c r="D1763" s="45">
        <v>350</v>
      </c>
      <c r="E1763" s="45">
        <v>4.6397814899999997E-3</v>
      </c>
      <c r="F1763" s="45">
        <v>8.8994683999999997E-4</v>
      </c>
      <c r="G1763" s="45">
        <v>5.7096538999999995E-4</v>
      </c>
      <c r="H1763" s="45">
        <v>3.1788688099999999E-3</v>
      </c>
    </row>
    <row r="1764" spans="1:8" x14ac:dyDescent="0.35">
      <c r="A1764" s="45" t="s">
        <v>65</v>
      </c>
      <c r="B1764" s="45" t="s">
        <v>12</v>
      </c>
      <c r="C1764" s="45" t="s">
        <v>52</v>
      </c>
      <c r="D1764" s="45">
        <v>110</v>
      </c>
      <c r="E1764" s="45">
        <v>6.3325965399999998E-3</v>
      </c>
      <c r="F1764" s="45">
        <v>1.1361529599999999E-3</v>
      </c>
      <c r="G1764" s="45">
        <v>6.1363610999999997E-4</v>
      </c>
      <c r="H1764" s="45">
        <v>4.5828069799999996E-3</v>
      </c>
    </row>
    <row r="1765" spans="1:8" x14ac:dyDescent="0.35">
      <c r="A1765" s="45" t="s">
        <v>65</v>
      </c>
      <c r="B1765" s="45" t="s">
        <v>13</v>
      </c>
      <c r="C1765" s="45" t="s">
        <v>52</v>
      </c>
      <c r="D1765" s="45">
        <v>557</v>
      </c>
      <c r="E1765" s="45">
        <v>4.7474065099999997E-3</v>
      </c>
      <c r="F1765" s="45">
        <v>8.1259533999999999E-4</v>
      </c>
      <c r="G1765" s="45">
        <v>7.0437671999999999E-4</v>
      </c>
      <c r="H1765" s="45">
        <v>3.23043397E-3</v>
      </c>
    </row>
    <row r="1766" spans="1:8" x14ac:dyDescent="0.35">
      <c r="A1766" s="45" t="s">
        <v>65</v>
      </c>
      <c r="B1766" s="45" t="s">
        <v>8</v>
      </c>
      <c r="C1766" s="45" t="s">
        <v>53</v>
      </c>
      <c r="D1766" s="45">
        <v>617</v>
      </c>
      <c r="E1766" s="45">
        <v>6.8859548099999999E-3</v>
      </c>
      <c r="F1766" s="45">
        <v>8.2652370000000004E-4</v>
      </c>
      <c r="G1766" s="45">
        <v>1.4198403799999999E-3</v>
      </c>
      <c r="H1766" s="45">
        <v>4.6395902199999998E-3</v>
      </c>
    </row>
    <row r="1767" spans="1:8" x14ac:dyDescent="0.35">
      <c r="A1767" s="45" t="s">
        <v>65</v>
      </c>
      <c r="B1767" s="45" t="s">
        <v>10</v>
      </c>
      <c r="C1767" s="45" t="s">
        <v>53</v>
      </c>
      <c r="D1767" s="45">
        <v>163</v>
      </c>
      <c r="E1767" s="45">
        <v>5.8747299300000002E-3</v>
      </c>
      <c r="F1767" s="45">
        <v>7.2419593000000004E-4</v>
      </c>
      <c r="G1767" s="45">
        <v>1.20299339E-3</v>
      </c>
      <c r="H1767" s="45">
        <v>3.9475400799999999E-3</v>
      </c>
    </row>
    <row r="1768" spans="1:8" x14ac:dyDescent="0.35">
      <c r="A1768" s="45" t="s">
        <v>65</v>
      </c>
      <c r="B1768" s="45" t="s">
        <v>11</v>
      </c>
      <c r="C1768" s="45" t="s">
        <v>53</v>
      </c>
      <c r="D1768" s="45">
        <v>128</v>
      </c>
      <c r="E1768" s="45">
        <v>6.4671040700000001E-3</v>
      </c>
      <c r="F1768" s="45">
        <v>8.2682268000000005E-4</v>
      </c>
      <c r="G1768" s="45">
        <v>1.3424114999999999E-3</v>
      </c>
      <c r="H1768" s="45">
        <v>4.2978694000000003E-3</v>
      </c>
    </row>
    <row r="1769" spans="1:8" x14ac:dyDescent="0.35">
      <c r="A1769" s="45" t="s">
        <v>65</v>
      </c>
      <c r="B1769" s="45" t="s">
        <v>12</v>
      </c>
      <c r="C1769" s="45" t="s">
        <v>53</v>
      </c>
      <c r="D1769" s="45">
        <v>112</v>
      </c>
      <c r="E1769" s="45">
        <v>7.0180222400000004E-3</v>
      </c>
      <c r="F1769" s="45">
        <v>9.1590170000000002E-4</v>
      </c>
      <c r="G1769" s="45">
        <v>1.63308094E-3</v>
      </c>
      <c r="H1769" s="45">
        <v>4.4690390899999998E-3</v>
      </c>
    </row>
    <row r="1770" spans="1:8" x14ac:dyDescent="0.35">
      <c r="A1770" s="45" t="s">
        <v>65</v>
      </c>
      <c r="B1770" s="45" t="s">
        <v>13</v>
      </c>
      <c r="C1770" s="45" t="s">
        <v>53</v>
      </c>
      <c r="D1770" s="45">
        <v>214</v>
      </c>
      <c r="E1770" s="45">
        <v>7.8375949700000003E-3</v>
      </c>
      <c r="F1770" s="45">
        <v>8.5750883000000003E-4</v>
      </c>
      <c r="G1770" s="45">
        <v>1.5197189500000001E-3</v>
      </c>
      <c r="H1770" s="45">
        <v>5.4603666700000003E-3</v>
      </c>
    </row>
    <row r="1771" spans="1:8" x14ac:dyDescent="0.35">
      <c r="A1771" s="45" t="s">
        <v>65</v>
      </c>
      <c r="B1771" s="45" t="s">
        <v>8</v>
      </c>
      <c r="C1771" s="45" t="s">
        <v>54</v>
      </c>
      <c r="D1771" s="45">
        <v>3798</v>
      </c>
      <c r="E1771" s="45">
        <v>4.64478722E-3</v>
      </c>
      <c r="F1771" s="45">
        <v>8.8575163999999999E-4</v>
      </c>
      <c r="G1771" s="45">
        <v>7.8630237000000005E-4</v>
      </c>
      <c r="H1771" s="45">
        <v>2.9727327300000002E-3</v>
      </c>
    </row>
    <row r="1772" spans="1:8" x14ac:dyDescent="0.35">
      <c r="A1772" s="45" t="s">
        <v>65</v>
      </c>
      <c r="B1772" s="45" t="s">
        <v>10</v>
      </c>
      <c r="C1772" s="45" t="s">
        <v>54</v>
      </c>
      <c r="D1772" s="45">
        <v>1809</v>
      </c>
      <c r="E1772" s="45">
        <v>4.4084999600000003E-3</v>
      </c>
      <c r="F1772" s="45">
        <v>8.3140088E-4</v>
      </c>
      <c r="G1772" s="45">
        <v>7.1109833000000005E-4</v>
      </c>
      <c r="H1772" s="45">
        <v>2.8660002599999999E-3</v>
      </c>
    </row>
    <row r="1773" spans="1:8" x14ac:dyDescent="0.35">
      <c r="A1773" s="45" t="s">
        <v>65</v>
      </c>
      <c r="B1773" s="45" t="s">
        <v>11</v>
      </c>
      <c r="C1773" s="45" t="s">
        <v>54</v>
      </c>
      <c r="D1773" s="45">
        <v>837</v>
      </c>
      <c r="E1773" s="45">
        <v>4.6640197399999998E-3</v>
      </c>
      <c r="F1773" s="45">
        <v>1.01460494E-3</v>
      </c>
      <c r="G1773" s="45">
        <v>7.6003061000000003E-4</v>
      </c>
      <c r="H1773" s="45">
        <v>2.88938369E-3</v>
      </c>
    </row>
    <row r="1774" spans="1:8" x14ac:dyDescent="0.35">
      <c r="A1774" s="45" t="s">
        <v>65</v>
      </c>
      <c r="B1774" s="45" t="s">
        <v>12</v>
      </c>
      <c r="C1774" s="45" t="s">
        <v>54</v>
      </c>
      <c r="D1774" s="45">
        <v>127</v>
      </c>
      <c r="E1774" s="45">
        <v>5.71011934E-3</v>
      </c>
      <c r="F1774" s="45">
        <v>1.0232572700000001E-3</v>
      </c>
      <c r="G1774" s="45">
        <v>8.7962939E-4</v>
      </c>
      <c r="H1774" s="45">
        <v>3.8072321400000001E-3</v>
      </c>
    </row>
    <row r="1775" spans="1:8" x14ac:dyDescent="0.35">
      <c r="A1775" s="45" t="s">
        <v>65</v>
      </c>
      <c r="B1775" s="45" t="s">
        <v>13</v>
      </c>
      <c r="C1775" s="45" t="s">
        <v>54</v>
      </c>
      <c r="D1775" s="45">
        <v>1025</v>
      </c>
      <c r="E1775" s="45">
        <v>4.9141031799999997E-3</v>
      </c>
      <c r="F1775" s="45">
        <v>8.5941710000000005E-4</v>
      </c>
      <c r="G1775" s="45">
        <v>9.2891801E-4</v>
      </c>
      <c r="H1775" s="45">
        <v>3.1257676099999999E-3</v>
      </c>
    </row>
    <row r="1776" spans="1:8" x14ac:dyDescent="0.35">
      <c r="A1776" s="45" t="s">
        <v>65</v>
      </c>
      <c r="B1776" s="45" t="s">
        <v>8</v>
      </c>
      <c r="C1776" s="45" t="s">
        <v>55</v>
      </c>
      <c r="D1776" s="45">
        <v>992</v>
      </c>
      <c r="E1776" s="45">
        <v>6.4578080600000004E-3</v>
      </c>
      <c r="F1776" s="45">
        <v>9.7679561000000008E-4</v>
      </c>
      <c r="G1776" s="45">
        <v>1.5605163E-3</v>
      </c>
      <c r="H1776" s="45">
        <v>3.9204956700000003E-3</v>
      </c>
    </row>
    <row r="1777" spans="1:8" x14ac:dyDescent="0.35">
      <c r="A1777" s="45" t="s">
        <v>65</v>
      </c>
      <c r="B1777" s="45" t="s">
        <v>10</v>
      </c>
      <c r="C1777" s="45" t="s">
        <v>55</v>
      </c>
      <c r="D1777" s="45">
        <v>496</v>
      </c>
      <c r="E1777" s="45">
        <v>5.9892564200000002E-3</v>
      </c>
      <c r="F1777" s="45">
        <v>8.6959541000000001E-4</v>
      </c>
      <c r="G1777" s="45">
        <v>1.52705415E-3</v>
      </c>
      <c r="H1777" s="45">
        <v>3.5926063499999998E-3</v>
      </c>
    </row>
    <row r="1778" spans="1:8" x14ac:dyDescent="0.35">
      <c r="A1778" s="45" t="s">
        <v>65</v>
      </c>
      <c r="B1778" s="45" t="s">
        <v>11</v>
      </c>
      <c r="C1778" s="45" t="s">
        <v>55</v>
      </c>
      <c r="D1778" s="45">
        <v>214</v>
      </c>
      <c r="E1778" s="45">
        <v>6.1832054499999997E-3</v>
      </c>
      <c r="F1778" s="45">
        <v>9.7433127000000005E-4</v>
      </c>
      <c r="G1778" s="45">
        <v>1.5324287900000001E-3</v>
      </c>
      <c r="H1778" s="45">
        <v>3.67644489E-3</v>
      </c>
    </row>
    <row r="1779" spans="1:8" x14ac:dyDescent="0.35">
      <c r="A1779" s="45" t="s">
        <v>65</v>
      </c>
      <c r="B1779" s="45" t="s">
        <v>12</v>
      </c>
      <c r="C1779" s="45" t="s">
        <v>55</v>
      </c>
      <c r="D1779" s="45">
        <v>58</v>
      </c>
      <c r="E1779" s="45">
        <v>7.8715674500000003E-3</v>
      </c>
      <c r="F1779" s="45">
        <v>1.43199211E-3</v>
      </c>
      <c r="G1779" s="45">
        <v>1.8245128300000001E-3</v>
      </c>
      <c r="H1779" s="45">
        <v>4.6150619999999996E-3</v>
      </c>
    </row>
    <row r="1780" spans="1:8" x14ac:dyDescent="0.35">
      <c r="A1780" s="45" t="s">
        <v>65</v>
      </c>
      <c r="B1780" s="45" t="s">
        <v>13</v>
      </c>
      <c r="C1780" s="45" t="s">
        <v>55</v>
      </c>
      <c r="D1780" s="45">
        <v>224</v>
      </c>
      <c r="E1780" s="45">
        <v>7.3915961499999997E-3</v>
      </c>
      <c r="F1780" s="45">
        <v>1.09865842E-3</v>
      </c>
      <c r="G1780" s="45">
        <v>1.5930884E-3</v>
      </c>
      <c r="H1780" s="45">
        <v>4.6998488900000003E-3</v>
      </c>
    </row>
    <row r="1781" spans="1:8" x14ac:dyDescent="0.35">
      <c r="A1781" s="45" t="s">
        <v>65</v>
      </c>
      <c r="B1781" s="45" t="s">
        <v>8</v>
      </c>
      <c r="C1781" s="45" t="s">
        <v>56</v>
      </c>
      <c r="D1781" s="45">
        <v>3090</v>
      </c>
      <c r="E1781" s="45">
        <v>5.8147321699999997E-3</v>
      </c>
      <c r="F1781" s="45">
        <v>1.0785985799999999E-3</v>
      </c>
      <c r="G1781" s="45">
        <v>1.02623433E-3</v>
      </c>
      <c r="H1781" s="45">
        <v>3.7098987700000001E-3</v>
      </c>
    </row>
    <row r="1782" spans="1:8" x14ac:dyDescent="0.35">
      <c r="A1782" s="45" t="s">
        <v>65</v>
      </c>
      <c r="B1782" s="45" t="s">
        <v>10</v>
      </c>
      <c r="C1782" s="45" t="s">
        <v>56</v>
      </c>
      <c r="D1782" s="45">
        <v>1075</v>
      </c>
      <c r="E1782" s="45">
        <v>5.4479325700000003E-3</v>
      </c>
      <c r="F1782" s="45">
        <v>1.01737702E-3</v>
      </c>
      <c r="G1782" s="45">
        <v>9.4250621999999995E-4</v>
      </c>
      <c r="H1782" s="45">
        <v>3.4880488400000002E-3</v>
      </c>
    </row>
    <row r="1783" spans="1:8" x14ac:dyDescent="0.35">
      <c r="A1783" s="45" t="s">
        <v>65</v>
      </c>
      <c r="B1783" s="45" t="s">
        <v>11</v>
      </c>
      <c r="C1783" s="45" t="s">
        <v>56</v>
      </c>
      <c r="D1783" s="45">
        <v>641</v>
      </c>
      <c r="E1783" s="45">
        <v>5.6638929899999997E-3</v>
      </c>
      <c r="F1783" s="45">
        <v>1.1190195200000001E-3</v>
      </c>
      <c r="G1783" s="45">
        <v>9.5588105999999998E-4</v>
      </c>
      <c r="H1783" s="45">
        <v>3.5889919299999999E-3</v>
      </c>
    </row>
    <row r="1784" spans="1:8" x14ac:dyDescent="0.35">
      <c r="A1784" s="45" t="s">
        <v>65</v>
      </c>
      <c r="B1784" s="45" t="s">
        <v>12</v>
      </c>
      <c r="C1784" s="45" t="s">
        <v>56</v>
      </c>
      <c r="D1784" s="45">
        <v>208</v>
      </c>
      <c r="E1784" s="45">
        <v>6.5218235499999999E-3</v>
      </c>
      <c r="F1784" s="45">
        <v>1.3626244100000001E-3</v>
      </c>
      <c r="G1784" s="45">
        <v>1.1298074599999999E-3</v>
      </c>
      <c r="H1784" s="45">
        <v>4.0293912100000003E-3</v>
      </c>
    </row>
    <row r="1785" spans="1:8" x14ac:dyDescent="0.35">
      <c r="A1785" s="45" t="s">
        <v>65</v>
      </c>
      <c r="B1785" s="45" t="s">
        <v>13</v>
      </c>
      <c r="C1785" s="45" t="s">
        <v>56</v>
      </c>
      <c r="D1785" s="45">
        <v>1166</v>
      </c>
      <c r="E1785" s="45">
        <v>6.1096913999999997E-3</v>
      </c>
      <c r="F1785" s="45">
        <v>1.0621543099999999E-3</v>
      </c>
      <c r="G1785" s="45">
        <v>1.12362794E-3</v>
      </c>
      <c r="H1785" s="45">
        <v>3.9239086700000002E-3</v>
      </c>
    </row>
    <row r="1786" spans="1:8" x14ac:dyDescent="0.35">
      <c r="A1786" s="45" t="s">
        <v>66</v>
      </c>
      <c r="B1786" s="45" t="s">
        <v>8</v>
      </c>
      <c r="C1786" s="45" t="s">
        <v>9</v>
      </c>
      <c r="D1786" s="45">
        <v>67136</v>
      </c>
      <c r="E1786" s="45">
        <v>6.1271336599999998E-3</v>
      </c>
      <c r="F1786" s="45">
        <v>9.6321301000000005E-4</v>
      </c>
      <c r="G1786" s="45">
        <v>1.1287485100000001E-3</v>
      </c>
      <c r="H1786" s="45">
        <v>4.0350728799999997E-3</v>
      </c>
    </row>
    <row r="1787" spans="1:8" x14ac:dyDescent="0.35">
      <c r="A1787" s="45" t="s">
        <v>66</v>
      </c>
      <c r="B1787" s="45" t="s">
        <v>10</v>
      </c>
      <c r="C1787" s="45" t="s">
        <v>9</v>
      </c>
      <c r="D1787" s="45">
        <v>28724</v>
      </c>
      <c r="E1787" s="45">
        <v>5.4007881400000004E-3</v>
      </c>
      <c r="F1787" s="45">
        <v>8.5295106999999995E-4</v>
      </c>
      <c r="G1787" s="45">
        <v>9.8431503999999999E-4</v>
      </c>
      <c r="H1787" s="45">
        <v>3.56343571E-3</v>
      </c>
    </row>
    <row r="1788" spans="1:8" x14ac:dyDescent="0.35">
      <c r="A1788" s="45" t="s">
        <v>66</v>
      </c>
      <c r="B1788" s="45" t="s">
        <v>11</v>
      </c>
      <c r="C1788" s="45" t="s">
        <v>9</v>
      </c>
      <c r="D1788" s="45">
        <v>14633</v>
      </c>
      <c r="E1788" s="45">
        <v>5.9598110800000003E-3</v>
      </c>
      <c r="F1788" s="45">
        <v>9.8844530000000001E-4</v>
      </c>
      <c r="G1788" s="45">
        <v>1.0730951000000001E-3</v>
      </c>
      <c r="H1788" s="45">
        <v>3.8981460099999999E-3</v>
      </c>
    </row>
    <row r="1789" spans="1:8" x14ac:dyDescent="0.35">
      <c r="A1789" s="45" t="s">
        <v>66</v>
      </c>
      <c r="B1789" s="45" t="s">
        <v>12</v>
      </c>
      <c r="C1789" s="45" t="s">
        <v>9</v>
      </c>
      <c r="D1789" s="45">
        <v>6562</v>
      </c>
      <c r="E1789" s="45">
        <v>8.0373440500000008E-3</v>
      </c>
      <c r="F1789" s="45">
        <v>1.2855156999999999E-3</v>
      </c>
      <c r="G1789" s="45">
        <v>1.43620795E-3</v>
      </c>
      <c r="H1789" s="45">
        <v>5.3155599499999998E-3</v>
      </c>
    </row>
    <row r="1790" spans="1:8" x14ac:dyDescent="0.35">
      <c r="A1790" s="45" t="s">
        <v>66</v>
      </c>
      <c r="B1790" s="45" t="s">
        <v>13</v>
      </c>
      <c r="C1790" s="45" t="s">
        <v>9</v>
      </c>
      <c r="D1790" s="45">
        <v>17217</v>
      </c>
      <c r="E1790" s="45">
        <v>6.7530951899999999E-3</v>
      </c>
      <c r="F1790" s="45">
        <v>1.0028824900000001E-3</v>
      </c>
      <c r="G1790" s="45">
        <v>1.2998313999999999E-3</v>
      </c>
      <c r="H1790" s="45">
        <v>4.45026721E-3</v>
      </c>
    </row>
    <row r="1791" spans="1:8" x14ac:dyDescent="0.35">
      <c r="A1791" s="45" t="s">
        <v>66</v>
      </c>
      <c r="B1791" s="45" t="s">
        <v>8</v>
      </c>
      <c r="C1791" s="45" t="s">
        <v>14</v>
      </c>
      <c r="D1791" s="45">
        <v>1371</v>
      </c>
      <c r="E1791" s="45">
        <v>6.3964443099999999E-3</v>
      </c>
      <c r="F1791" s="45">
        <v>1.21858682E-3</v>
      </c>
      <c r="G1791" s="45">
        <v>1.1688714899999999E-3</v>
      </c>
      <c r="H1791" s="45">
        <v>4.0089855000000002E-3</v>
      </c>
    </row>
    <row r="1792" spans="1:8" x14ac:dyDescent="0.35">
      <c r="A1792" s="45" t="s">
        <v>66</v>
      </c>
      <c r="B1792" s="45" t="s">
        <v>10</v>
      </c>
      <c r="C1792" s="45" t="s">
        <v>14</v>
      </c>
      <c r="D1792" s="45">
        <v>573</v>
      </c>
      <c r="E1792" s="45">
        <v>5.9365504099999997E-3</v>
      </c>
      <c r="F1792" s="45">
        <v>1.1006275400000001E-3</v>
      </c>
      <c r="G1792" s="45">
        <v>9.8516958E-4</v>
      </c>
      <c r="H1792" s="45">
        <v>3.8507527900000001E-3</v>
      </c>
    </row>
    <row r="1793" spans="1:8" x14ac:dyDescent="0.35">
      <c r="A1793" s="45" t="s">
        <v>66</v>
      </c>
      <c r="B1793" s="45" t="s">
        <v>11</v>
      </c>
      <c r="C1793" s="45" t="s">
        <v>14</v>
      </c>
      <c r="D1793" s="45">
        <v>275</v>
      </c>
      <c r="E1793" s="45">
        <v>5.8143937E-3</v>
      </c>
      <c r="F1793" s="45">
        <v>1.1444862800000001E-3</v>
      </c>
      <c r="G1793" s="45">
        <v>1.07967148E-3</v>
      </c>
      <c r="H1793" s="45">
        <v>3.5902354600000001E-3</v>
      </c>
    </row>
    <row r="1794" spans="1:8" x14ac:dyDescent="0.35">
      <c r="A1794" s="45" t="s">
        <v>66</v>
      </c>
      <c r="B1794" s="45" t="s">
        <v>12</v>
      </c>
      <c r="C1794" s="45" t="s">
        <v>14</v>
      </c>
      <c r="D1794" s="45">
        <v>142</v>
      </c>
      <c r="E1794" s="45">
        <v>7.9989075899999998E-3</v>
      </c>
      <c r="F1794" s="45">
        <v>1.61906598E-3</v>
      </c>
      <c r="G1794" s="45">
        <v>1.66063487E-3</v>
      </c>
      <c r="H1794" s="45">
        <v>4.7192061900000002E-3</v>
      </c>
    </row>
    <row r="1795" spans="1:8" x14ac:dyDescent="0.35">
      <c r="A1795" s="45" t="s">
        <v>66</v>
      </c>
      <c r="B1795" s="45" t="s">
        <v>13</v>
      </c>
      <c r="C1795" s="45" t="s">
        <v>14</v>
      </c>
      <c r="D1795" s="45">
        <v>381</v>
      </c>
      <c r="E1795" s="45">
        <v>6.9109674900000003E-3</v>
      </c>
      <c r="F1795" s="45">
        <v>1.30021484E-3</v>
      </c>
      <c r="G1795" s="45">
        <v>1.32624891E-3</v>
      </c>
      <c r="H1795" s="45">
        <v>4.2845032600000001E-3</v>
      </c>
    </row>
    <row r="1796" spans="1:8" x14ac:dyDescent="0.35">
      <c r="A1796" s="45" t="s">
        <v>66</v>
      </c>
      <c r="B1796" s="45" t="s">
        <v>8</v>
      </c>
      <c r="C1796" s="45" t="s">
        <v>15</v>
      </c>
      <c r="D1796" s="45">
        <v>887</v>
      </c>
      <c r="E1796" s="45">
        <v>7.0350534200000004E-3</v>
      </c>
      <c r="F1796" s="45">
        <v>1.1212757099999999E-3</v>
      </c>
      <c r="G1796" s="45">
        <v>1.71592475E-3</v>
      </c>
      <c r="H1796" s="45">
        <v>4.19785249E-3</v>
      </c>
    </row>
    <row r="1797" spans="1:8" x14ac:dyDescent="0.35">
      <c r="A1797" s="45" t="s">
        <v>66</v>
      </c>
      <c r="B1797" s="45" t="s">
        <v>10</v>
      </c>
      <c r="C1797" s="45" t="s">
        <v>15</v>
      </c>
      <c r="D1797" s="45">
        <v>404</v>
      </c>
      <c r="E1797" s="45">
        <v>6.2172542899999999E-3</v>
      </c>
      <c r="F1797" s="45">
        <v>9.6494522999999999E-4</v>
      </c>
      <c r="G1797" s="45">
        <v>1.53803378E-3</v>
      </c>
      <c r="H1797" s="45">
        <v>3.7142748400000002E-3</v>
      </c>
    </row>
    <row r="1798" spans="1:8" x14ac:dyDescent="0.35">
      <c r="A1798" s="45" t="s">
        <v>66</v>
      </c>
      <c r="B1798" s="45" t="s">
        <v>11</v>
      </c>
      <c r="C1798" s="45" t="s">
        <v>15</v>
      </c>
      <c r="D1798" s="45">
        <v>155</v>
      </c>
      <c r="E1798" s="45">
        <v>6.78039104E-3</v>
      </c>
      <c r="F1798" s="45">
        <v>1.3228790999999999E-3</v>
      </c>
      <c r="G1798" s="45">
        <v>1.46176799E-3</v>
      </c>
      <c r="H1798" s="45">
        <v>3.9957434700000002E-3</v>
      </c>
    </row>
    <row r="1799" spans="1:8" x14ac:dyDescent="0.35">
      <c r="A1799" s="45" t="s">
        <v>66</v>
      </c>
      <c r="B1799" s="45" t="s">
        <v>12</v>
      </c>
      <c r="C1799" s="45" t="s">
        <v>15</v>
      </c>
      <c r="D1799" s="45">
        <v>108</v>
      </c>
      <c r="E1799" s="45">
        <v>8.6085388899999997E-3</v>
      </c>
      <c r="F1799" s="45">
        <v>1.3977835299999999E-3</v>
      </c>
      <c r="G1799" s="45">
        <v>2.1569570799999998E-3</v>
      </c>
      <c r="H1799" s="45">
        <v>5.05379778E-3</v>
      </c>
    </row>
    <row r="1800" spans="1:8" x14ac:dyDescent="0.35">
      <c r="A1800" s="45" t="s">
        <v>66</v>
      </c>
      <c r="B1800" s="45" t="s">
        <v>13</v>
      </c>
      <c r="C1800" s="45" t="s">
        <v>15</v>
      </c>
      <c r="D1800" s="45">
        <v>220</v>
      </c>
      <c r="E1800" s="45">
        <v>7.9438128900000005E-3</v>
      </c>
      <c r="F1800" s="45">
        <v>1.1305763699999999E-3</v>
      </c>
      <c r="G1800" s="45">
        <v>2.00515549E-3</v>
      </c>
      <c r="H1800" s="45">
        <v>4.8080805599999997E-3</v>
      </c>
    </row>
    <row r="1801" spans="1:8" x14ac:dyDescent="0.35">
      <c r="A1801" s="45" t="s">
        <v>66</v>
      </c>
      <c r="B1801" s="45" t="s">
        <v>8</v>
      </c>
      <c r="C1801" s="45" t="s">
        <v>16</v>
      </c>
      <c r="D1801" s="45">
        <v>881</v>
      </c>
      <c r="E1801" s="45">
        <v>5.8369196099999996E-3</v>
      </c>
      <c r="F1801" s="45">
        <v>8.1412616999999995E-4</v>
      </c>
      <c r="G1801" s="45">
        <v>6.2225403000000002E-4</v>
      </c>
      <c r="H1801" s="45">
        <v>4.4005389099999997E-3</v>
      </c>
    </row>
    <row r="1802" spans="1:8" x14ac:dyDescent="0.35">
      <c r="A1802" s="45" t="s">
        <v>66</v>
      </c>
      <c r="B1802" s="45" t="s">
        <v>10</v>
      </c>
      <c r="C1802" s="45" t="s">
        <v>16</v>
      </c>
      <c r="D1802" s="45">
        <v>373</v>
      </c>
      <c r="E1802" s="45">
        <v>5.15024551E-3</v>
      </c>
      <c r="F1802" s="45">
        <v>6.6118036999999997E-4</v>
      </c>
      <c r="G1802" s="45">
        <v>5.9170488000000003E-4</v>
      </c>
      <c r="H1802" s="45">
        <v>3.89735975E-3</v>
      </c>
    </row>
    <row r="1803" spans="1:8" x14ac:dyDescent="0.35">
      <c r="A1803" s="45" t="s">
        <v>66</v>
      </c>
      <c r="B1803" s="45" t="s">
        <v>11</v>
      </c>
      <c r="C1803" s="45" t="s">
        <v>16</v>
      </c>
      <c r="D1803" s="45">
        <v>220</v>
      </c>
      <c r="E1803" s="45">
        <v>5.6081647500000002E-3</v>
      </c>
      <c r="F1803" s="45">
        <v>8.1449891000000003E-4</v>
      </c>
      <c r="G1803" s="45">
        <v>6.2515757999999995E-4</v>
      </c>
      <c r="H1803" s="45">
        <v>4.1685077399999998E-3</v>
      </c>
    </row>
    <row r="1804" spans="1:8" x14ac:dyDescent="0.35">
      <c r="A1804" s="45" t="s">
        <v>66</v>
      </c>
      <c r="B1804" s="45" t="s">
        <v>12</v>
      </c>
      <c r="C1804" s="45" t="s">
        <v>16</v>
      </c>
      <c r="D1804" s="45">
        <v>50</v>
      </c>
      <c r="E1804" s="45">
        <v>9.0222220300000006E-3</v>
      </c>
      <c r="F1804" s="45">
        <v>1.54884235E-3</v>
      </c>
      <c r="G1804" s="45">
        <v>6.5092573000000002E-4</v>
      </c>
      <c r="H1804" s="45">
        <v>6.8224534899999998E-3</v>
      </c>
    </row>
    <row r="1805" spans="1:8" x14ac:dyDescent="0.35">
      <c r="A1805" s="45" t="s">
        <v>66</v>
      </c>
      <c r="B1805" s="45" t="s">
        <v>13</v>
      </c>
      <c r="C1805" s="45" t="s">
        <v>16</v>
      </c>
      <c r="D1805" s="45">
        <v>238</v>
      </c>
      <c r="E1805" s="45">
        <v>6.4553666299999998E-3</v>
      </c>
      <c r="F1805" s="45">
        <v>8.9913025999999998E-4</v>
      </c>
      <c r="G1805" s="45">
        <v>6.6142404999999999E-4</v>
      </c>
      <c r="H1805" s="45">
        <v>4.8948118499999999E-3</v>
      </c>
    </row>
    <row r="1806" spans="1:8" x14ac:dyDescent="0.35">
      <c r="A1806" s="45" t="s">
        <v>66</v>
      </c>
      <c r="B1806" s="45" t="s">
        <v>8</v>
      </c>
      <c r="C1806" s="45" t="s">
        <v>17</v>
      </c>
      <c r="D1806" s="45">
        <v>970</v>
      </c>
      <c r="E1806" s="45">
        <v>6.6934777100000004E-3</v>
      </c>
      <c r="F1806" s="45">
        <v>8.2984894000000004E-4</v>
      </c>
      <c r="G1806" s="45">
        <v>8.8588177E-4</v>
      </c>
      <c r="H1806" s="45">
        <v>4.9777465200000004E-3</v>
      </c>
    </row>
    <row r="1807" spans="1:8" x14ac:dyDescent="0.35">
      <c r="A1807" s="45" t="s">
        <v>66</v>
      </c>
      <c r="B1807" s="45" t="s">
        <v>10</v>
      </c>
      <c r="C1807" s="45" t="s">
        <v>17</v>
      </c>
      <c r="D1807" s="45">
        <v>360</v>
      </c>
      <c r="E1807" s="45">
        <v>6.1920007999999999E-3</v>
      </c>
      <c r="F1807" s="45">
        <v>7.2659440999999999E-4</v>
      </c>
      <c r="G1807" s="45">
        <v>7.8343599000000002E-4</v>
      </c>
      <c r="H1807" s="45">
        <v>4.6819699399999999E-3</v>
      </c>
    </row>
    <row r="1808" spans="1:8" x14ac:dyDescent="0.35">
      <c r="A1808" s="45" t="s">
        <v>66</v>
      </c>
      <c r="B1808" s="45" t="s">
        <v>11</v>
      </c>
      <c r="C1808" s="45" t="s">
        <v>17</v>
      </c>
      <c r="D1808" s="45">
        <v>212</v>
      </c>
      <c r="E1808" s="45">
        <v>6.4585514699999997E-3</v>
      </c>
      <c r="F1808" s="45">
        <v>7.9790112000000001E-4</v>
      </c>
      <c r="G1808" s="45">
        <v>8.4359687000000005E-4</v>
      </c>
      <c r="H1808" s="45">
        <v>4.8170529700000001E-3</v>
      </c>
    </row>
    <row r="1809" spans="1:8" x14ac:dyDescent="0.35">
      <c r="A1809" s="45" t="s">
        <v>66</v>
      </c>
      <c r="B1809" s="45" t="s">
        <v>12</v>
      </c>
      <c r="C1809" s="45" t="s">
        <v>17</v>
      </c>
      <c r="D1809" s="45">
        <v>125</v>
      </c>
      <c r="E1809" s="45">
        <v>8.1336108799999994E-3</v>
      </c>
      <c r="F1809" s="45">
        <v>1.05166642E-3</v>
      </c>
      <c r="G1809" s="45">
        <v>1.12259232E-3</v>
      </c>
      <c r="H1809" s="45">
        <v>5.95935161E-3</v>
      </c>
    </row>
    <row r="1810" spans="1:8" x14ac:dyDescent="0.35">
      <c r="A1810" s="45" t="s">
        <v>66</v>
      </c>
      <c r="B1810" s="45" t="s">
        <v>13</v>
      </c>
      <c r="C1810" s="45" t="s">
        <v>17</v>
      </c>
      <c r="D1810" s="45">
        <v>273</v>
      </c>
      <c r="E1810" s="45">
        <v>6.8777978699999997E-3</v>
      </c>
      <c r="F1810" s="45">
        <v>8.8925326000000005E-4</v>
      </c>
      <c r="G1810" s="45">
        <v>9.4542778999999997E-4</v>
      </c>
      <c r="H1810" s="45">
        <v>5.0431163599999997E-3</v>
      </c>
    </row>
    <row r="1811" spans="1:8" x14ac:dyDescent="0.35">
      <c r="A1811" s="45" t="s">
        <v>66</v>
      </c>
      <c r="B1811" s="45" t="s">
        <v>8</v>
      </c>
      <c r="C1811" s="45" t="s">
        <v>18</v>
      </c>
      <c r="D1811" s="45">
        <v>848</v>
      </c>
      <c r="E1811" s="45">
        <v>7.4706005199999996E-3</v>
      </c>
      <c r="F1811" s="45">
        <v>8.0102668000000003E-4</v>
      </c>
      <c r="G1811" s="45">
        <v>1.4222050599999999E-3</v>
      </c>
      <c r="H1811" s="45">
        <v>5.2473682900000002E-3</v>
      </c>
    </row>
    <row r="1812" spans="1:8" x14ac:dyDescent="0.35">
      <c r="A1812" s="45" t="s">
        <v>66</v>
      </c>
      <c r="B1812" s="45" t="s">
        <v>10</v>
      </c>
      <c r="C1812" s="45" t="s">
        <v>18</v>
      </c>
      <c r="D1812" s="45">
        <v>258</v>
      </c>
      <c r="E1812" s="45">
        <v>6.4873580100000003E-3</v>
      </c>
      <c r="F1812" s="45">
        <v>6.8722160999999996E-4</v>
      </c>
      <c r="G1812" s="45">
        <v>1.26013829E-3</v>
      </c>
      <c r="H1812" s="45">
        <v>4.5399976099999998E-3</v>
      </c>
    </row>
    <row r="1813" spans="1:8" x14ac:dyDescent="0.35">
      <c r="A1813" s="45" t="s">
        <v>66</v>
      </c>
      <c r="B1813" s="45" t="s">
        <v>11</v>
      </c>
      <c r="C1813" s="45" t="s">
        <v>18</v>
      </c>
      <c r="D1813" s="45">
        <v>204</v>
      </c>
      <c r="E1813" s="45">
        <v>6.88918368E-3</v>
      </c>
      <c r="F1813" s="45">
        <v>7.8993032000000002E-4</v>
      </c>
      <c r="G1813" s="45">
        <v>1.21312158E-3</v>
      </c>
      <c r="H1813" s="45">
        <v>4.8861312899999999E-3</v>
      </c>
    </row>
    <row r="1814" spans="1:8" x14ac:dyDescent="0.35">
      <c r="A1814" s="45" t="s">
        <v>66</v>
      </c>
      <c r="B1814" s="45" t="s">
        <v>12</v>
      </c>
      <c r="C1814" s="45" t="s">
        <v>18</v>
      </c>
      <c r="D1814" s="45">
        <v>102</v>
      </c>
      <c r="E1814" s="45">
        <v>9.5081016000000008E-3</v>
      </c>
      <c r="F1814" s="45">
        <v>1.0035400799999999E-3</v>
      </c>
      <c r="G1814" s="45">
        <v>1.61526392E-3</v>
      </c>
      <c r="H1814" s="45">
        <v>6.8892971200000003E-3</v>
      </c>
    </row>
    <row r="1815" spans="1:8" x14ac:dyDescent="0.35">
      <c r="A1815" s="45" t="s">
        <v>66</v>
      </c>
      <c r="B1815" s="45" t="s">
        <v>13</v>
      </c>
      <c r="C1815" s="45" t="s">
        <v>18</v>
      </c>
      <c r="D1815" s="45">
        <v>284</v>
      </c>
      <c r="E1815" s="45">
        <v>8.0496867600000008E-3</v>
      </c>
      <c r="F1815" s="45">
        <v>8.3964992000000005E-4</v>
      </c>
      <c r="G1815" s="45">
        <v>1.6502834200000001E-3</v>
      </c>
      <c r="H1815" s="45">
        <v>5.5597529499999999E-3</v>
      </c>
    </row>
    <row r="1816" spans="1:8" x14ac:dyDescent="0.35">
      <c r="A1816" s="45" t="s">
        <v>66</v>
      </c>
      <c r="B1816" s="45" t="s">
        <v>8</v>
      </c>
      <c r="C1816" s="45" t="s">
        <v>19</v>
      </c>
      <c r="D1816" s="45">
        <v>997</v>
      </c>
      <c r="E1816" s="45">
        <v>6.8923434500000004E-3</v>
      </c>
      <c r="F1816" s="45">
        <v>1.1003494200000001E-3</v>
      </c>
      <c r="G1816" s="45">
        <v>1.2883904000000001E-3</v>
      </c>
      <c r="H1816" s="45">
        <v>4.5036031600000003E-3</v>
      </c>
    </row>
    <row r="1817" spans="1:8" x14ac:dyDescent="0.35">
      <c r="A1817" s="45" t="s">
        <v>66</v>
      </c>
      <c r="B1817" s="45" t="s">
        <v>10</v>
      </c>
      <c r="C1817" s="45" t="s">
        <v>19</v>
      </c>
      <c r="D1817" s="45">
        <v>391</v>
      </c>
      <c r="E1817" s="45">
        <v>6.0047833000000002E-3</v>
      </c>
      <c r="F1817" s="45">
        <v>8.0062375999999998E-4</v>
      </c>
      <c r="G1817" s="45">
        <v>1.1437906E-3</v>
      </c>
      <c r="H1817" s="45">
        <v>4.0603684699999998E-3</v>
      </c>
    </row>
    <row r="1818" spans="1:8" x14ac:dyDescent="0.35">
      <c r="A1818" s="45" t="s">
        <v>66</v>
      </c>
      <c r="B1818" s="45" t="s">
        <v>11</v>
      </c>
      <c r="C1818" s="45" t="s">
        <v>19</v>
      </c>
      <c r="D1818" s="45">
        <v>219</v>
      </c>
      <c r="E1818" s="45">
        <v>6.4231352299999999E-3</v>
      </c>
      <c r="F1818" s="45">
        <v>1.1353160100000001E-3</v>
      </c>
      <c r="G1818" s="45">
        <v>1.02634005E-3</v>
      </c>
      <c r="H1818" s="45">
        <v>4.2614787099999997E-3</v>
      </c>
    </row>
    <row r="1819" spans="1:8" x14ac:dyDescent="0.35">
      <c r="A1819" s="45" t="s">
        <v>66</v>
      </c>
      <c r="B1819" s="45" t="s">
        <v>12</v>
      </c>
      <c r="C1819" s="45" t="s">
        <v>19</v>
      </c>
      <c r="D1819" s="45">
        <v>104</v>
      </c>
      <c r="E1819" s="45">
        <v>8.4523012100000006E-3</v>
      </c>
      <c r="F1819" s="45">
        <v>1.46846039E-3</v>
      </c>
      <c r="G1819" s="45">
        <v>1.8737755900000001E-3</v>
      </c>
      <c r="H1819" s="45">
        <v>5.1100647299999998E-3</v>
      </c>
    </row>
    <row r="1820" spans="1:8" x14ac:dyDescent="0.35">
      <c r="A1820" s="45" t="s">
        <v>66</v>
      </c>
      <c r="B1820" s="45" t="s">
        <v>13</v>
      </c>
      <c r="C1820" s="45" t="s">
        <v>19</v>
      </c>
      <c r="D1820" s="45">
        <v>283</v>
      </c>
      <c r="E1820" s="45">
        <v>7.9084459599999997E-3</v>
      </c>
      <c r="F1820" s="45">
        <v>1.35212154E-3</v>
      </c>
      <c r="G1820" s="45">
        <v>1.4758373499999999E-3</v>
      </c>
      <c r="H1820" s="45">
        <v>5.0804865999999997E-3</v>
      </c>
    </row>
    <row r="1821" spans="1:8" x14ac:dyDescent="0.35">
      <c r="A1821" s="45" t="s">
        <v>66</v>
      </c>
      <c r="B1821" s="45" t="s">
        <v>8</v>
      </c>
      <c r="C1821" s="45" t="s">
        <v>20</v>
      </c>
      <c r="D1821" s="45">
        <v>558</v>
      </c>
      <c r="E1821" s="45">
        <v>4.5826901099999999E-3</v>
      </c>
      <c r="F1821" s="45">
        <v>7.6473906000000004E-4</v>
      </c>
      <c r="G1821" s="45">
        <v>5.8081915000000005E-4</v>
      </c>
      <c r="H1821" s="45">
        <v>3.2371313800000001E-3</v>
      </c>
    </row>
    <row r="1822" spans="1:8" x14ac:dyDescent="0.35">
      <c r="A1822" s="45" t="s">
        <v>66</v>
      </c>
      <c r="B1822" s="45" t="s">
        <v>10</v>
      </c>
      <c r="C1822" s="45" t="s">
        <v>20</v>
      </c>
      <c r="D1822" s="45">
        <v>193</v>
      </c>
      <c r="E1822" s="45">
        <v>4.3305025600000003E-3</v>
      </c>
      <c r="F1822" s="45">
        <v>7.7162468000000004E-4</v>
      </c>
      <c r="G1822" s="45">
        <v>5.0955887000000001E-4</v>
      </c>
      <c r="H1822" s="45">
        <v>3.0493184899999999E-3</v>
      </c>
    </row>
    <row r="1823" spans="1:8" x14ac:dyDescent="0.35">
      <c r="A1823" s="45" t="s">
        <v>66</v>
      </c>
      <c r="B1823" s="45" t="s">
        <v>11</v>
      </c>
      <c r="C1823" s="45" t="s">
        <v>20</v>
      </c>
      <c r="D1823" s="45">
        <v>139</v>
      </c>
      <c r="E1823" s="45">
        <v>4.2923159000000004E-3</v>
      </c>
      <c r="F1823" s="45">
        <v>7.7887664999999997E-4</v>
      </c>
      <c r="G1823" s="45">
        <v>4.8827577E-4</v>
      </c>
      <c r="H1823" s="45">
        <v>3.0251629500000002E-3</v>
      </c>
    </row>
    <row r="1824" spans="1:8" x14ac:dyDescent="0.35">
      <c r="A1824" s="45" t="s">
        <v>66</v>
      </c>
      <c r="B1824" s="45" t="s">
        <v>12</v>
      </c>
      <c r="C1824" s="45" t="s">
        <v>20</v>
      </c>
      <c r="D1824" s="45">
        <v>49</v>
      </c>
      <c r="E1824" s="45">
        <v>5.1858935999999998E-3</v>
      </c>
      <c r="F1824" s="45">
        <v>9.9017354000000002E-4</v>
      </c>
      <c r="G1824" s="45">
        <v>7.2066301000000004E-4</v>
      </c>
      <c r="H1824" s="45">
        <v>3.4750564700000001E-3</v>
      </c>
    </row>
    <row r="1825" spans="1:8" x14ac:dyDescent="0.35">
      <c r="A1825" s="45" t="s">
        <v>66</v>
      </c>
      <c r="B1825" s="45" t="s">
        <v>13</v>
      </c>
      <c r="C1825" s="45" t="s">
        <v>20</v>
      </c>
      <c r="D1825" s="45">
        <v>177</v>
      </c>
      <c r="E1825" s="45">
        <v>4.9187197E-3</v>
      </c>
      <c r="F1825" s="45">
        <v>6.8372020000000003E-4</v>
      </c>
      <c r="G1825" s="45">
        <v>6.9248252E-4</v>
      </c>
      <c r="H1825" s="45">
        <v>3.5425165299999999E-3</v>
      </c>
    </row>
    <row r="1826" spans="1:8" x14ac:dyDescent="0.35">
      <c r="A1826" s="45" t="s">
        <v>66</v>
      </c>
      <c r="B1826" s="45" t="s">
        <v>8</v>
      </c>
      <c r="C1826" s="45" t="s">
        <v>21</v>
      </c>
      <c r="D1826" s="45">
        <v>719</v>
      </c>
      <c r="E1826" s="45">
        <v>8.5170856E-3</v>
      </c>
      <c r="F1826" s="45">
        <v>1.2690430500000001E-3</v>
      </c>
      <c r="G1826" s="45">
        <v>2.0216476099999998E-3</v>
      </c>
      <c r="H1826" s="45">
        <v>5.2263944399999996E-3</v>
      </c>
    </row>
    <row r="1827" spans="1:8" x14ac:dyDescent="0.35">
      <c r="A1827" s="45" t="s">
        <v>66</v>
      </c>
      <c r="B1827" s="45" t="s">
        <v>10</v>
      </c>
      <c r="C1827" s="45" t="s">
        <v>21</v>
      </c>
      <c r="D1827" s="45">
        <v>245</v>
      </c>
      <c r="E1827" s="45">
        <v>7.7949732999999998E-3</v>
      </c>
      <c r="F1827" s="45">
        <v>1.1083708899999999E-3</v>
      </c>
      <c r="G1827" s="45">
        <v>1.93159461E-3</v>
      </c>
      <c r="H1827" s="45">
        <v>4.75500729E-3</v>
      </c>
    </row>
    <row r="1828" spans="1:8" x14ac:dyDescent="0.35">
      <c r="A1828" s="45" t="s">
        <v>66</v>
      </c>
      <c r="B1828" s="45" t="s">
        <v>11</v>
      </c>
      <c r="C1828" s="45" t="s">
        <v>21</v>
      </c>
      <c r="D1828" s="45">
        <v>167</v>
      </c>
      <c r="E1828" s="45">
        <v>8.4546183100000002E-3</v>
      </c>
      <c r="F1828" s="45">
        <v>1.2716925E-3</v>
      </c>
      <c r="G1828" s="45">
        <v>1.8827619900000001E-3</v>
      </c>
      <c r="H1828" s="45">
        <v>5.3001633299999996E-3</v>
      </c>
    </row>
    <row r="1829" spans="1:8" x14ac:dyDescent="0.35">
      <c r="A1829" s="45" t="s">
        <v>66</v>
      </c>
      <c r="B1829" s="45" t="s">
        <v>12</v>
      </c>
      <c r="C1829" s="45" t="s">
        <v>21</v>
      </c>
      <c r="D1829" s="45">
        <v>83</v>
      </c>
      <c r="E1829" s="45">
        <v>9.7962681700000005E-3</v>
      </c>
      <c r="F1829" s="45">
        <v>1.49124249E-3</v>
      </c>
      <c r="G1829" s="45">
        <v>2.0179325799999999E-3</v>
      </c>
      <c r="H1829" s="45">
        <v>6.2870925399999998E-3</v>
      </c>
    </row>
    <row r="1830" spans="1:8" x14ac:dyDescent="0.35">
      <c r="A1830" s="45" t="s">
        <v>66</v>
      </c>
      <c r="B1830" s="45" t="s">
        <v>13</v>
      </c>
      <c r="C1830" s="45" t="s">
        <v>21</v>
      </c>
      <c r="D1830" s="45">
        <v>224</v>
      </c>
      <c r="E1830" s="45">
        <v>8.8794847000000007E-3</v>
      </c>
      <c r="F1830" s="45">
        <v>1.36047015E-3</v>
      </c>
      <c r="G1830" s="45">
        <v>2.2250638399999999E-3</v>
      </c>
      <c r="H1830" s="45">
        <v>5.2939502600000002E-3</v>
      </c>
    </row>
    <row r="1831" spans="1:8" x14ac:dyDescent="0.35">
      <c r="A1831" s="45" t="s">
        <v>66</v>
      </c>
      <c r="B1831" s="45" t="s">
        <v>8</v>
      </c>
      <c r="C1831" s="45" t="s">
        <v>22</v>
      </c>
      <c r="D1831" s="45">
        <v>622</v>
      </c>
      <c r="E1831" s="45">
        <v>7.81337434E-3</v>
      </c>
      <c r="F1831" s="45">
        <v>1.1983258100000001E-3</v>
      </c>
      <c r="G1831" s="45">
        <v>1.56445359E-3</v>
      </c>
      <c r="H1831" s="45">
        <v>5.0505944600000002E-3</v>
      </c>
    </row>
    <row r="1832" spans="1:8" x14ac:dyDescent="0.35">
      <c r="A1832" s="45" t="s">
        <v>66</v>
      </c>
      <c r="B1832" s="45" t="s">
        <v>10</v>
      </c>
      <c r="C1832" s="45" t="s">
        <v>22</v>
      </c>
      <c r="D1832" s="45">
        <v>268</v>
      </c>
      <c r="E1832" s="45">
        <v>6.7275598900000001E-3</v>
      </c>
      <c r="F1832" s="45">
        <v>9.1525853999999997E-4</v>
      </c>
      <c r="G1832" s="45">
        <v>1.4337597699999999E-3</v>
      </c>
      <c r="H1832" s="45">
        <v>4.3785410700000003E-3</v>
      </c>
    </row>
    <row r="1833" spans="1:8" x14ac:dyDescent="0.35">
      <c r="A1833" s="45" t="s">
        <v>66</v>
      </c>
      <c r="B1833" s="45" t="s">
        <v>11</v>
      </c>
      <c r="C1833" s="45" t="s">
        <v>22</v>
      </c>
      <c r="D1833" s="45">
        <v>135</v>
      </c>
      <c r="E1833" s="45">
        <v>7.5231479399999997E-3</v>
      </c>
      <c r="F1833" s="45">
        <v>1.17095311E-3</v>
      </c>
      <c r="G1833" s="45">
        <v>1.46124806E-3</v>
      </c>
      <c r="H1833" s="45">
        <v>4.89094626E-3</v>
      </c>
    </row>
    <row r="1834" spans="1:8" x14ac:dyDescent="0.35">
      <c r="A1834" s="45" t="s">
        <v>66</v>
      </c>
      <c r="B1834" s="45" t="s">
        <v>12</v>
      </c>
      <c r="C1834" s="45" t="s">
        <v>22</v>
      </c>
      <c r="D1834" s="45">
        <v>66</v>
      </c>
      <c r="E1834" s="45">
        <v>1.010907665E-2</v>
      </c>
      <c r="F1834" s="45">
        <v>1.9007783900000001E-3</v>
      </c>
      <c r="G1834" s="45">
        <v>1.7764447899999999E-3</v>
      </c>
      <c r="H1834" s="45">
        <v>6.4318530000000004E-3</v>
      </c>
    </row>
    <row r="1835" spans="1:8" x14ac:dyDescent="0.35">
      <c r="A1835" s="45" t="s">
        <v>66</v>
      </c>
      <c r="B1835" s="45" t="s">
        <v>13</v>
      </c>
      <c r="C1835" s="45" t="s">
        <v>22</v>
      </c>
      <c r="D1835" s="45">
        <v>153</v>
      </c>
      <c r="E1835" s="45">
        <v>8.9811030000000007E-3</v>
      </c>
      <c r="F1835" s="45">
        <v>1.4152896700000001E-3</v>
      </c>
      <c r="G1835" s="45">
        <v>1.7929978300000001E-3</v>
      </c>
      <c r="H1835" s="45">
        <v>5.7728150500000004E-3</v>
      </c>
    </row>
    <row r="1836" spans="1:8" x14ac:dyDescent="0.35">
      <c r="A1836" s="45" t="s">
        <v>66</v>
      </c>
      <c r="B1836" s="45" t="s">
        <v>8</v>
      </c>
      <c r="C1836" s="45" t="s">
        <v>23</v>
      </c>
      <c r="D1836" s="45">
        <v>1072</v>
      </c>
      <c r="E1836" s="45">
        <v>7.0093108499999996E-3</v>
      </c>
      <c r="F1836" s="45">
        <v>1.1509939199999999E-3</v>
      </c>
      <c r="G1836" s="45">
        <v>1.5441345600000001E-3</v>
      </c>
      <c r="H1836" s="45">
        <v>4.3141818900000002E-3</v>
      </c>
    </row>
    <row r="1837" spans="1:8" x14ac:dyDescent="0.35">
      <c r="A1837" s="45" t="s">
        <v>66</v>
      </c>
      <c r="B1837" s="45" t="s">
        <v>10</v>
      </c>
      <c r="C1837" s="45" t="s">
        <v>23</v>
      </c>
      <c r="D1837" s="45">
        <v>434</v>
      </c>
      <c r="E1837" s="45">
        <v>6.2547734000000001E-3</v>
      </c>
      <c r="F1837" s="45">
        <v>9.7656891999999993E-4</v>
      </c>
      <c r="G1837" s="45">
        <v>1.3758478199999999E-3</v>
      </c>
      <c r="H1837" s="45">
        <v>3.9023561800000002E-3</v>
      </c>
    </row>
    <row r="1838" spans="1:8" x14ac:dyDescent="0.35">
      <c r="A1838" s="45" t="s">
        <v>66</v>
      </c>
      <c r="B1838" s="45" t="s">
        <v>11</v>
      </c>
      <c r="C1838" s="45" t="s">
        <v>23</v>
      </c>
      <c r="D1838" s="45">
        <v>240</v>
      </c>
      <c r="E1838" s="45">
        <v>6.63334275E-3</v>
      </c>
      <c r="F1838" s="45">
        <v>1.1086996000000001E-3</v>
      </c>
      <c r="G1838" s="45">
        <v>1.61950208E-3</v>
      </c>
      <c r="H1838" s="45">
        <v>3.9051405899999999E-3</v>
      </c>
    </row>
    <row r="1839" spans="1:8" x14ac:dyDescent="0.35">
      <c r="A1839" s="45" t="s">
        <v>66</v>
      </c>
      <c r="B1839" s="45" t="s">
        <v>12</v>
      </c>
      <c r="C1839" s="45" t="s">
        <v>23</v>
      </c>
      <c r="D1839" s="45">
        <v>117</v>
      </c>
      <c r="E1839" s="45">
        <v>9.1128519700000004E-3</v>
      </c>
      <c r="F1839" s="45">
        <v>1.7133584400000001E-3</v>
      </c>
      <c r="G1839" s="45">
        <v>1.7034660500000001E-3</v>
      </c>
      <c r="H1839" s="45">
        <v>5.6960269600000004E-3</v>
      </c>
    </row>
    <row r="1840" spans="1:8" x14ac:dyDescent="0.35">
      <c r="A1840" s="45" t="s">
        <v>66</v>
      </c>
      <c r="B1840" s="45" t="s">
        <v>13</v>
      </c>
      <c r="C1840" s="45" t="s">
        <v>23</v>
      </c>
      <c r="D1840" s="45">
        <v>281</v>
      </c>
      <c r="E1840" s="45">
        <v>7.6199417800000002E-3</v>
      </c>
      <c r="F1840" s="45">
        <v>1.2223620299999999E-3</v>
      </c>
      <c r="G1840" s="45">
        <v>1.6733390299999999E-3</v>
      </c>
      <c r="H1840" s="45">
        <v>4.7242402300000002E-3</v>
      </c>
    </row>
    <row r="1841" spans="1:8" x14ac:dyDescent="0.35">
      <c r="A1841" s="45" t="s">
        <v>66</v>
      </c>
      <c r="B1841" s="45" t="s">
        <v>8</v>
      </c>
      <c r="C1841" s="45" t="s">
        <v>24</v>
      </c>
      <c r="D1841" s="45">
        <v>2181</v>
      </c>
      <c r="E1841" s="45">
        <v>7.0123815200000003E-3</v>
      </c>
      <c r="F1841" s="45">
        <v>6.6171201999999998E-4</v>
      </c>
      <c r="G1841" s="45">
        <v>1.9246923899999999E-3</v>
      </c>
      <c r="H1841" s="45">
        <v>4.42597663E-3</v>
      </c>
    </row>
    <row r="1842" spans="1:8" x14ac:dyDescent="0.35">
      <c r="A1842" s="45" t="s">
        <v>66</v>
      </c>
      <c r="B1842" s="45" t="s">
        <v>10</v>
      </c>
      <c r="C1842" s="45" t="s">
        <v>24</v>
      </c>
      <c r="D1842" s="45">
        <v>911</v>
      </c>
      <c r="E1842" s="45">
        <v>6.1330647600000001E-3</v>
      </c>
      <c r="F1842" s="45">
        <v>5.9246275999999998E-4</v>
      </c>
      <c r="G1842" s="45">
        <v>1.70513657E-3</v>
      </c>
      <c r="H1842" s="45">
        <v>3.8354649699999998E-3</v>
      </c>
    </row>
    <row r="1843" spans="1:8" x14ac:dyDescent="0.35">
      <c r="A1843" s="45" t="s">
        <v>66</v>
      </c>
      <c r="B1843" s="45" t="s">
        <v>11</v>
      </c>
      <c r="C1843" s="45" t="s">
        <v>24</v>
      </c>
      <c r="D1843" s="45">
        <v>467</v>
      </c>
      <c r="E1843" s="45">
        <v>6.8116025700000003E-3</v>
      </c>
      <c r="F1843" s="45">
        <v>6.6140728E-4</v>
      </c>
      <c r="G1843" s="45">
        <v>1.86669717E-3</v>
      </c>
      <c r="H1843" s="45">
        <v>4.2834976499999998E-3</v>
      </c>
    </row>
    <row r="1844" spans="1:8" x14ac:dyDescent="0.35">
      <c r="A1844" s="45" t="s">
        <v>66</v>
      </c>
      <c r="B1844" s="45" t="s">
        <v>12</v>
      </c>
      <c r="C1844" s="45" t="s">
        <v>24</v>
      </c>
      <c r="D1844" s="45">
        <v>132</v>
      </c>
      <c r="E1844" s="45">
        <v>9.2836347199999995E-3</v>
      </c>
      <c r="F1844" s="45">
        <v>8.6104073999999995E-4</v>
      </c>
      <c r="G1844" s="45">
        <v>2.4868474299999999E-3</v>
      </c>
      <c r="H1844" s="45">
        <v>5.93574611E-3</v>
      </c>
    </row>
    <row r="1845" spans="1:8" x14ac:dyDescent="0.35">
      <c r="A1845" s="45" t="s">
        <v>66</v>
      </c>
      <c r="B1845" s="45" t="s">
        <v>13</v>
      </c>
      <c r="C1845" s="45" t="s">
        <v>24</v>
      </c>
      <c r="D1845" s="45">
        <v>671</v>
      </c>
      <c r="E1845" s="45">
        <v>7.89914146E-3</v>
      </c>
      <c r="F1845" s="45">
        <v>7.1672990000000002E-4</v>
      </c>
      <c r="G1845" s="45">
        <v>2.1525532999999999E-3</v>
      </c>
      <c r="H1845" s="45">
        <v>5.02985777E-3</v>
      </c>
    </row>
    <row r="1846" spans="1:8" x14ac:dyDescent="0.35">
      <c r="A1846" s="45" t="s">
        <v>66</v>
      </c>
      <c r="B1846" s="45" t="s">
        <v>8</v>
      </c>
      <c r="C1846" s="45" t="s">
        <v>25</v>
      </c>
      <c r="D1846" s="45">
        <v>1719</v>
      </c>
      <c r="E1846" s="45">
        <v>6.8744543799999997E-3</v>
      </c>
      <c r="F1846" s="45">
        <v>7.7145657999999997E-4</v>
      </c>
      <c r="G1846" s="45">
        <v>1.61423634E-3</v>
      </c>
      <c r="H1846" s="45">
        <v>4.48876099E-3</v>
      </c>
    </row>
    <row r="1847" spans="1:8" x14ac:dyDescent="0.35">
      <c r="A1847" s="45" t="s">
        <v>66</v>
      </c>
      <c r="B1847" s="45" t="s">
        <v>10</v>
      </c>
      <c r="C1847" s="45" t="s">
        <v>25</v>
      </c>
      <c r="D1847" s="45">
        <v>734</v>
      </c>
      <c r="E1847" s="45">
        <v>6.0623073899999996E-3</v>
      </c>
      <c r="F1847" s="45">
        <v>6.5242117000000001E-4</v>
      </c>
      <c r="G1847" s="45">
        <v>1.43781828E-3</v>
      </c>
      <c r="H1847" s="45">
        <v>3.9720674500000001E-3</v>
      </c>
    </row>
    <row r="1848" spans="1:8" x14ac:dyDescent="0.35">
      <c r="A1848" s="45" t="s">
        <v>66</v>
      </c>
      <c r="B1848" s="45" t="s">
        <v>11</v>
      </c>
      <c r="C1848" s="45" t="s">
        <v>25</v>
      </c>
      <c r="D1848" s="45">
        <v>379</v>
      </c>
      <c r="E1848" s="45">
        <v>6.5888849800000001E-3</v>
      </c>
      <c r="F1848" s="45">
        <v>8.2710325999999998E-4</v>
      </c>
      <c r="G1848" s="45">
        <v>1.5014228499999999E-3</v>
      </c>
      <c r="H1848" s="45">
        <v>4.2603583999999998E-3</v>
      </c>
    </row>
    <row r="1849" spans="1:8" x14ac:dyDescent="0.35">
      <c r="A1849" s="45" t="s">
        <v>66</v>
      </c>
      <c r="B1849" s="45" t="s">
        <v>12</v>
      </c>
      <c r="C1849" s="45" t="s">
        <v>25</v>
      </c>
      <c r="D1849" s="45">
        <v>235</v>
      </c>
      <c r="E1849" s="45">
        <v>8.6465226100000004E-3</v>
      </c>
      <c r="F1849" s="45">
        <v>9.3124482999999995E-4</v>
      </c>
      <c r="G1849" s="45">
        <v>1.9727637399999999E-3</v>
      </c>
      <c r="H1849" s="45">
        <v>5.7425135499999998E-3</v>
      </c>
    </row>
    <row r="1850" spans="1:8" x14ac:dyDescent="0.35">
      <c r="A1850" s="45" t="s">
        <v>66</v>
      </c>
      <c r="B1850" s="45" t="s">
        <v>13</v>
      </c>
      <c r="C1850" s="45" t="s">
        <v>25</v>
      </c>
      <c r="D1850" s="45">
        <v>371</v>
      </c>
      <c r="E1850" s="45">
        <v>7.6504939100000002E-3</v>
      </c>
      <c r="F1850" s="45">
        <v>8.4890039000000005E-4</v>
      </c>
      <c r="G1850" s="45">
        <v>1.8514148399999999E-3</v>
      </c>
      <c r="H1850" s="45">
        <v>4.9501782100000004E-3</v>
      </c>
    </row>
    <row r="1851" spans="1:8" x14ac:dyDescent="0.35">
      <c r="A1851" s="45" t="s">
        <v>66</v>
      </c>
      <c r="B1851" s="45" t="s">
        <v>8</v>
      </c>
      <c r="C1851" s="45" t="s">
        <v>26</v>
      </c>
      <c r="D1851" s="45">
        <v>943</v>
      </c>
      <c r="E1851" s="45">
        <v>5.8576472500000004E-3</v>
      </c>
      <c r="F1851" s="45">
        <v>5.7730426999999995E-4</v>
      </c>
      <c r="G1851" s="45">
        <v>1.21196364E-3</v>
      </c>
      <c r="H1851" s="45">
        <v>4.0683788500000002E-3</v>
      </c>
    </row>
    <row r="1852" spans="1:8" x14ac:dyDescent="0.35">
      <c r="A1852" s="45" t="s">
        <v>66</v>
      </c>
      <c r="B1852" s="45" t="s">
        <v>10</v>
      </c>
      <c r="C1852" s="45" t="s">
        <v>26</v>
      </c>
      <c r="D1852" s="45">
        <v>292</v>
      </c>
      <c r="E1852" s="45">
        <v>5.29109565E-3</v>
      </c>
      <c r="F1852" s="45">
        <v>4.4679072999999998E-4</v>
      </c>
      <c r="G1852" s="45">
        <v>1.0658847799999999E-3</v>
      </c>
      <c r="H1852" s="45">
        <v>3.7784196699999998E-3</v>
      </c>
    </row>
    <row r="1853" spans="1:8" x14ac:dyDescent="0.35">
      <c r="A1853" s="45" t="s">
        <v>66</v>
      </c>
      <c r="B1853" s="45" t="s">
        <v>11</v>
      </c>
      <c r="C1853" s="45" t="s">
        <v>26</v>
      </c>
      <c r="D1853" s="45">
        <v>218</v>
      </c>
      <c r="E1853" s="45">
        <v>5.5569357300000004E-3</v>
      </c>
      <c r="F1853" s="45">
        <v>5.4934354E-4</v>
      </c>
      <c r="G1853" s="45">
        <v>1.0423565999999999E-3</v>
      </c>
      <c r="H1853" s="45">
        <v>3.9652350599999999E-3</v>
      </c>
    </row>
    <row r="1854" spans="1:8" x14ac:dyDescent="0.35">
      <c r="A1854" s="45" t="s">
        <v>66</v>
      </c>
      <c r="B1854" s="45" t="s">
        <v>12</v>
      </c>
      <c r="C1854" s="45" t="s">
        <v>26</v>
      </c>
      <c r="D1854" s="45">
        <v>91</v>
      </c>
      <c r="E1854" s="45">
        <v>6.7840606099999999E-3</v>
      </c>
      <c r="F1854" s="45">
        <v>7.5015235999999999E-4</v>
      </c>
      <c r="G1854" s="45">
        <v>1.3686658500000001E-3</v>
      </c>
      <c r="H1854" s="45">
        <v>4.6652419300000003E-3</v>
      </c>
    </row>
    <row r="1855" spans="1:8" x14ac:dyDescent="0.35">
      <c r="A1855" s="45" t="s">
        <v>66</v>
      </c>
      <c r="B1855" s="45" t="s">
        <v>13</v>
      </c>
      <c r="C1855" s="45" t="s">
        <v>26</v>
      </c>
      <c r="D1855" s="45">
        <v>342</v>
      </c>
      <c r="E1855" s="45">
        <v>6.2865494799999996E-3</v>
      </c>
      <c r="F1855" s="45">
        <v>6.6056804999999996E-4</v>
      </c>
      <c r="G1855" s="45">
        <v>1.4031024099999999E-3</v>
      </c>
      <c r="H1855" s="45">
        <v>4.2228785199999999E-3</v>
      </c>
    </row>
    <row r="1856" spans="1:8" x14ac:dyDescent="0.35">
      <c r="A1856" s="45" t="s">
        <v>66</v>
      </c>
      <c r="B1856" s="45" t="s">
        <v>8</v>
      </c>
      <c r="C1856" s="45" t="s">
        <v>27</v>
      </c>
      <c r="D1856" s="45">
        <v>1132</v>
      </c>
      <c r="E1856" s="45">
        <v>6.4829842299999997E-3</v>
      </c>
      <c r="F1856" s="45">
        <v>1.1324799600000001E-3</v>
      </c>
      <c r="G1856" s="45">
        <v>1.71995624E-3</v>
      </c>
      <c r="H1856" s="45">
        <v>3.63054755E-3</v>
      </c>
    </row>
    <row r="1857" spans="1:8" x14ac:dyDescent="0.35">
      <c r="A1857" s="45" t="s">
        <v>66</v>
      </c>
      <c r="B1857" s="45" t="s">
        <v>10</v>
      </c>
      <c r="C1857" s="45" t="s">
        <v>27</v>
      </c>
      <c r="D1857" s="45">
        <v>548</v>
      </c>
      <c r="E1857" s="45">
        <v>5.9662870900000003E-3</v>
      </c>
      <c r="F1857" s="45">
        <v>1.0655960299999999E-3</v>
      </c>
      <c r="G1857" s="45">
        <v>1.49594882E-3</v>
      </c>
      <c r="H1857" s="45">
        <v>3.4047417600000002E-3</v>
      </c>
    </row>
    <row r="1858" spans="1:8" x14ac:dyDescent="0.35">
      <c r="A1858" s="45" t="s">
        <v>66</v>
      </c>
      <c r="B1858" s="45" t="s">
        <v>11</v>
      </c>
      <c r="C1858" s="45" t="s">
        <v>27</v>
      </c>
      <c r="D1858" s="45">
        <v>239</v>
      </c>
      <c r="E1858" s="45">
        <v>6.51760784E-3</v>
      </c>
      <c r="F1858" s="45">
        <v>1.20263807E-3</v>
      </c>
      <c r="G1858" s="45">
        <v>1.7755789699999999E-3</v>
      </c>
      <c r="H1858" s="45">
        <v>3.5393903399999998E-3</v>
      </c>
    </row>
    <row r="1859" spans="1:8" x14ac:dyDescent="0.35">
      <c r="A1859" s="45" t="s">
        <v>66</v>
      </c>
      <c r="B1859" s="45" t="s">
        <v>12</v>
      </c>
      <c r="C1859" s="45" t="s">
        <v>27</v>
      </c>
      <c r="D1859" s="45">
        <v>124</v>
      </c>
      <c r="E1859" s="45">
        <v>7.5827917199999999E-3</v>
      </c>
      <c r="F1859" s="45">
        <v>1.3764745100000001E-3</v>
      </c>
      <c r="G1859" s="45">
        <v>2.1718187699999998E-3</v>
      </c>
      <c r="H1859" s="45">
        <v>4.0344979600000002E-3</v>
      </c>
    </row>
    <row r="1860" spans="1:8" x14ac:dyDescent="0.35">
      <c r="A1860" s="45" t="s">
        <v>66</v>
      </c>
      <c r="B1860" s="45" t="s">
        <v>13</v>
      </c>
      <c r="C1860" s="45" t="s">
        <v>27</v>
      </c>
      <c r="D1860" s="45">
        <v>221</v>
      </c>
      <c r="E1860" s="45">
        <v>7.1096758800000001E-3</v>
      </c>
      <c r="F1860" s="45">
        <v>1.0855536200000001E-3</v>
      </c>
      <c r="G1860" s="45">
        <v>1.9617267300000001E-3</v>
      </c>
      <c r="H1860" s="45">
        <v>4.0623950399999997E-3</v>
      </c>
    </row>
    <row r="1861" spans="1:8" x14ac:dyDescent="0.35">
      <c r="A1861" s="45" t="s">
        <v>66</v>
      </c>
      <c r="B1861" s="45" t="s">
        <v>8</v>
      </c>
      <c r="C1861" s="45" t="s">
        <v>28</v>
      </c>
      <c r="D1861" s="45">
        <v>2153</v>
      </c>
      <c r="E1861" s="45">
        <v>6.7670646699999996E-3</v>
      </c>
      <c r="F1861" s="45">
        <v>9.5993293000000001E-4</v>
      </c>
      <c r="G1861" s="45">
        <v>1.5633813899999999E-3</v>
      </c>
      <c r="H1861" s="45">
        <v>4.2437498699999998E-3</v>
      </c>
    </row>
    <row r="1862" spans="1:8" x14ac:dyDescent="0.35">
      <c r="A1862" s="45" t="s">
        <v>66</v>
      </c>
      <c r="B1862" s="45" t="s">
        <v>10</v>
      </c>
      <c r="C1862" s="45" t="s">
        <v>28</v>
      </c>
      <c r="D1862" s="45">
        <v>881</v>
      </c>
      <c r="E1862" s="45">
        <v>6.01331586E-3</v>
      </c>
      <c r="F1862" s="45">
        <v>8.1005357000000003E-4</v>
      </c>
      <c r="G1862" s="45">
        <v>1.44887414E-3</v>
      </c>
      <c r="H1862" s="45">
        <v>3.7543876600000001E-3</v>
      </c>
    </row>
    <row r="1863" spans="1:8" x14ac:dyDescent="0.35">
      <c r="A1863" s="45" t="s">
        <v>66</v>
      </c>
      <c r="B1863" s="45" t="s">
        <v>11</v>
      </c>
      <c r="C1863" s="45" t="s">
        <v>28</v>
      </c>
      <c r="D1863" s="45">
        <v>389</v>
      </c>
      <c r="E1863" s="45">
        <v>6.5124545299999996E-3</v>
      </c>
      <c r="F1863" s="45">
        <v>9.3747000000000004E-4</v>
      </c>
      <c r="G1863" s="45">
        <v>1.5283130999999999E-3</v>
      </c>
      <c r="H1863" s="45">
        <v>4.0466709400000002E-3</v>
      </c>
    </row>
    <row r="1864" spans="1:8" x14ac:dyDescent="0.35">
      <c r="A1864" s="45" t="s">
        <v>66</v>
      </c>
      <c r="B1864" s="45" t="s">
        <v>12</v>
      </c>
      <c r="C1864" s="45" t="s">
        <v>28</v>
      </c>
      <c r="D1864" s="45">
        <v>325</v>
      </c>
      <c r="E1864" s="45">
        <v>7.75238579E-3</v>
      </c>
      <c r="F1864" s="45">
        <v>1.10612513E-3</v>
      </c>
      <c r="G1864" s="45">
        <v>1.6990382199999999E-3</v>
      </c>
      <c r="H1864" s="45">
        <v>4.9472219800000003E-3</v>
      </c>
    </row>
    <row r="1865" spans="1:8" x14ac:dyDescent="0.35">
      <c r="A1865" s="45" t="s">
        <v>66</v>
      </c>
      <c r="B1865" s="45" t="s">
        <v>13</v>
      </c>
      <c r="C1865" s="45" t="s">
        <v>28</v>
      </c>
      <c r="D1865" s="45">
        <v>558</v>
      </c>
      <c r="E1865" s="45">
        <v>7.5607325400000001E-3</v>
      </c>
      <c r="F1865" s="45">
        <v>1.1270822799999999E-3</v>
      </c>
      <c r="G1865" s="45">
        <v>1.6896071499999999E-3</v>
      </c>
      <c r="H1865" s="45">
        <v>4.7440426600000004E-3</v>
      </c>
    </row>
    <row r="1866" spans="1:8" x14ac:dyDescent="0.35">
      <c r="A1866" s="45" t="s">
        <v>66</v>
      </c>
      <c r="B1866" s="45" t="s">
        <v>8</v>
      </c>
      <c r="C1866" s="45" t="s">
        <v>29</v>
      </c>
      <c r="D1866" s="45">
        <v>709</v>
      </c>
      <c r="E1866" s="45">
        <v>7.1398485300000003E-3</v>
      </c>
      <c r="F1866" s="45">
        <v>9.8952593999999993E-4</v>
      </c>
      <c r="G1866" s="45">
        <v>1.71766417E-3</v>
      </c>
      <c r="H1866" s="45">
        <v>4.4326579100000003E-3</v>
      </c>
    </row>
    <row r="1867" spans="1:8" x14ac:dyDescent="0.35">
      <c r="A1867" s="45" t="s">
        <v>66</v>
      </c>
      <c r="B1867" s="45" t="s">
        <v>10</v>
      </c>
      <c r="C1867" s="45" t="s">
        <v>29</v>
      </c>
      <c r="D1867" s="45">
        <v>305</v>
      </c>
      <c r="E1867" s="45">
        <v>6.5563901899999997E-3</v>
      </c>
      <c r="F1867" s="45">
        <v>9.0755893999999997E-4</v>
      </c>
      <c r="G1867" s="45">
        <v>1.5360501300000001E-3</v>
      </c>
      <c r="H1867" s="45">
        <v>4.1127805700000002E-3</v>
      </c>
    </row>
    <row r="1868" spans="1:8" x14ac:dyDescent="0.35">
      <c r="A1868" s="45" t="s">
        <v>66</v>
      </c>
      <c r="B1868" s="45" t="s">
        <v>11</v>
      </c>
      <c r="C1868" s="45" t="s">
        <v>29</v>
      </c>
      <c r="D1868" s="45">
        <v>161</v>
      </c>
      <c r="E1868" s="45">
        <v>6.8180639399999998E-3</v>
      </c>
      <c r="F1868" s="45">
        <v>9.5949767000000005E-4</v>
      </c>
      <c r="G1868" s="45">
        <v>1.7416463E-3</v>
      </c>
      <c r="H1868" s="45">
        <v>4.11691946E-3</v>
      </c>
    </row>
    <row r="1869" spans="1:8" x14ac:dyDescent="0.35">
      <c r="A1869" s="45" t="s">
        <v>66</v>
      </c>
      <c r="B1869" s="45" t="s">
        <v>12</v>
      </c>
      <c r="C1869" s="45" t="s">
        <v>29</v>
      </c>
      <c r="D1869" s="45">
        <v>72</v>
      </c>
      <c r="E1869" s="45">
        <v>8.56481454E-3</v>
      </c>
      <c r="F1869" s="45">
        <v>1.3720098E-3</v>
      </c>
      <c r="G1869" s="45">
        <v>1.9587510300000002E-3</v>
      </c>
      <c r="H1869" s="45">
        <v>5.2340532399999997E-3</v>
      </c>
    </row>
    <row r="1870" spans="1:8" x14ac:dyDescent="0.35">
      <c r="A1870" s="45" t="s">
        <v>66</v>
      </c>
      <c r="B1870" s="45" t="s">
        <v>13</v>
      </c>
      <c r="C1870" s="45" t="s">
        <v>29</v>
      </c>
      <c r="D1870" s="45">
        <v>171</v>
      </c>
      <c r="E1870" s="45">
        <v>7.8835009399999996E-3</v>
      </c>
      <c r="F1870" s="45">
        <v>1.0029508100000001E-3</v>
      </c>
      <c r="G1870" s="45">
        <v>1.9175057200000001E-3</v>
      </c>
      <c r="H1870" s="45">
        <v>4.96304395E-3</v>
      </c>
    </row>
    <row r="1871" spans="1:8" x14ac:dyDescent="0.35">
      <c r="A1871" s="45" t="s">
        <v>66</v>
      </c>
      <c r="B1871" s="45" t="s">
        <v>8</v>
      </c>
      <c r="C1871" s="45" t="s">
        <v>30</v>
      </c>
      <c r="D1871" s="45">
        <v>9475</v>
      </c>
      <c r="E1871" s="45">
        <v>4.5940765200000004E-3</v>
      </c>
      <c r="F1871" s="45">
        <v>9.1941365999999997E-4</v>
      </c>
      <c r="G1871" s="45">
        <v>7.3952873000000005E-4</v>
      </c>
      <c r="H1871" s="45">
        <v>2.93513364E-3</v>
      </c>
    </row>
    <row r="1872" spans="1:8" x14ac:dyDescent="0.35">
      <c r="A1872" s="45" t="s">
        <v>66</v>
      </c>
      <c r="B1872" s="45" t="s">
        <v>10</v>
      </c>
      <c r="C1872" s="45" t="s">
        <v>30</v>
      </c>
      <c r="D1872" s="45">
        <v>5334</v>
      </c>
      <c r="E1872" s="45">
        <v>4.3814681299999998E-3</v>
      </c>
      <c r="F1872" s="45">
        <v>8.5276641999999998E-4</v>
      </c>
      <c r="G1872" s="45">
        <v>7.0001858999999998E-4</v>
      </c>
      <c r="H1872" s="45">
        <v>2.8286826399999999E-3</v>
      </c>
    </row>
    <row r="1873" spans="1:8" x14ac:dyDescent="0.35">
      <c r="A1873" s="45" t="s">
        <v>66</v>
      </c>
      <c r="B1873" s="45" t="s">
        <v>11</v>
      </c>
      <c r="C1873" s="45" t="s">
        <v>30</v>
      </c>
      <c r="D1873" s="45">
        <v>2090</v>
      </c>
      <c r="E1873" s="45">
        <v>4.4889462499999996E-3</v>
      </c>
      <c r="F1873" s="45">
        <v>9.951264699999999E-4</v>
      </c>
      <c r="G1873" s="45">
        <v>7.1577594999999998E-4</v>
      </c>
      <c r="H1873" s="45">
        <v>2.7780433599999999E-3</v>
      </c>
    </row>
    <row r="1874" spans="1:8" x14ac:dyDescent="0.35">
      <c r="A1874" s="45" t="s">
        <v>66</v>
      </c>
      <c r="B1874" s="45" t="s">
        <v>12</v>
      </c>
      <c r="C1874" s="45" t="s">
        <v>30</v>
      </c>
      <c r="D1874" s="45">
        <v>544</v>
      </c>
      <c r="E1874" s="45">
        <v>5.5377048600000001E-3</v>
      </c>
      <c r="F1874" s="45">
        <v>1.19702284E-3</v>
      </c>
      <c r="G1874" s="45">
        <v>8.2829072000000002E-4</v>
      </c>
      <c r="H1874" s="45">
        <v>3.51239082E-3</v>
      </c>
    </row>
    <row r="1875" spans="1:8" x14ac:dyDescent="0.35">
      <c r="A1875" s="45" t="s">
        <v>66</v>
      </c>
      <c r="B1875" s="45" t="s">
        <v>13</v>
      </c>
      <c r="C1875" s="45" t="s">
        <v>30</v>
      </c>
      <c r="D1875" s="45">
        <v>1507</v>
      </c>
      <c r="E1875" s="45">
        <v>5.1517683599999996E-3</v>
      </c>
      <c r="F1875" s="45">
        <v>9.5009529999999997E-4</v>
      </c>
      <c r="G1875" s="45">
        <v>8.8027451999999999E-4</v>
      </c>
      <c r="H1875" s="45">
        <v>3.3213980499999999E-3</v>
      </c>
    </row>
    <row r="1876" spans="1:8" x14ac:dyDescent="0.35">
      <c r="A1876" s="45" t="s">
        <v>66</v>
      </c>
      <c r="B1876" s="45" t="s">
        <v>8</v>
      </c>
      <c r="C1876" s="45" t="s">
        <v>31</v>
      </c>
      <c r="D1876" s="45">
        <v>4148</v>
      </c>
      <c r="E1876" s="45">
        <v>5.0036661899999996E-3</v>
      </c>
      <c r="F1876" s="45">
        <v>1.0398443700000001E-3</v>
      </c>
      <c r="G1876" s="45">
        <v>5.3544857E-4</v>
      </c>
      <c r="H1876" s="45">
        <v>3.4283727599999998E-3</v>
      </c>
    </row>
    <row r="1877" spans="1:8" x14ac:dyDescent="0.35">
      <c r="A1877" s="45" t="s">
        <v>66</v>
      </c>
      <c r="B1877" s="45" t="s">
        <v>10</v>
      </c>
      <c r="C1877" s="45" t="s">
        <v>31</v>
      </c>
      <c r="D1877" s="45">
        <v>2129</v>
      </c>
      <c r="E1877" s="45">
        <v>4.6087047299999996E-3</v>
      </c>
      <c r="F1877" s="45">
        <v>9.3830978000000005E-4</v>
      </c>
      <c r="G1877" s="45">
        <v>4.9692384999999999E-4</v>
      </c>
      <c r="H1877" s="45">
        <v>3.17347061E-3</v>
      </c>
    </row>
    <row r="1878" spans="1:8" x14ac:dyDescent="0.35">
      <c r="A1878" s="45" t="s">
        <v>66</v>
      </c>
      <c r="B1878" s="45" t="s">
        <v>11</v>
      </c>
      <c r="C1878" s="45" t="s">
        <v>31</v>
      </c>
      <c r="D1878" s="45">
        <v>889</v>
      </c>
      <c r="E1878" s="45">
        <v>4.96689192E-3</v>
      </c>
      <c r="F1878" s="45">
        <v>1.07904457E-3</v>
      </c>
      <c r="G1878" s="45">
        <v>5.1325592000000001E-4</v>
      </c>
      <c r="H1878" s="45">
        <v>3.3745909599999999E-3</v>
      </c>
    </row>
    <row r="1879" spans="1:8" x14ac:dyDescent="0.35">
      <c r="A1879" s="45" t="s">
        <v>66</v>
      </c>
      <c r="B1879" s="45" t="s">
        <v>12</v>
      </c>
      <c r="C1879" s="45" t="s">
        <v>31</v>
      </c>
      <c r="D1879" s="45">
        <v>243</v>
      </c>
      <c r="E1879" s="45">
        <v>7.0398945899999999E-3</v>
      </c>
      <c r="F1879" s="45">
        <v>1.7318717999999999E-3</v>
      </c>
      <c r="G1879" s="45">
        <v>6.2190380999999995E-4</v>
      </c>
      <c r="H1879" s="45">
        <v>4.6861184900000002E-3</v>
      </c>
    </row>
    <row r="1880" spans="1:8" x14ac:dyDescent="0.35">
      <c r="A1880" s="45" t="s">
        <v>66</v>
      </c>
      <c r="B1880" s="45" t="s">
        <v>13</v>
      </c>
      <c r="C1880" s="45" t="s">
        <v>31</v>
      </c>
      <c r="D1880" s="45">
        <v>887</v>
      </c>
      <c r="E1880" s="45">
        <v>5.4306805799999996E-3</v>
      </c>
      <c r="F1880" s="45">
        <v>1.05467584E-3</v>
      </c>
      <c r="G1880" s="45">
        <v>6.2647424000000004E-4</v>
      </c>
      <c r="H1880" s="45">
        <v>3.74953002E-3</v>
      </c>
    </row>
    <row r="1881" spans="1:8" x14ac:dyDescent="0.35">
      <c r="A1881" s="45" t="s">
        <v>66</v>
      </c>
      <c r="B1881" s="45" t="s">
        <v>8</v>
      </c>
      <c r="C1881" s="45" t="s">
        <v>159</v>
      </c>
      <c r="D1881" s="45">
        <v>2121</v>
      </c>
      <c r="E1881" s="45">
        <v>6.4228469000000002E-3</v>
      </c>
      <c r="F1881" s="45">
        <v>1.0702496399999999E-3</v>
      </c>
      <c r="G1881" s="45">
        <v>1.10493913E-3</v>
      </c>
      <c r="H1881" s="45">
        <v>4.2476576600000001E-3</v>
      </c>
    </row>
    <row r="1882" spans="1:8" x14ac:dyDescent="0.35">
      <c r="A1882" s="45" t="s">
        <v>66</v>
      </c>
      <c r="B1882" s="45" t="s">
        <v>10</v>
      </c>
      <c r="C1882" s="45" t="s">
        <v>159</v>
      </c>
      <c r="D1882" s="45">
        <v>886</v>
      </c>
      <c r="E1882" s="45">
        <v>5.5773448699999997E-3</v>
      </c>
      <c r="F1882" s="45">
        <v>9.2160174000000005E-4</v>
      </c>
      <c r="G1882" s="45">
        <v>9.7828335000000005E-4</v>
      </c>
      <c r="H1882" s="45">
        <v>3.6774593200000001E-3</v>
      </c>
    </row>
    <row r="1883" spans="1:8" x14ac:dyDescent="0.35">
      <c r="A1883" s="45" t="s">
        <v>66</v>
      </c>
      <c r="B1883" s="45" t="s">
        <v>11</v>
      </c>
      <c r="C1883" s="45" t="s">
        <v>159</v>
      </c>
      <c r="D1883" s="45">
        <v>414</v>
      </c>
      <c r="E1883" s="45">
        <v>6.1930799099999996E-3</v>
      </c>
      <c r="F1883" s="45">
        <v>1.2204215700000001E-3</v>
      </c>
      <c r="G1883" s="45">
        <v>1.0352363799999999E-3</v>
      </c>
      <c r="H1883" s="45">
        <v>3.9374214599999999E-3</v>
      </c>
    </row>
    <row r="1884" spans="1:8" x14ac:dyDescent="0.35">
      <c r="A1884" s="45" t="s">
        <v>66</v>
      </c>
      <c r="B1884" s="45" t="s">
        <v>12</v>
      </c>
      <c r="C1884" s="45" t="s">
        <v>159</v>
      </c>
      <c r="D1884" s="45">
        <v>329</v>
      </c>
      <c r="E1884" s="45">
        <v>8.2526311799999991E-3</v>
      </c>
      <c r="F1884" s="45">
        <v>1.3435774E-3</v>
      </c>
      <c r="G1884" s="45">
        <v>1.34895987E-3</v>
      </c>
      <c r="H1884" s="45">
        <v>5.5600934800000001E-3</v>
      </c>
    </row>
    <row r="1885" spans="1:8" x14ac:dyDescent="0.35">
      <c r="A1885" s="45" t="s">
        <v>66</v>
      </c>
      <c r="B1885" s="45" t="s">
        <v>13</v>
      </c>
      <c r="C1885" s="45" t="s">
        <v>159</v>
      </c>
      <c r="D1885" s="45">
        <v>492</v>
      </c>
      <c r="E1885" s="45">
        <v>6.9152032E-3</v>
      </c>
      <c r="F1885" s="45">
        <v>1.0287985E-3</v>
      </c>
      <c r="G1885" s="45">
        <v>1.2284983399999999E-3</v>
      </c>
      <c r="H1885" s="45">
        <v>4.6579059000000003E-3</v>
      </c>
    </row>
    <row r="1886" spans="1:8" x14ac:dyDescent="0.35">
      <c r="A1886" s="45" t="s">
        <v>66</v>
      </c>
      <c r="B1886" s="45" t="s">
        <v>8</v>
      </c>
      <c r="C1886" s="45" t="s">
        <v>33</v>
      </c>
      <c r="D1886" s="45">
        <v>1067</v>
      </c>
      <c r="E1886" s="45">
        <v>7.8974124599999994E-3</v>
      </c>
      <c r="F1886" s="45">
        <v>1.21628634E-3</v>
      </c>
      <c r="G1886" s="45">
        <v>1.5921562900000001E-3</v>
      </c>
      <c r="H1886" s="45">
        <v>5.0889693499999999E-3</v>
      </c>
    </row>
    <row r="1887" spans="1:8" x14ac:dyDescent="0.35">
      <c r="A1887" s="45" t="s">
        <v>66</v>
      </c>
      <c r="B1887" s="45" t="s">
        <v>10</v>
      </c>
      <c r="C1887" s="45" t="s">
        <v>33</v>
      </c>
      <c r="D1887" s="45">
        <v>396</v>
      </c>
      <c r="E1887" s="45">
        <v>7.1249237700000004E-3</v>
      </c>
      <c r="F1887" s="45">
        <v>1.04046809E-3</v>
      </c>
      <c r="G1887" s="45">
        <v>1.49068788E-3</v>
      </c>
      <c r="H1887" s="45">
        <v>4.5937673E-3</v>
      </c>
    </row>
    <row r="1888" spans="1:8" x14ac:dyDescent="0.35">
      <c r="A1888" s="45" t="s">
        <v>66</v>
      </c>
      <c r="B1888" s="45" t="s">
        <v>11</v>
      </c>
      <c r="C1888" s="45" t="s">
        <v>33</v>
      </c>
      <c r="D1888" s="45">
        <v>256</v>
      </c>
      <c r="E1888" s="45">
        <v>7.2032332599999997E-3</v>
      </c>
      <c r="F1888" s="45">
        <v>1.2011716400000001E-3</v>
      </c>
      <c r="G1888" s="45">
        <v>1.4379428399999999E-3</v>
      </c>
      <c r="H1888" s="45">
        <v>4.5641183300000002E-3</v>
      </c>
    </row>
    <row r="1889" spans="1:8" x14ac:dyDescent="0.35">
      <c r="A1889" s="45" t="s">
        <v>66</v>
      </c>
      <c r="B1889" s="45" t="s">
        <v>12</v>
      </c>
      <c r="C1889" s="45" t="s">
        <v>33</v>
      </c>
      <c r="D1889" s="45">
        <v>156</v>
      </c>
      <c r="E1889" s="45">
        <v>9.0714028500000002E-3</v>
      </c>
      <c r="F1889" s="45">
        <v>1.4561814999999999E-3</v>
      </c>
      <c r="G1889" s="45">
        <v>1.80288439E-3</v>
      </c>
      <c r="H1889" s="45">
        <v>5.81233653E-3</v>
      </c>
    </row>
    <row r="1890" spans="1:8" x14ac:dyDescent="0.35">
      <c r="A1890" s="45" t="s">
        <v>66</v>
      </c>
      <c r="B1890" s="45" t="s">
        <v>13</v>
      </c>
      <c r="C1890" s="45" t="s">
        <v>33</v>
      </c>
      <c r="D1890" s="45">
        <v>259</v>
      </c>
      <c r="E1890" s="45">
        <v>9.0575394599999998E-3</v>
      </c>
      <c r="F1890" s="45">
        <v>1.35555175E-3</v>
      </c>
      <c r="G1890" s="45">
        <v>1.77279934E-3</v>
      </c>
      <c r="H1890" s="45">
        <v>5.9291878499999999E-3</v>
      </c>
    </row>
    <row r="1891" spans="1:8" x14ac:dyDescent="0.35">
      <c r="A1891" s="45" t="s">
        <v>66</v>
      </c>
      <c r="B1891" s="45" t="s">
        <v>8</v>
      </c>
      <c r="C1891" s="45" t="s">
        <v>34</v>
      </c>
      <c r="D1891" s="45">
        <v>1248</v>
      </c>
      <c r="E1891" s="45">
        <v>6.1195688399999998E-3</v>
      </c>
      <c r="F1891" s="45">
        <v>1.0157174999999999E-3</v>
      </c>
      <c r="G1891" s="45">
        <v>9.8502951000000003E-4</v>
      </c>
      <c r="H1891" s="45">
        <v>4.1188213600000002E-3</v>
      </c>
    </row>
    <row r="1892" spans="1:8" x14ac:dyDescent="0.35">
      <c r="A1892" s="45" t="s">
        <v>66</v>
      </c>
      <c r="B1892" s="45" t="s">
        <v>10</v>
      </c>
      <c r="C1892" s="45" t="s">
        <v>34</v>
      </c>
      <c r="D1892" s="45">
        <v>463</v>
      </c>
      <c r="E1892" s="45">
        <v>5.4077671400000003E-3</v>
      </c>
      <c r="F1892" s="45">
        <v>8.3705778999999998E-4</v>
      </c>
      <c r="G1892" s="45">
        <v>9.3192521000000003E-4</v>
      </c>
      <c r="H1892" s="45">
        <v>3.63878367E-3</v>
      </c>
    </row>
    <row r="1893" spans="1:8" x14ac:dyDescent="0.35">
      <c r="A1893" s="45" t="s">
        <v>66</v>
      </c>
      <c r="B1893" s="45" t="s">
        <v>11</v>
      </c>
      <c r="C1893" s="45" t="s">
        <v>34</v>
      </c>
      <c r="D1893" s="45">
        <v>218</v>
      </c>
      <c r="E1893" s="45">
        <v>5.6741630300000002E-3</v>
      </c>
      <c r="F1893" s="45">
        <v>9.1175011999999997E-4</v>
      </c>
      <c r="G1893" s="45">
        <v>1.0050329E-3</v>
      </c>
      <c r="H1893" s="45">
        <v>3.7573795599999999E-3</v>
      </c>
    </row>
    <row r="1894" spans="1:8" x14ac:dyDescent="0.35">
      <c r="A1894" s="45" t="s">
        <v>66</v>
      </c>
      <c r="B1894" s="45" t="s">
        <v>12</v>
      </c>
      <c r="C1894" s="45" t="s">
        <v>34</v>
      </c>
      <c r="D1894" s="45">
        <v>263</v>
      </c>
      <c r="E1894" s="45">
        <v>7.2767037300000004E-3</v>
      </c>
      <c r="F1894" s="45">
        <v>1.3272776099999999E-3</v>
      </c>
      <c r="G1894" s="45">
        <v>1.0359014E-3</v>
      </c>
      <c r="H1894" s="45">
        <v>4.9135242699999996E-3</v>
      </c>
    </row>
    <row r="1895" spans="1:8" x14ac:dyDescent="0.35">
      <c r="A1895" s="45" t="s">
        <v>66</v>
      </c>
      <c r="B1895" s="45" t="s">
        <v>13</v>
      </c>
      <c r="C1895" s="45" t="s">
        <v>34</v>
      </c>
      <c r="D1895" s="45">
        <v>304</v>
      </c>
      <c r="E1895" s="45">
        <v>6.5219904899999999E-3</v>
      </c>
      <c r="F1895" s="45">
        <v>1.092836E-3</v>
      </c>
      <c r="G1895" s="45">
        <v>1.0075533600000001E-3</v>
      </c>
      <c r="H1895" s="45">
        <v>4.4216006400000004E-3</v>
      </c>
    </row>
    <row r="1896" spans="1:8" x14ac:dyDescent="0.35">
      <c r="A1896" s="45" t="s">
        <v>66</v>
      </c>
      <c r="B1896" s="45" t="s">
        <v>8</v>
      </c>
      <c r="C1896" s="45" t="s">
        <v>35</v>
      </c>
      <c r="D1896" s="45">
        <v>1294</v>
      </c>
      <c r="E1896" s="45">
        <v>5.8905505200000001E-3</v>
      </c>
      <c r="F1896" s="45">
        <v>8.2790383999999996E-4</v>
      </c>
      <c r="G1896" s="45">
        <v>1.12862403E-3</v>
      </c>
      <c r="H1896" s="45">
        <v>3.9340221699999999E-3</v>
      </c>
    </row>
    <row r="1897" spans="1:8" x14ac:dyDescent="0.35">
      <c r="A1897" s="45" t="s">
        <v>66</v>
      </c>
      <c r="B1897" s="45" t="s">
        <v>10</v>
      </c>
      <c r="C1897" s="45" t="s">
        <v>35</v>
      </c>
      <c r="D1897" s="45">
        <v>476</v>
      </c>
      <c r="E1897" s="45">
        <v>4.9446825100000003E-3</v>
      </c>
      <c r="F1897" s="45">
        <v>7.0759879000000003E-4</v>
      </c>
      <c r="G1897" s="45">
        <v>9.2388321000000005E-4</v>
      </c>
      <c r="H1897" s="45">
        <v>3.3132000399999999E-3</v>
      </c>
    </row>
    <row r="1898" spans="1:8" x14ac:dyDescent="0.35">
      <c r="A1898" s="45" t="s">
        <v>66</v>
      </c>
      <c r="B1898" s="45" t="s">
        <v>11</v>
      </c>
      <c r="C1898" s="45" t="s">
        <v>35</v>
      </c>
      <c r="D1898" s="45">
        <v>369</v>
      </c>
      <c r="E1898" s="45">
        <v>5.8979785300000004E-3</v>
      </c>
      <c r="F1898" s="45">
        <v>8.2593070999999998E-4</v>
      </c>
      <c r="G1898" s="45">
        <v>1.0670101799999999E-3</v>
      </c>
      <c r="H1898" s="45">
        <v>4.0050371399999998E-3</v>
      </c>
    </row>
    <row r="1899" spans="1:8" x14ac:dyDescent="0.35">
      <c r="A1899" s="45" t="s">
        <v>66</v>
      </c>
      <c r="B1899" s="45" t="s">
        <v>12</v>
      </c>
      <c r="C1899" s="45" t="s">
        <v>35</v>
      </c>
      <c r="D1899" s="45">
        <v>124</v>
      </c>
      <c r="E1899" s="45">
        <v>8.0198996500000005E-3</v>
      </c>
      <c r="F1899" s="45">
        <v>1.1099907699999999E-3</v>
      </c>
      <c r="G1899" s="45">
        <v>1.4554395700000001E-3</v>
      </c>
      <c r="H1899" s="45">
        <v>5.4544688399999998E-3</v>
      </c>
    </row>
    <row r="1900" spans="1:8" x14ac:dyDescent="0.35">
      <c r="A1900" s="45" t="s">
        <v>66</v>
      </c>
      <c r="B1900" s="45" t="s">
        <v>13</v>
      </c>
      <c r="C1900" s="45" t="s">
        <v>35</v>
      </c>
      <c r="D1900" s="45">
        <v>325</v>
      </c>
      <c r="E1900" s="45">
        <v>6.4550211099999996E-3</v>
      </c>
      <c r="F1900" s="45">
        <v>8.9871771000000003E-4</v>
      </c>
      <c r="G1900" s="45">
        <v>1.3737533199999999E-3</v>
      </c>
      <c r="H1900" s="45">
        <v>4.18254961E-3</v>
      </c>
    </row>
    <row r="1901" spans="1:8" x14ac:dyDescent="0.35">
      <c r="A1901" s="45" t="s">
        <v>66</v>
      </c>
      <c r="B1901" s="45" t="s">
        <v>8</v>
      </c>
      <c r="C1901" s="45" t="s">
        <v>57</v>
      </c>
      <c r="D1901" s="45">
        <v>2</v>
      </c>
      <c r="E1901" s="45">
        <v>7.5057867999999998E-3</v>
      </c>
      <c r="F1901" s="45">
        <v>1.3368055499999999E-3</v>
      </c>
      <c r="G1901" s="45">
        <v>3.4722218700000002E-3</v>
      </c>
      <c r="H1901" s="45">
        <v>2.6967590199999999E-3</v>
      </c>
    </row>
    <row r="1902" spans="1:8" x14ac:dyDescent="0.35">
      <c r="A1902" s="45" t="s">
        <v>66</v>
      </c>
      <c r="B1902" s="45" t="s">
        <v>11</v>
      </c>
      <c r="C1902" s="45" t="s">
        <v>57</v>
      </c>
      <c r="D1902" s="45">
        <v>1</v>
      </c>
      <c r="E1902" s="45">
        <v>8.2870367999999996E-3</v>
      </c>
      <c r="F1902" s="45">
        <v>6.5972222000000005E-4</v>
      </c>
      <c r="G1902" s="45">
        <v>4.0509256900000002E-3</v>
      </c>
      <c r="H1902" s="45">
        <v>3.5763888800000002E-3</v>
      </c>
    </row>
    <row r="1903" spans="1:8" x14ac:dyDescent="0.35">
      <c r="A1903" s="45" t="s">
        <v>66</v>
      </c>
      <c r="B1903" s="45" t="s">
        <v>12</v>
      </c>
      <c r="C1903" s="45" t="s">
        <v>57</v>
      </c>
      <c r="D1903" s="45">
        <v>1</v>
      </c>
      <c r="E1903" s="45">
        <v>6.7245368E-3</v>
      </c>
      <c r="F1903" s="45">
        <v>2.0138888800000001E-3</v>
      </c>
      <c r="G1903" s="45">
        <v>2.8935180500000001E-3</v>
      </c>
      <c r="H1903" s="45">
        <v>1.81712916E-3</v>
      </c>
    </row>
    <row r="1904" spans="1:8" x14ac:dyDescent="0.35">
      <c r="A1904" s="45" t="s">
        <v>66</v>
      </c>
      <c r="B1904" s="45" t="s">
        <v>8</v>
      </c>
      <c r="C1904" s="45" t="s">
        <v>36</v>
      </c>
      <c r="D1904" s="45">
        <v>1805</v>
      </c>
      <c r="E1904" s="45">
        <v>6.9758641300000004E-3</v>
      </c>
      <c r="F1904" s="45">
        <v>1.0329970999999999E-3</v>
      </c>
      <c r="G1904" s="45">
        <v>1.20551171E-3</v>
      </c>
      <c r="H1904" s="45">
        <v>4.7373548400000002E-3</v>
      </c>
    </row>
    <row r="1905" spans="1:8" x14ac:dyDescent="0.35">
      <c r="A1905" s="45" t="s">
        <v>66</v>
      </c>
      <c r="B1905" s="45" t="s">
        <v>10</v>
      </c>
      <c r="C1905" s="45" t="s">
        <v>36</v>
      </c>
      <c r="D1905" s="45">
        <v>572</v>
      </c>
      <c r="E1905" s="45">
        <v>6.20906557E-3</v>
      </c>
      <c r="F1905" s="45">
        <v>8.3086452000000004E-4</v>
      </c>
      <c r="G1905" s="45">
        <v>1.1282291599999999E-3</v>
      </c>
      <c r="H1905" s="45">
        <v>4.24997143E-3</v>
      </c>
    </row>
    <row r="1906" spans="1:8" x14ac:dyDescent="0.35">
      <c r="A1906" s="45" t="s">
        <v>66</v>
      </c>
      <c r="B1906" s="45" t="s">
        <v>11</v>
      </c>
      <c r="C1906" s="45" t="s">
        <v>36</v>
      </c>
      <c r="D1906" s="45">
        <v>381</v>
      </c>
      <c r="E1906" s="45">
        <v>6.7139044599999996E-3</v>
      </c>
      <c r="F1906" s="45">
        <v>9.7337636000000005E-4</v>
      </c>
      <c r="G1906" s="45">
        <v>1.2075614700000001E-3</v>
      </c>
      <c r="H1906" s="45">
        <v>4.5329661299999997E-3</v>
      </c>
    </row>
    <row r="1907" spans="1:8" x14ac:dyDescent="0.35">
      <c r="A1907" s="45" t="s">
        <v>66</v>
      </c>
      <c r="B1907" s="45" t="s">
        <v>12</v>
      </c>
      <c r="C1907" s="45" t="s">
        <v>36</v>
      </c>
      <c r="D1907" s="45">
        <v>208</v>
      </c>
      <c r="E1907" s="45">
        <v>8.4978185000000005E-3</v>
      </c>
      <c r="F1907" s="45">
        <v>1.5635570100000001E-3</v>
      </c>
      <c r="G1907" s="45">
        <v>1.20392603E-3</v>
      </c>
      <c r="H1907" s="45">
        <v>5.7303349599999998E-3</v>
      </c>
    </row>
    <row r="1908" spans="1:8" x14ac:dyDescent="0.35">
      <c r="A1908" s="45" t="s">
        <v>66</v>
      </c>
      <c r="B1908" s="45" t="s">
        <v>13</v>
      </c>
      <c r="C1908" s="45" t="s">
        <v>36</v>
      </c>
      <c r="D1908" s="45">
        <v>644</v>
      </c>
      <c r="E1908" s="45">
        <v>7.3203499999999998E-3</v>
      </c>
      <c r="F1908" s="45">
        <v>1.07644257E-3</v>
      </c>
      <c r="G1908" s="45">
        <v>1.2734534400000001E-3</v>
      </c>
      <c r="H1908" s="45">
        <v>4.9704535200000002E-3</v>
      </c>
    </row>
    <row r="1909" spans="1:8" x14ac:dyDescent="0.35">
      <c r="A1909" s="45" t="s">
        <v>66</v>
      </c>
      <c r="B1909" s="45" t="s">
        <v>8</v>
      </c>
      <c r="C1909" s="45" t="s">
        <v>37</v>
      </c>
      <c r="D1909" s="45">
        <v>1908</v>
      </c>
      <c r="E1909" s="45">
        <v>5.6642290800000003E-3</v>
      </c>
      <c r="F1909" s="45">
        <v>9.9114208000000009E-4</v>
      </c>
      <c r="G1909" s="45">
        <v>9.5313205E-4</v>
      </c>
      <c r="H1909" s="45">
        <v>3.71995448E-3</v>
      </c>
    </row>
    <row r="1910" spans="1:8" x14ac:dyDescent="0.35">
      <c r="A1910" s="45" t="s">
        <v>66</v>
      </c>
      <c r="B1910" s="45" t="s">
        <v>10</v>
      </c>
      <c r="C1910" s="45" t="s">
        <v>37</v>
      </c>
      <c r="D1910" s="45">
        <v>900</v>
      </c>
      <c r="E1910" s="45">
        <v>5.0954601499999998E-3</v>
      </c>
      <c r="F1910" s="45">
        <v>8.6759236000000001E-4</v>
      </c>
      <c r="G1910" s="45">
        <v>8.7064021000000003E-4</v>
      </c>
      <c r="H1910" s="45">
        <v>3.3572271099999999E-3</v>
      </c>
    </row>
    <row r="1911" spans="1:8" x14ac:dyDescent="0.35">
      <c r="A1911" s="45" t="s">
        <v>66</v>
      </c>
      <c r="B1911" s="45" t="s">
        <v>11</v>
      </c>
      <c r="C1911" s="45" t="s">
        <v>37</v>
      </c>
      <c r="D1911" s="45">
        <v>515</v>
      </c>
      <c r="E1911" s="45">
        <v>5.6998379499999998E-3</v>
      </c>
      <c r="F1911" s="45">
        <v>1.07519754E-3</v>
      </c>
      <c r="G1911" s="45">
        <v>8.6879695000000002E-4</v>
      </c>
      <c r="H1911" s="45">
        <v>3.7558429800000001E-3</v>
      </c>
    </row>
    <row r="1912" spans="1:8" x14ac:dyDescent="0.35">
      <c r="A1912" s="45" t="s">
        <v>66</v>
      </c>
      <c r="B1912" s="45" t="s">
        <v>12</v>
      </c>
      <c r="C1912" s="45" t="s">
        <v>37</v>
      </c>
      <c r="D1912" s="45">
        <v>104</v>
      </c>
      <c r="E1912" s="45">
        <v>7.2344637800000004E-3</v>
      </c>
      <c r="F1912" s="45">
        <v>1.2811607200000001E-3</v>
      </c>
      <c r="G1912" s="45">
        <v>1.1085512199999999E-3</v>
      </c>
      <c r="H1912" s="45">
        <v>4.8447513399999999E-3</v>
      </c>
    </row>
    <row r="1913" spans="1:8" x14ac:dyDescent="0.35">
      <c r="A1913" s="45" t="s">
        <v>66</v>
      </c>
      <c r="B1913" s="45" t="s">
        <v>13</v>
      </c>
      <c r="C1913" s="45" t="s">
        <v>37</v>
      </c>
      <c r="D1913" s="45">
        <v>389</v>
      </c>
      <c r="E1913" s="45">
        <v>6.5131983799999998E-3</v>
      </c>
      <c r="F1913" s="45">
        <v>1.08817099E-3</v>
      </c>
      <c r="G1913" s="45">
        <v>1.2140874100000001E-3</v>
      </c>
      <c r="H1913" s="45">
        <v>4.2109395000000001E-3</v>
      </c>
    </row>
    <row r="1914" spans="1:8" x14ac:dyDescent="0.35">
      <c r="A1914" s="45" t="s">
        <v>66</v>
      </c>
      <c r="B1914" s="45" t="s">
        <v>8</v>
      </c>
      <c r="C1914" s="45" t="s">
        <v>38</v>
      </c>
      <c r="D1914" s="45">
        <v>1084</v>
      </c>
      <c r="E1914" s="45">
        <v>7.1797267600000004E-3</v>
      </c>
      <c r="F1914" s="45">
        <v>1.3042398899999999E-3</v>
      </c>
      <c r="G1914" s="45">
        <v>1.45214032E-3</v>
      </c>
      <c r="H1914" s="45">
        <v>4.4233460800000004E-3</v>
      </c>
    </row>
    <row r="1915" spans="1:8" x14ac:dyDescent="0.35">
      <c r="A1915" s="45" t="s">
        <v>66</v>
      </c>
      <c r="B1915" s="45" t="s">
        <v>10</v>
      </c>
      <c r="C1915" s="45" t="s">
        <v>38</v>
      </c>
      <c r="D1915" s="45">
        <v>407</v>
      </c>
      <c r="E1915" s="45">
        <v>6.0881617700000003E-3</v>
      </c>
      <c r="F1915" s="45">
        <v>1.0846070900000001E-3</v>
      </c>
      <c r="G1915" s="45">
        <v>1.26620915E-3</v>
      </c>
      <c r="H1915" s="45">
        <v>3.7373450700000001E-3</v>
      </c>
    </row>
    <row r="1916" spans="1:8" x14ac:dyDescent="0.35">
      <c r="A1916" s="45" t="s">
        <v>66</v>
      </c>
      <c r="B1916" s="45" t="s">
        <v>11</v>
      </c>
      <c r="C1916" s="45" t="s">
        <v>38</v>
      </c>
      <c r="D1916" s="45">
        <v>246</v>
      </c>
      <c r="E1916" s="45">
        <v>7.0012794799999998E-3</v>
      </c>
      <c r="F1916" s="45">
        <v>1.2840162500000001E-3</v>
      </c>
      <c r="G1916" s="45">
        <v>1.44407722E-3</v>
      </c>
      <c r="H1916" s="45">
        <v>4.2731855400000001E-3</v>
      </c>
    </row>
    <row r="1917" spans="1:8" x14ac:dyDescent="0.35">
      <c r="A1917" s="45" t="s">
        <v>66</v>
      </c>
      <c r="B1917" s="45" t="s">
        <v>12</v>
      </c>
      <c r="C1917" s="45" t="s">
        <v>38</v>
      </c>
      <c r="D1917" s="45">
        <v>122</v>
      </c>
      <c r="E1917" s="45">
        <v>9.5703359899999996E-3</v>
      </c>
      <c r="F1917" s="45">
        <v>1.7519540799999999E-3</v>
      </c>
      <c r="G1917" s="45">
        <v>1.8883763600000001E-3</v>
      </c>
      <c r="H1917" s="45">
        <v>5.93000509E-3</v>
      </c>
    </row>
    <row r="1918" spans="1:8" x14ac:dyDescent="0.35">
      <c r="A1918" s="45" t="s">
        <v>66</v>
      </c>
      <c r="B1918" s="45" t="s">
        <v>13</v>
      </c>
      <c r="C1918" s="45" t="s">
        <v>38</v>
      </c>
      <c r="D1918" s="45">
        <v>309</v>
      </c>
      <c r="E1918" s="45">
        <v>7.8156835599999998E-3</v>
      </c>
      <c r="F1918" s="45">
        <v>1.4328626400000001E-3</v>
      </c>
      <c r="G1918" s="45">
        <v>1.53122352E-3</v>
      </c>
      <c r="H1918" s="45">
        <v>4.8515969000000004E-3</v>
      </c>
    </row>
    <row r="1919" spans="1:8" x14ac:dyDescent="0.35">
      <c r="A1919" s="45" t="s">
        <v>66</v>
      </c>
      <c r="B1919" s="45" t="s">
        <v>8</v>
      </c>
      <c r="C1919" s="45" t="s">
        <v>39</v>
      </c>
      <c r="D1919" s="45">
        <v>958</v>
      </c>
      <c r="E1919" s="45">
        <v>7.3665958700000001E-3</v>
      </c>
      <c r="F1919" s="45">
        <v>7.4668458999999998E-4</v>
      </c>
      <c r="G1919" s="45">
        <v>1.5209756599999999E-3</v>
      </c>
      <c r="H1919" s="45">
        <v>5.0989351300000001E-3</v>
      </c>
    </row>
    <row r="1920" spans="1:8" x14ac:dyDescent="0.35">
      <c r="A1920" s="45" t="s">
        <v>66</v>
      </c>
      <c r="B1920" s="45" t="s">
        <v>10</v>
      </c>
      <c r="C1920" s="45" t="s">
        <v>39</v>
      </c>
      <c r="D1920" s="45">
        <v>324</v>
      </c>
      <c r="E1920" s="45">
        <v>6.14497576E-3</v>
      </c>
      <c r="F1920" s="45">
        <v>6.5647123999999996E-4</v>
      </c>
      <c r="G1920" s="45">
        <v>1.3233022300000001E-3</v>
      </c>
      <c r="H1920" s="45">
        <v>4.1652017999999997E-3</v>
      </c>
    </row>
    <row r="1921" spans="1:8" x14ac:dyDescent="0.35">
      <c r="A1921" s="45" t="s">
        <v>66</v>
      </c>
      <c r="B1921" s="45" t="s">
        <v>11</v>
      </c>
      <c r="C1921" s="45" t="s">
        <v>39</v>
      </c>
      <c r="D1921" s="45">
        <v>231</v>
      </c>
      <c r="E1921" s="45">
        <v>6.8035511599999999E-3</v>
      </c>
      <c r="F1921" s="45">
        <v>7.4159225999999995E-4</v>
      </c>
      <c r="G1921" s="45">
        <v>1.3440955099999999E-3</v>
      </c>
      <c r="H1921" s="45">
        <v>4.7178629099999996E-3</v>
      </c>
    </row>
    <row r="1922" spans="1:8" x14ac:dyDescent="0.35">
      <c r="A1922" s="45" t="s">
        <v>66</v>
      </c>
      <c r="B1922" s="45" t="s">
        <v>12</v>
      </c>
      <c r="C1922" s="45" t="s">
        <v>39</v>
      </c>
      <c r="D1922" s="45">
        <v>138</v>
      </c>
      <c r="E1922" s="45">
        <v>9.4852889399999994E-3</v>
      </c>
      <c r="F1922" s="45">
        <v>8.9179055999999998E-4</v>
      </c>
      <c r="G1922" s="45">
        <v>1.7038208899999999E-3</v>
      </c>
      <c r="H1922" s="45">
        <v>6.8896769900000003E-3</v>
      </c>
    </row>
    <row r="1923" spans="1:8" x14ac:dyDescent="0.35">
      <c r="A1923" s="45" t="s">
        <v>66</v>
      </c>
      <c r="B1923" s="45" t="s">
        <v>13</v>
      </c>
      <c r="C1923" s="45" t="s">
        <v>39</v>
      </c>
      <c r="D1923" s="45">
        <v>265</v>
      </c>
      <c r="E1923" s="45">
        <v>8.2476849300000005E-3</v>
      </c>
      <c r="F1923" s="45">
        <v>7.8585752999999999E-4</v>
      </c>
      <c r="G1923" s="45">
        <v>1.82162797E-3</v>
      </c>
      <c r="H1923" s="45">
        <v>5.6401989199999997E-3</v>
      </c>
    </row>
    <row r="1924" spans="1:8" x14ac:dyDescent="0.35">
      <c r="A1924" s="45" t="s">
        <v>66</v>
      </c>
      <c r="B1924" s="45" t="s">
        <v>8</v>
      </c>
      <c r="C1924" s="45" t="s">
        <v>40</v>
      </c>
      <c r="D1924" s="45">
        <v>1955</v>
      </c>
      <c r="E1924" s="45">
        <v>5.3556642400000003E-3</v>
      </c>
      <c r="F1924" s="45">
        <v>1.00567135E-3</v>
      </c>
      <c r="G1924" s="45">
        <v>5.5593422E-4</v>
      </c>
      <c r="H1924" s="45">
        <v>3.7940582E-3</v>
      </c>
    </row>
    <row r="1925" spans="1:8" x14ac:dyDescent="0.35">
      <c r="A1925" s="45" t="s">
        <v>66</v>
      </c>
      <c r="B1925" s="45" t="s">
        <v>10</v>
      </c>
      <c r="C1925" s="45" t="s">
        <v>40</v>
      </c>
      <c r="D1925" s="45">
        <v>986</v>
      </c>
      <c r="E1925" s="45">
        <v>5.10482377E-3</v>
      </c>
      <c r="F1925" s="45">
        <v>9.3245223999999997E-4</v>
      </c>
      <c r="G1925" s="45">
        <v>5.0874253000000001E-4</v>
      </c>
      <c r="H1925" s="45">
        <v>3.66362852E-3</v>
      </c>
    </row>
    <row r="1926" spans="1:8" x14ac:dyDescent="0.35">
      <c r="A1926" s="45" t="s">
        <v>66</v>
      </c>
      <c r="B1926" s="45" t="s">
        <v>11</v>
      </c>
      <c r="C1926" s="45" t="s">
        <v>40</v>
      </c>
      <c r="D1926" s="45">
        <v>341</v>
      </c>
      <c r="E1926" s="45">
        <v>5.2532038299999998E-3</v>
      </c>
      <c r="F1926" s="45">
        <v>1.06467879E-3</v>
      </c>
      <c r="G1926" s="45">
        <v>4.9944992000000002E-4</v>
      </c>
      <c r="H1926" s="45">
        <v>3.6890746400000001E-3</v>
      </c>
    </row>
    <row r="1927" spans="1:8" x14ac:dyDescent="0.35">
      <c r="A1927" s="45" t="s">
        <v>66</v>
      </c>
      <c r="B1927" s="45" t="s">
        <v>12</v>
      </c>
      <c r="C1927" s="45" t="s">
        <v>40</v>
      </c>
      <c r="D1927" s="45">
        <v>127</v>
      </c>
      <c r="E1927" s="45">
        <v>6.6362275400000002E-3</v>
      </c>
      <c r="F1927" s="45">
        <v>1.5374377799999999E-3</v>
      </c>
      <c r="G1927" s="45">
        <v>6.7466803999999996E-4</v>
      </c>
      <c r="H1927" s="45">
        <v>4.4241212099999996E-3</v>
      </c>
    </row>
    <row r="1928" spans="1:8" x14ac:dyDescent="0.35">
      <c r="A1928" s="45" t="s">
        <v>66</v>
      </c>
      <c r="B1928" s="45" t="s">
        <v>13</v>
      </c>
      <c r="C1928" s="45" t="s">
        <v>40</v>
      </c>
      <c r="D1928" s="45">
        <v>501</v>
      </c>
      <c r="E1928" s="45">
        <v>5.5944589899999996E-3</v>
      </c>
      <c r="F1928" s="45">
        <v>9.7480940999999997E-4</v>
      </c>
      <c r="G1928" s="45">
        <v>6.5715767000000004E-4</v>
      </c>
      <c r="H1928" s="45">
        <v>3.9624914500000002E-3</v>
      </c>
    </row>
    <row r="1929" spans="1:8" x14ac:dyDescent="0.35">
      <c r="A1929" s="45" t="s">
        <v>66</v>
      </c>
      <c r="B1929" s="45" t="s">
        <v>8</v>
      </c>
      <c r="C1929" s="45" t="s">
        <v>41</v>
      </c>
      <c r="D1929" s="45">
        <v>1308</v>
      </c>
      <c r="E1929" s="45">
        <v>7.2251774400000001E-3</v>
      </c>
      <c r="F1929" s="45">
        <v>8.8905324000000002E-4</v>
      </c>
      <c r="G1929" s="45">
        <v>1.3987018399999999E-3</v>
      </c>
      <c r="H1929" s="45">
        <v>4.9374218999999999E-3</v>
      </c>
    </row>
    <row r="1930" spans="1:8" x14ac:dyDescent="0.35">
      <c r="A1930" s="45" t="s">
        <v>66</v>
      </c>
      <c r="B1930" s="45" t="s">
        <v>10</v>
      </c>
      <c r="C1930" s="45" t="s">
        <v>41</v>
      </c>
      <c r="D1930" s="45">
        <v>457</v>
      </c>
      <c r="E1930" s="45">
        <v>6.07426124E-3</v>
      </c>
      <c r="F1930" s="45">
        <v>7.1341351999999996E-4</v>
      </c>
      <c r="G1930" s="45">
        <v>1.2722361800000001E-3</v>
      </c>
      <c r="H1930" s="45">
        <v>4.0886110900000003E-3</v>
      </c>
    </row>
    <row r="1931" spans="1:8" x14ac:dyDescent="0.35">
      <c r="A1931" s="45" t="s">
        <v>66</v>
      </c>
      <c r="B1931" s="45" t="s">
        <v>11</v>
      </c>
      <c r="C1931" s="45" t="s">
        <v>41</v>
      </c>
      <c r="D1931" s="45">
        <v>261</v>
      </c>
      <c r="E1931" s="45">
        <v>7.0149085999999996E-3</v>
      </c>
      <c r="F1931" s="45">
        <v>8.2269026999999995E-4</v>
      </c>
      <c r="G1931" s="45">
        <v>1.3315947699999999E-3</v>
      </c>
      <c r="H1931" s="45">
        <v>4.8606230800000002E-3</v>
      </c>
    </row>
    <row r="1932" spans="1:8" x14ac:dyDescent="0.35">
      <c r="A1932" s="45" t="s">
        <v>66</v>
      </c>
      <c r="B1932" s="45" t="s">
        <v>12</v>
      </c>
      <c r="C1932" s="45" t="s">
        <v>41</v>
      </c>
      <c r="D1932" s="45">
        <v>309</v>
      </c>
      <c r="E1932" s="45">
        <v>8.7514605800000003E-3</v>
      </c>
      <c r="F1932" s="45">
        <v>1.23190825E-3</v>
      </c>
      <c r="G1932" s="45">
        <v>1.5269909399999999E-3</v>
      </c>
      <c r="H1932" s="45">
        <v>5.9925608999999999E-3</v>
      </c>
    </row>
    <row r="1933" spans="1:8" x14ac:dyDescent="0.35">
      <c r="A1933" s="45" t="s">
        <v>66</v>
      </c>
      <c r="B1933" s="45" t="s">
        <v>13</v>
      </c>
      <c r="C1933" s="45" t="s">
        <v>41</v>
      </c>
      <c r="D1933" s="45">
        <v>281</v>
      </c>
      <c r="E1933" s="45">
        <v>7.6138869999999997E-3</v>
      </c>
      <c r="F1933" s="45">
        <v>8.5932328999999998E-4</v>
      </c>
      <c r="G1933" s="45">
        <v>1.52563571E-3</v>
      </c>
      <c r="H1933" s="45">
        <v>5.2289275200000001E-3</v>
      </c>
    </row>
    <row r="1934" spans="1:8" x14ac:dyDescent="0.35">
      <c r="A1934" s="45" t="s">
        <v>66</v>
      </c>
      <c r="B1934" s="45" t="s">
        <v>8</v>
      </c>
      <c r="C1934" s="45" t="s">
        <v>42</v>
      </c>
      <c r="D1934" s="45">
        <v>1024</v>
      </c>
      <c r="E1934" s="45">
        <v>8.0979408399999998E-3</v>
      </c>
      <c r="F1934" s="45">
        <v>1.19258151E-3</v>
      </c>
      <c r="G1934" s="45">
        <v>1.7226153200000001E-3</v>
      </c>
      <c r="H1934" s="45">
        <v>5.1827435399999996E-3</v>
      </c>
    </row>
    <row r="1935" spans="1:8" x14ac:dyDescent="0.35">
      <c r="A1935" s="45" t="s">
        <v>66</v>
      </c>
      <c r="B1935" s="45" t="s">
        <v>10</v>
      </c>
      <c r="C1935" s="45" t="s">
        <v>42</v>
      </c>
      <c r="D1935" s="45">
        <v>297</v>
      </c>
      <c r="E1935" s="45">
        <v>6.6640554400000003E-3</v>
      </c>
      <c r="F1935" s="45">
        <v>1.03472978E-3</v>
      </c>
      <c r="G1935" s="45">
        <v>1.612771E-3</v>
      </c>
      <c r="H1935" s="45">
        <v>4.0165541900000004E-3</v>
      </c>
    </row>
    <row r="1936" spans="1:8" x14ac:dyDescent="0.35">
      <c r="A1936" s="45" t="s">
        <v>66</v>
      </c>
      <c r="B1936" s="45" t="s">
        <v>11</v>
      </c>
      <c r="C1936" s="45" t="s">
        <v>42</v>
      </c>
      <c r="D1936" s="45">
        <v>268</v>
      </c>
      <c r="E1936" s="45">
        <v>7.49926558E-3</v>
      </c>
      <c r="F1936" s="45">
        <v>1.0917199900000001E-3</v>
      </c>
      <c r="G1936" s="45">
        <v>1.64425246E-3</v>
      </c>
      <c r="H1936" s="45">
        <v>4.7632927000000004E-3</v>
      </c>
    </row>
    <row r="1937" spans="1:8" x14ac:dyDescent="0.35">
      <c r="A1937" s="45" t="s">
        <v>66</v>
      </c>
      <c r="B1937" s="45" t="s">
        <v>12</v>
      </c>
      <c r="C1937" s="45" t="s">
        <v>42</v>
      </c>
      <c r="D1937" s="45">
        <v>206</v>
      </c>
      <c r="E1937" s="45">
        <v>1.0186308640000001E-2</v>
      </c>
      <c r="F1937" s="45">
        <v>1.52412552E-3</v>
      </c>
      <c r="G1937" s="45">
        <v>1.81252223E-3</v>
      </c>
      <c r="H1937" s="45">
        <v>6.8496603799999998E-3</v>
      </c>
    </row>
    <row r="1938" spans="1:8" x14ac:dyDescent="0.35">
      <c r="A1938" s="45" t="s">
        <v>66</v>
      </c>
      <c r="B1938" s="45" t="s">
        <v>13</v>
      </c>
      <c r="C1938" s="45" t="s">
        <v>42</v>
      </c>
      <c r="D1938" s="45">
        <v>253</v>
      </c>
      <c r="E1938" s="45">
        <v>8.7149573199999993E-3</v>
      </c>
      <c r="F1938" s="45">
        <v>1.21477435E-3</v>
      </c>
      <c r="G1938" s="45">
        <v>1.86136706E-3</v>
      </c>
      <c r="H1938" s="45">
        <v>5.6388154500000001E-3</v>
      </c>
    </row>
    <row r="1939" spans="1:8" x14ac:dyDescent="0.35">
      <c r="A1939" s="45" t="s">
        <v>66</v>
      </c>
      <c r="B1939" s="45" t="s">
        <v>8</v>
      </c>
      <c r="C1939" s="45" t="s">
        <v>43</v>
      </c>
      <c r="D1939" s="45">
        <v>926</v>
      </c>
      <c r="E1939" s="45">
        <v>7.3227139400000004E-3</v>
      </c>
      <c r="F1939" s="45">
        <v>1.0512031599999999E-3</v>
      </c>
      <c r="G1939" s="45">
        <v>1.4587830599999999E-3</v>
      </c>
      <c r="H1939" s="45">
        <v>4.8127272400000001E-3</v>
      </c>
    </row>
    <row r="1940" spans="1:8" x14ac:dyDescent="0.35">
      <c r="A1940" s="45" t="s">
        <v>66</v>
      </c>
      <c r="B1940" s="45" t="s">
        <v>10</v>
      </c>
      <c r="C1940" s="45" t="s">
        <v>43</v>
      </c>
      <c r="D1940" s="45">
        <v>317</v>
      </c>
      <c r="E1940" s="45">
        <v>6.6560051399999999E-3</v>
      </c>
      <c r="F1940" s="45">
        <v>8.8244075999999996E-4</v>
      </c>
      <c r="G1940" s="45">
        <v>1.24174821E-3</v>
      </c>
      <c r="H1940" s="45">
        <v>4.5318156699999997E-3</v>
      </c>
    </row>
    <row r="1941" spans="1:8" x14ac:dyDescent="0.35">
      <c r="A1941" s="45" t="s">
        <v>66</v>
      </c>
      <c r="B1941" s="45" t="s">
        <v>11</v>
      </c>
      <c r="C1941" s="45" t="s">
        <v>43</v>
      </c>
      <c r="D1941" s="45">
        <v>172</v>
      </c>
      <c r="E1941" s="45">
        <v>6.9835403500000002E-3</v>
      </c>
      <c r="F1941" s="45">
        <v>1.1821703000000001E-3</v>
      </c>
      <c r="G1941" s="45">
        <v>1.2688412799999999E-3</v>
      </c>
      <c r="H1941" s="45">
        <v>4.5325282899999998E-3</v>
      </c>
    </row>
    <row r="1942" spans="1:8" x14ac:dyDescent="0.35">
      <c r="A1942" s="45" t="s">
        <v>66</v>
      </c>
      <c r="B1942" s="45" t="s">
        <v>12</v>
      </c>
      <c r="C1942" s="45" t="s">
        <v>43</v>
      </c>
      <c r="D1942" s="45">
        <v>124</v>
      </c>
      <c r="E1942" s="45">
        <v>7.9326274399999994E-3</v>
      </c>
      <c r="F1942" s="45">
        <v>1.24113255E-3</v>
      </c>
      <c r="G1942" s="45">
        <v>1.4940820600000001E-3</v>
      </c>
      <c r="H1942" s="45">
        <v>5.1974124000000003E-3</v>
      </c>
    </row>
    <row r="1943" spans="1:8" x14ac:dyDescent="0.35">
      <c r="A1943" s="45" t="s">
        <v>66</v>
      </c>
      <c r="B1943" s="45" t="s">
        <v>13</v>
      </c>
      <c r="C1943" s="45" t="s">
        <v>43</v>
      </c>
      <c r="D1943" s="45">
        <v>313</v>
      </c>
      <c r="E1943" s="45">
        <v>7.9426988399999999E-3</v>
      </c>
      <c r="F1943" s="45">
        <v>1.07490953E-3</v>
      </c>
      <c r="G1943" s="45">
        <v>1.7689842E-3</v>
      </c>
      <c r="H1943" s="45">
        <v>5.0988046300000003E-3</v>
      </c>
    </row>
    <row r="1944" spans="1:8" x14ac:dyDescent="0.35">
      <c r="A1944" s="45" t="s">
        <v>66</v>
      </c>
      <c r="B1944" s="45" t="s">
        <v>8</v>
      </c>
      <c r="C1944" s="45" t="s">
        <v>44</v>
      </c>
      <c r="D1944" s="45">
        <v>469</v>
      </c>
      <c r="E1944" s="45">
        <v>8.0503482100000006E-3</v>
      </c>
      <c r="F1944" s="45">
        <v>8.3464103E-4</v>
      </c>
      <c r="G1944" s="45">
        <v>1.40473204E-3</v>
      </c>
      <c r="H1944" s="45">
        <v>5.81097465E-3</v>
      </c>
    </row>
    <row r="1945" spans="1:8" x14ac:dyDescent="0.35">
      <c r="A1945" s="45" t="s">
        <v>66</v>
      </c>
      <c r="B1945" s="45" t="s">
        <v>10</v>
      </c>
      <c r="C1945" s="45" t="s">
        <v>44</v>
      </c>
      <c r="D1945" s="45">
        <v>150</v>
      </c>
      <c r="E1945" s="45">
        <v>7.1962960700000002E-3</v>
      </c>
      <c r="F1945" s="45">
        <v>7.6172816000000005E-4</v>
      </c>
      <c r="G1945" s="45">
        <v>1.23287013E-3</v>
      </c>
      <c r="H1945" s="45">
        <v>5.2016972899999996E-3</v>
      </c>
    </row>
    <row r="1946" spans="1:8" x14ac:dyDescent="0.35">
      <c r="A1946" s="45" t="s">
        <v>66</v>
      </c>
      <c r="B1946" s="45" t="s">
        <v>11</v>
      </c>
      <c r="C1946" s="45" t="s">
        <v>44</v>
      </c>
      <c r="D1946" s="45">
        <v>122</v>
      </c>
      <c r="E1946" s="45">
        <v>8.0999542000000004E-3</v>
      </c>
      <c r="F1946" s="45">
        <v>8.7488590000000003E-4</v>
      </c>
      <c r="G1946" s="45">
        <v>1.1562687299999999E-3</v>
      </c>
      <c r="H1946" s="45">
        <v>6.0687990900000002E-3</v>
      </c>
    </row>
    <row r="1947" spans="1:8" x14ac:dyDescent="0.35">
      <c r="A1947" s="45" t="s">
        <v>66</v>
      </c>
      <c r="B1947" s="45" t="s">
        <v>12</v>
      </c>
      <c r="C1947" s="45" t="s">
        <v>44</v>
      </c>
      <c r="D1947" s="45">
        <v>72</v>
      </c>
      <c r="E1947" s="45">
        <v>9.9365030899999998E-3</v>
      </c>
      <c r="F1947" s="45">
        <v>1.0908562499999999E-3</v>
      </c>
      <c r="G1947" s="45">
        <v>1.7013886399999999E-3</v>
      </c>
      <c r="H1947" s="45">
        <v>7.1442577599999998E-3</v>
      </c>
    </row>
    <row r="1948" spans="1:8" x14ac:dyDescent="0.35">
      <c r="A1948" s="45" t="s">
        <v>66</v>
      </c>
      <c r="B1948" s="45" t="s">
        <v>13</v>
      </c>
      <c r="C1948" s="45" t="s">
        <v>44</v>
      </c>
      <c r="D1948" s="45">
        <v>125</v>
      </c>
      <c r="E1948" s="45">
        <v>7.9403701300000008E-3</v>
      </c>
      <c r="F1948" s="45">
        <v>7.3527751999999998E-4</v>
      </c>
      <c r="G1948" s="45">
        <v>1.6825923400000001E-3</v>
      </c>
      <c r="H1948" s="45">
        <v>5.5224997699999997E-3</v>
      </c>
    </row>
    <row r="1949" spans="1:8" x14ac:dyDescent="0.35">
      <c r="A1949" s="45" t="s">
        <v>66</v>
      </c>
      <c r="B1949" s="45" t="s">
        <v>8</v>
      </c>
      <c r="C1949" s="45" t="s">
        <v>45</v>
      </c>
      <c r="D1949" s="45">
        <v>1565</v>
      </c>
      <c r="E1949" s="45">
        <v>6.8197991999999997E-3</v>
      </c>
      <c r="F1949" s="45">
        <v>1.25056183E-3</v>
      </c>
      <c r="G1949" s="45">
        <v>1.4423142800000001E-3</v>
      </c>
      <c r="H1949" s="45">
        <v>4.12692261E-3</v>
      </c>
    </row>
    <row r="1950" spans="1:8" x14ac:dyDescent="0.35">
      <c r="A1950" s="45" t="s">
        <v>66</v>
      </c>
      <c r="B1950" s="45" t="s">
        <v>10</v>
      </c>
      <c r="C1950" s="45" t="s">
        <v>45</v>
      </c>
      <c r="D1950" s="45">
        <v>648</v>
      </c>
      <c r="E1950" s="45">
        <v>6.1015908399999997E-3</v>
      </c>
      <c r="F1950" s="45">
        <v>1.08280083E-3</v>
      </c>
      <c r="G1950" s="45">
        <v>1.30503021E-3</v>
      </c>
      <c r="H1950" s="45">
        <v>3.7137593300000001E-3</v>
      </c>
    </row>
    <row r="1951" spans="1:8" x14ac:dyDescent="0.35">
      <c r="A1951" s="45" t="s">
        <v>66</v>
      </c>
      <c r="B1951" s="45" t="s">
        <v>11</v>
      </c>
      <c r="C1951" s="45" t="s">
        <v>45</v>
      </c>
      <c r="D1951" s="45">
        <v>332</v>
      </c>
      <c r="E1951" s="45">
        <v>6.4843399100000003E-3</v>
      </c>
      <c r="F1951" s="45">
        <v>1.2093162000000001E-3</v>
      </c>
      <c r="G1951" s="45">
        <v>1.2872320100000001E-3</v>
      </c>
      <c r="H1951" s="45">
        <v>3.9877912100000001E-3</v>
      </c>
    </row>
    <row r="1952" spans="1:8" x14ac:dyDescent="0.35">
      <c r="A1952" s="45" t="s">
        <v>66</v>
      </c>
      <c r="B1952" s="45" t="s">
        <v>12</v>
      </c>
      <c r="C1952" s="45" t="s">
        <v>45</v>
      </c>
      <c r="D1952" s="45">
        <v>194</v>
      </c>
      <c r="E1952" s="45">
        <v>8.5954799100000003E-3</v>
      </c>
      <c r="F1952" s="45">
        <v>1.5601133799999999E-3</v>
      </c>
      <c r="G1952" s="45">
        <v>1.6587912900000001E-3</v>
      </c>
      <c r="H1952" s="45">
        <v>5.3765747899999997E-3</v>
      </c>
    </row>
    <row r="1953" spans="1:8" x14ac:dyDescent="0.35">
      <c r="A1953" s="45" t="s">
        <v>66</v>
      </c>
      <c r="B1953" s="45" t="s">
        <v>13</v>
      </c>
      <c r="C1953" s="45" t="s">
        <v>45</v>
      </c>
      <c r="D1953" s="45">
        <v>391</v>
      </c>
      <c r="E1953" s="45">
        <v>7.41388984E-3</v>
      </c>
      <c r="F1953" s="45">
        <v>1.4100239100000001E-3</v>
      </c>
      <c r="G1953" s="45">
        <v>1.69410674E-3</v>
      </c>
      <c r="H1953" s="45">
        <v>4.3097586700000003E-3</v>
      </c>
    </row>
    <row r="1954" spans="1:8" x14ac:dyDescent="0.35">
      <c r="A1954" s="45" t="s">
        <v>66</v>
      </c>
      <c r="B1954" s="45" t="s">
        <v>8</v>
      </c>
      <c r="C1954" s="45" t="s">
        <v>46</v>
      </c>
      <c r="D1954" s="45">
        <v>786</v>
      </c>
      <c r="E1954" s="45">
        <v>7.3074961099999997E-3</v>
      </c>
      <c r="F1954" s="45">
        <v>9.0371996000000005E-4</v>
      </c>
      <c r="G1954" s="45">
        <v>1.50090389E-3</v>
      </c>
      <c r="H1954" s="45">
        <v>4.90287178E-3</v>
      </c>
    </row>
    <row r="1955" spans="1:8" x14ac:dyDescent="0.35">
      <c r="A1955" s="45" t="s">
        <v>66</v>
      </c>
      <c r="B1955" s="45" t="s">
        <v>10</v>
      </c>
      <c r="C1955" s="45" t="s">
        <v>46</v>
      </c>
      <c r="D1955" s="45">
        <v>302</v>
      </c>
      <c r="E1955" s="45">
        <v>6.2414150200000001E-3</v>
      </c>
      <c r="F1955" s="45">
        <v>6.8156708000000001E-4</v>
      </c>
      <c r="G1955" s="45">
        <v>1.35064054E-3</v>
      </c>
      <c r="H1955" s="45">
        <v>4.2092068999999999E-3</v>
      </c>
    </row>
    <row r="1956" spans="1:8" x14ac:dyDescent="0.35">
      <c r="A1956" s="45" t="s">
        <v>66</v>
      </c>
      <c r="B1956" s="45" t="s">
        <v>11</v>
      </c>
      <c r="C1956" s="45" t="s">
        <v>46</v>
      </c>
      <c r="D1956" s="45">
        <v>171</v>
      </c>
      <c r="E1956" s="45">
        <v>7.05537934E-3</v>
      </c>
      <c r="F1956" s="45">
        <v>9.2497808999999999E-4</v>
      </c>
      <c r="G1956" s="45">
        <v>1.40323779E-3</v>
      </c>
      <c r="H1956" s="45">
        <v>4.7271629499999997E-3</v>
      </c>
    </row>
    <row r="1957" spans="1:8" x14ac:dyDescent="0.35">
      <c r="A1957" s="45" t="s">
        <v>66</v>
      </c>
      <c r="B1957" s="45" t="s">
        <v>12</v>
      </c>
      <c r="C1957" s="45" t="s">
        <v>46</v>
      </c>
      <c r="D1957" s="45">
        <v>104</v>
      </c>
      <c r="E1957" s="45">
        <v>8.8861064199999996E-3</v>
      </c>
      <c r="F1957" s="45">
        <v>1.4199383400000001E-3</v>
      </c>
      <c r="G1957" s="45">
        <v>1.8920270100000001E-3</v>
      </c>
      <c r="H1957" s="45">
        <v>5.5741406200000001E-3</v>
      </c>
    </row>
    <row r="1958" spans="1:8" x14ac:dyDescent="0.35">
      <c r="A1958" s="45" t="s">
        <v>66</v>
      </c>
      <c r="B1958" s="45" t="s">
        <v>13</v>
      </c>
      <c r="C1958" s="45" t="s">
        <v>46</v>
      </c>
      <c r="D1958" s="45">
        <v>209</v>
      </c>
      <c r="E1958" s="45">
        <v>8.2687065699999993E-3</v>
      </c>
      <c r="F1958" s="45">
        <v>9.5045831000000001E-4</v>
      </c>
      <c r="G1958" s="45">
        <v>1.6033136000000001E-3</v>
      </c>
      <c r="H1958" s="45">
        <v>5.7149341999999997E-3</v>
      </c>
    </row>
    <row r="1959" spans="1:8" x14ac:dyDescent="0.35">
      <c r="A1959" s="45" t="s">
        <v>66</v>
      </c>
      <c r="B1959" s="45" t="s">
        <v>8</v>
      </c>
      <c r="C1959" s="45" t="s">
        <v>47</v>
      </c>
      <c r="D1959" s="45">
        <v>561</v>
      </c>
      <c r="E1959" s="45">
        <v>6.8238138699999997E-3</v>
      </c>
      <c r="F1959" s="45">
        <v>2.3746427999999999E-4</v>
      </c>
      <c r="G1959" s="45">
        <v>1.73014848E-3</v>
      </c>
      <c r="H1959" s="45">
        <v>4.8443790100000002E-3</v>
      </c>
    </row>
    <row r="1960" spans="1:8" x14ac:dyDescent="0.35">
      <c r="A1960" s="45" t="s">
        <v>66</v>
      </c>
      <c r="B1960" s="45" t="s">
        <v>10</v>
      </c>
      <c r="C1960" s="45" t="s">
        <v>47</v>
      </c>
      <c r="D1960" s="45">
        <v>218</v>
      </c>
      <c r="E1960" s="45">
        <v>6.3211431499999998E-3</v>
      </c>
      <c r="F1960" s="45">
        <v>1.6904497E-4</v>
      </c>
      <c r="G1960" s="45">
        <v>1.6510573700000001E-3</v>
      </c>
      <c r="H1960" s="45">
        <v>4.48973173E-3</v>
      </c>
    </row>
    <row r="1961" spans="1:8" x14ac:dyDescent="0.35">
      <c r="A1961" s="45" t="s">
        <v>66</v>
      </c>
      <c r="B1961" s="45" t="s">
        <v>11</v>
      </c>
      <c r="C1961" s="45" t="s">
        <v>47</v>
      </c>
      <c r="D1961" s="45">
        <v>154</v>
      </c>
      <c r="E1961" s="45">
        <v>6.8894297500000003E-3</v>
      </c>
      <c r="F1961" s="45">
        <v>3.2249554000000002E-4</v>
      </c>
      <c r="G1961" s="45">
        <v>1.6829002E-3</v>
      </c>
      <c r="H1961" s="45">
        <v>4.8722340400000003E-3</v>
      </c>
    </row>
    <row r="1962" spans="1:8" x14ac:dyDescent="0.35">
      <c r="A1962" s="45" t="s">
        <v>66</v>
      </c>
      <c r="B1962" s="45" t="s">
        <v>12</v>
      </c>
      <c r="C1962" s="45" t="s">
        <v>47</v>
      </c>
      <c r="D1962" s="45">
        <v>35</v>
      </c>
      <c r="E1962" s="45">
        <v>8.5175262200000001E-3</v>
      </c>
      <c r="F1962" s="45">
        <v>7.1494684000000005E-4</v>
      </c>
      <c r="G1962" s="45">
        <v>2.3091928499999999E-3</v>
      </c>
      <c r="H1962" s="45">
        <v>5.4821426299999998E-3</v>
      </c>
    </row>
    <row r="1963" spans="1:8" x14ac:dyDescent="0.35">
      <c r="A1963" s="45" t="s">
        <v>66</v>
      </c>
      <c r="B1963" s="45" t="s">
        <v>13</v>
      </c>
      <c r="C1963" s="45" t="s">
        <v>47</v>
      </c>
      <c r="D1963" s="45">
        <v>154</v>
      </c>
      <c r="E1963" s="45">
        <v>7.0848362099999998E-3</v>
      </c>
      <c r="F1963" s="45">
        <v>1.4076755E-4</v>
      </c>
      <c r="G1963" s="45">
        <v>1.7577559E-3</v>
      </c>
      <c r="H1963" s="45">
        <v>5.1736108800000003E-3</v>
      </c>
    </row>
    <row r="1964" spans="1:8" x14ac:dyDescent="0.35">
      <c r="A1964" s="45" t="s">
        <v>66</v>
      </c>
      <c r="B1964" s="45" t="s">
        <v>8</v>
      </c>
      <c r="C1964" s="45" t="s">
        <v>48</v>
      </c>
      <c r="D1964" s="45">
        <v>1919</v>
      </c>
      <c r="E1964" s="45">
        <v>6.1866891499999998E-3</v>
      </c>
      <c r="F1964" s="45">
        <v>1.10333651E-3</v>
      </c>
      <c r="G1964" s="45">
        <v>9.1631177999999998E-4</v>
      </c>
      <c r="H1964" s="45">
        <v>4.1670403699999997E-3</v>
      </c>
    </row>
    <row r="1965" spans="1:8" x14ac:dyDescent="0.35">
      <c r="A1965" s="45" t="s">
        <v>66</v>
      </c>
      <c r="B1965" s="45" t="s">
        <v>10</v>
      </c>
      <c r="C1965" s="45" t="s">
        <v>48</v>
      </c>
      <c r="D1965" s="45">
        <v>636</v>
      </c>
      <c r="E1965" s="45">
        <v>5.5286947300000003E-3</v>
      </c>
      <c r="F1965" s="45">
        <v>1.0224308900000001E-3</v>
      </c>
      <c r="G1965" s="45">
        <v>7.7513516000000005E-4</v>
      </c>
      <c r="H1965" s="45">
        <v>3.7311281999999999E-3</v>
      </c>
    </row>
    <row r="1966" spans="1:8" x14ac:dyDescent="0.35">
      <c r="A1966" s="45" t="s">
        <v>66</v>
      </c>
      <c r="B1966" s="45" t="s">
        <v>11</v>
      </c>
      <c r="C1966" s="45" t="s">
        <v>48</v>
      </c>
      <c r="D1966" s="45">
        <v>410</v>
      </c>
      <c r="E1966" s="45">
        <v>6.2383409899999997E-3</v>
      </c>
      <c r="F1966" s="45">
        <v>1.2043245000000001E-3</v>
      </c>
      <c r="G1966" s="45">
        <v>8.3530914999999995E-4</v>
      </c>
      <c r="H1966" s="45">
        <v>4.19870686E-3</v>
      </c>
    </row>
    <row r="1967" spans="1:8" x14ac:dyDescent="0.35">
      <c r="A1967" s="45" t="s">
        <v>66</v>
      </c>
      <c r="B1967" s="45" t="s">
        <v>12</v>
      </c>
      <c r="C1967" s="45" t="s">
        <v>48</v>
      </c>
      <c r="D1967" s="45">
        <v>170</v>
      </c>
      <c r="E1967" s="45">
        <v>7.6260210100000001E-3</v>
      </c>
      <c r="F1967" s="45">
        <v>1.26273123E-3</v>
      </c>
      <c r="G1967" s="45">
        <v>1.1601304900000001E-3</v>
      </c>
      <c r="H1967" s="45">
        <v>5.2031587799999997E-3</v>
      </c>
    </row>
    <row r="1968" spans="1:8" x14ac:dyDescent="0.35">
      <c r="A1968" s="45" t="s">
        <v>66</v>
      </c>
      <c r="B1968" s="45" t="s">
        <v>13</v>
      </c>
      <c r="C1968" s="45" t="s">
        <v>48</v>
      </c>
      <c r="D1968" s="45">
        <v>703</v>
      </c>
      <c r="E1968" s="45">
        <v>6.4037884099999998E-3</v>
      </c>
      <c r="F1968" s="45">
        <v>1.0790887099999999E-3</v>
      </c>
      <c r="G1968" s="45">
        <v>1.0323149699999999E-3</v>
      </c>
      <c r="H1968" s="45">
        <v>4.2923842499999997E-3</v>
      </c>
    </row>
    <row r="1969" spans="1:8" x14ac:dyDescent="0.35">
      <c r="A1969" s="45" t="s">
        <v>66</v>
      </c>
      <c r="B1969" s="45" t="s">
        <v>8</v>
      </c>
      <c r="C1969" s="45" t="s">
        <v>49</v>
      </c>
      <c r="D1969" s="45">
        <v>1414</v>
      </c>
      <c r="E1969" s="45">
        <v>7.4666281099999999E-3</v>
      </c>
      <c r="F1969" s="45">
        <v>1.1108325700000001E-3</v>
      </c>
      <c r="G1969" s="45">
        <v>1.17164966E-3</v>
      </c>
      <c r="H1969" s="45">
        <v>5.1841454100000003E-3</v>
      </c>
    </row>
    <row r="1970" spans="1:8" x14ac:dyDescent="0.35">
      <c r="A1970" s="45" t="s">
        <v>66</v>
      </c>
      <c r="B1970" s="45" t="s">
        <v>10</v>
      </c>
      <c r="C1970" s="45" t="s">
        <v>49</v>
      </c>
      <c r="D1970" s="45">
        <v>616</v>
      </c>
      <c r="E1970" s="45">
        <v>6.6335976399999998E-3</v>
      </c>
      <c r="F1970" s="45">
        <v>1.01340766E-3</v>
      </c>
      <c r="G1970" s="45">
        <v>9.9127409999999992E-4</v>
      </c>
      <c r="H1970" s="45">
        <v>4.6289154000000001E-3</v>
      </c>
    </row>
    <row r="1971" spans="1:8" x14ac:dyDescent="0.35">
      <c r="A1971" s="45" t="s">
        <v>66</v>
      </c>
      <c r="B1971" s="45" t="s">
        <v>11</v>
      </c>
      <c r="C1971" s="45" t="s">
        <v>49</v>
      </c>
      <c r="D1971" s="45">
        <v>370</v>
      </c>
      <c r="E1971" s="45">
        <v>7.7890075100000003E-3</v>
      </c>
      <c r="F1971" s="45">
        <v>1.11179904E-3</v>
      </c>
      <c r="G1971" s="45">
        <v>1.17774001E-3</v>
      </c>
      <c r="H1971" s="45">
        <v>5.4994679699999997E-3</v>
      </c>
    </row>
    <row r="1972" spans="1:8" x14ac:dyDescent="0.35">
      <c r="A1972" s="45" t="s">
        <v>66</v>
      </c>
      <c r="B1972" s="45" t="s">
        <v>12</v>
      </c>
      <c r="C1972" s="45" t="s">
        <v>49</v>
      </c>
      <c r="D1972" s="45">
        <v>117</v>
      </c>
      <c r="E1972" s="45">
        <v>8.8542653600000003E-3</v>
      </c>
      <c r="F1972" s="45">
        <v>1.26384911E-3</v>
      </c>
      <c r="G1972" s="45">
        <v>1.5231281200000001E-3</v>
      </c>
      <c r="H1972" s="45">
        <v>6.0672876700000001E-3</v>
      </c>
    </row>
    <row r="1973" spans="1:8" x14ac:dyDescent="0.35">
      <c r="A1973" s="45" t="s">
        <v>66</v>
      </c>
      <c r="B1973" s="45" t="s">
        <v>13</v>
      </c>
      <c r="C1973" s="45" t="s">
        <v>49</v>
      </c>
      <c r="D1973" s="45">
        <v>311</v>
      </c>
      <c r="E1973" s="45">
        <v>8.2110423800000002E-3</v>
      </c>
      <c r="F1973" s="45">
        <v>1.2450872899999999E-3</v>
      </c>
      <c r="G1973" s="45">
        <v>1.3894468800000001E-3</v>
      </c>
      <c r="H1973" s="45">
        <v>5.57650777E-3</v>
      </c>
    </row>
    <row r="1974" spans="1:8" x14ac:dyDescent="0.35">
      <c r="A1974" s="45" t="s">
        <v>66</v>
      </c>
      <c r="B1974" s="45" t="s">
        <v>8</v>
      </c>
      <c r="C1974" s="45" t="s">
        <v>50</v>
      </c>
      <c r="D1974" s="45">
        <v>803</v>
      </c>
      <c r="E1974" s="45">
        <v>7.7420751900000003E-3</v>
      </c>
      <c r="F1974" s="45">
        <v>8.3238180000000004E-4</v>
      </c>
      <c r="G1974" s="45">
        <v>2.0266878700000001E-3</v>
      </c>
      <c r="H1974" s="45">
        <v>4.88300504E-3</v>
      </c>
    </row>
    <row r="1975" spans="1:8" x14ac:dyDescent="0.35">
      <c r="A1975" s="45" t="s">
        <v>66</v>
      </c>
      <c r="B1975" s="45" t="s">
        <v>10</v>
      </c>
      <c r="C1975" s="45" t="s">
        <v>50</v>
      </c>
      <c r="D1975" s="45">
        <v>262</v>
      </c>
      <c r="E1975" s="45">
        <v>6.6694936500000003E-3</v>
      </c>
      <c r="F1975" s="45">
        <v>7.3694139000000003E-4</v>
      </c>
      <c r="G1975" s="45">
        <v>1.8912122799999999E-3</v>
      </c>
      <c r="H1975" s="45">
        <v>4.0413395200000002E-3</v>
      </c>
    </row>
    <row r="1976" spans="1:8" x14ac:dyDescent="0.35">
      <c r="A1976" s="45" t="s">
        <v>66</v>
      </c>
      <c r="B1976" s="45" t="s">
        <v>11</v>
      </c>
      <c r="C1976" s="45" t="s">
        <v>50</v>
      </c>
      <c r="D1976" s="45">
        <v>203</v>
      </c>
      <c r="E1976" s="45">
        <v>7.54601102E-3</v>
      </c>
      <c r="F1976" s="45">
        <v>9.3231138000000001E-4</v>
      </c>
      <c r="G1976" s="45">
        <v>2.0081871200000002E-3</v>
      </c>
      <c r="H1976" s="45">
        <v>4.60551199E-3</v>
      </c>
    </row>
    <row r="1977" spans="1:8" x14ac:dyDescent="0.35">
      <c r="A1977" s="45" t="s">
        <v>66</v>
      </c>
      <c r="B1977" s="45" t="s">
        <v>12</v>
      </c>
      <c r="C1977" s="45" t="s">
        <v>50</v>
      </c>
      <c r="D1977" s="45">
        <v>101</v>
      </c>
      <c r="E1977" s="45">
        <v>9.8057615800000008E-3</v>
      </c>
      <c r="F1977" s="45">
        <v>9.0701753999999999E-4</v>
      </c>
      <c r="G1977" s="45">
        <v>2.1739775899999999E-3</v>
      </c>
      <c r="H1977" s="45">
        <v>6.7247659700000002E-3</v>
      </c>
    </row>
    <row r="1978" spans="1:8" x14ac:dyDescent="0.35">
      <c r="A1978" s="45" t="s">
        <v>66</v>
      </c>
      <c r="B1978" s="45" t="s">
        <v>13</v>
      </c>
      <c r="C1978" s="45" t="s">
        <v>50</v>
      </c>
      <c r="D1978" s="45">
        <v>237</v>
      </c>
      <c r="E1978" s="45">
        <v>8.21627378E-3</v>
      </c>
      <c r="F1978" s="45">
        <v>8.2048926999999999E-4</v>
      </c>
      <c r="G1978" s="45">
        <v>2.1295317200000002E-3</v>
      </c>
      <c r="H1978" s="45">
        <v>5.2662523100000004E-3</v>
      </c>
    </row>
    <row r="1979" spans="1:8" x14ac:dyDescent="0.35">
      <c r="A1979" s="45" t="s">
        <v>66</v>
      </c>
      <c r="B1979" s="45" t="s">
        <v>8</v>
      </c>
      <c r="C1979" s="45" t="s">
        <v>51</v>
      </c>
      <c r="D1979" s="45">
        <v>1235</v>
      </c>
      <c r="E1979" s="45">
        <v>6.52184524E-3</v>
      </c>
      <c r="F1979" s="45">
        <v>9.2337658000000002E-4</v>
      </c>
      <c r="G1979" s="45">
        <v>9.0494239999999997E-4</v>
      </c>
      <c r="H1979" s="45">
        <v>4.69352577E-3</v>
      </c>
    </row>
    <row r="1980" spans="1:8" x14ac:dyDescent="0.35">
      <c r="A1980" s="45" t="s">
        <v>66</v>
      </c>
      <c r="B1980" s="45" t="s">
        <v>10</v>
      </c>
      <c r="C1980" s="45" t="s">
        <v>51</v>
      </c>
      <c r="D1980" s="45">
        <v>530</v>
      </c>
      <c r="E1980" s="45">
        <v>6.0120979399999998E-3</v>
      </c>
      <c r="F1980" s="45">
        <v>8.2990454999999999E-4</v>
      </c>
      <c r="G1980" s="45">
        <v>8.8404064000000004E-4</v>
      </c>
      <c r="H1980" s="45">
        <v>4.2981522600000002E-3</v>
      </c>
    </row>
    <row r="1981" spans="1:8" x14ac:dyDescent="0.35">
      <c r="A1981" s="45" t="s">
        <v>66</v>
      </c>
      <c r="B1981" s="45" t="s">
        <v>11</v>
      </c>
      <c r="C1981" s="45" t="s">
        <v>51</v>
      </c>
      <c r="D1981" s="45">
        <v>291</v>
      </c>
      <c r="E1981" s="45">
        <v>6.2102660699999996E-3</v>
      </c>
      <c r="F1981" s="45">
        <v>9.2425519999999998E-4</v>
      </c>
      <c r="G1981" s="45">
        <v>8.1806008000000002E-4</v>
      </c>
      <c r="H1981" s="45">
        <v>4.4679502999999997E-3</v>
      </c>
    </row>
    <row r="1982" spans="1:8" x14ac:dyDescent="0.35">
      <c r="A1982" s="45" t="s">
        <v>66</v>
      </c>
      <c r="B1982" s="45" t="s">
        <v>12</v>
      </c>
      <c r="C1982" s="45" t="s">
        <v>51</v>
      </c>
      <c r="D1982" s="45">
        <v>99</v>
      </c>
      <c r="E1982" s="45">
        <v>8.6920125000000004E-3</v>
      </c>
      <c r="F1982" s="45">
        <v>1.12537387E-3</v>
      </c>
      <c r="G1982" s="45">
        <v>1.1443132800000001E-3</v>
      </c>
      <c r="H1982" s="45">
        <v>6.4223248600000001E-3</v>
      </c>
    </row>
    <row r="1983" spans="1:8" x14ac:dyDescent="0.35">
      <c r="A1983" s="45" t="s">
        <v>66</v>
      </c>
      <c r="B1983" s="45" t="s">
        <v>13</v>
      </c>
      <c r="C1983" s="45" t="s">
        <v>51</v>
      </c>
      <c r="D1983" s="45">
        <v>315</v>
      </c>
      <c r="E1983" s="45">
        <v>6.9853025300000001E-3</v>
      </c>
      <c r="F1983" s="45">
        <v>1.01635044E-3</v>
      </c>
      <c r="G1983" s="45">
        <v>9.4514231000000001E-4</v>
      </c>
      <c r="H1983" s="45">
        <v>5.0238092900000003E-3</v>
      </c>
    </row>
    <row r="1984" spans="1:8" x14ac:dyDescent="0.35">
      <c r="A1984" s="45" t="s">
        <v>66</v>
      </c>
      <c r="B1984" s="45" t="s">
        <v>8</v>
      </c>
      <c r="C1984" s="45" t="s">
        <v>52</v>
      </c>
      <c r="D1984" s="45">
        <v>1722</v>
      </c>
      <c r="E1984" s="45">
        <v>4.7626640299999997E-3</v>
      </c>
      <c r="F1984" s="45">
        <v>7.9035040000000002E-4</v>
      </c>
      <c r="G1984" s="45">
        <v>5.9730801000000002E-4</v>
      </c>
      <c r="H1984" s="45">
        <v>3.3750051399999998E-3</v>
      </c>
    </row>
    <row r="1985" spans="1:8" x14ac:dyDescent="0.35">
      <c r="A1985" s="45" t="s">
        <v>66</v>
      </c>
      <c r="B1985" s="45" t="s">
        <v>10</v>
      </c>
      <c r="C1985" s="45" t="s">
        <v>52</v>
      </c>
      <c r="D1985" s="45">
        <v>658</v>
      </c>
      <c r="E1985" s="45">
        <v>4.3132772199999999E-3</v>
      </c>
      <c r="F1985" s="45">
        <v>7.0035438000000004E-4</v>
      </c>
      <c r="G1985" s="45">
        <v>5.1773729000000003E-4</v>
      </c>
      <c r="H1985" s="45">
        <v>3.09518508E-3</v>
      </c>
    </row>
    <row r="1986" spans="1:8" x14ac:dyDescent="0.35">
      <c r="A1986" s="45" t="s">
        <v>66</v>
      </c>
      <c r="B1986" s="45" t="s">
        <v>11</v>
      </c>
      <c r="C1986" s="45" t="s">
        <v>52</v>
      </c>
      <c r="D1986" s="45">
        <v>345</v>
      </c>
      <c r="E1986" s="45">
        <v>4.9405190799999997E-3</v>
      </c>
      <c r="F1986" s="45">
        <v>8.9566535000000004E-4</v>
      </c>
      <c r="G1986" s="45">
        <v>5.7944151000000001E-4</v>
      </c>
      <c r="H1986" s="45">
        <v>3.46541173E-3</v>
      </c>
    </row>
    <row r="1987" spans="1:8" x14ac:dyDescent="0.35">
      <c r="A1987" s="45" t="s">
        <v>66</v>
      </c>
      <c r="B1987" s="45" t="s">
        <v>12</v>
      </c>
      <c r="C1987" s="45" t="s">
        <v>52</v>
      </c>
      <c r="D1987" s="45">
        <v>90</v>
      </c>
      <c r="E1987" s="45">
        <v>6.3162291999999997E-3</v>
      </c>
      <c r="F1987" s="45">
        <v>1.07793193E-3</v>
      </c>
      <c r="G1987" s="45">
        <v>5.6237118000000003E-4</v>
      </c>
      <c r="H1987" s="45">
        <v>4.6759256799999999E-3</v>
      </c>
    </row>
    <row r="1988" spans="1:8" x14ac:dyDescent="0.35">
      <c r="A1988" s="45" t="s">
        <v>66</v>
      </c>
      <c r="B1988" s="45" t="s">
        <v>13</v>
      </c>
      <c r="C1988" s="45" t="s">
        <v>52</v>
      </c>
      <c r="D1988" s="45">
        <v>629</v>
      </c>
      <c r="E1988" s="45">
        <v>4.9129274000000002E-3</v>
      </c>
      <c r="F1988" s="45">
        <v>7.8558314000000005E-4</v>
      </c>
      <c r="G1988" s="45">
        <v>6.9534583000000004E-4</v>
      </c>
      <c r="H1988" s="45">
        <v>3.4319979400000001E-3</v>
      </c>
    </row>
    <row r="1989" spans="1:8" x14ac:dyDescent="0.35">
      <c r="A1989" s="45" t="s">
        <v>66</v>
      </c>
      <c r="B1989" s="45" t="s">
        <v>8</v>
      </c>
      <c r="C1989" s="45" t="s">
        <v>53</v>
      </c>
      <c r="D1989" s="45">
        <v>634</v>
      </c>
      <c r="E1989" s="45">
        <v>6.9028578600000001E-3</v>
      </c>
      <c r="F1989" s="45">
        <v>8.1723163000000005E-4</v>
      </c>
      <c r="G1989" s="45">
        <v>1.30551515E-3</v>
      </c>
      <c r="H1989" s="45">
        <v>4.7801106099999999E-3</v>
      </c>
    </row>
    <row r="1990" spans="1:8" x14ac:dyDescent="0.35">
      <c r="A1990" s="45" t="s">
        <v>66</v>
      </c>
      <c r="B1990" s="45" t="s">
        <v>10</v>
      </c>
      <c r="C1990" s="45" t="s">
        <v>53</v>
      </c>
      <c r="D1990" s="45">
        <v>174</v>
      </c>
      <c r="E1990" s="45">
        <v>5.6538684000000004E-3</v>
      </c>
      <c r="F1990" s="45">
        <v>6.0185160999999998E-4</v>
      </c>
      <c r="G1990" s="45">
        <v>1.19731776E-3</v>
      </c>
      <c r="H1990" s="45">
        <v>3.85469857E-3</v>
      </c>
    </row>
    <row r="1991" spans="1:8" x14ac:dyDescent="0.35">
      <c r="A1991" s="45" t="s">
        <v>66</v>
      </c>
      <c r="B1991" s="45" t="s">
        <v>11</v>
      </c>
      <c r="C1991" s="45" t="s">
        <v>53</v>
      </c>
      <c r="D1991" s="45">
        <v>119</v>
      </c>
      <c r="E1991" s="45">
        <v>6.4892621200000004E-3</v>
      </c>
      <c r="F1991" s="45">
        <v>7.1963487000000002E-4</v>
      </c>
      <c r="G1991" s="45">
        <v>1.12414386E-3</v>
      </c>
      <c r="H1991" s="45">
        <v>4.6454829499999999E-3</v>
      </c>
    </row>
    <row r="1992" spans="1:8" x14ac:dyDescent="0.35">
      <c r="A1992" s="45" t="s">
        <v>66</v>
      </c>
      <c r="B1992" s="45" t="s">
        <v>12</v>
      </c>
      <c r="C1992" s="45" t="s">
        <v>53</v>
      </c>
      <c r="D1992" s="45">
        <v>121</v>
      </c>
      <c r="E1992" s="45">
        <v>7.7462119000000001E-3</v>
      </c>
      <c r="F1992" s="45">
        <v>9.1636036000000004E-4</v>
      </c>
      <c r="G1992" s="45">
        <v>1.51629912E-3</v>
      </c>
      <c r="H1992" s="45">
        <v>5.3135519500000002E-3</v>
      </c>
    </row>
    <row r="1993" spans="1:8" x14ac:dyDescent="0.35">
      <c r="A1993" s="45" t="s">
        <v>66</v>
      </c>
      <c r="B1993" s="45" t="s">
        <v>13</v>
      </c>
      <c r="C1993" s="45" t="s">
        <v>53</v>
      </c>
      <c r="D1993" s="45">
        <v>220</v>
      </c>
      <c r="E1993" s="45">
        <v>7.6505679500000002E-3</v>
      </c>
      <c r="F1993" s="45">
        <v>9.8584782999999992E-4</v>
      </c>
      <c r="G1993" s="45">
        <v>1.37326364E-3</v>
      </c>
      <c r="H1993" s="45">
        <v>5.29145599E-3</v>
      </c>
    </row>
    <row r="1994" spans="1:8" x14ac:dyDescent="0.35">
      <c r="A1994" s="45" t="s">
        <v>66</v>
      </c>
      <c r="B1994" s="45" t="s">
        <v>8</v>
      </c>
      <c r="C1994" s="45" t="s">
        <v>54</v>
      </c>
      <c r="D1994" s="45">
        <v>3747</v>
      </c>
      <c r="E1994" s="45">
        <v>4.63564346E-3</v>
      </c>
      <c r="F1994" s="45">
        <v>8.8215918999999998E-4</v>
      </c>
      <c r="G1994" s="45">
        <v>7.1520464000000004E-4</v>
      </c>
      <c r="H1994" s="45">
        <v>3.0382791499999999E-3</v>
      </c>
    </row>
    <row r="1995" spans="1:8" x14ac:dyDescent="0.35">
      <c r="A1995" s="45" t="s">
        <v>66</v>
      </c>
      <c r="B1995" s="45" t="s">
        <v>10</v>
      </c>
      <c r="C1995" s="45" t="s">
        <v>54</v>
      </c>
      <c r="D1995" s="45">
        <v>1838</v>
      </c>
      <c r="E1995" s="45">
        <v>4.3891934299999996E-3</v>
      </c>
      <c r="F1995" s="45">
        <v>8.4519052999999995E-4</v>
      </c>
      <c r="G1995" s="45">
        <v>6.5430017999999995E-4</v>
      </c>
      <c r="H1995" s="45">
        <v>2.88970224E-3</v>
      </c>
    </row>
    <row r="1996" spans="1:8" x14ac:dyDescent="0.35">
      <c r="A1996" s="45" t="s">
        <v>66</v>
      </c>
      <c r="B1996" s="45" t="s">
        <v>11</v>
      </c>
      <c r="C1996" s="45" t="s">
        <v>54</v>
      </c>
      <c r="D1996" s="45">
        <v>791</v>
      </c>
      <c r="E1996" s="45">
        <v>4.6377063700000004E-3</v>
      </c>
      <c r="F1996" s="45">
        <v>9.7741640999999993E-4</v>
      </c>
      <c r="G1996" s="45">
        <v>6.6939387E-4</v>
      </c>
      <c r="H1996" s="45">
        <v>2.9908955900000002E-3</v>
      </c>
    </row>
    <row r="1997" spans="1:8" x14ac:dyDescent="0.35">
      <c r="A1997" s="45" t="s">
        <v>66</v>
      </c>
      <c r="B1997" s="45" t="s">
        <v>12</v>
      </c>
      <c r="C1997" s="45" t="s">
        <v>54</v>
      </c>
      <c r="D1997" s="45">
        <v>144</v>
      </c>
      <c r="E1997" s="45">
        <v>5.5793464699999996E-3</v>
      </c>
      <c r="F1997" s="45">
        <v>1.01771455E-3</v>
      </c>
      <c r="G1997" s="45">
        <v>9.0768043999999999E-4</v>
      </c>
      <c r="H1997" s="45">
        <v>3.6539510099999999E-3</v>
      </c>
    </row>
    <row r="1998" spans="1:8" x14ac:dyDescent="0.35">
      <c r="A1998" s="45" t="s">
        <v>66</v>
      </c>
      <c r="B1998" s="45" t="s">
        <v>13</v>
      </c>
      <c r="C1998" s="45" t="s">
        <v>54</v>
      </c>
      <c r="D1998" s="45">
        <v>974</v>
      </c>
      <c r="E1998" s="45">
        <v>4.9595142599999998E-3</v>
      </c>
      <c r="F1998" s="45">
        <v>8.5452054000000001E-4</v>
      </c>
      <c r="G1998" s="45">
        <v>8.3888248000000003E-4</v>
      </c>
      <c r="H1998" s="45">
        <v>3.26611077E-3</v>
      </c>
    </row>
    <row r="1999" spans="1:8" x14ac:dyDescent="0.35">
      <c r="A1999" s="45" t="s">
        <v>66</v>
      </c>
      <c r="B1999" s="45" t="s">
        <v>8</v>
      </c>
      <c r="C1999" s="45" t="s">
        <v>55</v>
      </c>
      <c r="D1999" s="45">
        <v>906</v>
      </c>
      <c r="E1999" s="45">
        <v>6.7919500299999996E-3</v>
      </c>
      <c r="F1999" s="45">
        <v>9.5518024000000004E-4</v>
      </c>
      <c r="G1999" s="45">
        <v>1.6904022199999999E-3</v>
      </c>
      <c r="H1999" s="45">
        <v>4.1463670800000003E-3</v>
      </c>
    </row>
    <row r="2000" spans="1:8" x14ac:dyDescent="0.35">
      <c r="A2000" s="45" t="s">
        <v>66</v>
      </c>
      <c r="B2000" s="45" t="s">
        <v>10</v>
      </c>
      <c r="C2000" s="45" t="s">
        <v>55</v>
      </c>
      <c r="D2000" s="45">
        <v>414</v>
      </c>
      <c r="E2000" s="45">
        <v>6.1205043200000002E-3</v>
      </c>
      <c r="F2000" s="45">
        <v>8.1790099000000004E-4</v>
      </c>
      <c r="G2000" s="45">
        <v>1.61382825E-3</v>
      </c>
      <c r="H2000" s="45">
        <v>3.6887745899999999E-3</v>
      </c>
    </row>
    <row r="2001" spans="1:8" x14ac:dyDescent="0.35">
      <c r="A2001" s="45" t="s">
        <v>66</v>
      </c>
      <c r="B2001" s="45" t="s">
        <v>11</v>
      </c>
      <c r="C2001" s="45" t="s">
        <v>55</v>
      </c>
      <c r="D2001" s="45">
        <v>190</v>
      </c>
      <c r="E2001" s="45">
        <v>6.2693101700000003E-3</v>
      </c>
      <c r="F2001" s="45">
        <v>9.2324536999999999E-4</v>
      </c>
      <c r="G2001" s="45">
        <v>1.5686522999999999E-3</v>
      </c>
      <c r="H2001" s="45">
        <v>3.7774120199999999E-3</v>
      </c>
    </row>
    <row r="2002" spans="1:8" x14ac:dyDescent="0.35">
      <c r="A2002" s="45" t="s">
        <v>66</v>
      </c>
      <c r="B2002" s="45" t="s">
        <v>12</v>
      </c>
      <c r="C2002" s="45" t="s">
        <v>55</v>
      </c>
      <c r="D2002" s="45">
        <v>78</v>
      </c>
      <c r="E2002" s="45">
        <v>8.7173549399999998E-3</v>
      </c>
      <c r="F2002" s="45">
        <v>1.25059331E-3</v>
      </c>
      <c r="G2002" s="45">
        <v>1.88419967E-3</v>
      </c>
      <c r="H2002" s="45">
        <v>5.5825614699999996E-3</v>
      </c>
    </row>
    <row r="2003" spans="1:8" x14ac:dyDescent="0.35">
      <c r="A2003" s="45" t="s">
        <v>66</v>
      </c>
      <c r="B2003" s="45" t="s">
        <v>13</v>
      </c>
      <c r="C2003" s="45" t="s">
        <v>55</v>
      </c>
      <c r="D2003" s="45">
        <v>224</v>
      </c>
      <c r="E2003" s="45">
        <v>7.8057826699999997E-3</v>
      </c>
      <c r="F2003" s="45">
        <v>1.1331222700000001E-3</v>
      </c>
      <c r="G2003" s="45">
        <v>1.8677143E-3</v>
      </c>
      <c r="H2003" s="45">
        <v>4.8049456099999999E-3</v>
      </c>
    </row>
    <row r="2004" spans="1:8" x14ac:dyDescent="0.35">
      <c r="A2004" s="45" t="s">
        <v>66</v>
      </c>
      <c r="B2004" s="45" t="s">
        <v>8</v>
      </c>
      <c r="C2004" s="45" t="s">
        <v>56</v>
      </c>
      <c r="D2004" s="45">
        <v>3290</v>
      </c>
      <c r="E2004" s="45">
        <v>5.8285697799999999E-3</v>
      </c>
      <c r="F2004" s="45">
        <v>9.5403765999999999E-4</v>
      </c>
      <c r="G2004" s="45">
        <v>1.02932544E-3</v>
      </c>
      <c r="H2004" s="45">
        <v>3.84520619E-3</v>
      </c>
    </row>
    <row r="2005" spans="1:8" x14ac:dyDescent="0.35">
      <c r="A2005" s="45" t="s">
        <v>66</v>
      </c>
      <c r="B2005" s="45" t="s">
        <v>10</v>
      </c>
      <c r="C2005" s="45" t="s">
        <v>56</v>
      </c>
      <c r="D2005" s="45">
        <v>1164</v>
      </c>
      <c r="E2005" s="45">
        <v>5.2159497099999999E-3</v>
      </c>
      <c r="F2005" s="45">
        <v>8.6118443999999995E-4</v>
      </c>
      <c r="G2005" s="45">
        <v>8.9364952999999999E-4</v>
      </c>
      <c r="H2005" s="45">
        <v>3.4611152500000002E-3</v>
      </c>
    </row>
    <row r="2006" spans="1:8" x14ac:dyDescent="0.35">
      <c r="A2006" s="45" t="s">
        <v>66</v>
      </c>
      <c r="B2006" s="45" t="s">
        <v>11</v>
      </c>
      <c r="C2006" s="45" t="s">
        <v>56</v>
      </c>
      <c r="D2006" s="45">
        <v>664</v>
      </c>
      <c r="E2006" s="45">
        <v>5.5412097399999997E-3</v>
      </c>
      <c r="F2006" s="45">
        <v>9.4642434999999997E-4</v>
      </c>
      <c r="G2006" s="45">
        <v>1.03373539E-3</v>
      </c>
      <c r="H2006" s="45">
        <v>3.5610495199999998E-3</v>
      </c>
    </row>
    <row r="2007" spans="1:8" x14ac:dyDescent="0.35">
      <c r="A2007" s="45" t="s">
        <v>66</v>
      </c>
      <c r="B2007" s="45" t="s">
        <v>12</v>
      </c>
      <c r="C2007" s="45" t="s">
        <v>56</v>
      </c>
      <c r="D2007" s="45">
        <v>314</v>
      </c>
      <c r="E2007" s="45">
        <v>7.7562881099999996E-3</v>
      </c>
      <c r="F2007" s="45">
        <v>1.3449882599999999E-3</v>
      </c>
      <c r="G2007" s="45">
        <v>1.1240118999999999E-3</v>
      </c>
      <c r="H2007" s="45">
        <v>5.2872874299999999E-3</v>
      </c>
    </row>
    <row r="2008" spans="1:8" x14ac:dyDescent="0.35">
      <c r="A2008" s="45" t="s">
        <v>66</v>
      </c>
      <c r="B2008" s="45" t="s">
        <v>13</v>
      </c>
      <c r="C2008" s="45" t="s">
        <v>56</v>
      </c>
      <c r="D2008" s="45">
        <v>1148</v>
      </c>
      <c r="E2008" s="45">
        <v>6.0886684600000001E-3</v>
      </c>
      <c r="F2008" s="45">
        <v>9.4565605000000003E-4</v>
      </c>
      <c r="G2008" s="45">
        <v>1.1384430400000001E-3</v>
      </c>
      <c r="H2008" s="45">
        <v>4.0045688899999999E-3</v>
      </c>
    </row>
    <row r="2009" spans="1:8" x14ac:dyDescent="0.35">
      <c r="A2009" s="45" t="s">
        <v>67</v>
      </c>
      <c r="B2009" s="45" t="s">
        <v>8</v>
      </c>
      <c r="C2009" s="45" t="s">
        <v>9</v>
      </c>
      <c r="D2009" s="45">
        <v>62015</v>
      </c>
      <c r="E2009" s="45">
        <v>6.0516158499999998E-3</v>
      </c>
      <c r="F2009" s="45">
        <v>9.4614424999999998E-4</v>
      </c>
      <c r="G2009" s="45">
        <v>1.10003063E-3</v>
      </c>
      <c r="H2009" s="45">
        <v>4.0053425199999999E-3</v>
      </c>
    </row>
    <row r="2010" spans="1:8" x14ac:dyDescent="0.35">
      <c r="A2010" s="45" t="s">
        <v>67</v>
      </c>
      <c r="B2010" s="45" t="s">
        <v>10</v>
      </c>
      <c r="C2010" s="45" t="s">
        <v>9</v>
      </c>
      <c r="D2010" s="45">
        <v>27348</v>
      </c>
      <c r="E2010" s="45">
        <v>5.3916603699999998E-3</v>
      </c>
      <c r="F2010" s="45">
        <v>8.4900218999999996E-4</v>
      </c>
      <c r="G2010" s="45">
        <v>9.5497428999999996E-4</v>
      </c>
      <c r="H2010" s="45">
        <v>3.5875941E-3</v>
      </c>
    </row>
    <row r="2011" spans="1:8" x14ac:dyDescent="0.35">
      <c r="A2011" s="45" t="s">
        <v>67</v>
      </c>
      <c r="B2011" s="45" t="s">
        <v>11</v>
      </c>
      <c r="C2011" s="45" t="s">
        <v>9</v>
      </c>
      <c r="D2011" s="45">
        <v>13782</v>
      </c>
      <c r="E2011" s="45">
        <v>5.9787144500000004E-3</v>
      </c>
      <c r="F2011" s="45">
        <v>9.8709561000000006E-4</v>
      </c>
      <c r="G2011" s="45">
        <v>1.06713409E-3</v>
      </c>
      <c r="H2011" s="45">
        <v>3.9243650099999999E-3</v>
      </c>
    </row>
    <row r="2012" spans="1:8" x14ac:dyDescent="0.35">
      <c r="A2012" s="45" t="s">
        <v>67</v>
      </c>
      <c r="B2012" s="45" t="s">
        <v>12</v>
      </c>
      <c r="C2012" s="45" t="s">
        <v>9</v>
      </c>
      <c r="D2012" s="45">
        <v>5222</v>
      </c>
      <c r="E2012" s="45">
        <v>7.7019476199999999E-3</v>
      </c>
      <c r="F2012" s="45">
        <v>1.24057117E-3</v>
      </c>
      <c r="G2012" s="45">
        <v>1.3865547700000001E-3</v>
      </c>
      <c r="H2012" s="45">
        <v>5.0747569400000003E-3</v>
      </c>
    </row>
    <row r="2013" spans="1:8" x14ac:dyDescent="0.35">
      <c r="A2013" s="45" t="s">
        <v>67</v>
      </c>
      <c r="B2013" s="45" t="s">
        <v>13</v>
      </c>
      <c r="C2013" s="45" t="s">
        <v>9</v>
      </c>
      <c r="D2013" s="45">
        <v>15663</v>
      </c>
      <c r="E2013" s="45">
        <v>6.71784566E-3</v>
      </c>
      <c r="F2013" s="45">
        <v>9.8156223000000001E-4</v>
      </c>
      <c r="G2013" s="45">
        <v>1.2867223E-3</v>
      </c>
      <c r="H2013" s="45">
        <v>4.4494549799999998E-3</v>
      </c>
    </row>
    <row r="2014" spans="1:8" x14ac:dyDescent="0.35">
      <c r="A2014" s="45" t="s">
        <v>67</v>
      </c>
      <c r="B2014" s="45" t="s">
        <v>8</v>
      </c>
      <c r="C2014" s="45" t="s">
        <v>14</v>
      </c>
      <c r="D2014" s="45">
        <v>1274</v>
      </c>
      <c r="E2014" s="45">
        <v>6.4865869099999997E-3</v>
      </c>
      <c r="F2014" s="45">
        <v>1.2240353099999999E-3</v>
      </c>
      <c r="G2014" s="45">
        <v>1.17570402E-3</v>
      </c>
      <c r="H2014" s="45">
        <v>4.0868471099999998E-3</v>
      </c>
    </row>
    <row r="2015" spans="1:8" x14ac:dyDescent="0.35">
      <c r="A2015" s="45" t="s">
        <v>67</v>
      </c>
      <c r="B2015" s="45" t="s">
        <v>10</v>
      </c>
      <c r="C2015" s="45" t="s">
        <v>14</v>
      </c>
      <c r="D2015" s="45">
        <v>520</v>
      </c>
      <c r="E2015" s="45">
        <v>5.9136615999999999E-3</v>
      </c>
      <c r="F2015" s="45">
        <v>1.15124174E-3</v>
      </c>
      <c r="G2015" s="45">
        <v>1.0614091099999999E-3</v>
      </c>
      <c r="H2015" s="45">
        <v>3.7010102600000001E-3</v>
      </c>
    </row>
    <row r="2016" spans="1:8" x14ac:dyDescent="0.35">
      <c r="A2016" s="45" t="s">
        <v>67</v>
      </c>
      <c r="B2016" s="45" t="s">
        <v>11</v>
      </c>
      <c r="C2016" s="45" t="s">
        <v>14</v>
      </c>
      <c r="D2016" s="45">
        <v>309</v>
      </c>
      <c r="E2016" s="45">
        <v>6.2016808200000004E-3</v>
      </c>
      <c r="F2016" s="45">
        <v>1.2474901699999999E-3</v>
      </c>
      <c r="G2016" s="45">
        <v>1.06312904E-3</v>
      </c>
      <c r="H2016" s="45">
        <v>3.8910611299999998E-3</v>
      </c>
    </row>
    <row r="2017" spans="1:8" x14ac:dyDescent="0.35">
      <c r="A2017" s="45" t="s">
        <v>67</v>
      </c>
      <c r="B2017" s="45" t="s">
        <v>12</v>
      </c>
      <c r="C2017" s="45" t="s">
        <v>14</v>
      </c>
      <c r="D2017" s="45">
        <v>96</v>
      </c>
      <c r="E2017" s="45">
        <v>7.6004289799999998E-3</v>
      </c>
      <c r="F2017" s="45">
        <v>1.5838394199999999E-3</v>
      </c>
      <c r="G2017" s="45">
        <v>1.53537302E-3</v>
      </c>
      <c r="H2017" s="45">
        <v>4.4812160199999996E-3</v>
      </c>
    </row>
    <row r="2018" spans="1:8" x14ac:dyDescent="0.35">
      <c r="A2018" s="45" t="s">
        <v>67</v>
      </c>
      <c r="B2018" s="45" t="s">
        <v>13</v>
      </c>
      <c r="C2018" s="45" t="s">
        <v>14</v>
      </c>
      <c r="D2018" s="45">
        <v>349</v>
      </c>
      <c r="E2018" s="45">
        <v>7.2860949499999996E-3</v>
      </c>
      <c r="F2018" s="45">
        <v>1.2127571000000001E-3</v>
      </c>
      <c r="G2018" s="45">
        <v>1.34673781E-3</v>
      </c>
      <c r="H2018" s="45">
        <v>4.7265995600000001E-3</v>
      </c>
    </row>
    <row r="2019" spans="1:8" x14ac:dyDescent="0.35">
      <c r="A2019" s="45" t="s">
        <v>67</v>
      </c>
      <c r="B2019" s="45" t="s">
        <v>8</v>
      </c>
      <c r="C2019" s="45" t="s">
        <v>15</v>
      </c>
      <c r="D2019" s="45">
        <v>765</v>
      </c>
      <c r="E2019" s="45">
        <v>7.2258984499999996E-3</v>
      </c>
      <c r="F2019" s="45">
        <v>1.27780779E-3</v>
      </c>
      <c r="G2019" s="45">
        <v>1.82983818E-3</v>
      </c>
      <c r="H2019" s="45">
        <v>4.1182520000000002E-3</v>
      </c>
    </row>
    <row r="2020" spans="1:8" x14ac:dyDescent="0.35">
      <c r="A2020" s="45" t="s">
        <v>67</v>
      </c>
      <c r="B2020" s="45" t="s">
        <v>10</v>
      </c>
      <c r="C2020" s="45" t="s">
        <v>15</v>
      </c>
      <c r="D2020" s="45">
        <v>307</v>
      </c>
      <c r="E2020" s="45">
        <v>6.36483569E-3</v>
      </c>
      <c r="F2020" s="45">
        <v>1.05256187E-3</v>
      </c>
      <c r="G2020" s="45">
        <v>1.5396532299999999E-3</v>
      </c>
      <c r="H2020" s="45">
        <v>3.77262009E-3</v>
      </c>
    </row>
    <row r="2021" spans="1:8" x14ac:dyDescent="0.35">
      <c r="A2021" s="45" t="s">
        <v>67</v>
      </c>
      <c r="B2021" s="45" t="s">
        <v>11</v>
      </c>
      <c r="C2021" s="45" t="s">
        <v>15</v>
      </c>
      <c r="D2021" s="45">
        <v>159</v>
      </c>
      <c r="E2021" s="45">
        <v>7.1834233499999999E-3</v>
      </c>
      <c r="F2021" s="45">
        <v>1.3096171599999999E-3</v>
      </c>
      <c r="G2021" s="45">
        <v>1.74775774E-3</v>
      </c>
      <c r="H2021" s="45">
        <v>4.1260479600000004E-3</v>
      </c>
    </row>
    <row r="2022" spans="1:8" x14ac:dyDescent="0.35">
      <c r="A2022" s="45" t="s">
        <v>67</v>
      </c>
      <c r="B2022" s="45" t="s">
        <v>12</v>
      </c>
      <c r="C2022" s="45" t="s">
        <v>15</v>
      </c>
      <c r="D2022" s="45">
        <v>88</v>
      </c>
      <c r="E2022" s="45">
        <v>9.4495736200000003E-3</v>
      </c>
      <c r="F2022" s="45">
        <v>1.74216096E-3</v>
      </c>
      <c r="G2022" s="45">
        <v>2.52932952E-3</v>
      </c>
      <c r="H2022" s="45">
        <v>5.1780827100000003E-3</v>
      </c>
    </row>
    <row r="2023" spans="1:8" x14ac:dyDescent="0.35">
      <c r="A2023" s="45" t="s">
        <v>67</v>
      </c>
      <c r="B2023" s="45" t="s">
        <v>13</v>
      </c>
      <c r="C2023" s="45" t="s">
        <v>15</v>
      </c>
      <c r="D2023" s="45">
        <v>211</v>
      </c>
      <c r="E2023" s="45">
        <v>7.5833221100000004E-3</v>
      </c>
      <c r="F2023" s="45">
        <v>1.3879012899999999E-3</v>
      </c>
      <c r="G2023" s="45">
        <v>2.0221715099999998E-3</v>
      </c>
      <c r="H2023" s="45">
        <v>4.1732488600000001E-3</v>
      </c>
    </row>
    <row r="2024" spans="1:8" x14ac:dyDescent="0.35">
      <c r="A2024" s="45" t="s">
        <v>67</v>
      </c>
      <c r="B2024" s="45" t="s">
        <v>8</v>
      </c>
      <c r="C2024" s="45" t="s">
        <v>16</v>
      </c>
      <c r="D2024" s="45">
        <v>812</v>
      </c>
      <c r="E2024" s="45">
        <v>5.5017900300000002E-3</v>
      </c>
      <c r="F2024" s="45">
        <v>7.7989564999999996E-4</v>
      </c>
      <c r="G2024" s="45">
        <v>5.6521936999999998E-4</v>
      </c>
      <c r="H2024" s="45">
        <v>4.1566745299999996E-3</v>
      </c>
    </row>
    <row r="2025" spans="1:8" x14ac:dyDescent="0.35">
      <c r="A2025" s="45" t="s">
        <v>67</v>
      </c>
      <c r="B2025" s="45" t="s">
        <v>10</v>
      </c>
      <c r="C2025" s="45" t="s">
        <v>16</v>
      </c>
      <c r="D2025" s="45">
        <v>383</v>
      </c>
      <c r="E2025" s="45">
        <v>5.08370783E-3</v>
      </c>
      <c r="F2025" s="45">
        <v>7.5784474999999996E-4</v>
      </c>
      <c r="G2025" s="45">
        <v>4.6559180000000001E-4</v>
      </c>
      <c r="H2025" s="45">
        <v>3.8602707699999998E-3</v>
      </c>
    </row>
    <row r="2026" spans="1:8" x14ac:dyDescent="0.35">
      <c r="A2026" s="45" t="s">
        <v>67</v>
      </c>
      <c r="B2026" s="45" t="s">
        <v>11</v>
      </c>
      <c r="C2026" s="45" t="s">
        <v>16</v>
      </c>
      <c r="D2026" s="45">
        <v>188</v>
      </c>
      <c r="E2026" s="45">
        <v>5.1308852799999997E-3</v>
      </c>
      <c r="F2026" s="45">
        <v>7.7872563000000005E-4</v>
      </c>
      <c r="G2026" s="45">
        <v>5.7039228000000004E-4</v>
      </c>
      <c r="H2026" s="45">
        <v>3.78176691E-3</v>
      </c>
    </row>
    <row r="2027" spans="1:8" x14ac:dyDescent="0.35">
      <c r="A2027" s="45" t="s">
        <v>67</v>
      </c>
      <c r="B2027" s="45" t="s">
        <v>12</v>
      </c>
      <c r="C2027" s="45" t="s">
        <v>16</v>
      </c>
      <c r="D2027" s="45">
        <v>26</v>
      </c>
      <c r="E2027" s="45">
        <v>7.7056621399999997E-3</v>
      </c>
      <c r="F2027" s="45">
        <v>1.0091700199999999E-3</v>
      </c>
      <c r="G2027" s="45">
        <v>6.5794135999999997E-4</v>
      </c>
      <c r="H2027" s="45">
        <v>6.0385503599999996E-3</v>
      </c>
    </row>
    <row r="2028" spans="1:8" x14ac:dyDescent="0.35">
      <c r="A2028" s="45" t="s">
        <v>67</v>
      </c>
      <c r="B2028" s="45" t="s">
        <v>13</v>
      </c>
      <c r="C2028" s="45" t="s">
        <v>16</v>
      </c>
      <c r="D2028" s="45">
        <v>215</v>
      </c>
      <c r="E2028" s="45">
        <v>6.3043709699999997E-3</v>
      </c>
      <c r="F2028" s="45">
        <v>7.9247392000000004E-4</v>
      </c>
      <c r="G2028" s="45">
        <v>7.2695927000000001E-4</v>
      </c>
      <c r="H2028" s="45">
        <v>4.78493732E-3</v>
      </c>
    </row>
    <row r="2029" spans="1:8" x14ac:dyDescent="0.35">
      <c r="A2029" s="45" t="s">
        <v>67</v>
      </c>
      <c r="B2029" s="45" t="s">
        <v>8</v>
      </c>
      <c r="C2029" s="45" t="s">
        <v>17</v>
      </c>
      <c r="D2029" s="45">
        <v>842</v>
      </c>
      <c r="E2029" s="45">
        <v>6.7327843599999998E-3</v>
      </c>
      <c r="F2029" s="45">
        <v>8.3697576999999996E-4</v>
      </c>
      <c r="G2029" s="45">
        <v>1.10058148E-3</v>
      </c>
      <c r="H2029" s="45">
        <v>4.7952266199999998E-3</v>
      </c>
    </row>
    <row r="2030" spans="1:8" x14ac:dyDescent="0.35">
      <c r="A2030" s="45" t="s">
        <v>67</v>
      </c>
      <c r="B2030" s="45" t="s">
        <v>10</v>
      </c>
      <c r="C2030" s="45" t="s">
        <v>17</v>
      </c>
      <c r="D2030" s="45">
        <v>321</v>
      </c>
      <c r="E2030" s="45">
        <v>6.2143040300000002E-3</v>
      </c>
      <c r="F2030" s="45">
        <v>6.7616365999999999E-4</v>
      </c>
      <c r="G2030" s="45">
        <v>9.8567096999999993E-4</v>
      </c>
      <c r="H2030" s="45">
        <v>4.5524688799999996E-3</v>
      </c>
    </row>
    <row r="2031" spans="1:8" x14ac:dyDescent="0.35">
      <c r="A2031" s="45" t="s">
        <v>67</v>
      </c>
      <c r="B2031" s="45" t="s">
        <v>11</v>
      </c>
      <c r="C2031" s="45" t="s">
        <v>17</v>
      </c>
      <c r="D2031" s="45">
        <v>181</v>
      </c>
      <c r="E2031" s="45">
        <v>6.3571079099999997E-3</v>
      </c>
      <c r="F2031" s="45">
        <v>8.2124745000000004E-4</v>
      </c>
      <c r="G2031" s="45">
        <v>9.4549290000000002E-4</v>
      </c>
      <c r="H2031" s="45">
        <v>4.5903670600000003E-3</v>
      </c>
    </row>
    <row r="2032" spans="1:8" x14ac:dyDescent="0.35">
      <c r="A2032" s="45" t="s">
        <v>67</v>
      </c>
      <c r="B2032" s="45" t="s">
        <v>12</v>
      </c>
      <c r="C2032" s="45" t="s">
        <v>17</v>
      </c>
      <c r="D2032" s="45">
        <v>96</v>
      </c>
      <c r="E2032" s="45">
        <v>8.0513355799999992E-3</v>
      </c>
      <c r="F2032" s="45">
        <v>1.12280553E-3</v>
      </c>
      <c r="G2032" s="45">
        <v>1.5439330099999999E-3</v>
      </c>
      <c r="H2032" s="45">
        <v>5.3845965900000004E-3</v>
      </c>
    </row>
    <row r="2033" spans="1:8" x14ac:dyDescent="0.35">
      <c r="A2033" s="45" t="s">
        <v>67</v>
      </c>
      <c r="B2033" s="45" t="s">
        <v>13</v>
      </c>
      <c r="C2033" s="45" t="s">
        <v>17</v>
      </c>
      <c r="D2033" s="45">
        <v>244</v>
      </c>
      <c r="E2033" s="45">
        <v>7.1747872400000001E-3</v>
      </c>
      <c r="F2033" s="45">
        <v>9.4774566999999998E-4</v>
      </c>
      <c r="G2033" s="45">
        <v>1.19236655E-3</v>
      </c>
      <c r="H2033" s="45">
        <v>5.0346745499999998E-3</v>
      </c>
    </row>
    <row r="2034" spans="1:8" x14ac:dyDescent="0.35">
      <c r="A2034" s="45" t="s">
        <v>67</v>
      </c>
      <c r="B2034" s="45" t="s">
        <v>8</v>
      </c>
      <c r="C2034" s="45" t="s">
        <v>18</v>
      </c>
      <c r="D2034" s="45">
        <v>818</v>
      </c>
      <c r="E2034" s="45">
        <v>7.5349483699999999E-3</v>
      </c>
      <c r="F2034" s="45">
        <v>7.5211647999999997E-4</v>
      </c>
      <c r="G2034" s="45">
        <v>1.6758775899999999E-3</v>
      </c>
      <c r="H2034" s="45">
        <v>5.1069538200000002E-3</v>
      </c>
    </row>
    <row r="2035" spans="1:8" x14ac:dyDescent="0.35">
      <c r="A2035" s="45" t="s">
        <v>67</v>
      </c>
      <c r="B2035" s="45" t="s">
        <v>10</v>
      </c>
      <c r="C2035" s="45" t="s">
        <v>18</v>
      </c>
      <c r="D2035" s="45">
        <v>266</v>
      </c>
      <c r="E2035" s="45">
        <v>6.9319999100000002E-3</v>
      </c>
      <c r="F2035" s="45">
        <v>6.3887994999999996E-4</v>
      </c>
      <c r="G2035" s="45">
        <v>1.4689064E-3</v>
      </c>
      <c r="H2035" s="45">
        <v>4.8242130499999997E-3</v>
      </c>
    </row>
    <row r="2036" spans="1:8" x14ac:dyDescent="0.35">
      <c r="A2036" s="45" t="s">
        <v>67</v>
      </c>
      <c r="B2036" s="45" t="s">
        <v>11</v>
      </c>
      <c r="C2036" s="45" t="s">
        <v>18</v>
      </c>
      <c r="D2036" s="45">
        <v>214</v>
      </c>
      <c r="E2036" s="45">
        <v>6.7151801900000004E-3</v>
      </c>
      <c r="F2036" s="45">
        <v>6.8427633000000003E-4</v>
      </c>
      <c r="G2036" s="45">
        <v>1.5725594800000001E-3</v>
      </c>
      <c r="H2036" s="45">
        <v>4.4583439099999999E-3</v>
      </c>
    </row>
    <row r="2037" spans="1:8" x14ac:dyDescent="0.35">
      <c r="A2037" s="45" t="s">
        <v>67</v>
      </c>
      <c r="B2037" s="45" t="s">
        <v>12</v>
      </c>
      <c r="C2037" s="45" t="s">
        <v>18</v>
      </c>
      <c r="D2037" s="45">
        <v>88</v>
      </c>
      <c r="E2037" s="45">
        <v>9.4862686799999998E-3</v>
      </c>
      <c r="F2037" s="45">
        <v>8.7279014000000001E-4</v>
      </c>
      <c r="G2037" s="45">
        <v>2.4857952500000001E-3</v>
      </c>
      <c r="H2037" s="45">
        <v>6.1276828299999999E-3</v>
      </c>
    </row>
    <row r="2038" spans="1:8" x14ac:dyDescent="0.35">
      <c r="A2038" s="45" t="s">
        <v>67</v>
      </c>
      <c r="B2038" s="45" t="s">
        <v>13</v>
      </c>
      <c r="C2038" s="45" t="s">
        <v>18</v>
      </c>
      <c r="D2038" s="45">
        <v>250</v>
      </c>
      <c r="E2038" s="45">
        <v>8.1913423500000002E-3</v>
      </c>
      <c r="F2038" s="45">
        <v>8.8819419000000003E-4</v>
      </c>
      <c r="G2038" s="45">
        <v>1.6994441999999999E-3</v>
      </c>
      <c r="H2038" s="45">
        <v>5.6037034799999996E-3</v>
      </c>
    </row>
    <row r="2039" spans="1:8" x14ac:dyDescent="0.35">
      <c r="A2039" s="45" t="s">
        <v>67</v>
      </c>
      <c r="B2039" s="45" t="s">
        <v>8</v>
      </c>
      <c r="C2039" s="45" t="s">
        <v>19</v>
      </c>
      <c r="D2039" s="45">
        <v>865</v>
      </c>
      <c r="E2039" s="45">
        <v>6.8734877599999997E-3</v>
      </c>
      <c r="F2039" s="45">
        <v>1.05704054E-3</v>
      </c>
      <c r="G2039" s="45">
        <v>1.2698964600000001E-3</v>
      </c>
      <c r="H2039" s="45">
        <v>4.5465502899999996E-3</v>
      </c>
    </row>
    <row r="2040" spans="1:8" x14ac:dyDescent="0.35">
      <c r="A2040" s="45" t="s">
        <v>67</v>
      </c>
      <c r="B2040" s="45" t="s">
        <v>10</v>
      </c>
      <c r="C2040" s="45" t="s">
        <v>19</v>
      </c>
      <c r="D2040" s="45">
        <v>347</v>
      </c>
      <c r="E2040" s="45">
        <v>6.1387618900000003E-3</v>
      </c>
      <c r="F2040" s="45">
        <v>8.51945E-4</v>
      </c>
      <c r="G2040" s="45">
        <v>1.17064898E-3</v>
      </c>
      <c r="H2040" s="45">
        <v>4.1161674400000004E-3</v>
      </c>
    </row>
    <row r="2041" spans="1:8" x14ac:dyDescent="0.35">
      <c r="A2041" s="45" t="s">
        <v>67</v>
      </c>
      <c r="B2041" s="45" t="s">
        <v>11</v>
      </c>
      <c r="C2041" s="45" t="s">
        <v>19</v>
      </c>
      <c r="D2041" s="45">
        <v>201</v>
      </c>
      <c r="E2041" s="45">
        <v>6.8822551499999997E-3</v>
      </c>
      <c r="F2041" s="45">
        <v>1.0477125899999999E-3</v>
      </c>
      <c r="G2041" s="45">
        <v>1.2752784399999999E-3</v>
      </c>
      <c r="H2041" s="45">
        <v>4.5592636300000001E-3</v>
      </c>
    </row>
    <row r="2042" spans="1:8" x14ac:dyDescent="0.35">
      <c r="A2042" s="45" t="s">
        <v>67</v>
      </c>
      <c r="B2042" s="45" t="s">
        <v>12</v>
      </c>
      <c r="C2042" s="45" t="s">
        <v>19</v>
      </c>
      <c r="D2042" s="45">
        <v>72</v>
      </c>
      <c r="E2042" s="45">
        <v>7.8858022599999997E-3</v>
      </c>
      <c r="F2042" s="45">
        <v>1.3064233900000001E-3</v>
      </c>
      <c r="G2042" s="45">
        <v>1.3351978E-3</v>
      </c>
      <c r="H2042" s="45">
        <v>5.2441806200000003E-3</v>
      </c>
    </row>
    <row r="2043" spans="1:8" x14ac:dyDescent="0.35">
      <c r="A2043" s="45" t="s">
        <v>67</v>
      </c>
      <c r="B2043" s="45" t="s">
        <v>13</v>
      </c>
      <c r="C2043" s="45" t="s">
        <v>19</v>
      </c>
      <c r="D2043" s="45">
        <v>245</v>
      </c>
      <c r="E2043" s="45">
        <v>7.6094101799999998E-3</v>
      </c>
      <c r="F2043" s="45">
        <v>1.2818875099999999E-3</v>
      </c>
      <c r="G2043" s="45">
        <v>1.3868572899999999E-3</v>
      </c>
      <c r="H2043" s="45">
        <v>4.9406649099999998E-3</v>
      </c>
    </row>
    <row r="2044" spans="1:8" x14ac:dyDescent="0.35">
      <c r="A2044" s="45" t="s">
        <v>67</v>
      </c>
      <c r="B2044" s="45" t="s">
        <v>8</v>
      </c>
      <c r="C2044" s="45" t="s">
        <v>20</v>
      </c>
      <c r="D2044" s="45">
        <v>638</v>
      </c>
      <c r="E2044" s="45">
        <v>4.8298898900000003E-3</v>
      </c>
      <c r="F2044" s="45">
        <v>9.1328128999999998E-4</v>
      </c>
      <c r="G2044" s="45">
        <v>6.2041004000000001E-4</v>
      </c>
      <c r="H2044" s="45">
        <v>3.2961980999999998E-3</v>
      </c>
    </row>
    <row r="2045" spans="1:8" x14ac:dyDescent="0.35">
      <c r="A2045" s="45" t="s">
        <v>67</v>
      </c>
      <c r="B2045" s="45" t="s">
        <v>10</v>
      </c>
      <c r="C2045" s="45" t="s">
        <v>20</v>
      </c>
      <c r="D2045" s="45">
        <v>239</v>
      </c>
      <c r="E2045" s="45">
        <v>4.2797920999999997E-3</v>
      </c>
      <c r="F2045" s="45">
        <v>7.8262993000000004E-4</v>
      </c>
      <c r="G2045" s="45">
        <v>5.4819440999999999E-4</v>
      </c>
      <c r="H2045" s="45">
        <v>2.94896729E-3</v>
      </c>
    </row>
    <row r="2046" spans="1:8" x14ac:dyDescent="0.35">
      <c r="A2046" s="45" t="s">
        <v>67</v>
      </c>
      <c r="B2046" s="45" t="s">
        <v>11</v>
      </c>
      <c r="C2046" s="45" t="s">
        <v>20</v>
      </c>
      <c r="D2046" s="45">
        <v>146</v>
      </c>
      <c r="E2046" s="45">
        <v>4.8042710400000004E-3</v>
      </c>
      <c r="F2046" s="45">
        <v>8.4807815999999995E-4</v>
      </c>
      <c r="G2046" s="45">
        <v>6.0581534000000005E-4</v>
      </c>
      <c r="H2046" s="45">
        <v>3.3503771199999998E-3</v>
      </c>
    </row>
    <row r="2047" spans="1:8" x14ac:dyDescent="0.35">
      <c r="A2047" s="45" t="s">
        <v>67</v>
      </c>
      <c r="B2047" s="45" t="s">
        <v>12</v>
      </c>
      <c r="C2047" s="45" t="s">
        <v>20</v>
      </c>
      <c r="D2047" s="45">
        <v>51</v>
      </c>
      <c r="E2047" s="45">
        <v>6.7694714599999999E-3</v>
      </c>
      <c r="F2047" s="45">
        <v>1.20597293E-3</v>
      </c>
      <c r="G2047" s="45">
        <v>7.9497973999999999E-4</v>
      </c>
      <c r="H2047" s="45">
        <v>4.7685182400000001E-3</v>
      </c>
    </row>
    <row r="2048" spans="1:8" x14ac:dyDescent="0.35">
      <c r="A2048" s="45" t="s">
        <v>67</v>
      </c>
      <c r="B2048" s="45" t="s">
        <v>13</v>
      </c>
      <c r="C2048" s="45" t="s">
        <v>20</v>
      </c>
      <c r="D2048" s="45">
        <v>202</v>
      </c>
      <c r="E2048" s="45">
        <v>5.0095684299999999E-3</v>
      </c>
      <c r="F2048" s="45">
        <v>1.0410934400000001E-3</v>
      </c>
      <c r="G2048" s="45">
        <v>6.7232740000000004E-4</v>
      </c>
      <c r="H2048" s="45">
        <v>3.2961470900000002E-3</v>
      </c>
    </row>
    <row r="2049" spans="1:8" x14ac:dyDescent="0.35">
      <c r="A2049" s="45" t="s">
        <v>67</v>
      </c>
      <c r="B2049" s="45" t="s">
        <v>8</v>
      </c>
      <c r="C2049" s="45" t="s">
        <v>21</v>
      </c>
      <c r="D2049" s="45">
        <v>699</v>
      </c>
      <c r="E2049" s="45">
        <v>8.5747825100000001E-3</v>
      </c>
      <c r="F2049" s="45">
        <v>1.2171982700000001E-3</v>
      </c>
      <c r="G2049" s="45">
        <v>1.9975955300000001E-3</v>
      </c>
      <c r="H2049" s="45">
        <v>5.3599882400000003E-3</v>
      </c>
    </row>
    <row r="2050" spans="1:8" x14ac:dyDescent="0.35">
      <c r="A2050" s="45" t="s">
        <v>67</v>
      </c>
      <c r="B2050" s="45" t="s">
        <v>10</v>
      </c>
      <c r="C2050" s="45" t="s">
        <v>21</v>
      </c>
      <c r="D2050" s="45">
        <v>253</v>
      </c>
      <c r="E2050" s="45">
        <v>7.6972165100000003E-3</v>
      </c>
      <c r="F2050" s="45">
        <v>1.10662764E-3</v>
      </c>
      <c r="G2050" s="45">
        <v>1.73112442E-3</v>
      </c>
      <c r="H2050" s="45">
        <v>4.8594639700000001E-3</v>
      </c>
    </row>
    <row r="2051" spans="1:8" x14ac:dyDescent="0.35">
      <c r="A2051" s="45" t="s">
        <v>67</v>
      </c>
      <c r="B2051" s="45" t="s">
        <v>11</v>
      </c>
      <c r="C2051" s="45" t="s">
        <v>21</v>
      </c>
      <c r="D2051" s="45">
        <v>170</v>
      </c>
      <c r="E2051" s="45">
        <v>8.2905770600000001E-3</v>
      </c>
      <c r="F2051" s="45">
        <v>1.18130422E-3</v>
      </c>
      <c r="G2051" s="45">
        <v>1.82584396E-3</v>
      </c>
      <c r="H2051" s="45">
        <v>5.2834283999999999E-3</v>
      </c>
    </row>
    <row r="2052" spans="1:8" x14ac:dyDescent="0.35">
      <c r="A2052" s="45" t="s">
        <v>67</v>
      </c>
      <c r="B2052" s="45" t="s">
        <v>12</v>
      </c>
      <c r="C2052" s="45" t="s">
        <v>21</v>
      </c>
      <c r="D2052" s="45">
        <v>77</v>
      </c>
      <c r="E2052" s="45">
        <v>1.029250818E-2</v>
      </c>
      <c r="F2052" s="45">
        <v>1.4599864899999999E-3</v>
      </c>
      <c r="G2052" s="45">
        <v>2.6043167299999999E-3</v>
      </c>
      <c r="H2052" s="45">
        <v>6.2282044400000002E-3</v>
      </c>
    </row>
    <row r="2053" spans="1:8" x14ac:dyDescent="0.35">
      <c r="A2053" s="45" t="s">
        <v>67</v>
      </c>
      <c r="B2053" s="45" t="s">
        <v>13</v>
      </c>
      <c r="C2053" s="45" t="s">
        <v>21</v>
      </c>
      <c r="D2053" s="45">
        <v>199</v>
      </c>
      <c r="E2053" s="45">
        <v>9.2686229499999995E-3</v>
      </c>
      <c r="F2053" s="45">
        <v>1.29449307E-3</v>
      </c>
      <c r="G2053" s="45">
        <v>2.24833635E-3</v>
      </c>
      <c r="H2053" s="45">
        <v>5.7257930900000004E-3</v>
      </c>
    </row>
    <row r="2054" spans="1:8" x14ac:dyDescent="0.35">
      <c r="A2054" s="45" t="s">
        <v>67</v>
      </c>
      <c r="B2054" s="45" t="s">
        <v>8</v>
      </c>
      <c r="C2054" s="45" t="s">
        <v>22</v>
      </c>
      <c r="D2054" s="45">
        <v>575</v>
      </c>
      <c r="E2054" s="45">
        <v>7.33762053E-3</v>
      </c>
      <c r="F2054" s="45">
        <v>1.1908813899999999E-3</v>
      </c>
      <c r="G2054" s="45">
        <v>1.50320024E-3</v>
      </c>
      <c r="H2054" s="45">
        <v>4.6435384200000001E-3</v>
      </c>
    </row>
    <row r="2055" spans="1:8" x14ac:dyDescent="0.35">
      <c r="A2055" s="45" t="s">
        <v>67</v>
      </c>
      <c r="B2055" s="45" t="s">
        <v>10</v>
      </c>
      <c r="C2055" s="45" t="s">
        <v>22</v>
      </c>
      <c r="D2055" s="45">
        <v>240</v>
      </c>
      <c r="E2055" s="45">
        <v>6.5080533899999999E-3</v>
      </c>
      <c r="F2055" s="45">
        <v>9.6817104000000004E-4</v>
      </c>
      <c r="G2055" s="45">
        <v>1.2875672599999999E-3</v>
      </c>
      <c r="H2055" s="45">
        <v>4.2523145800000004E-3</v>
      </c>
    </row>
    <row r="2056" spans="1:8" x14ac:dyDescent="0.35">
      <c r="A2056" s="45" t="s">
        <v>67</v>
      </c>
      <c r="B2056" s="45" t="s">
        <v>11</v>
      </c>
      <c r="C2056" s="45" t="s">
        <v>22</v>
      </c>
      <c r="D2056" s="45">
        <v>136</v>
      </c>
      <c r="E2056" s="45">
        <v>7.2610291399999999E-3</v>
      </c>
      <c r="F2056" s="45">
        <v>1.11298314E-3</v>
      </c>
      <c r="G2056" s="45">
        <v>1.5139907799999999E-3</v>
      </c>
      <c r="H2056" s="45">
        <v>4.6340547899999997E-3</v>
      </c>
    </row>
    <row r="2057" spans="1:8" x14ac:dyDescent="0.35">
      <c r="A2057" s="45" t="s">
        <v>67</v>
      </c>
      <c r="B2057" s="45" t="s">
        <v>12</v>
      </c>
      <c r="C2057" s="45" t="s">
        <v>22</v>
      </c>
      <c r="D2057" s="45">
        <v>54</v>
      </c>
      <c r="E2057" s="45">
        <v>9.0622854199999998E-3</v>
      </c>
      <c r="F2057" s="45">
        <v>1.67738316E-3</v>
      </c>
      <c r="G2057" s="45">
        <v>1.86899837E-3</v>
      </c>
      <c r="H2057" s="45">
        <v>5.51590342E-3</v>
      </c>
    </row>
    <row r="2058" spans="1:8" x14ac:dyDescent="0.35">
      <c r="A2058" s="45" t="s">
        <v>67</v>
      </c>
      <c r="B2058" s="45" t="s">
        <v>13</v>
      </c>
      <c r="C2058" s="45" t="s">
        <v>22</v>
      </c>
      <c r="D2058" s="45">
        <v>145</v>
      </c>
      <c r="E2058" s="45">
        <v>8.1402456099999992E-3</v>
      </c>
      <c r="F2058" s="45">
        <v>1.45138862E-3</v>
      </c>
      <c r="G2058" s="45">
        <v>1.7137609299999999E-3</v>
      </c>
      <c r="H2058" s="45">
        <v>4.9750955600000001E-3</v>
      </c>
    </row>
    <row r="2059" spans="1:8" x14ac:dyDescent="0.35">
      <c r="A2059" s="45" t="s">
        <v>67</v>
      </c>
      <c r="B2059" s="45" t="s">
        <v>8</v>
      </c>
      <c r="C2059" s="45" t="s">
        <v>23</v>
      </c>
      <c r="D2059" s="45">
        <v>961</v>
      </c>
      <c r="E2059" s="45">
        <v>7.0149123800000001E-3</v>
      </c>
      <c r="F2059" s="45">
        <v>1.03441606E-3</v>
      </c>
      <c r="G2059" s="45">
        <v>1.5431454E-3</v>
      </c>
      <c r="H2059" s="45">
        <v>4.4373504199999997E-3</v>
      </c>
    </row>
    <row r="2060" spans="1:8" x14ac:dyDescent="0.35">
      <c r="A2060" s="45" t="s">
        <v>67</v>
      </c>
      <c r="B2060" s="45" t="s">
        <v>10</v>
      </c>
      <c r="C2060" s="45" t="s">
        <v>23</v>
      </c>
      <c r="D2060" s="45">
        <v>400</v>
      </c>
      <c r="E2060" s="45">
        <v>6.3813944600000002E-3</v>
      </c>
      <c r="F2060" s="45">
        <v>8.6105299999999997E-4</v>
      </c>
      <c r="G2060" s="45">
        <v>1.35274859E-3</v>
      </c>
      <c r="H2060" s="45">
        <v>4.1675923499999998E-3</v>
      </c>
    </row>
    <row r="2061" spans="1:8" x14ac:dyDescent="0.35">
      <c r="A2061" s="45" t="s">
        <v>67</v>
      </c>
      <c r="B2061" s="45" t="s">
        <v>11</v>
      </c>
      <c r="C2061" s="45" t="s">
        <v>23</v>
      </c>
      <c r="D2061" s="45">
        <v>219</v>
      </c>
      <c r="E2061" s="45">
        <v>7.1256128200000001E-3</v>
      </c>
      <c r="F2061" s="45">
        <v>1.22690444E-3</v>
      </c>
      <c r="G2061" s="45">
        <v>1.60964165E-3</v>
      </c>
      <c r="H2061" s="45">
        <v>4.2890662300000002E-3</v>
      </c>
    </row>
    <row r="2062" spans="1:8" x14ac:dyDescent="0.35">
      <c r="A2062" s="45" t="s">
        <v>67</v>
      </c>
      <c r="B2062" s="45" t="s">
        <v>12</v>
      </c>
      <c r="C2062" s="45" t="s">
        <v>23</v>
      </c>
      <c r="D2062" s="45">
        <v>86</v>
      </c>
      <c r="E2062" s="45">
        <v>7.6363315999999999E-3</v>
      </c>
      <c r="F2062" s="45">
        <v>1.2070680099999999E-3</v>
      </c>
      <c r="G2062" s="45">
        <v>1.6295217499999999E-3</v>
      </c>
      <c r="H2062" s="45">
        <v>4.7997413899999999E-3</v>
      </c>
    </row>
    <row r="2063" spans="1:8" x14ac:dyDescent="0.35">
      <c r="A2063" s="45" t="s">
        <v>67</v>
      </c>
      <c r="B2063" s="45" t="s">
        <v>13</v>
      </c>
      <c r="C2063" s="45" t="s">
        <v>23</v>
      </c>
      <c r="D2063" s="45">
        <v>256</v>
      </c>
      <c r="E2063" s="45">
        <v>7.7013253599999996E-3</v>
      </c>
      <c r="F2063" s="45">
        <v>1.0826277999999999E-3</v>
      </c>
      <c r="G2063" s="45">
        <v>1.75473791E-3</v>
      </c>
      <c r="H2063" s="45">
        <v>4.8639591900000003E-3</v>
      </c>
    </row>
    <row r="2064" spans="1:8" x14ac:dyDescent="0.35">
      <c r="A2064" s="45" t="s">
        <v>67</v>
      </c>
      <c r="B2064" s="45" t="s">
        <v>8</v>
      </c>
      <c r="C2064" s="45" t="s">
        <v>24</v>
      </c>
      <c r="D2064" s="45">
        <v>2141</v>
      </c>
      <c r="E2064" s="45">
        <v>6.9606781799999998E-3</v>
      </c>
      <c r="F2064" s="45">
        <v>6.4338529000000004E-4</v>
      </c>
      <c r="G2064" s="45">
        <v>1.8238273300000001E-3</v>
      </c>
      <c r="H2064" s="45">
        <v>4.49346508E-3</v>
      </c>
    </row>
    <row r="2065" spans="1:8" x14ac:dyDescent="0.35">
      <c r="A2065" s="45" t="s">
        <v>67</v>
      </c>
      <c r="B2065" s="45" t="s">
        <v>10</v>
      </c>
      <c r="C2065" s="45" t="s">
        <v>24</v>
      </c>
      <c r="D2065" s="45">
        <v>925</v>
      </c>
      <c r="E2065" s="45">
        <v>6.35972198E-3</v>
      </c>
      <c r="F2065" s="45">
        <v>6.0051275999999998E-4</v>
      </c>
      <c r="G2065" s="45">
        <v>1.6566564199999999E-3</v>
      </c>
      <c r="H2065" s="45">
        <v>4.1025523000000003E-3</v>
      </c>
    </row>
    <row r="2066" spans="1:8" x14ac:dyDescent="0.35">
      <c r="A2066" s="45" t="s">
        <v>67</v>
      </c>
      <c r="B2066" s="45" t="s">
        <v>11</v>
      </c>
      <c r="C2066" s="45" t="s">
        <v>24</v>
      </c>
      <c r="D2066" s="45">
        <v>481</v>
      </c>
      <c r="E2066" s="45">
        <v>6.86405131E-3</v>
      </c>
      <c r="F2066" s="45">
        <v>6.4333540999999997E-4</v>
      </c>
      <c r="G2066" s="45">
        <v>1.7338008799999999E-3</v>
      </c>
      <c r="H2066" s="45">
        <v>4.4869145600000002E-3</v>
      </c>
    </row>
    <row r="2067" spans="1:8" x14ac:dyDescent="0.35">
      <c r="A2067" s="45" t="s">
        <v>67</v>
      </c>
      <c r="B2067" s="45" t="s">
        <v>12</v>
      </c>
      <c r="C2067" s="45" t="s">
        <v>24</v>
      </c>
      <c r="D2067" s="45">
        <v>117</v>
      </c>
      <c r="E2067" s="45">
        <v>8.6903487599999992E-3</v>
      </c>
      <c r="F2067" s="45">
        <v>7.2570410999999997E-4</v>
      </c>
      <c r="G2067" s="45">
        <v>2.1385325499999998E-3</v>
      </c>
      <c r="H2067" s="45">
        <v>5.8261116700000001E-3</v>
      </c>
    </row>
    <row r="2068" spans="1:8" x14ac:dyDescent="0.35">
      <c r="A2068" s="45" t="s">
        <v>67</v>
      </c>
      <c r="B2068" s="45" t="s">
        <v>13</v>
      </c>
      <c r="C2068" s="45" t="s">
        <v>24</v>
      </c>
      <c r="D2068" s="45">
        <v>618</v>
      </c>
      <c r="E2068" s="45">
        <v>7.6079120800000002E-3</v>
      </c>
      <c r="F2068" s="45">
        <v>6.9200952999999999E-4</v>
      </c>
      <c r="G2068" s="45">
        <v>2.0845317099999999E-3</v>
      </c>
      <c r="H2068" s="45">
        <v>4.83137038E-3</v>
      </c>
    </row>
    <row r="2069" spans="1:8" x14ac:dyDescent="0.35">
      <c r="A2069" s="45" t="s">
        <v>67</v>
      </c>
      <c r="B2069" s="45" t="s">
        <v>8</v>
      </c>
      <c r="C2069" s="45" t="s">
        <v>25</v>
      </c>
      <c r="D2069" s="45">
        <v>1709</v>
      </c>
      <c r="E2069" s="45">
        <v>6.9068843299999998E-3</v>
      </c>
      <c r="F2069" s="45">
        <v>8.1474279000000001E-4</v>
      </c>
      <c r="G2069" s="45">
        <v>1.61252089E-3</v>
      </c>
      <c r="H2069" s="45">
        <v>4.4796201700000003E-3</v>
      </c>
    </row>
    <row r="2070" spans="1:8" x14ac:dyDescent="0.35">
      <c r="A2070" s="45" t="s">
        <v>67</v>
      </c>
      <c r="B2070" s="45" t="s">
        <v>10</v>
      </c>
      <c r="C2070" s="45" t="s">
        <v>25</v>
      </c>
      <c r="D2070" s="45">
        <v>740</v>
      </c>
      <c r="E2070" s="45">
        <v>6.1596594199999997E-3</v>
      </c>
      <c r="F2070" s="45">
        <v>6.9757233000000002E-4</v>
      </c>
      <c r="G2070" s="45">
        <v>1.45930282E-3</v>
      </c>
      <c r="H2070" s="45">
        <v>4.0027837799999997E-3</v>
      </c>
    </row>
    <row r="2071" spans="1:8" x14ac:dyDescent="0.35">
      <c r="A2071" s="45" t="s">
        <v>67</v>
      </c>
      <c r="B2071" s="45" t="s">
        <v>11</v>
      </c>
      <c r="C2071" s="45" t="s">
        <v>25</v>
      </c>
      <c r="D2071" s="45">
        <v>410</v>
      </c>
      <c r="E2071" s="45">
        <v>6.6390015599999998E-3</v>
      </c>
      <c r="F2071" s="45">
        <v>8.1153995000000001E-4</v>
      </c>
      <c r="G2071" s="45">
        <v>1.43394285E-3</v>
      </c>
      <c r="H2071" s="45">
        <v>4.3935182799999997E-3</v>
      </c>
    </row>
    <row r="2072" spans="1:8" x14ac:dyDescent="0.35">
      <c r="A2072" s="45" t="s">
        <v>67</v>
      </c>
      <c r="B2072" s="45" t="s">
        <v>12</v>
      </c>
      <c r="C2072" s="45" t="s">
        <v>25</v>
      </c>
      <c r="D2072" s="45">
        <v>181</v>
      </c>
      <c r="E2072" s="45">
        <v>8.0083637599999997E-3</v>
      </c>
      <c r="F2072" s="45">
        <v>1.1370086600000001E-3</v>
      </c>
      <c r="G2072" s="45">
        <v>1.66417255E-3</v>
      </c>
      <c r="H2072" s="45">
        <v>5.20718208E-3</v>
      </c>
    </row>
    <row r="2073" spans="1:8" x14ac:dyDescent="0.35">
      <c r="A2073" s="45" t="s">
        <v>67</v>
      </c>
      <c r="B2073" s="45" t="s">
        <v>13</v>
      </c>
      <c r="C2073" s="45" t="s">
        <v>25</v>
      </c>
      <c r="D2073" s="45">
        <v>378</v>
      </c>
      <c r="E2073" s="45">
        <v>8.1328382800000005E-3</v>
      </c>
      <c r="F2073" s="45">
        <v>8.9328556999999996E-4</v>
      </c>
      <c r="G2073" s="45">
        <v>2.0814346999999999E-3</v>
      </c>
      <c r="H2073" s="45">
        <v>5.1581175199999999E-3</v>
      </c>
    </row>
    <row r="2074" spans="1:8" x14ac:dyDescent="0.35">
      <c r="A2074" s="45" t="s">
        <v>67</v>
      </c>
      <c r="B2074" s="45" t="s">
        <v>8</v>
      </c>
      <c r="C2074" s="45" t="s">
        <v>26</v>
      </c>
      <c r="D2074" s="45">
        <v>877</v>
      </c>
      <c r="E2074" s="45">
        <v>5.8506348099999998E-3</v>
      </c>
      <c r="F2074" s="45">
        <v>6.0046590999999995E-4</v>
      </c>
      <c r="G2074" s="45">
        <v>1.1741150100000001E-3</v>
      </c>
      <c r="H2074" s="45">
        <v>4.0760534399999996E-3</v>
      </c>
    </row>
    <row r="2075" spans="1:8" x14ac:dyDescent="0.35">
      <c r="A2075" s="45" t="s">
        <v>67</v>
      </c>
      <c r="B2075" s="45" t="s">
        <v>10</v>
      </c>
      <c r="C2075" s="45" t="s">
        <v>26</v>
      </c>
      <c r="D2075" s="45">
        <v>282</v>
      </c>
      <c r="E2075" s="45">
        <v>5.2473648100000003E-3</v>
      </c>
      <c r="F2075" s="45">
        <v>5.0581143000000002E-4</v>
      </c>
      <c r="G2075" s="45">
        <v>9.3216418999999997E-4</v>
      </c>
      <c r="H2075" s="45">
        <v>3.8093887100000001E-3</v>
      </c>
    </row>
    <row r="2076" spans="1:8" x14ac:dyDescent="0.35">
      <c r="A2076" s="45" t="s">
        <v>67</v>
      </c>
      <c r="B2076" s="45" t="s">
        <v>11</v>
      </c>
      <c r="C2076" s="45" t="s">
        <v>26</v>
      </c>
      <c r="D2076" s="45">
        <v>197</v>
      </c>
      <c r="E2076" s="45">
        <v>5.9930200599999997E-3</v>
      </c>
      <c r="F2076" s="45">
        <v>6.3863014000000004E-4</v>
      </c>
      <c r="G2076" s="45">
        <v>1.2525848199999999E-3</v>
      </c>
      <c r="H2076" s="45">
        <v>4.1018046299999998E-3</v>
      </c>
    </row>
    <row r="2077" spans="1:8" x14ac:dyDescent="0.35">
      <c r="A2077" s="45" t="s">
        <v>67</v>
      </c>
      <c r="B2077" s="45" t="s">
        <v>12</v>
      </c>
      <c r="C2077" s="45" t="s">
        <v>26</v>
      </c>
      <c r="D2077" s="45">
        <v>82</v>
      </c>
      <c r="E2077" s="45">
        <v>6.6679367299999999E-3</v>
      </c>
      <c r="F2077" s="45">
        <v>6.9613797000000002E-4</v>
      </c>
      <c r="G2077" s="45">
        <v>1.23179178E-3</v>
      </c>
      <c r="H2077" s="45">
        <v>4.7400065400000002E-3</v>
      </c>
    </row>
    <row r="2078" spans="1:8" x14ac:dyDescent="0.35">
      <c r="A2078" s="45" t="s">
        <v>67</v>
      </c>
      <c r="B2078" s="45" t="s">
        <v>13</v>
      </c>
      <c r="C2078" s="45" t="s">
        <v>26</v>
      </c>
      <c r="D2078" s="45">
        <v>316</v>
      </c>
      <c r="E2078" s="45">
        <v>6.0881458699999997E-3</v>
      </c>
      <c r="F2078" s="45">
        <v>6.3631747999999999E-4</v>
      </c>
      <c r="G2078" s="45">
        <v>1.3261469200000001E-3</v>
      </c>
      <c r="H2078" s="45">
        <v>4.1256810299999998E-3</v>
      </c>
    </row>
    <row r="2079" spans="1:8" x14ac:dyDescent="0.35">
      <c r="A2079" s="45" t="s">
        <v>67</v>
      </c>
      <c r="B2079" s="45" t="s">
        <v>8</v>
      </c>
      <c r="C2079" s="45" t="s">
        <v>27</v>
      </c>
      <c r="D2079" s="45">
        <v>988</v>
      </c>
      <c r="E2079" s="45">
        <v>6.1150938500000003E-3</v>
      </c>
      <c r="F2079" s="45">
        <v>9.828003100000001E-4</v>
      </c>
      <c r="G2079" s="45">
        <v>1.5473644300000001E-3</v>
      </c>
      <c r="H2079" s="45">
        <v>3.5849286399999999E-3</v>
      </c>
    </row>
    <row r="2080" spans="1:8" x14ac:dyDescent="0.35">
      <c r="A2080" s="45" t="s">
        <v>67</v>
      </c>
      <c r="B2080" s="45" t="s">
        <v>10</v>
      </c>
      <c r="C2080" s="45" t="s">
        <v>27</v>
      </c>
      <c r="D2080" s="45">
        <v>497</v>
      </c>
      <c r="E2080" s="45">
        <v>5.6044365700000003E-3</v>
      </c>
      <c r="F2080" s="45">
        <v>8.6677449000000005E-4</v>
      </c>
      <c r="G2080" s="45">
        <v>1.44158912E-3</v>
      </c>
      <c r="H2080" s="45">
        <v>3.2960724899999999E-3</v>
      </c>
    </row>
    <row r="2081" spans="1:8" x14ac:dyDescent="0.35">
      <c r="A2081" s="45" t="s">
        <v>67</v>
      </c>
      <c r="B2081" s="45" t="s">
        <v>11</v>
      </c>
      <c r="C2081" s="45" t="s">
        <v>27</v>
      </c>
      <c r="D2081" s="45">
        <v>205</v>
      </c>
      <c r="E2081" s="45">
        <v>6.0572491000000003E-3</v>
      </c>
      <c r="F2081" s="45">
        <v>1.02885026E-3</v>
      </c>
      <c r="G2081" s="45">
        <v>1.4104559300000001E-3</v>
      </c>
      <c r="H2081" s="45">
        <v>3.6179424299999999E-3</v>
      </c>
    </row>
    <row r="2082" spans="1:8" x14ac:dyDescent="0.35">
      <c r="A2082" s="45" t="s">
        <v>67</v>
      </c>
      <c r="B2082" s="45" t="s">
        <v>12</v>
      </c>
      <c r="C2082" s="45" t="s">
        <v>27</v>
      </c>
      <c r="D2082" s="45">
        <v>101</v>
      </c>
      <c r="E2082" s="45">
        <v>7.4148558299999999E-3</v>
      </c>
      <c r="F2082" s="45">
        <v>1.47792879E-3</v>
      </c>
      <c r="G2082" s="45">
        <v>1.64913341E-3</v>
      </c>
      <c r="H2082" s="45">
        <v>4.2877931500000001E-3</v>
      </c>
    </row>
    <row r="2083" spans="1:8" x14ac:dyDescent="0.35">
      <c r="A2083" s="45" t="s">
        <v>67</v>
      </c>
      <c r="B2083" s="45" t="s">
        <v>13</v>
      </c>
      <c r="C2083" s="45" t="s">
        <v>27</v>
      </c>
      <c r="D2083" s="45">
        <v>185</v>
      </c>
      <c r="E2083" s="45">
        <v>6.8414662100000001E-3</v>
      </c>
      <c r="F2083" s="45">
        <v>9.7316041999999999E-4</v>
      </c>
      <c r="G2083" s="45">
        <v>1.92767745E-3</v>
      </c>
      <c r="H2083" s="45">
        <v>3.9406278900000003E-3</v>
      </c>
    </row>
    <row r="2084" spans="1:8" x14ac:dyDescent="0.35">
      <c r="A2084" s="45" t="s">
        <v>67</v>
      </c>
      <c r="B2084" s="45" t="s">
        <v>8</v>
      </c>
      <c r="C2084" s="45" t="s">
        <v>28</v>
      </c>
      <c r="D2084" s="45">
        <v>1930</v>
      </c>
      <c r="E2084" s="45">
        <v>6.7398949300000004E-3</v>
      </c>
      <c r="F2084" s="45">
        <v>9.2281328000000005E-4</v>
      </c>
      <c r="G2084" s="45">
        <v>1.4811754000000001E-3</v>
      </c>
      <c r="H2084" s="45">
        <v>4.3359057799999996E-3</v>
      </c>
    </row>
    <row r="2085" spans="1:8" x14ac:dyDescent="0.35">
      <c r="A2085" s="45" t="s">
        <v>67</v>
      </c>
      <c r="B2085" s="45" t="s">
        <v>10</v>
      </c>
      <c r="C2085" s="45" t="s">
        <v>28</v>
      </c>
      <c r="D2085" s="45">
        <v>838</v>
      </c>
      <c r="E2085" s="45">
        <v>5.9662968300000004E-3</v>
      </c>
      <c r="F2085" s="45">
        <v>8.1231192000000003E-4</v>
      </c>
      <c r="G2085" s="45">
        <v>1.2886997200000001E-3</v>
      </c>
      <c r="H2085" s="45">
        <v>3.8652847099999998E-3</v>
      </c>
    </row>
    <row r="2086" spans="1:8" x14ac:dyDescent="0.35">
      <c r="A2086" s="45" t="s">
        <v>67</v>
      </c>
      <c r="B2086" s="45" t="s">
        <v>11</v>
      </c>
      <c r="C2086" s="45" t="s">
        <v>28</v>
      </c>
      <c r="D2086" s="45">
        <v>352</v>
      </c>
      <c r="E2086" s="45">
        <v>6.7477835899999996E-3</v>
      </c>
      <c r="F2086" s="45">
        <v>1.0026696899999999E-3</v>
      </c>
      <c r="G2086" s="45">
        <v>1.4484359200000001E-3</v>
      </c>
      <c r="H2086" s="45">
        <v>4.2966774900000003E-3</v>
      </c>
    </row>
    <row r="2087" spans="1:8" x14ac:dyDescent="0.35">
      <c r="A2087" s="45" t="s">
        <v>67</v>
      </c>
      <c r="B2087" s="45" t="s">
        <v>12</v>
      </c>
      <c r="C2087" s="45" t="s">
        <v>28</v>
      </c>
      <c r="D2087" s="45">
        <v>246</v>
      </c>
      <c r="E2087" s="45">
        <v>7.8975645000000008E-3</v>
      </c>
      <c r="F2087" s="45">
        <v>9.7113986000000002E-4</v>
      </c>
      <c r="G2087" s="45">
        <v>1.62587487E-3</v>
      </c>
      <c r="H2087" s="45">
        <v>5.3005493000000004E-3</v>
      </c>
    </row>
    <row r="2088" spans="1:8" x14ac:dyDescent="0.35">
      <c r="A2088" s="45" t="s">
        <v>67</v>
      </c>
      <c r="B2088" s="45" t="s">
        <v>13</v>
      </c>
      <c r="C2088" s="45" t="s">
        <v>28</v>
      </c>
      <c r="D2088" s="45">
        <v>494</v>
      </c>
      <c r="E2088" s="45">
        <v>7.47008055E-3</v>
      </c>
      <c r="F2088" s="45">
        <v>1.0292957599999999E-3</v>
      </c>
      <c r="G2088" s="45">
        <v>1.75895444E-3</v>
      </c>
      <c r="H2088" s="45">
        <v>4.6818298700000002E-3</v>
      </c>
    </row>
    <row r="2089" spans="1:8" x14ac:dyDescent="0.35">
      <c r="A2089" s="45" t="s">
        <v>67</v>
      </c>
      <c r="B2089" s="45" t="s">
        <v>8</v>
      </c>
      <c r="C2089" s="45" t="s">
        <v>29</v>
      </c>
      <c r="D2089" s="45">
        <v>655</v>
      </c>
      <c r="E2089" s="45">
        <v>7.2152951900000002E-3</v>
      </c>
      <c r="F2089" s="45">
        <v>1.03654202E-3</v>
      </c>
      <c r="G2089" s="45">
        <v>1.73270048E-3</v>
      </c>
      <c r="H2089" s="45">
        <v>4.4460522099999998E-3</v>
      </c>
    </row>
    <row r="2090" spans="1:8" x14ac:dyDescent="0.35">
      <c r="A2090" s="45" t="s">
        <v>67</v>
      </c>
      <c r="B2090" s="45" t="s">
        <v>10</v>
      </c>
      <c r="C2090" s="45" t="s">
        <v>29</v>
      </c>
      <c r="D2090" s="45">
        <v>293</v>
      </c>
      <c r="E2090" s="45">
        <v>6.5642773399999998E-3</v>
      </c>
      <c r="F2090" s="45">
        <v>9.1759076999999999E-4</v>
      </c>
      <c r="G2090" s="45">
        <v>1.6277174799999999E-3</v>
      </c>
      <c r="H2090" s="45">
        <v>4.0189686099999997E-3</v>
      </c>
    </row>
    <row r="2091" spans="1:8" x14ac:dyDescent="0.35">
      <c r="A2091" s="45" t="s">
        <v>67</v>
      </c>
      <c r="B2091" s="45" t="s">
        <v>11</v>
      </c>
      <c r="C2091" s="45" t="s">
        <v>29</v>
      </c>
      <c r="D2091" s="45">
        <v>129</v>
      </c>
      <c r="E2091" s="45">
        <v>7.4214036899999999E-3</v>
      </c>
      <c r="F2091" s="45">
        <v>1.24542394E-3</v>
      </c>
      <c r="G2091" s="45">
        <v>1.7281256400000001E-3</v>
      </c>
      <c r="H2091" s="45">
        <v>4.44785362E-3</v>
      </c>
    </row>
    <row r="2092" spans="1:8" x14ac:dyDescent="0.35">
      <c r="A2092" s="45" t="s">
        <v>67</v>
      </c>
      <c r="B2092" s="45" t="s">
        <v>12</v>
      </c>
      <c r="C2092" s="45" t="s">
        <v>29</v>
      </c>
      <c r="D2092" s="45">
        <v>58</v>
      </c>
      <c r="E2092" s="45">
        <v>7.70893176E-3</v>
      </c>
      <c r="F2092" s="45">
        <v>9.7940588999999995E-4</v>
      </c>
      <c r="G2092" s="45">
        <v>1.9833570099999998E-3</v>
      </c>
      <c r="H2092" s="45">
        <v>4.7461683799999996E-3</v>
      </c>
    </row>
    <row r="2093" spans="1:8" x14ac:dyDescent="0.35">
      <c r="A2093" s="45" t="s">
        <v>67</v>
      </c>
      <c r="B2093" s="45" t="s">
        <v>13</v>
      </c>
      <c r="C2093" s="45" t="s">
        <v>29</v>
      </c>
      <c r="D2093" s="45">
        <v>175</v>
      </c>
      <c r="E2093" s="45">
        <v>7.9897484100000006E-3</v>
      </c>
      <c r="F2093" s="45">
        <v>1.1006611300000001E-3</v>
      </c>
      <c r="G2093" s="45">
        <v>1.82876961E-3</v>
      </c>
      <c r="H2093" s="45">
        <v>5.0603172E-3</v>
      </c>
    </row>
    <row r="2094" spans="1:8" x14ac:dyDescent="0.35">
      <c r="A2094" s="45" t="s">
        <v>67</v>
      </c>
      <c r="B2094" s="45" t="s">
        <v>8</v>
      </c>
      <c r="C2094" s="45" t="s">
        <v>30</v>
      </c>
      <c r="D2094" s="45">
        <v>8909</v>
      </c>
      <c r="E2094" s="45">
        <v>4.6210719199999998E-3</v>
      </c>
      <c r="F2094" s="45">
        <v>9.3601872999999995E-4</v>
      </c>
      <c r="G2094" s="45">
        <v>7.4209161000000001E-4</v>
      </c>
      <c r="H2094" s="45">
        <v>2.9429611E-3</v>
      </c>
    </row>
    <row r="2095" spans="1:8" x14ac:dyDescent="0.35">
      <c r="A2095" s="45" t="s">
        <v>67</v>
      </c>
      <c r="B2095" s="45" t="s">
        <v>10</v>
      </c>
      <c r="C2095" s="45" t="s">
        <v>30</v>
      </c>
      <c r="D2095" s="45">
        <v>5124</v>
      </c>
      <c r="E2095" s="45">
        <v>4.4018455500000001E-3</v>
      </c>
      <c r="F2095" s="45">
        <v>8.8423959000000002E-4</v>
      </c>
      <c r="G2095" s="45">
        <v>7.0311121E-4</v>
      </c>
      <c r="H2095" s="45">
        <v>2.81449428E-3</v>
      </c>
    </row>
    <row r="2096" spans="1:8" x14ac:dyDescent="0.35">
      <c r="A2096" s="45" t="s">
        <v>67</v>
      </c>
      <c r="B2096" s="45" t="s">
        <v>11</v>
      </c>
      <c r="C2096" s="45" t="s">
        <v>30</v>
      </c>
      <c r="D2096" s="45">
        <v>1936</v>
      </c>
      <c r="E2096" s="45">
        <v>4.5210208E-3</v>
      </c>
      <c r="F2096" s="45">
        <v>9.9572284999999996E-4</v>
      </c>
      <c r="G2096" s="45">
        <v>7.1948748999999998E-4</v>
      </c>
      <c r="H2096" s="45">
        <v>2.8058099900000002E-3</v>
      </c>
    </row>
    <row r="2097" spans="1:8" x14ac:dyDescent="0.35">
      <c r="A2097" s="45" t="s">
        <v>67</v>
      </c>
      <c r="B2097" s="45" t="s">
        <v>12</v>
      </c>
      <c r="C2097" s="45" t="s">
        <v>30</v>
      </c>
      <c r="D2097" s="45">
        <v>517</v>
      </c>
      <c r="E2097" s="45">
        <v>5.33473004E-3</v>
      </c>
      <c r="F2097" s="45">
        <v>1.2021587500000001E-3</v>
      </c>
      <c r="G2097" s="45">
        <v>8.1631900000000003E-4</v>
      </c>
      <c r="H2097" s="45">
        <v>3.3162518099999999E-3</v>
      </c>
    </row>
    <row r="2098" spans="1:8" x14ac:dyDescent="0.35">
      <c r="A2098" s="45" t="s">
        <v>67</v>
      </c>
      <c r="B2098" s="45" t="s">
        <v>13</v>
      </c>
      <c r="C2098" s="45" t="s">
        <v>30</v>
      </c>
      <c r="D2098" s="45">
        <v>1332</v>
      </c>
      <c r="E2098" s="45">
        <v>5.3328239100000003E-3</v>
      </c>
      <c r="F2098" s="45">
        <v>9.4512890999999999E-4</v>
      </c>
      <c r="G2098" s="45">
        <v>8.9608682000000002E-4</v>
      </c>
      <c r="H2098" s="45">
        <v>3.4916076800000002E-3</v>
      </c>
    </row>
    <row r="2099" spans="1:8" x14ac:dyDescent="0.35">
      <c r="A2099" s="45" t="s">
        <v>67</v>
      </c>
      <c r="B2099" s="45" t="s">
        <v>8</v>
      </c>
      <c r="C2099" s="45" t="s">
        <v>31</v>
      </c>
      <c r="D2099" s="45">
        <v>4021</v>
      </c>
      <c r="E2099" s="45">
        <v>4.9242429700000001E-3</v>
      </c>
      <c r="F2099" s="45">
        <v>9.9326888999999997E-4</v>
      </c>
      <c r="G2099" s="45">
        <v>5.2124470000000005E-4</v>
      </c>
      <c r="H2099" s="45">
        <v>3.4097288899999998E-3</v>
      </c>
    </row>
    <row r="2100" spans="1:8" x14ac:dyDescent="0.35">
      <c r="A2100" s="45" t="s">
        <v>67</v>
      </c>
      <c r="B2100" s="45" t="s">
        <v>10</v>
      </c>
      <c r="C2100" s="45" t="s">
        <v>31</v>
      </c>
      <c r="D2100" s="45">
        <v>2098</v>
      </c>
      <c r="E2100" s="45">
        <v>4.5687193000000003E-3</v>
      </c>
      <c r="F2100" s="45">
        <v>9.0270582000000004E-4</v>
      </c>
      <c r="G2100" s="45">
        <v>4.7183910999999999E-4</v>
      </c>
      <c r="H2100" s="45">
        <v>3.1941738800000002E-3</v>
      </c>
    </row>
    <row r="2101" spans="1:8" x14ac:dyDescent="0.35">
      <c r="A2101" s="45" t="s">
        <v>67</v>
      </c>
      <c r="B2101" s="45" t="s">
        <v>11</v>
      </c>
      <c r="C2101" s="45" t="s">
        <v>31</v>
      </c>
      <c r="D2101" s="45">
        <v>899</v>
      </c>
      <c r="E2101" s="45">
        <v>4.9025020200000003E-3</v>
      </c>
      <c r="F2101" s="45">
        <v>1.0923528799999999E-3</v>
      </c>
      <c r="G2101" s="45">
        <v>5.0856380999999998E-4</v>
      </c>
      <c r="H2101" s="45">
        <v>3.3015848499999998E-3</v>
      </c>
    </row>
    <row r="2102" spans="1:8" x14ac:dyDescent="0.35">
      <c r="A2102" s="45" t="s">
        <v>67</v>
      </c>
      <c r="B2102" s="45" t="s">
        <v>12</v>
      </c>
      <c r="C2102" s="45" t="s">
        <v>31</v>
      </c>
      <c r="D2102" s="45">
        <v>189</v>
      </c>
      <c r="E2102" s="45">
        <v>6.4836245699999998E-3</v>
      </c>
      <c r="F2102" s="45">
        <v>1.4391042100000001E-3</v>
      </c>
      <c r="G2102" s="45">
        <v>6.0577085999999997E-4</v>
      </c>
      <c r="H2102" s="45">
        <v>4.4387490200000004E-3</v>
      </c>
    </row>
    <row r="2103" spans="1:8" x14ac:dyDescent="0.35">
      <c r="A2103" s="45" t="s">
        <v>67</v>
      </c>
      <c r="B2103" s="45" t="s">
        <v>13</v>
      </c>
      <c r="C2103" s="45" t="s">
        <v>31</v>
      </c>
      <c r="D2103" s="45">
        <v>835</v>
      </c>
      <c r="E2103" s="45">
        <v>5.48796827E-3</v>
      </c>
      <c r="F2103" s="45">
        <v>1.01322332E-3</v>
      </c>
      <c r="G2103" s="45">
        <v>6.3990051000000002E-4</v>
      </c>
      <c r="H2103" s="45">
        <v>3.8348439500000002E-3</v>
      </c>
    </row>
    <row r="2104" spans="1:8" x14ac:dyDescent="0.35">
      <c r="A2104" s="45" t="s">
        <v>67</v>
      </c>
      <c r="B2104" s="45" t="s">
        <v>8</v>
      </c>
      <c r="C2104" s="45" t="s">
        <v>159</v>
      </c>
      <c r="D2104" s="45">
        <v>2003</v>
      </c>
      <c r="E2104" s="45">
        <v>6.4117594300000004E-3</v>
      </c>
      <c r="F2104" s="45">
        <v>1.1028651400000001E-3</v>
      </c>
      <c r="G2104" s="45">
        <v>1.1437759800000001E-3</v>
      </c>
      <c r="H2104" s="45">
        <v>4.1651178199999996E-3</v>
      </c>
    </row>
    <row r="2105" spans="1:8" x14ac:dyDescent="0.35">
      <c r="A2105" s="45" t="s">
        <v>67</v>
      </c>
      <c r="B2105" s="45" t="s">
        <v>10</v>
      </c>
      <c r="C2105" s="45" t="s">
        <v>159</v>
      </c>
      <c r="D2105" s="45">
        <v>814</v>
      </c>
      <c r="E2105" s="45">
        <v>5.7087482800000002E-3</v>
      </c>
      <c r="F2105" s="45">
        <v>9.4314460999999998E-4</v>
      </c>
      <c r="G2105" s="45">
        <v>9.9704793999999997E-4</v>
      </c>
      <c r="H2105" s="45">
        <v>3.7685552400000002E-3</v>
      </c>
    </row>
    <row r="2106" spans="1:8" x14ac:dyDescent="0.35">
      <c r="A2106" s="45" t="s">
        <v>67</v>
      </c>
      <c r="B2106" s="45" t="s">
        <v>11</v>
      </c>
      <c r="C2106" s="45" t="s">
        <v>159</v>
      </c>
      <c r="D2106" s="45">
        <v>426</v>
      </c>
      <c r="E2106" s="45">
        <v>5.8863401900000004E-3</v>
      </c>
      <c r="F2106" s="45">
        <v>1.18370694E-3</v>
      </c>
      <c r="G2106" s="45">
        <v>1.0245769900000001E-3</v>
      </c>
      <c r="H2106" s="45">
        <v>3.67805574E-3</v>
      </c>
    </row>
    <row r="2107" spans="1:8" x14ac:dyDescent="0.35">
      <c r="A2107" s="45" t="s">
        <v>67</v>
      </c>
      <c r="B2107" s="45" t="s">
        <v>12</v>
      </c>
      <c r="C2107" s="45" t="s">
        <v>159</v>
      </c>
      <c r="D2107" s="45">
        <v>278</v>
      </c>
      <c r="E2107" s="45">
        <v>8.2854963299999994E-3</v>
      </c>
      <c r="F2107" s="45">
        <v>1.5328567900000001E-3</v>
      </c>
      <c r="G2107" s="45">
        <v>1.46886634E-3</v>
      </c>
      <c r="H2107" s="45">
        <v>5.2837727600000004E-3</v>
      </c>
    </row>
    <row r="2108" spans="1:8" x14ac:dyDescent="0.35">
      <c r="A2108" s="45" t="s">
        <v>67</v>
      </c>
      <c r="B2108" s="45" t="s">
        <v>13</v>
      </c>
      <c r="C2108" s="45" t="s">
        <v>159</v>
      </c>
      <c r="D2108" s="45">
        <v>485</v>
      </c>
      <c r="E2108" s="45">
        <v>6.9791425600000002E-3</v>
      </c>
      <c r="F2108" s="45">
        <v>1.05345528E-3</v>
      </c>
      <c r="G2108" s="45">
        <v>1.3083951300000001E-3</v>
      </c>
      <c r="H2108" s="45">
        <v>4.61729164E-3</v>
      </c>
    </row>
    <row r="2109" spans="1:8" x14ac:dyDescent="0.35">
      <c r="A2109" s="45" t="s">
        <v>67</v>
      </c>
      <c r="B2109" s="45" t="s">
        <v>8</v>
      </c>
      <c r="C2109" s="45" t="s">
        <v>33</v>
      </c>
      <c r="D2109" s="45">
        <v>929</v>
      </c>
      <c r="E2109" s="45">
        <v>7.6926352099999998E-3</v>
      </c>
      <c r="F2109" s="45">
        <v>1.0877509299999999E-3</v>
      </c>
      <c r="G2109" s="45">
        <v>1.60375031E-3</v>
      </c>
      <c r="H2109" s="45">
        <v>5.0011334900000003E-3</v>
      </c>
    </row>
    <row r="2110" spans="1:8" x14ac:dyDescent="0.35">
      <c r="A2110" s="45" t="s">
        <v>67</v>
      </c>
      <c r="B2110" s="45" t="s">
        <v>10</v>
      </c>
      <c r="C2110" s="45" t="s">
        <v>33</v>
      </c>
      <c r="D2110" s="45">
        <v>367</v>
      </c>
      <c r="E2110" s="45">
        <v>7.2117201899999997E-3</v>
      </c>
      <c r="F2110" s="45">
        <v>9.7108665999999998E-4</v>
      </c>
      <c r="G2110" s="45">
        <v>1.5520610199999999E-3</v>
      </c>
      <c r="H2110" s="45">
        <v>4.6885720100000002E-3</v>
      </c>
    </row>
    <row r="2111" spans="1:8" x14ac:dyDescent="0.35">
      <c r="A2111" s="45" t="s">
        <v>67</v>
      </c>
      <c r="B2111" s="45" t="s">
        <v>11</v>
      </c>
      <c r="C2111" s="45" t="s">
        <v>33</v>
      </c>
      <c r="D2111" s="45">
        <v>239</v>
      </c>
      <c r="E2111" s="45">
        <v>7.2921506899999997E-3</v>
      </c>
      <c r="F2111" s="45">
        <v>1.00612095E-3</v>
      </c>
      <c r="G2111" s="45">
        <v>1.5280680799999999E-3</v>
      </c>
      <c r="H2111" s="45">
        <v>4.75796116E-3</v>
      </c>
    </row>
    <row r="2112" spans="1:8" x14ac:dyDescent="0.35">
      <c r="A2112" s="45" t="s">
        <v>67</v>
      </c>
      <c r="B2112" s="45" t="s">
        <v>12</v>
      </c>
      <c r="C2112" s="45" t="s">
        <v>33</v>
      </c>
      <c r="D2112" s="45">
        <v>91</v>
      </c>
      <c r="E2112" s="45">
        <v>9.4768770700000005E-3</v>
      </c>
      <c r="F2112" s="45">
        <v>1.4845337700000001E-3</v>
      </c>
      <c r="G2112" s="45">
        <v>1.9995164700000001E-3</v>
      </c>
      <c r="H2112" s="45">
        <v>5.9928263899999999E-3</v>
      </c>
    </row>
    <row r="2113" spans="1:8" x14ac:dyDescent="0.35">
      <c r="A2113" s="45" t="s">
        <v>67</v>
      </c>
      <c r="B2113" s="45" t="s">
        <v>13</v>
      </c>
      <c r="C2113" s="45" t="s">
        <v>33</v>
      </c>
      <c r="D2113" s="45">
        <v>232</v>
      </c>
      <c r="E2113" s="45">
        <v>8.1661076700000005E-3</v>
      </c>
      <c r="F2113" s="45">
        <v>1.2007600599999999E-3</v>
      </c>
      <c r="G2113" s="45">
        <v>1.6082473E-3</v>
      </c>
      <c r="H2113" s="45">
        <v>5.3570998499999998E-3</v>
      </c>
    </row>
    <row r="2114" spans="1:8" x14ac:dyDescent="0.35">
      <c r="A2114" s="45" t="s">
        <v>67</v>
      </c>
      <c r="B2114" s="45" t="s">
        <v>8</v>
      </c>
      <c r="C2114" s="45" t="s">
        <v>34</v>
      </c>
      <c r="D2114" s="45">
        <v>1218</v>
      </c>
      <c r="E2114" s="45">
        <v>6.1294887500000002E-3</v>
      </c>
      <c r="F2114" s="45">
        <v>1.07909688E-3</v>
      </c>
      <c r="G2114" s="45">
        <v>9.5205763000000005E-4</v>
      </c>
      <c r="H2114" s="45">
        <v>4.0983337800000004E-3</v>
      </c>
    </row>
    <row r="2115" spans="1:8" x14ac:dyDescent="0.35">
      <c r="A2115" s="45" t="s">
        <v>67</v>
      </c>
      <c r="B2115" s="45" t="s">
        <v>10</v>
      </c>
      <c r="C2115" s="45" t="s">
        <v>34</v>
      </c>
      <c r="D2115" s="45">
        <v>444</v>
      </c>
      <c r="E2115" s="45">
        <v>5.52106769E-3</v>
      </c>
      <c r="F2115" s="45">
        <v>9.3332892999999995E-4</v>
      </c>
      <c r="G2115" s="45">
        <v>8.8093277999999999E-4</v>
      </c>
      <c r="H2115" s="45">
        <v>3.7068055300000001E-3</v>
      </c>
    </row>
    <row r="2116" spans="1:8" x14ac:dyDescent="0.35">
      <c r="A2116" s="45" t="s">
        <v>67</v>
      </c>
      <c r="B2116" s="45" t="s">
        <v>11</v>
      </c>
      <c r="C2116" s="45" t="s">
        <v>34</v>
      </c>
      <c r="D2116" s="45">
        <v>201</v>
      </c>
      <c r="E2116" s="45">
        <v>5.9616843900000003E-3</v>
      </c>
      <c r="F2116" s="45">
        <v>1.0312440099999999E-3</v>
      </c>
      <c r="G2116" s="45">
        <v>1.0362536800000001E-3</v>
      </c>
      <c r="H2116" s="45">
        <v>3.8941862299999999E-3</v>
      </c>
    </row>
    <row r="2117" spans="1:8" x14ac:dyDescent="0.35">
      <c r="A2117" s="45" t="s">
        <v>67</v>
      </c>
      <c r="B2117" s="45" t="s">
        <v>12</v>
      </c>
      <c r="C2117" s="45" t="s">
        <v>34</v>
      </c>
      <c r="D2117" s="45">
        <v>280</v>
      </c>
      <c r="E2117" s="45">
        <v>6.9076551699999997E-3</v>
      </c>
      <c r="F2117" s="45">
        <v>1.3411456200000001E-3</v>
      </c>
      <c r="G2117" s="45">
        <v>9.7019651999999997E-4</v>
      </c>
      <c r="H2117" s="45">
        <v>4.5963126000000002E-3</v>
      </c>
    </row>
    <row r="2118" spans="1:8" x14ac:dyDescent="0.35">
      <c r="A2118" s="45" t="s">
        <v>67</v>
      </c>
      <c r="B2118" s="45" t="s">
        <v>13</v>
      </c>
      <c r="C2118" s="45" t="s">
        <v>34</v>
      </c>
      <c r="D2118" s="45">
        <v>293</v>
      </c>
      <c r="E2118" s="45">
        <v>6.4229393600000002E-3</v>
      </c>
      <c r="F2118" s="45">
        <v>1.0823929500000001E-3</v>
      </c>
      <c r="G2118" s="45">
        <v>9.8474408999999993E-4</v>
      </c>
      <c r="H2118" s="45">
        <v>4.3558018099999997E-3</v>
      </c>
    </row>
    <row r="2119" spans="1:8" x14ac:dyDescent="0.35">
      <c r="A2119" s="45" t="s">
        <v>67</v>
      </c>
      <c r="B2119" s="45" t="s">
        <v>8</v>
      </c>
      <c r="C2119" s="45" t="s">
        <v>35</v>
      </c>
      <c r="D2119" s="45">
        <v>1198</v>
      </c>
      <c r="E2119" s="45">
        <v>5.9777385000000004E-3</v>
      </c>
      <c r="F2119" s="45">
        <v>9.0395620999999995E-4</v>
      </c>
      <c r="G2119" s="45">
        <v>1.11464685E-3</v>
      </c>
      <c r="H2119" s="45">
        <v>3.95913497E-3</v>
      </c>
    </row>
    <row r="2120" spans="1:8" x14ac:dyDescent="0.35">
      <c r="A2120" s="45" t="s">
        <v>67</v>
      </c>
      <c r="B2120" s="45" t="s">
        <v>10</v>
      </c>
      <c r="C2120" s="45" t="s">
        <v>35</v>
      </c>
      <c r="D2120" s="45">
        <v>462</v>
      </c>
      <c r="E2120" s="45">
        <v>5.1140870600000004E-3</v>
      </c>
      <c r="F2120" s="45">
        <v>7.8074872E-4</v>
      </c>
      <c r="G2120" s="45">
        <v>9.4130766999999998E-4</v>
      </c>
      <c r="H2120" s="45">
        <v>3.39203018E-3</v>
      </c>
    </row>
    <row r="2121" spans="1:8" x14ac:dyDescent="0.35">
      <c r="A2121" s="45" t="s">
        <v>67</v>
      </c>
      <c r="B2121" s="45" t="s">
        <v>11</v>
      </c>
      <c r="C2121" s="45" t="s">
        <v>35</v>
      </c>
      <c r="D2121" s="45">
        <v>317</v>
      </c>
      <c r="E2121" s="45">
        <v>5.8565177499999999E-3</v>
      </c>
      <c r="F2121" s="45">
        <v>9.1146722999999995E-4</v>
      </c>
      <c r="G2121" s="45">
        <v>1.03560554E-3</v>
      </c>
      <c r="H2121" s="45">
        <v>3.9094444900000004E-3</v>
      </c>
    </row>
    <row r="2122" spans="1:8" x14ac:dyDescent="0.35">
      <c r="A2122" s="45" t="s">
        <v>67</v>
      </c>
      <c r="B2122" s="45" t="s">
        <v>12</v>
      </c>
      <c r="C2122" s="45" t="s">
        <v>35</v>
      </c>
      <c r="D2122" s="45">
        <v>139</v>
      </c>
      <c r="E2122" s="45">
        <v>8.3326669400000004E-3</v>
      </c>
      <c r="F2122" s="45">
        <v>1.1241004699999999E-3</v>
      </c>
      <c r="G2122" s="45">
        <v>1.5559216799999999E-3</v>
      </c>
      <c r="H2122" s="45">
        <v>5.6526443099999997E-3</v>
      </c>
    </row>
    <row r="2123" spans="1:8" x14ac:dyDescent="0.35">
      <c r="A2123" s="45" t="s">
        <v>67</v>
      </c>
      <c r="B2123" s="45" t="s">
        <v>13</v>
      </c>
      <c r="C2123" s="45" t="s">
        <v>35</v>
      </c>
      <c r="D2123" s="45">
        <v>280</v>
      </c>
      <c r="E2123" s="45">
        <v>6.3709488399999997E-3</v>
      </c>
      <c r="F2123" s="45">
        <v>9.8945912E-4</v>
      </c>
      <c r="G2123" s="45">
        <v>1.2710811100000001E-3</v>
      </c>
      <c r="H2123" s="45">
        <v>4.1104081499999997E-3</v>
      </c>
    </row>
    <row r="2124" spans="1:8" x14ac:dyDescent="0.35">
      <c r="A2124" s="45" t="s">
        <v>67</v>
      </c>
      <c r="B2124" s="45" t="s">
        <v>8</v>
      </c>
      <c r="C2124" s="45" t="s">
        <v>57</v>
      </c>
      <c r="D2124" s="45">
        <v>6</v>
      </c>
      <c r="E2124" s="45">
        <v>8.2195214000000006E-3</v>
      </c>
      <c r="F2124" s="45">
        <v>1.58950601E-3</v>
      </c>
      <c r="G2124" s="45">
        <v>3.5493826299999999E-3</v>
      </c>
      <c r="H2124" s="45">
        <v>3.0806325099999999E-3</v>
      </c>
    </row>
    <row r="2125" spans="1:8" x14ac:dyDescent="0.35">
      <c r="A2125" s="45" t="s">
        <v>67</v>
      </c>
      <c r="B2125" s="45" t="s">
        <v>10</v>
      </c>
      <c r="C2125" s="45" t="s">
        <v>57</v>
      </c>
      <c r="D2125" s="45">
        <v>2</v>
      </c>
      <c r="E2125" s="45">
        <v>8.7442128399999996E-3</v>
      </c>
      <c r="F2125" s="45">
        <v>1.85185173E-3</v>
      </c>
      <c r="G2125" s="45">
        <v>2.9976850600000001E-3</v>
      </c>
      <c r="H2125" s="45">
        <v>3.8946756900000001E-3</v>
      </c>
    </row>
    <row r="2126" spans="1:8" x14ac:dyDescent="0.35">
      <c r="A2126" s="45" t="s">
        <v>67</v>
      </c>
      <c r="B2126" s="45" t="s">
        <v>11</v>
      </c>
      <c r="C2126" s="45" t="s">
        <v>57</v>
      </c>
      <c r="D2126" s="45">
        <v>3</v>
      </c>
      <c r="E2126" s="45">
        <v>7.5771601799999996E-3</v>
      </c>
      <c r="F2126" s="45">
        <v>1.62037013E-3</v>
      </c>
      <c r="G2126" s="45">
        <v>4.0933641099999999E-3</v>
      </c>
      <c r="H2126" s="45">
        <v>1.86342569E-3</v>
      </c>
    </row>
    <row r="2127" spans="1:8" x14ac:dyDescent="0.35">
      <c r="A2127" s="45" t="s">
        <v>67</v>
      </c>
      <c r="B2127" s="45" t="s">
        <v>13</v>
      </c>
      <c r="C2127" s="45" t="s">
        <v>57</v>
      </c>
      <c r="D2127" s="45">
        <v>1</v>
      </c>
      <c r="E2127" s="45">
        <v>9.0972222199999994E-3</v>
      </c>
      <c r="F2127" s="45">
        <v>9.7222222000000001E-4</v>
      </c>
      <c r="G2127" s="45">
        <v>3.0208333300000001E-3</v>
      </c>
      <c r="H2127" s="45">
        <v>5.1041666600000002E-3</v>
      </c>
    </row>
    <row r="2128" spans="1:8" x14ac:dyDescent="0.35">
      <c r="A2128" s="45" t="s">
        <v>67</v>
      </c>
      <c r="B2128" s="45" t="s">
        <v>8</v>
      </c>
      <c r="C2128" s="45" t="s">
        <v>36</v>
      </c>
      <c r="D2128" s="45">
        <v>1741</v>
      </c>
      <c r="E2128" s="45">
        <v>6.9092499699999997E-3</v>
      </c>
      <c r="F2128" s="45">
        <v>9.2292747E-4</v>
      </c>
      <c r="G2128" s="45">
        <v>1.2313589099999999E-3</v>
      </c>
      <c r="H2128" s="45">
        <v>4.7549631099999996E-3</v>
      </c>
    </row>
    <row r="2129" spans="1:8" x14ac:dyDescent="0.35">
      <c r="A2129" s="45" t="s">
        <v>67</v>
      </c>
      <c r="B2129" s="45" t="s">
        <v>10</v>
      </c>
      <c r="C2129" s="45" t="s">
        <v>36</v>
      </c>
      <c r="D2129" s="45">
        <v>589</v>
      </c>
      <c r="E2129" s="45">
        <v>6.0821658499999997E-3</v>
      </c>
      <c r="F2129" s="45">
        <v>7.5166613000000003E-4</v>
      </c>
      <c r="G2129" s="45">
        <v>1.1158858999999999E-3</v>
      </c>
      <c r="H2129" s="45">
        <v>4.2146133600000002E-3</v>
      </c>
    </row>
    <row r="2130" spans="1:8" x14ac:dyDescent="0.35">
      <c r="A2130" s="45" t="s">
        <v>67</v>
      </c>
      <c r="B2130" s="45" t="s">
        <v>11</v>
      </c>
      <c r="C2130" s="45" t="s">
        <v>36</v>
      </c>
      <c r="D2130" s="45">
        <v>391</v>
      </c>
      <c r="E2130" s="45">
        <v>6.7969709599999999E-3</v>
      </c>
      <c r="F2130" s="45">
        <v>8.5195224999999998E-4</v>
      </c>
      <c r="G2130" s="45">
        <v>1.21512953E-3</v>
      </c>
      <c r="H2130" s="45">
        <v>4.7298886899999996E-3</v>
      </c>
    </row>
    <row r="2131" spans="1:8" x14ac:dyDescent="0.35">
      <c r="A2131" s="45" t="s">
        <v>67</v>
      </c>
      <c r="B2131" s="45" t="s">
        <v>12</v>
      </c>
      <c r="C2131" s="45" t="s">
        <v>36</v>
      </c>
      <c r="D2131" s="45">
        <v>183</v>
      </c>
      <c r="E2131" s="45">
        <v>8.4550822099999992E-3</v>
      </c>
      <c r="F2131" s="45">
        <v>1.3404419799999999E-3</v>
      </c>
      <c r="G2131" s="45">
        <v>1.3351925199999999E-3</v>
      </c>
      <c r="H2131" s="45">
        <v>5.7794472499999999E-3</v>
      </c>
    </row>
    <row r="2132" spans="1:8" x14ac:dyDescent="0.35">
      <c r="A2132" s="45" t="s">
        <v>67</v>
      </c>
      <c r="B2132" s="45" t="s">
        <v>13</v>
      </c>
      <c r="C2132" s="45" t="s">
        <v>36</v>
      </c>
      <c r="D2132" s="45">
        <v>578</v>
      </c>
      <c r="E2132" s="45">
        <v>7.3386034899999997E-3</v>
      </c>
      <c r="F2132" s="45">
        <v>1.0132719100000001E-3</v>
      </c>
      <c r="G2132" s="45">
        <v>1.32713356E-3</v>
      </c>
      <c r="H2132" s="45">
        <v>4.9981975599999997E-3</v>
      </c>
    </row>
    <row r="2133" spans="1:8" x14ac:dyDescent="0.35">
      <c r="A2133" s="45" t="s">
        <v>67</v>
      </c>
      <c r="B2133" s="45" t="s">
        <v>8</v>
      </c>
      <c r="C2133" s="45" t="s">
        <v>37</v>
      </c>
      <c r="D2133" s="45">
        <v>1862</v>
      </c>
      <c r="E2133" s="45">
        <v>5.4795344100000004E-3</v>
      </c>
      <c r="F2133" s="45">
        <v>9.8487763999999993E-4</v>
      </c>
      <c r="G2133" s="45">
        <v>9.5183992000000002E-4</v>
      </c>
      <c r="H2133" s="45">
        <v>3.5428163700000001E-3</v>
      </c>
    </row>
    <row r="2134" spans="1:8" x14ac:dyDescent="0.35">
      <c r="A2134" s="45" t="s">
        <v>67</v>
      </c>
      <c r="B2134" s="45" t="s">
        <v>10</v>
      </c>
      <c r="C2134" s="45" t="s">
        <v>37</v>
      </c>
      <c r="D2134" s="45">
        <v>902</v>
      </c>
      <c r="E2134" s="45">
        <v>4.8917398100000002E-3</v>
      </c>
      <c r="F2134" s="45">
        <v>8.4456072E-4</v>
      </c>
      <c r="G2134" s="45">
        <v>8.7903913999999995E-4</v>
      </c>
      <c r="H2134" s="45">
        <v>3.1681395000000001E-3</v>
      </c>
    </row>
    <row r="2135" spans="1:8" x14ac:dyDescent="0.35">
      <c r="A2135" s="45" t="s">
        <v>67</v>
      </c>
      <c r="B2135" s="45" t="s">
        <v>11</v>
      </c>
      <c r="C2135" s="45" t="s">
        <v>37</v>
      </c>
      <c r="D2135" s="45">
        <v>434</v>
      </c>
      <c r="E2135" s="45">
        <v>5.2716438099999997E-3</v>
      </c>
      <c r="F2135" s="45">
        <v>1.1047904599999999E-3</v>
      </c>
      <c r="G2135" s="45">
        <v>7.7498270000000004E-4</v>
      </c>
      <c r="H2135" s="45">
        <v>3.3918701700000001E-3</v>
      </c>
    </row>
    <row r="2136" spans="1:8" x14ac:dyDescent="0.35">
      <c r="A2136" s="45" t="s">
        <v>67</v>
      </c>
      <c r="B2136" s="45" t="s">
        <v>12</v>
      </c>
      <c r="C2136" s="45" t="s">
        <v>37</v>
      </c>
      <c r="D2136" s="45">
        <v>109</v>
      </c>
      <c r="E2136" s="45">
        <v>8.1914710499999994E-3</v>
      </c>
      <c r="F2136" s="45">
        <v>1.41946967E-3</v>
      </c>
      <c r="G2136" s="45">
        <v>1.0485683799999999E-3</v>
      </c>
      <c r="H2136" s="45">
        <v>5.7234325000000003E-3</v>
      </c>
    </row>
    <row r="2137" spans="1:8" x14ac:dyDescent="0.35">
      <c r="A2137" s="45" t="s">
        <v>67</v>
      </c>
      <c r="B2137" s="45" t="s">
        <v>13</v>
      </c>
      <c r="C2137" s="45" t="s">
        <v>37</v>
      </c>
      <c r="D2137" s="45">
        <v>417</v>
      </c>
      <c r="E2137" s="45">
        <v>6.2584652300000003E-3</v>
      </c>
      <c r="F2137" s="45">
        <v>1.0499931200000001E-3</v>
      </c>
      <c r="G2137" s="45">
        <v>1.26809639E-3</v>
      </c>
      <c r="H2137" s="45">
        <v>3.9403752300000002E-3</v>
      </c>
    </row>
    <row r="2138" spans="1:8" x14ac:dyDescent="0.35">
      <c r="A2138" s="45" t="s">
        <v>67</v>
      </c>
      <c r="B2138" s="45" t="s">
        <v>8</v>
      </c>
      <c r="C2138" s="45" t="s">
        <v>38</v>
      </c>
      <c r="D2138" s="45">
        <v>998</v>
      </c>
      <c r="E2138" s="45">
        <v>6.6628741300000004E-3</v>
      </c>
      <c r="F2138" s="45">
        <v>1.17880413E-3</v>
      </c>
      <c r="G2138" s="45">
        <v>1.0857708299999999E-3</v>
      </c>
      <c r="H2138" s="45">
        <v>4.3982986700000001E-3</v>
      </c>
    </row>
    <row r="2139" spans="1:8" x14ac:dyDescent="0.35">
      <c r="A2139" s="45" t="s">
        <v>67</v>
      </c>
      <c r="B2139" s="45" t="s">
        <v>10</v>
      </c>
      <c r="C2139" s="45" t="s">
        <v>38</v>
      </c>
      <c r="D2139" s="45">
        <v>378</v>
      </c>
      <c r="E2139" s="45">
        <v>5.9021345500000003E-3</v>
      </c>
      <c r="F2139" s="45">
        <v>1.02353985E-3</v>
      </c>
      <c r="G2139" s="45">
        <v>9.3015112E-4</v>
      </c>
      <c r="H2139" s="45">
        <v>3.94844307E-3</v>
      </c>
    </row>
    <row r="2140" spans="1:8" x14ac:dyDescent="0.35">
      <c r="A2140" s="45" t="s">
        <v>67</v>
      </c>
      <c r="B2140" s="45" t="s">
        <v>11</v>
      </c>
      <c r="C2140" s="45" t="s">
        <v>38</v>
      </c>
      <c r="D2140" s="45">
        <v>240</v>
      </c>
      <c r="E2140" s="45">
        <v>6.7786938099999999E-3</v>
      </c>
      <c r="F2140" s="45">
        <v>1.25467761E-3</v>
      </c>
      <c r="G2140" s="45">
        <v>1.1012246900000001E-3</v>
      </c>
      <c r="H2140" s="45">
        <v>4.4227910400000004E-3</v>
      </c>
    </row>
    <row r="2141" spans="1:8" x14ac:dyDescent="0.35">
      <c r="A2141" s="45" t="s">
        <v>67</v>
      </c>
      <c r="B2141" s="45" t="s">
        <v>12</v>
      </c>
      <c r="C2141" s="45" t="s">
        <v>38</v>
      </c>
      <c r="D2141" s="45">
        <v>95</v>
      </c>
      <c r="E2141" s="45">
        <v>7.9236108599999994E-3</v>
      </c>
      <c r="F2141" s="45">
        <v>1.3975387299999999E-3</v>
      </c>
      <c r="G2141" s="45">
        <v>1.2945903899999999E-3</v>
      </c>
      <c r="H2141" s="45">
        <v>5.2314812299999996E-3</v>
      </c>
    </row>
    <row r="2142" spans="1:8" x14ac:dyDescent="0.35">
      <c r="A2142" s="45" t="s">
        <v>67</v>
      </c>
      <c r="B2142" s="45" t="s">
        <v>13</v>
      </c>
      <c r="C2142" s="45" t="s">
        <v>38</v>
      </c>
      <c r="D2142" s="45">
        <v>285</v>
      </c>
      <c r="E2142" s="45">
        <v>7.1540770999999996E-3</v>
      </c>
      <c r="F2142" s="45">
        <v>1.2479286100000001E-3</v>
      </c>
      <c r="G2142" s="45">
        <v>1.2095514E-3</v>
      </c>
      <c r="H2142" s="45">
        <v>4.6965965700000003E-3</v>
      </c>
    </row>
    <row r="2143" spans="1:8" x14ac:dyDescent="0.35">
      <c r="A2143" s="45" t="s">
        <v>67</v>
      </c>
      <c r="B2143" s="45" t="s">
        <v>8</v>
      </c>
      <c r="C2143" s="45" t="s">
        <v>39</v>
      </c>
      <c r="D2143" s="45">
        <v>891</v>
      </c>
      <c r="E2143" s="45">
        <v>7.1743538900000004E-3</v>
      </c>
      <c r="F2143" s="45">
        <v>7.7309853999999996E-4</v>
      </c>
      <c r="G2143" s="45">
        <v>1.53505192E-3</v>
      </c>
      <c r="H2143" s="45">
        <v>4.8662029399999997E-3</v>
      </c>
    </row>
    <row r="2144" spans="1:8" x14ac:dyDescent="0.35">
      <c r="A2144" s="45" t="s">
        <v>67</v>
      </c>
      <c r="B2144" s="45" t="s">
        <v>10</v>
      </c>
      <c r="C2144" s="45" t="s">
        <v>39</v>
      </c>
      <c r="D2144" s="45">
        <v>333</v>
      </c>
      <c r="E2144" s="45">
        <v>6.4285116099999998E-3</v>
      </c>
      <c r="F2144" s="45">
        <v>6.7188690999999995E-4</v>
      </c>
      <c r="G2144" s="45">
        <v>1.3919820200000001E-3</v>
      </c>
      <c r="H2144" s="45">
        <v>4.3646421700000004E-3</v>
      </c>
    </row>
    <row r="2145" spans="1:8" x14ac:dyDescent="0.35">
      <c r="A2145" s="45" t="s">
        <v>67</v>
      </c>
      <c r="B2145" s="45" t="s">
        <v>11</v>
      </c>
      <c r="C2145" s="45" t="s">
        <v>39</v>
      </c>
      <c r="D2145" s="45">
        <v>234</v>
      </c>
      <c r="E2145" s="45">
        <v>6.89661458E-3</v>
      </c>
      <c r="F2145" s="45">
        <v>7.6176179E-4</v>
      </c>
      <c r="G2145" s="45">
        <v>1.4267764300000001E-3</v>
      </c>
      <c r="H2145" s="45">
        <v>4.70807586E-3</v>
      </c>
    </row>
    <row r="2146" spans="1:8" x14ac:dyDescent="0.35">
      <c r="A2146" s="45" t="s">
        <v>67</v>
      </c>
      <c r="B2146" s="45" t="s">
        <v>12</v>
      </c>
      <c r="C2146" s="45" t="s">
        <v>39</v>
      </c>
      <c r="D2146" s="45">
        <v>83</v>
      </c>
      <c r="E2146" s="45">
        <v>9.2546572200000003E-3</v>
      </c>
      <c r="F2146" s="45">
        <v>9.9746183999999995E-4</v>
      </c>
      <c r="G2146" s="45">
        <v>1.7513105299999999E-3</v>
      </c>
      <c r="H2146" s="45">
        <v>6.5058843800000002E-3</v>
      </c>
    </row>
    <row r="2147" spans="1:8" x14ac:dyDescent="0.35">
      <c r="A2147" s="45" t="s">
        <v>67</v>
      </c>
      <c r="B2147" s="45" t="s">
        <v>13</v>
      </c>
      <c r="C2147" s="45" t="s">
        <v>39</v>
      </c>
      <c r="D2147" s="45">
        <v>241</v>
      </c>
      <c r="E2147" s="45">
        <v>7.7581352300000002E-3</v>
      </c>
      <c r="F2147" s="45">
        <v>8.4668408999999997E-4</v>
      </c>
      <c r="G2147" s="45">
        <v>1.7633891900000001E-3</v>
      </c>
      <c r="H2147" s="45">
        <v>5.1480614799999996E-3</v>
      </c>
    </row>
    <row r="2148" spans="1:8" x14ac:dyDescent="0.35">
      <c r="A2148" s="45" t="s">
        <v>67</v>
      </c>
      <c r="B2148" s="45" t="s">
        <v>8</v>
      </c>
      <c r="C2148" s="45" t="s">
        <v>40</v>
      </c>
      <c r="D2148" s="45">
        <v>1763</v>
      </c>
      <c r="E2148" s="45">
        <v>5.0881806800000002E-3</v>
      </c>
      <c r="F2148" s="45">
        <v>9.3787396000000005E-4</v>
      </c>
      <c r="G2148" s="45">
        <v>5.6127998999999998E-4</v>
      </c>
      <c r="H2148" s="45">
        <v>3.5890262499999998E-3</v>
      </c>
    </row>
    <row r="2149" spans="1:8" x14ac:dyDescent="0.35">
      <c r="A2149" s="45" t="s">
        <v>67</v>
      </c>
      <c r="B2149" s="45" t="s">
        <v>10</v>
      </c>
      <c r="C2149" s="45" t="s">
        <v>40</v>
      </c>
      <c r="D2149" s="45">
        <v>936</v>
      </c>
      <c r="E2149" s="45">
        <v>4.87300645E-3</v>
      </c>
      <c r="F2149" s="45">
        <v>8.8110087E-4</v>
      </c>
      <c r="G2149" s="45">
        <v>4.9160114000000002E-4</v>
      </c>
      <c r="H2149" s="45">
        <v>3.5003039499999999E-3</v>
      </c>
    </row>
    <row r="2150" spans="1:8" x14ac:dyDescent="0.35">
      <c r="A2150" s="45" t="s">
        <v>67</v>
      </c>
      <c r="B2150" s="45" t="s">
        <v>11</v>
      </c>
      <c r="C2150" s="45" t="s">
        <v>40</v>
      </c>
      <c r="D2150" s="45">
        <v>293</v>
      </c>
      <c r="E2150" s="45">
        <v>4.94568457E-3</v>
      </c>
      <c r="F2150" s="45">
        <v>1.0161481699999999E-3</v>
      </c>
      <c r="G2150" s="45">
        <v>5.1783093999999998E-4</v>
      </c>
      <c r="H2150" s="45">
        <v>3.4117049800000002E-3</v>
      </c>
    </row>
    <row r="2151" spans="1:8" x14ac:dyDescent="0.35">
      <c r="A2151" s="45" t="s">
        <v>67</v>
      </c>
      <c r="B2151" s="45" t="s">
        <v>12</v>
      </c>
      <c r="C2151" s="45" t="s">
        <v>40</v>
      </c>
      <c r="D2151" s="45">
        <v>83</v>
      </c>
      <c r="E2151" s="45">
        <v>5.9980195999999996E-3</v>
      </c>
      <c r="F2151" s="45">
        <v>1.26310773E-3</v>
      </c>
      <c r="G2151" s="45">
        <v>6.8872686999999996E-4</v>
      </c>
      <c r="H2151" s="45">
        <v>4.0461845100000001E-3</v>
      </c>
    </row>
    <row r="2152" spans="1:8" x14ac:dyDescent="0.35">
      <c r="A2152" s="45" t="s">
        <v>67</v>
      </c>
      <c r="B2152" s="45" t="s">
        <v>13</v>
      </c>
      <c r="C2152" s="45" t="s">
        <v>40</v>
      </c>
      <c r="D2152" s="45">
        <v>451</v>
      </c>
      <c r="E2152" s="45">
        <v>5.4598831499999998E-3</v>
      </c>
      <c r="F2152" s="45">
        <v>9.4499339000000005E-4</v>
      </c>
      <c r="G2152" s="45">
        <v>7.1066331999999996E-4</v>
      </c>
      <c r="H2152" s="45">
        <v>3.8042259700000001E-3</v>
      </c>
    </row>
    <row r="2153" spans="1:8" x14ac:dyDescent="0.35">
      <c r="A2153" s="45" t="s">
        <v>67</v>
      </c>
      <c r="B2153" s="45" t="s">
        <v>8</v>
      </c>
      <c r="C2153" s="45" t="s">
        <v>41</v>
      </c>
      <c r="D2153" s="45">
        <v>1187</v>
      </c>
      <c r="E2153" s="45">
        <v>7.0685607800000001E-3</v>
      </c>
      <c r="F2153" s="45">
        <v>8.6665120999999999E-4</v>
      </c>
      <c r="G2153" s="45">
        <v>1.3739115800000001E-3</v>
      </c>
      <c r="H2153" s="45">
        <v>4.8279975100000002E-3</v>
      </c>
    </row>
    <row r="2154" spans="1:8" x14ac:dyDescent="0.35">
      <c r="A2154" s="45" t="s">
        <v>67</v>
      </c>
      <c r="B2154" s="45" t="s">
        <v>10</v>
      </c>
      <c r="C2154" s="45" t="s">
        <v>41</v>
      </c>
      <c r="D2154" s="45">
        <v>442</v>
      </c>
      <c r="E2154" s="45">
        <v>6.43591813E-3</v>
      </c>
      <c r="F2154" s="45">
        <v>7.6176762000000002E-4</v>
      </c>
      <c r="G2154" s="45">
        <v>1.36265058E-3</v>
      </c>
      <c r="H2154" s="45">
        <v>4.3114994399999999E-3</v>
      </c>
    </row>
    <row r="2155" spans="1:8" x14ac:dyDescent="0.35">
      <c r="A2155" s="45" t="s">
        <v>67</v>
      </c>
      <c r="B2155" s="45" t="s">
        <v>11</v>
      </c>
      <c r="C2155" s="45" t="s">
        <v>41</v>
      </c>
      <c r="D2155" s="45">
        <v>308</v>
      </c>
      <c r="E2155" s="45">
        <v>6.4259031299999997E-3</v>
      </c>
      <c r="F2155" s="45">
        <v>8.0135405999999998E-4</v>
      </c>
      <c r="G2155" s="45">
        <v>1.0937497699999999E-3</v>
      </c>
      <c r="H2155" s="45">
        <v>4.5307988300000001E-3</v>
      </c>
    </row>
    <row r="2156" spans="1:8" x14ac:dyDescent="0.35">
      <c r="A2156" s="45" t="s">
        <v>67</v>
      </c>
      <c r="B2156" s="45" t="s">
        <v>12</v>
      </c>
      <c r="C2156" s="45" t="s">
        <v>41</v>
      </c>
      <c r="D2156" s="45">
        <v>200</v>
      </c>
      <c r="E2156" s="45">
        <v>8.5278354100000002E-3</v>
      </c>
      <c r="F2156" s="45">
        <v>1.1844326400000001E-3</v>
      </c>
      <c r="G2156" s="45">
        <v>1.57233771E-3</v>
      </c>
      <c r="H2156" s="45">
        <v>5.7710645899999996E-3</v>
      </c>
    </row>
    <row r="2157" spans="1:8" x14ac:dyDescent="0.35">
      <c r="A2157" s="45" t="s">
        <v>67</v>
      </c>
      <c r="B2157" s="45" t="s">
        <v>13</v>
      </c>
      <c r="C2157" s="45" t="s">
        <v>41</v>
      </c>
      <c r="D2157" s="45">
        <v>237</v>
      </c>
      <c r="E2157" s="45">
        <v>7.8521543899999994E-3</v>
      </c>
      <c r="F2157" s="45">
        <v>8.7894567000000004E-4</v>
      </c>
      <c r="G2157" s="45">
        <v>1.5915570300000001E-3</v>
      </c>
      <c r="H2157" s="45">
        <v>5.3816512000000004E-3</v>
      </c>
    </row>
    <row r="2158" spans="1:8" x14ac:dyDescent="0.35">
      <c r="A2158" s="45" t="s">
        <v>67</v>
      </c>
      <c r="B2158" s="45" t="s">
        <v>8</v>
      </c>
      <c r="C2158" s="45" t="s">
        <v>42</v>
      </c>
      <c r="D2158" s="45">
        <v>955</v>
      </c>
      <c r="E2158" s="45">
        <v>7.9498858299999996E-3</v>
      </c>
      <c r="F2158" s="45">
        <v>1.2217008399999999E-3</v>
      </c>
      <c r="G2158" s="45">
        <v>1.68350034E-3</v>
      </c>
      <c r="H2158" s="45">
        <v>5.04468416E-3</v>
      </c>
    </row>
    <row r="2159" spans="1:8" x14ac:dyDescent="0.35">
      <c r="A2159" s="45" t="s">
        <v>67</v>
      </c>
      <c r="B2159" s="45" t="s">
        <v>10</v>
      </c>
      <c r="C2159" s="45" t="s">
        <v>42</v>
      </c>
      <c r="D2159" s="45">
        <v>335</v>
      </c>
      <c r="E2159" s="45">
        <v>6.6493225800000003E-3</v>
      </c>
      <c r="F2159" s="45">
        <v>1.03693312E-3</v>
      </c>
      <c r="G2159" s="45">
        <v>1.5255663699999999E-3</v>
      </c>
      <c r="H2159" s="45">
        <v>4.0868225699999998E-3</v>
      </c>
    </row>
    <row r="2160" spans="1:8" x14ac:dyDescent="0.35">
      <c r="A2160" s="45" t="s">
        <v>67</v>
      </c>
      <c r="B2160" s="45" t="s">
        <v>11</v>
      </c>
      <c r="C2160" s="45" t="s">
        <v>42</v>
      </c>
      <c r="D2160" s="45">
        <v>248</v>
      </c>
      <c r="E2160" s="45">
        <v>7.78659811E-3</v>
      </c>
      <c r="F2160" s="45">
        <v>1.14877329E-3</v>
      </c>
      <c r="G2160" s="45">
        <v>1.7819404699999999E-3</v>
      </c>
      <c r="H2160" s="45">
        <v>4.8558838700000001E-3</v>
      </c>
    </row>
    <row r="2161" spans="1:8" x14ac:dyDescent="0.35">
      <c r="A2161" s="45" t="s">
        <v>67</v>
      </c>
      <c r="B2161" s="45" t="s">
        <v>12</v>
      </c>
      <c r="C2161" s="45" t="s">
        <v>42</v>
      </c>
      <c r="D2161" s="45">
        <v>151</v>
      </c>
      <c r="E2161" s="45">
        <v>9.3629657399999996E-3</v>
      </c>
      <c r="F2161" s="45">
        <v>1.6001346699999999E-3</v>
      </c>
      <c r="G2161" s="45">
        <v>1.69901249E-3</v>
      </c>
      <c r="H2161" s="45">
        <v>6.0638181199999999E-3</v>
      </c>
    </row>
    <row r="2162" spans="1:8" x14ac:dyDescent="0.35">
      <c r="A2162" s="45" t="s">
        <v>67</v>
      </c>
      <c r="B2162" s="45" t="s">
        <v>13</v>
      </c>
      <c r="C2162" s="45" t="s">
        <v>42</v>
      </c>
      <c r="D2162" s="45">
        <v>221</v>
      </c>
      <c r="E2162" s="45">
        <v>9.1390667000000002E-3</v>
      </c>
      <c r="F2162" s="45">
        <v>1.32504792E-3</v>
      </c>
      <c r="G2162" s="45">
        <v>1.80183698E-3</v>
      </c>
      <c r="H2162" s="45">
        <v>6.0121813399999996E-3</v>
      </c>
    </row>
    <row r="2163" spans="1:8" x14ac:dyDescent="0.35">
      <c r="A2163" s="45" t="s">
        <v>67</v>
      </c>
      <c r="B2163" s="45" t="s">
        <v>8</v>
      </c>
      <c r="C2163" s="45" t="s">
        <v>43</v>
      </c>
      <c r="D2163" s="45">
        <v>928</v>
      </c>
      <c r="E2163" s="45">
        <v>6.9149727199999999E-3</v>
      </c>
      <c r="F2163" s="45">
        <v>1.0174082600000001E-3</v>
      </c>
      <c r="G2163" s="45">
        <v>1.4271279999999999E-3</v>
      </c>
      <c r="H2163" s="45">
        <v>4.4704359799999996E-3</v>
      </c>
    </row>
    <row r="2164" spans="1:8" x14ac:dyDescent="0.35">
      <c r="A2164" s="45" t="s">
        <v>67</v>
      </c>
      <c r="B2164" s="45" t="s">
        <v>10</v>
      </c>
      <c r="C2164" s="45" t="s">
        <v>43</v>
      </c>
      <c r="D2164" s="45">
        <v>340</v>
      </c>
      <c r="E2164" s="45">
        <v>6.0746184800000002E-3</v>
      </c>
      <c r="F2164" s="45">
        <v>8.7425084000000003E-4</v>
      </c>
      <c r="G2164" s="45">
        <v>1.2142222499999999E-3</v>
      </c>
      <c r="H2164" s="45">
        <v>3.9861449000000004E-3</v>
      </c>
    </row>
    <row r="2165" spans="1:8" x14ac:dyDescent="0.35">
      <c r="A2165" s="45" t="s">
        <v>67</v>
      </c>
      <c r="B2165" s="45" t="s">
        <v>11</v>
      </c>
      <c r="C2165" s="45" t="s">
        <v>43</v>
      </c>
      <c r="D2165" s="45">
        <v>191</v>
      </c>
      <c r="E2165" s="45">
        <v>6.9054195999999997E-3</v>
      </c>
      <c r="F2165" s="45">
        <v>1.0856600300000001E-3</v>
      </c>
      <c r="G2165" s="45">
        <v>1.3315030800000001E-3</v>
      </c>
      <c r="H2165" s="45">
        <v>4.4882560200000003E-3</v>
      </c>
    </row>
    <row r="2166" spans="1:8" x14ac:dyDescent="0.35">
      <c r="A2166" s="45" t="s">
        <v>67</v>
      </c>
      <c r="B2166" s="45" t="s">
        <v>12</v>
      </c>
      <c r="C2166" s="45" t="s">
        <v>43</v>
      </c>
      <c r="D2166" s="45">
        <v>133</v>
      </c>
      <c r="E2166" s="45">
        <v>7.3930483700000004E-3</v>
      </c>
      <c r="F2166" s="45">
        <v>1.12825443E-3</v>
      </c>
      <c r="G2166" s="45">
        <v>1.46973315E-3</v>
      </c>
      <c r="H2166" s="45">
        <v>4.7950603399999998E-3</v>
      </c>
    </row>
    <row r="2167" spans="1:8" x14ac:dyDescent="0.35">
      <c r="A2167" s="45" t="s">
        <v>67</v>
      </c>
      <c r="B2167" s="45" t="s">
        <v>13</v>
      </c>
      <c r="C2167" s="45" t="s">
        <v>43</v>
      </c>
      <c r="D2167" s="45">
        <v>264</v>
      </c>
      <c r="E2167" s="45">
        <v>7.7633099400000001E-3</v>
      </c>
      <c r="F2167" s="45">
        <v>1.09655559E-3</v>
      </c>
      <c r="G2167" s="45">
        <v>1.7490440200000001E-3</v>
      </c>
      <c r="H2167" s="45">
        <v>4.9177098400000003E-3</v>
      </c>
    </row>
    <row r="2168" spans="1:8" x14ac:dyDescent="0.35">
      <c r="A2168" s="45" t="s">
        <v>67</v>
      </c>
      <c r="B2168" s="45" t="s">
        <v>8</v>
      </c>
      <c r="C2168" s="45" t="s">
        <v>44</v>
      </c>
      <c r="D2168" s="45">
        <v>446</v>
      </c>
      <c r="E2168" s="45">
        <v>8.1337451899999996E-3</v>
      </c>
      <c r="F2168" s="45">
        <v>8.0429408999999996E-4</v>
      </c>
      <c r="G2168" s="45">
        <v>1.2988133100000001E-3</v>
      </c>
      <c r="H2168" s="45">
        <v>6.0306373099999998E-3</v>
      </c>
    </row>
    <row r="2169" spans="1:8" x14ac:dyDescent="0.35">
      <c r="A2169" s="45" t="s">
        <v>67</v>
      </c>
      <c r="B2169" s="45" t="s">
        <v>10</v>
      </c>
      <c r="C2169" s="45" t="s">
        <v>44</v>
      </c>
      <c r="D2169" s="45">
        <v>137</v>
      </c>
      <c r="E2169" s="45">
        <v>7.3473402399999999E-3</v>
      </c>
      <c r="F2169" s="45">
        <v>7.4825938999999999E-4</v>
      </c>
      <c r="G2169" s="45">
        <v>1.0991143999999999E-3</v>
      </c>
      <c r="H2169" s="45">
        <v>5.4999659700000003E-3</v>
      </c>
    </row>
    <row r="2170" spans="1:8" x14ac:dyDescent="0.35">
      <c r="A2170" s="45" t="s">
        <v>67</v>
      </c>
      <c r="B2170" s="45" t="s">
        <v>11</v>
      </c>
      <c r="C2170" s="45" t="s">
        <v>44</v>
      </c>
      <c r="D2170" s="45">
        <v>118</v>
      </c>
      <c r="E2170" s="45">
        <v>8.4779109399999997E-3</v>
      </c>
      <c r="F2170" s="45">
        <v>8.9787324999999996E-4</v>
      </c>
      <c r="G2170" s="45">
        <v>1.3103223099999999E-3</v>
      </c>
      <c r="H2170" s="45">
        <v>6.2697149099999998E-3</v>
      </c>
    </row>
    <row r="2171" spans="1:8" x14ac:dyDescent="0.35">
      <c r="A2171" s="45" t="s">
        <v>67</v>
      </c>
      <c r="B2171" s="45" t="s">
        <v>12</v>
      </c>
      <c r="C2171" s="45" t="s">
        <v>44</v>
      </c>
      <c r="D2171" s="45">
        <v>35</v>
      </c>
      <c r="E2171" s="45">
        <v>1.005853152E-2</v>
      </c>
      <c r="F2171" s="45">
        <v>8.1084628000000001E-4</v>
      </c>
      <c r="G2171" s="45">
        <v>1.32109765E-3</v>
      </c>
      <c r="H2171" s="45">
        <v>7.9265870499999995E-3</v>
      </c>
    </row>
    <row r="2172" spans="1:8" x14ac:dyDescent="0.35">
      <c r="A2172" s="45" t="s">
        <v>67</v>
      </c>
      <c r="B2172" s="45" t="s">
        <v>13</v>
      </c>
      <c r="C2172" s="45" t="s">
        <v>44</v>
      </c>
      <c r="D2172" s="45">
        <v>156</v>
      </c>
      <c r="E2172" s="45">
        <v>8.1321964599999994E-3</v>
      </c>
      <c r="F2172" s="45">
        <v>7.8124976999999999E-4</v>
      </c>
      <c r="G2172" s="45">
        <v>1.46048469E-3</v>
      </c>
      <c r="H2172" s="45">
        <v>5.8904615300000001E-3</v>
      </c>
    </row>
    <row r="2173" spans="1:8" x14ac:dyDescent="0.35">
      <c r="A2173" s="45" t="s">
        <v>67</v>
      </c>
      <c r="B2173" s="45" t="s">
        <v>8</v>
      </c>
      <c r="C2173" s="45" t="s">
        <v>45</v>
      </c>
      <c r="D2173" s="45">
        <v>1337</v>
      </c>
      <c r="E2173" s="45">
        <v>6.7966388699999998E-3</v>
      </c>
      <c r="F2173" s="45">
        <v>1.18064188E-3</v>
      </c>
      <c r="G2173" s="45">
        <v>1.4063493099999999E-3</v>
      </c>
      <c r="H2173" s="45">
        <v>4.2096471899999996E-3</v>
      </c>
    </row>
    <row r="2174" spans="1:8" x14ac:dyDescent="0.35">
      <c r="A2174" s="45" t="s">
        <v>67</v>
      </c>
      <c r="B2174" s="45" t="s">
        <v>10</v>
      </c>
      <c r="C2174" s="45" t="s">
        <v>45</v>
      </c>
      <c r="D2174" s="45">
        <v>592</v>
      </c>
      <c r="E2174" s="45">
        <v>5.9651250399999998E-3</v>
      </c>
      <c r="F2174" s="45">
        <v>1.0580499900000001E-3</v>
      </c>
      <c r="G2174" s="45">
        <v>1.2333620400000001E-3</v>
      </c>
      <c r="H2174" s="45">
        <v>3.67371254E-3</v>
      </c>
    </row>
    <row r="2175" spans="1:8" x14ac:dyDescent="0.35">
      <c r="A2175" s="45" t="s">
        <v>67</v>
      </c>
      <c r="B2175" s="45" t="s">
        <v>11</v>
      </c>
      <c r="C2175" s="45" t="s">
        <v>45</v>
      </c>
      <c r="D2175" s="45">
        <v>337</v>
      </c>
      <c r="E2175" s="45">
        <v>6.5826942899999998E-3</v>
      </c>
      <c r="F2175" s="45">
        <v>1.2026387799999999E-3</v>
      </c>
      <c r="G2175" s="45">
        <v>1.1796280000000001E-3</v>
      </c>
      <c r="H2175" s="45">
        <v>4.2004270099999996E-3</v>
      </c>
    </row>
    <row r="2176" spans="1:8" x14ac:dyDescent="0.35">
      <c r="A2176" s="45" t="s">
        <v>67</v>
      </c>
      <c r="B2176" s="45" t="s">
        <v>12</v>
      </c>
      <c r="C2176" s="45" t="s">
        <v>45</v>
      </c>
      <c r="D2176" s="45">
        <v>116</v>
      </c>
      <c r="E2176" s="45">
        <v>8.7919058899999999E-3</v>
      </c>
      <c r="F2176" s="45">
        <v>1.44366593E-3</v>
      </c>
      <c r="G2176" s="45">
        <v>1.8653214199999999E-3</v>
      </c>
      <c r="H2176" s="45">
        <v>5.4829180299999997E-3</v>
      </c>
    </row>
    <row r="2177" spans="1:8" x14ac:dyDescent="0.35">
      <c r="A2177" s="45" t="s">
        <v>67</v>
      </c>
      <c r="B2177" s="45" t="s">
        <v>13</v>
      </c>
      <c r="C2177" s="45" t="s">
        <v>45</v>
      </c>
      <c r="D2177" s="45">
        <v>292</v>
      </c>
      <c r="E2177" s="45">
        <v>7.9367228699999993E-3</v>
      </c>
      <c r="F2177" s="45">
        <v>1.2993084799999999E-3</v>
      </c>
      <c r="G2177" s="45">
        <v>1.8363930699999999E-3</v>
      </c>
      <c r="H2177" s="45">
        <v>4.8010208099999998E-3</v>
      </c>
    </row>
    <row r="2178" spans="1:8" x14ac:dyDescent="0.35">
      <c r="A2178" s="45" t="s">
        <v>67</v>
      </c>
      <c r="B2178" s="45" t="s">
        <v>8</v>
      </c>
      <c r="C2178" s="45" t="s">
        <v>46</v>
      </c>
      <c r="D2178" s="45">
        <v>649</v>
      </c>
      <c r="E2178" s="45">
        <v>7.0141739999999998E-3</v>
      </c>
      <c r="F2178" s="45">
        <v>7.9454476999999996E-4</v>
      </c>
      <c r="G2178" s="45">
        <v>1.39020833E-3</v>
      </c>
      <c r="H2178" s="45">
        <v>4.8294203800000003E-3</v>
      </c>
    </row>
    <row r="2179" spans="1:8" x14ac:dyDescent="0.35">
      <c r="A2179" s="45" t="s">
        <v>67</v>
      </c>
      <c r="B2179" s="45" t="s">
        <v>10</v>
      </c>
      <c r="C2179" s="45" t="s">
        <v>46</v>
      </c>
      <c r="D2179" s="45">
        <v>257</v>
      </c>
      <c r="E2179" s="45">
        <v>6.3958691399999996E-3</v>
      </c>
      <c r="F2179" s="45">
        <v>5.9329488999999998E-4</v>
      </c>
      <c r="G2179" s="45">
        <v>1.2322107999999999E-3</v>
      </c>
      <c r="H2179" s="45">
        <v>4.5703629100000004E-3</v>
      </c>
    </row>
    <row r="2180" spans="1:8" x14ac:dyDescent="0.35">
      <c r="A2180" s="45" t="s">
        <v>67</v>
      </c>
      <c r="B2180" s="45" t="s">
        <v>11</v>
      </c>
      <c r="C2180" s="45" t="s">
        <v>46</v>
      </c>
      <c r="D2180" s="45">
        <v>149</v>
      </c>
      <c r="E2180" s="45">
        <v>6.6968833100000003E-3</v>
      </c>
      <c r="F2180" s="45">
        <v>8.2401166999999996E-4</v>
      </c>
      <c r="G2180" s="45">
        <v>1.1111885399999999E-3</v>
      </c>
      <c r="H2180" s="45">
        <v>4.7616826199999998E-3</v>
      </c>
    </row>
    <row r="2181" spans="1:8" x14ac:dyDescent="0.35">
      <c r="A2181" s="45" t="s">
        <v>67</v>
      </c>
      <c r="B2181" s="45" t="s">
        <v>12</v>
      </c>
      <c r="C2181" s="45" t="s">
        <v>46</v>
      </c>
      <c r="D2181" s="45">
        <v>81</v>
      </c>
      <c r="E2181" s="45">
        <v>7.9883971000000008E-3</v>
      </c>
      <c r="F2181" s="45">
        <v>1.0822471300000001E-3</v>
      </c>
      <c r="G2181" s="45">
        <v>1.50577251E-3</v>
      </c>
      <c r="H2181" s="45">
        <v>5.4003769899999996E-3</v>
      </c>
    </row>
    <row r="2182" spans="1:8" x14ac:dyDescent="0.35">
      <c r="A2182" s="45" t="s">
        <v>67</v>
      </c>
      <c r="B2182" s="45" t="s">
        <v>13</v>
      </c>
      <c r="C2182" s="45" t="s">
        <v>46</v>
      </c>
      <c r="D2182" s="45">
        <v>162</v>
      </c>
      <c r="E2182" s="45">
        <v>7.7997825600000003E-3</v>
      </c>
      <c r="F2182" s="45">
        <v>9.4285812000000004E-4</v>
      </c>
      <c r="G2182" s="45">
        <v>1.83970594E-3</v>
      </c>
      <c r="H2182" s="45">
        <v>5.0172179900000004E-3</v>
      </c>
    </row>
    <row r="2183" spans="1:8" x14ac:dyDescent="0.35">
      <c r="A2183" s="45" t="s">
        <v>67</v>
      </c>
      <c r="B2183" s="45" t="s">
        <v>8</v>
      </c>
      <c r="C2183" s="45" t="s">
        <v>47</v>
      </c>
      <c r="D2183" s="45">
        <v>547</v>
      </c>
      <c r="E2183" s="45">
        <v>7.0870994300000004E-3</v>
      </c>
      <c r="F2183" s="45">
        <v>2.6423567000000001E-4</v>
      </c>
      <c r="G2183" s="45">
        <v>1.76078249E-3</v>
      </c>
      <c r="H2183" s="45">
        <v>5.0509722399999998E-3</v>
      </c>
    </row>
    <row r="2184" spans="1:8" x14ac:dyDescent="0.35">
      <c r="A2184" s="45" t="s">
        <v>67</v>
      </c>
      <c r="B2184" s="45" t="s">
        <v>10</v>
      </c>
      <c r="C2184" s="45" t="s">
        <v>47</v>
      </c>
      <c r="D2184" s="45">
        <v>215</v>
      </c>
      <c r="E2184" s="45">
        <v>6.5780574699999999E-3</v>
      </c>
      <c r="F2184" s="45">
        <v>3.1217678999999999E-4</v>
      </c>
      <c r="G2184" s="45">
        <v>1.61272587E-3</v>
      </c>
      <c r="H2184" s="45">
        <v>4.6417956299999999E-3</v>
      </c>
    </row>
    <row r="2185" spans="1:8" x14ac:dyDescent="0.35">
      <c r="A2185" s="45" t="s">
        <v>67</v>
      </c>
      <c r="B2185" s="45" t="s">
        <v>11</v>
      </c>
      <c r="C2185" s="45" t="s">
        <v>47</v>
      </c>
      <c r="D2185" s="45">
        <v>143</v>
      </c>
      <c r="E2185" s="45">
        <v>6.8769422700000003E-3</v>
      </c>
      <c r="F2185" s="45">
        <v>2.1391783000000001E-4</v>
      </c>
      <c r="G2185" s="45">
        <v>1.98604611E-3</v>
      </c>
      <c r="H2185" s="45">
        <v>4.6654847399999998E-3</v>
      </c>
    </row>
    <row r="2186" spans="1:8" x14ac:dyDescent="0.35">
      <c r="A2186" s="45" t="s">
        <v>67</v>
      </c>
      <c r="B2186" s="45" t="s">
        <v>12</v>
      </c>
      <c r="C2186" s="45" t="s">
        <v>47</v>
      </c>
      <c r="D2186" s="45">
        <v>32</v>
      </c>
      <c r="E2186" s="45">
        <v>1.0432942420000001E-2</v>
      </c>
      <c r="F2186" s="45">
        <v>6.5791351000000001E-4</v>
      </c>
      <c r="G2186" s="45">
        <v>2.4830003800000002E-3</v>
      </c>
      <c r="H2186" s="45">
        <v>7.2815391400000004E-3</v>
      </c>
    </row>
    <row r="2187" spans="1:8" x14ac:dyDescent="0.35">
      <c r="A2187" s="45" t="s">
        <v>67</v>
      </c>
      <c r="B2187" s="45" t="s">
        <v>13</v>
      </c>
      <c r="C2187" s="45" t="s">
        <v>47</v>
      </c>
      <c r="D2187" s="45">
        <v>157</v>
      </c>
      <c r="E2187" s="45">
        <v>7.2936568699999999E-3</v>
      </c>
      <c r="F2187" s="45">
        <v>1.6417467000000001E-4</v>
      </c>
      <c r="G2187" s="45">
        <v>1.6111551300000001E-3</v>
      </c>
      <c r="H2187" s="45">
        <v>5.5077846100000001E-3</v>
      </c>
    </row>
    <row r="2188" spans="1:8" x14ac:dyDescent="0.35">
      <c r="A2188" s="45" t="s">
        <v>67</v>
      </c>
      <c r="B2188" s="45" t="s">
        <v>8</v>
      </c>
      <c r="C2188" s="45" t="s">
        <v>48</v>
      </c>
      <c r="D2188" s="45">
        <v>1783</v>
      </c>
      <c r="E2188" s="45">
        <v>6.04872902E-3</v>
      </c>
      <c r="F2188" s="45">
        <v>1.00539926E-3</v>
      </c>
      <c r="G2188" s="45">
        <v>8.7905814000000004E-4</v>
      </c>
      <c r="H2188" s="45">
        <v>4.1642711200000002E-3</v>
      </c>
    </row>
    <row r="2189" spans="1:8" x14ac:dyDescent="0.35">
      <c r="A2189" s="45" t="s">
        <v>67</v>
      </c>
      <c r="B2189" s="45" t="s">
        <v>10</v>
      </c>
      <c r="C2189" s="45" t="s">
        <v>48</v>
      </c>
      <c r="D2189" s="45">
        <v>600</v>
      </c>
      <c r="E2189" s="45">
        <v>5.3283755400000002E-3</v>
      </c>
      <c r="F2189" s="45">
        <v>9.2704451000000005E-4</v>
      </c>
      <c r="G2189" s="45">
        <v>7.2413169999999995E-4</v>
      </c>
      <c r="H2189" s="45">
        <v>3.6771988400000001E-3</v>
      </c>
    </row>
    <row r="2190" spans="1:8" x14ac:dyDescent="0.35">
      <c r="A2190" s="45" t="s">
        <v>67</v>
      </c>
      <c r="B2190" s="45" t="s">
        <v>11</v>
      </c>
      <c r="C2190" s="45" t="s">
        <v>48</v>
      </c>
      <c r="D2190" s="45">
        <v>351</v>
      </c>
      <c r="E2190" s="45">
        <v>5.8649886899999996E-3</v>
      </c>
      <c r="F2190" s="45">
        <v>1.1383808399999999E-3</v>
      </c>
      <c r="G2190" s="45">
        <v>7.9534639000000001E-4</v>
      </c>
      <c r="H2190" s="45">
        <v>3.9312609600000003E-3</v>
      </c>
    </row>
    <row r="2191" spans="1:8" x14ac:dyDescent="0.35">
      <c r="A2191" s="45" t="s">
        <v>67</v>
      </c>
      <c r="B2191" s="45" t="s">
        <v>12</v>
      </c>
      <c r="C2191" s="45" t="s">
        <v>48</v>
      </c>
      <c r="D2191" s="45">
        <v>148</v>
      </c>
      <c r="E2191" s="45">
        <v>7.6225441700000004E-3</v>
      </c>
      <c r="F2191" s="45">
        <v>1.14794458E-3</v>
      </c>
      <c r="G2191" s="45">
        <v>1.1172107299999999E-3</v>
      </c>
      <c r="H2191" s="45">
        <v>5.3573884200000003E-3</v>
      </c>
    </row>
    <row r="2192" spans="1:8" x14ac:dyDescent="0.35">
      <c r="A2192" s="45" t="s">
        <v>67</v>
      </c>
      <c r="B2192" s="45" t="s">
        <v>13</v>
      </c>
      <c r="C2192" s="45" t="s">
        <v>48</v>
      </c>
      <c r="D2192" s="45">
        <v>684</v>
      </c>
      <c r="E2192" s="45">
        <v>6.4343727200000004E-3</v>
      </c>
      <c r="F2192" s="45">
        <v>9.7504780999999995E-4</v>
      </c>
      <c r="G2192" s="45">
        <v>1.0063857899999999E-3</v>
      </c>
      <c r="H2192" s="45">
        <v>4.4529386300000001E-3</v>
      </c>
    </row>
    <row r="2193" spans="1:8" x14ac:dyDescent="0.35">
      <c r="A2193" s="45" t="s">
        <v>67</v>
      </c>
      <c r="B2193" s="45" t="s">
        <v>8</v>
      </c>
      <c r="C2193" s="45" t="s">
        <v>49</v>
      </c>
      <c r="D2193" s="45">
        <v>1293</v>
      </c>
      <c r="E2193" s="45">
        <v>7.5241504500000002E-3</v>
      </c>
      <c r="F2193" s="45">
        <v>1.0148840300000001E-3</v>
      </c>
      <c r="G2193" s="45">
        <v>1.24827215E-3</v>
      </c>
      <c r="H2193" s="45">
        <v>5.2609937799999998E-3</v>
      </c>
    </row>
    <row r="2194" spans="1:8" x14ac:dyDescent="0.35">
      <c r="A2194" s="45" t="s">
        <v>67</v>
      </c>
      <c r="B2194" s="45" t="s">
        <v>10</v>
      </c>
      <c r="C2194" s="45" t="s">
        <v>49</v>
      </c>
      <c r="D2194" s="45">
        <v>585</v>
      </c>
      <c r="E2194" s="45">
        <v>6.8403170899999999E-3</v>
      </c>
      <c r="F2194" s="45">
        <v>8.8989766000000003E-4</v>
      </c>
      <c r="G2194" s="45">
        <v>1.0995368E-3</v>
      </c>
      <c r="H2194" s="45">
        <v>4.8508821600000002E-3</v>
      </c>
    </row>
    <row r="2195" spans="1:8" x14ac:dyDescent="0.35">
      <c r="A2195" s="45" t="s">
        <v>67</v>
      </c>
      <c r="B2195" s="45" t="s">
        <v>11</v>
      </c>
      <c r="C2195" s="45" t="s">
        <v>49</v>
      </c>
      <c r="D2195" s="45">
        <v>315</v>
      </c>
      <c r="E2195" s="45">
        <v>7.8513739500000006E-3</v>
      </c>
      <c r="F2195" s="45">
        <v>1.0257566799999999E-3</v>
      </c>
      <c r="G2195" s="45">
        <v>1.25569495E-3</v>
      </c>
      <c r="H2195" s="45">
        <v>5.5699218600000003E-3</v>
      </c>
    </row>
    <row r="2196" spans="1:8" x14ac:dyDescent="0.35">
      <c r="A2196" s="45" t="s">
        <v>67</v>
      </c>
      <c r="B2196" s="45" t="s">
        <v>12</v>
      </c>
      <c r="C2196" s="45" t="s">
        <v>49</v>
      </c>
      <c r="D2196" s="45">
        <v>69</v>
      </c>
      <c r="E2196" s="45">
        <v>8.0830647100000007E-3</v>
      </c>
      <c r="F2196" s="45">
        <v>1.09819488E-3</v>
      </c>
      <c r="G2196" s="45">
        <v>1.5489128E-3</v>
      </c>
      <c r="H2196" s="45">
        <v>5.4359565899999998E-3</v>
      </c>
    </row>
    <row r="2197" spans="1:8" x14ac:dyDescent="0.35">
      <c r="A2197" s="45" t="s">
        <v>67</v>
      </c>
      <c r="B2197" s="45" t="s">
        <v>13</v>
      </c>
      <c r="C2197" s="45" t="s">
        <v>49</v>
      </c>
      <c r="D2197" s="45">
        <v>324</v>
      </c>
      <c r="E2197" s="45">
        <v>8.3216875699999998E-3</v>
      </c>
      <c r="F2197" s="45">
        <v>1.2122411199999999E-3</v>
      </c>
      <c r="G2197" s="45">
        <v>1.4455801700000001E-3</v>
      </c>
      <c r="H2197" s="45">
        <v>5.6638657800000001E-3</v>
      </c>
    </row>
    <row r="2198" spans="1:8" x14ac:dyDescent="0.35">
      <c r="A2198" s="45" t="s">
        <v>67</v>
      </c>
      <c r="B2198" s="45" t="s">
        <v>8</v>
      </c>
      <c r="C2198" s="45" t="s">
        <v>50</v>
      </c>
      <c r="D2198" s="45">
        <v>751</v>
      </c>
      <c r="E2198" s="45">
        <v>7.6492606199999999E-3</v>
      </c>
      <c r="F2198" s="45">
        <v>8.1621085999999997E-4</v>
      </c>
      <c r="G2198" s="45">
        <v>2.1431299E-3</v>
      </c>
      <c r="H2198" s="45">
        <v>4.6899193700000001E-3</v>
      </c>
    </row>
    <row r="2199" spans="1:8" x14ac:dyDescent="0.35">
      <c r="A2199" s="45" t="s">
        <v>67</v>
      </c>
      <c r="B2199" s="45" t="s">
        <v>10</v>
      </c>
      <c r="C2199" s="45" t="s">
        <v>50</v>
      </c>
      <c r="D2199" s="45">
        <v>283</v>
      </c>
      <c r="E2199" s="45">
        <v>6.7306305699999999E-3</v>
      </c>
      <c r="F2199" s="45">
        <v>7.1387066999999995E-4</v>
      </c>
      <c r="G2199" s="45">
        <v>1.9553638899999998E-3</v>
      </c>
      <c r="H2199" s="45">
        <v>4.0613955100000003E-3</v>
      </c>
    </row>
    <row r="2200" spans="1:8" x14ac:dyDescent="0.35">
      <c r="A2200" s="45" t="s">
        <v>67</v>
      </c>
      <c r="B2200" s="45" t="s">
        <v>11</v>
      </c>
      <c r="C2200" s="45" t="s">
        <v>50</v>
      </c>
      <c r="D2200" s="45">
        <v>203</v>
      </c>
      <c r="E2200" s="45">
        <v>7.4910483599999996E-3</v>
      </c>
      <c r="F2200" s="45">
        <v>7.7990986E-4</v>
      </c>
      <c r="G2200" s="45">
        <v>2.2197703199999998E-3</v>
      </c>
      <c r="H2200" s="45">
        <v>4.4913676600000004E-3</v>
      </c>
    </row>
    <row r="2201" spans="1:8" x14ac:dyDescent="0.35">
      <c r="A2201" s="45" t="s">
        <v>67</v>
      </c>
      <c r="B2201" s="45" t="s">
        <v>12</v>
      </c>
      <c r="C2201" s="45" t="s">
        <v>50</v>
      </c>
      <c r="D2201" s="45">
        <v>63</v>
      </c>
      <c r="E2201" s="45">
        <v>9.7317752000000007E-3</v>
      </c>
      <c r="F2201" s="45">
        <v>1.10615054E-3</v>
      </c>
      <c r="G2201" s="45">
        <v>1.6850379799999999E-3</v>
      </c>
      <c r="H2201" s="45">
        <v>6.9405862000000004E-3</v>
      </c>
    </row>
    <row r="2202" spans="1:8" x14ac:dyDescent="0.35">
      <c r="A2202" s="45" t="s">
        <v>67</v>
      </c>
      <c r="B2202" s="45" t="s">
        <v>13</v>
      </c>
      <c r="C2202" s="45" t="s">
        <v>50</v>
      </c>
      <c r="D2202" s="45">
        <v>202</v>
      </c>
      <c r="E2202" s="45">
        <v>8.4457505900000004E-3</v>
      </c>
      <c r="F2202" s="45">
        <v>9.0564241E-4</v>
      </c>
      <c r="G2202" s="45">
        <v>2.4720386399999998E-3</v>
      </c>
      <c r="H2202" s="45">
        <v>5.0680690700000003E-3</v>
      </c>
    </row>
    <row r="2203" spans="1:8" x14ac:dyDescent="0.35">
      <c r="A2203" s="45" t="s">
        <v>67</v>
      </c>
      <c r="B2203" s="45" t="s">
        <v>8</v>
      </c>
      <c r="C2203" s="45" t="s">
        <v>51</v>
      </c>
      <c r="D2203" s="45">
        <v>1122</v>
      </c>
      <c r="E2203" s="45">
        <v>6.7974678999999996E-3</v>
      </c>
      <c r="F2203" s="45">
        <v>1.02194304E-3</v>
      </c>
      <c r="G2203" s="45">
        <v>8.7041758000000002E-4</v>
      </c>
      <c r="H2203" s="45">
        <v>4.9051067899999997E-3</v>
      </c>
    </row>
    <row r="2204" spans="1:8" x14ac:dyDescent="0.35">
      <c r="A2204" s="45" t="s">
        <v>67</v>
      </c>
      <c r="B2204" s="45" t="s">
        <v>10</v>
      </c>
      <c r="C2204" s="45" t="s">
        <v>51</v>
      </c>
      <c r="D2204" s="45">
        <v>443</v>
      </c>
      <c r="E2204" s="45">
        <v>6.1697127800000003E-3</v>
      </c>
      <c r="F2204" s="45">
        <v>8.0464611E-4</v>
      </c>
      <c r="G2204" s="45">
        <v>8.0185054999999997E-4</v>
      </c>
      <c r="H2204" s="45">
        <v>4.5632156399999999E-3</v>
      </c>
    </row>
    <row r="2205" spans="1:8" x14ac:dyDescent="0.35">
      <c r="A2205" s="45" t="s">
        <v>67</v>
      </c>
      <c r="B2205" s="45" t="s">
        <v>11</v>
      </c>
      <c r="C2205" s="45" t="s">
        <v>51</v>
      </c>
      <c r="D2205" s="45">
        <v>283</v>
      </c>
      <c r="E2205" s="45">
        <v>6.4587420499999998E-3</v>
      </c>
      <c r="F2205" s="45">
        <v>1.0918888999999999E-3</v>
      </c>
      <c r="G2205" s="45">
        <v>8.5705380000000004E-4</v>
      </c>
      <c r="H2205" s="45">
        <v>4.5097988499999998E-3</v>
      </c>
    </row>
    <row r="2206" spans="1:8" x14ac:dyDescent="0.35">
      <c r="A2206" s="45" t="s">
        <v>67</v>
      </c>
      <c r="B2206" s="45" t="s">
        <v>12</v>
      </c>
      <c r="C2206" s="45" t="s">
        <v>51</v>
      </c>
      <c r="D2206" s="45">
        <v>95</v>
      </c>
      <c r="E2206" s="45">
        <v>7.9066761899999997E-3</v>
      </c>
      <c r="F2206" s="45">
        <v>1.3855991699999999E-3</v>
      </c>
      <c r="G2206" s="45">
        <v>1.0170563E-3</v>
      </c>
      <c r="H2206" s="45">
        <v>5.5040202000000002E-3</v>
      </c>
    </row>
    <row r="2207" spans="1:8" x14ac:dyDescent="0.35">
      <c r="A2207" s="45" t="s">
        <v>67</v>
      </c>
      <c r="B2207" s="45" t="s">
        <v>13</v>
      </c>
      <c r="C2207" s="45" t="s">
        <v>51</v>
      </c>
      <c r="D2207" s="45">
        <v>301</v>
      </c>
      <c r="E2207" s="45">
        <v>7.6897607599999999E-3</v>
      </c>
      <c r="F2207" s="45">
        <v>1.16121391E-3</v>
      </c>
      <c r="G2207" s="45">
        <v>9.3761512999999996E-4</v>
      </c>
      <c r="H2207" s="45">
        <v>5.5909312200000004E-3</v>
      </c>
    </row>
    <row r="2208" spans="1:8" x14ac:dyDescent="0.35">
      <c r="A2208" s="45" t="s">
        <v>67</v>
      </c>
      <c r="B2208" s="45" t="s">
        <v>8</v>
      </c>
      <c r="C2208" s="45" t="s">
        <v>52</v>
      </c>
      <c r="D2208" s="45">
        <v>1716</v>
      </c>
      <c r="E2208" s="45">
        <v>4.5014107800000003E-3</v>
      </c>
      <c r="F2208" s="45">
        <v>7.3397546999999996E-4</v>
      </c>
      <c r="G2208" s="45">
        <v>4.5619768999999999E-4</v>
      </c>
      <c r="H2208" s="45">
        <v>3.3112371300000002E-3</v>
      </c>
    </row>
    <row r="2209" spans="1:8" x14ac:dyDescent="0.35">
      <c r="A2209" s="45" t="s">
        <v>67</v>
      </c>
      <c r="B2209" s="45" t="s">
        <v>10</v>
      </c>
      <c r="C2209" s="45" t="s">
        <v>52</v>
      </c>
      <c r="D2209" s="45">
        <v>635</v>
      </c>
      <c r="E2209" s="45">
        <v>4.1203336900000002E-3</v>
      </c>
      <c r="F2209" s="45">
        <v>6.6737728E-4</v>
      </c>
      <c r="G2209" s="45">
        <v>4.0128293000000001E-4</v>
      </c>
      <c r="H2209" s="45">
        <v>3.05167299E-3</v>
      </c>
    </row>
    <row r="2210" spans="1:8" x14ac:dyDescent="0.35">
      <c r="A2210" s="45" t="s">
        <v>67</v>
      </c>
      <c r="B2210" s="45" t="s">
        <v>11</v>
      </c>
      <c r="C2210" s="45" t="s">
        <v>52</v>
      </c>
      <c r="D2210" s="45">
        <v>310</v>
      </c>
      <c r="E2210" s="45">
        <v>4.6620741399999999E-3</v>
      </c>
      <c r="F2210" s="45">
        <v>8.1541195000000004E-4</v>
      </c>
      <c r="G2210" s="45">
        <v>4.3858249000000002E-4</v>
      </c>
      <c r="H2210" s="45">
        <v>3.4080792000000001E-3</v>
      </c>
    </row>
    <row r="2211" spans="1:8" x14ac:dyDescent="0.35">
      <c r="A2211" s="45" t="s">
        <v>67</v>
      </c>
      <c r="B2211" s="45" t="s">
        <v>12</v>
      </c>
      <c r="C2211" s="45" t="s">
        <v>52</v>
      </c>
      <c r="D2211" s="45">
        <v>105</v>
      </c>
      <c r="E2211" s="45">
        <v>6.02116375E-3</v>
      </c>
      <c r="F2211" s="45">
        <v>1.1523366499999999E-3</v>
      </c>
      <c r="G2211" s="45">
        <v>5.2116379000000004E-4</v>
      </c>
      <c r="H2211" s="45">
        <v>4.3476629300000002E-3</v>
      </c>
    </row>
    <row r="2212" spans="1:8" x14ac:dyDescent="0.35">
      <c r="A2212" s="45" t="s">
        <v>67</v>
      </c>
      <c r="B2212" s="45" t="s">
        <v>13</v>
      </c>
      <c r="C2212" s="45" t="s">
        <v>52</v>
      </c>
      <c r="D2212" s="45">
        <v>666</v>
      </c>
      <c r="E2212" s="45">
        <v>4.5503660999999997E-3</v>
      </c>
      <c r="F2212" s="45">
        <v>6.9361002999999998E-4</v>
      </c>
      <c r="G2212" s="45">
        <v>5.0651321000000002E-4</v>
      </c>
      <c r="H2212" s="45">
        <v>3.3502423500000001E-3</v>
      </c>
    </row>
    <row r="2213" spans="1:8" x14ac:dyDescent="0.35">
      <c r="A2213" s="45" t="s">
        <v>67</v>
      </c>
      <c r="B2213" s="45" t="s">
        <v>8</v>
      </c>
      <c r="C2213" s="45" t="s">
        <v>53</v>
      </c>
      <c r="D2213" s="45">
        <v>559</v>
      </c>
      <c r="E2213" s="45">
        <v>6.7496933199999998E-3</v>
      </c>
      <c r="F2213" s="45">
        <v>6.6291053999999996E-4</v>
      </c>
      <c r="G2213" s="45">
        <v>1.3128807199999999E-3</v>
      </c>
      <c r="H2213" s="45">
        <v>4.77390157E-3</v>
      </c>
    </row>
    <row r="2214" spans="1:8" x14ac:dyDescent="0.35">
      <c r="A2214" s="45" t="s">
        <v>67</v>
      </c>
      <c r="B2214" s="45" t="s">
        <v>10</v>
      </c>
      <c r="C2214" s="45" t="s">
        <v>53</v>
      </c>
      <c r="D2214" s="45">
        <v>165</v>
      </c>
      <c r="E2214" s="45">
        <v>6.0817197499999998E-3</v>
      </c>
      <c r="F2214" s="45">
        <v>5.5324050000000004E-4</v>
      </c>
      <c r="G2214" s="45">
        <v>1.14092286E-3</v>
      </c>
      <c r="H2214" s="45">
        <v>4.3875559100000003E-3</v>
      </c>
    </row>
    <row r="2215" spans="1:8" x14ac:dyDescent="0.35">
      <c r="A2215" s="45" t="s">
        <v>67</v>
      </c>
      <c r="B2215" s="45" t="s">
        <v>11</v>
      </c>
      <c r="C2215" s="45" t="s">
        <v>53</v>
      </c>
      <c r="D2215" s="45">
        <v>113</v>
      </c>
      <c r="E2215" s="45">
        <v>6.3897080199999999E-3</v>
      </c>
      <c r="F2215" s="45">
        <v>6.8215313000000004E-4</v>
      </c>
      <c r="G2215" s="45">
        <v>1.27601585E-3</v>
      </c>
      <c r="H2215" s="45">
        <v>4.4315385899999999E-3</v>
      </c>
    </row>
    <row r="2216" spans="1:8" x14ac:dyDescent="0.35">
      <c r="A2216" s="45" t="s">
        <v>67</v>
      </c>
      <c r="B2216" s="45" t="s">
        <v>12</v>
      </c>
      <c r="C2216" s="45" t="s">
        <v>53</v>
      </c>
      <c r="D2216" s="45">
        <v>85</v>
      </c>
      <c r="E2216" s="45">
        <v>6.8265247899999999E-3</v>
      </c>
      <c r="F2216" s="45">
        <v>7.4142130999999998E-4</v>
      </c>
      <c r="G2216" s="45">
        <v>1.53717293E-3</v>
      </c>
      <c r="H2216" s="45">
        <v>4.5479300200000003E-3</v>
      </c>
    </row>
    <row r="2217" spans="1:8" x14ac:dyDescent="0.35">
      <c r="A2217" s="45" t="s">
        <v>67</v>
      </c>
      <c r="B2217" s="45" t="s">
        <v>13</v>
      </c>
      <c r="C2217" s="45" t="s">
        <v>53</v>
      </c>
      <c r="D2217" s="45">
        <v>196</v>
      </c>
      <c r="E2217" s="45">
        <v>7.4862407900000002E-3</v>
      </c>
      <c r="F2217" s="45">
        <v>7.1009282999999999E-4</v>
      </c>
      <c r="G2217" s="45">
        <v>1.3816253200000001E-3</v>
      </c>
      <c r="H2217" s="45">
        <v>5.3945221599999999E-3</v>
      </c>
    </row>
    <row r="2218" spans="1:8" x14ac:dyDescent="0.35">
      <c r="A2218" s="45" t="s">
        <v>67</v>
      </c>
      <c r="B2218" s="45" t="s">
        <v>8</v>
      </c>
      <c r="C2218" s="45" t="s">
        <v>54</v>
      </c>
      <c r="D2218" s="45">
        <v>3468</v>
      </c>
      <c r="E2218" s="45">
        <v>4.5631318599999998E-3</v>
      </c>
      <c r="F2218" s="45">
        <v>8.7899194999999997E-4</v>
      </c>
      <c r="G2218" s="45">
        <v>6.4406960999999999E-4</v>
      </c>
      <c r="H2218" s="45">
        <v>3.04006982E-3</v>
      </c>
    </row>
    <row r="2219" spans="1:8" x14ac:dyDescent="0.35">
      <c r="A2219" s="45" t="s">
        <v>67</v>
      </c>
      <c r="B2219" s="45" t="s">
        <v>10</v>
      </c>
      <c r="C2219" s="45" t="s">
        <v>54</v>
      </c>
      <c r="D2219" s="45">
        <v>1758</v>
      </c>
      <c r="E2219" s="45">
        <v>4.32715631E-3</v>
      </c>
      <c r="F2219" s="45">
        <v>8.1869104000000003E-4</v>
      </c>
      <c r="G2219" s="45">
        <v>5.9364178000000003E-4</v>
      </c>
      <c r="H2219" s="45">
        <v>2.9148230099999999E-3</v>
      </c>
    </row>
    <row r="2220" spans="1:8" x14ac:dyDescent="0.35">
      <c r="A2220" s="45" t="s">
        <v>67</v>
      </c>
      <c r="B2220" s="45" t="s">
        <v>11</v>
      </c>
      <c r="C2220" s="45" t="s">
        <v>54</v>
      </c>
      <c r="D2220" s="45">
        <v>734</v>
      </c>
      <c r="E2220" s="45">
        <v>4.7025744400000001E-3</v>
      </c>
      <c r="F2220" s="45">
        <v>1.0355009399999999E-3</v>
      </c>
      <c r="G2220" s="45">
        <v>6.1929154999999997E-4</v>
      </c>
      <c r="H2220" s="45">
        <v>3.0477814299999999E-3</v>
      </c>
    </row>
    <row r="2221" spans="1:8" x14ac:dyDescent="0.35">
      <c r="A2221" s="45" t="s">
        <v>67</v>
      </c>
      <c r="B2221" s="45" t="s">
        <v>12</v>
      </c>
      <c r="C2221" s="45" t="s">
        <v>54</v>
      </c>
      <c r="D2221" s="45">
        <v>104</v>
      </c>
      <c r="E2221" s="45">
        <v>5.8883099200000002E-3</v>
      </c>
      <c r="F2221" s="45">
        <v>1.05969522E-3</v>
      </c>
      <c r="G2221" s="45">
        <v>7.5164682999999996E-4</v>
      </c>
      <c r="H2221" s="45">
        <v>4.0769673600000002E-3</v>
      </c>
    </row>
    <row r="2222" spans="1:8" x14ac:dyDescent="0.35">
      <c r="A2222" s="45" t="s">
        <v>67</v>
      </c>
      <c r="B2222" s="45" t="s">
        <v>13</v>
      </c>
      <c r="C2222" s="45" t="s">
        <v>54</v>
      </c>
      <c r="D2222" s="45">
        <v>872</v>
      </c>
      <c r="E2222" s="45">
        <v>4.7634479800000001E-3</v>
      </c>
      <c r="F2222" s="45">
        <v>8.4726975999999999E-4</v>
      </c>
      <c r="G2222" s="45">
        <v>7.5376133000000002E-4</v>
      </c>
      <c r="H2222" s="45">
        <v>3.1624164000000001E-3</v>
      </c>
    </row>
    <row r="2223" spans="1:8" x14ac:dyDescent="0.35">
      <c r="A2223" s="45" t="s">
        <v>67</v>
      </c>
      <c r="B2223" s="45" t="s">
        <v>8</v>
      </c>
      <c r="C2223" s="45" t="s">
        <v>55</v>
      </c>
      <c r="D2223" s="45">
        <v>271</v>
      </c>
      <c r="E2223" s="45">
        <v>6.7193263299999998E-3</v>
      </c>
      <c r="F2223" s="45">
        <v>1.11290462E-3</v>
      </c>
      <c r="G2223" s="45">
        <v>1.2885657799999999E-3</v>
      </c>
      <c r="H2223" s="45">
        <v>4.3178554499999997E-3</v>
      </c>
    </row>
    <row r="2224" spans="1:8" x14ac:dyDescent="0.35">
      <c r="A2224" s="45" t="s">
        <v>67</v>
      </c>
      <c r="B2224" s="45" t="s">
        <v>10</v>
      </c>
      <c r="C2224" s="45" t="s">
        <v>55</v>
      </c>
      <c r="D2224" s="45">
        <v>137</v>
      </c>
      <c r="E2224" s="45">
        <v>6.3405647800000003E-3</v>
      </c>
      <c r="F2224" s="45">
        <v>1.02417857E-3</v>
      </c>
      <c r="G2224" s="45">
        <v>1.2790616700000001E-3</v>
      </c>
      <c r="H2224" s="45">
        <v>4.0373240599999999E-3</v>
      </c>
    </row>
    <row r="2225" spans="1:8" x14ac:dyDescent="0.35">
      <c r="A2225" s="45" t="s">
        <v>67</v>
      </c>
      <c r="B2225" s="45" t="s">
        <v>11</v>
      </c>
      <c r="C2225" s="45" t="s">
        <v>55</v>
      </c>
      <c r="D2225" s="45">
        <v>51</v>
      </c>
      <c r="E2225" s="45">
        <v>5.9663214999999999E-3</v>
      </c>
      <c r="F2225" s="45">
        <v>9.5315880999999997E-4</v>
      </c>
      <c r="G2225" s="45">
        <v>1.2745095799999999E-3</v>
      </c>
      <c r="H2225" s="45">
        <v>3.7386526499999999E-3</v>
      </c>
    </row>
    <row r="2226" spans="1:8" x14ac:dyDescent="0.35">
      <c r="A2226" s="45" t="s">
        <v>67</v>
      </c>
      <c r="B2226" s="45" t="s">
        <v>12</v>
      </c>
      <c r="C2226" s="45" t="s">
        <v>55</v>
      </c>
      <c r="D2226" s="45">
        <v>25</v>
      </c>
      <c r="E2226" s="45">
        <v>7.3999996899999998E-3</v>
      </c>
      <c r="F2226" s="45">
        <v>1.5222219600000001E-3</v>
      </c>
      <c r="G2226" s="45">
        <v>1.49027757E-3</v>
      </c>
      <c r="H2226" s="45">
        <v>4.3874997400000001E-3</v>
      </c>
    </row>
    <row r="2227" spans="1:8" x14ac:dyDescent="0.35">
      <c r="A2227" s="45" t="s">
        <v>67</v>
      </c>
      <c r="B2227" s="45" t="s">
        <v>13</v>
      </c>
      <c r="C2227" s="45" t="s">
        <v>55</v>
      </c>
      <c r="D2227" s="45">
        <v>58</v>
      </c>
      <c r="E2227" s="45">
        <v>7.9827184700000005E-3</v>
      </c>
      <c r="F2227" s="45">
        <v>1.28651793E-3</v>
      </c>
      <c r="G2227" s="45">
        <v>1.2364301800000001E-3</v>
      </c>
      <c r="H2227" s="45">
        <v>5.4597698799999997E-3</v>
      </c>
    </row>
    <row r="2228" spans="1:8" x14ac:dyDescent="0.35">
      <c r="A2228" s="45" t="s">
        <v>67</v>
      </c>
      <c r="B2228" s="45" t="s">
        <v>8</v>
      </c>
      <c r="C2228" s="45" t="s">
        <v>56</v>
      </c>
      <c r="D2228" s="45">
        <v>2915</v>
      </c>
      <c r="E2228" s="45">
        <v>5.8845965100000003E-3</v>
      </c>
      <c r="F2228" s="45">
        <v>1.00535599E-3</v>
      </c>
      <c r="G2228" s="45">
        <v>1.02824606E-3</v>
      </c>
      <c r="H2228" s="45">
        <v>3.85099398E-3</v>
      </c>
    </row>
    <row r="2229" spans="1:8" x14ac:dyDescent="0.35">
      <c r="A2229" s="45" t="s">
        <v>67</v>
      </c>
      <c r="B2229" s="45" t="s">
        <v>10</v>
      </c>
      <c r="C2229" s="45" t="s">
        <v>56</v>
      </c>
      <c r="D2229" s="45">
        <v>1124</v>
      </c>
      <c r="E2229" s="45">
        <v>5.2788587499999996E-3</v>
      </c>
      <c r="F2229" s="45">
        <v>9.4140241000000003E-4</v>
      </c>
      <c r="G2229" s="45">
        <v>8.7449106999999996E-4</v>
      </c>
      <c r="H2229" s="45">
        <v>3.4629647900000001E-3</v>
      </c>
    </row>
    <row r="2230" spans="1:8" x14ac:dyDescent="0.35">
      <c r="A2230" s="45" t="s">
        <v>67</v>
      </c>
      <c r="B2230" s="45" t="s">
        <v>11</v>
      </c>
      <c r="C2230" s="45" t="s">
        <v>56</v>
      </c>
      <c r="D2230" s="45">
        <v>618</v>
      </c>
      <c r="E2230" s="45">
        <v>5.8432590799999996E-3</v>
      </c>
      <c r="F2230" s="45">
        <v>1.0416102300000001E-3</v>
      </c>
      <c r="G2230" s="45">
        <v>9.9900340999999992E-4</v>
      </c>
      <c r="H2230" s="45">
        <v>3.8026449400000001E-3</v>
      </c>
    </row>
    <row r="2231" spans="1:8" x14ac:dyDescent="0.35">
      <c r="A2231" s="45" t="s">
        <v>67</v>
      </c>
      <c r="B2231" s="45" t="s">
        <v>12</v>
      </c>
      <c r="C2231" s="45" t="s">
        <v>56</v>
      </c>
      <c r="D2231" s="45">
        <v>214</v>
      </c>
      <c r="E2231" s="45">
        <v>7.6209326099999997E-3</v>
      </c>
      <c r="F2231" s="45">
        <v>1.34399857E-3</v>
      </c>
      <c r="G2231" s="45">
        <v>1.2571389E-3</v>
      </c>
      <c r="H2231" s="45">
        <v>5.0197946700000001E-3</v>
      </c>
    </row>
    <row r="2232" spans="1:8" x14ac:dyDescent="0.35">
      <c r="A2232" s="45" t="s">
        <v>67</v>
      </c>
      <c r="B2232" s="45" t="s">
        <v>13</v>
      </c>
      <c r="C2232" s="45" t="s">
        <v>56</v>
      </c>
      <c r="D2232" s="45">
        <v>959</v>
      </c>
      <c r="E2232" s="45">
        <v>6.2337308799999998E-3</v>
      </c>
      <c r="F2232" s="45">
        <v>9.8138227000000005E-4</v>
      </c>
      <c r="G2232" s="45">
        <v>1.17622259E-3</v>
      </c>
      <c r="H2232" s="45">
        <v>4.0761255400000003E-3</v>
      </c>
    </row>
    <row r="2233" spans="1:8" x14ac:dyDescent="0.35">
      <c r="A2233" s="45" t="s">
        <v>68</v>
      </c>
      <c r="B2233" s="45" t="s">
        <v>8</v>
      </c>
      <c r="C2233" s="45" t="s">
        <v>9</v>
      </c>
      <c r="D2233" s="45">
        <v>56997</v>
      </c>
      <c r="E2233" s="45">
        <v>5.9625276800000003E-3</v>
      </c>
      <c r="F2233" s="45">
        <v>9.2648369999999999E-4</v>
      </c>
      <c r="G2233" s="45">
        <v>1.1227221000000001E-3</v>
      </c>
      <c r="H2233" s="45">
        <v>3.9132180200000003E-3</v>
      </c>
    </row>
    <row r="2234" spans="1:8" x14ac:dyDescent="0.35">
      <c r="A2234" s="45" t="s">
        <v>68</v>
      </c>
      <c r="B2234" s="45" t="s">
        <v>10</v>
      </c>
      <c r="C2234" s="45" t="s">
        <v>9</v>
      </c>
      <c r="D2234" s="45">
        <v>26220</v>
      </c>
      <c r="E2234" s="45">
        <v>5.2812969899999999E-3</v>
      </c>
      <c r="F2234" s="45">
        <v>8.3459864999999999E-4</v>
      </c>
      <c r="G2234" s="45">
        <v>9.7111135999999995E-4</v>
      </c>
      <c r="H2234" s="45">
        <v>3.4754942399999999E-3</v>
      </c>
    </row>
    <row r="2235" spans="1:8" x14ac:dyDescent="0.35">
      <c r="A2235" s="45" t="s">
        <v>68</v>
      </c>
      <c r="B2235" s="45" t="s">
        <v>11</v>
      </c>
      <c r="C2235" s="45" t="s">
        <v>9</v>
      </c>
      <c r="D2235" s="45">
        <v>11593</v>
      </c>
      <c r="E2235" s="45">
        <v>5.9697200700000001E-3</v>
      </c>
      <c r="F2235" s="45">
        <v>9.5312320999999998E-4</v>
      </c>
      <c r="G2235" s="45">
        <v>1.09791644E-3</v>
      </c>
      <c r="H2235" s="45">
        <v>3.9185251900000001E-3</v>
      </c>
    </row>
    <row r="2236" spans="1:8" x14ac:dyDescent="0.35">
      <c r="A2236" s="45" t="s">
        <v>68</v>
      </c>
      <c r="B2236" s="45" t="s">
        <v>12</v>
      </c>
      <c r="C2236" s="45" t="s">
        <v>9</v>
      </c>
      <c r="D2236" s="45">
        <v>5331</v>
      </c>
      <c r="E2236" s="45">
        <v>7.7271759699999998E-3</v>
      </c>
      <c r="F2236" s="45">
        <v>1.23968926E-3</v>
      </c>
      <c r="G2236" s="45">
        <v>1.4736327499999999E-3</v>
      </c>
      <c r="H2236" s="45">
        <v>5.0138100500000003E-3</v>
      </c>
    </row>
    <row r="2237" spans="1:8" x14ac:dyDescent="0.35">
      <c r="A2237" s="45" t="s">
        <v>68</v>
      </c>
      <c r="B2237" s="45" t="s">
        <v>13</v>
      </c>
      <c r="C2237" s="45" t="s">
        <v>9</v>
      </c>
      <c r="D2237" s="45">
        <v>13853</v>
      </c>
      <c r="E2237" s="45">
        <v>6.5668117300000002E-3</v>
      </c>
      <c r="F2237" s="45">
        <v>9.5757413000000001E-4</v>
      </c>
      <c r="G2237" s="45">
        <v>1.2953995699999999E-3</v>
      </c>
      <c r="H2237" s="45">
        <v>4.3137331099999997E-3</v>
      </c>
    </row>
    <row r="2238" spans="1:8" x14ac:dyDescent="0.35">
      <c r="A2238" s="45" t="s">
        <v>68</v>
      </c>
      <c r="B2238" s="45" t="s">
        <v>8</v>
      </c>
      <c r="C2238" s="45" t="s">
        <v>14</v>
      </c>
      <c r="D2238" s="45">
        <v>1118</v>
      </c>
      <c r="E2238" s="45">
        <v>6.1927091299999997E-3</v>
      </c>
      <c r="F2238" s="45">
        <v>1.2894634200000001E-3</v>
      </c>
      <c r="G2238" s="45">
        <v>1.11447543E-3</v>
      </c>
      <c r="H2238" s="45">
        <v>3.7887697999999998E-3</v>
      </c>
    </row>
    <row r="2239" spans="1:8" x14ac:dyDescent="0.35">
      <c r="A2239" s="45" t="s">
        <v>68</v>
      </c>
      <c r="B2239" s="45" t="s">
        <v>10</v>
      </c>
      <c r="C2239" s="45" t="s">
        <v>14</v>
      </c>
      <c r="D2239" s="45">
        <v>481</v>
      </c>
      <c r="E2239" s="45">
        <v>5.6728841799999997E-3</v>
      </c>
      <c r="F2239" s="45">
        <v>1.1170543199999999E-3</v>
      </c>
      <c r="G2239" s="45">
        <v>9.7741949999999994E-4</v>
      </c>
      <c r="H2239" s="45">
        <v>3.5784099100000001E-3</v>
      </c>
    </row>
    <row r="2240" spans="1:8" x14ac:dyDescent="0.35">
      <c r="A2240" s="45" t="s">
        <v>68</v>
      </c>
      <c r="B2240" s="45" t="s">
        <v>11</v>
      </c>
      <c r="C2240" s="45" t="s">
        <v>14</v>
      </c>
      <c r="D2240" s="45">
        <v>215</v>
      </c>
      <c r="E2240" s="45">
        <v>5.8156220600000001E-3</v>
      </c>
      <c r="F2240" s="45">
        <v>1.30350964E-3</v>
      </c>
      <c r="G2240" s="45">
        <v>9.2065007000000001E-4</v>
      </c>
      <c r="H2240" s="45">
        <v>3.5914618700000002E-3</v>
      </c>
    </row>
    <row r="2241" spans="1:8" x14ac:dyDescent="0.35">
      <c r="A2241" s="45" t="s">
        <v>68</v>
      </c>
      <c r="B2241" s="45" t="s">
        <v>12</v>
      </c>
      <c r="C2241" s="45" t="s">
        <v>14</v>
      </c>
      <c r="D2241" s="45">
        <v>123</v>
      </c>
      <c r="E2241" s="45">
        <v>7.61649326E-3</v>
      </c>
      <c r="F2241" s="45">
        <v>1.9878234300000001E-3</v>
      </c>
      <c r="G2241" s="45">
        <v>1.4517462200000001E-3</v>
      </c>
      <c r="H2241" s="45">
        <v>4.1769231400000002E-3</v>
      </c>
    </row>
    <row r="2242" spans="1:8" x14ac:dyDescent="0.35">
      <c r="A2242" s="45" t="s">
        <v>68</v>
      </c>
      <c r="B2242" s="45" t="s">
        <v>13</v>
      </c>
      <c r="C2242" s="45" t="s">
        <v>14</v>
      </c>
      <c r="D2242" s="45">
        <v>299</v>
      </c>
      <c r="E2242" s="45">
        <v>6.7143949899999998E-3</v>
      </c>
      <c r="F2242" s="45">
        <v>1.2694318200000001E-3</v>
      </c>
      <c r="G2242" s="45">
        <v>1.3355859700000001E-3</v>
      </c>
      <c r="H2242" s="45">
        <v>4.1093766599999996E-3</v>
      </c>
    </row>
    <row r="2243" spans="1:8" x14ac:dyDescent="0.35">
      <c r="A2243" s="45" t="s">
        <v>68</v>
      </c>
      <c r="B2243" s="45" t="s">
        <v>8</v>
      </c>
      <c r="C2243" s="45" t="s">
        <v>15</v>
      </c>
      <c r="D2243" s="45">
        <v>617</v>
      </c>
      <c r="E2243" s="45">
        <v>6.4389179100000004E-3</v>
      </c>
      <c r="F2243" s="45">
        <v>9.4755437000000001E-4</v>
      </c>
      <c r="G2243" s="45">
        <v>1.70840438E-3</v>
      </c>
      <c r="H2243" s="45">
        <v>3.7829586699999998E-3</v>
      </c>
    </row>
    <row r="2244" spans="1:8" x14ac:dyDescent="0.35">
      <c r="A2244" s="45" t="s">
        <v>68</v>
      </c>
      <c r="B2244" s="45" t="s">
        <v>10</v>
      </c>
      <c r="C2244" s="45" t="s">
        <v>15</v>
      </c>
      <c r="D2244" s="45">
        <v>301</v>
      </c>
      <c r="E2244" s="45">
        <v>5.8555584000000004E-3</v>
      </c>
      <c r="F2244" s="45">
        <v>9.0246990999999998E-4</v>
      </c>
      <c r="G2244" s="45">
        <v>1.4831346899999999E-3</v>
      </c>
      <c r="H2244" s="45">
        <v>3.4699533100000001E-3</v>
      </c>
    </row>
    <row r="2245" spans="1:8" x14ac:dyDescent="0.35">
      <c r="A2245" s="45" t="s">
        <v>68</v>
      </c>
      <c r="B2245" s="45" t="s">
        <v>11</v>
      </c>
      <c r="C2245" s="45" t="s">
        <v>15</v>
      </c>
      <c r="D2245" s="45">
        <v>124</v>
      </c>
      <c r="E2245" s="45">
        <v>6.0428798400000002E-3</v>
      </c>
      <c r="F2245" s="45">
        <v>9.1873854000000001E-4</v>
      </c>
      <c r="G2245" s="45">
        <v>1.6671331200000001E-3</v>
      </c>
      <c r="H2245" s="45">
        <v>3.4570076700000001E-3</v>
      </c>
    </row>
    <row r="2246" spans="1:8" x14ac:dyDescent="0.35">
      <c r="A2246" s="45" t="s">
        <v>68</v>
      </c>
      <c r="B2246" s="45" t="s">
        <v>12</v>
      </c>
      <c r="C2246" s="45" t="s">
        <v>15</v>
      </c>
      <c r="D2246" s="45">
        <v>70</v>
      </c>
      <c r="E2246" s="45">
        <v>8.3085314699999999E-3</v>
      </c>
      <c r="F2246" s="45">
        <v>1.3060513E-3</v>
      </c>
      <c r="G2246" s="45">
        <v>2.6309521300000001E-3</v>
      </c>
      <c r="H2246" s="45">
        <v>4.3715274999999998E-3</v>
      </c>
    </row>
    <row r="2247" spans="1:8" x14ac:dyDescent="0.35">
      <c r="A2247" s="45" t="s">
        <v>68</v>
      </c>
      <c r="B2247" s="45" t="s">
        <v>13</v>
      </c>
      <c r="C2247" s="45" t="s">
        <v>15</v>
      </c>
      <c r="D2247" s="45">
        <v>122</v>
      </c>
      <c r="E2247" s="45">
        <v>7.2079915499999999E-3</v>
      </c>
      <c r="F2247" s="45">
        <v>8.8238059999999998E-4</v>
      </c>
      <c r="G2247" s="45">
        <v>1.7768098499999999E-3</v>
      </c>
      <c r="H2247" s="45">
        <v>4.5488006299999996E-3</v>
      </c>
    </row>
    <row r="2248" spans="1:8" x14ac:dyDescent="0.35">
      <c r="A2248" s="45" t="s">
        <v>68</v>
      </c>
      <c r="B2248" s="45" t="s">
        <v>8</v>
      </c>
      <c r="C2248" s="45" t="s">
        <v>16</v>
      </c>
      <c r="D2248" s="45">
        <v>723</v>
      </c>
      <c r="E2248" s="45">
        <v>5.33700862E-3</v>
      </c>
      <c r="F2248" s="45">
        <v>7.9814660999999996E-4</v>
      </c>
      <c r="G2248" s="45">
        <v>5.3869846999999996E-4</v>
      </c>
      <c r="H2248" s="45">
        <v>4.00016304E-3</v>
      </c>
    </row>
    <row r="2249" spans="1:8" x14ac:dyDescent="0.35">
      <c r="A2249" s="45" t="s">
        <v>68</v>
      </c>
      <c r="B2249" s="45" t="s">
        <v>10</v>
      </c>
      <c r="C2249" s="45" t="s">
        <v>16</v>
      </c>
      <c r="D2249" s="45">
        <v>327</v>
      </c>
      <c r="E2249" s="45">
        <v>4.8962224299999996E-3</v>
      </c>
      <c r="F2249" s="45">
        <v>6.6039446999999999E-4</v>
      </c>
      <c r="G2249" s="45">
        <v>4.6512179999999998E-4</v>
      </c>
      <c r="H2249" s="45">
        <v>3.7707056500000001E-3</v>
      </c>
    </row>
    <row r="2250" spans="1:8" x14ac:dyDescent="0.35">
      <c r="A2250" s="45" t="s">
        <v>68</v>
      </c>
      <c r="B2250" s="45" t="s">
        <v>11</v>
      </c>
      <c r="C2250" s="45" t="s">
        <v>16</v>
      </c>
      <c r="D2250" s="45">
        <v>159</v>
      </c>
      <c r="E2250" s="45">
        <v>5.3777950000000003E-3</v>
      </c>
      <c r="F2250" s="45">
        <v>9.9638922000000007E-4</v>
      </c>
      <c r="G2250" s="45">
        <v>5.1952281999999999E-4</v>
      </c>
      <c r="H2250" s="45">
        <v>3.8618824699999999E-3</v>
      </c>
    </row>
    <row r="2251" spans="1:8" x14ac:dyDescent="0.35">
      <c r="A2251" s="45" t="s">
        <v>68</v>
      </c>
      <c r="B2251" s="45" t="s">
        <v>12</v>
      </c>
      <c r="C2251" s="45" t="s">
        <v>16</v>
      </c>
      <c r="D2251" s="45">
        <v>29</v>
      </c>
      <c r="E2251" s="45">
        <v>7.1272347400000002E-3</v>
      </c>
      <c r="F2251" s="45">
        <v>9.1914087000000003E-4</v>
      </c>
      <c r="G2251" s="45">
        <v>5.9347036999999995E-4</v>
      </c>
      <c r="H2251" s="45">
        <v>5.6146229800000001E-3</v>
      </c>
    </row>
    <row r="2252" spans="1:8" x14ac:dyDescent="0.35">
      <c r="A2252" s="45" t="s">
        <v>68</v>
      </c>
      <c r="B2252" s="45" t="s">
        <v>13</v>
      </c>
      <c r="C2252" s="45" t="s">
        <v>16</v>
      </c>
      <c r="D2252" s="45">
        <v>208</v>
      </c>
      <c r="E2252" s="45">
        <v>5.7491984800000003E-3</v>
      </c>
      <c r="F2252" s="45">
        <v>8.4629826000000004E-4</v>
      </c>
      <c r="G2252" s="45">
        <v>6.6139134000000005E-4</v>
      </c>
      <c r="H2252" s="45">
        <v>4.2415083999999999E-3</v>
      </c>
    </row>
    <row r="2253" spans="1:8" x14ac:dyDescent="0.35">
      <c r="A2253" s="45" t="s">
        <v>68</v>
      </c>
      <c r="B2253" s="45" t="s">
        <v>8</v>
      </c>
      <c r="C2253" s="45" t="s">
        <v>17</v>
      </c>
      <c r="D2253" s="45">
        <v>764</v>
      </c>
      <c r="E2253" s="45">
        <v>6.4620598100000003E-3</v>
      </c>
      <c r="F2253" s="45">
        <v>8.0345863999999999E-4</v>
      </c>
      <c r="G2253" s="45">
        <v>1.0512104799999999E-3</v>
      </c>
      <c r="H2253" s="45">
        <v>4.6073902000000003E-3</v>
      </c>
    </row>
    <row r="2254" spans="1:8" x14ac:dyDescent="0.35">
      <c r="A2254" s="45" t="s">
        <v>68</v>
      </c>
      <c r="B2254" s="45" t="s">
        <v>10</v>
      </c>
      <c r="C2254" s="45" t="s">
        <v>17</v>
      </c>
      <c r="D2254" s="45">
        <v>290</v>
      </c>
      <c r="E2254" s="45">
        <v>5.9802839100000001E-3</v>
      </c>
      <c r="F2254" s="45">
        <v>6.6243590000000005E-4</v>
      </c>
      <c r="G2254" s="45">
        <v>9.5015140000000002E-4</v>
      </c>
      <c r="H2254" s="45">
        <v>4.3676961000000004E-3</v>
      </c>
    </row>
    <row r="2255" spans="1:8" x14ac:dyDescent="0.35">
      <c r="A2255" s="45" t="s">
        <v>68</v>
      </c>
      <c r="B2255" s="45" t="s">
        <v>11</v>
      </c>
      <c r="C2255" s="45" t="s">
        <v>17</v>
      </c>
      <c r="D2255" s="45">
        <v>146</v>
      </c>
      <c r="E2255" s="45">
        <v>6.0258907900000002E-3</v>
      </c>
      <c r="F2255" s="45">
        <v>7.2108041000000002E-4</v>
      </c>
      <c r="G2255" s="45">
        <v>1.09549379E-3</v>
      </c>
      <c r="H2255" s="45">
        <v>4.2093161099999998E-3</v>
      </c>
    </row>
    <row r="2256" spans="1:8" x14ac:dyDescent="0.35">
      <c r="A2256" s="45" t="s">
        <v>68</v>
      </c>
      <c r="B2256" s="45" t="s">
        <v>12</v>
      </c>
      <c r="C2256" s="45" t="s">
        <v>17</v>
      </c>
      <c r="D2256" s="45">
        <v>113</v>
      </c>
      <c r="E2256" s="45">
        <v>8.0904823799999998E-3</v>
      </c>
      <c r="F2256" s="45">
        <v>1.14419429E-3</v>
      </c>
      <c r="G2256" s="45">
        <v>1.2913796299999999E-3</v>
      </c>
      <c r="H2256" s="45">
        <v>5.6549079900000002E-3</v>
      </c>
    </row>
    <row r="2257" spans="1:8" x14ac:dyDescent="0.35">
      <c r="A2257" s="45" t="s">
        <v>68</v>
      </c>
      <c r="B2257" s="45" t="s">
        <v>13</v>
      </c>
      <c r="C2257" s="45" t="s">
        <v>17</v>
      </c>
      <c r="D2257" s="45">
        <v>215</v>
      </c>
      <c r="E2257" s="45">
        <v>6.5522176699999999E-3</v>
      </c>
      <c r="F2257" s="45">
        <v>8.7053162000000003E-4</v>
      </c>
      <c r="G2257" s="45">
        <v>1.0312228499999999E-3</v>
      </c>
      <c r="H2257" s="45">
        <v>4.6504627399999998E-3</v>
      </c>
    </row>
    <row r="2258" spans="1:8" x14ac:dyDescent="0.35">
      <c r="A2258" s="45" t="s">
        <v>68</v>
      </c>
      <c r="B2258" s="45" t="s">
        <v>8</v>
      </c>
      <c r="C2258" s="45" t="s">
        <v>18</v>
      </c>
      <c r="D2258" s="45">
        <v>732</v>
      </c>
      <c r="E2258" s="45">
        <v>7.27655056E-3</v>
      </c>
      <c r="F2258" s="45">
        <v>6.9991499999999996E-4</v>
      </c>
      <c r="G2258" s="45">
        <v>1.6530052300000001E-3</v>
      </c>
      <c r="H2258" s="45">
        <v>4.9236298499999998E-3</v>
      </c>
    </row>
    <row r="2259" spans="1:8" x14ac:dyDescent="0.35">
      <c r="A2259" s="45" t="s">
        <v>68</v>
      </c>
      <c r="B2259" s="45" t="s">
        <v>10</v>
      </c>
      <c r="C2259" s="45" t="s">
        <v>18</v>
      </c>
      <c r="D2259" s="45">
        <v>245</v>
      </c>
      <c r="E2259" s="45">
        <v>6.3348448100000003E-3</v>
      </c>
      <c r="F2259" s="45">
        <v>6.1144156000000004E-4</v>
      </c>
      <c r="G2259" s="45">
        <v>1.4383501200000001E-3</v>
      </c>
      <c r="H2259" s="45">
        <v>4.2850526700000001E-3</v>
      </c>
    </row>
    <row r="2260" spans="1:8" x14ac:dyDescent="0.35">
      <c r="A2260" s="45" t="s">
        <v>68</v>
      </c>
      <c r="B2260" s="45" t="s">
        <v>11</v>
      </c>
      <c r="C2260" s="45" t="s">
        <v>18</v>
      </c>
      <c r="D2260" s="45">
        <v>220</v>
      </c>
      <c r="E2260" s="45">
        <v>7.1019568299999997E-3</v>
      </c>
      <c r="F2260" s="45">
        <v>6.5830152000000001E-4</v>
      </c>
      <c r="G2260" s="45">
        <v>1.5891727299999999E-3</v>
      </c>
      <c r="H2260" s="45">
        <v>4.8544820999999998E-3</v>
      </c>
    </row>
    <row r="2261" spans="1:8" x14ac:dyDescent="0.35">
      <c r="A2261" s="45" t="s">
        <v>68</v>
      </c>
      <c r="B2261" s="45" t="s">
        <v>12</v>
      </c>
      <c r="C2261" s="45" t="s">
        <v>18</v>
      </c>
      <c r="D2261" s="45">
        <v>65</v>
      </c>
      <c r="E2261" s="45">
        <v>8.5434470600000006E-3</v>
      </c>
      <c r="F2261" s="45">
        <v>9.3732166000000004E-4</v>
      </c>
      <c r="G2261" s="45">
        <v>2.26851827E-3</v>
      </c>
      <c r="H2261" s="45">
        <v>5.3376065900000002E-3</v>
      </c>
    </row>
    <row r="2262" spans="1:8" x14ac:dyDescent="0.35">
      <c r="A2262" s="45" t="s">
        <v>68</v>
      </c>
      <c r="B2262" s="45" t="s">
        <v>13</v>
      </c>
      <c r="C2262" s="45" t="s">
        <v>18</v>
      </c>
      <c r="D2262" s="45">
        <v>202</v>
      </c>
      <c r="E2262" s="45">
        <v>8.2012052800000002E-3</v>
      </c>
      <c r="F2262" s="45">
        <v>7.7615028000000005E-4</v>
      </c>
      <c r="G2262" s="45">
        <v>1.7848136499999999E-3</v>
      </c>
      <c r="H2262" s="45">
        <v>5.6402408500000004E-3</v>
      </c>
    </row>
    <row r="2263" spans="1:8" x14ac:dyDescent="0.35">
      <c r="A2263" s="45" t="s">
        <v>68</v>
      </c>
      <c r="B2263" s="45" t="s">
        <v>8</v>
      </c>
      <c r="C2263" s="45" t="s">
        <v>19</v>
      </c>
      <c r="D2263" s="45">
        <v>840</v>
      </c>
      <c r="E2263" s="45">
        <v>6.4558115999999999E-3</v>
      </c>
      <c r="F2263" s="45">
        <v>9.8853592000000003E-4</v>
      </c>
      <c r="G2263" s="45">
        <v>1.18847804E-3</v>
      </c>
      <c r="H2263" s="45">
        <v>4.2787971500000003E-3</v>
      </c>
    </row>
    <row r="2264" spans="1:8" x14ac:dyDescent="0.35">
      <c r="A2264" s="45" t="s">
        <v>68</v>
      </c>
      <c r="B2264" s="45" t="s">
        <v>10</v>
      </c>
      <c r="C2264" s="45" t="s">
        <v>19</v>
      </c>
      <c r="D2264" s="45">
        <v>358</v>
      </c>
      <c r="E2264" s="45">
        <v>5.8914620999999997E-3</v>
      </c>
      <c r="F2264" s="45">
        <v>7.9088404999999996E-4</v>
      </c>
      <c r="G2264" s="45">
        <v>1.1610281E-3</v>
      </c>
      <c r="H2264" s="45">
        <v>3.9395494499999996E-3</v>
      </c>
    </row>
    <row r="2265" spans="1:8" x14ac:dyDescent="0.35">
      <c r="A2265" s="45" t="s">
        <v>68</v>
      </c>
      <c r="B2265" s="45" t="s">
        <v>11</v>
      </c>
      <c r="C2265" s="45" t="s">
        <v>19</v>
      </c>
      <c r="D2265" s="45">
        <v>179</v>
      </c>
      <c r="E2265" s="45">
        <v>6.41598106E-3</v>
      </c>
      <c r="F2265" s="45">
        <v>1.0169017800000001E-3</v>
      </c>
      <c r="G2265" s="45">
        <v>1.0900964599999999E-3</v>
      </c>
      <c r="H2265" s="45">
        <v>4.30898229E-3</v>
      </c>
    </row>
    <row r="2266" spans="1:8" x14ac:dyDescent="0.35">
      <c r="A2266" s="45" t="s">
        <v>68</v>
      </c>
      <c r="B2266" s="45" t="s">
        <v>12</v>
      </c>
      <c r="C2266" s="45" t="s">
        <v>19</v>
      </c>
      <c r="D2266" s="45">
        <v>89</v>
      </c>
      <c r="E2266" s="45">
        <v>8.3705261600000008E-3</v>
      </c>
      <c r="F2266" s="45">
        <v>1.4592434E-3</v>
      </c>
      <c r="G2266" s="45">
        <v>1.5487149200000001E-3</v>
      </c>
      <c r="H2266" s="45">
        <v>5.3625673599999998E-3</v>
      </c>
    </row>
    <row r="2267" spans="1:8" x14ac:dyDescent="0.35">
      <c r="A2267" s="45" t="s">
        <v>68</v>
      </c>
      <c r="B2267" s="45" t="s">
        <v>13</v>
      </c>
      <c r="C2267" s="45" t="s">
        <v>19</v>
      </c>
      <c r="D2267" s="45">
        <v>214</v>
      </c>
      <c r="E2267" s="45">
        <v>6.6369199600000003E-3</v>
      </c>
      <c r="F2267" s="45">
        <v>1.0996990800000001E-3</v>
      </c>
      <c r="G2267" s="45">
        <v>1.16687195E-3</v>
      </c>
      <c r="H2267" s="45">
        <v>4.3703484900000002E-3</v>
      </c>
    </row>
    <row r="2268" spans="1:8" x14ac:dyDescent="0.35">
      <c r="A2268" s="45" t="s">
        <v>68</v>
      </c>
      <c r="B2268" s="45" t="s">
        <v>8</v>
      </c>
      <c r="C2268" s="45" t="s">
        <v>20</v>
      </c>
      <c r="D2268" s="45">
        <v>622</v>
      </c>
      <c r="E2268" s="45">
        <v>4.4973462699999999E-3</v>
      </c>
      <c r="F2268" s="45">
        <v>7.9948542000000001E-4</v>
      </c>
      <c r="G2268" s="45">
        <v>6.0458696999999997E-4</v>
      </c>
      <c r="H2268" s="45">
        <v>3.0932734100000002E-3</v>
      </c>
    </row>
    <row r="2269" spans="1:8" x14ac:dyDescent="0.35">
      <c r="A2269" s="45" t="s">
        <v>68</v>
      </c>
      <c r="B2269" s="45" t="s">
        <v>10</v>
      </c>
      <c r="C2269" s="45" t="s">
        <v>20</v>
      </c>
      <c r="D2269" s="45">
        <v>231</v>
      </c>
      <c r="E2269" s="45">
        <v>4.2144658399999998E-3</v>
      </c>
      <c r="F2269" s="45">
        <v>8.0181754000000004E-4</v>
      </c>
      <c r="G2269" s="45">
        <v>5.1171414999999997E-4</v>
      </c>
      <c r="H2269" s="45">
        <v>2.9009336999999999E-3</v>
      </c>
    </row>
    <row r="2270" spans="1:8" x14ac:dyDescent="0.35">
      <c r="A2270" s="45" t="s">
        <v>68</v>
      </c>
      <c r="B2270" s="45" t="s">
        <v>11</v>
      </c>
      <c r="C2270" s="45" t="s">
        <v>20</v>
      </c>
      <c r="D2270" s="45">
        <v>170</v>
      </c>
      <c r="E2270" s="45">
        <v>4.4290574799999999E-3</v>
      </c>
      <c r="F2270" s="45">
        <v>8.4395396999999996E-4</v>
      </c>
      <c r="G2270" s="45">
        <v>5.6284018000000004E-4</v>
      </c>
      <c r="H2270" s="45">
        <v>3.0222628699999999E-3</v>
      </c>
    </row>
    <row r="2271" spans="1:8" x14ac:dyDescent="0.35">
      <c r="A2271" s="45" t="s">
        <v>68</v>
      </c>
      <c r="B2271" s="45" t="s">
        <v>12</v>
      </c>
      <c r="C2271" s="45" t="s">
        <v>20</v>
      </c>
      <c r="D2271" s="45">
        <v>50</v>
      </c>
      <c r="E2271" s="45">
        <v>5.6655090199999999E-3</v>
      </c>
      <c r="F2271" s="45">
        <v>1.0354163799999999E-3</v>
      </c>
      <c r="G2271" s="45">
        <v>7.5254602999999998E-4</v>
      </c>
      <c r="H2271" s="45">
        <v>3.8775460700000001E-3</v>
      </c>
    </row>
    <row r="2272" spans="1:8" x14ac:dyDescent="0.35">
      <c r="A2272" s="45" t="s">
        <v>68</v>
      </c>
      <c r="B2272" s="45" t="s">
        <v>13</v>
      </c>
      <c r="C2272" s="45" t="s">
        <v>20</v>
      </c>
      <c r="D2272" s="45">
        <v>171</v>
      </c>
      <c r="E2272" s="45">
        <v>4.60580438E-3</v>
      </c>
      <c r="F2272" s="45">
        <v>6.8314084000000005E-4</v>
      </c>
      <c r="G2272" s="45">
        <v>7.2828651999999995E-4</v>
      </c>
      <c r="H2272" s="45">
        <v>3.1943765200000002E-3</v>
      </c>
    </row>
    <row r="2273" spans="1:8" x14ac:dyDescent="0.35">
      <c r="A2273" s="45" t="s">
        <v>68</v>
      </c>
      <c r="B2273" s="45" t="s">
        <v>8</v>
      </c>
      <c r="C2273" s="45" t="s">
        <v>21</v>
      </c>
      <c r="D2273" s="45">
        <v>559</v>
      </c>
      <c r="E2273" s="45">
        <v>8.4143515999999998E-3</v>
      </c>
      <c r="F2273" s="45">
        <v>1.23113755E-3</v>
      </c>
      <c r="G2273" s="45">
        <v>2.0023559899999999E-3</v>
      </c>
      <c r="H2273" s="45">
        <v>5.1808575999999999E-3</v>
      </c>
    </row>
    <row r="2274" spans="1:8" x14ac:dyDescent="0.35">
      <c r="A2274" s="45" t="s">
        <v>68</v>
      </c>
      <c r="B2274" s="45" t="s">
        <v>10</v>
      </c>
      <c r="C2274" s="45" t="s">
        <v>21</v>
      </c>
      <c r="D2274" s="45">
        <v>214</v>
      </c>
      <c r="E2274" s="45">
        <v>7.4547851399999997E-3</v>
      </c>
      <c r="F2274" s="45">
        <v>1.07417118E-3</v>
      </c>
      <c r="G2274" s="45">
        <v>1.79792943E-3</v>
      </c>
      <c r="H2274" s="45">
        <v>4.5826840499999999E-3</v>
      </c>
    </row>
    <row r="2275" spans="1:8" x14ac:dyDescent="0.35">
      <c r="A2275" s="45" t="s">
        <v>68</v>
      </c>
      <c r="B2275" s="45" t="s">
        <v>11</v>
      </c>
      <c r="C2275" s="45" t="s">
        <v>21</v>
      </c>
      <c r="D2275" s="45">
        <v>112</v>
      </c>
      <c r="E2275" s="45">
        <v>8.4006074100000001E-3</v>
      </c>
      <c r="F2275" s="45">
        <v>1.42371422E-3</v>
      </c>
      <c r="G2275" s="45">
        <v>1.9235695200000001E-3</v>
      </c>
      <c r="H2275" s="45">
        <v>5.0533231800000003E-3</v>
      </c>
    </row>
    <row r="2276" spans="1:8" x14ac:dyDescent="0.35">
      <c r="A2276" s="45" t="s">
        <v>68</v>
      </c>
      <c r="B2276" s="45" t="s">
        <v>12</v>
      </c>
      <c r="C2276" s="45" t="s">
        <v>21</v>
      </c>
      <c r="D2276" s="45">
        <v>65</v>
      </c>
      <c r="E2276" s="45">
        <v>9.9953701399999994E-3</v>
      </c>
      <c r="F2276" s="45">
        <v>1.3534542000000001E-3</v>
      </c>
      <c r="G2276" s="45">
        <v>1.9558402499999998E-3</v>
      </c>
      <c r="H2276" s="45">
        <v>6.6860752700000003E-3</v>
      </c>
    </row>
    <row r="2277" spans="1:8" x14ac:dyDescent="0.35">
      <c r="A2277" s="45" t="s">
        <v>68</v>
      </c>
      <c r="B2277" s="45" t="s">
        <v>13</v>
      </c>
      <c r="C2277" s="45" t="s">
        <v>21</v>
      </c>
      <c r="D2277" s="45">
        <v>168</v>
      </c>
      <c r="E2277" s="45">
        <v>9.0341156999999995E-3</v>
      </c>
      <c r="F2277" s="45">
        <v>1.2553734399999999E-3</v>
      </c>
      <c r="G2277" s="45">
        <v>2.33327796E-3</v>
      </c>
      <c r="H2277" s="45">
        <v>5.4454638400000003E-3</v>
      </c>
    </row>
    <row r="2278" spans="1:8" x14ac:dyDescent="0.35">
      <c r="A2278" s="45" t="s">
        <v>68</v>
      </c>
      <c r="B2278" s="45" t="s">
        <v>8</v>
      </c>
      <c r="C2278" s="45" t="s">
        <v>22</v>
      </c>
      <c r="D2278" s="45">
        <v>595</v>
      </c>
      <c r="E2278" s="45">
        <v>7.4031082300000002E-3</v>
      </c>
      <c r="F2278" s="45">
        <v>1.0800262299999999E-3</v>
      </c>
      <c r="G2278" s="45">
        <v>1.5385929699999999E-3</v>
      </c>
      <c r="H2278" s="45">
        <v>4.7844885600000003E-3</v>
      </c>
    </row>
    <row r="2279" spans="1:8" x14ac:dyDescent="0.35">
      <c r="A2279" s="45" t="s">
        <v>68</v>
      </c>
      <c r="B2279" s="45" t="s">
        <v>10</v>
      </c>
      <c r="C2279" s="45" t="s">
        <v>22</v>
      </c>
      <c r="D2279" s="45">
        <v>248</v>
      </c>
      <c r="E2279" s="45">
        <v>6.3764745399999996E-3</v>
      </c>
      <c r="F2279" s="45">
        <v>9.0683780000000002E-4</v>
      </c>
      <c r="G2279" s="45">
        <v>1.4313580199999999E-3</v>
      </c>
      <c r="H2279" s="45">
        <v>4.0382782000000002E-3</v>
      </c>
    </row>
    <row r="2280" spans="1:8" x14ac:dyDescent="0.35">
      <c r="A2280" s="45" t="s">
        <v>68</v>
      </c>
      <c r="B2280" s="45" t="s">
        <v>11</v>
      </c>
      <c r="C2280" s="45" t="s">
        <v>22</v>
      </c>
      <c r="D2280" s="45">
        <v>130</v>
      </c>
      <c r="E2280" s="45">
        <v>7.1801991900000001E-3</v>
      </c>
      <c r="F2280" s="45">
        <v>1.0026707199999999E-3</v>
      </c>
      <c r="G2280" s="45">
        <v>1.55582241E-3</v>
      </c>
      <c r="H2280" s="45">
        <v>4.6217056200000004E-3</v>
      </c>
    </row>
    <row r="2281" spans="1:8" x14ac:dyDescent="0.35">
      <c r="A2281" s="45" t="s">
        <v>68</v>
      </c>
      <c r="B2281" s="45" t="s">
        <v>12</v>
      </c>
      <c r="C2281" s="45" t="s">
        <v>22</v>
      </c>
      <c r="D2281" s="45">
        <v>68</v>
      </c>
      <c r="E2281" s="45">
        <v>9.1065833799999999E-3</v>
      </c>
      <c r="F2281" s="45">
        <v>1.3286353800000001E-3</v>
      </c>
      <c r="G2281" s="45">
        <v>1.8208739299999999E-3</v>
      </c>
      <c r="H2281" s="45">
        <v>5.9570735499999998E-3</v>
      </c>
    </row>
    <row r="2282" spans="1:8" x14ac:dyDescent="0.35">
      <c r="A2282" s="45" t="s">
        <v>68</v>
      </c>
      <c r="B2282" s="45" t="s">
        <v>13</v>
      </c>
      <c r="C2282" s="45" t="s">
        <v>22</v>
      </c>
      <c r="D2282" s="45">
        <v>149</v>
      </c>
      <c r="E2282" s="45">
        <v>8.5289271700000006E-3</v>
      </c>
      <c r="F2282" s="45">
        <v>1.32231833E-3</v>
      </c>
      <c r="G2282" s="45">
        <v>1.5732193700000001E-3</v>
      </c>
      <c r="H2282" s="45">
        <v>5.6333890299999998E-3</v>
      </c>
    </row>
    <row r="2283" spans="1:8" x14ac:dyDescent="0.35">
      <c r="A2283" s="45" t="s">
        <v>68</v>
      </c>
      <c r="B2283" s="45" t="s">
        <v>8</v>
      </c>
      <c r="C2283" s="45" t="s">
        <v>23</v>
      </c>
      <c r="D2283" s="45">
        <v>1004</v>
      </c>
      <c r="E2283" s="45">
        <v>6.6210733300000003E-3</v>
      </c>
      <c r="F2283" s="45">
        <v>1.0192791200000001E-3</v>
      </c>
      <c r="G2283" s="45">
        <v>1.5320544000000001E-3</v>
      </c>
      <c r="H2283" s="45">
        <v>4.0697393199999998E-3</v>
      </c>
    </row>
    <row r="2284" spans="1:8" x14ac:dyDescent="0.35">
      <c r="A2284" s="45" t="s">
        <v>68</v>
      </c>
      <c r="B2284" s="45" t="s">
        <v>10</v>
      </c>
      <c r="C2284" s="45" t="s">
        <v>23</v>
      </c>
      <c r="D2284" s="45">
        <v>451</v>
      </c>
      <c r="E2284" s="45">
        <v>6.0847548299999997E-3</v>
      </c>
      <c r="F2284" s="45">
        <v>9.1016852000000003E-4</v>
      </c>
      <c r="G2284" s="45">
        <v>1.3405136300000001E-3</v>
      </c>
      <c r="H2284" s="45">
        <v>3.8340721900000001E-3</v>
      </c>
    </row>
    <row r="2285" spans="1:8" x14ac:dyDescent="0.35">
      <c r="A2285" s="45" t="s">
        <v>68</v>
      </c>
      <c r="B2285" s="45" t="s">
        <v>11</v>
      </c>
      <c r="C2285" s="45" t="s">
        <v>23</v>
      </c>
      <c r="D2285" s="45">
        <v>203</v>
      </c>
      <c r="E2285" s="45">
        <v>6.6324003099999997E-3</v>
      </c>
      <c r="F2285" s="45">
        <v>9.7324824999999999E-4</v>
      </c>
      <c r="G2285" s="45">
        <v>1.6285802900000001E-3</v>
      </c>
      <c r="H2285" s="45">
        <v>4.0305712999999998E-3</v>
      </c>
    </row>
    <row r="2286" spans="1:8" x14ac:dyDescent="0.35">
      <c r="A2286" s="45" t="s">
        <v>68</v>
      </c>
      <c r="B2286" s="45" t="s">
        <v>12</v>
      </c>
      <c r="C2286" s="45" t="s">
        <v>23</v>
      </c>
      <c r="D2286" s="45">
        <v>96</v>
      </c>
      <c r="E2286" s="45">
        <v>8.2285636000000006E-3</v>
      </c>
      <c r="F2286" s="45">
        <v>1.38129317E-3</v>
      </c>
      <c r="G2286" s="45">
        <v>1.9977331899999999E-3</v>
      </c>
      <c r="H2286" s="45">
        <v>4.8495368299999999E-3</v>
      </c>
    </row>
    <row r="2287" spans="1:8" x14ac:dyDescent="0.35">
      <c r="A2287" s="45" t="s">
        <v>68</v>
      </c>
      <c r="B2287" s="45" t="s">
        <v>13</v>
      </c>
      <c r="C2287" s="45" t="s">
        <v>23</v>
      </c>
      <c r="D2287" s="45">
        <v>254</v>
      </c>
      <c r="E2287" s="45">
        <v>6.9567473499999996E-3</v>
      </c>
      <c r="F2287" s="45">
        <v>1.11297912E-3</v>
      </c>
      <c r="G2287" s="45">
        <v>1.6190031E-3</v>
      </c>
      <c r="H2287" s="45">
        <v>4.2247646099999999E-3</v>
      </c>
    </row>
    <row r="2288" spans="1:8" x14ac:dyDescent="0.35">
      <c r="A2288" s="45" t="s">
        <v>68</v>
      </c>
      <c r="B2288" s="45" t="s">
        <v>8</v>
      </c>
      <c r="C2288" s="45" t="s">
        <v>24</v>
      </c>
      <c r="D2288" s="45">
        <v>1861</v>
      </c>
      <c r="E2288" s="45">
        <v>6.9549050199999999E-3</v>
      </c>
      <c r="F2288" s="45">
        <v>6.0971276999999995E-4</v>
      </c>
      <c r="G2288" s="45">
        <v>1.8437976500000001E-3</v>
      </c>
      <c r="H2288" s="45">
        <v>4.5013941200000001E-3</v>
      </c>
    </row>
    <row r="2289" spans="1:8" x14ac:dyDescent="0.35">
      <c r="A2289" s="45" t="s">
        <v>68</v>
      </c>
      <c r="B2289" s="45" t="s">
        <v>10</v>
      </c>
      <c r="C2289" s="45" t="s">
        <v>24</v>
      </c>
      <c r="D2289" s="45">
        <v>859</v>
      </c>
      <c r="E2289" s="45">
        <v>6.1714065400000004E-3</v>
      </c>
      <c r="F2289" s="45">
        <v>5.3812010000000004E-4</v>
      </c>
      <c r="G2289" s="45">
        <v>1.69105417E-3</v>
      </c>
      <c r="H2289" s="45">
        <v>3.9422317900000003E-3</v>
      </c>
    </row>
    <row r="2290" spans="1:8" x14ac:dyDescent="0.35">
      <c r="A2290" s="45" t="s">
        <v>68</v>
      </c>
      <c r="B2290" s="45" t="s">
        <v>11</v>
      </c>
      <c r="C2290" s="45" t="s">
        <v>24</v>
      </c>
      <c r="D2290" s="45">
        <v>377</v>
      </c>
      <c r="E2290" s="45">
        <v>6.9804865299999998E-3</v>
      </c>
      <c r="F2290" s="45">
        <v>6.0004028E-4</v>
      </c>
      <c r="G2290" s="45">
        <v>1.76972788E-3</v>
      </c>
      <c r="H2290" s="45">
        <v>4.6107179000000002E-3</v>
      </c>
    </row>
    <row r="2291" spans="1:8" x14ac:dyDescent="0.35">
      <c r="A2291" s="45" t="s">
        <v>68</v>
      </c>
      <c r="B2291" s="45" t="s">
        <v>12</v>
      </c>
      <c r="C2291" s="45" t="s">
        <v>24</v>
      </c>
      <c r="D2291" s="45">
        <v>124</v>
      </c>
      <c r="E2291" s="45">
        <v>7.9532554100000003E-3</v>
      </c>
      <c r="F2291" s="45">
        <v>7.7508936000000004E-4</v>
      </c>
      <c r="G2291" s="45">
        <v>2.1046144600000002E-3</v>
      </c>
      <c r="H2291" s="45">
        <v>5.0735511400000002E-3</v>
      </c>
    </row>
    <row r="2292" spans="1:8" x14ac:dyDescent="0.35">
      <c r="A2292" s="45" t="s">
        <v>68</v>
      </c>
      <c r="B2292" s="45" t="s">
        <v>13</v>
      </c>
      <c r="C2292" s="45" t="s">
        <v>24</v>
      </c>
      <c r="D2292" s="45">
        <v>501</v>
      </c>
      <c r="E2292" s="45">
        <v>8.0319220299999994E-3</v>
      </c>
      <c r="F2292" s="45">
        <v>6.9881046000000002E-4</v>
      </c>
      <c r="G2292" s="45">
        <v>2.09687083E-3</v>
      </c>
      <c r="H2292" s="45">
        <v>5.2362402299999996E-3</v>
      </c>
    </row>
    <row r="2293" spans="1:8" x14ac:dyDescent="0.35">
      <c r="A2293" s="45" t="s">
        <v>68</v>
      </c>
      <c r="B2293" s="45" t="s">
        <v>8</v>
      </c>
      <c r="C2293" s="45" t="s">
        <v>25</v>
      </c>
      <c r="D2293" s="45">
        <v>1581</v>
      </c>
      <c r="E2293" s="45">
        <v>6.9595688200000004E-3</v>
      </c>
      <c r="F2293" s="45">
        <v>8.7068346000000003E-4</v>
      </c>
      <c r="G2293" s="45">
        <v>1.6633062100000001E-3</v>
      </c>
      <c r="H2293" s="45">
        <v>4.4255786800000002E-3</v>
      </c>
    </row>
    <row r="2294" spans="1:8" x14ac:dyDescent="0.35">
      <c r="A2294" s="45" t="s">
        <v>68</v>
      </c>
      <c r="B2294" s="45" t="s">
        <v>10</v>
      </c>
      <c r="C2294" s="45" t="s">
        <v>25</v>
      </c>
      <c r="D2294" s="45">
        <v>687</v>
      </c>
      <c r="E2294" s="45">
        <v>5.9309124699999998E-3</v>
      </c>
      <c r="F2294" s="45">
        <v>7.3942642000000001E-4</v>
      </c>
      <c r="G2294" s="45">
        <v>1.44131735E-3</v>
      </c>
      <c r="H2294" s="45">
        <v>3.7501682299999999E-3</v>
      </c>
    </row>
    <row r="2295" spans="1:8" x14ac:dyDescent="0.35">
      <c r="A2295" s="45" t="s">
        <v>68</v>
      </c>
      <c r="B2295" s="45" t="s">
        <v>11</v>
      </c>
      <c r="C2295" s="45" t="s">
        <v>25</v>
      </c>
      <c r="D2295" s="45">
        <v>305</v>
      </c>
      <c r="E2295" s="45">
        <v>7.2917802600000001E-3</v>
      </c>
      <c r="F2295" s="45">
        <v>8.8232369000000002E-4</v>
      </c>
      <c r="G2295" s="45">
        <v>1.4824299299999999E-3</v>
      </c>
      <c r="H2295" s="45">
        <v>4.9270261800000003E-3</v>
      </c>
    </row>
    <row r="2296" spans="1:8" x14ac:dyDescent="0.35">
      <c r="A2296" s="45" t="s">
        <v>68</v>
      </c>
      <c r="B2296" s="45" t="s">
        <v>12</v>
      </c>
      <c r="C2296" s="45" t="s">
        <v>25</v>
      </c>
      <c r="D2296" s="45">
        <v>218</v>
      </c>
      <c r="E2296" s="45">
        <v>8.5325876699999994E-3</v>
      </c>
      <c r="F2296" s="45">
        <v>1.25679555E-3</v>
      </c>
      <c r="G2296" s="45">
        <v>1.9845818200000002E-3</v>
      </c>
      <c r="H2296" s="45">
        <v>5.29120982E-3</v>
      </c>
    </row>
    <row r="2297" spans="1:8" x14ac:dyDescent="0.35">
      <c r="A2297" s="45" t="s">
        <v>68</v>
      </c>
      <c r="B2297" s="45" t="s">
        <v>13</v>
      </c>
      <c r="C2297" s="45" t="s">
        <v>25</v>
      </c>
      <c r="D2297" s="45">
        <v>371</v>
      </c>
      <c r="E2297" s="45">
        <v>7.6669659000000003E-3</v>
      </c>
      <c r="F2297" s="45">
        <v>8.7728961999999997E-4</v>
      </c>
      <c r="G2297" s="45">
        <v>2.03429146E-3</v>
      </c>
      <c r="H2297" s="45">
        <v>4.7553843599999999E-3</v>
      </c>
    </row>
    <row r="2298" spans="1:8" x14ac:dyDescent="0.35">
      <c r="A2298" s="45" t="s">
        <v>68</v>
      </c>
      <c r="B2298" s="45" t="s">
        <v>8</v>
      </c>
      <c r="C2298" s="45" t="s">
        <v>26</v>
      </c>
      <c r="D2298" s="45">
        <v>828</v>
      </c>
      <c r="E2298" s="45">
        <v>5.9450061300000004E-3</v>
      </c>
      <c r="F2298" s="45">
        <v>6.4342323000000001E-4</v>
      </c>
      <c r="G2298" s="45">
        <v>1.16016091E-3</v>
      </c>
      <c r="H2298" s="45">
        <v>4.1414215299999998E-3</v>
      </c>
    </row>
    <row r="2299" spans="1:8" x14ac:dyDescent="0.35">
      <c r="A2299" s="45" t="s">
        <v>68</v>
      </c>
      <c r="B2299" s="45" t="s">
        <v>10</v>
      </c>
      <c r="C2299" s="45" t="s">
        <v>26</v>
      </c>
      <c r="D2299" s="45">
        <v>268</v>
      </c>
      <c r="E2299" s="45">
        <v>5.4703908600000004E-3</v>
      </c>
      <c r="F2299" s="45">
        <v>5.6807950000000004E-4</v>
      </c>
      <c r="G2299" s="45">
        <v>1.0154952199999999E-3</v>
      </c>
      <c r="H2299" s="45">
        <v>3.8868156999999999E-3</v>
      </c>
    </row>
    <row r="2300" spans="1:8" x14ac:dyDescent="0.35">
      <c r="A2300" s="45" t="s">
        <v>68</v>
      </c>
      <c r="B2300" s="45" t="s">
        <v>11</v>
      </c>
      <c r="C2300" s="45" t="s">
        <v>26</v>
      </c>
      <c r="D2300" s="45">
        <v>152</v>
      </c>
      <c r="E2300" s="45">
        <v>6.0569716199999997E-3</v>
      </c>
      <c r="F2300" s="45">
        <v>6.9604327000000004E-4</v>
      </c>
      <c r="G2300" s="45">
        <v>1.0967955699999999E-3</v>
      </c>
      <c r="H2300" s="45">
        <v>4.2641323199999999E-3</v>
      </c>
    </row>
    <row r="2301" spans="1:8" x14ac:dyDescent="0.35">
      <c r="A2301" s="45" t="s">
        <v>68</v>
      </c>
      <c r="B2301" s="45" t="s">
        <v>12</v>
      </c>
      <c r="C2301" s="45" t="s">
        <v>26</v>
      </c>
      <c r="D2301" s="45">
        <v>79</v>
      </c>
      <c r="E2301" s="45">
        <v>6.8266523400000003E-3</v>
      </c>
      <c r="F2301" s="45">
        <v>8.0285958000000002E-4</v>
      </c>
      <c r="G2301" s="45">
        <v>1.40090224E-3</v>
      </c>
      <c r="H2301" s="45">
        <v>4.6228900599999999E-3</v>
      </c>
    </row>
    <row r="2302" spans="1:8" x14ac:dyDescent="0.35">
      <c r="A2302" s="45" t="s">
        <v>68</v>
      </c>
      <c r="B2302" s="45" t="s">
        <v>13</v>
      </c>
      <c r="C2302" s="45" t="s">
        <v>26</v>
      </c>
      <c r="D2302" s="45">
        <v>329</v>
      </c>
      <c r="E2302" s="45">
        <v>6.0681918199999999E-3</v>
      </c>
      <c r="F2302" s="45">
        <v>6.4220255999999996E-4</v>
      </c>
      <c r="G2302" s="45">
        <v>1.2494720599999999E-3</v>
      </c>
      <c r="H2302" s="45">
        <v>4.1765166899999998E-3</v>
      </c>
    </row>
    <row r="2303" spans="1:8" x14ac:dyDescent="0.35">
      <c r="A2303" s="45" t="s">
        <v>68</v>
      </c>
      <c r="B2303" s="45" t="s">
        <v>8</v>
      </c>
      <c r="C2303" s="45" t="s">
        <v>27</v>
      </c>
      <c r="D2303" s="45">
        <v>935</v>
      </c>
      <c r="E2303" s="45">
        <v>6.16779288E-3</v>
      </c>
      <c r="F2303" s="45">
        <v>1.00305729E-3</v>
      </c>
      <c r="G2303" s="45">
        <v>1.5354523300000001E-3</v>
      </c>
      <c r="H2303" s="45">
        <v>3.6292827800000001E-3</v>
      </c>
    </row>
    <row r="2304" spans="1:8" x14ac:dyDescent="0.35">
      <c r="A2304" s="45" t="s">
        <v>68</v>
      </c>
      <c r="B2304" s="45" t="s">
        <v>10</v>
      </c>
      <c r="C2304" s="45" t="s">
        <v>27</v>
      </c>
      <c r="D2304" s="45">
        <v>474</v>
      </c>
      <c r="E2304" s="45">
        <v>5.6221184399999997E-3</v>
      </c>
      <c r="F2304" s="45">
        <v>8.9623353999999998E-4</v>
      </c>
      <c r="G2304" s="45">
        <v>1.39408966E-3</v>
      </c>
      <c r="H2304" s="45">
        <v>3.3317947599999999E-3</v>
      </c>
    </row>
    <row r="2305" spans="1:8" x14ac:dyDescent="0.35">
      <c r="A2305" s="45" t="s">
        <v>68</v>
      </c>
      <c r="B2305" s="45" t="s">
        <v>11</v>
      </c>
      <c r="C2305" s="45" t="s">
        <v>27</v>
      </c>
      <c r="D2305" s="45">
        <v>187</v>
      </c>
      <c r="E2305" s="45">
        <v>5.9370046100000002E-3</v>
      </c>
      <c r="F2305" s="45">
        <v>9.5866731000000002E-4</v>
      </c>
      <c r="G2305" s="45">
        <v>1.35484726E-3</v>
      </c>
      <c r="H2305" s="45">
        <v>3.6234895500000001E-3</v>
      </c>
    </row>
    <row r="2306" spans="1:8" x14ac:dyDescent="0.35">
      <c r="A2306" s="45" t="s">
        <v>68</v>
      </c>
      <c r="B2306" s="45" t="s">
        <v>12</v>
      </c>
      <c r="C2306" s="45" t="s">
        <v>27</v>
      </c>
      <c r="D2306" s="45">
        <v>111</v>
      </c>
      <c r="E2306" s="45">
        <v>7.5525523000000002E-3</v>
      </c>
      <c r="F2306" s="45">
        <v>1.3587543499999999E-3</v>
      </c>
      <c r="G2306" s="45">
        <v>1.9114945899999999E-3</v>
      </c>
      <c r="H2306" s="45">
        <v>4.2823028999999999E-3</v>
      </c>
    </row>
    <row r="2307" spans="1:8" x14ac:dyDescent="0.35">
      <c r="A2307" s="45" t="s">
        <v>68</v>
      </c>
      <c r="B2307" s="45" t="s">
        <v>13</v>
      </c>
      <c r="C2307" s="45" t="s">
        <v>27</v>
      </c>
      <c r="D2307" s="45">
        <v>163</v>
      </c>
      <c r="E2307" s="45">
        <v>7.0763744399999998E-3</v>
      </c>
      <c r="F2307" s="45">
        <v>1.1224009299999999E-3</v>
      </c>
      <c r="G2307" s="45">
        <v>1.8976508600000001E-3</v>
      </c>
      <c r="H2307" s="45">
        <v>4.0563222000000003E-3</v>
      </c>
    </row>
    <row r="2308" spans="1:8" x14ac:dyDescent="0.35">
      <c r="A2308" s="45" t="s">
        <v>68</v>
      </c>
      <c r="B2308" s="45" t="s">
        <v>8</v>
      </c>
      <c r="C2308" s="45" t="s">
        <v>28</v>
      </c>
      <c r="D2308" s="45">
        <v>1777</v>
      </c>
      <c r="E2308" s="45">
        <v>6.7540939899999996E-3</v>
      </c>
      <c r="F2308" s="45">
        <v>9.4076941999999999E-4</v>
      </c>
      <c r="G2308" s="45">
        <v>1.56623186E-3</v>
      </c>
      <c r="H2308" s="45">
        <v>4.24709224E-3</v>
      </c>
    </row>
    <row r="2309" spans="1:8" x14ac:dyDescent="0.35">
      <c r="A2309" s="45" t="s">
        <v>68</v>
      </c>
      <c r="B2309" s="45" t="s">
        <v>10</v>
      </c>
      <c r="C2309" s="45" t="s">
        <v>28</v>
      </c>
      <c r="D2309" s="45">
        <v>786</v>
      </c>
      <c r="E2309" s="45">
        <v>5.9368665600000002E-3</v>
      </c>
      <c r="F2309" s="45">
        <v>7.8045459000000001E-4</v>
      </c>
      <c r="G2309" s="45">
        <v>1.4187073500000001E-3</v>
      </c>
      <c r="H2309" s="45">
        <v>3.7377041499999999E-3</v>
      </c>
    </row>
    <row r="2310" spans="1:8" x14ac:dyDescent="0.35">
      <c r="A2310" s="45" t="s">
        <v>68</v>
      </c>
      <c r="B2310" s="45" t="s">
        <v>11</v>
      </c>
      <c r="C2310" s="45" t="s">
        <v>28</v>
      </c>
      <c r="D2310" s="45">
        <v>338</v>
      </c>
      <c r="E2310" s="45">
        <v>6.4416568399999997E-3</v>
      </c>
      <c r="F2310" s="45">
        <v>9.5616210000000002E-4</v>
      </c>
      <c r="G2310" s="45">
        <v>1.5068551700000001E-3</v>
      </c>
      <c r="H2310" s="45">
        <v>3.9786391000000004E-3</v>
      </c>
    </row>
    <row r="2311" spans="1:8" x14ac:dyDescent="0.35">
      <c r="A2311" s="45" t="s">
        <v>68</v>
      </c>
      <c r="B2311" s="45" t="s">
        <v>12</v>
      </c>
      <c r="C2311" s="45" t="s">
        <v>28</v>
      </c>
      <c r="D2311" s="45">
        <v>197</v>
      </c>
      <c r="E2311" s="45">
        <v>8.01801301E-3</v>
      </c>
      <c r="F2311" s="45">
        <v>9.4977888000000003E-4</v>
      </c>
      <c r="G2311" s="45">
        <v>1.89051022E-3</v>
      </c>
      <c r="H2311" s="45">
        <v>5.1777234900000002E-3</v>
      </c>
    </row>
    <row r="2312" spans="1:8" x14ac:dyDescent="0.35">
      <c r="A2312" s="45" t="s">
        <v>68</v>
      </c>
      <c r="B2312" s="45" t="s">
        <v>13</v>
      </c>
      <c r="C2312" s="45" t="s">
        <v>28</v>
      </c>
      <c r="D2312" s="45">
        <v>456</v>
      </c>
      <c r="E2312" s="45">
        <v>7.8482880099999992E-3</v>
      </c>
      <c r="F2312" s="45">
        <v>1.20179984E-3</v>
      </c>
      <c r="G2312" s="45">
        <v>1.7244352700000001E-3</v>
      </c>
      <c r="H2312" s="45">
        <v>4.9220524399999997E-3</v>
      </c>
    </row>
    <row r="2313" spans="1:8" x14ac:dyDescent="0.35">
      <c r="A2313" s="45" t="s">
        <v>68</v>
      </c>
      <c r="B2313" s="45" t="s">
        <v>8</v>
      </c>
      <c r="C2313" s="45" t="s">
        <v>29</v>
      </c>
      <c r="D2313" s="45">
        <v>578</v>
      </c>
      <c r="E2313" s="45">
        <v>7.0173328400000004E-3</v>
      </c>
      <c r="F2313" s="45">
        <v>9.7506545000000005E-4</v>
      </c>
      <c r="G2313" s="45">
        <v>1.9104027999999999E-3</v>
      </c>
      <c r="H2313" s="45">
        <v>4.1318641000000003E-3</v>
      </c>
    </row>
    <row r="2314" spans="1:8" x14ac:dyDescent="0.35">
      <c r="A2314" s="45" t="s">
        <v>68</v>
      </c>
      <c r="B2314" s="45" t="s">
        <v>10</v>
      </c>
      <c r="C2314" s="45" t="s">
        <v>29</v>
      </c>
      <c r="D2314" s="45">
        <v>256</v>
      </c>
      <c r="E2314" s="45">
        <v>6.4778643300000003E-3</v>
      </c>
      <c r="F2314" s="45">
        <v>7.9083452999999997E-4</v>
      </c>
      <c r="G2314" s="45">
        <v>1.7941168599999999E-3</v>
      </c>
      <c r="H2314" s="45">
        <v>3.8929124400000001E-3</v>
      </c>
    </row>
    <row r="2315" spans="1:8" x14ac:dyDescent="0.35">
      <c r="A2315" s="45" t="s">
        <v>68</v>
      </c>
      <c r="B2315" s="45" t="s">
        <v>11</v>
      </c>
      <c r="C2315" s="45" t="s">
        <v>29</v>
      </c>
      <c r="D2315" s="45">
        <v>116</v>
      </c>
      <c r="E2315" s="45">
        <v>6.9628030799999997E-3</v>
      </c>
      <c r="F2315" s="45">
        <v>1.2742454800000001E-3</v>
      </c>
      <c r="G2315" s="45">
        <v>1.7507779999999999E-3</v>
      </c>
      <c r="H2315" s="45">
        <v>3.9377791300000001E-3</v>
      </c>
    </row>
    <row r="2316" spans="1:8" x14ac:dyDescent="0.35">
      <c r="A2316" s="45" t="s">
        <v>68</v>
      </c>
      <c r="B2316" s="45" t="s">
        <v>12</v>
      </c>
      <c r="C2316" s="45" t="s">
        <v>29</v>
      </c>
      <c r="D2316" s="45">
        <v>63</v>
      </c>
      <c r="E2316" s="45">
        <v>7.9322822799999994E-3</v>
      </c>
      <c r="F2316" s="45">
        <v>1.12984982E-3</v>
      </c>
      <c r="G2316" s="45">
        <v>2.06055238E-3</v>
      </c>
      <c r="H2316" s="45">
        <v>4.7418795199999997E-3</v>
      </c>
    </row>
    <row r="2317" spans="1:8" x14ac:dyDescent="0.35">
      <c r="A2317" s="45" t="s">
        <v>68</v>
      </c>
      <c r="B2317" s="45" t="s">
        <v>13</v>
      </c>
      <c r="C2317" s="45" t="s">
        <v>29</v>
      </c>
      <c r="D2317" s="45">
        <v>143</v>
      </c>
      <c r="E2317" s="45">
        <v>7.6242389499999999E-3</v>
      </c>
      <c r="F2317" s="45">
        <v>9.9399421999999999E-4</v>
      </c>
      <c r="G2317" s="45">
        <v>2.1819150600000002E-3</v>
      </c>
      <c r="H2317" s="45">
        <v>4.4483292000000001E-3</v>
      </c>
    </row>
    <row r="2318" spans="1:8" x14ac:dyDescent="0.35">
      <c r="A2318" s="45" t="s">
        <v>68</v>
      </c>
      <c r="B2318" s="45" t="s">
        <v>8</v>
      </c>
      <c r="C2318" s="45" t="s">
        <v>30</v>
      </c>
      <c r="D2318" s="45">
        <v>8008</v>
      </c>
      <c r="E2318" s="45">
        <v>4.4396876800000002E-3</v>
      </c>
      <c r="F2318" s="45">
        <v>9.3778736999999997E-4</v>
      </c>
      <c r="G2318" s="45">
        <v>7.3053080000000002E-4</v>
      </c>
      <c r="H2318" s="45">
        <v>2.77136901E-3</v>
      </c>
    </row>
    <row r="2319" spans="1:8" x14ac:dyDescent="0.35">
      <c r="A2319" s="45" t="s">
        <v>68</v>
      </c>
      <c r="B2319" s="45" t="s">
        <v>10</v>
      </c>
      <c r="C2319" s="45" t="s">
        <v>30</v>
      </c>
      <c r="D2319" s="45">
        <v>4908</v>
      </c>
      <c r="E2319" s="45">
        <v>4.25117745E-3</v>
      </c>
      <c r="F2319" s="45">
        <v>8.8551074999999998E-4</v>
      </c>
      <c r="G2319" s="45">
        <v>6.9281468000000003E-4</v>
      </c>
      <c r="H2319" s="45">
        <v>2.67285153E-3</v>
      </c>
    </row>
    <row r="2320" spans="1:8" x14ac:dyDescent="0.35">
      <c r="A2320" s="45" t="s">
        <v>68</v>
      </c>
      <c r="B2320" s="45" t="s">
        <v>11</v>
      </c>
      <c r="C2320" s="45" t="s">
        <v>30</v>
      </c>
      <c r="D2320" s="45">
        <v>1539</v>
      </c>
      <c r="E2320" s="45">
        <v>4.4357279200000002E-3</v>
      </c>
      <c r="F2320" s="45">
        <v>9.8199111999999994E-4</v>
      </c>
      <c r="G2320" s="45">
        <v>7.2757207000000005E-4</v>
      </c>
      <c r="H2320" s="45">
        <v>2.7261642300000001E-3</v>
      </c>
    </row>
    <row r="2321" spans="1:8" x14ac:dyDescent="0.35">
      <c r="A2321" s="45" t="s">
        <v>68</v>
      </c>
      <c r="B2321" s="45" t="s">
        <v>12</v>
      </c>
      <c r="C2321" s="45" t="s">
        <v>30</v>
      </c>
      <c r="D2321" s="45">
        <v>535</v>
      </c>
      <c r="E2321" s="45">
        <v>5.2352238799999997E-3</v>
      </c>
      <c r="F2321" s="45">
        <v>1.24251446E-3</v>
      </c>
      <c r="G2321" s="45">
        <v>8.0133671999999998E-4</v>
      </c>
      <c r="H2321" s="45">
        <v>3.1913722000000001E-3</v>
      </c>
    </row>
    <row r="2322" spans="1:8" x14ac:dyDescent="0.35">
      <c r="A2322" s="45" t="s">
        <v>68</v>
      </c>
      <c r="B2322" s="45" t="s">
        <v>13</v>
      </c>
      <c r="C2322" s="45" t="s">
        <v>30</v>
      </c>
      <c r="D2322" s="45">
        <v>1026</v>
      </c>
      <c r="E2322" s="45">
        <v>4.9325632899999998E-3</v>
      </c>
      <c r="F2322" s="45">
        <v>9.6265589E-4</v>
      </c>
      <c r="G2322" s="45">
        <v>8.7846745999999997E-4</v>
      </c>
      <c r="H2322" s="45">
        <v>3.09143945E-3</v>
      </c>
    </row>
    <row r="2323" spans="1:8" x14ac:dyDescent="0.35">
      <c r="A2323" s="45" t="s">
        <v>68</v>
      </c>
      <c r="B2323" s="45" t="s">
        <v>8</v>
      </c>
      <c r="C2323" s="45" t="s">
        <v>31</v>
      </c>
      <c r="D2323" s="45">
        <v>3537</v>
      </c>
      <c r="E2323" s="45">
        <v>4.8646907500000001E-3</v>
      </c>
      <c r="F2323" s="45">
        <v>9.1964944000000001E-4</v>
      </c>
      <c r="G2323" s="45">
        <v>5.4630456999999995E-4</v>
      </c>
      <c r="H2323" s="45">
        <v>3.3987362600000001E-3</v>
      </c>
    </row>
    <row r="2324" spans="1:8" x14ac:dyDescent="0.35">
      <c r="A2324" s="45" t="s">
        <v>68</v>
      </c>
      <c r="B2324" s="45" t="s">
        <v>10</v>
      </c>
      <c r="C2324" s="45" t="s">
        <v>31</v>
      </c>
      <c r="D2324" s="45">
        <v>1805</v>
      </c>
      <c r="E2324" s="45">
        <v>4.5083741300000002E-3</v>
      </c>
      <c r="F2324" s="45">
        <v>8.5989895999999996E-4</v>
      </c>
      <c r="G2324" s="45">
        <v>4.8931058000000003E-4</v>
      </c>
      <c r="H2324" s="45">
        <v>3.1591641199999999E-3</v>
      </c>
    </row>
    <row r="2325" spans="1:8" x14ac:dyDescent="0.35">
      <c r="A2325" s="45" t="s">
        <v>68</v>
      </c>
      <c r="B2325" s="45" t="s">
        <v>11</v>
      </c>
      <c r="C2325" s="45" t="s">
        <v>31</v>
      </c>
      <c r="D2325" s="45">
        <v>795</v>
      </c>
      <c r="E2325" s="45">
        <v>4.8867194200000004E-3</v>
      </c>
      <c r="F2325" s="45">
        <v>9.8998344999999999E-4</v>
      </c>
      <c r="G2325" s="45">
        <v>5.1790680999999996E-4</v>
      </c>
      <c r="H2325" s="45">
        <v>3.3788286599999999E-3</v>
      </c>
    </row>
    <row r="2326" spans="1:8" x14ac:dyDescent="0.35">
      <c r="A2326" s="45" t="s">
        <v>68</v>
      </c>
      <c r="B2326" s="45" t="s">
        <v>12</v>
      </c>
      <c r="C2326" s="45" t="s">
        <v>31</v>
      </c>
      <c r="D2326" s="45">
        <v>184</v>
      </c>
      <c r="E2326" s="45">
        <v>6.6624519300000004E-3</v>
      </c>
      <c r="F2326" s="45">
        <v>1.1419331200000001E-3</v>
      </c>
      <c r="G2326" s="45">
        <v>6.8507170999999997E-4</v>
      </c>
      <c r="H2326" s="45">
        <v>4.8354466300000003E-3</v>
      </c>
    </row>
    <row r="2327" spans="1:8" x14ac:dyDescent="0.35">
      <c r="A2327" s="45" t="s">
        <v>68</v>
      </c>
      <c r="B2327" s="45" t="s">
        <v>13</v>
      </c>
      <c r="C2327" s="45" t="s">
        <v>31</v>
      </c>
      <c r="D2327" s="45">
        <v>753</v>
      </c>
      <c r="E2327" s="45">
        <v>5.2562586699999997E-3</v>
      </c>
      <c r="F2327" s="45">
        <v>9.3430265999999999E-4</v>
      </c>
      <c r="G2327" s="45">
        <v>6.7899674000000004E-4</v>
      </c>
      <c r="H2327" s="45">
        <v>3.6429587899999998E-3</v>
      </c>
    </row>
    <row r="2328" spans="1:8" x14ac:dyDescent="0.35">
      <c r="A2328" s="45" t="s">
        <v>68</v>
      </c>
      <c r="B2328" s="45" t="s">
        <v>8</v>
      </c>
      <c r="C2328" s="45" t="s">
        <v>159</v>
      </c>
      <c r="D2328" s="45">
        <v>1846</v>
      </c>
      <c r="E2328" s="45">
        <v>6.5075950099999997E-3</v>
      </c>
      <c r="F2328" s="45">
        <v>1.0972357799999999E-3</v>
      </c>
      <c r="G2328" s="45">
        <v>1.14403365E-3</v>
      </c>
      <c r="H2328" s="45">
        <v>4.2663250900000001E-3</v>
      </c>
    </row>
    <row r="2329" spans="1:8" x14ac:dyDescent="0.35">
      <c r="A2329" s="45" t="s">
        <v>68</v>
      </c>
      <c r="B2329" s="45" t="s">
        <v>10</v>
      </c>
      <c r="C2329" s="45" t="s">
        <v>159</v>
      </c>
      <c r="D2329" s="45">
        <v>734</v>
      </c>
      <c r="E2329" s="45">
        <v>5.5085336600000003E-3</v>
      </c>
      <c r="F2329" s="45">
        <v>9.5385168000000002E-4</v>
      </c>
      <c r="G2329" s="45">
        <v>1.0035381900000001E-3</v>
      </c>
      <c r="H2329" s="45">
        <v>3.5511432799999998E-3</v>
      </c>
    </row>
    <row r="2330" spans="1:8" x14ac:dyDescent="0.35">
      <c r="A2330" s="45" t="s">
        <v>68</v>
      </c>
      <c r="B2330" s="45" t="s">
        <v>11</v>
      </c>
      <c r="C2330" s="45" t="s">
        <v>159</v>
      </c>
      <c r="D2330" s="45">
        <v>336</v>
      </c>
      <c r="E2330" s="45">
        <v>6.2205134500000004E-3</v>
      </c>
      <c r="F2330" s="45">
        <v>1.0887550000000001E-3</v>
      </c>
      <c r="G2330" s="45">
        <v>1.00046822E-3</v>
      </c>
      <c r="H2330" s="45">
        <v>4.1312897200000004E-3</v>
      </c>
    </row>
    <row r="2331" spans="1:8" x14ac:dyDescent="0.35">
      <c r="A2331" s="45" t="s">
        <v>68</v>
      </c>
      <c r="B2331" s="45" t="s">
        <v>12</v>
      </c>
      <c r="C2331" s="45" t="s">
        <v>159</v>
      </c>
      <c r="D2331" s="45">
        <v>387</v>
      </c>
      <c r="E2331" s="45">
        <v>8.1812551500000004E-3</v>
      </c>
      <c r="F2331" s="45">
        <v>1.38999522E-3</v>
      </c>
      <c r="G2331" s="45">
        <v>1.44403749E-3</v>
      </c>
      <c r="H2331" s="45">
        <v>5.3472219699999997E-3</v>
      </c>
    </row>
    <row r="2332" spans="1:8" x14ac:dyDescent="0.35">
      <c r="A2332" s="45" t="s">
        <v>68</v>
      </c>
      <c r="B2332" s="45" t="s">
        <v>13</v>
      </c>
      <c r="C2332" s="45" t="s">
        <v>159</v>
      </c>
      <c r="D2332" s="45">
        <v>389</v>
      </c>
      <c r="E2332" s="45">
        <v>6.9756257599999996E-3</v>
      </c>
      <c r="F2332" s="45">
        <v>1.0838567500000001E-3</v>
      </c>
      <c r="G2332" s="45">
        <v>1.2346767499999999E-3</v>
      </c>
      <c r="H2332" s="45">
        <v>4.6570917699999999E-3</v>
      </c>
    </row>
    <row r="2333" spans="1:8" x14ac:dyDescent="0.35">
      <c r="A2333" s="45" t="s">
        <v>68</v>
      </c>
      <c r="B2333" s="45" t="s">
        <v>8</v>
      </c>
      <c r="C2333" s="45" t="s">
        <v>33</v>
      </c>
      <c r="D2333" s="45">
        <v>774</v>
      </c>
      <c r="E2333" s="45">
        <v>8.1915432100000008E-3</v>
      </c>
      <c r="F2333" s="45">
        <v>1.23817148E-3</v>
      </c>
      <c r="G2333" s="45">
        <v>1.9848936500000002E-3</v>
      </c>
      <c r="H2333" s="45">
        <v>4.9684776199999999E-3</v>
      </c>
    </row>
    <row r="2334" spans="1:8" x14ac:dyDescent="0.35">
      <c r="A2334" s="45" t="s">
        <v>68</v>
      </c>
      <c r="B2334" s="45" t="s">
        <v>10</v>
      </c>
      <c r="C2334" s="45" t="s">
        <v>33</v>
      </c>
      <c r="D2334" s="45">
        <v>329</v>
      </c>
      <c r="E2334" s="45">
        <v>7.4139505500000003E-3</v>
      </c>
      <c r="F2334" s="45">
        <v>1.1303892800000001E-3</v>
      </c>
      <c r="G2334" s="45">
        <v>1.8276480899999999E-3</v>
      </c>
      <c r="H2334" s="45">
        <v>4.4559127399999999E-3</v>
      </c>
    </row>
    <row r="2335" spans="1:8" x14ac:dyDescent="0.35">
      <c r="A2335" s="45" t="s">
        <v>68</v>
      </c>
      <c r="B2335" s="45" t="s">
        <v>11</v>
      </c>
      <c r="C2335" s="45" t="s">
        <v>33</v>
      </c>
      <c r="D2335" s="45">
        <v>160</v>
      </c>
      <c r="E2335" s="45">
        <v>8.0015911999999998E-3</v>
      </c>
      <c r="F2335" s="45">
        <v>1.1047451499999999E-3</v>
      </c>
      <c r="G2335" s="45">
        <v>1.9965275300000002E-3</v>
      </c>
      <c r="H2335" s="45">
        <v>4.9003180699999996E-3</v>
      </c>
    </row>
    <row r="2336" spans="1:8" x14ac:dyDescent="0.35">
      <c r="A2336" s="45" t="s">
        <v>68</v>
      </c>
      <c r="B2336" s="45" t="s">
        <v>12</v>
      </c>
      <c r="C2336" s="45" t="s">
        <v>33</v>
      </c>
      <c r="D2336" s="45">
        <v>122</v>
      </c>
      <c r="E2336" s="45">
        <v>9.8894768399999996E-3</v>
      </c>
      <c r="F2336" s="45">
        <v>1.5680970399999999E-3</v>
      </c>
      <c r="G2336" s="45">
        <v>1.99102511E-3</v>
      </c>
      <c r="H2336" s="45">
        <v>6.3303542199999998E-3</v>
      </c>
    </row>
    <row r="2337" spans="1:8" x14ac:dyDescent="0.35">
      <c r="A2337" s="45" t="s">
        <v>68</v>
      </c>
      <c r="B2337" s="45" t="s">
        <v>13</v>
      </c>
      <c r="C2337" s="45" t="s">
        <v>33</v>
      </c>
      <c r="D2337" s="45">
        <v>163</v>
      </c>
      <c r="E2337" s="45">
        <v>8.6766499599999995E-3</v>
      </c>
      <c r="F2337" s="45">
        <v>1.33975207E-3</v>
      </c>
      <c r="G2337" s="45">
        <v>2.2862699099999999E-3</v>
      </c>
      <c r="H2337" s="45">
        <v>5.0506274800000001E-3</v>
      </c>
    </row>
    <row r="2338" spans="1:8" x14ac:dyDescent="0.35">
      <c r="A2338" s="45" t="s">
        <v>68</v>
      </c>
      <c r="B2338" s="45" t="s">
        <v>8</v>
      </c>
      <c r="C2338" s="45" t="s">
        <v>34</v>
      </c>
      <c r="D2338" s="45">
        <v>1018</v>
      </c>
      <c r="E2338" s="45">
        <v>5.8232825099999996E-3</v>
      </c>
      <c r="F2338" s="45">
        <v>9.8733196E-4</v>
      </c>
      <c r="G2338" s="45">
        <v>9.6784474000000001E-4</v>
      </c>
      <c r="H2338" s="45">
        <v>3.8681053400000001E-3</v>
      </c>
    </row>
    <row r="2339" spans="1:8" x14ac:dyDescent="0.35">
      <c r="A2339" s="45" t="s">
        <v>68</v>
      </c>
      <c r="B2339" s="45" t="s">
        <v>10</v>
      </c>
      <c r="C2339" s="45" t="s">
        <v>34</v>
      </c>
      <c r="D2339" s="45">
        <v>426</v>
      </c>
      <c r="E2339" s="45">
        <v>5.21719023E-3</v>
      </c>
      <c r="F2339" s="45">
        <v>8.6857155000000003E-4</v>
      </c>
      <c r="G2339" s="45">
        <v>8.2610607E-4</v>
      </c>
      <c r="H2339" s="45">
        <v>3.52251216E-3</v>
      </c>
    </row>
    <row r="2340" spans="1:8" x14ac:dyDescent="0.35">
      <c r="A2340" s="45" t="s">
        <v>68</v>
      </c>
      <c r="B2340" s="45" t="s">
        <v>11</v>
      </c>
      <c r="C2340" s="45" t="s">
        <v>34</v>
      </c>
      <c r="D2340" s="45">
        <v>165</v>
      </c>
      <c r="E2340" s="45">
        <v>5.9551063800000002E-3</v>
      </c>
      <c r="F2340" s="45">
        <v>1.05969393E-3</v>
      </c>
      <c r="G2340" s="45">
        <v>9.1884092999999995E-4</v>
      </c>
      <c r="H2340" s="45">
        <v>3.9765710299999998E-3</v>
      </c>
    </row>
    <row r="2341" spans="1:8" x14ac:dyDescent="0.35">
      <c r="A2341" s="45" t="s">
        <v>68</v>
      </c>
      <c r="B2341" s="45" t="s">
        <v>12</v>
      </c>
      <c r="C2341" s="45" t="s">
        <v>34</v>
      </c>
      <c r="D2341" s="45">
        <v>178</v>
      </c>
      <c r="E2341" s="45">
        <v>6.6569130200000003E-3</v>
      </c>
      <c r="F2341" s="45">
        <v>1.2074747899999999E-3</v>
      </c>
      <c r="G2341" s="45">
        <v>1.10916018E-3</v>
      </c>
      <c r="H2341" s="45">
        <v>4.3402775299999996E-3</v>
      </c>
    </row>
    <row r="2342" spans="1:8" x14ac:dyDescent="0.35">
      <c r="A2342" s="45" t="s">
        <v>68</v>
      </c>
      <c r="B2342" s="45" t="s">
        <v>13</v>
      </c>
      <c r="C2342" s="45" t="s">
        <v>34</v>
      </c>
      <c r="D2342" s="45">
        <v>249</v>
      </c>
      <c r="E2342" s="45">
        <v>6.1769296900000001E-3</v>
      </c>
      <c r="F2342" s="45">
        <v>9.8519052000000003E-4</v>
      </c>
      <c r="G2342" s="45">
        <v>1.14178913E-3</v>
      </c>
      <c r="H2342" s="45">
        <v>4.0499495600000001E-3</v>
      </c>
    </row>
    <row r="2343" spans="1:8" x14ac:dyDescent="0.35">
      <c r="A2343" s="45" t="s">
        <v>68</v>
      </c>
      <c r="B2343" s="45" t="s">
        <v>8</v>
      </c>
      <c r="C2343" s="45" t="s">
        <v>35</v>
      </c>
      <c r="D2343" s="45">
        <v>1012</v>
      </c>
      <c r="E2343" s="45">
        <v>5.97990754E-3</v>
      </c>
      <c r="F2343" s="45">
        <v>9.4602021000000003E-4</v>
      </c>
      <c r="G2343" s="45">
        <v>1.23357646E-3</v>
      </c>
      <c r="H2343" s="45">
        <v>3.8003103900000001E-3</v>
      </c>
    </row>
    <row r="2344" spans="1:8" x14ac:dyDescent="0.35">
      <c r="A2344" s="45" t="s">
        <v>68</v>
      </c>
      <c r="B2344" s="45" t="s">
        <v>10</v>
      </c>
      <c r="C2344" s="45" t="s">
        <v>35</v>
      </c>
      <c r="D2344" s="45">
        <v>427</v>
      </c>
      <c r="E2344" s="45">
        <v>5.2195276999999997E-3</v>
      </c>
      <c r="F2344" s="45">
        <v>8.3869999999999995E-4</v>
      </c>
      <c r="G2344" s="45">
        <v>9.8179022999999991E-4</v>
      </c>
      <c r="H2344" s="45">
        <v>3.3990369699999998E-3</v>
      </c>
    </row>
    <row r="2345" spans="1:8" x14ac:dyDescent="0.35">
      <c r="A2345" s="45" t="s">
        <v>68</v>
      </c>
      <c r="B2345" s="45" t="s">
        <v>11</v>
      </c>
      <c r="C2345" s="45" t="s">
        <v>35</v>
      </c>
      <c r="D2345" s="45">
        <v>269</v>
      </c>
      <c r="E2345" s="45">
        <v>6.0338786800000002E-3</v>
      </c>
      <c r="F2345" s="45">
        <v>9.2648505000000002E-4</v>
      </c>
      <c r="G2345" s="45">
        <v>1.3679778600000001E-3</v>
      </c>
      <c r="H2345" s="45">
        <v>3.7394152999999999E-3</v>
      </c>
    </row>
    <row r="2346" spans="1:8" x14ac:dyDescent="0.35">
      <c r="A2346" s="45" t="s">
        <v>68</v>
      </c>
      <c r="B2346" s="45" t="s">
        <v>12</v>
      </c>
      <c r="C2346" s="45" t="s">
        <v>35</v>
      </c>
      <c r="D2346" s="45">
        <v>85</v>
      </c>
      <c r="E2346" s="45">
        <v>7.7452339600000003E-3</v>
      </c>
      <c r="F2346" s="45">
        <v>1.14433528E-3</v>
      </c>
      <c r="G2346" s="45">
        <v>1.63316967E-3</v>
      </c>
      <c r="H2346" s="45">
        <v>4.9677285199999999E-3</v>
      </c>
    </row>
    <row r="2347" spans="1:8" x14ac:dyDescent="0.35">
      <c r="A2347" s="45" t="s">
        <v>68</v>
      </c>
      <c r="B2347" s="45" t="s">
        <v>13</v>
      </c>
      <c r="C2347" s="45" t="s">
        <v>35</v>
      </c>
      <c r="D2347" s="45">
        <v>231</v>
      </c>
      <c r="E2347" s="45">
        <v>6.6730296800000003E-3</v>
      </c>
      <c r="F2347" s="45">
        <v>1.09417565E-3</v>
      </c>
      <c r="G2347" s="45">
        <v>1.3954522900000001E-3</v>
      </c>
      <c r="H2347" s="45">
        <v>4.1834012399999997E-3</v>
      </c>
    </row>
    <row r="2348" spans="1:8" x14ac:dyDescent="0.35">
      <c r="A2348" s="45" t="s">
        <v>68</v>
      </c>
      <c r="B2348" s="45" t="s">
        <v>8</v>
      </c>
      <c r="C2348" s="45" t="s">
        <v>57</v>
      </c>
      <c r="D2348" s="45">
        <v>2</v>
      </c>
      <c r="E2348" s="45">
        <v>6.5798611099999998E-3</v>
      </c>
      <c r="F2348" s="45">
        <v>1.6782402699999999E-3</v>
      </c>
      <c r="G2348" s="45">
        <v>2.81249965E-3</v>
      </c>
      <c r="H2348" s="45">
        <v>2.0891201300000002E-3</v>
      </c>
    </row>
    <row r="2349" spans="1:8" x14ac:dyDescent="0.35">
      <c r="A2349" s="45" t="s">
        <v>68</v>
      </c>
      <c r="B2349" s="45" t="s">
        <v>11</v>
      </c>
      <c r="C2349" s="45" t="s">
        <v>57</v>
      </c>
      <c r="D2349" s="45">
        <v>1</v>
      </c>
      <c r="E2349" s="45">
        <v>7.1875000000000003E-3</v>
      </c>
      <c r="F2349" s="45">
        <v>2.5810180499999998E-3</v>
      </c>
      <c r="G2349" s="45">
        <v>1.5509256899999999E-3</v>
      </c>
      <c r="H2349" s="45">
        <v>3.0555555500000001E-3</v>
      </c>
    </row>
    <row r="2350" spans="1:8" x14ac:dyDescent="0.35">
      <c r="A2350" s="45" t="s">
        <v>68</v>
      </c>
      <c r="B2350" s="45" t="s">
        <v>12</v>
      </c>
      <c r="C2350" s="45" t="s">
        <v>57</v>
      </c>
      <c r="D2350" s="45">
        <v>1</v>
      </c>
      <c r="E2350" s="45">
        <v>5.9722222200000001E-3</v>
      </c>
      <c r="F2350" s="45">
        <v>7.7546250000000004E-4</v>
      </c>
      <c r="G2350" s="45">
        <v>4.0740736100000003E-3</v>
      </c>
      <c r="H2350" s="45">
        <v>1.12268472E-3</v>
      </c>
    </row>
    <row r="2351" spans="1:8" x14ac:dyDescent="0.35">
      <c r="A2351" s="45" t="s">
        <v>68</v>
      </c>
      <c r="B2351" s="45" t="s">
        <v>8</v>
      </c>
      <c r="C2351" s="45" t="s">
        <v>36</v>
      </c>
      <c r="D2351" s="45">
        <v>1651</v>
      </c>
      <c r="E2351" s="45">
        <v>6.9623135599999999E-3</v>
      </c>
      <c r="F2351" s="45">
        <v>8.8158526999999995E-4</v>
      </c>
      <c r="G2351" s="45">
        <v>1.3501915499999999E-3</v>
      </c>
      <c r="H2351" s="45">
        <v>4.7305362500000003E-3</v>
      </c>
    </row>
    <row r="2352" spans="1:8" x14ac:dyDescent="0.35">
      <c r="A2352" s="45" t="s">
        <v>68</v>
      </c>
      <c r="B2352" s="45" t="s">
        <v>10</v>
      </c>
      <c r="C2352" s="45" t="s">
        <v>36</v>
      </c>
      <c r="D2352" s="45">
        <v>592</v>
      </c>
      <c r="E2352" s="45">
        <v>6.10456135E-3</v>
      </c>
      <c r="F2352" s="45">
        <v>7.3888317000000005E-4</v>
      </c>
      <c r="G2352" s="45">
        <v>1.2255025900000001E-3</v>
      </c>
      <c r="H2352" s="45">
        <v>4.1401750899999999E-3</v>
      </c>
    </row>
    <row r="2353" spans="1:8" x14ac:dyDescent="0.35">
      <c r="A2353" s="45" t="s">
        <v>68</v>
      </c>
      <c r="B2353" s="45" t="s">
        <v>11</v>
      </c>
      <c r="C2353" s="45" t="s">
        <v>36</v>
      </c>
      <c r="D2353" s="45">
        <v>350</v>
      </c>
      <c r="E2353" s="45">
        <v>6.9747352000000002E-3</v>
      </c>
      <c r="F2353" s="45">
        <v>8.1094553000000003E-4</v>
      </c>
      <c r="G2353" s="45">
        <v>1.3997682999999999E-3</v>
      </c>
      <c r="H2353" s="45">
        <v>4.7640209399999996E-3</v>
      </c>
    </row>
    <row r="2354" spans="1:8" x14ac:dyDescent="0.35">
      <c r="A2354" s="45" t="s">
        <v>68</v>
      </c>
      <c r="B2354" s="45" t="s">
        <v>12</v>
      </c>
      <c r="C2354" s="45" t="s">
        <v>36</v>
      </c>
      <c r="D2354" s="45">
        <v>177</v>
      </c>
      <c r="E2354" s="45">
        <v>8.5999945300000002E-3</v>
      </c>
      <c r="F2354" s="45">
        <v>1.22443219E-3</v>
      </c>
      <c r="G2354" s="45">
        <v>1.56204201E-3</v>
      </c>
      <c r="H2354" s="45">
        <v>5.8135198399999997E-3</v>
      </c>
    </row>
    <row r="2355" spans="1:8" x14ac:dyDescent="0.35">
      <c r="A2355" s="45" t="s">
        <v>68</v>
      </c>
      <c r="B2355" s="45" t="s">
        <v>13</v>
      </c>
      <c r="C2355" s="45" t="s">
        <v>36</v>
      </c>
      <c r="D2355" s="45">
        <v>532</v>
      </c>
      <c r="E2355" s="45">
        <v>7.3637650600000002E-3</v>
      </c>
      <c r="F2355" s="45">
        <v>9.7278763E-4</v>
      </c>
      <c r="G2355" s="45">
        <v>1.38584282E-3</v>
      </c>
      <c r="H2355" s="45">
        <v>5.00513412E-3</v>
      </c>
    </row>
    <row r="2356" spans="1:8" x14ac:dyDescent="0.35">
      <c r="A2356" s="45" t="s">
        <v>68</v>
      </c>
      <c r="B2356" s="45" t="s">
        <v>8</v>
      </c>
      <c r="C2356" s="45" t="s">
        <v>37</v>
      </c>
      <c r="D2356" s="45">
        <v>1771</v>
      </c>
      <c r="E2356" s="45">
        <v>5.3500779199999998E-3</v>
      </c>
      <c r="F2356" s="45">
        <v>8.7221179E-4</v>
      </c>
      <c r="G2356" s="45">
        <v>8.9247784999999999E-4</v>
      </c>
      <c r="H2356" s="45">
        <v>3.58538781E-3</v>
      </c>
    </row>
    <row r="2357" spans="1:8" x14ac:dyDescent="0.35">
      <c r="A2357" s="45" t="s">
        <v>68</v>
      </c>
      <c r="B2357" s="45" t="s">
        <v>10</v>
      </c>
      <c r="C2357" s="45" t="s">
        <v>37</v>
      </c>
      <c r="D2357" s="45">
        <v>922</v>
      </c>
      <c r="E2357" s="45">
        <v>4.7143385499999997E-3</v>
      </c>
      <c r="F2357" s="45">
        <v>7.5664543999999999E-4</v>
      </c>
      <c r="G2357" s="45">
        <v>7.9385320000000003E-4</v>
      </c>
      <c r="H2357" s="45">
        <v>3.1638394499999998E-3</v>
      </c>
    </row>
    <row r="2358" spans="1:8" x14ac:dyDescent="0.35">
      <c r="A2358" s="45" t="s">
        <v>68</v>
      </c>
      <c r="B2358" s="45" t="s">
        <v>11</v>
      </c>
      <c r="C2358" s="45" t="s">
        <v>37</v>
      </c>
      <c r="D2358" s="45">
        <v>405</v>
      </c>
      <c r="E2358" s="45">
        <v>5.4591618399999998E-3</v>
      </c>
      <c r="F2358" s="45">
        <v>9.3321305999999999E-4</v>
      </c>
      <c r="G2358" s="45">
        <v>7.7723454999999999E-4</v>
      </c>
      <c r="H2358" s="45">
        <v>3.7487137599999999E-3</v>
      </c>
    </row>
    <row r="2359" spans="1:8" x14ac:dyDescent="0.35">
      <c r="A2359" s="45" t="s">
        <v>68</v>
      </c>
      <c r="B2359" s="45" t="s">
        <v>12</v>
      </c>
      <c r="C2359" s="45" t="s">
        <v>37</v>
      </c>
      <c r="D2359" s="45">
        <v>88</v>
      </c>
      <c r="E2359" s="45">
        <v>7.0066548800000001E-3</v>
      </c>
      <c r="F2359" s="45">
        <v>1.1267622099999999E-3</v>
      </c>
      <c r="G2359" s="45">
        <v>1.0066811199999999E-3</v>
      </c>
      <c r="H2359" s="45">
        <v>4.8732110500000004E-3</v>
      </c>
    </row>
    <row r="2360" spans="1:8" x14ac:dyDescent="0.35">
      <c r="A2360" s="45" t="s">
        <v>68</v>
      </c>
      <c r="B2360" s="45" t="s">
        <v>13</v>
      </c>
      <c r="C2360" s="45" t="s">
        <v>37</v>
      </c>
      <c r="D2360" s="45">
        <v>356</v>
      </c>
      <c r="E2360" s="45">
        <v>6.4629822399999998E-3</v>
      </c>
      <c r="F2360" s="45">
        <v>1.0391955600000001E-3</v>
      </c>
      <c r="G2360" s="45">
        <v>1.25078003E-3</v>
      </c>
      <c r="H2360" s="45">
        <v>4.1730061400000002E-3</v>
      </c>
    </row>
    <row r="2361" spans="1:8" x14ac:dyDescent="0.35">
      <c r="A2361" s="45" t="s">
        <v>68</v>
      </c>
      <c r="B2361" s="45" t="s">
        <v>8</v>
      </c>
      <c r="C2361" s="45" t="s">
        <v>38</v>
      </c>
      <c r="D2361" s="45">
        <v>894</v>
      </c>
      <c r="E2361" s="45">
        <v>6.65918341E-3</v>
      </c>
      <c r="F2361" s="45">
        <v>1.11252202E-3</v>
      </c>
      <c r="G2361" s="45">
        <v>1.11015285E-3</v>
      </c>
      <c r="H2361" s="45">
        <v>4.4365080700000002E-3</v>
      </c>
    </row>
    <row r="2362" spans="1:8" x14ac:dyDescent="0.35">
      <c r="A2362" s="45" t="s">
        <v>68</v>
      </c>
      <c r="B2362" s="45" t="s">
        <v>10</v>
      </c>
      <c r="C2362" s="45" t="s">
        <v>38</v>
      </c>
      <c r="D2362" s="45">
        <v>384</v>
      </c>
      <c r="E2362" s="45">
        <v>5.9855743799999998E-3</v>
      </c>
      <c r="F2362" s="45">
        <v>1.0117968699999999E-3</v>
      </c>
      <c r="G2362" s="45">
        <v>9.7231241999999997E-4</v>
      </c>
      <c r="H2362" s="45">
        <v>4.0014646099999999E-3</v>
      </c>
    </row>
    <row r="2363" spans="1:8" x14ac:dyDescent="0.35">
      <c r="A2363" s="45" t="s">
        <v>68</v>
      </c>
      <c r="B2363" s="45" t="s">
        <v>11</v>
      </c>
      <c r="C2363" s="45" t="s">
        <v>38</v>
      </c>
      <c r="D2363" s="45">
        <v>216</v>
      </c>
      <c r="E2363" s="45">
        <v>6.7743696099999999E-3</v>
      </c>
      <c r="F2363" s="45">
        <v>1.1120217599999999E-3</v>
      </c>
      <c r="G2363" s="45">
        <v>1.0723698800000001E-3</v>
      </c>
      <c r="H2363" s="45">
        <v>4.5899774700000001E-3</v>
      </c>
    </row>
    <row r="2364" spans="1:8" x14ac:dyDescent="0.35">
      <c r="A2364" s="45" t="s">
        <v>68</v>
      </c>
      <c r="B2364" s="45" t="s">
        <v>12</v>
      </c>
      <c r="C2364" s="45" t="s">
        <v>38</v>
      </c>
      <c r="D2364" s="45">
        <v>76</v>
      </c>
      <c r="E2364" s="45">
        <v>7.6300558400000003E-3</v>
      </c>
      <c r="F2364" s="45">
        <v>1.3483793999999999E-3</v>
      </c>
      <c r="G2364" s="45">
        <v>1.3831016500000001E-3</v>
      </c>
      <c r="H2364" s="45">
        <v>4.8985743099999998E-3</v>
      </c>
    </row>
    <row r="2365" spans="1:8" x14ac:dyDescent="0.35">
      <c r="A2365" s="45" t="s">
        <v>68</v>
      </c>
      <c r="B2365" s="45" t="s">
        <v>13</v>
      </c>
      <c r="C2365" s="45" t="s">
        <v>38</v>
      </c>
      <c r="D2365" s="45">
        <v>218</v>
      </c>
      <c r="E2365" s="45">
        <v>7.3931253799999997E-3</v>
      </c>
      <c r="F2365" s="45">
        <v>1.20821628E-3</v>
      </c>
      <c r="G2365" s="45">
        <v>1.29523421E-3</v>
      </c>
      <c r="H2365" s="45">
        <v>4.8896744100000002E-3</v>
      </c>
    </row>
    <row r="2366" spans="1:8" x14ac:dyDescent="0.35">
      <c r="A2366" s="45" t="s">
        <v>68</v>
      </c>
      <c r="B2366" s="45" t="s">
        <v>8</v>
      </c>
      <c r="C2366" s="45" t="s">
        <v>39</v>
      </c>
      <c r="D2366" s="45">
        <v>839</v>
      </c>
      <c r="E2366" s="45">
        <v>7.1617719299999997E-3</v>
      </c>
      <c r="F2366" s="45">
        <v>7.9037520000000002E-4</v>
      </c>
      <c r="G2366" s="45">
        <v>1.4815364299999999E-3</v>
      </c>
      <c r="H2366" s="45">
        <v>4.8898598200000001E-3</v>
      </c>
    </row>
    <row r="2367" spans="1:8" x14ac:dyDescent="0.35">
      <c r="A2367" s="45" t="s">
        <v>68</v>
      </c>
      <c r="B2367" s="45" t="s">
        <v>10</v>
      </c>
      <c r="C2367" s="45" t="s">
        <v>39</v>
      </c>
      <c r="D2367" s="45">
        <v>334</v>
      </c>
      <c r="E2367" s="45">
        <v>6.2797319599999998E-3</v>
      </c>
      <c r="F2367" s="45">
        <v>7.3876528999999999E-4</v>
      </c>
      <c r="G2367" s="45">
        <v>1.30870181E-3</v>
      </c>
      <c r="H2367" s="45">
        <v>4.2322643899999996E-3</v>
      </c>
    </row>
    <row r="2368" spans="1:8" x14ac:dyDescent="0.35">
      <c r="A2368" s="45" t="s">
        <v>68</v>
      </c>
      <c r="B2368" s="45" t="s">
        <v>11</v>
      </c>
      <c r="C2368" s="45" t="s">
        <v>39</v>
      </c>
      <c r="D2368" s="45">
        <v>208</v>
      </c>
      <c r="E2368" s="45">
        <v>6.8352138799999997E-3</v>
      </c>
      <c r="F2368" s="45">
        <v>7.7512885E-4</v>
      </c>
      <c r="G2368" s="45">
        <v>1.4049143E-3</v>
      </c>
      <c r="H2368" s="45">
        <v>4.65517026E-3</v>
      </c>
    </row>
    <row r="2369" spans="1:8" x14ac:dyDescent="0.35">
      <c r="A2369" s="45" t="s">
        <v>68</v>
      </c>
      <c r="B2369" s="45" t="s">
        <v>12</v>
      </c>
      <c r="C2369" s="45" t="s">
        <v>39</v>
      </c>
      <c r="D2369" s="45">
        <v>77</v>
      </c>
      <c r="E2369" s="45">
        <v>8.9506671400000001E-3</v>
      </c>
      <c r="F2369" s="45">
        <v>1.0807477099999999E-3</v>
      </c>
      <c r="G2369" s="45">
        <v>1.50793625E-3</v>
      </c>
      <c r="H2369" s="45">
        <v>6.3619826800000003E-3</v>
      </c>
    </row>
    <row r="2370" spans="1:8" x14ac:dyDescent="0.35">
      <c r="A2370" s="45" t="s">
        <v>68</v>
      </c>
      <c r="B2370" s="45" t="s">
        <v>13</v>
      </c>
      <c r="C2370" s="45" t="s">
        <v>39</v>
      </c>
      <c r="D2370" s="45">
        <v>220</v>
      </c>
      <c r="E2370" s="45">
        <v>8.1835014300000002E-3</v>
      </c>
      <c r="F2370" s="45">
        <v>7.8151279000000004E-4</v>
      </c>
      <c r="G2370" s="45">
        <v>1.8071336E-3</v>
      </c>
      <c r="H2370" s="45">
        <v>5.5948545600000002E-3</v>
      </c>
    </row>
    <row r="2371" spans="1:8" x14ac:dyDescent="0.35">
      <c r="A2371" s="45" t="s">
        <v>68</v>
      </c>
      <c r="B2371" s="45" t="s">
        <v>8</v>
      </c>
      <c r="C2371" s="45" t="s">
        <v>40</v>
      </c>
      <c r="D2371" s="45">
        <v>1545</v>
      </c>
      <c r="E2371" s="45">
        <v>5.0500492000000001E-3</v>
      </c>
      <c r="F2371" s="45">
        <v>9.0793155000000003E-4</v>
      </c>
      <c r="G2371" s="45">
        <v>5.6540639000000003E-4</v>
      </c>
      <c r="H2371" s="45">
        <v>3.5767107799999998E-3</v>
      </c>
    </row>
    <row r="2372" spans="1:8" x14ac:dyDescent="0.35">
      <c r="A2372" s="45" t="s">
        <v>68</v>
      </c>
      <c r="B2372" s="45" t="s">
        <v>10</v>
      </c>
      <c r="C2372" s="45" t="s">
        <v>40</v>
      </c>
      <c r="D2372" s="45">
        <v>879</v>
      </c>
      <c r="E2372" s="45">
        <v>4.8183039100000002E-3</v>
      </c>
      <c r="F2372" s="45">
        <v>8.6247237000000002E-4</v>
      </c>
      <c r="G2372" s="45">
        <v>5.2648186999999997E-4</v>
      </c>
      <c r="H2372" s="45">
        <v>3.42934919E-3</v>
      </c>
    </row>
    <row r="2373" spans="1:8" x14ac:dyDescent="0.35">
      <c r="A2373" s="45" t="s">
        <v>68</v>
      </c>
      <c r="B2373" s="45" t="s">
        <v>11</v>
      </c>
      <c r="C2373" s="45" t="s">
        <v>40</v>
      </c>
      <c r="D2373" s="45">
        <v>227</v>
      </c>
      <c r="E2373" s="45">
        <v>4.9692545299999998E-3</v>
      </c>
      <c r="F2373" s="45">
        <v>9.9618591999999992E-4</v>
      </c>
      <c r="G2373" s="45">
        <v>5.7161625000000003E-4</v>
      </c>
      <c r="H2373" s="45">
        <v>3.4014518900000001E-3</v>
      </c>
    </row>
    <row r="2374" spans="1:8" x14ac:dyDescent="0.35">
      <c r="A2374" s="45" t="s">
        <v>68</v>
      </c>
      <c r="B2374" s="45" t="s">
        <v>12</v>
      </c>
      <c r="C2374" s="45" t="s">
        <v>40</v>
      </c>
      <c r="D2374" s="45">
        <v>103</v>
      </c>
      <c r="E2374" s="45">
        <v>6.2149404199999996E-3</v>
      </c>
      <c r="F2374" s="45">
        <v>1.08661428E-3</v>
      </c>
      <c r="G2374" s="45">
        <v>5.8184979000000005E-4</v>
      </c>
      <c r="H2374" s="45">
        <v>4.5464758299999996E-3</v>
      </c>
    </row>
    <row r="2375" spans="1:8" x14ac:dyDescent="0.35">
      <c r="A2375" s="45" t="s">
        <v>68</v>
      </c>
      <c r="B2375" s="45" t="s">
        <v>13</v>
      </c>
      <c r="C2375" s="45" t="s">
        <v>40</v>
      </c>
      <c r="D2375" s="45">
        <v>336</v>
      </c>
      <c r="E2375" s="45">
        <v>5.3538012799999998E-3</v>
      </c>
      <c r="F2375" s="45">
        <v>9.1245702999999997E-4</v>
      </c>
      <c r="G2375" s="45">
        <v>6.5799966000000001E-4</v>
      </c>
      <c r="H2375" s="45">
        <v>3.7833441200000001E-3</v>
      </c>
    </row>
    <row r="2376" spans="1:8" x14ac:dyDescent="0.35">
      <c r="A2376" s="45" t="s">
        <v>68</v>
      </c>
      <c r="B2376" s="45" t="s">
        <v>8</v>
      </c>
      <c r="C2376" s="45" t="s">
        <v>41</v>
      </c>
      <c r="D2376" s="45">
        <v>1001</v>
      </c>
      <c r="E2376" s="45">
        <v>7.3125252000000003E-3</v>
      </c>
      <c r="F2376" s="45">
        <v>9.0324001999999995E-4</v>
      </c>
      <c r="G2376" s="45">
        <v>1.6161035699999999E-3</v>
      </c>
      <c r="H2376" s="45">
        <v>4.79318113E-3</v>
      </c>
    </row>
    <row r="2377" spans="1:8" x14ac:dyDescent="0.35">
      <c r="A2377" s="45" t="s">
        <v>68</v>
      </c>
      <c r="B2377" s="45" t="s">
        <v>10</v>
      </c>
      <c r="C2377" s="45" t="s">
        <v>41</v>
      </c>
      <c r="D2377" s="45">
        <v>410</v>
      </c>
      <c r="E2377" s="45">
        <v>6.1985374800000003E-3</v>
      </c>
      <c r="F2377" s="45">
        <v>7.9954243E-4</v>
      </c>
      <c r="G2377" s="45">
        <v>1.37206391E-3</v>
      </c>
      <c r="H2377" s="45">
        <v>4.0269306699999997E-3</v>
      </c>
    </row>
    <row r="2378" spans="1:8" x14ac:dyDescent="0.35">
      <c r="A2378" s="45" t="s">
        <v>68</v>
      </c>
      <c r="B2378" s="45" t="s">
        <v>11</v>
      </c>
      <c r="C2378" s="45" t="s">
        <v>41</v>
      </c>
      <c r="D2378" s="45">
        <v>206</v>
      </c>
      <c r="E2378" s="45">
        <v>6.9391628199999998E-3</v>
      </c>
      <c r="F2378" s="45">
        <v>8.8496695000000005E-4</v>
      </c>
      <c r="G2378" s="45">
        <v>1.4931115E-3</v>
      </c>
      <c r="H2378" s="45">
        <v>4.5610839000000004E-3</v>
      </c>
    </row>
    <row r="2379" spans="1:8" x14ac:dyDescent="0.35">
      <c r="A2379" s="45" t="s">
        <v>68</v>
      </c>
      <c r="B2379" s="45" t="s">
        <v>12</v>
      </c>
      <c r="C2379" s="45" t="s">
        <v>41</v>
      </c>
      <c r="D2379" s="45">
        <v>172</v>
      </c>
      <c r="E2379" s="45">
        <v>9.6243134000000008E-3</v>
      </c>
      <c r="F2379" s="45">
        <v>1.20329967E-3</v>
      </c>
      <c r="G2379" s="45">
        <v>2.0515716800000002E-3</v>
      </c>
      <c r="H2379" s="45">
        <v>6.3694415299999996E-3</v>
      </c>
    </row>
    <row r="2380" spans="1:8" x14ac:dyDescent="0.35">
      <c r="A2380" s="45" t="s">
        <v>68</v>
      </c>
      <c r="B2380" s="45" t="s">
        <v>13</v>
      </c>
      <c r="C2380" s="45" t="s">
        <v>41</v>
      </c>
      <c r="D2380" s="45">
        <v>213</v>
      </c>
      <c r="E2380" s="45">
        <v>7.9511169600000008E-3</v>
      </c>
      <c r="F2380" s="45">
        <v>8.7821659000000005E-4</v>
      </c>
      <c r="G2380" s="45">
        <v>1.8531557299999999E-3</v>
      </c>
      <c r="H2380" s="45">
        <v>5.2197441700000003E-3</v>
      </c>
    </row>
    <row r="2381" spans="1:8" x14ac:dyDescent="0.35">
      <c r="A2381" s="45" t="s">
        <v>68</v>
      </c>
      <c r="B2381" s="45" t="s">
        <v>8</v>
      </c>
      <c r="C2381" s="45" t="s">
        <v>42</v>
      </c>
      <c r="D2381" s="45">
        <v>819</v>
      </c>
      <c r="E2381" s="45">
        <v>7.9928094200000001E-3</v>
      </c>
      <c r="F2381" s="45">
        <v>1.23742231E-3</v>
      </c>
      <c r="G2381" s="45">
        <v>1.72945473E-3</v>
      </c>
      <c r="H2381" s="45">
        <v>5.0259318899999999E-3</v>
      </c>
    </row>
    <row r="2382" spans="1:8" x14ac:dyDescent="0.35">
      <c r="A2382" s="45" t="s">
        <v>68</v>
      </c>
      <c r="B2382" s="45" t="s">
        <v>10</v>
      </c>
      <c r="C2382" s="45" t="s">
        <v>42</v>
      </c>
      <c r="D2382" s="45">
        <v>293</v>
      </c>
      <c r="E2382" s="45">
        <v>6.5458299500000001E-3</v>
      </c>
      <c r="F2382" s="45">
        <v>1.04376004E-3</v>
      </c>
      <c r="G2382" s="45">
        <v>1.51806008E-3</v>
      </c>
      <c r="H2382" s="45">
        <v>3.9840093599999996E-3</v>
      </c>
    </row>
    <row r="2383" spans="1:8" x14ac:dyDescent="0.35">
      <c r="A2383" s="45" t="s">
        <v>68</v>
      </c>
      <c r="B2383" s="45" t="s">
        <v>11</v>
      </c>
      <c r="C2383" s="45" t="s">
        <v>42</v>
      </c>
      <c r="D2383" s="45">
        <v>206</v>
      </c>
      <c r="E2383" s="45">
        <v>8.1802856100000008E-3</v>
      </c>
      <c r="F2383" s="45">
        <v>1.22859334E-3</v>
      </c>
      <c r="G2383" s="45">
        <v>1.8274112199999999E-3</v>
      </c>
      <c r="H2383" s="45">
        <v>5.1242805900000004E-3</v>
      </c>
    </row>
    <row r="2384" spans="1:8" x14ac:dyDescent="0.35">
      <c r="A2384" s="45" t="s">
        <v>68</v>
      </c>
      <c r="B2384" s="45" t="s">
        <v>12</v>
      </c>
      <c r="C2384" s="45" t="s">
        <v>42</v>
      </c>
      <c r="D2384" s="45">
        <v>152</v>
      </c>
      <c r="E2384" s="45">
        <v>9.4589879500000008E-3</v>
      </c>
      <c r="F2384" s="45">
        <v>1.5805461699999999E-3</v>
      </c>
      <c r="G2384" s="45">
        <v>1.70572895E-3</v>
      </c>
      <c r="H2384" s="45">
        <v>6.17271231E-3</v>
      </c>
    </row>
    <row r="2385" spans="1:8" x14ac:dyDescent="0.35">
      <c r="A2385" s="45" t="s">
        <v>68</v>
      </c>
      <c r="B2385" s="45" t="s">
        <v>13</v>
      </c>
      <c r="C2385" s="45" t="s">
        <v>42</v>
      </c>
      <c r="D2385" s="45">
        <v>168</v>
      </c>
      <c r="E2385" s="45">
        <v>8.9599865300000001E-3</v>
      </c>
      <c r="F2385" s="45">
        <v>1.2755591499999999E-3</v>
      </c>
      <c r="G2385" s="45">
        <v>1.9994899199999999E-3</v>
      </c>
      <c r="H2385" s="45">
        <v>5.6849369300000004E-3</v>
      </c>
    </row>
    <row r="2386" spans="1:8" x14ac:dyDescent="0.35">
      <c r="A2386" s="45" t="s">
        <v>68</v>
      </c>
      <c r="B2386" s="45" t="s">
        <v>8</v>
      </c>
      <c r="C2386" s="45" t="s">
        <v>43</v>
      </c>
      <c r="D2386" s="45">
        <v>777</v>
      </c>
      <c r="E2386" s="45">
        <v>6.7125009500000003E-3</v>
      </c>
      <c r="F2386" s="45">
        <v>9.4692883000000003E-4</v>
      </c>
      <c r="G2386" s="45">
        <v>1.54501202E-3</v>
      </c>
      <c r="H2386" s="45">
        <v>4.2205595999999998E-3</v>
      </c>
    </row>
    <row r="2387" spans="1:8" x14ac:dyDescent="0.35">
      <c r="A2387" s="45" t="s">
        <v>68</v>
      </c>
      <c r="B2387" s="45" t="s">
        <v>10</v>
      </c>
      <c r="C2387" s="45" t="s">
        <v>43</v>
      </c>
      <c r="D2387" s="45">
        <v>339</v>
      </c>
      <c r="E2387" s="45">
        <v>5.9940044499999998E-3</v>
      </c>
      <c r="F2387" s="45">
        <v>8.0868270000000004E-4</v>
      </c>
      <c r="G2387" s="45">
        <v>1.33808563E-3</v>
      </c>
      <c r="H2387" s="45">
        <v>3.8472356400000001E-3</v>
      </c>
    </row>
    <row r="2388" spans="1:8" x14ac:dyDescent="0.35">
      <c r="A2388" s="45" t="s">
        <v>68</v>
      </c>
      <c r="B2388" s="45" t="s">
        <v>11</v>
      </c>
      <c r="C2388" s="45" t="s">
        <v>43</v>
      </c>
      <c r="D2388" s="45">
        <v>154</v>
      </c>
      <c r="E2388" s="45">
        <v>7.0385399299999997E-3</v>
      </c>
      <c r="F2388" s="45">
        <v>1.14012123E-3</v>
      </c>
      <c r="G2388" s="45">
        <v>1.56738493E-3</v>
      </c>
      <c r="H2388" s="45">
        <v>4.3310333000000003E-3</v>
      </c>
    </row>
    <row r="2389" spans="1:8" x14ac:dyDescent="0.35">
      <c r="A2389" s="45" t="s">
        <v>68</v>
      </c>
      <c r="B2389" s="45" t="s">
        <v>12</v>
      </c>
      <c r="C2389" s="45" t="s">
        <v>43</v>
      </c>
      <c r="D2389" s="45">
        <v>100</v>
      </c>
      <c r="E2389" s="45">
        <v>7.3138886400000002E-3</v>
      </c>
      <c r="F2389" s="45">
        <v>1.0263886400000001E-3</v>
      </c>
      <c r="G2389" s="45">
        <v>1.80393489E-3</v>
      </c>
      <c r="H2389" s="45">
        <v>4.4835645700000001E-3</v>
      </c>
    </row>
    <row r="2390" spans="1:8" x14ac:dyDescent="0.35">
      <c r="A2390" s="45" t="s">
        <v>68</v>
      </c>
      <c r="B2390" s="45" t="s">
        <v>13</v>
      </c>
      <c r="C2390" s="45" t="s">
        <v>43</v>
      </c>
      <c r="D2390" s="45">
        <v>184</v>
      </c>
      <c r="E2390" s="45">
        <v>7.4365310600000003E-3</v>
      </c>
      <c r="F2390" s="45">
        <v>9.9675397999999995E-4</v>
      </c>
      <c r="G2390" s="45">
        <v>1.76680732E-3</v>
      </c>
      <c r="H2390" s="45">
        <v>4.6729692699999997E-3</v>
      </c>
    </row>
    <row r="2391" spans="1:8" x14ac:dyDescent="0.35">
      <c r="A2391" s="45" t="s">
        <v>68</v>
      </c>
      <c r="B2391" s="45" t="s">
        <v>8</v>
      </c>
      <c r="C2391" s="45" t="s">
        <v>44</v>
      </c>
      <c r="D2391" s="45">
        <v>389</v>
      </c>
      <c r="E2391" s="45">
        <v>7.9321381799999993E-3</v>
      </c>
      <c r="F2391" s="45">
        <v>8.1580833999999995E-4</v>
      </c>
      <c r="G2391" s="45">
        <v>1.33673092E-3</v>
      </c>
      <c r="H2391" s="45">
        <v>5.7795984500000003E-3</v>
      </c>
    </row>
    <row r="2392" spans="1:8" x14ac:dyDescent="0.35">
      <c r="A2392" s="45" t="s">
        <v>68</v>
      </c>
      <c r="B2392" s="45" t="s">
        <v>10</v>
      </c>
      <c r="C2392" s="45" t="s">
        <v>44</v>
      </c>
      <c r="D2392" s="45">
        <v>141</v>
      </c>
      <c r="E2392" s="45">
        <v>7.04721542E-3</v>
      </c>
      <c r="F2392" s="45">
        <v>6.5052839999999996E-4</v>
      </c>
      <c r="G2392" s="45">
        <v>1.0826271600000001E-3</v>
      </c>
      <c r="H2392" s="45">
        <v>5.3140593899999996E-3</v>
      </c>
    </row>
    <row r="2393" spans="1:8" x14ac:dyDescent="0.35">
      <c r="A2393" s="45" t="s">
        <v>68</v>
      </c>
      <c r="B2393" s="45" t="s">
        <v>11</v>
      </c>
      <c r="C2393" s="45" t="s">
        <v>44</v>
      </c>
      <c r="D2393" s="45">
        <v>78</v>
      </c>
      <c r="E2393" s="45">
        <v>8.1006645299999992E-3</v>
      </c>
      <c r="F2393" s="45">
        <v>1.04092448E-3</v>
      </c>
      <c r="G2393" s="45">
        <v>1.4399332999999999E-3</v>
      </c>
      <c r="H2393" s="45">
        <v>5.6198062800000004E-3</v>
      </c>
    </row>
    <row r="2394" spans="1:8" x14ac:dyDescent="0.35">
      <c r="A2394" s="45" t="s">
        <v>68</v>
      </c>
      <c r="B2394" s="45" t="s">
        <v>12</v>
      </c>
      <c r="C2394" s="45" t="s">
        <v>44</v>
      </c>
      <c r="D2394" s="45">
        <v>47</v>
      </c>
      <c r="E2394" s="45">
        <v>9.8473204700000004E-3</v>
      </c>
      <c r="F2394" s="45">
        <v>9.1730667000000004E-4</v>
      </c>
      <c r="G2394" s="45">
        <v>1.57604384E-3</v>
      </c>
      <c r="H2394" s="45">
        <v>7.3539694100000002E-3</v>
      </c>
    </row>
    <row r="2395" spans="1:8" x14ac:dyDescent="0.35">
      <c r="A2395" s="45" t="s">
        <v>68</v>
      </c>
      <c r="B2395" s="45" t="s">
        <v>13</v>
      </c>
      <c r="C2395" s="45" t="s">
        <v>44</v>
      </c>
      <c r="D2395" s="45">
        <v>123</v>
      </c>
      <c r="E2395" s="45">
        <v>8.1078738500000008E-3</v>
      </c>
      <c r="F2395" s="45">
        <v>8.2373508999999999E-4</v>
      </c>
      <c r="G2395" s="45">
        <v>1.4711304100000001E-3</v>
      </c>
      <c r="H2395" s="45">
        <v>5.8130079000000001E-3</v>
      </c>
    </row>
    <row r="2396" spans="1:8" x14ac:dyDescent="0.35">
      <c r="A2396" s="45" t="s">
        <v>68</v>
      </c>
      <c r="B2396" s="45" t="s">
        <v>8</v>
      </c>
      <c r="C2396" s="45" t="s">
        <v>45</v>
      </c>
      <c r="D2396" s="45">
        <v>1213</v>
      </c>
      <c r="E2396" s="45">
        <v>6.6940319999999999E-3</v>
      </c>
      <c r="F2396" s="45">
        <v>1.08469947E-3</v>
      </c>
      <c r="G2396" s="45">
        <v>1.36575005E-3</v>
      </c>
      <c r="H2396" s="45">
        <v>4.24358201E-3</v>
      </c>
    </row>
    <row r="2397" spans="1:8" x14ac:dyDescent="0.35">
      <c r="A2397" s="45" t="s">
        <v>68</v>
      </c>
      <c r="B2397" s="45" t="s">
        <v>10</v>
      </c>
      <c r="C2397" s="45" t="s">
        <v>45</v>
      </c>
      <c r="D2397" s="45">
        <v>570</v>
      </c>
      <c r="E2397" s="45">
        <v>5.9043410500000003E-3</v>
      </c>
      <c r="F2397" s="45">
        <v>9.1871727999999996E-4</v>
      </c>
      <c r="G2397" s="45">
        <v>1.19736818E-3</v>
      </c>
      <c r="H2397" s="45">
        <v>3.7882551099999999E-3</v>
      </c>
    </row>
    <row r="2398" spans="1:8" x14ac:dyDescent="0.35">
      <c r="A2398" s="45" t="s">
        <v>68</v>
      </c>
      <c r="B2398" s="45" t="s">
        <v>11</v>
      </c>
      <c r="C2398" s="45" t="s">
        <v>45</v>
      </c>
      <c r="D2398" s="45">
        <v>241</v>
      </c>
      <c r="E2398" s="45">
        <v>6.84719315E-3</v>
      </c>
      <c r="F2398" s="45">
        <v>1.00339035E-3</v>
      </c>
      <c r="G2398" s="45">
        <v>1.2642632600000001E-3</v>
      </c>
      <c r="H2398" s="45">
        <v>4.5795391000000001E-3</v>
      </c>
    </row>
    <row r="2399" spans="1:8" x14ac:dyDescent="0.35">
      <c r="A2399" s="45" t="s">
        <v>68</v>
      </c>
      <c r="B2399" s="45" t="s">
        <v>12</v>
      </c>
      <c r="C2399" s="45" t="s">
        <v>45</v>
      </c>
      <c r="D2399" s="45">
        <v>118</v>
      </c>
      <c r="E2399" s="45">
        <v>8.7606910600000008E-3</v>
      </c>
      <c r="F2399" s="45">
        <v>1.4789310200000001E-3</v>
      </c>
      <c r="G2399" s="45">
        <v>1.83076327E-3</v>
      </c>
      <c r="H2399" s="45">
        <v>5.4509962900000002E-3</v>
      </c>
    </row>
    <row r="2400" spans="1:8" x14ac:dyDescent="0.35">
      <c r="A2400" s="45" t="s">
        <v>68</v>
      </c>
      <c r="B2400" s="45" t="s">
        <v>13</v>
      </c>
      <c r="C2400" s="45" t="s">
        <v>45</v>
      </c>
      <c r="D2400" s="45">
        <v>284</v>
      </c>
      <c r="E2400" s="45">
        <v>7.2903215500000002E-3</v>
      </c>
      <c r="F2400" s="45">
        <v>1.3230305200000001E-3</v>
      </c>
      <c r="G2400" s="45">
        <v>1.5966106799999999E-3</v>
      </c>
      <c r="H2400" s="45">
        <v>4.3706798599999997E-3</v>
      </c>
    </row>
    <row r="2401" spans="1:8" x14ac:dyDescent="0.35">
      <c r="A2401" s="45" t="s">
        <v>68</v>
      </c>
      <c r="B2401" s="45" t="s">
        <v>8</v>
      </c>
      <c r="C2401" s="45" t="s">
        <v>46</v>
      </c>
      <c r="D2401" s="45">
        <v>633</v>
      </c>
      <c r="E2401" s="45">
        <v>7.4693915500000001E-3</v>
      </c>
      <c r="F2401" s="45">
        <v>8.7191332999999997E-4</v>
      </c>
      <c r="G2401" s="45">
        <v>1.6653499500000001E-3</v>
      </c>
      <c r="H2401" s="45">
        <v>4.93212778E-3</v>
      </c>
    </row>
    <row r="2402" spans="1:8" x14ac:dyDescent="0.35">
      <c r="A2402" s="45" t="s">
        <v>68</v>
      </c>
      <c r="B2402" s="45" t="s">
        <v>10</v>
      </c>
      <c r="C2402" s="45" t="s">
        <v>46</v>
      </c>
      <c r="D2402" s="45">
        <v>277</v>
      </c>
      <c r="E2402" s="45">
        <v>6.7725462399999999E-3</v>
      </c>
      <c r="F2402" s="45">
        <v>6.8366401000000002E-4</v>
      </c>
      <c r="G2402" s="45">
        <v>1.4264103799999999E-3</v>
      </c>
      <c r="H2402" s="45">
        <v>4.66247135E-3</v>
      </c>
    </row>
    <row r="2403" spans="1:8" x14ac:dyDescent="0.35">
      <c r="A2403" s="45" t="s">
        <v>68</v>
      </c>
      <c r="B2403" s="45" t="s">
        <v>11</v>
      </c>
      <c r="C2403" s="45" t="s">
        <v>46</v>
      </c>
      <c r="D2403" s="45">
        <v>124</v>
      </c>
      <c r="E2403" s="45">
        <v>7.3311489399999997E-3</v>
      </c>
      <c r="F2403" s="45">
        <v>9.7044855999999999E-4</v>
      </c>
      <c r="G2403" s="45">
        <v>1.42771781E-3</v>
      </c>
      <c r="H2403" s="45">
        <v>4.9329821500000001E-3</v>
      </c>
    </row>
    <row r="2404" spans="1:8" x14ac:dyDescent="0.35">
      <c r="A2404" s="45" t="s">
        <v>68</v>
      </c>
      <c r="B2404" s="45" t="s">
        <v>12</v>
      </c>
      <c r="C2404" s="45" t="s">
        <v>46</v>
      </c>
      <c r="D2404" s="45">
        <v>69</v>
      </c>
      <c r="E2404" s="45">
        <v>9.1173508100000009E-3</v>
      </c>
      <c r="F2404" s="45">
        <v>1.29428318E-3</v>
      </c>
      <c r="G2404" s="45">
        <v>2.0764557600000001E-3</v>
      </c>
      <c r="H2404" s="45">
        <v>5.7466114299999996E-3</v>
      </c>
    </row>
    <row r="2405" spans="1:8" x14ac:dyDescent="0.35">
      <c r="A2405" s="45" t="s">
        <v>68</v>
      </c>
      <c r="B2405" s="45" t="s">
        <v>13</v>
      </c>
      <c r="C2405" s="45" t="s">
        <v>46</v>
      </c>
      <c r="D2405" s="45">
        <v>163</v>
      </c>
      <c r="E2405" s="45">
        <v>8.0611648199999993E-3</v>
      </c>
      <c r="F2405" s="45">
        <v>9.3806778999999999E-4</v>
      </c>
      <c r="G2405" s="45">
        <v>2.0781496200000002E-3</v>
      </c>
      <c r="H2405" s="45">
        <v>5.0449469099999996E-3</v>
      </c>
    </row>
    <row r="2406" spans="1:8" x14ac:dyDescent="0.35">
      <c r="A2406" s="45" t="s">
        <v>68</v>
      </c>
      <c r="B2406" s="45" t="s">
        <v>8</v>
      </c>
      <c r="C2406" s="45" t="s">
        <v>47</v>
      </c>
      <c r="D2406" s="45">
        <v>507</v>
      </c>
      <c r="E2406" s="45">
        <v>7.0588380600000002E-3</v>
      </c>
      <c r="F2406" s="45">
        <v>2.9665673999999998E-4</v>
      </c>
      <c r="G2406" s="45">
        <v>1.78188212E-3</v>
      </c>
      <c r="H2406" s="45">
        <v>4.9687246499999999E-3</v>
      </c>
    </row>
    <row r="2407" spans="1:8" x14ac:dyDescent="0.35">
      <c r="A2407" s="45" t="s">
        <v>68</v>
      </c>
      <c r="B2407" s="45" t="s">
        <v>10</v>
      </c>
      <c r="C2407" s="45" t="s">
        <v>47</v>
      </c>
      <c r="D2407" s="45">
        <v>205</v>
      </c>
      <c r="E2407" s="45">
        <v>6.3174116900000001E-3</v>
      </c>
      <c r="F2407" s="45">
        <v>1.5475358999999999E-4</v>
      </c>
      <c r="G2407" s="45">
        <v>1.5906727400000001E-3</v>
      </c>
      <c r="H2407" s="45">
        <v>4.5601849399999998E-3</v>
      </c>
    </row>
    <row r="2408" spans="1:8" x14ac:dyDescent="0.35">
      <c r="A2408" s="45" t="s">
        <v>68</v>
      </c>
      <c r="B2408" s="45" t="s">
        <v>11</v>
      </c>
      <c r="C2408" s="45" t="s">
        <v>47</v>
      </c>
      <c r="D2408" s="45">
        <v>152</v>
      </c>
      <c r="E2408" s="45">
        <v>7.7992504799999996E-3</v>
      </c>
      <c r="F2408" s="45">
        <v>3.6267949999999998E-4</v>
      </c>
      <c r="G2408" s="45">
        <v>1.9982027500000002E-3</v>
      </c>
      <c r="H2408" s="45">
        <v>5.4267176000000004E-3</v>
      </c>
    </row>
    <row r="2409" spans="1:8" x14ac:dyDescent="0.35">
      <c r="A2409" s="45" t="s">
        <v>68</v>
      </c>
      <c r="B2409" s="45" t="s">
        <v>12</v>
      </c>
      <c r="C2409" s="45" t="s">
        <v>47</v>
      </c>
      <c r="D2409" s="45">
        <v>26</v>
      </c>
      <c r="E2409" s="45">
        <v>9.8944975900000006E-3</v>
      </c>
      <c r="F2409" s="45">
        <v>1.39378533E-3</v>
      </c>
      <c r="G2409" s="45">
        <v>2.8672540499999999E-3</v>
      </c>
      <c r="H2409" s="45">
        <v>5.6245546099999997E-3</v>
      </c>
    </row>
    <row r="2410" spans="1:8" x14ac:dyDescent="0.35">
      <c r="A2410" s="45" t="s">
        <v>68</v>
      </c>
      <c r="B2410" s="45" t="s">
        <v>13</v>
      </c>
      <c r="C2410" s="45" t="s">
        <v>47</v>
      </c>
      <c r="D2410" s="45">
        <v>124</v>
      </c>
      <c r="E2410" s="45">
        <v>6.7824071999999999E-3</v>
      </c>
      <c r="F2410" s="45">
        <v>2.2028050000000001E-4</v>
      </c>
      <c r="G2410" s="45">
        <v>1.60524917E-3</v>
      </c>
      <c r="H2410" s="45">
        <v>4.9452095800000002E-3</v>
      </c>
    </row>
    <row r="2411" spans="1:8" x14ac:dyDescent="0.35">
      <c r="A2411" s="45" t="s">
        <v>68</v>
      </c>
      <c r="B2411" s="45" t="s">
        <v>8</v>
      </c>
      <c r="C2411" s="45" t="s">
        <v>48</v>
      </c>
      <c r="D2411" s="45">
        <v>1710</v>
      </c>
      <c r="E2411" s="45">
        <v>5.8556554900000002E-3</v>
      </c>
      <c r="F2411" s="45">
        <v>9.5647175999999997E-4</v>
      </c>
      <c r="G2411" s="45">
        <v>8.5754389000000002E-4</v>
      </c>
      <c r="H2411" s="45">
        <v>4.04163934E-3</v>
      </c>
    </row>
    <row r="2412" spans="1:8" x14ac:dyDescent="0.35">
      <c r="A2412" s="45" t="s">
        <v>68</v>
      </c>
      <c r="B2412" s="45" t="s">
        <v>10</v>
      </c>
      <c r="C2412" s="45" t="s">
        <v>48</v>
      </c>
      <c r="D2412" s="45">
        <v>611</v>
      </c>
      <c r="E2412" s="45">
        <v>5.1464847400000003E-3</v>
      </c>
      <c r="F2412" s="45">
        <v>8.5858389000000002E-4</v>
      </c>
      <c r="G2412" s="45">
        <v>7.1189055000000004E-4</v>
      </c>
      <c r="H2412" s="45">
        <v>3.5760097800000001E-3</v>
      </c>
    </row>
    <row r="2413" spans="1:8" x14ac:dyDescent="0.35">
      <c r="A2413" s="45" t="s">
        <v>68</v>
      </c>
      <c r="B2413" s="45" t="s">
        <v>11</v>
      </c>
      <c r="C2413" s="45" t="s">
        <v>48</v>
      </c>
      <c r="D2413" s="45">
        <v>334</v>
      </c>
      <c r="E2413" s="45">
        <v>5.9431481799999998E-3</v>
      </c>
      <c r="F2413" s="45">
        <v>1.12944228E-3</v>
      </c>
      <c r="G2413" s="45">
        <v>7.9878415000000003E-4</v>
      </c>
      <c r="H2413" s="45">
        <v>4.0149213199999999E-3</v>
      </c>
    </row>
    <row r="2414" spans="1:8" x14ac:dyDescent="0.35">
      <c r="A2414" s="45" t="s">
        <v>68</v>
      </c>
      <c r="B2414" s="45" t="s">
        <v>12</v>
      </c>
      <c r="C2414" s="45" t="s">
        <v>48</v>
      </c>
      <c r="D2414" s="45">
        <v>112</v>
      </c>
      <c r="E2414" s="45">
        <v>8.6688779099999991E-3</v>
      </c>
      <c r="F2414" s="45">
        <v>1.3378386899999999E-3</v>
      </c>
      <c r="G2414" s="45">
        <v>1.2040135E-3</v>
      </c>
      <c r="H2414" s="45">
        <v>6.1270252000000004E-3</v>
      </c>
    </row>
    <row r="2415" spans="1:8" x14ac:dyDescent="0.35">
      <c r="A2415" s="45" t="s">
        <v>68</v>
      </c>
      <c r="B2415" s="45" t="s">
        <v>13</v>
      </c>
      <c r="C2415" s="45" t="s">
        <v>48</v>
      </c>
      <c r="D2415" s="45">
        <v>653</v>
      </c>
      <c r="E2415" s="45">
        <v>5.9919493100000004E-3</v>
      </c>
      <c r="F2415" s="45">
        <v>8.9418115000000002E-4</v>
      </c>
      <c r="G2415" s="45">
        <v>9.6445866999999999E-4</v>
      </c>
      <c r="H2415" s="45">
        <v>4.1333089700000001E-3</v>
      </c>
    </row>
    <row r="2416" spans="1:8" x14ac:dyDescent="0.35">
      <c r="A2416" s="45" t="s">
        <v>68</v>
      </c>
      <c r="B2416" s="45" t="s">
        <v>8</v>
      </c>
      <c r="C2416" s="45" t="s">
        <v>49</v>
      </c>
      <c r="D2416" s="45">
        <v>1192</v>
      </c>
      <c r="E2416" s="45">
        <v>7.2691688399999996E-3</v>
      </c>
      <c r="F2416" s="45">
        <v>9.7782453000000002E-4</v>
      </c>
      <c r="G2416" s="45">
        <v>1.3322902599999999E-3</v>
      </c>
      <c r="H2416" s="45">
        <v>4.9590341399999996E-3</v>
      </c>
    </row>
    <row r="2417" spans="1:8" x14ac:dyDescent="0.35">
      <c r="A2417" s="45" t="s">
        <v>68</v>
      </c>
      <c r="B2417" s="45" t="s">
        <v>10</v>
      </c>
      <c r="C2417" s="45" t="s">
        <v>49</v>
      </c>
      <c r="D2417" s="45">
        <v>544</v>
      </c>
      <c r="E2417" s="45">
        <v>6.6806446800000002E-3</v>
      </c>
      <c r="F2417" s="45">
        <v>8.9003328E-4</v>
      </c>
      <c r="G2417" s="45">
        <v>1.21002239E-3</v>
      </c>
      <c r="H2417" s="45">
        <v>4.5805884999999998E-3</v>
      </c>
    </row>
    <row r="2418" spans="1:8" x14ac:dyDescent="0.35">
      <c r="A2418" s="45" t="s">
        <v>68</v>
      </c>
      <c r="B2418" s="45" t="s">
        <v>11</v>
      </c>
      <c r="C2418" s="45" t="s">
        <v>49</v>
      </c>
      <c r="D2418" s="45">
        <v>262</v>
      </c>
      <c r="E2418" s="45">
        <v>7.5138709700000002E-3</v>
      </c>
      <c r="F2418" s="45">
        <v>9.8428198000000003E-4</v>
      </c>
      <c r="G2418" s="45">
        <v>1.25340129E-3</v>
      </c>
      <c r="H2418" s="45">
        <v>5.2760988599999999E-3</v>
      </c>
    </row>
    <row r="2419" spans="1:8" x14ac:dyDescent="0.35">
      <c r="A2419" s="45" t="s">
        <v>68</v>
      </c>
      <c r="B2419" s="45" t="s">
        <v>12</v>
      </c>
      <c r="C2419" s="45" t="s">
        <v>49</v>
      </c>
      <c r="D2419" s="45">
        <v>77</v>
      </c>
      <c r="E2419" s="45">
        <v>7.8693179299999996E-3</v>
      </c>
      <c r="F2419" s="45">
        <v>1.1808559500000001E-3</v>
      </c>
      <c r="G2419" s="45">
        <v>1.4920031799999999E-3</v>
      </c>
      <c r="H2419" s="45">
        <v>5.1964584000000003E-3</v>
      </c>
    </row>
    <row r="2420" spans="1:8" x14ac:dyDescent="0.35">
      <c r="A2420" s="45" t="s">
        <v>68</v>
      </c>
      <c r="B2420" s="45" t="s">
        <v>13</v>
      </c>
      <c r="C2420" s="45" t="s">
        <v>49</v>
      </c>
      <c r="D2420" s="45">
        <v>309</v>
      </c>
      <c r="E2420" s="45">
        <v>7.9482423E-3</v>
      </c>
      <c r="F2420" s="45">
        <v>1.0763137300000001E-3</v>
      </c>
      <c r="G2420" s="45">
        <v>1.5746356799999999E-3</v>
      </c>
      <c r="H2420" s="45">
        <v>5.2972923999999996E-3</v>
      </c>
    </row>
    <row r="2421" spans="1:8" x14ac:dyDescent="0.35">
      <c r="A2421" s="45" t="s">
        <v>68</v>
      </c>
      <c r="B2421" s="45" t="s">
        <v>8</v>
      </c>
      <c r="C2421" s="45" t="s">
        <v>50</v>
      </c>
      <c r="D2421" s="45">
        <v>703</v>
      </c>
      <c r="E2421" s="45">
        <v>7.4630055400000004E-3</v>
      </c>
      <c r="F2421" s="45">
        <v>7.5414206000000005E-4</v>
      </c>
      <c r="G2421" s="45">
        <v>2.17176033E-3</v>
      </c>
      <c r="H2421" s="45">
        <v>4.5371026500000003E-3</v>
      </c>
    </row>
    <row r="2422" spans="1:8" x14ac:dyDescent="0.35">
      <c r="A2422" s="45" t="s">
        <v>68</v>
      </c>
      <c r="B2422" s="45" t="s">
        <v>10</v>
      </c>
      <c r="C2422" s="45" t="s">
        <v>50</v>
      </c>
      <c r="D2422" s="45">
        <v>257</v>
      </c>
      <c r="E2422" s="45">
        <v>6.6908053699999996E-3</v>
      </c>
      <c r="F2422" s="45">
        <v>6.6062266999999996E-4</v>
      </c>
      <c r="G2422" s="45">
        <v>2.0053769600000002E-3</v>
      </c>
      <c r="H2422" s="45">
        <v>4.0248052100000003E-3</v>
      </c>
    </row>
    <row r="2423" spans="1:8" x14ac:dyDescent="0.35">
      <c r="A2423" s="45" t="s">
        <v>68</v>
      </c>
      <c r="B2423" s="45" t="s">
        <v>11</v>
      </c>
      <c r="C2423" s="45" t="s">
        <v>50</v>
      </c>
      <c r="D2423" s="45">
        <v>186</v>
      </c>
      <c r="E2423" s="45">
        <v>7.3194193400000001E-3</v>
      </c>
      <c r="F2423" s="45">
        <v>7.4434963999999999E-4</v>
      </c>
      <c r="G2423" s="45">
        <v>2.1851974E-3</v>
      </c>
      <c r="H2423" s="45">
        <v>4.3898718000000003E-3</v>
      </c>
    </row>
    <row r="2424" spans="1:8" x14ac:dyDescent="0.35">
      <c r="A2424" s="45" t="s">
        <v>68</v>
      </c>
      <c r="B2424" s="45" t="s">
        <v>12</v>
      </c>
      <c r="C2424" s="45" t="s">
        <v>50</v>
      </c>
      <c r="D2424" s="45">
        <v>61</v>
      </c>
      <c r="E2424" s="45">
        <v>9.3178883800000001E-3</v>
      </c>
      <c r="F2424" s="45">
        <v>8.5515308E-4</v>
      </c>
      <c r="G2424" s="45">
        <v>2.6741800700000001E-3</v>
      </c>
      <c r="H2424" s="45">
        <v>5.7885546900000003E-3</v>
      </c>
    </row>
    <row r="2425" spans="1:8" x14ac:dyDescent="0.35">
      <c r="A2425" s="45" t="s">
        <v>68</v>
      </c>
      <c r="B2425" s="45" t="s">
        <v>13</v>
      </c>
      <c r="C2425" s="45" t="s">
        <v>50</v>
      </c>
      <c r="D2425" s="45">
        <v>199</v>
      </c>
      <c r="E2425" s="45">
        <v>8.0258931000000006E-3</v>
      </c>
      <c r="F2425" s="45">
        <v>8.5310789E-4</v>
      </c>
      <c r="G2425" s="45">
        <v>2.2200700200000001E-3</v>
      </c>
      <c r="H2425" s="45">
        <v>4.9527147400000001E-3</v>
      </c>
    </row>
    <row r="2426" spans="1:8" x14ac:dyDescent="0.35">
      <c r="A2426" s="45" t="s">
        <v>68</v>
      </c>
      <c r="B2426" s="45" t="s">
        <v>8</v>
      </c>
      <c r="C2426" s="45" t="s">
        <v>51</v>
      </c>
      <c r="D2426" s="45">
        <v>1053</v>
      </c>
      <c r="E2426" s="45">
        <v>6.7020921000000002E-3</v>
      </c>
      <c r="F2426" s="45">
        <v>1.01043951E-3</v>
      </c>
      <c r="G2426" s="45">
        <v>8.7538665999999999E-4</v>
      </c>
      <c r="H2426" s="45">
        <v>4.8162654500000001E-3</v>
      </c>
    </row>
    <row r="2427" spans="1:8" x14ac:dyDescent="0.35">
      <c r="A2427" s="45" t="s">
        <v>68</v>
      </c>
      <c r="B2427" s="45" t="s">
        <v>10</v>
      </c>
      <c r="C2427" s="45" t="s">
        <v>51</v>
      </c>
      <c r="D2427" s="45">
        <v>453</v>
      </c>
      <c r="E2427" s="45">
        <v>6.1855630700000004E-3</v>
      </c>
      <c r="F2427" s="45">
        <v>9.0913945000000004E-4</v>
      </c>
      <c r="G2427" s="45">
        <v>8.1279102000000002E-4</v>
      </c>
      <c r="H2427" s="45">
        <v>4.4636321299999998E-3</v>
      </c>
    </row>
    <row r="2428" spans="1:8" x14ac:dyDescent="0.35">
      <c r="A2428" s="45" t="s">
        <v>68</v>
      </c>
      <c r="B2428" s="45" t="s">
        <v>11</v>
      </c>
      <c r="C2428" s="45" t="s">
        <v>51</v>
      </c>
      <c r="D2428" s="45">
        <v>212</v>
      </c>
      <c r="E2428" s="45">
        <v>6.4754758199999998E-3</v>
      </c>
      <c r="F2428" s="45">
        <v>1.0131679900000001E-3</v>
      </c>
      <c r="G2428" s="45">
        <v>7.7737352999999998E-4</v>
      </c>
      <c r="H2428" s="45">
        <v>4.6849337999999999E-3</v>
      </c>
    </row>
    <row r="2429" spans="1:8" x14ac:dyDescent="0.35">
      <c r="A2429" s="45" t="s">
        <v>68</v>
      </c>
      <c r="B2429" s="45" t="s">
        <v>12</v>
      </c>
      <c r="C2429" s="45" t="s">
        <v>51</v>
      </c>
      <c r="D2429" s="45">
        <v>111</v>
      </c>
      <c r="E2429" s="45">
        <v>8.3067440199999995E-3</v>
      </c>
      <c r="F2429" s="45">
        <v>1.33894288E-3</v>
      </c>
      <c r="G2429" s="45">
        <v>1.3613611199999999E-3</v>
      </c>
      <c r="H2429" s="45">
        <v>5.60643952E-3</v>
      </c>
    </row>
    <row r="2430" spans="1:8" x14ac:dyDescent="0.35">
      <c r="A2430" s="45" t="s">
        <v>68</v>
      </c>
      <c r="B2430" s="45" t="s">
        <v>13</v>
      </c>
      <c r="C2430" s="45" t="s">
        <v>51</v>
      </c>
      <c r="D2430" s="45">
        <v>277</v>
      </c>
      <c r="E2430" s="45">
        <v>7.0772326700000001E-3</v>
      </c>
      <c r="F2430" s="45">
        <v>1.04237676E-3</v>
      </c>
      <c r="G2430" s="45">
        <v>8.5802725999999997E-4</v>
      </c>
      <c r="H2430" s="45">
        <v>5.1768281999999997E-3</v>
      </c>
    </row>
    <row r="2431" spans="1:8" x14ac:dyDescent="0.35">
      <c r="A2431" s="45" t="s">
        <v>68</v>
      </c>
      <c r="B2431" s="45" t="s">
        <v>8</v>
      </c>
      <c r="C2431" s="45" t="s">
        <v>52</v>
      </c>
      <c r="D2431" s="45">
        <v>1497</v>
      </c>
      <c r="E2431" s="45">
        <v>4.4896117099999999E-3</v>
      </c>
      <c r="F2431" s="45">
        <v>7.0267826000000003E-4</v>
      </c>
      <c r="G2431" s="45">
        <v>4.8645878000000002E-4</v>
      </c>
      <c r="H2431" s="45">
        <v>3.3004741600000001E-3</v>
      </c>
    </row>
    <row r="2432" spans="1:8" x14ac:dyDescent="0.35">
      <c r="A2432" s="45" t="s">
        <v>68</v>
      </c>
      <c r="B2432" s="45" t="s">
        <v>10</v>
      </c>
      <c r="C2432" s="45" t="s">
        <v>52</v>
      </c>
      <c r="D2432" s="45">
        <v>593</v>
      </c>
      <c r="E2432" s="45">
        <v>4.1165251299999997E-3</v>
      </c>
      <c r="F2432" s="45">
        <v>6.3518806000000005E-4</v>
      </c>
      <c r="G2432" s="45">
        <v>4.4615786000000001E-4</v>
      </c>
      <c r="H2432" s="45">
        <v>3.0351787100000001E-3</v>
      </c>
    </row>
    <row r="2433" spans="1:8" x14ac:dyDescent="0.35">
      <c r="A2433" s="45" t="s">
        <v>68</v>
      </c>
      <c r="B2433" s="45" t="s">
        <v>11</v>
      </c>
      <c r="C2433" s="45" t="s">
        <v>52</v>
      </c>
      <c r="D2433" s="45">
        <v>275</v>
      </c>
      <c r="E2433" s="45">
        <v>4.5723482400000003E-3</v>
      </c>
      <c r="F2433" s="45">
        <v>8.4802162999999999E-4</v>
      </c>
      <c r="G2433" s="45">
        <v>4.7234822999999999E-4</v>
      </c>
      <c r="H2433" s="45">
        <v>3.2519778700000001E-3</v>
      </c>
    </row>
    <row r="2434" spans="1:8" x14ac:dyDescent="0.35">
      <c r="A2434" s="45" t="s">
        <v>68</v>
      </c>
      <c r="B2434" s="45" t="s">
        <v>12</v>
      </c>
      <c r="C2434" s="45" t="s">
        <v>52</v>
      </c>
      <c r="D2434" s="45">
        <v>88</v>
      </c>
      <c r="E2434" s="45">
        <v>6.06862875E-3</v>
      </c>
      <c r="F2434" s="45">
        <v>1.0506100199999999E-3</v>
      </c>
      <c r="G2434" s="45">
        <v>5.3385390999999998E-4</v>
      </c>
      <c r="H2434" s="45">
        <v>4.4841643400000001E-3</v>
      </c>
    </row>
    <row r="2435" spans="1:8" x14ac:dyDescent="0.35">
      <c r="A2435" s="45" t="s">
        <v>68</v>
      </c>
      <c r="B2435" s="45" t="s">
        <v>13</v>
      </c>
      <c r="C2435" s="45" t="s">
        <v>52</v>
      </c>
      <c r="D2435" s="45">
        <v>541</v>
      </c>
      <c r="E2435" s="45">
        <v>4.5996566099999999E-3</v>
      </c>
      <c r="F2435" s="45">
        <v>6.4617967999999997E-4</v>
      </c>
      <c r="G2435" s="45">
        <v>5.3009661999999999E-4</v>
      </c>
      <c r="H2435" s="45">
        <v>3.4233798100000001E-3</v>
      </c>
    </row>
    <row r="2436" spans="1:8" x14ac:dyDescent="0.35">
      <c r="A2436" s="45" t="s">
        <v>68</v>
      </c>
      <c r="B2436" s="45" t="s">
        <v>8</v>
      </c>
      <c r="C2436" s="45" t="s">
        <v>53</v>
      </c>
      <c r="D2436" s="45">
        <v>449</v>
      </c>
      <c r="E2436" s="45">
        <v>6.7932594700000001E-3</v>
      </c>
      <c r="F2436" s="45">
        <v>6.9565575000000003E-4</v>
      </c>
      <c r="G2436" s="45">
        <v>1.37532971E-3</v>
      </c>
      <c r="H2436" s="45">
        <v>4.7222735300000004E-3</v>
      </c>
    </row>
    <row r="2437" spans="1:8" x14ac:dyDescent="0.35">
      <c r="A2437" s="45" t="s">
        <v>68</v>
      </c>
      <c r="B2437" s="45" t="s">
        <v>10</v>
      </c>
      <c r="C2437" s="45" t="s">
        <v>53</v>
      </c>
      <c r="D2437" s="45">
        <v>108</v>
      </c>
      <c r="E2437" s="45">
        <v>5.5619853599999996E-3</v>
      </c>
      <c r="F2437" s="45">
        <v>4.9275526000000004E-4</v>
      </c>
      <c r="G2437" s="45">
        <v>1.2534291200000001E-3</v>
      </c>
      <c r="H2437" s="45">
        <v>3.8158005199999999E-3</v>
      </c>
    </row>
    <row r="2438" spans="1:8" x14ac:dyDescent="0.35">
      <c r="A2438" s="45" t="s">
        <v>68</v>
      </c>
      <c r="B2438" s="45" t="s">
        <v>11</v>
      </c>
      <c r="C2438" s="45" t="s">
        <v>53</v>
      </c>
      <c r="D2438" s="45">
        <v>81</v>
      </c>
      <c r="E2438" s="45">
        <v>6.2288520899999996E-3</v>
      </c>
      <c r="F2438" s="45">
        <v>6.3485916E-4</v>
      </c>
      <c r="G2438" s="45">
        <v>1.2671465300000001E-3</v>
      </c>
      <c r="H2438" s="45">
        <v>4.3268458900000001E-3</v>
      </c>
    </row>
    <row r="2439" spans="1:8" x14ac:dyDescent="0.35">
      <c r="A2439" s="45" t="s">
        <v>68</v>
      </c>
      <c r="B2439" s="45" t="s">
        <v>12</v>
      </c>
      <c r="C2439" s="45" t="s">
        <v>53</v>
      </c>
      <c r="D2439" s="45">
        <v>95</v>
      </c>
      <c r="E2439" s="45">
        <v>6.9410329099999996E-3</v>
      </c>
      <c r="F2439" s="45">
        <v>7.9203190999999995E-4</v>
      </c>
      <c r="G2439" s="45">
        <v>1.42336722E-3</v>
      </c>
      <c r="H2439" s="45">
        <v>4.7256332899999996E-3</v>
      </c>
    </row>
    <row r="2440" spans="1:8" x14ac:dyDescent="0.35">
      <c r="A2440" s="45" t="s">
        <v>68</v>
      </c>
      <c r="B2440" s="45" t="s">
        <v>13</v>
      </c>
      <c r="C2440" s="45" t="s">
        <v>53</v>
      </c>
      <c r="D2440" s="45">
        <v>165</v>
      </c>
      <c r="E2440" s="45">
        <v>7.7911753900000002E-3</v>
      </c>
      <c r="F2440" s="45">
        <v>8.0281964000000002E-4</v>
      </c>
      <c r="G2440" s="45">
        <v>1.4805693400000001E-3</v>
      </c>
      <c r="H2440" s="45">
        <v>5.50778595E-3</v>
      </c>
    </row>
    <row r="2441" spans="1:8" x14ac:dyDescent="0.35">
      <c r="A2441" s="45" t="s">
        <v>68</v>
      </c>
      <c r="B2441" s="45" t="s">
        <v>8</v>
      </c>
      <c r="C2441" s="45" t="s">
        <v>54</v>
      </c>
      <c r="D2441" s="45">
        <v>3335</v>
      </c>
      <c r="E2441" s="45">
        <v>4.4349315999999998E-3</v>
      </c>
      <c r="F2441" s="45">
        <v>8.9062041000000005E-4</v>
      </c>
      <c r="G2441" s="45">
        <v>6.1317928000000001E-4</v>
      </c>
      <c r="H2441" s="45">
        <v>2.9311314200000001E-3</v>
      </c>
    </row>
    <row r="2442" spans="1:8" x14ac:dyDescent="0.35">
      <c r="A2442" s="45" t="s">
        <v>68</v>
      </c>
      <c r="B2442" s="45" t="s">
        <v>10</v>
      </c>
      <c r="C2442" s="45" t="s">
        <v>54</v>
      </c>
      <c r="D2442" s="45">
        <v>1747</v>
      </c>
      <c r="E2442" s="45">
        <v>4.2906024300000001E-3</v>
      </c>
      <c r="F2442" s="45">
        <v>8.7373965999999997E-4</v>
      </c>
      <c r="G2442" s="45">
        <v>5.7796145000000004E-4</v>
      </c>
      <c r="H2442" s="45">
        <v>2.8389008400000002E-3</v>
      </c>
    </row>
    <row r="2443" spans="1:8" x14ac:dyDescent="0.35">
      <c r="A2443" s="45" t="s">
        <v>68</v>
      </c>
      <c r="B2443" s="45" t="s">
        <v>11</v>
      </c>
      <c r="C2443" s="45" t="s">
        <v>54</v>
      </c>
      <c r="D2443" s="45">
        <v>634</v>
      </c>
      <c r="E2443" s="45">
        <v>4.3690666700000004E-3</v>
      </c>
      <c r="F2443" s="45">
        <v>9.5885885000000001E-4</v>
      </c>
      <c r="G2443" s="45">
        <v>5.8368725000000003E-4</v>
      </c>
      <c r="H2443" s="45">
        <v>2.8265200999999999E-3</v>
      </c>
    </row>
    <row r="2444" spans="1:8" x14ac:dyDescent="0.35">
      <c r="A2444" s="45" t="s">
        <v>68</v>
      </c>
      <c r="B2444" s="45" t="s">
        <v>12</v>
      </c>
      <c r="C2444" s="45" t="s">
        <v>54</v>
      </c>
      <c r="D2444" s="45">
        <v>112</v>
      </c>
      <c r="E2444" s="45">
        <v>5.1303114200000003E-3</v>
      </c>
      <c r="F2444" s="45">
        <v>9.8245264000000002E-4</v>
      </c>
      <c r="G2444" s="45">
        <v>6.4566774000000002E-4</v>
      </c>
      <c r="H2444" s="45">
        <v>3.50219056E-3</v>
      </c>
    </row>
    <row r="2445" spans="1:8" x14ac:dyDescent="0.35">
      <c r="A2445" s="45" t="s">
        <v>68</v>
      </c>
      <c r="B2445" s="45" t="s">
        <v>13</v>
      </c>
      <c r="C2445" s="45" t="s">
        <v>54</v>
      </c>
      <c r="D2445" s="45">
        <v>842</v>
      </c>
      <c r="E2445" s="45">
        <v>4.6914860900000004E-3</v>
      </c>
      <c r="F2445" s="45">
        <v>8.6204833000000001E-4</v>
      </c>
      <c r="G2445" s="45">
        <v>7.0413508000000005E-4</v>
      </c>
      <c r="H2445" s="45">
        <v>3.1253021700000001E-3</v>
      </c>
    </row>
    <row r="2446" spans="1:8" x14ac:dyDescent="0.35">
      <c r="A2446" s="45" t="s">
        <v>68</v>
      </c>
      <c r="B2446" s="45" t="s">
        <v>8</v>
      </c>
      <c r="C2446" s="45" t="s">
        <v>55</v>
      </c>
      <c r="D2446" s="45">
        <v>946</v>
      </c>
      <c r="E2446" s="45">
        <v>6.63150376E-3</v>
      </c>
      <c r="F2446" s="45">
        <v>9.6541944999999996E-4</v>
      </c>
      <c r="G2446" s="45">
        <v>1.40989571E-3</v>
      </c>
      <c r="H2446" s="45">
        <v>4.2561880899999998E-3</v>
      </c>
    </row>
    <row r="2447" spans="1:8" x14ac:dyDescent="0.35">
      <c r="A2447" s="45" t="s">
        <v>68</v>
      </c>
      <c r="B2447" s="45" t="s">
        <v>10</v>
      </c>
      <c r="C2447" s="45" t="s">
        <v>55</v>
      </c>
      <c r="D2447" s="45">
        <v>405</v>
      </c>
      <c r="E2447" s="45">
        <v>5.8174723400000001E-3</v>
      </c>
      <c r="F2447" s="45">
        <v>7.5308617E-4</v>
      </c>
      <c r="G2447" s="45">
        <v>1.29063762E-3</v>
      </c>
      <c r="H2447" s="45">
        <v>3.7737480399999998E-3</v>
      </c>
    </row>
    <row r="2448" spans="1:8" x14ac:dyDescent="0.35">
      <c r="A2448" s="45" t="s">
        <v>68</v>
      </c>
      <c r="B2448" s="45" t="s">
        <v>11</v>
      </c>
      <c r="C2448" s="45" t="s">
        <v>55</v>
      </c>
      <c r="D2448" s="45">
        <v>150</v>
      </c>
      <c r="E2448" s="45">
        <v>6.3641972999999999E-3</v>
      </c>
      <c r="F2448" s="45">
        <v>8.8780838999999998E-4</v>
      </c>
      <c r="G2448" s="45">
        <v>1.3201386300000001E-3</v>
      </c>
      <c r="H2448" s="45">
        <v>4.1562497400000004E-3</v>
      </c>
    </row>
    <row r="2449" spans="1:8" x14ac:dyDescent="0.35">
      <c r="A2449" s="45" t="s">
        <v>68</v>
      </c>
      <c r="B2449" s="45" t="s">
        <v>12</v>
      </c>
      <c r="C2449" s="45" t="s">
        <v>55</v>
      </c>
      <c r="D2449" s="45">
        <v>198</v>
      </c>
      <c r="E2449" s="45">
        <v>7.9921901800000007E-3</v>
      </c>
      <c r="F2449" s="45">
        <v>1.37497638E-3</v>
      </c>
      <c r="G2449" s="45">
        <v>1.5523870499999999E-3</v>
      </c>
      <c r="H2449" s="45">
        <v>5.0648262700000004E-3</v>
      </c>
    </row>
    <row r="2450" spans="1:8" x14ac:dyDescent="0.35">
      <c r="A2450" s="45" t="s">
        <v>68</v>
      </c>
      <c r="B2450" s="45" t="s">
        <v>13</v>
      </c>
      <c r="C2450" s="45" t="s">
        <v>55</v>
      </c>
      <c r="D2450" s="45">
        <v>193</v>
      </c>
      <c r="E2450" s="45">
        <v>7.1515181700000001E-3</v>
      </c>
      <c r="F2450" s="45">
        <v>1.0511415599999999E-3</v>
      </c>
      <c r="G2450" s="45">
        <v>1.5837288799999999E-3</v>
      </c>
      <c r="H2450" s="45">
        <v>4.5166472500000002E-3</v>
      </c>
    </row>
    <row r="2451" spans="1:8" x14ac:dyDescent="0.35">
      <c r="A2451" s="45" t="s">
        <v>68</v>
      </c>
      <c r="B2451" s="45" t="s">
        <v>8</v>
      </c>
      <c r="C2451" s="45" t="s">
        <v>56</v>
      </c>
      <c r="D2451" s="45">
        <v>2742</v>
      </c>
      <c r="E2451" s="45">
        <v>5.8013967499999999E-3</v>
      </c>
      <c r="F2451" s="45">
        <v>1.0114987E-3</v>
      </c>
      <c r="G2451" s="45">
        <v>1.02559273E-3</v>
      </c>
      <c r="H2451" s="45">
        <v>3.7643048400000001E-3</v>
      </c>
    </row>
    <row r="2452" spans="1:8" x14ac:dyDescent="0.35">
      <c r="A2452" s="45" t="s">
        <v>68</v>
      </c>
      <c r="B2452" s="45" t="s">
        <v>10</v>
      </c>
      <c r="C2452" s="45" t="s">
        <v>56</v>
      </c>
      <c r="D2452" s="45">
        <v>1051</v>
      </c>
      <c r="E2452" s="45">
        <v>5.25098427E-3</v>
      </c>
      <c r="F2452" s="45">
        <v>9.4843510999999996E-4</v>
      </c>
      <c r="G2452" s="45">
        <v>8.4484109E-4</v>
      </c>
      <c r="H2452" s="45">
        <v>3.4577075900000002E-3</v>
      </c>
    </row>
    <row r="2453" spans="1:8" x14ac:dyDescent="0.35">
      <c r="A2453" s="45" t="s">
        <v>68</v>
      </c>
      <c r="B2453" s="45" t="s">
        <v>11</v>
      </c>
      <c r="C2453" s="45" t="s">
        <v>56</v>
      </c>
      <c r="D2453" s="45">
        <v>494</v>
      </c>
      <c r="E2453" s="45">
        <v>5.6822609600000002E-3</v>
      </c>
      <c r="F2453" s="45">
        <v>1.01655022E-3</v>
      </c>
      <c r="G2453" s="45">
        <v>9.7906334000000001E-4</v>
      </c>
      <c r="H2453" s="45">
        <v>3.6866469400000002E-3</v>
      </c>
    </row>
    <row r="2454" spans="1:8" x14ac:dyDescent="0.35">
      <c r="A2454" s="45" t="s">
        <v>68</v>
      </c>
      <c r="B2454" s="45" t="s">
        <v>12</v>
      </c>
      <c r="C2454" s="45" t="s">
        <v>56</v>
      </c>
      <c r="D2454" s="45">
        <v>220</v>
      </c>
      <c r="E2454" s="45">
        <v>7.66650861E-3</v>
      </c>
      <c r="F2454" s="45">
        <v>1.3894147600000001E-3</v>
      </c>
      <c r="G2454" s="45">
        <v>1.2560498400000001E-3</v>
      </c>
      <c r="H2454" s="45">
        <v>5.0210435299999998E-3</v>
      </c>
    </row>
    <row r="2455" spans="1:8" x14ac:dyDescent="0.35">
      <c r="A2455" s="45" t="s">
        <v>68</v>
      </c>
      <c r="B2455" s="45" t="s">
        <v>13</v>
      </c>
      <c r="C2455" s="45" t="s">
        <v>56</v>
      </c>
      <c r="D2455" s="45">
        <v>977</v>
      </c>
      <c r="E2455" s="45">
        <v>6.0337529399999996E-3</v>
      </c>
      <c r="F2455" s="45">
        <v>9.9168586E-4</v>
      </c>
      <c r="G2455" s="45">
        <v>1.19166737E-3</v>
      </c>
      <c r="H2455" s="45">
        <v>3.85039922E-3</v>
      </c>
    </row>
    <row r="2456" spans="1:8" x14ac:dyDescent="0.35">
      <c r="A2456" s="45" t="s">
        <v>165</v>
      </c>
      <c r="B2456" s="45" t="s">
        <v>8</v>
      </c>
      <c r="C2456" s="45" t="s">
        <v>9</v>
      </c>
      <c r="D2456" s="45">
        <v>58372</v>
      </c>
      <c r="E2456" s="45">
        <v>6.1337528100000004E-3</v>
      </c>
      <c r="F2456" s="45">
        <v>9.380371E-4</v>
      </c>
      <c r="G2456" s="45">
        <v>1.08565453E-3</v>
      </c>
      <c r="H2456" s="45">
        <v>4.1099617500000001E-3</v>
      </c>
    </row>
    <row r="2457" spans="1:8" x14ac:dyDescent="0.35">
      <c r="A2457" s="45" t="s">
        <v>165</v>
      </c>
      <c r="B2457" s="45" t="s">
        <v>10</v>
      </c>
      <c r="C2457" s="45" t="s">
        <v>9</v>
      </c>
      <c r="D2457" s="45">
        <v>26406</v>
      </c>
      <c r="E2457" s="45">
        <v>5.4588469700000003E-3</v>
      </c>
      <c r="F2457" s="45">
        <v>8.3560749000000003E-4</v>
      </c>
      <c r="G2457" s="45">
        <v>9.4291467000000003E-4</v>
      </c>
      <c r="H2457" s="45">
        <v>3.6802388499999998E-3</v>
      </c>
    </row>
    <row r="2458" spans="1:8" x14ac:dyDescent="0.35">
      <c r="A2458" s="45" t="s">
        <v>165</v>
      </c>
      <c r="B2458" s="45" t="s">
        <v>11</v>
      </c>
      <c r="C2458" s="45" t="s">
        <v>9</v>
      </c>
      <c r="D2458" s="45">
        <v>12597</v>
      </c>
      <c r="E2458" s="45">
        <v>6.1198835300000001E-3</v>
      </c>
      <c r="F2458" s="45">
        <v>9.7353952999999999E-4</v>
      </c>
      <c r="G2458" s="45">
        <v>1.0738546099999999E-3</v>
      </c>
      <c r="H2458" s="45">
        <v>4.0723575200000001E-3</v>
      </c>
    </row>
    <row r="2459" spans="1:8" x14ac:dyDescent="0.35">
      <c r="A2459" s="45" t="s">
        <v>165</v>
      </c>
      <c r="B2459" s="45" t="s">
        <v>12</v>
      </c>
      <c r="C2459" s="45" t="s">
        <v>9</v>
      </c>
      <c r="D2459" s="45">
        <v>4895</v>
      </c>
      <c r="E2459" s="45">
        <v>7.8357992299999991E-3</v>
      </c>
      <c r="F2459" s="45">
        <v>1.27656693E-3</v>
      </c>
      <c r="G2459" s="45">
        <v>1.3981384500000001E-3</v>
      </c>
      <c r="H2459" s="45">
        <v>5.1610389900000001E-3</v>
      </c>
    </row>
    <row r="2460" spans="1:8" x14ac:dyDescent="0.35">
      <c r="A2460" s="45" t="s">
        <v>165</v>
      </c>
      <c r="B2460" s="45" t="s">
        <v>13</v>
      </c>
      <c r="C2460" s="45" t="s">
        <v>9</v>
      </c>
      <c r="D2460" s="45">
        <v>14474</v>
      </c>
      <c r="E2460" s="45">
        <v>6.8014851199999999E-3</v>
      </c>
      <c r="F2460" s="45">
        <v>9.795203499999999E-4</v>
      </c>
      <c r="G2460" s="45">
        <v>1.2506554699999999E-3</v>
      </c>
      <c r="H2460" s="45">
        <v>4.5711984700000001E-3</v>
      </c>
    </row>
    <row r="2461" spans="1:8" x14ac:dyDescent="0.35">
      <c r="A2461" s="45" t="s">
        <v>165</v>
      </c>
      <c r="B2461" s="45" t="s">
        <v>8</v>
      </c>
      <c r="C2461" s="45" t="s">
        <v>14</v>
      </c>
      <c r="D2461" s="45">
        <v>1160</v>
      </c>
      <c r="E2461" s="45">
        <v>6.4725612299999999E-3</v>
      </c>
      <c r="F2461" s="45">
        <v>1.3173189700000001E-3</v>
      </c>
      <c r="G2461" s="45">
        <v>9.7907662000000007E-4</v>
      </c>
      <c r="H2461" s="45">
        <v>4.1761651400000002E-3</v>
      </c>
    </row>
    <row r="2462" spans="1:8" x14ac:dyDescent="0.35">
      <c r="A2462" s="45" t="s">
        <v>165</v>
      </c>
      <c r="B2462" s="45" t="s">
        <v>10</v>
      </c>
      <c r="C2462" s="45" t="s">
        <v>14</v>
      </c>
      <c r="D2462" s="45">
        <v>510</v>
      </c>
      <c r="E2462" s="45">
        <v>5.8219405799999997E-3</v>
      </c>
      <c r="F2462" s="45">
        <v>1.1058231099999999E-3</v>
      </c>
      <c r="G2462" s="45">
        <v>8.9660469999999998E-4</v>
      </c>
      <c r="H2462" s="45">
        <v>3.81951227E-3</v>
      </c>
    </row>
    <row r="2463" spans="1:8" x14ac:dyDescent="0.35">
      <c r="A2463" s="45" t="s">
        <v>165</v>
      </c>
      <c r="B2463" s="45" t="s">
        <v>11</v>
      </c>
      <c r="C2463" s="45" t="s">
        <v>14</v>
      </c>
      <c r="D2463" s="45">
        <v>208</v>
      </c>
      <c r="E2463" s="45">
        <v>6.2921783600000001E-3</v>
      </c>
      <c r="F2463" s="45">
        <v>1.4127045400000001E-3</v>
      </c>
      <c r="G2463" s="45">
        <v>8.9387438999999997E-4</v>
      </c>
      <c r="H2463" s="45">
        <v>3.9855989399999996E-3</v>
      </c>
    </row>
    <row r="2464" spans="1:8" x14ac:dyDescent="0.35">
      <c r="A2464" s="45" t="s">
        <v>165</v>
      </c>
      <c r="B2464" s="45" t="s">
        <v>12</v>
      </c>
      <c r="C2464" s="45" t="s">
        <v>14</v>
      </c>
      <c r="D2464" s="45">
        <v>102</v>
      </c>
      <c r="E2464" s="45">
        <v>8.1082060199999997E-3</v>
      </c>
      <c r="F2464" s="45">
        <v>2.0631351899999999E-3</v>
      </c>
      <c r="G2464" s="45">
        <v>1.11712485E-3</v>
      </c>
      <c r="H2464" s="45">
        <v>4.9279454700000003E-3</v>
      </c>
    </row>
    <row r="2465" spans="1:8" x14ac:dyDescent="0.35">
      <c r="A2465" s="45" t="s">
        <v>165</v>
      </c>
      <c r="B2465" s="45" t="s">
        <v>13</v>
      </c>
      <c r="C2465" s="45" t="s">
        <v>14</v>
      </c>
      <c r="D2465" s="45">
        <v>340</v>
      </c>
      <c r="E2465" s="45">
        <v>7.0681506299999997E-3</v>
      </c>
      <c r="F2465" s="45">
        <v>1.3524643599999999E-3</v>
      </c>
      <c r="G2465" s="45">
        <v>1.1134937599999999E-3</v>
      </c>
      <c r="H2465" s="45">
        <v>4.6021920299999996E-3</v>
      </c>
    </row>
    <row r="2466" spans="1:8" x14ac:dyDescent="0.35">
      <c r="A2466" s="45" t="s">
        <v>165</v>
      </c>
      <c r="B2466" s="45" t="s">
        <v>8</v>
      </c>
      <c r="C2466" s="45" t="s">
        <v>15</v>
      </c>
      <c r="D2466" s="45">
        <v>666</v>
      </c>
      <c r="E2466" s="45">
        <v>7.0048518199999996E-3</v>
      </c>
      <c r="F2466" s="45">
        <v>1.2380607299999999E-3</v>
      </c>
      <c r="G2466" s="45">
        <v>1.62080459E-3</v>
      </c>
      <c r="H2466" s="45">
        <v>4.1459860199999999E-3</v>
      </c>
    </row>
    <row r="2467" spans="1:8" x14ac:dyDescent="0.35">
      <c r="A2467" s="45" t="s">
        <v>165</v>
      </c>
      <c r="B2467" s="45" t="s">
        <v>10</v>
      </c>
      <c r="C2467" s="45" t="s">
        <v>15</v>
      </c>
      <c r="D2467" s="45">
        <v>269</v>
      </c>
      <c r="E2467" s="45">
        <v>6.67604614E-3</v>
      </c>
      <c r="F2467" s="45">
        <v>1.04588301E-3</v>
      </c>
      <c r="G2467" s="45">
        <v>1.44099349E-3</v>
      </c>
      <c r="H2467" s="45">
        <v>4.1891691799999997E-3</v>
      </c>
    </row>
    <row r="2468" spans="1:8" x14ac:dyDescent="0.35">
      <c r="A2468" s="45" t="s">
        <v>165</v>
      </c>
      <c r="B2468" s="45" t="s">
        <v>11</v>
      </c>
      <c r="C2468" s="45" t="s">
        <v>15</v>
      </c>
      <c r="D2468" s="45">
        <v>161</v>
      </c>
      <c r="E2468" s="45">
        <v>6.6495569399999998E-3</v>
      </c>
      <c r="F2468" s="45">
        <v>1.35050009E-3</v>
      </c>
      <c r="G2468" s="45">
        <v>1.6579678899999999E-3</v>
      </c>
      <c r="H2468" s="45">
        <v>3.6410884299999998E-3</v>
      </c>
    </row>
    <row r="2469" spans="1:8" x14ac:dyDescent="0.35">
      <c r="A2469" s="45" t="s">
        <v>165</v>
      </c>
      <c r="B2469" s="45" t="s">
        <v>12</v>
      </c>
      <c r="C2469" s="45" t="s">
        <v>15</v>
      </c>
      <c r="D2469" s="45">
        <v>57</v>
      </c>
      <c r="E2469" s="45">
        <v>8.8777206500000004E-3</v>
      </c>
      <c r="F2469" s="45">
        <v>1.67397632E-3</v>
      </c>
      <c r="G2469" s="45">
        <v>2.1263805600000001E-3</v>
      </c>
      <c r="H2469" s="45">
        <v>5.0773633200000001E-3</v>
      </c>
    </row>
    <row r="2470" spans="1:8" x14ac:dyDescent="0.35">
      <c r="A2470" s="45" t="s">
        <v>165</v>
      </c>
      <c r="B2470" s="45" t="s">
        <v>13</v>
      </c>
      <c r="C2470" s="45" t="s">
        <v>15</v>
      </c>
      <c r="D2470" s="45">
        <v>179</v>
      </c>
      <c r="E2470" s="45">
        <v>7.2221573200000003E-3</v>
      </c>
      <c r="F2470" s="45">
        <v>1.2869204100000001E-3</v>
      </c>
      <c r="G2470" s="45">
        <v>1.69660384E-3</v>
      </c>
      <c r="H2470" s="45">
        <v>4.2386325800000003E-3</v>
      </c>
    </row>
    <row r="2471" spans="1:8" x14ac:dyDescent="0.35">
      <c r="A2471" s="45" t="s">
        <v>165</v>
      </c>
      <c r="B2471" s="45" t="s">
        <v>8</v>
      </c>
      <c r="C2471" s="45" t="s">
        <v>16</v>
      </c>
      <c r="D2471" s="45">
        <v>753</v>
      </c>
      <c r="E2471" s="45">
        <v>5.5274117000000001E-3</v>
      </c>
      <c r="F2471" s="45">
        <v>8.0821750000000003E-4</v>
      </c>
      <c r="G2471" s="45">
        <v>5.0484765999999996E-4</v>
      </c>
      <c r="H2471" s="45">
        <v>4.2143460900000004E-3</v>
      </c>
    </row>
    <row r="2472" spans="1:8" x14ac:dyDescent="0.35">
      <c r="A2472" s="45" t="s">
        <v>165</v>
      </c>
      <c r="B2472" s="45" t="s">
        <v>10</v>
      </c>
      <c r="C2472" s="45" t="s">
        <v>16</v>
      </c>
      <c r="D2472" s="45">
        <v>362</v>
      </c>
      <c r="E2472" s="45">
        <v>5.1039426000000004E-3</v>
      </c>
      <c r="F2472" s="45">
        <v>6.5694034999999997E-4</v>
      </c>
      <c r="G2472" s="45">
        <v>4.5285939999999998E-4</v>
      </c>
      <c r="H2472" s="45">
        <v>3.9941424000000001E-3</v>
      </c>
    </row>
    <row r="2473" spans="1:8" x14ac:dyDescent="0.35">
      <c r="A2473" s="45" t="s">
        <v>165</v>
      </c>
      <c r="B2473" s="45" t="s">
        <v>11</v>
      </c>
      <c r="C2473" s="45" t="s">
        <v>16</v>
      </c>
      <c r="D2473" s="45">
        <v>178</v>
      </c>
      <c r="E2473" s="45">
        <v>5.4087986500000003E-3</v>
      </c>
      <c r="F2473" s="45">
        <v>8.8281552999999995E-4</v>
      </c>
      <c r="G2473" s="45">
        <v>5.1068950999999996E-4</v>
      </c>
      <c r="H2473" s="45">
        <v>4.0152931599999999E-3</v>
      </c>
    </row>
    <row r="2474" spans="1:8" x14ac:dyDescent="0.35">
      <c r="A2474" s="45" t="s">
        <v>165</v>
      </c>
      <c r="B2474" s="45" t="s">
        <v>12</v>
      </c>
      <c r="C2474" s="45" t="s">
        <v>16</v>
      </c>
      <c r="D2474" s="45">
        <v>20</v>
      </c>
      <c r="E2474" s="45">
        <v>8.0827544300000002E-3</v>
      </c>
      <c r="F2474" s="45">
        <v>1.8304396100000001E-3</v>
      </c>
      <c r="G2474" s="45">
        <v>5.4108784E-4</v>
      </c>
      <c r="H2474" s="45">
        <v>5.7112266199999999E-3</v>
      </c>
    </row>
    <row r="2475" spans="1:8" x14ac:dyDescent="0.35">
      <c r="A2475" s="45" t="s">
        <v>165</v>
      </c>
      <c r="B2475" s="45" t="s">
        <v>13</v>
      </c>
      <c r="C2475" s="45" t="s">
        <v>16</v>
      </c>
      <c r="D2475" s="45">
        <v>193</v>
      </c>
      <c r="E2475" s="45">
        <v>6.1662826099999997E-3</v>
      </c>
      <c r="F2475" s="45">
        <v>9.1723013999999998E-4</v>
      </c>
      <c r="G2475" s="45">
        <v>5.9321603999999998E-4</v>
      </c>
      <c r="H2475" s="45">
        <v>4.6558359700000001E-3</v>
      </c>
    </row>
    <row r="2476" spans="1:8" x14ac:dyDescent="0.35">
      <c r="A2476" s="45" t="s">
        <v>165</v>
      </c>
      <c r="B2476" s="45" t="s">
        <v>8</v>
      </c>
      <c r="C2476" s="45" t="s">
        <v>17</v>
      </c>
      <c r="D2476" s="45">
        <v>844</v>
      </c>
      <c r="E2476" s="45">
        <v>6.5669017399999996E-3</v>
      </c>
      <c r="F2476" s="45">
        <v>8.1066492000000001E-4</v>
      </c>
      <c r="G2476" s="45">
        <v>1.02143923E-3</v>
      </c>
      <c r="H2476" s="45">
        <v>4.7347971100000002E-3</v>
      </c>
    </row>
    <row r="2477" spans="1:8" x14ac:dyDescent="0.35">
      <c r="A2477" s="45" t="s">
        <v>165</v>
      </c>
      <c r="B2477" s="45" t="s">
        <v>10</v>
      </c>
      <c r="C2477" s="45" t="s">
        <v>17</v>
      </c>
      <c r="D2477" s="45">
        <v>331</v>
      </c>
      <c r="E2477" s="45">
        <v>6.2762949199999998E-3</v>
      </c>
      <c r="F2477" s="45">
        <v>6.8486323999999998E-4</v>
      </c>
      <c r="G2477" s="45">
        <v>9.5847996E-4</v>
      </c>
      <c r="H2477" s="45">
        <v>4.6329512199999997E-3</v>
      </c>
    </row>
    <row r="2478" spans="1:8" x14ac:dyDescent="0.35">
      <c r="A2478" s="45" t="s">
        <v>165</v>
      </c>
      <c r="B2478" s="45" t="s">
        <v>11</v>
      </c>
      <c r="C2478" s="45" t="s">
        <v>17</v>
      </c>
      <c r="D2478" s="45">
        <v>194</v>
      </c>
      <c r="E2478" s="45">
        <v>6.2253004500000004E-3</v>
      </c>
      <c r="F2478" s="45">
        <v>8.6137338999999998E-4</v>
      </c>
      <c r="G2478" s="45">
        <v>9.3415879999999998E-4</v>
      </c>
      <c r="H2478" s="45">
        <v>4.4297677899999997E-3</v>
      </c>
    </row>
    <row r="2479" spans="1:8" x14ac:dyDescent="0.35">
      <c r="A2479" s="45" t="s">
        <v>165</v>
      </c>
      <c r="B2479" s="45" t="s">
        <v>12</v>
      </c>
      <c r="C2479" s="45" t="s">
        <v>17</v>
      </c>
      <c r="D2479" s="45">
        <v>87</v>
      </c>
      <c r="E2479" s="45">
        <v>8.0922730699999994E-3</v>
      </c>
      <c r="F2479" s="45">
        <v>1.1639259E-3</v>
      </c>
      <c r="G2479" s="45">
        <v>1.09195378E-3</v>
      </c>
      <c r="H2479" s="45">
        <v>5.8363929E-3</v>
      </c>
    </row>
    <row r="2480" spans="1:8" x14ac:dyDescent="0.35">
      <c r="A2480" s="45" t="s">
        <v>165</v>
      </c>
      <c r="B2480" s="45" t="s">
        <v>13</v>
      </c>
      <c r="C2480" s="45" t="s">
        <v>17</v>
      </c>
      <c r="D2480" s="45">
        <v>232</v>
      </c>
      <c r="E2480" s="45">
        <v>6.6951526200000003E-3</v>
      </c>
      <c r="F2480" s="45">
        <v>8.1527357000000004E-4</v>
      </c>
      <c r="G2480" s="45">
        <v>1.1578062799999999E-3</v>
      </c>
      <c r="H2480" s="45">
        <v>4.7220723200000004E-3</v>
      </c>
    </row>
    <row r="2481" spans="1:8" x14ac:dyDescent="0.35">
      <c r="A2481" s="45" t="s">
        <v>165</v>
      </c>
      <c r="B2481" s="45" t="s">
        <v>8</v>
      </c>
      <c r="C2481" s="45" t="s">
        <v>18</v>
      </c>
      <c r="D2481" s="45">
        <v>791</v>
      </c>
      <c r="E2481" s="45">
        <v>7.3759040399999998E-3</v>
      </c>
      <c r="F2481" s="45">
        <v>7.1797278999999998E-4</v>
      </c>
      <c r="G2481" s="45">
        <v>1.5627338799999999E-3</v>
      </c>
      <c r="H2481" s="45">
        <v>5.0951968999999996E-3</v>
      </c>
    </row>
    <row r="2482" spans="1:8" x14ac:dyDescent="0.35">
      <c r="A2482" s="45" t="s">
        <v>165</v>
      </c>
      <c r="B2482" s="45" t="s">
        <v>10</v>
      </c>
      <c r="C2482" s="45" t="s">
        <v>18</v>
      </c>
      <c r="D2482" s="45">
        <v>260</v>
      </c>
      <c r="E2482" s="45">
        <v>6.4844193099999996E-3</v>
      </c>
      <c r="F2482" s="45">
        <v>6.3368031000000003E-4</v>
      </c>
      <c r="G2482" s="45">
        <v>1.36903467E-3</v>
      </c>
      <c r="H2482" s="45">
        <v>4.4817038300000002E-3</v>
      </c>
    </row>
    <row r="2483" spans="1:8" x14ac:dyDescent="0.35">
      <c r="A2483" s="45" t="s">
        <v>165</v>
      </c>
      <c r="B2483" s="45" t="s">
        <v>11</v>
      </c>
      <c r="C2483" s="45" t="s">
        <v>18</v>
      </c>
      <c r="D2483" s="45">
        <v>202</v>
      </c>
      <c r="E2483" s="45">
        <v>6.66529129E-3</v>
      </c>
      <c r="F2483" s="45">
        <v>7.3713076000000001E-4</v>
      </c>
      <c r="G2483" s="45">
        <v>1.50909859E-3</v>
      </c>
      <c r="H2483" s="45">
        <v>4.41906148E-3</v>
      </c>
    </row>
    <row r="2484" spans="1:8" x14ac:dyDescent="0.35">
      <c r="A2484" s="45" t="s">
        <v>165</v>
      </c>
      <c r="B2484" s="45" t="s">
        <v>12</v>
      </c>
      <c r="C2484" s="45" t="s">
        <v>18</v>
      </c>
      <c r="D2484" s="45">
        <v>82</v>
      </c>
      <c r="E2484" s="45">
        <v>8.4674229699999992E-3</v>
      </c>
      <c r="F2484" s="45">
        <v>8.3897897999999998E-4</v>
      </c>
      <c r="G2484" s="45">
        <v>1.68699163E-3</v>
      </c>
      <c r="H2484" s="45">
        <v>5.9414518700000004E-3</v>
      </c>
    </row>
    <row r="2485" spans="1:8" x14ac:dyDescent="0.35">
      <c r="A2485" s="45" t="s">
        <v>165</v>
      </c>
      <c r="B2485" s="45" t="s">
        <v>13</v>
      </c>
      <c r="C2485" s="45" t="s">
        <v>18</v>
      </c>
      <c r="D2485" s="45">
        <v>247</v>
      </c>
      <c r="E2485" s="45">
        <v>8.5330913099999992E-3</v>
      </c>
      <c r="F2485" s="45">
        <v>7.5086195999999998E-4</v>
      </c>
      <c r="G2485" s="45">
        <v>1.7692398900000001E-3</v>
      </c>
      <c r="H2485" s="45">
        <v>6.0129889799999999E-3</v>
      </c>
    </row>
    <row r="2486" spans="1:8" x14ac:dyDescent="0.35">
      <c r="A2486" s="45" t="s">
        <v>165</v>
      </c>
      <c r="B2486" s="45" t="s">
        <v>8</v>
      </c>
      <c r="C2486" s="45" t="s">
        <v>19</v>
      </c>
      <c r="D2486" s="45">
        <v>847</v>
      </c>
      <c r="E2486" s="45">
        <v>6.7738393499999997E-3</v>
      </c>
      <c r="F2486" s="45">
        <v>1.0272637299999999E-3</v>
      </c>
      <c r="G2486" s="45">
        <v>1.14713123E-3</v>
      </c>
      <c r="H2486" s="45">
        <v>4.5994438799999999E-3</v>
      </c>
    </row>
    <row r="2487" spans="1:8" x14ac:dyDescent="0.35">
      <c r="A2487" s="45" t="s">
        <v>165</v>
      </c>
      <c r="B2487" s="45" t="s">
        <v>10</v>
      </c>
      <c r="C2487" s="45" t="s">
        <v>19</v>
      </c>
      <c r="D2487" s="45">
        <v>333</v>
      </c>
      <c r="E2487" s="45">
        <v>6.2323084599999997E-3</v>
      </c>
      <c r="F2487" s="45">
        <v>7.8043296999999998E-4</v>
      </c>
      <c r="G2487" s="45">
        <v>1.0938018800000001E-3</v>
      </c>
      <c r="H2487" s="45">
        <v>4.3580731100000001E-3</v>
      </c>
    </row>
    <row r="2488" spans="1:8" x14ac:dyDescent="0.35">
      <c r="A2488" s="45" t="s">
        <v>165</v>
      </c>
      <c r="B2488" s="45" t="s">
        <v>11</v>
      </c>
      <c r="C2488" s="45" t="s">
        <v>19</v>
      </c>
      <c r="D2488" s="45">
        <v>211</v>
      </c>
      <c r="E2488" s="45">
        <v>7.1350050399999997E-3</v>
      </c>
      <c r="F2488" s="45">
        <v>1.0671732499999999E-3</v>
      </c>
      <c r="G2488" s="45">
        <v>1.1269635000000001E-3</v>
      </c>
      <c r="H2488" s="45">
        <v>4.9408677700000002E-3</v>
      </c>
    </row>
    <row r="2489" spans="1:8" x14ac:dyDescent="0.35">
      <c r="A2489" s="45" t="s">
        <v>165</v>
      </c>
      <c r="B2489" s="45" t="s">
        <v>12</v>
      </c>
      <c r="C2489" s="45" t="s">
        <v>19</v>
      </c>
      <c r="D2489" s="45">
        <v>64</v>
      </c>
      <c r="E2489" s="45">
        <v>8.7735095700000008E-3</v>
      </c>
      <c r="F2489" s="45">
        <v>1.75021681E-3</v>
      </c>
      <c r="G2489" s="45">
        <v>1.4599607099999999E-3</v>
      </c>
      <c r="H2489" s="45">
        <v>5.5633316600000003E-3</v>
      </c>
    </row>
    <row r="2490" spans="1:8" x14ac:dyDescent="0.35">
      <c r="A2490" s="45" t="s">
        <v>165</v>
      </c>
      <c r="B2490" s="45" t="s">
        <v>13</v>
      </c>
      <c r="C2490" s="45" t="s">
        <v>19</v>
      </c>
      <c r="D2490" s="45">
        <v>239</v>
      </c>
      <c r="E2490" s="45">
        <v>6.6740273500000002E-3</v>
      </c>
      <c r="F2490" s="45">
        <v>1.14234633E-3</v>
      </c>
      <c r="G2490" s="45">
        <v>1.15547007E-3</v>
      </c>
      <c r="H2490" s="45">
        <v>4.3762104500000001E-3</v>
      </c>
    </row>
    <row r="2491" spans="1:8" x14ac:dyDescent="0.35">
      <c r="A2491" s="45" t="s">
        <v>165</v>
      </c>
      <c r="B2491" s="45" t="s">
        <v>8</v>
      </c>
      <c r="C2491" s="45" t="s">
        <v>20</v>
      </c>
      <c r="D2491" s="45">
        <v>685</v>
      </c>
      <c r="E2491" s="45">
        <v>4.6199139300000004E-3</v>
      </c>
      <c r="F2491" s="45">
        <v>8.4472131000000005E-4</v>
      </c>
      <c r="G2491" s="45">
        <v>5.1921103999999995E-4</v>
      </c>
      <c r="H2491" s="45">
        <v>3.2559810999999998E-3</v>
      </c>
    </row>
    <row r="2492" spans="1:8" x14ac:dyDescent="0.35">
      <c r="A2492" s="45" t="s">
        <v>165</v>
      </c>
      <c r="B2492" s="45" t="s">
        <v>10</v>
      </c>
      <c r="C2492" s="45" t="s">
        <v>20</v>
      </c>
      <c r="D2492" s="45">
        <v>265</v>
      </c>
      <c r="E2492" s="45">
        <v>4.2034851000000003E-3</v>
      </c>
      <c r="F2492" s="45">
        <v>8.1926950999999999E-4</v>
      </c>
      <c r="G2492" s="45">
        <v>4.3815491E-4</v>
      </c>
      <c r="H2492" s="45">
        <v>2.9460602E-3</v>
      </c>
    </row>
    <row r="2493" spans="1:8" x14ac:dyDescent="0.35">
      <c r="A2493" s="45" t="s">
        <v>165</v>
      </c>
      <c r="B2493" s="45" t="s">
        <v>11</v>
      </c>
      <c r="C2493" s="45" t="s">
        <v>20</v>
      </c>
      <c r="D2493" s="45">
        <v>171</v>
      </c>
      <c r="E2493" s="45">
        <v>4.6433016899999997E-3</v>
      </c>
      <c r="F2493" s="45">
        <v>8.8193066000000003E-4</v>
      </c>
      <c r="G2493" s="45">
        <v>4.9145796999999997E-4</v>
      </c>
      <c r="H2493" s="45">
        <v>3.2699125800000001E-3</v>
      </c>
    </row>
    <row r="2494" spans="1:8" x14ac:dyDescent="0.35">
      <c r="A2494" s="45" t="s">
        <v>165</v>
      </c>
      <c r="B2494" s="45" t="s">
        <v>12</v>
      </c>
      <c r="C2494" s="45" t="s">
        <v>20</v>
      </c>
      <c r="D2494" s="45">
        <v>47</v>
      </c>
      <c r="E2494" s="45">
        <v>5.9640954999999997E-3</v>
      </c>
      <c r="F2494" s="45">
        <v>1.1837566699999999E-3</v>
      </c>
      <c r="G2494" s="45">
        <v>5.1196786999999999E-4</v>
      </c>
      <c r="H2494" s="45">
        <v>4.2683705100000002E-3</v>
      </c>
    </row>
    <row r="2495" spans="1:8" x14ac:dyDescent="0.35">
      <c r="A2495" s="45" t="s">
        <v>165</v>
      </c>
      <c r="B2495" s="45" t="s">
        <v>13</v>
      </c>
      <c r="C2495" s="45" t="s">
        <v>20</v>
      </c>
      <c r="D2495" s="45">
        <v>202</v>
      </c>
      <c r="E2495" s="45">
        <v>4.8336654200000001E-3</v>
      </c>
      <c r="F2495" s="45">
        <v>7.6772758999999998E-4</v>
      </c>
      <c r="G2495" s="45">
        <v>6.5072629000000005E-4</v>
      </c>
      <c r="H2495" s="45">
        <v>3.4152110700000002E-3</v>
      </c>
    </row>
    <row r="2496" spans="1:8" x14ac:dyDescent="0.35">
      <c r="A2496" s="45" t="s">
        <v>165</v>
      </c>
      <c r="B2496" s="45" t="s">
        <v>8</v>
      </c>
      <c r="C2496" s="45" t="s">
        <v>21</v>
      </c>
      <c r="D2496" s="45">
        <v>644</v>
      </c>
      <c r="E2496" s="45">
        <v>8.6505058399999994E-3</v>
      </c>
      <c r="F2496" s="45">
        <v>1.20699239E-3</v>
      </c>
      <c r="G2496" s="45">
        <v>2.00896428E-3</v>
      </c>
      <c r="H2496" s="45">
        <v>5.4345487399999996E-3</v>
      </c>
    </row>
    <row r="2497" spans="1:8" x14ac:dyDescent="0.35">
      <c r="A2497" s="45" t="s">
        <v>165</v>
      </c>
      <c r="B2497" s="45" t="s">
        <v>10</v>
      </c>
      <c r="C2497" s="45" t="s">
        <v>21</v>
      </c>
      <c r="D2497" s="45">
        <v>241</v>
      </c>
      <c r="E2497" s="45">
        <v>7.9006259799999992E-3</v>
      </c>
      <c r="F2497" s="45">
        <v>9.9455370000000004E-4</v>
      </c>
      <c r="G2497" s="45">
        <v>1.80862894E-3</v>
      </c>
      <c r="H2497" s="45">
        <v>5.0974428999999996E-3</v>
      </c>
    </row>
    <row r="2498" spans="1:8" x14ac:dyDescent="0.35">
      <c r="A2498" s="45" t="s">
        <v>165</v>
      </c>
      <c r="B2498" s="45" t="s">
        <v>11</v>
      </c>
      <c r="C2498" s="45" t="s">
        <v>21</v>
      </c>
      <c r="D2498" s="45">
        <v>129</v>
      </c>
      <c r="E2498" s="45">
        <v>7.7745475400000002E-3</v>
      </c>
      <c r="F2498" s="45">
        <v>1.14439758E-3</v>
      </c>
      <c r="G2498" s="45">
        <v>1.64952961E-3</v>
      </c>
      <c r="H2498" s="45">
        <v>4.9806199400000001E-3</v>
      </c>
    </row>
    <row r="2499" spans="1:8" x14ac:dyDescent="0.35">
      <c r="A2499" s="45" t="s">
        <v>165</v>
      </c>
      <c r="B2499" s="45" t="s">
        <v>12</v>
      </c>
      <c r="C2499" s="45" t="s">
        <v>21</v>
      </c>
      <c r="D2499" s="45">
        <v>89</v>
      </c>
      <c r="E2499" s="45">
        <v>1.060614312E-2</v>
      </c>
      <c r="F2499" s="45">
        <v>1.78175697E-3</v>
      </c>
      <c r="G2499" s="45">
        <v>2.4509724999999998E-3</v>
      </c>
      <c r="H2499" s="45">
        <v>6.3734132099999997E-3</v>
      </c>
    </row>
    <row r="2500" spans="1:8" x14ac:dyDescent="0.35">
      <c r="A2500" s="45" t="s">
        <v>165</v>
      </c>
      <c r="B2500" s="45" t="s">
        <v>13</v>
      </c>
      <c r="C2500" s="45" t="s">
        <v>21</v>
      </c>
      <c r="D2500" s="45">
        <v>185</v>
      </c>
      <c r="E2500" s="45">
        <v>9.29735961E-3</v>
      </c>
      <c r="F2500" s="45">
        <v>1.25087567E-3</v>
      </c>
      <c r="G2500" s="45">
        <v>2.3079326899999998E-3</v>
      </c>
      <c r="H2500" s="45">
        <v>5.7385508199999996E-3</v>
      </c>
    </row>
    <row r="2501" spans="1:8" x14ac:dyDescent="0.35">
      <c r="A2501" s="45" t="s">
        <v>165</v>
      </c>
      <c r="B2501" s="45" t="s">
        <v>8</v>
      </c>
      <c r="C2501" s="45" t="s">
        <v>22</v>
      </c>
      <c r="D2501" s="45">
        <v>628</v>
      </c>
      <c r="E2501" s="45">
        <v>7.5676012000000003E-3</v>
      </c>
      <c r="F2501" s="45">
        <v>1.0917961700000001E-3</v>
      </c>
      <c r="G2501" s="45">
        <v>1.55831614E-3</v>
      </c>
      <c r="H2501" s="45">
        <v>4.9174884000000004E-3</v>
      </c>
    </row>
    <row r="2502" spans="1:8" x14ac:dyDescent="0.35">
      <c r="A2502" s="45" t="s">
        <v>165</v>
      </c>
      <c r="B2502" s="45" t="s">
        <v>10</v>
      </c>
      <c r="C2502" s="45" t="s">
        <v>22</v>
      </c>
      <c r="D2502" s="45">
        <v>240</v>
      </c>
      <c r="E2502" s="45">
        <v>6.3244114100000004E-3</v>
      </c>
      <c r="F2502" s="45">
        <v>8.4490716E-4</v>
      </c>
      <c r="G2502" s="45">
        <v>1.45259427E-3</v>
      </c>
      <c r="H2502" s="45">
        <v>4.0269094900000002E-3</v>
      </c>
    </row>
    <row r="2503" spans="1:8" x14ac:dyDescent="0.35">
      <c r="A2503" s="45" t="s">
        <v>165</v>
      </c>
      <c r="B2503" s="45" t="s">
        <v>11</v>
      </c>
      <c r="C2503" s="45" t="s">
        <v>22</v>
      </c>
      <c r="D2503" s="45">
        <v>142</v>
      </c>
      <c r="E2503" s="45">
        <v>7.8438801699999994E-3</v>
      </c>
      <c r="F2503" s="45">
        <v>1.2610032699999999E-3</v>
      </c>
      <c r="G2503" s="45">
        <v>1.67229046E-3</v>
      </c>
      <c r="H2503" s="45">
        <v>4.91058594E-3</v>
      </c>
    </row>
    <row r="2504" spans="1:8" x14ac:dyDescent="0.35">
      <c r="A2504" s="45" t="s">
        <v>165</v>
      </c>
      <c r="B2504" s="45" t="s">
        <v>12</v>
      </c>
      <c r="C2504" s="45" t="s">
        <v>22</v>
      </c>
      <c r="D2504" s="45">
        <v>78</v>
      </c>
      <c r="E2504" s="45">
        <v>8.7955541299999992E-3</v>
      </c>
      <c r="F2504" s="45">
        <v>1.61117023E-3</v>
      </c>
      <c r="G2504" s="45">
        <v>1.60375096E-3</v>
      </c>
      <c r="H2504" s="45">
        <v>5.5806324500000002E-3</v>
      </c>
    </row>
    <row r="2505" spans="1:8" x14ac:dyDescent="0.35">
      <c r="A2505" s="45" t="s">
        <v>165</v>
      </c>
      <c r="B2505" s="45" t="s">
        <v>13</v>
      </c>
      <c r="C2505" s="45" t="s">
        <v>22</v>
      </c>
      <c r="D2505" s="45">
        <v>168</v>
      </c>
      <c r="E2505" s="45">
        <v>8.5399441000000003E-3</v>
      </c>
      <c r="F2505" s="45">
        <v>1.06033651E-3</v>
      </c>
      <c r="G2505" s="45">
        <v>1.5919172000000001E-3</v>
      </c>
      <c r="H2505" s="45">
        <v>5.8876898999999996E-3</v>
      </c>
    </row>
    <row r="2506" spans="1:8" x14ac:dyDescent="0.35">
      <c r="A2506" s="45" t="s">
        <v>165</v>
      </c>
      <c r="B2506" s="45" t="s">
        <v>8</v>
      </c>
      <c r="C2506" s="45" t="s">
        <v>23</v>
      </c>
      <c r="D2506" s="45">
        <v>981</v>
      </c>
      <c r="E2506" s="45">
        <v>7.1584642900000004E-3</v>
      </c>
      <c r="F2506" s="45">
        <v>1.0889773699999999E-3</v>
      </c>
      <c r="G2506" s="45">
        <v>1.5525656399999999E-3</v>
      </c>
      <c r="H2506" s="45">
        <v>4.5169208000000001E-3</v>
      </c>
    </row>
    <row r="2507" spans="1:8" x14ac:dyDescent="0.35">
      <c r="A2507" s="45" t="s">
        <v>165</v>
      </c>
      <c r="B2507" s="45" t="s">
        <v>10</v>
      </c>
      <c r="C2507" s="45" t="s">
        <v>23</v>
      </c>
      <c r="D2507" s="45">
        <v>400</v>
      </c>
      <c r="E2507" s="45">
        <v>6.6388018399999998E-3</v>
      </c>
      <c r="F2507" s="45">
        <v>9.5384815000000003E-4</v>
      </c>
      <c r="G2507" s="45">
        <v>1.45813054E-3</v>
      </c>
      <c r="H2507" s="45">
        <v>4.2268226899999997E-3</v>
      </c>
    </row>
    <row r="2508" spans="1:8" x14ac:dyDescent="0.35">
      <c r="A2508" s="45" t="s">
        <v>165</v>
      </c>
      <c r="B2508" s="45" t="s">
        <v>11</v>
      </c>
      <c r="C2508" s="45" t="s">
        <v>23</v>
      </c>
      <c r="D2508" s="45">
        <v>208</v>
      </c>
      <c r="E2508" s="45">
        <v>7.1394784800000001E-3</v>
      </c>
      <c r="F2508" s="45">
        <v>1.01011592E-3</v>
      </c>
      <c r="G2508" s="45">
        <v>1.57045697E-3</v>
      </c>
      <c r="H2508" s="45">
        <v>4.5589051299999997E-3</v>
      </c>
    </row>
    <row r="2509" spans="1:8" x14ac:dyDescent="0.35">
      <c r="A2509" s="45" t="s">
        <v>165</v>
      </c>
      <c r="B2509" s="45" t="s">
        <v>12</v>
      </c>
      <c r="C2509" s="45" t="s">
        <v>23</v>
      </c>
      <c r="D2509" s="45">
        <v>114</v>
      </c>
      <c r="E2509" s="45">
        <v>7.9926085900000002E-3</v>
      </c>
      <c r="F2509" s="45">
        <v>1.38259396E-3</v>
      </c>
      <c r="G2509" s="45">
        <v>1.6918451299999999E-3</v>
      </c>
      <c r="H2509" s="45">
        <v>4.9181689900000001E-3</v>
      </c>
    </row>
    <row r="2510" spans="1:8" x14ac:dyDescent="0.35">
      <c r="A2510" s="45" t="s">
        <v>165</v>
      </c>
      <c r="B2510" s="45" t="s">
        <v>13</v>
      </c>
      <c r="C2510" s="45" t="s">
        <v>23</v>
      </c>
      <c r="D2510" s="45">
        <v>259</v>
      </c>
      <c r="E2510" s="45">
        <v>7.6091267600000003E-3</v>
      </c>
      <c r="F2510" s="45">
        <v>1.2317672400000001E-3</v>
      </c>
      <c r="G2510" s="45">
        <v>1.6227385400000001E-3</v>
      </c>
      <c r="H2510" s="45">
        <v>4.7546204600000001E-3</v>
      </c>
    </row>
    <row r="2511" spans="1:8" x14ac:dyDescent="0.35">
      <c r="A2511" s="45" t="s">
        <v>165</v>
      </c>
      <c r="B2511" s="45" t="s">
        <v>8</v>
      </c>
      <c r="C2511" s="45" t="s">
        <v>24</v>
      </c>
      <c r="D2511" s="45">
        <v>1957</v>
      </c>
      <c r="E2511" s="45">
        <v>7.1559711999999998E-3</v>
      </c>
      <c r="F2511" s="45">
        <v>6.4724895000000001E-4</v>
      </c>
      <c r="G2511" s="45">
        <v>1.8258823999999999E-3</v>
      </c>
      <c r="H2511" s="45">
        <v>4.6828393799999996E-3</v>
      </c>
    </row>
    <row r="2512" spans="1:8" x14ac:dyDescent="0.35">
      <c r="A2512" s="45" t="s">
        <v>165</v>
      </c>
      <c r="B2512" s="45" t="s">
        <v>10</v>
      </c>
      <c r="C2512" s="45" t="s">
        <v>24</v>
      </c>
      <c r="D2512" s="45">
        <v>857</v>
      </c>
      <c r="E2512" s="45">
        <v>6.1877941700000001E-3</v>
      </c>
      <c r="F2512" s="45">
        <v>5.6060631000000001E-4</v>
      </c>
      <c r="G2512" s="45">
        <v>1.59878861E-3</v>
      </c>
      <c r="H2512" s="45">
        <v>4.0283987800000002E-3</v>
      </c>
    </row>
    <row r="2513" spans="1:8" x14ac:dyDescent="0.35">
      <c r="A2513" s="45" t="s">
        <v>165</v>
      </c>
      <c r="B2513" s="45" t="s">
        <v>11</v>
      </c>
      <c r="C2513" s="45" t="s">
        <v>24</v>
      </c>
      <c r="D2513" s="45">
        <v>455</v>
      </c>
      <c r="E2513" s="45">
        <v>7.2877999299999999E-3</v>
      </c>
      <c r="F2513" s="45">
        <v>6.8292101000000003E-4</v>
      </c>
      <c r="G2513" s="45">
        <v>1.9090860599999999E-3</v>
      </c>
      <c r="H2513" s="45">
        <v>4.69579239E-3</v>
      </c>
    </row>
    <row r="2514" spans="1:8" x14ac:dyDescent="0.35">
      <c r="A2514" s="45" t="s">
        <v>165</v>
      </c>
      <c r="B2514" s="45" t="s">
        <v>12</v>
      </c>
      <c r="C2514" s="45" t="s">
        <v>24</v>
      </c>
      <c r="D2514" s="45">
        <v>112</v>
      </c>
      <c r="E2514" s="45">
        <v>8.3576180000000007E-3</v>
      </c>
      <c r="F2514" s="45">
        <v>7.6109848999999998E-4</v>
      </c>
      <c r="G2514" s="45">
        <v>2.0023145700000002E-3</v>
      </c>
      <c r="H2514" s="45">
        <v>5.59420447E-3</v>
      </c>
    </row>
    <row r="2515" spans="1:8" x14ac:dyDescent="0.35">
      <c r="A2515" s="45" t="s">
        <v>165</v>
      </c>
      <c r="B2515" s="45" t="s">
        <v>13</v>
      </c>
      <c r="C2515" s="45" t="s">
        <v>24</v>
      </c>
      <c r="D2515" s="45">
        <v>533</v>
      </c>
      <c r="E2515" s="45">
        <v>8.3476432400000009E-3</v>
      </c>
      <c r="F2515" s="45">
        <v>7.3218481E-4</v>
      </c>
      <c r="G2515" s="45">
        <v>2.0829205E-3</v>
      </c>
      <c r="H2515" s="45">
        <v>5.5325374599999996E-3</v>
      </c>
    </row>
    <row r="2516" spans="1:8" x14ac:dyDescent="0.35">
      <c r="A2516" s="45" t="s">
        <v>165</v>
      </c>
      <c r="B2516" s="45" t="s">
        <v>8</v>
      </c>
      <c r="C2516" s="45" t="s">
        <v>25</v>
      </c>
      <c r="D2516" s="45">
        <v>1600</v>
      </c>
      <c r="E2516" s="45">
        <v>7.2684314700000004E-3</v>
      </c>
      <c r="F2516" s="45">
        <v>8.5181543000000003E-4</v>
      </c>
      <c r="G2516" s="45">
        <v>1.65847053E-3</v>
      </c>
      <c r="H2516" s="45">
        <v>4.75814502E-3</v>
      </c>
    </row>
    <row r="2517" spans="1:8" x14ac:dyDescent="0.35">
      <c r="A2517" s="45" t="s">
        <v>165</v>
      </c>
      <c r="B2517" s="45" t="s">
        <v>10</v>
      </c>
      <c r="C2517" s="45" t="s">
        <v>25</v>
      </c>
      <c r="D2517" s="45">
        <v>718</v>
      </c>
      <c r="E2517" s="45">
        <v>6.2159707000000002E-3</v>
      </c>
      <c r="F2517" s="45">
        <v>7.2931148999999995E-4</v>
      </c>
      <c r="G2517" s="45">
        <v>1.45399684E-3</v>
      </c>
      <c r="H2517" s="45">
        <v>4.0326618699999999E-3</v>
      </c>
    </row>
    <row r="2518" spans="1:8" x14ac:dyDescent="0.35">
      <c r="A2518" s="45" t="s">
        <v>165</v>
      </c>
      <c r="B2518" s="45" t="s">
        <v>11</v>
      </c>
      <c r="C2518" s="45" t="s">
        <v>25</v>
      </c>
      <c r="D2518" s="45">
        <v>381</v>
      </c>
      <c r="E2518" s="45">
        <v>7.5212340599999997E-3</v>
      </c>
      <c r="F2518" s="45">
        <v>8.3980363000000005E-4</v>
      </c>
      <c r="G2518" s="45">
        <v>1.5852833700000001E-3</v>
      </c>
      <c r="H2518" s="45">
        <v>5.0961466000000004E-3</v>
      </c>
    </row>
    <row r="2519" spans="1:8" x14ac:dyDescent="0.35">
      <c r="A2519" s="45" t="s">
        <v>165</v>
      </c>
      <c r="B2519" s="45" t="s">
        <v>12</v>
      </c>
      <c r="C2519" s="45" t="s">
        <v>25</v>
      </c>
      <c r="D2519" s="45">
        <v>182</v>
      </c>
      <c r="E2519" s="45">
        <v>9.05982883E-3</v>
      </c>
      <c r="F2519" s="45">
        <v>1.14093637E-3</v>
      </c>
      <c r="G2519" s="45">
        <v>2.01643241E-3</v>
      </c>
      <c r="H2519" s="45">
        <v>5.9024595799999999E-3</v>
      </c>
    </row>
    <row r="2520" spans="1:8" x14ac:dyDescent="0.35">
      <c r="A2520" s="45" t="s">
        <v>165</v>
      </c>
      <c r="B2520" s="45" t="s">
        <v>13</v>
      </c>
      <c r="C2520" s="45" t="s">
        <v>25</v>
      </c>
      <c r="D2520" s="45">
        <v>319</v>
      </c>
      <c r="E2520" s="45">
        <v>8.3133052299999999E-3</v>
      </c>
      <c r="F2520" s="45">
        <v>9.7693868999999996E-4</v>
      </c>
      <c r="G2520" s="45">
        <v>2.0018791899999999E-3</v>
      </c>
      <c r="H2520" s="45">
        <v>5.3344868700000003E-3</v>
      </c>
    </row>
    <row r="2521" spans="1:8" x14ac:dyDescent="0.35">
      <c r="A2521" s="45" t="s">
        <v>165</v>
      </c>
      <c r="B2521" s="45" t="s">
        <v>8</v>
      </c>
      <c r="C2521" s="45" t="s">
        <v>26</v>
      </c>
      <c r="D2521" s="45">
        <v>852</v>
      </c>
      <c r="E2521" s="45">
        <v>6.1468655400000001E-3</v>
      </c>
      <c r="F2521" s="45">
        <v>6.1478415E-4</v>
      </c>
      <c r="G2521" s="45">
        <v>1.1229158800000001E-3</v>
      </c>
      <c r="H2521" s="45">
        <v>4.4091650099999996E-3</v>
      </c>
    </row>
    <row r="2522" spans="1:8" x14ac:dyDescent="0.35">
      <c r="A2522" s="45" t="s">
        <v>165</v>
      </c>
      <c r="B2522" s="45" t="s">
        <v>10</v>
      </c>
      <c r="C2522" s="45" t="s">
        <v>26</v>
      </c>
      <c r="D2522" s="45">
        <v>255</v>
      </c>
      <c r="E2522" s="45">
        <v>5.5387615899999999E-3</v>
      </c>
      <c r="F2522" s="45">
        <v>5.2555349999999995E-4</v>
      </c>
      <c r="G2522" s="45">
        <v>9.4507963000000001E-4</v>
      </c>
      <c r="H2522" s="45">
        <v>4.0681279200000002E-3</v>
      </c>
    </row>
    <row r="2523" spans="1:8" x14ac:dyDescent="0.35">
      <c r="A2523" s="45" t="s">
        <v>165</v>
      </c>
      <c r="B2523" s="45" t="s">
        <v>11</v>
      </c>
      <c r="C2523" s="45" t="s">
        <v>26</v>
      </c>
      <c r="D2523" s="45">
        <v>183</v>
      </c>
      <c r="E2523" s="45">
        <v>6.2501262599999998E-3</v>
      </c>
      <c r="F2523" s="45">
        <v>6.0583613000000003E-4</v>
      </c>
      <c r="G2523" s="45">
        <v>1.0842944499999999E-3</v>
      </c>
      <c r="H2523" s="45">
        <v>4.5599952099999999E-3</v>
      </c>
    </row>
    <row r="2524" spans="1:8" x14ac:dyDescent="0.35">
      <c r="A2524" s="45" t="s">
        <v>165</v>
      </c>
      <c r="B2524" s="45" t="s">
        <v>12</v>
      </c>
      <c r="C2524" s="45" t="s">
        <v>26</v>
      </c>
      <c r="D2524" s="45">
        <v>80</v>
      </c>
      <c r="E2524" s="45">
        <v>7.32421853E-3</v>
      </c>
      <c r="F2524" s="45">
        <v>9.4386551999999999E-4</v>
      </c>
      <c r="G2524" s="45">
        <v>1.07537591E-3</v>
      </c>
      <c r="H2524" s="45">
        <v>5.3049766199999996E-3</v>
      </c>
    </row>
    <row r="2525" spans="1:8" x14ac:dyDescent="0.35">
      <c r="A2525" s="45" t="s">
        <v>165</v>
      </c>
      <c r="B2525" s="45" t="s">
        <v>13</v>
      </c>
      <c r="C2525" s="45" t="s">
        <v>26</v>
      </c>
      <c r="D2525" s="45">
        <v>334</v>
      </c>
      <c r="E2525" s="45">
        <v>6.2725588100000004E-3</v>
      </c>
      <c r="F2525" s="45">
        <v>6.0899011999999996E-4</v>
      </c>
      <c r="G2525" s="45">
        <v>1.29123673E-3</v>
      </c>
      <c r="H2525" s="45">
        <v>4.3723314899999999E-3</v>
      </c>
    </row>
    <row r="2526" spans="1:8" x14ac:dyDescent="0.35">
      <c r="A2526" s="45" t="s">
        <v>165</v>
      </c>
      <c r="B2526" s="45" t="s">
        <v>8</v>
      </c>
      <c r="C2526" s="45" t="s">
        <v>27</v>
      </c>
      <c r="D2526" s="45">
        <v>939</v>
      </c>
      <c r="E2526" s="45">
        <v>6.2620792000000003E-3</v>
      </c>
      <c r="F2526" s="45">
        <v>9.9513593000000004E-4</v>
      </c>
      <c r="G2526" s="45">
        <v>1.37927439E-3</v>
      </c>
      <c r="H2526" s="45">
        <v>3.8876683800000002E-3</v>
      </c>
    </row>
    <row r="2527" spans="1:8" x14ac:dyDescent="0.35">
      <c r="A2527" s="45" t="s">
        <v>165</v>
      </c>
      <c r="B2527" s="45" t="s">
        <v>10</v>
      </c>
      <c r="C2527" s="45" t="s">
        <v>27</v>
      </c>
      <c r="D2527" s="45">
        <v>464</v>
      </c>
      <c r="E2527" s="45">
        <v>5.7142249000000003E-3</v>
      </c>
      <c r="F2527" s="45">
        <v>8.7252030999999996E-4</v>
      </c>
      <c r="G2527" s="45">
        <v>1.2343847299999999E-3</v>
      </c>
      <c r="H2527" s="45">
        <v>3.6073193600000002E-3</v>
      </c>
    </row>
    <row r="2528" spans="1:8" x14ac:dyDescent="0.35">
      <c r="A2528" s="45" t="s">
        <v>165</v>
      </c>
      <c r="B2528" s="45" t="s">
        <v>11</v>
      </c>
      <c r="C2528" s="45" t="s">
        <v>27</v>
      </c>
      <c r="D2528" s="45">
        <v>186</v>
      </c>
      <c r="E2528" s="45">
        <v>5.9492605200000001E-3</v>
      </c>
      <c r="F2528" s="45">
        <v>1.1071283899999999E-3</v>
      </c>
      <c r="G2528" s="45">
        <v>1.30600332E-3</v>
      </c>
      <c r="H2528" s="45">
        <v>3.5361283199999999E-3</v>
      </c>
    </row>
    <row r="2529" spans="1:8" x14ac:dyDescent="0.35">
      <c r="A2529" s="45" t="s">
        <v>165</v>
      </c>
      <c r="B2529" s="45" t="s">
        <v>12</v>
      </c>
      <c r="C2529" s="45" t="s">
        <v>27</v>
      </c>
      <c r="D2529" s="45">
        <v>117</v>
      </c>
      <c r="E2529" s="45">
        <v>8.2872346499999992E-3</v>
      </c>
      <c r="F2529" s="45">
        <v>1.3066830499999999E-3</v>
      </c>
      <c r="G2529" s="45">
        <v>1.73304422E-3</v>
      </c>
      <c r="H2529" s="45">
        <v>5.2475068899999998E-3</v>
      </c>
    </row>
    <row r="2530" spans="1:8" x14ac:dyDescent="0.35">
      <c r="A2530" s="45" t="s">
        <v>165</v>
      </c>
      <c r="B2530" s="45" t="s">
        <v>13</v>
      </c>
      <c r="C2530" s="45" t="s">
        <v>27</v>
      </c>
      <c r="D2530" s="45">
        <v>172</v>
      </c>
      <c r="E2530" s="45">
        <v>6.70071573E-3</v>
      </c>
      <c r="F2530" s="45">
        <v>9.9288034999999992E-4</v>
      </c>
      <c r="G2530" s="45">
        <v>1.6087287799999999E-3</v>
      </c>
      <c r="H2530" s="45">
        <v>4.0991061200000003E-3</v>
      </c>
    </row>
    <row r="2531" spans="1:8" x14ac:dyDescent="0.35">
      <c r="A2531" s="45" t="s">
        <v>165</v>
      </c>
      <c r="B2531" s="45" t="s">
        <v>8</v>
      </c>
      <c r="C2531" s="45" t="s">
        <v>28</v>
      </c>
      <c r="D2531" s="45">
        <v>1787</v>
      </c>
      <c r="E2531" s="45">
        <v>6.76736152E-3</v>
      </c>
      <c r="F2531" s="45">
        <v>8.7468110000000002E-4</v>
      </c>
      <c r="G2531" s="45">
        <v>1.50584056E-3</v>
      </c>
      <c r="H2531" s="45">
        <v>4.3868393800000002E-3</v>
      </c>
    </row>
    <row r="2532" spans="1:8" x14ac:dyDescent="0.35">
      <c r="A2532" s="45" t="s">
        <v>165</v>
      </c>
      <c r="B2532" s="45" t="s">
        <v>10</v>
      </c>
      <c r="C2532" s="45" t="s">
        <v>28</v>
      </c>
      <c r="D2532" s="45">
        <v>777</v>
      </c>
      <c r="E2532" s="45">
        <v>5.9770631299999998E-3</v>
      </c>
      <c r="F2532" s="45">
        <v>7.5551719000000004E-4</v>
      </c>
      <c r="G2532" s="45">
        <v>1.3061422199999999E-3</v>
      </c>
      <c r="H2532" s="45">
        <v>3.9154032500000003E-3</v>
      </c>
    </row>
    <row r="2533" spans="1:8" x14ac:dyDescent="0.35">
      <c r="A2533" s="45" t="s">
        <v>165</v>
      </c>
      <c r="B2533" s="45" t="s">
        <v>11</v>
      </c>
      <c r="C2533" s="45" t="s">
        <v>28</v>
      </c>
      <c r="D2533" s="45">
        <v>377</v>
      </c>
      <c r="E2533" s="45">
        <v>6.5110458100000003E-3</v>
      </c>
      <c r="F2533" s="45">
        <v>8.4493787000000002E-4</v>
      </c>
      <c r="G2533" s="45">
        <v>1.46029792E-3</v>
      </c>
      <c r="H2533" s="45">
        <v>4.2058095200000001E-3</v>
      </c>
    </row>
    <row r="2534" spans="1:8" x14ac:dyDescent="0.35">
      <c r="A2534" s="45" t="s">
        <v>165</v>
      </c>
      <c r="B2534" s="45" t="s">
        <v>12</v>
      </c>
      <c r="C2534" s="45" t="s">
        <v>28</v>
      </c>
      <c r="D2534" s="45">
        <v>165</v>
      </c>
      <c r="E2534" s="45">
        <v>7.8077999900000002E-3</v>
      </c>
      <c r="F2534" s="45">
        <v>1.11482859E-3</v>
      </c>
      <c r="G2534" s="45">
        <v>1.91414119E-3</v>
      </c>
      <c r="H2534" s="45">
        <v>4.7788297199999998E-3</v>
      </c>
    </row>
    <row r="2535" spans="1:8" x14ac:dyDescent="0.35">
      <c r="A2535" s="45" t="s">
        <v>165</v>
      </c>
      <c r="B2535" s="45" t="s">
        <v>13</v>
      </c>
      <c r="C2535" s="45" t="s">
        <v>28</v>
      </c>
      <c r="D2535" s="45">
        <v>468</v>
      </c>
      <c r="E2535" s="45">
        <v>7.9191147900000008E-3</v>
      </c>
      <c r="F2535" s="45">
        <v>1.01181617E-3</v>
      </c>
      <c r="G2535" s="45">
        <v>1.730126E-3</v>
      </c>
      <c r="H2535" s="45">
        <v>5.1771721200000002E-3</v>
      </c>
    </row>
    <row r="2536" spans="1:8" x14ac:dyDescent="0.35">
      <c r="A2536" s="45" t="s">
        <v>165</v>
      </c>
      <c r="B2536" s="45" t="s">
        <v>8</v>
      </c>
      <c r="C2536" s="45" t="s">
        <v>29</v>
      </c>
      <c r="D2536" s="45">
        <v>663</v>
      </c>
      <c r="E2536" s="45">
        <v>7.1242525900000004E-3</v>
      </c>
      <c r="F2536" s="45">
        <v>9.5209389999999997E-4</v>
      </c>
      <c r="G2536" s="45">
        <v>1.76371058E-3</v>
      </c>
      <c r="H2536" s="45">
        <v>4.4084476100000004E-3</v>
      </c>
    </row>
    <row r="2537" spans="1:8" x14ac:dyDescent="0.35">
      <c r="A2537" s="45" t="s">
        <v>165</v>
      </c>
      <c r="B2537" s="45" t="s">
        <v>10</v>
      </c>
      <c r="C2537" s="45" t="s">
        <v>29</v>
      </c>
      <c r="D2537" s="45">
        <v>289</v>
      </c>
      <c r="E2537" s="45">
        <v>6.2909295200000003E-3</v>
      </c>
      <c r="F2537" s="45">
        <v>8.1539126999999995E-4</v>
      </c>
      <c r="G2537" s="45">
        <v>1.4971803200000001E-3</v>
      </c>
      <c r="H2537" s="45">
        <v>3.9783574400000001E-3</v>
      </c>
    </row>
    <row r="2538" spans="1:8" x14ac:dyDescent="0.35">
      <c r="A2538" s="45" t="s">
        <v>165</v>
      </c>
      <c r="B2538" s="45" t="s">
        <v>11</v>
      </c>
      <c r="C2538" s="45" t="s">
        <v>29</v>
      </c>
      <c r="D2538" s="45">
        <v>129</v>
      </c>
      <c r="E2538" s="45">
        <v>6.7765752699999997E-3</v>
      </c>
      <c r="F2538" s="45">
        <v>9.7338831999999997E-4</v>
      </c>
      <c r="G2538" s="45">
        <v>1.64890158E-3</v>
      </c>
      <c r="H2538" s="45">
        <v>4.1542848600000003E-3</v>
      </c>
    </row>
    <row r="2539" spans="1:8" x14ac:dyDescent="0.35">
      <c r="A2539" s="45" t="s">
        <v>165</v>
      </c>
      <c r="B2539" s="45" t="s">
        <v>12</v>
      </c>
      <c r="C2539" s="45" t="s">
        <v>29</v>
      </c>
      <c r="D2539" s="45">
        <v>57</v>
      </c>
      <c r="E2539" s="45">
        <v>7.8748373399999995E-3</v>
      </c>
      <c r="F2539" s="45">
        <v>1.3044182200000001E-3</v>
      </c>
      <c r="G2539" s="45">
        <v>2.0010962299999999E-3</v>
      </c>
      <c r="H2539" s="45">
        <v>4.56932237E-3</v>
      </c>
    </row>
    <row r="2540" spans="1:8" x14ac:dyDescent="0.35">
      <c r="A2540" s="45" t="s">
        <v>165</v>
      </c>
      <c r="B2540" s="45" t="s">
        <v>13</v>
      </c>
      <c r="C2540" s="45" t="s">
        <v>29</v>
      </c>
      <c r="D2540" s="45">
        <v>188</v>
      </c>
      <c r="E2540" s="45">
        <v>8.4162600999999997E-3</v>
      </c>
      <c r="F2540" s="45">
        <v>1.0408045200000001E-3</v>
      </c>
      <c r="G2540" s="45">
        <v>2.1802351900000001E-3</v>
      </c>
      <c r="H2540" s="45">
        <v>5.1952199199999998E-3</v>
      </c>
    </row>
    <row r="2541" spans="1:8" x14ac:dyDescent="0.35">
      <c r="A2541" s="45" t="s">
        <v>165</v>
      </c>
      <c r="B2541" s="45" t="s">
        <v>8</v>
      </c>
      <c r="C2541" s="45" t="s">
        <v>30</v>
      </c>
      <c r="D2541" s="45">
        <v>8009</v>
      </c>
      <c r="E2541" s="45">
        <v>4.6034074400000003E-3</v>
      </c>
      <c r="F2541" s="45">
        <v>9.1923472000000005E-4</v>
      </c>
      <c r="G2541" s="45">
        <v>7.1885250999999999E-4</v>
      </c>
      <c r="H2541" s="45">
        <v>2.9653197400000002E-3</v>
      </c>
    </row>
    <row r="2542" spans="1:8" x14ac:dyDescent="0.35">
      <c r="A2542" s="45" t="s">
        <v>165</v>
      </c>
      <c r="B2542" s="45" t="s">
        <v>10</v>
      </c>
      <c r="C2542" s="45" t="s">
        <v>30</v>
      </c>
      <c r="D2542" s="45">
        <v>4849</v>
      </c>
      <c r="E2542" s="45">
        <v>4.4401692699999997E-3</v>
      </c>
      <c r="F2542" s="45">
        <v>8.6809349999999996E-4</v>
      </c>
      <c r="G2542" s="45">
        <v>6.8944603000000001E-4</v>
      </c>
      <c r="H2542" s="45">
        <v>2.8826292400000002E-3</v>
      </c>
    </row>
    <row r="2543" spans="1:8" x14ac:dyDescent="0.35">
      <c r="A2543" s="45" t="s">
        <v>165</v>
      </c>
      <c r="B2543" s="45" t="s">
        <v>11</v>
      </c>
      <c r="C2543" s="45" t="s">
        <v>30</v>
      </c>
      <c r="D2543" s="45">
        <v>1634</v>
      </c>
      <c r="E2543" s="45">
        <v>4.5099503499999999E-3</v>
      </c>
      <c r="F2543" s="45">
        <v>9.8185523999999992E-4</v>
      </c>
      <c r="G2543" s="45">
        <v>6.9135590000000003E-4</v>
      </c>
      <c r="H2543" s="45">
        <v>2.8367387299999998E-3</v>
      </c>
    </row>
    <row r="2544" spans="1:8" x14ac:dyDescent="0.35">
      <c r="A2544" s="45" t="s">
        <v>165</v>
      </c>
      <c r="B2544" s="45" t="s">
        <v>12</v>
      </c>
      <c r="C2544" s="45" t="s">
        <v>30</v>
      </c>
      <c r="D2544" s="45">
        <v>433</v>
      </c>
      <c r="E2544" s="45">
        <v>5.2610178499999998E-3</v>
      </c>
      <c r="F2544" s="45">
        <v>1.2490107399999999E-3</v>
      </c>
      <c r="G2544" s="45">
        <v>7.8182445999999998E-4</v>
      </c>
      <c r="H2544" s="45">
        <v>3.23018217E-3</v>
      </c>
    </row>
    <row r="2545" spans="1:8" x14ac:dyDescent="0.35">
      <c r="A2545" s="45" t="s">
        <v>165</v>
      </c>
      <c r="B2545" s="45" t="s">
        <v>13</v>
      </c>
      <c r="C2545" s="45" t="s">
        <v>30</v>
      </c>
      <c r="D2545" s="45">
        <v>1093</v>
      </c>
      <c r="E2545" s="45">
        <v>5.20679765E-3</v>
      </c>
      <c r="F2545" s="45">
        <v>9.2185940000000005E-4</v>
      </c>
      <c r="G2545" s="45">
        <v>8.6547152999999998E-4</v>
      </c>
      <c r="H2545" s="45">
        <v>3.4194662399999998E-3</v>
      </c>
    </row>
    <row r="2546" spans="1:8" x14ac:dyDescent="0.35">
      <c r="A2546" s="45" t="s">
        <v>165</v>
      </c>
      <c r="B2546" s="45" t="s">
        <v>8</v>
      </c>
      <c r="C2546" s="45" t="s">
        <v>31</v>
      </c>
      <c r="D2546" s="45">
        <v>3409</v>
      </c>
      <c r="E2546" s="45">
        <v>4.9949749299999999E-3</v>
      </c>
      <c r="F2546" s="45">
        <v>9.3002701999999997E-4</v>
      </c>
      <c r="G2546" s="45">
        <v>5.4995331000000001E-4</v>
      </c>
      <c r="H2546" s="45">
        <v>3.51499411E-3</v>
      </c>
    </row>
    <row r="2547" spans="1:8" x14ac:dyDescent="0.35">
      <c r="A2547" s="45" t="s">
        <v>165</v>
      </c>
      <c r="B2547" s="45" t="s">
        <v>10</v>
      </c>
      <c r="C2547" s="45" t="s">
        <v>31</v>
      </c>
      <c r="D2547" s="45">
        <v>1677</v>
      </c>
      <c r="E2547" s="45">
        <v>4.6025748999999998E-3</v>
      </c>
      <c r="F2547" s="45">
        <v>8.3956527999999998E-4</v>
      </c>
      <c r="G2547" s="45">
        <v>4.9779537000000003E-4</v>
      </c>
      <c r="H2547" s="45">
        <v>3.2652137599999999E-3</v>
      </c>
    </row>
    <row r="2548" spans="1:8" x14ac:dyDescent="0.35">
      <c r="A2548" s="45" t="s">
        <v>165</v>
      </c>
      <c r="B2548" s="45" t="s">
        <v>11</v>
      </c>
      <c r="C2548" s="45" t="s">
        <v>31</v>
      </c>
      <c r="D2548" s="45">
        <v>784</v>
      </c>
      <c r="E2548" s="45">
        <v>4.9492303000000003E-3</v>
      </c>
      <c r="F2548" s="45">
        <v>1.01820824E-3</v>
      </c>
      <c r="G2548" s="45">
        <v>5.1802814999999996E-4</v>
      </c>
      <c r="H2548" s="45">
        <v>3.41299343E-3</v>
      </c>
    </row>
    <row r="2549" spans="1:8" x14ac:dyDescent="0.35">
      <c r="A2549" s="45" t="s">
        <v>165</v>
      </c>
      <c r="B2549" s="45" t="s">
        <v>12</v>
      </c>
      <c r="C2549" s="45" t="s">
        <v>31</v>
      </c>
      <c r="D2549" s="45">
        <v>181</v>
      </c>
      <c r="E2549" s="45">
        <v>6.5744575200000002E-3</v>
      </c>
      <c r="F2549" s="45">
        <v>1.39042333E-3</v>
      </c>
      <c r="G2549" s="45">
        <v>5.9584074999999997E-4</v>
      </c>
      <c r="H2549" s="45">
        <v>4.5881929300000002E-3</v>
      </c>
    </row>
    <row r="2550" spans="1:8" x14ac:dyDescent="0.35">
      <c r="A2550" s="45" t="s">
        <v>165</v>
      </c>
      <c r="B2550" s="45" t="s">
        <v>13</v>
      </c>
      <c r="C2550" s="45" t="s">
        <v>31</v>
      </c>
      <c r="D2550" s="45">
        <v>767</v>
      </c>
      <c r="E2550" s="45">
        <v>5.5269596599999997E-3</v>
      </c>
      <c r="F2550" s="45">
        <v>9.2903424000000004E-4</v>
      </c>
      <c r="G2550" s="45">
        <v>6.8579758999999995E-4</v>
      </c>
      <c r="H2550" s="45">
        <v>3.91212733E-3</v>
      </c>
    </row>
    <row r="2551" spans="1:8" x14ac:dyDescent="0.35">
      <c r="A2551" s="45" t="s">
        <v>165</v>
      </c>
      <c r="B2551" s="45" t="s">
        <v>8</v>
      </c>
      <c r="C2551" s="45" t="s">
        <v>159</v>
      </c>
      <c r="D2551" s="45">
        <v>2022</v>
      </c>
      <c r="E2551" s="45">
        <v>6.6326196400000002E-3</v>
      </c>
      <c r="F2551" s="45">
        <v>1.07886717E-3</v>
      </c>
      <c r="G2551" s="45">
        <v>1.0779227000000001E-3</v>
      </c>
      <c r="H2551" s="45">
        <v>4.4758293000000003E-3</v>
      </c>
    </row>
    <row r="2552" spans="1:8" x14ac:dyDescent="0.35">
      <c r="A2552" s="45" t="s">
        <v>165</v>
      </c>
      <c r="B2552" s="45" t="s">
        <v>10</v>
      </c>
      <c r="C2552" s="45" t="s">
        <v>159</v>
      </c>
      <c r="D2552" s="45">
        <v>876</v>
      </c>
      <c r="E2552" s="45">
        <v>5.7842621900000002E-3</v>
      </c>
      <c r="F2552" s="45">
        <v>9.6343571999999995E-4</v>
      </c>
      <c r="G2552" s="45">
        <v>9.0158841999999999E-4</v>
      </c>
      <c r="H2552" s="45">
        <v>3.9192375600000003E-3</v>
      </c>
    </row>
    <row r="2553" spans="1:8" x14ac:dyDescent="0.35">
      <c r="A2553" s="45" t="s">
        <v>165</v>
      </c>
      <c r="B2553" s="45" t="s">
        <v>11</v>
      </c>
      <c r="C2553" s="45" t="s">
        <v>159</v>
      </c>
      <c r="D2553" s="45">
        <v>352</v>
      </c>
      <c r="E2553" s="45">
        <v>6.4591551099999998E-3</v>
      </c>
      <c r="F2553" s="45">
        <v>1.1217642800000001E-3</v>
      </c>
      <c r="G2553" s="45">
        <v>1.0390688299999999E-3</v>
      </c>
      <c r="H2553" s="45">
        <v>4.2983215199999996E-3</v>
      </c>
    </row>
    <row r="2554" spans="1:8" x14ac:dyDescent="0.35">
      <c r="A2554" s="45" t="s">
        <v>165</v>
      </c>
      <c r="B2554" s="45" t="s">
        <v>12</v>
      </c>
      <c r="C2554" s="45" t="s">
        <v>159</v>
      </c>
      <c r="D2554" s="45">
        <v>352</v>
      </c>
      <c r="E2554" s="45">
        <v>8.0716011699999996E-3</v>
      </c>
      <c r="F2554" s="45">
        <v>1.35380474E-3</v>
      </c>
      <c r="G2554" s="45">
        <v>1.3138873299999999E-3</v>
      </c>
      <c r="H2554" s="45">
        <v>5.4039086599999998E-3</v>
      </c>
    </row>
    <row r="2555" spans="1:8" x14ac:dyDescent="0.35">
      <c r="A2555" s="45" t="s">
        <v>165</v>
      </c>
      <c r="B2555" s="45" t="s">
        <v>13</v>
      </c>
      <c r="C2555" s="45" t="s">
        <v>159</v>
      </c>
      <c r="D2555" s="45">
        <v>442</v>
      </c>
      <c r="E2555" s="45">
        <v>7.3061471100000002E-3</v>
      </c>
      <c r="F2555" s="45">
        <v>1.0545235999999999E-3</v>
      </c>
      <c r="G2555" s="45">
        <v>1.2704245900000001E-3</v>
      </c>
      <c r="H2555" s="45">
        <v>4.98119845E-3</v>
      </c>
    </row>
    <row r="2556" spans="1:8" x14ac:dyDescent="0.35">
      <c r="A2556" s="45" t="s">
        <v>165</v>
      </c>
      <c r="B2556" s="45" t="s">
        <v>8</v>
      </c>
      <c r="C2556" s="45" t="s">
        <v>33</v>
      </c>
      <c r="D2556" s="45">
        <v>826</v>
      </c>
      <c r="E2556" s="45">
        <v>8.0144155000000002E-3</v>
      </c>
      <c r="F2556" s="45">
        <v>1.32832793E-3</v>
      </c>
      <c r="G2556" s="45">
        <v>2.0254487200000002E-3</v>
      </c>
      <c r="H2556" s="45">
        <v>4.6606383800000001E-3</v>
      </c>
    </row>
    <row r="2557" spans="1:8" x14ac:dyDescent="0.35">
      <c r="A2557" s="45" t="s">
        <v>165</v>
      </c>
      <c r="B2557" s="45" t="s">
        <v>10</v>
      </c>
      <c r="C2557" s="45" t="s">
        <v>33</v>
      </c>
      <c r="D2557" s="45">
        <v>351</v>
      </c>
      <c r="E2557" s="45">
        <v>7.4030874899999998E-3</v>
      </c>
      <c r="F2557" s="45">
        <v>1.1651891600000001E-3</v>
      </c>
      <c r="G2557" s="45">
        <v>1.7897605E-3</v>
      </c>
      <c r="H2557" s="45">
        <v>4.4481373599999999E-3</v>
      </c>
    </row>
    <row r="2558" spans="1:8" x14ac:dyDescent="0.35">
      <c r="A2558" s="45" t="s">
        <v>165</v>
      </c>
      <c r="B2558" s="45" t="s">
        <v>11</v>
      </c>
      <c r="C2558" s="45" t="s">
        <v>33</v>
      </c>
      <c r="D2558" s="45">
        <v>172</v>
      </c>
      <c r="E2558" s="45">
        <v>7.3782701299999996E-3</v>
      </c>
      <c r="F2558" s="45">
        <v>1.1681064399999999E-3</v>
      </c>
      <c r="G2558" s="45">
        <v>1.9968639900000001E-3</v>
      </c>
      <c r="H2558" s="45">
        <v>4.2132991900000003E-3</v>
      </c>
    </row>
    <row r="2559" spans="1:8" x14ac:dyDescent="0.35">
      <c r="A2559" s="45" t="s">
        <v>165</v>
      </c>
      <c r="B2559" s="45" t="s">
        <v>12</v>
      </c>
      <c r="C2559" s="45" t="s">
        <v>33</v>
      </c>
      <c r="D2559" s="45">
        <v>109</v>
      </c>
      <c r="E2559" s="45">
        <v>9.3552494799999993E-3</v>
      </c>
      <c r="F2559" s="45">
        <v>1.7711516399999999E-3</v>
      </c>
      <c r="G2559" s="45">
        <v>2.56498448E-3</v>
      </c>
      <c r="H2559" s="45">
        <v>5.0191129199999998E-3</v>
      </c>
    </row>
    <row r="2560" spans="1:8" x14ac:dyDescent="0.35">
      <c r="A2560" s="45" t="s">
        <v>165</v>
      </c>
      <c r="B2560" s="45" t="s">
        <v>13</v>
      </c>
      <c r="C2560" s="45" t="s">
        <v>33</v>
      </c>
      <c r="D2560" s="45">
        <v>194</v>
      </c>
      <c r="E2560" s="45">
        <v>8.9311280399999998E-3</v>
      </c>
      <c r="F2560" s="45">
        <v>1.5167404000000001E-3</v>
      </c>
      <c r="G2560" s="45">
        <v>2.1740762499999999E-3</v>
      </c>
      <c r="H2560" s="45">
        <v>5.2403109500000003E-3</v>
      </c>
    </row>
    <row r="2561" spans="1:8" x14ac:dyDescent="0.35">
      <c r="A2561" s="45" t="s">
        <v>165</v>
      </c>
      <c r="B2561" s="45" t="s">
        <v>8</v>
      </c>
      <c r="C2561" s="45" t="s">
        <v>34</v>
      </c>
      <c r="D2561" s="45">
        <v>964</v>
      </c>
      <c r="E2561" s="45">
        <v>5.7655815300000001E-3</v>
      </c>
      <c r="F2561" s="45">
        <v>9.2323627999999999E-4</v>
      </c>
      <c r="G2561" s="45">
        <v>8.7431059999999998E-4</v>
      </c>
      <c r="H2561" s="45">
        <v>3.9680341799999998E-3</v>
      </c>
    </row>
    <row r="2562" spans="1:8" x14ac:dyDescent="0.35">
      <c r="A2562" s="45" t="s">
        <v>165</v>
      </c>
      <c r="B2562" s="45" t="s">
        <v>10</v>
      </c>
      <c r="C2562" s="45" t="s">
        <v>34</v>
      </c>
      <c r="D2562" s="45">
        <v>432</v>
      </c>
      <c r="E2562" s="45">
        <v>5.4310268400000004E-3</v>
      </c>
      <c r="F2562" s="45">
        <v>8.1471276999999995E-4</v>
      </c>
      <c r="G2562" s="45">
        <v>7.9424379999999998E-4</v>
      </c>
      <c r="H2562" s="45">
        <v>3.8220698099999998E-3</v>
      </c>
    </row>
    <row r="2563" spans="1:8" x14ac:dyDescent="0.35">
      <c r="A2563" s="45" t="s">
        <v>165</v>
      </c>
      <c r="B2563" s="45" t="s">
        <v>11</v>
      </c>
      <c r="C2563" s="45" t="s">
        <v>34</v>
      </c>
      <c r="D2563" s="45">
        <v>188</v>
      </c>
      <c r="E2563" s="45">
        <v>5.33250814E-3</v>
      </c>
      <c r="F2563" s="45">
        <v>8.9575921000000001E-4</v>
      </c>
      <c r="G2563" s="45">
        <v>9.3565282999999997E-4</v>
      </c>
      <c r="H2563" s="45">
        <v>3.5010955799999999E-3</v>
      </c>
    </row>
    <row r="2564" spans="1:8" x14ac:dyDescent="0.35">
      <c r="A2564" s="45" t="s">
        <v>165</v>
      </c>
      <c r="B2564" s="45" t="s">
        <v>12</v>
      </c>
      <c r="C2564" s="45" t="s">
        <v>34</v>
      </c>
      <c r="D2564" s="45">
        <v>111</v>
      </c>
      <c r="E2564" s="45">
        <v>6.9894892199999998E-3</v>
      </c>
      <c r="F2564" s="45">
        <v>1.2176757700000001E-3</v>
      </c>
      <c r="G2564" s="45">
        <v>1.0558472799999999E-3</v>
      </c>
      <c r="H2564" s="45">
        <v>4.7159657800000003E-3</v>
      </c>
    </row>
    <row r="2565" spans="1:8" x14ac:dyDescent="0.35">
      <c r="A2565" s="45" t="s">
        <v>165</v>
      </c>
      <c r="B2565" s="45" t="s">
        <v>13</v>
      </c>
      <c r="C2565" s="45" t="s">
        <v>34</v>
      </c>
      <c r="D2565" s="45">
        <v>233</v>
      </c>
      <c r="E2565" s="45">
        <v>6.1522410499999999E-3</v>
      </c>
      <c r="F2565" s="45">
        <v>1.0063481299999999E-3</v>
      </c>
      <c r="G2565" s="45">
        <v>8.8678246999999999E-4</v>
      </c>
      <c r="H2565" s="45">
        <v>4.2591099800000001E-3</v>
      </c>
    </row>
    <row r="2566" spans="1:8" x14ac:dyDescent="0.35">
      <c r="A2566" s="45" t="s">
        <v>165</v>
      </c>
      <c r="B2566" s="45" t="s">
        <v>8</v>
      </c>
      <c r="C2566" s="45" t="s">
        <v>35</v>
      </c>
      <c r="D2566" s="45">
        <v>1048</v>
      </c>
      <c r="E2566" s="45">
        <v>6.3745867300000003E-3</v>
      </c>
      <c r="F2566" s="45">
        <v>1.0060827800000001E-3</v>
      </c>
      <c r="G2566" s="45">
        <v>1.2015498800000001E-3</v>
      </c>
      <c r="H2566" s="45">
        <v>4.1669535699999996E-3</v>
      </c>
    </row>
    <row r="2567" spans="1:8" x14ac:dyDescent="0.35">
      <c r="A2567" s="45" t="s">
        <v>165</v>
      </c>
      <c r="B2567" s="45" t="s">
        <v>10</v>
      </c>
      <c r="C2567" s="45" t="s">
        <v>35</v>
      </c>
      <c r="D2567" s="45">
        <v>447</v>
      </c>
      <c r="E2567" s="45">
        <v>5.5469330500000002E-3</v>
      </c>
      <c r="F2567" s="45">
        <v>8.5503125E-4</v>
      </c>
      <c r="G2567" s="45">
        <v>1.0673520700000001E-3</v>
      </c>
      <c r="H2567" s="45">
        <v>3.6245492299999999E-3</v>
      </c>
    </row>
    <row r="2568" spans="1:8" x14ac:dyDescent="0.35">
      <c r="A2568" s="45" t="s">
        <v>165</v>
      </c>
      <c r="B2568" s="45" t="s">
        <v>11</v>
      </c>
      <c r="C2568" s="45" t="s">
        <v>35</v>
      </c>
      <c r="D2568" s="45">
        <v>237</v>
      </c>
      <c r="E2568" s="45">
        <v>6.3430318699999998E-3</v>
      </c>
      <c r="F2568" s="45">
        <v>1.0028908400000001E-3</v>
      </c>
      <c r="G2568" s="45">
        <v>1.1989175500000001E-3</v>
      </c>
      <c r="H2568" s="45">
        <v>4.1412230000000003E-3</v>
      </c>
    </row>
    <row r="2569" spans="1:8" x14ac:dyDescent="0.35">
      <c r="A2569" s="45" t="s">
        <v>165</v>
      </c>
      <c r="B2569" s="45" t="s">
        <v>12</v>
      </c>
      <c r="C2569" s="45" t="s">
        <v>35</v>
      </c>
      <c r="D2569" s="45">
        <v>96</v>
      </c>
      <c r="E2569" s="45">
        <v>8.2494210700000004E-3</v>
      </c>
      <c r="F2569" s="45">
        <v>1.4701482800000001E-3</v>
      </c>
      <c r="G2569" s="45">
        <v>1.34391852E-3</v>
      </c>
      <c r="H2569" s="45">
        <v>5.43535376E-3</v>
      </c>
    </row>
    <row r="2570" spans="1:8" x14ac:dyDescent="0.35">
      <c r="A2570" s="45" t="s">
        <v>165</v>
      </c>
      <c r="B2570" s="45" t="s">
        <v>13</v>
      </c>
      <c r="C2570" s="45" t="s">
        <v>35</v>
      </c>
      <c r="D2570" s="45">
        <v>268</v>
      </c>
      <c r="E2570" s="45">
        <v>7.1113613600000004E-3</v>
      </c>
      <c r="F2570" s="45">
        <v>1.0946135000000001E-3</v>
      </c>
      <c r="G2570" s="45">
        <v>1.3767099499999999E-3</v>
      </c>
      <c r="H2570" s="45">
        <v>4.6400373999999998E-3</v>
      </c>
    </row>
    <row r="2571" spans="1:8" x14ac:dyDescent="0.35">
      <c r="A2571" s="45" t="s">
        <v>165</v>
      </c>
      <c r="B2571" s="45" t="s">
        <v>8</v>
      </c>
      <c r="C2571" s="45" t="s">
        <v>57</v>
      </c>
      <c r="D2571" s="45">
        <v>4</v>
      </c>
      <c r="E2571" s="45">
        <v>7.3119211700000001E-3</v>
      </c>
      <c r="F2571" s="45">
        <v>1.62905068E-3</v>
      </c>
      <c r="G2571" s="45">
        <v>3.3651616299999998E-3</v>
      </c>
      <c r="H2571" s="45">
        <v>2.3177081500000002E-3</v>
      </c>
    </row>
    <row r="2572" spans="1:8" x14ac:dyDescent="0.35">
      <c r="A2572" s="45" t="s">
        <v>165</v>
      </c>
      <c r="B2572" s="45" t="s">
        <v>10</v>
      </c>
      <c r="C2572" s="45" t="s">
        <v>57</v>
      </c>
      <c r="D2572" s="45">
        <v>1</v>
      </c>
      <c r="E2572" s="45">
        <v>4.4675923599999997E-3</v>
      </c>
      <c r="F2572" s="45">
        <v>7.4074027000000005E-4</v>
      </c>
      <c r="G2572" s="45">
        <v>2.3148124999999999E-4</v>
      </c>
      <c r="H2572" s="45">
        <v>3.4953701300000002E-3</v>
      </c>
    </row>
    <row r="2573" spans="1:8" x14ac:dyDescent="0.35">
      <c r="A2573" s="45" t="s">
        <v>165</v>
      </c>
      <c r="B2573" s="45" t="s">
        <v>11</v>
      </c>
      <c r="C2573" s="45" t="s">
        <v>57</v>
      </c>
      <c r="D2573" s="45">
        <v>2</v>
      </c>
      <c r="E2573" s="45">
        <v>7.6504628400000003E-3</v>
      </c>
      <c r="F2573" s="45">
        <v>2.4016201300000001E-3</v>
      </c>
      <c r="G2573" s="45">
        <v>3.79629583E-3</v>
      </c>
      <c r="H2573" s="45">
        <v>1.4525461700000001E-3</v>
      </c>
    </row>
    <row r="2574" spans="1:8" x14ac:dyDescent="0.35">
      <c r="A2574" s="45" t="s">
        <v>165</v>
      </c>
      <c r="B2574" s="45" t="s">
        <v>12</v>
      </c>
      <c r="C2574" s="45" t="s">
        <v>57</v>
      </c>
      <c r="D2574" s="45">
        <v>1</v>
      </c>
      <c r="E2574" s="45">
        <v>9.4791666599999998E-3</v>
      </c>
      <c r="F2574" s="45">
        <v>9.7222222000000001E-4</v>
      </c>
      <c r="G2574" s="45">
        <v>5.6365736099999999E-3</v>
      </c>
      <c r="H2574" s="45">
        <v>2.87037013E-3</v>
      </c>
    </row>
    <row r="2575" spans="1:8" x14ac:dyDescent="0.35">
      <c r="A2575" s="45" t="s">
        <v>165</v>
      </c>
      <c r="B2575" s="45" t="s">
        <v>8</v>
      </c>
      <c r="C2575" s="45" t="s">
        <v>36</v>
      </c>
      <c r="D2575" s="45">
        <v>1512</v>
      </c>
      <c r="E2575" s="45">
        <v>6.9932589400000002E-3</v>
      </c>
      <c r="F2575" s="45">
        <v>8.9963906000000001E-4</v>
      </c>
      <c r="G2575" s="45">
        <v>1.34679484E-3</v>
      </c>
      <c r="H2575" s="45">
        <v>4.7468245399999998E-3</v>
      </c>
    </row>
    <row r="2576" spans="1:8" x14ac:dyDescent="0.35">
      <c r="A2576" s="45" t="s">
        <v>165</v>
      </c>
      <c r="B2576" s="45" t="s">
        <v>10</v>
      </c>
      <c r="C2576" s="45" t="s">
        <v>36</v>
      </c>
      <c r="D2576" s="45">
        <v>578</v>
      </c>
      <c r="E2576" s="45">
        <v>6.1508191600000003E-3</v>
      </c>
      <c r="F2576" s="45">
        <v>7.3995954999999997E-4</v>
      </c>
      <c r="G2576" s="45">
        <v>1.2707850300000001E-3</v>
      </c>
      <c r="H2576" s="45">
        <v>4.1400740900000002E-3</v>
      </c>
    </row>
    <row r="2577" spans="1:8" x14ac:dyDescent="0.35">
      <c r="A2577" s="45" t="s">
        <v>165</v>
      </c>
      <c r="B2577" s="45" t="s">
        <v>11</v>
      </c>
      <c r="C2577" s="45" t="s">
        <v>36</v>
      </c>
      <c r="D2577" s="45">
        <v>322</v>
      </c>
      <c r="E2577" s="45">
        <v>6.8753592200000001E-3</v>
      </c>
      <c r="F2577" s="45">
        <v>8.4203160999999998E-4</v>
      </c>
      <c r="G2577" s="45">
        <v>1.38881674E-3</v>
      </c>
      <c r="H2577" s="45">
        <v>4.6445103299999997E-3</v>
      </c>
    </row>
    <row r="2578" spans="1:8" x14ac:dyDescent="0.35">
      <c r="A2578" s="45" t="s">
        <v>165</v>
      </c>
      <c r="B2578" s="45" t="s">
        <v>12</v>
      </c>
      <c r="C2578" s="45" t="s">
        <v>36</v>
      </c>
      <c r="D2578" s="45">
        <v>137</v>
      </c>
      <c r="E2578" s="45">
        <v>8.8297510400000001E-3</v>
      </c>
      <c r="F2578" s="45">
        <v>1.1485365399999999E-3</v>
      </c>
      <c r="G2578" s="45">
        <v>1.6991921300000001E-3</v>
      </c>
      <c r="H2578" s="45">
        <v>5.9820219200000004E-3</v>
      </c>
    </row>
    <row r="2579" spans="1:8" x14ac:dyDescent="0.35">
      <c r="A2579" s="45" t="s">
        <v>165</v>
      </c>
      <c r="B2579" s="45" t="s">
        <v>13</v>
      </c>
      <c r="C2579" s="45" t="s">
        <v>36</v>
      </c>
      <c r="D2579" s="45">
        <v>475</v>
      </c>
      <c r="E2579" s="45">
        <v>7.5686157500000004E-3</v>
      </c>
      <c r="F2579" s="45">
        <v>1.0612083400000001E-3</v>
      </c>
      <c r="G2579" s="45">
        <v>1.30916156E-3</v>
      </c>
      <c r="H2579" s="45">
        <v>5.19824538E-3</v>
      </c>
    </row>
    <row r="2580" spans="1:8" x14ac:dyDescent="0.35">
      <c r="A2580" s="45" t="s">
        <v>165</v>
      </c>
      <c r="B2580" s="45" t="s">
        <v>8</v>
      </c>
      <c r="C2580" s="45" t="s">
        <v>37</v>
      </c>
      <c r="D2580" s="45">
        <v>1817</v>
      </c>
      <c r="E2580" s="45">
        <v>5.3942826500000002E-3</v>
      </c>
      <c r="F2580" s="45">
        <v>9.0898818000000004E-4</v>
      </c>
      <c r="G2580" s="45">
        <v>7.4746071999999997E-4</v>
      </c>
      <c r="H2580" s="45">
        <v>3.73783328E-3</v>
      </c>
    </row>
    <row r="2581" spans="1:8" x14ac:dyDescent="0.35">
      <c r="A2581" s="45" t="s">
        <v>165</v>
      </c>
      <c r="B2581" s="45" t="s">
        <v>10</v>
      </c>
      <c r="C2581" s="45" t="s">
        <v>37</v>
      </c>
      <c r="D2581" s="45">
        <v>908</v>
      </c>
      <c r="E2581" s="45">
        <v>4.8614677699999999E-3</v>
      </c>
      <c r="F2581" s="45">
        <v>8.0028070999999998E-4</v>
      </c>
      <c r="G2581" s="45">
        <v>6.7908433999999999E-4</v>
      </c>
      <c r="H2581" s="45">
        <v>3.3821022599999999E-3</v>
      </c>
    </row>
    <row r="2582" spans="1:8" x14ac:dyDescent="0.35">
      <c r="A2582" s="45" t="s">
        <v>165</v>
      </c>
      <c r="B2582" s="45" t="s">
        <v>11</v>
      </c>
      <c r="C2582" s="45" t="s">
        <v>37</v>
      </c>
      <c r="D2582" s="45">
        <v>461</v>
      </c>
      <c r="E2582" s="45">
        <v>5.4741601899999997E-3</v>
      </c>
      <c r="F2582" s="45">
        <v>1.0060905799999999E-3</v>
      </c>
      <c r="G2582" s="45">
        <v>6.8372375000000005E-4</v>
      </c>
      <c r="H2582" s="45">
        <v>3.7843453799999999E-3</v>
      </c>
    </row>
    <row r="2583" spans="1:8" x14ac:dyDescent="0.35">
      <c r="A2583" s="45" t="s">
        <v>165</v>
      </c>
      <c r="B2583" s="45" t="s">
        <v>12</v>
      </c>
      <c r="C2583" s="45" t="s">
        <v>37</v>
      </c>
      <c r="D2583" s="45">
        <v>69</v>
      </c>
      <c r="E2583" s="45">
        <v>7.4624259099999998E-3</v>
      </c>
      <c r="F2583" s="45">
        <v>1.2825413900000001E-3</v>
      </c>
      <c r="G2583" s="45">
        <v>9.3263527999999998E-4</v>
      </c>
      <c r="H2583" s="45">
        <v>5.2472488399999996E-3</v>
      </c>
    </row>
    <row r="2584" spans="1:8" x14ac:dyDescent="0.35">
      <c r="A2584" s="45" t="s">
        <v>165</v>
      </c>
      <c r="B2584" s="45" t="s">
        <v>13</v>
      </c>
      <c r="C2584" s="45" t="s">
        <v>37</v>
      </c>
      <c r="D2584" s="45">
        <v>379</v>
      </c>
      <c r="E2584" s="45">
        <v>6.1971071499999997E-3</v>
      </c>
      <c r="F2584" s="45">
        <v>9.8330744000000008E-4</v>
      </c>
      <c r="G2584" s="45">
        <v>9.5508989999999998E-4</v>
      </c>
      <c r="H2584" s="45">
        <v>4.2587093199999999E-3</v>
      </c>
    </row>
    <row r="2585" spans="1:8" x14ac:dyDescent="0.35">
      <c r="A2585" s="45" t="s">
        <v>165</v>
      </c>
      <c r="B2585" s="45" t="s">
        <v>8</v>
      </c>
      <c r="C2585" s="45" t="s">
        <v>38</v>
      </c>
      <c r="D2585" s="45">
        <v>914</v>
      </c>
      <c r="E2585" s="45">
        <v>6.8486731699999998E-3</v>
      </c>
      <c r="F2585" s="45">
        <v>1.1806312900000001E-3</v>
      </c>
      <c r="G2585" s="45">
        <v>9.8493574000000001E-4</v>
      </c>
      <c r="H2585" s="45">
        <v>4.6831056699999998E-3</v>
      </c>
    </row>
    <row r="2586" spans="1:8" x14ac:dyDescent="0.35">
      <c r="A2586" s="45" t="s">
        <v>165</v>
      </c>
      <c r="B2586" s="45" t="s">
        <v>10</v>
      </c>
      <c r="C2586" s="45" t="s">
        <v>38</v>
      </c>
      <c r="D2586" s="45">
        <v>374</v>
      </c>
      <c r="E2586" s="45">
        <v>5.8642179100000004E-3</v>
      </c>
      <c r="F2586" s="45">
        <v>9.9800059E-4</v>
      </c>
      <c r="G2586" s="45">
        <v>8.7288301000000004E-4</v>
      </c>
      <c r="H2586" s="45">
        <v>3.9933338300000001E-3</v>
      </c>
    </row>
    <row r="2587" spans="1:8" x14ac:dyDescent="0.35">
      <c r="A2587" s="45" t="s">
        <v>165</v>
      </c>
      <c r="B2587" s="45" t="s">
        <v>11</v>
      </c>
      <c r="C2587" s="45" t="s">
        <v>38</v>
      </c>
      <c r="D2587" s="45">
        <v>221</v>
      </c>
      <c r="E2587" s="45">
        <v>6.5375709899999999E-3</v>
      </c>
      <c r="F2587" s="45">
        <v>1.18354051E-3</v>
      </c>
      <c r="G2587" s="45">
        <v>9.9076143999999992E-4</v>
      </c>
      <c r="H2587" s="45">
        <v>4.3632685800000003E-3</v>
      </c>
    </row>
    <row r="2588" spans="1:8" x14ac:dyDescent="0.35">
      <c r="A2588" s="45" t="s">
        <v>165</v>
      </c>
      <c r="B2588" s="45" t="s">
        <v>12</v>
      </c>
      <c r="C2588" s="45" t="s">
        <v>38</v>
      </c>
      <c r="D2588" s="45">
        <v>75</v>
      </c>
      <c r="E2588" s="45">
        <v>8.1669750599999997E-3</v>
      </c>
      <c r="F2588" s="45">
        <v>1.4626540500000001E-3</v>
      </c>
      <c r="G2588" s="45">
        <v>1.1302467100000001E-3</v>
      </c>
      <c r="H2588" s="45">
        <v>5.5740738399999998E-3</v>
      </c>
    </row>
    <row r="2589" spans="1:8" x14ac:dyDescent="0.35">
      <c r="A2589" s="45" t="s">
        <v>165</v>
      </c>
      <c r="B2589" s="45" t="s">
        <v>13</v>
      </c>
      <c r="C2589" s="45" t="s">
        <v>38</v>
      </c>
      <c r="D2589" s="45">
        <v>244</v>
      </c>
      <c r="E2589" s="45">
        <v>8.2341945100000008E-3</v>
      </c>
      <c r="F2589" s="45">
        <v>1.3712429299999999E-3</v>
      </c>
      <c r="G2589" s="45">
        <v>1.10674687E-3</v>
      </c>
      <c r="H2589" s="45">
        <v>5.75620423E-3</v>
      </c>
    </row>
    <row r="2590" spans="1:8" x14ac:dyDescent="0.35">
      <c r="A2590" s="45" t="s">
        <v>165</v>
      </c>
      <c r="B2590" s="45" t="s">
        <v>8</v>
      </c>
      <c r="C2590" s="45" t="s">
        <v>39</v>
      </c>
      <c r="D2590" s="45">
        <v>875</v>
      </c>
      <c r="E2590" s="45">
        <v>7.5681875899999999E-3</v>
      </c>
      <c r="F2590" s="45">
        <v>8.5806854000000004E-4</v>
      </c>
      <c r="G2590" s="45">
        <v>1.6739944699999999E-3</v>
      </c>
      <c r="H2590" s="45">
        <v>5.0361240999999999E-3</v>
      </c>
    </row>
    <row r="2591" spans="1:8" x14ac:dyDescent="0.35">
      <c r="A2591" s="45" t="s">
        <v>165</v>
      </c>
      <c r="B2591" s="45" t="s">
        <v>10</v>
      </c>
      <c r="C2591" s="45" t="s">
        <v>39</v>
      </c>
      <c r="D2591" s="45">
        <v>322</v>
      </c>
      <c r="E2591" s="45">
        <v>6.7362546399999997E-3</v>
      </c>
      <c r="F2591" s="45">
        <v>7.2524849000000005E-4</v>
      </c>
      <c r="G2591" s="45">
        <v>1.5356134E-3</v>
      </c>
      <c r="H2591" s="45">
        <v>4.4753922799999997E-3</v>
      </c>
    </row>
    <row r="2592" spans="1:8" x14ac:dyDescent="0.35">
      <c r="A2592" s="45" t="s">
        <v>165</v>
      </c>
      <c r="B2592" s="45" t="s">
        <v>11</v>
      </c>
      <c r="C2592" s="45" t="s">
        <v>39</v>
      </c>
      <c r="D2592" s="45">
        <v>222</v>
      </c>
      <c r="E2592" s="45">
        <v>7.3258151599999996E-3</v>
      </c>
      <c r="F2592" s="45">
        <v>8.8724118000000002E-4</v>
      </c>
      <c r="G2592" s="45">
        <v>1.57370889E-3</v>
      </c>
      <c r="H2592" s="45">
        <v>4.8648646200000001E-3</v>
      </c>
    </row>
    <row r="2593" spans="1:8" x14ac:dyDescent="0.35">
      <c r="A2593" s="45" t="s">
        <v>165</v>
      </c>
      <c r="B2593" s="45" t="s">
        <v>12</v>
      </c>
      <c r="C2593" s="45" t="s">
        <v>39</v>
      </c>
      <c r="D2593" s="45">
        <v>102</v>
      </c>
      <c r="E2593" s="45">
        <v>9.5321575200000008E-3</v>
      </c>
      <c r="F2593" s="45">
        <v>1.1471947299999999E-3</v>
      </c>
      <c r="G2593" s="45">
        <v>1.84697235E-3</v>
      </c>
      <c r="H2593" s="45">
        <v>6.5379899399999998E-3</v>
      </c>
    </row>
    <row r="2594" spans="1:8" x14ac:dyDescent="0.35">
      <c r="A2594" s="45" t="s">
        <v>165</v>
      </c>
      <c r="B2594" s="45" t="s">
        <v>13</v>
      </c>
      <c r="C2594" s="45" t="s">
        <v>39</v>
      </c>
      <c r="D2594" s="45">
        <v>229</v>
      </c>
      <c r="E2594" s="45">
        <v>8.0981620499999997E-3</v>
      </c>
      <c r="F2594" s="45">
        <v>8.877666E-4</v>
      </c>
      <c r="G2594" s="45">
        <v>1.88874713E-3</v>
      </c>
      <c r="H2594" s="45">
        <v>5.3216478299999998E-3</v>
      </c>
    </row>
    <row r="2595" spans="1:8" x14ac:dyDescent="0.35">
      <c r="A2595" s="45" t="s">
        <v>165</v>
      </c>
      <c r="B2595" s="45" t="s">
        <v>8</v>
      </c>
      <c r="C2595" s="45" t="s">
        <v>40</v>
      </c>
      <c r="D2595" s="45">
        <v>1709</v>
      </c>
      <c r="E2595" s="45">
        <v>5.3111926700000001E-3</v>
      </c>
      <c r="F2595" s="45">
        <v>1.04610914E-3</v>
      </c>
      <c r="G2595" s="45">
        <v>5.8347124999999999E-4</v>
      </c>
      <c r="H2595" s="45">
        <v>3.6816118099999998E-3</v>
      </c>
    </row>
    <row r="2596" spans="1:8" x14ac:dyDescent="0.35">
      <c r="A2596" s="45" t="s">
        <v>165</v>
      </c>
      <c r="B2596" s="45" t="s">
        <v>10</v>
      </c>
      <c r="C2596" s="45" t="s">
        <v>40</v>
      </c>
      <c r="D2596" s="45">
        <v>911</v>
      </c>
      <c r="E2596" s="45">
        <v>4.9713250200000003E-3</v>
      </c>
      <c r="F2596" s="45">
        <v>9.7975593000000009E-4</v>
      </c>
      <c r="G2596" s="45">
        <v>5.3365224000000004E-4</v>
      </c>
      <c r="H2596" s="45">
        <v>3.4579163699999999E-3</v>
      </c>
    </row>
    <row r="2597" spans="1:8" x14ac:dyDescent="0.35">
      <c r="A2597" s="45" t="s">
        <v>165</v>
      </c>
      <c r="B2597" s="45" t="s">
        <v>11</v>
      </c>
      <c r="C2597" s="45" t="s">
        <v>40</v>
      </c>
      <c r="D2597" s="45">
        <v>274</v>
      </c>
      <c r="E2597" s="45">
        <v>5.0587994400000001E-3</v>
      </c>
      <c r="F2597" s="45">
        <v>1.13738486E-3</v>
      </c>
      <c r="G2597" s="45">
        <v>5.5031739E-4</v>
      </c>
      <c r="H2597" s="45">
        <v>3.37109667E-3</v>
      </c>
    </row>
    <row r="2598" spans="1:8" x14ac:dyDescent="0.35">
      <c r="A2598" s="45" t="s">
        <v>165</v>
      </c>
      <c r="B2598" s="45" t="s">
        <v>12</v>
      </c>
      <c r="C2598" s="45" t="s">
        <v>40</v>
      </c>
      <c r="D2598" s="45">
        <v>123</v>
      </c>
      <c r="E2598" s="45">
        <v>6.3098461700000002E-3</v>
      </c>
      <c r="F2598" s="45">
        <v>1.2904619699999999E-3</v>
      </c>
      <c r="G2598" s="45">
        <v>6.6931998000000002E-4</v>
      </c>
      <c r="H2598" s="45">
        <v>4.3500637599999999E-3</v>
      </c>
    </row>
    <row r="2599" spans="1:8" x14ac:dyDescent="0.35">
      <c r="A2599" s="45" t="s">
        <v>165</v>
      </c>
      <c r="B2599" s="45" t="s">
        <v>13</v>
      </c>
      <c r="C2599" s="45" t="s">
        <v>40</v>
      </c>
      <c r="D2599" s="45">
        <v>401</v>
      </c>
      <c r="E2599" s="45">
        <v>5.9494490399999997E-3</v>
      </c>
      <c r="F2599" s="45">
        <v>1.05953264E-3</v>
      </c>
      <c r="G2599" s="45">
        <v>6.9297220999999995E-4</v>
      </c>
      <c r="H2599" s="45">
        <v>4.1969437500000003E-3</v>
      </c>
    </row>
    <row r="2600" spans="1:8" x14ac:dyDescent="0.35">
      <c r="A2600" s="45" t="s">
        <v>165</v>
      </c>
      <c r="B2600" s="45" t="s">
        <v>8</v>
      </c>
      <c r="C2600" s="45" t="s">
        <v>41</v>
      </c>
      <c r="D2600" s="45">
        <v>1017</v>
      </c>
      <c r="E2600" s="45">
        <v>7.2430371000000004E-3</v>
      </c>
      <c r="F2600" s="45">
        <v>8.7117361999999995E-4</v>
      </c>
      <c r="G2600" s="45">
        <v>1.48741053E-3</v>
      </c>
      <c r="H2600" s="45">
        <v>4.8844524899999998E-3</v>
      </c>
    </row>
    <row r="2601" spans="1:8" x14ac:dyDescent="0.35">
      <c r="A2601" s="45" t="s">
        <v>165</v>
      </c>
      <c r="B2601" s="45" t="s">
        <v>10</v>
      </c>
      <c r="C2601" s="45" t="s">
        <v>41</v>
      </c>
      <c r="D2601" s="45">
        <v>382</v>
      </c>
      <c r="E2601" s="45">
        <v>6.49220695E-3</v>
      </c>
      <c r="F2601" s="45">
        <v>7.4898174999999995E-4</v>
      </c>
      <c r="G2601" s="45">
        <v>1.2527266400000001E-3</v>
      </c>
      <c r="H2601" s="45">
        <v>4.4904981100000003E-3</v>
      </c>
    </row>
    <row r="2602" spans="1:8" x14ac:dyDescent="0.35">
      <c r="A2602" s="45" t="s">
        <v>165</v>
      </c>
      <c r="B2602" s="45" t="s">
        <v>11</v>
      </c>
      <c r="C2602" s="45" t="s">
        <v>41</v>
      </c>
      <c r="D2602" s="45">
        <v>267</v>
      </c>
      <c r="E2602" s="45">
        <v>7.1334440799999997E-3</v>
      </c>
      <c r="F2602" s="45">
        <v>7.933657E-4</v>
      </c>
      <c r="G2602" s="45">
        <v>1.4140741799999999E-3</v>
      </c>
      <c r="H2602" s="45">
        <v>4.9260037099999997E-3</v>
      </c>
    </row>
    <row r="2603" spans="1:8" x14ac:dyDescent="0.35">
      <c r="A2603" s="45" t="s">
        <v>165</v>
      </c>
      <c r="B2603" s="45" t="s">
        <v>12</v>
      </c>
      <c r="C2603" s="45" t="s">
        <v>41</v>
      </c>
      <c r="D2603" s="45">
        <v>134</v>
      </c>
      <c r="E2603" s="45">
        <v>8.4709263400000005E-3</v>
      </c>
      <c r="F2603" s="45">
        <v>1.0929724100000001E-3</v>
      </c>
      <c r="G2603" s="45">
        <v>1.8457190699999999E-3</v>
      </c>
      <c r="H2603" s="45">
        <v>5.5322344099999997E-3</v>
      </c>
    </row>
    <row r="2604" spans="1:8" x14ac:dyDescent="0.35">
      <c r="A2604" s="45" t="s">
        <v>165</v>
      </c>
      <c r="B2604" s="45" t="s">
        <v>13</v>
      </c>
      <c r="C2604" s="45" t="s">
        <v>41</v>
      </c>
      <c r="D2604" s="45">
        <v>234</v>
      </c>
      <c r="E2604" s="45">
        <v>7.8906494900000002E-3</v>
      </c>
      <c r="F2604" s="45">
        <v>1.03241708E-3</v>
      </c>
      <c r="G2604" s="45">
        <v>1.7490203999999999E-3</v>
      </c>
      <c r="H2604" s="45">
        <v>5.1092115400000002E-3</v>
      </c>
    </row>
    <row r="2605" spans="1:8" x14ac:dyDescent="0.35">
      <c r="A2605" s="45" t="s">
        <v>165</v>
      </c>
      <c r="B2605" s="45" t="s">
        <v>8</v>
      </c>
      <c r="C2605" s="45" t="s">
        <v>42</v>
      </c>
      <c r="D2605" s="45">
        <v>876</v>
      </c>
      <c r="E2605" s="45">
        <v>8.06829209E-3</v>
      </c>
      <c r="F2605" s="45">
        <v>1.17194082E-3</v>
      </c>
      <c r="G2605" s="45">
        <v>1.75888907E-3</v>
      </c>
      <c r="H2605" s="45">
        <v>5.13746171E-3</v>
      </c>
    </row>
    <row r="2606" spans="1:8" x14ac:dyDescent="0.35">
      <c r="A2606" s="45" t="s">
        <v>165</v>
      </c>
      <c r="B2606" s="45" t="s">
        <v>10</v>
      </c>
      <c r="C2606" s="45" t="s">
        <v>42</v>
      </c>
      <c r="D2606" s="45">
        <v>305</v>
      </c>
      <c r="E2606" s="45">
        <v>6.6327411099999997E-3</v>
      </c>
      <c r="F2606" s="45">
        <v>1.01620345E-3</v>
      </c>
      <c r="G2606" s="45">
        <v>1.57050674E-3</v>
      </c>
      <c r="H2606" s="45">
        <v>4.04603042E-3</v>
      </c>
    </row>
    <row r="2607" spans="1:8" x14ac:dyDescent="0.35">
      <c r="A2607" s="45" t="s">
        <v>165</v>
      </c>
      <c r="B2607" s="45" t="s">
        <v>11</v>
      </c>
      <c r="C2607" s="45" t="s">
        <v>42</v>
      </c>
      <c r="D2607" s="45">
        <v>200</v>
      </c>
      <c r="E2607" s="45">
        <v>8.5145831099999996E-3</v>
      </c>
      <c r="F2607" s="45">
        <v>1.20156226E-3</v>
      </c>
      <c r="G2607" s="45">
        <v>1.8649882E-3</v>
      </c>
      <c r="H2607" s="45">
        <v>5.4480321499999996E-3</v>
      </c>
    </row>
    <row r="2608" spans="1:8" x14ac:dyDescent="0.35">
      <c r="A2608" s="45" t="s">
        <v>165</v>
      </c>
      <c r="B2608" s="45" t="s">
        <v>12</v>
      </c>
      <c r="C2608" s="45" t="s">
        <v>42</v>
      </c>
      <c r="D2608" s="45">
        <v>140</v>
      </c>
      <c r="E2608" s="45">
        <v>9.0198410499999996E-3</v>
      </c>
      <c r="F2608" s="45">
        <v>1.33738401E-3</v>
      </c>
      <c r="G2608" s="45">
        <v>1.90881258E-3</v>
      </c>
      <c r="H2608" s="45">
        <v>5.77364392E-3</v>
      </c>
    </row>
    <row r="2609" spans="1:8" x14ac:dyDescent="0.35">
      <c r="A2609" s="45" t="s">
        <v>165</v>
      </c>
      <c r="B2609" s="45" t="s">
        <v>13</v>
      </c>
      <c r="C2609" s="45" t="s">
        <v>42</v>
      </c>
      <c r="D2609" s="45">
        <v>231</v>
      </c>
      <c r="E2609" s="45">
        <v>9.0006210699999992E-3</v>
      </c>
      <c r="F2609" s="45">
        <v>1.2516532E-3</v>
      </c>
      <c r="G2609" s="45">
        <v>1.82489555E-3</v>
      </c>
      <c r="H2609" s="45">
        <v>5.9240718499999996E-3</v>
      </c>
    </row>
    <row r="2610" spans="1:8" x14ac:dyDescent="0.35">
      <c r="A2610" s="45" t="s">
        <v>165</v>
      </c>
      <c r="B2610" s="45" t="s">
        <v>8</v>
      </c>
      <c r="C2610" s="45" t="s">
        <v>43</v>
      </c>
      <c r="D2610" s="45">
        <v>851</v>
      </c>
      <c r="E2610" s="45">
        <v>6.9894620499999999E-3</v>
      </c>
      <c r="F2610" s="45">
        <v>1.0013135800000001E-3</v>
      </c>
      <c r="G2610" s="45">
        <v>1.38581492E-3</v>
      </c>
      <c r="H2610" s="45">
        <v>4.6023330699999998E-3</v>
      </c>
    </row>
    <row r="2611" spans="1:8" x14ac:dyDescent="0.35">
      <c r="A2611" s="45" t="s">
        <v>165</v>
      </c>
      <c r="B2611" s="45" t="s">
        <v>10</v>
      </c>
      <c r="C2611" s="45" t="s">
        <v>43</v>
      </c>
      <c r="D2611" s="45">
        <v>344</v>
      </c>
      <c r="E2611" s="45">
        <v>6.2413864899999996E-3</v>
      </c>
      <c r="F2611" s="45">
        <v>8.0234553000000004E-4</v>
      </c>
      <c r="G2611" s="45">
        <v>1.2848229199999999E-3</v>
      </c>
      <c r="H2611" s="45">
        <v>4.1542175800000003E-3</v>
      </c>
    </row>
    <row r="2612" spans="1:8" x14ac:dyDescent="0.35">
      <c r="A2612" s="45" t="s">
        <v>165</v>
      </c>
      <c r="B2612" s="45" t="s">
        <v>11</v>
      </c>
      <c r="C2612" s="45" t="s">
        <v>43</v>
      </c>
      <c r="D2612" s="45">
        <v>189</v>
      </c>
      <c r="E2612" s="45">
        <v>7.0742085499999998E-3</v>
      </c>
      <c r="F2612" s="45">
        <v>1.2053569200000001E-3</v>
      </c>
      <c r="G2612" s="45">
        <v>1.3146675900000001E-3</v>
      </c>
      <c r="H2612" s="45">
        <v>4.5541835600000002E-3</v>
      </c>
    </row>
    <row r="2613" spans="1:8" x14ac:dyDescent="0.35">
      <c r="A2613" s="45" t="s">
        <v>165</v>
      </c>
      <c r="B2613" s="45" t="s">
        <v>12</v>
      </c>
      <c r="C2613" s="45" t="s">
        <v>43</v>
      </c>
      <c r="D2613" s="45">
        <v>127</v>
      </c>
      <c r="E2613" s="45">
        <v>7.8882325100000008E-3</v>
      </c>
      <c r="F2613" s="45">
        <v>1.2142750999999999E-3</v>
      </c>
      <c r="G2613" s="45">
        <v>1.59822445E-3</v>
      </c>
      <c r="H2613" s="45">
        <v>5.0757324700000002E-3</v>
      </c>
    </row>
    <row r="2614" spans="1:8" x14ac:dyDescent="0.35">
      <c r="A2614" s="45" t="s">
        <v>165</v>
      </c>
      <c r="B2614" s="45" t="s">
        <v>13</v>
      </c>
      <c r="C2614" s="45" t="s">
        <v>43</v>
      </c>
      <c r="D2614" s="45">
        <v>191</v>
      </c>
      <c r="E2614" s="45">
        <v>7.6553105099999999E-3</v>
      </c>
      <c r="F2614" s="45">
        <v>1.01615498E-3</v>
      </c>
      <c r="G2614" s="45">
        <v>1.4968729600000001E-3</v>
      </c>
      <c r="H2614" s="45">
        <v>5.1422821100000002E-3</v>
      </c>
    </row>
    <row r="2615" spans="1:8" x14ac:dyDescent="0.35">
      <c r="A2615" s="45" t="s">
        <v>165</v>
      </c>
      <c r="B2615" s="45" t="s">
        <v>8</v>
      </c>
      <c r="C2615" s="45" t="s">
        <v>44</v>
      </c>
      <c r="D2615" s="45">
        <v>429</v>
      </c>
      <c r="E2615" s="45">
        <v>8.6233324300000001E-3</v>
      </c>
      <c r="F2615" s="45">
        <v>9.2374036000000001E-4</v>
      </c>
      <c r="G2615" s="45">
        <v>1.60407471E-3</v>
      </c>
      <c r="H2615" s="45">
        <v>6.0955169100000003E-3</v>
      </c>
    </row>
    <row r="2616" spans="1:8" x14ac:dyDescent="0.35">
      <c r="A2616" s="45" t="s">
        <v>165</v>
      </c>
      <c r="B2616" s="45" t="s">
        <v>10</v>
      </c>
      <c r="C2616" s="45" t="s">
        <v>44</v>
      </c>
      <c r="D2616" s="45">
        <v>138</v>
      </c>
      <c r="E2616" s="45">
        <v>7.7363456900000002E-3</v>
      </c>
      <c r="F2616" s="45">
        <v>8.0238501000000004E-4</v>
      </c>
      <c r="G2616" s="45">
        <v>1.4495267400000001E-3</v>
      </c>
      <c r="H2616" s="45">
        <v>5.4844334600000003E-3</v>
      </c>
    </row>
    <row r="2617" spans="1:8" x14ac:dyDescent="0.35">
      <c r="A2617" s="45" t="s">
        <v>165</v>
      </c>
      <c r="B2617" s="45" t="s">
        <v>11</v>
      </c>
      <c r="C2617" s="45" t="s">
        <v>44</v>
      </c>
      <c r="D2617" s="45">
        <v>111</v>
      </c>
      <c r="E2617" s="45">
        <v>8.9130794800000007E-3</v>
      </c>
      <c r="F2617" s="45">
        <v>9.3291181000000004E-4</v>
      </c>
      <c r="G2617" s="45">
        <v>1.655718E-3</v>
      </c>
      <c r="H2617" s="45">
        <v>6.3244492300000002E-3</v>
      </c>
    </row>
    <row r="2618" spans="1:8" x14ac:dyDescent="0.35">
      <c r="A2618" s="45" t="s">
        <v>165</v>
      </c>
      <c r="B2618" s="45" t="s">
        <v>12</v>
      </c>
      <c r="C2618" s="45" t="s">
        <v>44</v>
      </c>
      <c r="D2618" s="45">
        <v>54</v>
      </c>
      <c r="E2618" s="45">
        <v>1.11989881E-2</v>
      </c>
      <c r="F2618" s="45">
        <v>1.185485E-3</v>
      </c>
      <c r="G2618" s="45">
        <v>1.7281805100000001E-3</v>
      </c>
      <c r="H2618" s="45">
        <v>8.2853221099999999E-3</v>
      </c>
    </row>
    <row r="2619" spans="1:8" x14ac:dyDescent="0.35">
      <c r="A2619" s="45" t="s">
        <v>165</v>
      </c>
      <c r="B2619" s="45" t="s">
        <v>13</v>
      </c>
      <c r="C2619" s="45" t="s">
        <v>44</v>
      </c>
      <c r="D2619" s="45">
        <v>126</v>
      </c>
      <c r="E2619" s="45">
        <v>8.2356883200000001E-3</v>
      </c>
      <c r="F2619" s="45">
        <v>9.3639747000000002E-4</v>
      </c>
      <c r="G2619" s="45">
        <v>1.6746580499999999E-3</v>
      </c>
      <c r="H2619" s="45">
        <v>5.6246323500000004E-3</v>
      </c>
    </row>
    <row r="2620" spans="1:8" x14ac:dyDescent="0.35">
      <c r="A2620" s="45" t="s">
        <v>165</v>
      </c>
      <c r="B2620" s="45" t="s">
        <v>8</v>
      </c>
      <c r="C2620" s="45" t="s">
        <v>45</v>
      </c>
      <c r="D2620" s="45">
        <v>1344</v>
      </c>
      <c r="E2620" s="45">
        <v>6.7556679600000004E-3</v>
      </c>
      <c r="F2620" s="45">
        <v>1.06546907E-3</v>
      </c>
      <c r="G2620" s="45">
        <v>1.2921452400000001E-3</v>
      </c>
      <c r="H2620" s="45">
        <v>4.39805318E-3</v>
      </c>
    </row>
    <row r="2621" spans="1:8" x14ac:dyDescent="0.35">
      <c r="A2621" s="45" t="s">
        <v>165</v>
      </c>
      <c r="B2621" s="45" t="s">
        <v>10</v>
      </c>
      <c r="C2621" s="45" t="s">
        <v>45</v>
      </c>
      <c r="D2621" s="45">
        <v>629</v>
      </c>
      <c r="E2621" s="45">
        <v>5.9392110299999997E-3</v>
      </c>
      <c r="F2621" s="45">
        <v>8.7366755000000003E-4</v>
      </c>
      <c r="G2621" s="45">
        <v>1.1074307199999999E-3</v>
      </c>
      <c r="H2621" s="45">
        <v>3.9581122800000004E-3</v>
      </c>
    </row>
    <row r="2622" spans="1:8" x14ac:dyDescent="0.35">
      <c r="A2622" s="45" t="s">
        <v>165</v>
      </c>
      <c r="B2622" s="45" t="s">
        <v>11</v>
      </c>
      <c r="C2622" s="45" t="s">
        <v>45</v>
      </c>
      <c r="D2622" s="45">
        <v>285</v>
      </c>
      <c r="E2622" s="45">
        <v>6.4931365499999996E-3</v>
      </c>
      <c r="F2622" s="45">
        <v>9.8558293999999997E-4</v>
      </c>
      <c r="G2622" s="45">
        <v>1.1405536899999999E-3</v>
      </c>
      <c r="H2622" s="45">
        <v>4.3669994399999999E-3</v>
      </c>
    </row>
    <row r="2623" spans="1:8" x14ac:dyDescent="0.35">
      <c r="A2623" s="45" t="s">
        <v>165</v>
      </c>
      <c r="B2623" s="45" t="s">
        <v>12</v>
      </c>
      <c r="C2623" s="45" t="s">
        <v>45</v>
      </c>
      <c r="D2623" s="45">
        <v>138</v>
      </c>
      <c r="E2623" s="45">
        <v>9.49023729E-3</v>
      </c>
      <c r="F2623" s="45">
        <v>1.6779888999999999E-3</v>
      </c>
      <c r="G2623" s="45">
        <v>1.59504137E-3</v>
      </c>
      <c r="H2623" s="45">
        <v>6.2172065499999998E-3</v>
      </c>
    </row>
    <row r="2624" spans="1:8" x14ac:dyDescent="0.35">
      <c r="A2624" s="45" t="s">
        <v>165</v>
      </c>
      <c r="B2624" s="45" t="s">
        <v>13</v>
      </c>
      <c r="C2624" s="45" t="s">
        <v>45</v>
      </c>
      <c r="D2624" s="45">
        <v>292</v>
      </c>
      <c r="E2624" s="45">
        <v>7.4782785400000001E-3</v>
      </c>
      <c r="F2624" s="45">
        <v>1.26712305E-3</v>
      </c>
      <c r="G2624" s="45">
        <v>1.69484851E-3</v>
      </c>
      <c r="H2624" s="45">
        <v>4.5163065299999999E-3</v>
      </c>
    </row>
    <row r="2625" spans="1:8" x14ac:dyDescent="0.35">
      <c r="A2625" s="45" t="s">
        <v>165</v>
      </c>
      <c r="B2625" s="45" t="s">
        <v>8</v>
      </c>
      <c r="C2625" s="45" t="s">
        <v>46</v>
      </c>
      <c r="D2625" s="45">
        <v>668</v>
      </c>
      <c r="E2625" s="45">
        <v>7.3459155600000001E-3</v>
      </c>
      <c r="F2625" s="45">
        <v>8.7554034000000001E-4</v>
      </c>
      <c r="G2625" s="45">
        <v>1.4871470000000001E-3</v>
      </c>
      <c r="H2625" s="45">
        <v>4.9832277400000003E-3</v>
      </c>
    </row>
    <row r="2626" spans="1:8" x14ac:dyDescent="0.35">
      <c r="A2626" s="45" t="s">
        <v>165</v>
      </c>
      <c r="B2626" s="45" t="s">
        <v>10</v>
      </c>
      <c r="C2626" s="45" t="s">
        <v>46</v>
      </c>
      <c r="D2626" s="45">
        <v>280</v>
      </c>
      <c r="E2626" s="45">
        <v>6.6304974499999999E-3</v>
      </c>
      <c r="F2626" s="45">
        <v>7.1155730000000003E-4</v>
      </c>
      <c r="G2626" s="45">
        <v>1.3678486399999999E-3</v>
      </c>
      <c r="H2626" s="45">
        <v>4.5510910200000001E-3</v>
      </c>
    </row>
    <row r="2627" spans="1:8" x14ac:dyDescent="0.35">
      <c r="A2627" s="45" t="s">
        <v>165</v>
      </c>
      <c r="B2627" s="45" t="s">
        <v>11</v>
      </c>
      <c r="C2627" s="45" t="s">
        <v>46</v>
      </c>
      <c r="D2627" s="45">
        <v>146</v>
      </c>
      <c r="E2627" s="45">
        <v>6.9658483099999998E-3</v>
      </c>
      <c r="F2627" s="45">
        <v>9.3940235999999996E-4</v>
      </c>
      <c r="G2627" s="45">
        <v>1.1895926200000001E-3</v>
      </c>
      <c r="H2627" s="45">
        <v>4.83685286E-3</v>
      </c>
    </row>
    <row r="2628" spans="1:8" x14ac:dyDescent="0.35">
      <c r="A2628" s="45" t="s">
        <v>165</v>
      </c>
      <c r="B2628" s="45" t="s">
        <v>12</v>
      </c>
      <c r="C2628" s="45" t="s">
        <v>46</v>
      </c>
      <c r="D2628" s="45">
        <v>81</v>
      </c>
      <c r="E2628" s="45">
        <v>8.2501711599999999E-3</v>
      </c>
      <c r="F2628" s="45">
        <v>1.15283469E-3</v>
      </c>
      <c r="G2628" s="45">
        <v>1.81812964E-3</v>
      </c>
      <c r="H2628" s="45">
        <v>5.2792064599999997E-3</v>
      </c>
    </row>
    <row r="2629" spans="1:8" x14ac:dyDescent="0.35">
      <c r="A2629" s="45" t="s">
        <v>165</v>
      </c>
      <c r="B2629" s="45" t="s">
        <v>13</v>
      </c>
      <c r="C2629" s="45" t="s">
        <v>46</v>
      </c>
      <c r="D2629" s="45">
        <v>161</v>
      </c>
      <c r="E2629" s="45">
        <v>8.4798422000000005E-3</v>
      </c>
      <c r="F2629" s="45">
        <v>9.6330777999999997E-4</v>
      </c>
      <c r="G2629" s="45">
        <v>1.79793512E-3</v>
      </c>
      <c r="H2629" s="45">
        <v>5.7185988000000004E-3</v>
      </c>
    </row>
    <row r="2630" spans="1:8" x14ac:dyDescent="0.35">
      <c r="A2630" s="45" t="s">
        <v>165</v>
      </c>
      <c r="B2630" s="45" t="s">
        <v>8</v>
      </c>
      <c r="C2630" s="45" t="s">
        <v>47</v>
      </c>
      <c r="D2630" s="45">
        <v>489</v>
      </c>
      <c r="E2630" s="45">
        <v>7.4374666200000003E-3</v>
      </c>
      <c r="F2630" s="45">
        <v>3.6970739E-4</v>
      </c>
      <c r="G2630" s="45">
        <v>1.7239924000000001E-3</v>
      </c>
      <c r="H2630" s="45">
        <v>5.3319792499999996E-3</v>
      </c>
    </row>
    <row r="2631" spans="1:8" x14ac:dyDescent="0.35">
      <c r="A2631" s="45" t="s">
        <v>165</v>
      </c>
      <c r="B2631" s="45" t="s">
        <v>10</v>
      </c>
      <c r="C2631" s="45" t="s">
        <v>47</v>
      </c>
      <c r="D2631" s="45">
        <v>184</v>
      </c>
      <c r="E2631" s="45">
        <v>6.6318184000000004E-3</v>
      </c>
      <c r="F2631" s="45">
        <v>4.4145003000000001E-4</v>
      </c>
      <c r="G2631" s="45">
        <v>1.55098857E-3</v>
      </c>
      <c r="H2631" s="45">
        <v>4.6271133000000001E-3</v>
      </c>
    </row>
    <row r="2632" spans="1:8" x14ac:dyDescent="0.35">
      <c r="A2632" s="45" t="s">
        <v>165</v>
      </c>
      <c r="B2632" s="45" t="s">
        <v>11</v>
      </c>
      <c r="C2632" s="45" t="s">
        <v>47</v>
      </c>
      <c r="D2632" s="45">
        <v>141</v>
      </c>
      <c r="E2632" s="45">
        <v>8.0084381400000008E-3</v>
      </c>
      <c r="F2632" s="45">
        <v>3.2973774E-4</v>
      </c>
      <c r="G2632" s="45">
        <v>1.9525706900000001E-3</v>
      </c>
      <c r="H2632" s="45">
        <v>5.7144731099999999E-3</v>
      </c>
    </row>
    <row r="2633" spans="1:8" x14ac:dyDescent="0.35">
      <c r="A2633" s="45" t="s">
        <v>165</v>
      </c>
      <c r="B2633" s="45" t="s">
        <v>12</v>
      </c>
      <c r="C2633" s="45" t="s">
        <v>47</v>
      </c>
      <c r="D2633" s="45">
        <v>21</v>
      </c>
      <c r="E2633" s="45">
        <v>1.1494708689999999E-2</v>
      </c>
      <c r="F2633" s="45">
        <v>4.8996884000000003E-4</v>
      </c>
      <c r="G2633" s="45">
        <v>1.93617701E-3</v>
      </c>
      <c r="H2633" s="45">
        <v>9.0558860000000008E-3</v>
      </c>
    </row>
    <row r="2634" spans="1:8" x14ac:dyDescent="0.35">
      <c r="A2634" s="45" t="s">
        <v>165</v>
      </c>
      <c r="B2634" s="45" t="s">
        <v>13</v>
      </c>
      <c r="C2634" s="45" t="s">
        <v>47</v>
      </c>
      <c r="D2634" s="45">
        <v>143</v>
      </c>
      <c r="E2634" s="45">
        <v>7.3153002000000003E-3</v>
      </c>
      <c r="F2634" s="45">
        <v>2.9914505000000003E-4</v>
      </c>
      <c r="G2634" s="45">
        <v>1.6900573600000001E-3</v>
      </c>
      <c r="H2634" s="45">
        <v>5.3149279000000004E-3</v>
      </c>
    </row>
    <row r="2635" spans="1:8" x14ac:dyDescent="0.35">
      <c r="A2635" s="45" t="s">
        <v>165</v>
      </c>
      <c r="B2635" s="45" t="s">
        <v>8</v>
      </c>
      <c r="C2635" s="45" t="s">
        <v>48</v>
      </c>
      <c r="D2635" s="45">
        <v>1921</v>
      </c>
      <c r="E2635" s="45">
        <v>5.8435997400000002E-3</v>
      </c>
      <c r="F2635" s="45">
        <v>9.0323545E-4</v>
      </c>
      <c r="G2635" s="45">
        <v>7.9710461000000003E-4</v>
      </c>
      <c r="H2635" s="45">
        <v>4.1432591999999999E-3</v>
      </c>
    </row>
    <row r="2636" spans="1:8" x14ac:dyDescent="0.35">
      <c r="A2636" s="45" t="s">
        <v>165</v>
      </c>
      <c r="B2636" s="45" t="s">
        <v>10</v>
      </c>
      <c r="C2636" s="45" t="s">
        <v>48</v>
      </c>
      <c r="D2636" s="45">
        <v>742</v>
      </c>
      <c r="E2636" s="45">
        <v>5.1457987900000004E-3</v>
      </c>
      <c r="F2636" s="45">
        <v>8.3735750999999997E-4</v>
      </c>
      <c r="G2636" s="45">
        <v>7.1211728999999999E-4</v>
      </c>
      <c r="H2636" s="45">
        <v>3.5963235E-3</v>
      </c>
    </row>
    <row r="2637" spans="1:8" x14ac:dyDescent="0.35">
      <c r="A2637" s="45" t="s">
        <v>165</v>
      </c>
      <c r="B2637" s="45" t="s">
        <v>11</v>
      </c>
      <c r="C2637" s="45" t="s">
        <v>48</v>
      </c>
      <c r="D2637" s="45">
        <v>375</v>
      </c>
      <c r="E2637" s="45">
        <v>5.9049071600000003E-3</v>
      </c>
      <c r="F2637" s="45">
        <v>9.3654296000000002E-4</v>
      </c>
      <c r="G2637" s="45">
        <v>7.5978370000000001E-4</v>
      </c>
      <c r="H2637" s="45">
        <v>4.2085800199999999E-3</v>
      </c>
    </row>
    <row r="2638" spans="1:8" x14ac:dyDescent="0.35">
      <c r="A2638" s="45" t="s">
        <v>165</v>
      </c>
      <c r="B2638" s="45" t="s">
        <v>12</v>
      </c>
      <c r="C2638" s="45" t="s">
        <v>48</v>
      </c>
      <c r="D2638" s="45">
        <v>131</v>
      </c>
      <c r="E2638" s="45">
        <v>8.27033831E-3</v>
      </c>
      <c r="F2638" s="45">
        <v>1.2596301100000001E-3</v>
      </c>
      <c r="G2638" s="45">
        <v>9.8132219000000008E-4</v>
      </c>
      <c r="H2638" s="45">
        <v>6.0293855600000003E-3</v>
      </c>
    </row>
    <row r="2639" spans="1:8" x14ac:dyDescent="0.35">
      <c r="A2639" s="45" t="s">
        <v>165</v>
      </c>
      <c r="B2639" s="45" t="s">
        <v>13</v>
      </c>
      <c r="C2639" s="45" t="s">
        <v>48</v>
      </c>
      <c r="D2639" s="45">
        <v>673</v>
      </c>
      <c r="E2639" s="45">
        <v>6.1064159000000003E-3</v>
      </c>
      <c r="F2639" s="45">
        <v>8.8793590000000005E-4</v>
      </c>
      <c r="G2639" s="45">
        <v>8.7574269000000005E-4</v>
      </c>
      <c r="H2639" s="45">
        <v>4.3427368100000001E-3</v>
      </c>
    </row>
    <row r="2640" spans="1:8" x14ac:dyDescent="0.35">
      <c r="A2640" s="45" t="s">
        <v>165</v>
      </c>
      <c r="B2640" s="45" t="s">
        <v>8</v>
      </c>
      <c r="C2640" s="45" t="s">
        <v>49</v>
      </c>
      <c r="D2640" s="45">
        <v>1185</v>
      </c>
      <c r="E2640" s="45">
        <v>7.5367437799999997E-3</v>
      </c>
      <c r="F2640" s="45">
        <v>9.8011384000000002E-4</v>
      </c>
      <c r="G2640" s="45">
        <v>1.1779279499999999E-3</v>
      </c>
      <c r="H2640" s="45">
        <v>5.3786917400000002E-3</v>
      </c>
    </row>
    <row r="2641" spans="1:8" x14ac:dyDescent="0.35">
      <c r="A2641" s="45" t="s">
        <v>165</v>
      </c>
      <c r="B2641" s="45" t="s">
        <v>10</v>
      </c>
      <c r="C2641" s="45" t="s">
        <v>49</v>
      </c>
      <c r="D2641" s="45">
        <v>482</v>
      </c>
      <c r="E2641" s="45">
        <v>6.7936690800000001E-3</v>
      </c>
      <c r="F2641" s="45">
        <v>8.5167871000000001E-4</v>
      </c>
      <c r="G2641" s="45">
        <v>1.0657990899999999E-3</v>
      </c>
      <c r="H2641" s="45">
        <v>4.8761907800000002E-3</v>
      </c>
    </row>
    <row r="2642" spans="1:8" x14ac:dyDescent="0.35">
      <c r="A2642" s="45" t="s">
        <v>165</v>
      </c>
      <c r="B2642" s="45" t="s">
        <v>11</v>
      </c>
      <c r="C2642" s="45" t="s">
        <v>49</v>
      </c>
      <c r="D2642" s="45">
        <v>340</v>
      </c>
      <c r="E2642" s="45">
        <v>8.2734542800000001E-3</v>
      </c>
      <c r="F2642" s="45">
        <v>1.0296157900000001E-3</v>
      </c>
      <c r="G2642" s="45">
        <v>1.18348288E-3</v>
      </c>
      <c r="H2642" s="45">
        <v>6.06032111E-3</v>
      </c>
    </row>
    <row r="2643" spans="1:8" x14ac:dyDescent="0.35">
      <c r="A2643" s="45" t="s">
        <v>165</v>
      </c>
      <c r="B2643" s="45" t="s">
        <v>12</v>
      </c>
      <c r="C2643" s="45" t="s">
        <v>49</v>
      </c>
      <c r="D2643" s="45">
        <v>62</v>
      </c>
      <c r="E2643" s="45">
        <v>7.9185331999999994E-3</v>
      </c>
      <c r="F2643" s="45">
        <v>9.9705026000000002E-4</v>
      </c>
      <c r="G2643" s="45">
        <v>1.34333906E-3</v>
      </c>
      <c r="H2643" s="45">
        <v>5.5781434399999998E-3</v>
      </c>
    </row>
    <row r="2644" spans="1:8" x14ac:dyDescent="0.35">
      <c r="A2644" s="45" t="s">
        <v>165</v>
      </c>
      <c r="B2644" s="45" t="s">
        <v>13</v>
      </c>
      <c r="C2644" s="45" t="s">
        <v>49</v>
      </c>
      <c r="D2644" s="45">
        <v>301</v>
      </c>
      <c r="E2644" s="45">
        <v>7.8158450700000007E-3</v>
      </c>
      <c r="F2644" s="45">
        <v>1.1263763400000001E-3</v>
      </c>
      <c r="G2644" s="45">
        <v>1.31713708E-3</v>
      </c>
      <c r="H2644" s="45">
        <v>5.3723311900000003E-3</v>
      </c>
    </row>
    <row r="2645" spans="1:8" x14ac:dyDescent="0.35">
      <c r="A2645" s="45" t="s">
        <v>165</v>
      </c>
      <c r="B2645" s="45" t="s">
        <v>8</v>
      </c>
      <c r="C2645" s="45" t="s">
        <v>50</v>
      </c>
      <c r="D2645" s="45">
        <v>698</v>
      </c>
      <c r="E2645" s="45">
        <v>7.7781423299999996E-3</v>
      </c>
      <c r="F2645" s="45">
        <v>7.4087315000000002E-4</v>
      </c>
      <c r="G2645" s="45">
        <v>2.1375886400000002E-3</v>
      </c>
      <c r="H2645" s="45">
        <v>4.8996800599999998E-3</v>
      </c>
    </row>
    <row r="2646" spans="1:8" x14ac:dyDescent="0.35">
      <c r="A2646" s="45" t="s">
        <v>165</v>
      </c>
      <c r="B2646" s="45" t="s">
        <v>10</v>
      </c>
      <c r="C2646" s="45" t="s">
        <v>50</v>
      </c>
      <c r="D2646" s="45">
        <v>317</v>
      </c>
      <c r="E2646" s="45">
        <v>7.2391267E-3</v>
      </c>
      <c r="F2646" s="45">
        <v>6.7527579000000002E-4</v>
      </c>
      <c r="G2646" s="45">
        <v>1.8346548000000001E-3</v>
      </c>
      <c r="H2646" s="45">
        <v>4.7291956200000004E-3</v>
      </c>
    </row>
    <row r="2647" spans="1:8" x14ac:dyDescent="0.35">
      <c r="A2647" s="45" t="s">
        <v>165</v>
      </c>
      <c r="B2647" s="45" t="s">
        <v>11</v>
      </c>
      <c r="C2647" s="45" t="s">
        <v>50</v>
      </c>
      <c r="D2647" s="45">
        <v>160</v>
      </c>
      <c r="E2647" s="45">
        <v>7.5695165299999997E-3</v>
      </c>
      <c r="F2647" s="45">
        <v>7.2562183000000001E-4</v>
      </c>
      <c r="G2647" s="45">
        <v>2.24160854E-3</v>
      </c>
      <c r="H2647" s="45">
        <v>4.6022856500000002E-3</v>
      </c>
    </row>
    <row r="2648" spans="1:8" x14ac:dyDescent="0.35">
      <c r="A2648" s="45" t="s">
        <v>165</v>
      </c>
      <c r="B2648" s="45" t="s">
        <v>12</v>
      </c>
      <c r="C2648" s="45" t="s">
        <v>50</v>
      </c>
      <c r="D2648" s="45">
        <v>58</v>
      </c>
      <c r="E2648" s="45">
        <v>9.3562417900000007E-3</v>
      </c>
      <c r="F2648" s="45">
        <v>8.197635E-4</v>
      </c>
      <c r="G2648" s="45">
        <v>2.7877552199999998E-3</v>
      </c>
      <c r="H2648" s="45">
        <v>5.7487226400000004E-3</v>
      </c>
    </row>
    <row r="2649" spans="1:8" x14ac:dyDescent="0.35">
      <c r="A2649" s="45" t="s">
        <v>165</v>
      </c>
      <c r="B2649" s="45" t="s">
        <v>13</v>
      </c>
      <c r="C2649" s="45" t="s">
        <v>50</v>
      </c>
      <c r="D2649" s="45">
        <v>163</v>
      </c>
      <c r="E2649" s="45">
        <v>8.4696657299999992E-3</v>
      </c>
      <c r="F2649" s="45">
        <v>8.5534515000000003E-4</v>
      </c>
      <c r="G2649" s="45">
        <v>2.3932768600000002E-3</v>
      </c>
      <c r="H2649" s="45">
        <v>5.2210432599999997E-3</v>
      </c>
    </row>
    <row r="2650" spans="1:8" x14ac:dyDescent="0.35">
      <c r="A2650" s="45" t="s">
        <v>165</v>
      </c>
      <c r="B2650" s="45" t="s">
        <v>8</v>
      </c>
      <c r="C2650" s="45" t="s">
        <v>51</v>
      </c>
      <c r="D2650" s="45">
        <v>1097</v>
      </c>
      <c r="E2650" s="45">
        <v>6.7408164600000001E-3</v>
      </c>
      <c r="F2650" s="45">
        <v>1.00859009E-3</v>
      </c>
      <c r="G2650" s="45">
        <v>7.9799891999999997E-4</v>
      </c>
      <c r="H2650" s="45">
        <v>4.9342269399999996E-3</v>
      </c>
    </row>
    <row r="2651" spans="1:8" x14ac:dyDescent="0.35">
      <c r="A2651" s="45" t="s">
        <v>165</v>
      </c>
      <c r="B2651" s="45" t="s">
        <v>10</v>
      </c>
      <c r="C2651" s="45" t="s">
        <v>51</v>
      </c>
      <c r="D2651" s="45">
        <v>483</v>
      </c>
      <c r="E2651" s="45">
        <v>6.2930610599999997E-3</v>
      </c>
      <c r="F2651" s="45">
        <v>8.1790099000000004E-4</v>
      </c>
      <c r="G2651" s="45">
        <v>7.8111794000000005E-4</v>
      </c>
      <c r="H2651" s="45">
        <v>4.6940416199999996E-3</v>
      </c>
    </row>
    <row r="2652" spans="1:8" x14ac:dyDescent="0.35">
      <c r="A2652" s="45" t="s">
        <v>165</v>
      </c>
      <c r="B2652" s="45" t="s">
        <v>11</v>
      </c>
      <c r="C2652" s="45" t="s">
        <v>51</v>
      </c>
      <c r="D2652" s="45">
        <v>249</v>
      </c>
      <c r="E2652" s="45">
        <v>6.3336212999999999E-3</v>
      </c>
      <c r="F2652" s="45">
        <v>1.06504699E-3</v>
      </c>
      <c r="G2652" s="45">
        <v>7.3665004999999995E-4</v>
      </c>
      <c r="H2652" s="45">
        <v>4.5319237499999998E-3</v>
      </c>
    </row>
    <row r="2653" spans="1:8" x14ac:dyDescent="0.35">
      <c r="A2653" s="45" t="s">
        <v>165</v>
      </c>
      <c r="B2653" s="45" t="s">
        <v>12</v>
      </c>
      <c r="C2653" s="45" t="s">
        <v>51</v>
      </c>
      <c r="D2653" s="45">
        <v>71</v>
      </c>
      <c r="E2653" s="45">
        <v>8.9221437800000008E-3</v>
      </c>
      <c r="F2653" s="45">
        <v>1.37975979E-3</v>
      </c>
      <c r="G2653" s="45">
        <v>9.3260933999999998E-4</v>
      </c>
      <c r="H2653" s="45">
        <v>6.60977414E-3</v>
      </c>
    </row>
    <row r="2654" spans="1:8" x14ac:dyDescent="0.35">
      <c r="A2654" s="45" t="s">
        <v>165</v>
      </c>
      <c r="B2654" s="45" t="s">
        <v>13</v>
      </c>
      <c r="C2654" s="45" t="s">
        <v>51</v>
      </c>
      <c r="D2654" s="45">
        <v>294</v>
      </c>
      <c r="E2654" s="45">
        <v>7.2945008799999997E-3</v>
      </c>
      <c r="F2654" s="45">
        <v>1.1844133100000001E-3</v>
      </c>
      <c r="G2654" s="45">
        <v>8.4518275000000003E-4</v>
      </c>
      <c r="H2654" s="45">
        <v>5.2649043300000004E-3</v>
      </c>
    </row>
    <row r="2655" spans="1:8" x14ac:dyDescent="0.35">
      <c r="A2655" s="45" t="s">
        <v>165</v>
      </c>
      <c r="B2655" s="45" t="s">
        <v>8</v>
      </c>
      <c r="C2655" s="45" t="s">
        <v>52</v>
      </c>
      <c r="D2655" s="45">
        <v>1542</v>
      </c>
      <c r="E2655" s="45">
        <v>4.5866807199999998E-3</v>
      </c>
      <c r="F2655" s="45">
        <v>7.2358204999999997E-4</v>
      </c>
      <c r="G2655" s="45">
        <v>4.7852993000000002E-4</v>
      </c>
      <c r="H2655" s="45">
        <v>3.38456826E-3</v>
      </c>
    </row>
    <row r="2656" spans="1:8" x14ac:dyDescent="0.35">
      <c r="A2656" s="45" t="s">
        <v>165</v>
      </c>
      <c r="B2656" s="45" t="s">
        <v>10</v>
      </c>
      <c r="C2656" s="45" t="s">
        <v>52</v>
      </c>
      <c r="D2656" s="45">
        <v>556</v>
      </c>
      <c r="E2656" s="45">
        <v>4.2320724299999999E-3</v>
      </c>
      <c r="F2656" s="45">
        <v>6.6990134000000003E-4</v>
      </c>
      <c r="G2656" s="45">
        <v>4.2582577000000002E-4</v>
      </c>
      <c r="H2656" s="45">
        <v>3.1363448500000002E-3</v>
      </c>
    </row>
    <row r="2657" spans="1:8" x14ac:dyDescent="0.35">
      <c r="A2657" s="45" t="s">
        <v>165</v>
      </c>
      <c r="B2657" s="45" t="s">
        <v>11</v>
      </c>
      <c r="C2657" s="45" t="s">
        <v>52</v>
      </c>
      <c r="D2657" s="45">
        <v>296</v>
      </c>
      <c r="E2657" s="45">
        <v>4.6442924900000002E-3</v>
      </c>
      <c r="F2657" s="45">
        <v>7.7573642999999998E-4</v>
      </c>
      <c r="G2657" s="45">
        <v>4.4888613999999999E-4</v>
      </c>
      <c r="H2657" s="45">
        <v>3.4196694400000002E-3</v>
      </c>
    </row>
    <row r="2658" spans="1:8" x14ac:dyDescent="0.35">
      <c r="A2658" s="45" t="s">
        <v>165</v>
      </c>
      <c r="B2658" s="45" t="s">
        <v>12</v>
      </c>
      <c r="C2658" s="45" t="s">
        <v>52</v>
      </c>
      <c r="D2658" s="45">
        <v>111</v>
      </c>
      <c r="E2658" s="45">
        <v>5.6210374699999996E-3</v>
      </c>
      <c r="F2658" s="45">
        <v>1.0684640500000001E-3</v>
      </c>
      <c r="G2658" s="45">
        <v>4.6609084000000001E-4</v>
      </c>
      <c r="H2658" s="45">
        <v>4.0864820299999997E-3</v>
      </c>
    </row>
    <row r="2659" spans="1:8" x14ac:dyDescent="0.35">
      <c r="A2659" s="45" t="s">
        <v>165</v>
      </c>
      <c r="B2659" s="45" t="s">
        <v>13</v>
      </c>
      <c r="C2659" s="45" t="s">
        <v>52</v>
      </c>
      <c r="D2659" s="45">
        <v>579</v>
      </c>
      <c r="E2659" s="45">
        <v>4.6994536500000001E-3</v>
      </c>
      <c r="F2659" s="45">
        <v>6.823504E-4</v>
      </c>
      <c r="G2659" s="45">
        <v>5.4667986000000003E-4</v>
      </c>
      <c r="H2659" s="45">
        <v>3.4704229200000001E-3</v>
      </c>
    </row>
    <row r="2660" spans="1:8" x14ac:dyDescent="0.35">
      <c r="A2660" s="45" t="s">
        <v>165</v>
      </c>
      <c r="B2660" s="45" t="s">
        <v>8</v>
      </c>
      <c r="C2660" s="45" t="s">
        <v>53</v>
      </c>
      <c r="D2660" s="45">
        <v>520</v>
      </c>
      <c r="E2660" s="45">
        <v>7.0448715699999997E-3</v>
      </c>
      <c r="F2660" s="45">
        <v>7.3944954E-4</v>
      </c>
      <c r="G2660" s="45">
        <v>1.31330105E-3</v>
      </c>
      <c r="H2660" s="45">
        <v>4.9921204899999998E-3</v>
      </c>
    </row>
    <row r="2661" spans="1:8" x14ac:dyDescent="0.35">
      <c r="A2661" s="45" t="s">
        <v>165</v>
      </c>
      <c r="B2661" s="45" t="s">
        <v>10</v>
      </c>
      <c r="C2661" s="45" t="s">
        <v>53</v>
      </c>
      <c r="D2661" s="45">
        <v>183</v>
      </c>
      <c r="E2661" s="45">
        <v>6.1773930099999997E-3</v>
      </c>
      <c r="F2661" s="45">
        <v>5.6478927000000001E-4</v>
      </c>
      <c r="G2661" s="45">
        <v>1.1682222899999999E-3</v>
      </c>
      <c r="H2661" s="45">
        <v>4.4443809400000001E-3</v>
      </c>
    </row>
    <row r="2662" spans="1:8" x14ac:dyDescent="0.35">
      <c r="A2662" s="45" t="s">
        <v>165</v>
      </c>
      <c r="B2662" s="45" t="s">
        <v>11</v>
      </c>
      <c r="C2662" s="45" t="s">
        <v>53</v>
      </c>
      <c r="D2662" s="45">
        <v>93</v>
      </c>
      <c r="E2662" s="45">
        <v>7.0009456199999999E-3</v>
      </c>
      <c r="F2662" s="45">
        <v>7.9798860000000001E-4</v>
      </c>
      <c r="G2662" s="45">
        <v>1.2212512500000001E-3</v>
      </c>
      <c r="H2662" s="45">
        <v>4.98170529E-3</v>
      </c>
    </row>
    <row r="2663" spans="1:8" x14ac:dyDescent="0.35">
      <c r="A2663" s="45" t="s">
        <v>165</v>
      </c>
      <c r="B2663" s="45" t="s">
        <v>12</v>
      </c>
      <c r="C2663" s="45" t="s">
        <v>53</v>
      </c>
      <c r="D2663" s="45">
        <v>76</v>
      </c>
      <c r="E2663" s="45">
        <v>7.2013582099999997E-3</v>
      </c>
      <c r="F2663" s="45">
        <v>8.2617544000000004E-4</v>
      </c>
      <c r="G2663" s="45">
        <v>1.4772171100000001E-3</v>
      </c>
      <c r="H2663" s="45">
        <v>4.89796517E-3</v>
      </c>
    </row>
    <row r="2664" spans="1:8" x14ac:dyDescent="0.35">
      <c r="A2664" s="45" t="s">
        <v>165</v>
      </c>
      <c r="B2664" s="45" t="s">
        <v>13</v>
      </c>
      <c r="C2664" s="45" t="s">
        <v>53</v>
      </c>
      <c r="D2664" s="45">
        <v>168</v>
      </c>
      <c r="E2664" s="45">
        <v>7.9433281400000007E-3</v>
      </c>
      <c r="F2664" s="45">
        <v>8.5806578000000001E-4</v>
      </c>
      <c r="G2664" s="45">
        <v>1.4481368999999999E-3</v>
      </c>
      <c r="H2664" s="45">
        <v>5.6371249799999999E-3</v>
      </c>
    </row>
    <row r="2665" spans="1:8" x14ac:dyDescent="0.35">
      <c r="A2665" s="45" t="s">
        <v>165</v>
      </c>
      <c r="B2665" s="45" t="s">
        <v>8</v>
      </c>
      <c r="C2665" s="45" t="s">
        <v>54</v>
      </c>
      <c r="D2665" s="45">
        <v>3294</v>
      </c>
      <c r="E2665" s="45">
        <v>4.5708454600000004E-3</v>
      </c>
      <c r="F2665" s="45">
        <v>9.1448161000000003E-4</v>
      </c>
      <c r="G2665" s="45">
        <v>6.1095908000000001E-4</v>
      </c>
      <c r="H2665" s="45">
        <v>3.04540428E-3</v>
      </c>
    </row>
    <row r="2666" spans="1:8" x14ac:dyDescent="0.35">
      <c r="A2666" s="45" t="s">
        <v>165</v>
      </c>
      <c r="B2666" s="45" t="s">
        <v>10</v>
      </c>
      <c r="C2666" s="45" t="s">
        <v>54</v>
      </c>
      <c r="D2666" s="45">
        <v>1670</v>
      </c>
      <c r="E2666" s="45">
        <v>4.4018973499999996E-3</v>
      </c>
      <c r="F2666" s="45">
        <v>8.7613636999999995E-4</v>
      </c>
      <c r="G2666" s="45">
        <v>5.7505797000000005E-4</v>
      </c>
      <c r="H2666" s="45">
        <v>2.95070252E-3</v>
      </c>
    </row>
    <row r="2667" spans="1:8" x14ac:dyDescent="0.35">
      <c r="A2667" s="45" t="s">
        <v>165</v>
      </c>
      <c r="B2667" s="45" t="s">
        <v>11</v>
      </c>
      <c r="C2667" s="45" t="s">
        <v>54</v>
      </c>
      <c r="D2667" s="45">
        <v>703</v>
      </c>
      <c r="E2667" s="45">
        <v>4.7848997799999999E-3</v>
      </c>
      <c r="F2667" s="45">
        <v>1.04984895E-3</v>
      </c>
      <c r="G2667" s="45">
        <v>6.0073208999999995E-4</v>
      </c>
      <c r="H2667" s="45">
        <v>3.1343182799999998E-3</v>
      </c>
    </row>
    <row r="2668" spans="1:8" x14ac:dyDescent="0.35">
      <c r="A2668" s="45" t="s">
        <v>165</v>
      </c>
      <c r="B2668" s="45" t="s">
        <v>12</v>
      </c>
      <c r="C2668" s="45" t="s">
        <v>54</v>
      </c>
      <c r="D2668" s="45">
        <v>110</v>
      </c>
      <c r="E2668" s="45">
        <v>4.9638044700000003E-3</v>
      </c>
      <c r="F2668" s="45">
        <v>1.07712514E-3</v>
      </c>
      <c r="G2668" s="45">
        <v>6.6571944999999999E-4</v>
      </c>
      <c r="H2668" s="45">
        <v>3.2209593299999998E-3</v>
      </c>
    </row>
    <row r="2669" spans="1:8" x14ac:dyDescent="0.35">
      <c r="A2669" s="45" t="s">
        <v>165</v>
      </c>
      <c r="B2669" s="45" t="s">
        <v>13</v>
      </c>
      <c r="C2669" s="45" t="s">
        <v>54</v>
      </c>
      <c r="D2669" s="45">
        <v>811</v>
      </c>
      <c r="E2669" s="45">
        <v>4.6798931199999996E-3</v>
      </c>
      <c r="F2669" s="45">
        <v>8.5404084000000003E-4</v>
      </c>
      <c r="G2669" s="45">
        <v>6.8632380000000002E-4</v>
      </c>
      <c r="H2669" s="45">
        <v>3.1395279999999999E-3</v>
      </c>
    </row>
    <row r="2670" spans="1:8" x14ac:dyDescent="0.35">
      <c r="A2670" s="45" t="s">
        <v>165</v>
      </c>
      <c r="B2670" s="45" t="s">
        <v>8</v>
      </c>
      <c r="C2670" s="45" t="s">
        <v>55</v>
      </c>
      <c r="D2670" s="45">
        <v>844</v>
      </c>
      <c r="E2670" s="45">
        <v>6.6593709200000002E-3</v>
      </c>
      <c r="F2670" s="45">
        <v>9.3230240000000001E-4</v>
      </c>
      <c r="G2670" s="45">
        <v>1.32239257E-3</v>
      </c>
      <c r="H2670" s="45">
        <v>4.4046754700000001E-3</v>
      </c>
    </row>
    <row r="2671" spans="1:8" x14ac:dyDescent="0.35">
      <c r="A2671" s="45" t="s">
        <v>165</v>
      </c>
      <c r="B2671" s="45" t="s">
        <v>10</v>
      </c>
      <c r="C2671" s="45" t="s">
        <v>55</v>
      </c>
      <c r="D2671" s="45">
        <v>377</v>
      </c>
      <c r="E2671" s="45">
        <v>6.1189394800000001E-3</v>
      </c>
      <c r="F2671" s="45">
        <v>8.0352292999999995E-4</v>
      </c>
      <c r="G2671" s="45">
        <v>1.28327905E-3</v>
      </c>
      <c r="H2671" s="45">
        <v>4.0321370099999998E-3</v>
      </c>
    </row>
    <row r="2672" spans="1:8" x14ac:dyDescent="0.35">
      <c r="A2672" s="45" t="s">
        <v>165</v>
      </c>
      <c r="B2672" s="45" t="s">
        <v>11</v>
      </c>
      <c r="C2672" s="45" t="s">
        <v>55</v>
      </c>
      <c r="D2672" s="45">
        <v>150</v>
      </c>
      <c r="E2672" s="45">
        <v>6.4675151900000002E-3</v>
      </c>
      <c r="F2672" s="45">
        <v>9.8834854999999998E-4</v>
      </c>
      <c r="G2672" s="45">
        <v>1.3903547200000001E-3</v>
      </c>
      <c r="H2672" s="45">
        <v>4.0888115000000001E-3</v>
      </c>
    </row>
    <row r="2673" spans="1:8" x14ac:dyDescent="0.35">
      <c r="A2673" s="45" t="s">
        <v>165</v>
      </c>
      <c r="B2673" s="45" t="s">
        <v>12</v>
      </c>
      <c r="C2673" s="45" t="s">
        <v>55</v>
      </c>
      <c r="D2673" s="45">
        <v>132</v>
      </c>
      <c r="E2673" s="45">
        <v>7.4002172299999997E-3</v>
      </c>
      <c r="F2673" s="45">
        <v>1.15591656E-3</v>
      </c>
      <c r="G2673" s="45">
        <v>1.3650390599999999E-3</v>
      </c>
      <c r="H2673" s="45">
        <v>4.8792611099999997E-3</v>
      </c>
    </row>
    <row r="2674" spans="1:8" x14ac:dyDescent="0.35">
      <c r="A2674" s="45" t="s">
        <v>165</v>
      </c>
      <c r="B2674" s="45" t="s">
        <v>13</v>
      </c>
      <c r="C2674" s="45" t="s">
        <v>55</v>
      </c>
      <c r="D2674" s="45">
        <v>185</v>
      </c>
      <c r="E2674" s="45">
        <v>7.3876373800000001E-3</v>
      </c>
      <c r="F2674" s="45">
        <v>9.8973951000000003E-4</v>
      </c>
      <c r="G2674" s="45">
        <v>1.31656631E-3</v>
      </c>
      <c r="H2674" s="45">
        <v>5.0813310900000002E-3</v>
      </c>
    </row>
    <row r="2675" spans="1:8" x14ac:dyDescent="0.35">
      <c r="A2675" s="45" t="s">
        <v>165</v>
      </c>
      <c r="B2675" s="45" t="s">
        <v>8</v>
      </c>
      <c r="C2675" s="45" t="s">
        <v>56</v>
      </c>
      <c r="D2675" s="45">
        <v>2691</v>
      </c>
      <c r="E2675" s="45">
        <v>5.9025882999999999E-3</v>
      </c>
      <c r="F2675" s="45">
        <v>1.0069657000000001E-3</v>
      </c>
      <c r="G2675" s="45">
        <v>9.3712557000000002E-4</v>
      </c>
      <c r="H2675" s="45">
        <v>3.9584965500000001E-3</v>
      </c>
    </row>
    <row r="2676" spans="1:8" x14ac:dyDescent="0.35">
      <c r="A2676" s="45" t="s">
        <v>165</v>
      </c>
      <c r="B2676" s="45" t="s">
        <v>10</v>
      </c>
      <c r="C2676" s="45" t="s">
        <v>56</v>
      </c>
      <c r="D2676" s="45">
        <v>1037</v>
      </c>
      <c r="E2676" s="45">
        <v>5.3110599800000003E-3</v>
      </c>
      <c r="F2676" s="45">
        <v>9.3476528999999998E-4</v>
      </c>
      <c r="G2676" s="45">
        <v>7.3122007999999999E-4</v>
      </c>
      <c r="H2676" s="45">
        <v>3.6450741500000002E-3</v>
      </c>
    </row>
    <row r="2677" spans="1:8" x14ac:dyDescent="0.35">
      <c r="A2677" s="45" t="s">
        <v>165</v>
      </c>
      <c r="B2677" s="45" t="s">
        <v>11</v>
      </c>
      <c r="C2677" s="45" t="s">
        <v>56</v>
      </c>
      <c r="D2677" s="45">
        <v>508</v>
      </c>
      <c r="E2677" s="45">
        <v>5.7483274400000001E-3</v>
      </c>
      <c r="F2677" s="45">
        <v>1.0624678599999999E-3</v>
      </c>
      <c r="G2677" s="45">
        <v>9.1307574000000003E-4</v>
      </c>
      <c r="H2677" s="45">
        <v>3.7727833900000002E-3</v>
      </c>
    </row>
    <row r="2678" spans="1:8" x14ac:dyDescent="0.35">
      <c r="A2678" s="45" t="s">
        <v>165</v>
      </c>
      <c r="B2678" s="45" t="s">
        <v>12</v>
      </c>
      <c r="C2678" s="45" t="s">
        <v>56</v>
      </c>
      <c r="D2678" s="45">
        <v>207</v>
      </c>
      <c r="E2678" s="45">
        <v>7.4519142400000004E-3</v>
      </c>
      <c r="F2678" s="45">
        <v>1.27823601E-3</v>
      </c>
      <c r="G2678" s="45">
        <v>1.12100751E-3</v>
      </c>
      <c r="H2678" s="45">
        <v>5.0526701899999997E-3</v>
      </c>
    </row>
    <row r="2679" spans="1:8" x14ac:dyDescent="0.35">
      <c r="A2679" s="45" t="s">
        <v>165</v>
      </c>
      <c r="B2679" s="45" t="s">
        <v>13</v>
      </c>
      <c r="C2679" s="45" t="s">
        <v>56</v>
      </c>
      <c r="D2679" s="45">
        <v>939</v>
      </c>
      <c r="E2679" s="45">
        <v>6.2977628600000002E-3</v>
      </c>
      <c r="F2679" s="45">
        <v>9.9687389000000003E-4</v>
      </c>
      <c r="G2679" s="45">
        <v>1.13699538E-3</v>
      </c>
      <c r="H2679" s="45">
        <v>4.1638930899999997E-3</v>
      </c>
    </row>
    <row r="2680" spans="1:8" x14ac:dyDescent="0.35">
      <c r="A2680" s="45" t="s">
        <v>166</v>
      </c>
      <c r="B2680" s="45" t="s">
        <v>8</v>
      </c>
      <c r="C2680" s="45" t="s">
        <v>9</v>
      </c>
      <c r="D2680" s="45">
        <v>61259</v>
      </c>
      <c r="E2680" s="45">
        <v>6.4001385100000002E-3</v>
      </c>
      <c r="F2680" s="45">
        <v>9.9358505999999993E-4</v>
      </c>
      <c r="G2680" s="45">
        <v>1.07483861E-3</v>
      </c>
      <c r="H2680" s="45">
        <v>4.3309587999999996E-3</v>
      </c>
    </row>
    <row r="2681" spans="1:8" x14ac:dyDescent="0.35">
      <c r="A2681" s="45" t="s">
        <v>166</v>
      </c>
      <c r="B2681" s="45" t="s">
        <v>10</v>
      </c>
      <c r="C2681" s="45" t="s">
        <v>9</v>
      </c>
      <c r="D2681" s="45">
        <v>26046</v>
      </c>
      <c r="E2681" s="45">
        <v>5.5636321899999999E-3</v>
      </c>
      <c r="F2681" s="45">
        <v>8.8946285999999997E-4</v>
      </c>
      <c r="G2681" s="45">
        <v>9.2469522E-4</v>
      </c>
      <c r="H2681" s="45">
        <v>3.7486395399999998E-3</v>
      </c>
    </row>
    <row r="2682" spans="1:8" x14ac:dyDescent="0.35">
      <c r="A2682" s="45" t="s">
        <v>166</v>
      </c>
      <c r="B2682" s="45" t="s">
        <v>11</v>
      </c>
      <c r="C2682" s="45" t="s">
        <v>9</v>
      </c>
      <c r="D2682" s="45">
        <v>13144</v>
      </c>
      <c r="E2682" s="45">
        <v>6.2101491600000001E-3</v>
      </c>
      <c r="F2682" s="45">
        <v>9.9705727999999994E-4</v>
      </c>
      <c r="G2682" s="45">
        <v>1.02599511E-3</v>
      </c>
      <c r="H2682" s="45">
        <v>4.18633549E-3</v>
      </c>
    </row>
    <row r="2683" spans="1:8" x14ac:dyDescent="0.35">
      <c r="A2683" s="45" t="s">
        <v>166</v>
      </c>
      <c r="B2683" s="45" t="s">
        <v>12</v>
      </c>
      <c r="C2683" s="45" t="s">
        <v>9</v>
      </c>
      <c r="D2683" s="45">
        <v>7100</v>
      </c>
      <c r="E2683" s="45">
        <v>8.6681710600000003E-3</v>
      </c>
      <c r="F2683" s="45">
        <v>1.3224322699999999E-3</v>
      </c>
      <c r="G2683" s="45">
        <v>1.37565508E-3</v>
      </c>
      <c r="H2683" s="45">
        <v>5.9697881700000004E-3</v>
      </c>
    </row>
    <row r="2684" spans="1:8" x14ac:dyDescent="0.35">
      <c r="A2684" s="45" t="s">
        <v>166</v>
      </c>
      <c r="B2684" s="45" t="s">
        <v>13</v>
      </c>
      <c r="C2684" s="45" t="s">
        <v>9</v>
      </c>
      <c r="D2684" s="45">
        <v>14969</v>
      </c>
      <c r="E2684" s="45">
        <v>6.9467236000000003E-3</v>
      </c>
      <c r="F2684" s="45">
        <v>1.01573165E-3</v>
      </c>
      <c r="G2684" s="45">
        <v>1.2362947400000001E-3</v>
      </c>
      <c r="H2684" s="45">
        <v>4.6938639899999999E-3</v>
      </c>
    </row>
    <row r="2685" spans="1:8" x14ac:dyDescent="0.35">
      <c r="A2685" s="45" t="s">
        <v>166</v>
      </c>
      <c r="B2685" s="45" t="s">
        <v>8</v>
      </c>
      <c r="C2685" s="45" t="s">
        <v>14</v>
      </c>
      <c r="D2685" s="45">
        <v>1246</v>
      </c>
      <c r="E2685" s="45">
        <v>6.5430486300000002E-3</v>
      </c>
      <c r="F2685" s="45">
        <v>1.3623686000000001E-3</v>
      </c>
      <c r="G2685" s="45">
        <v>9.7135810999999996E-4</v>
      </c>
      <c r="H2685" s="45">
        <v>4.2093214400000002E-3</v>
      </c>
    </row>
    <row r="2686" spans="1:8" x14ac:dyDescent="0.35">
      <c r="A2686" s="45" t="s">
        <v>166</v>
      </c>
      <c r="B2686" s="45" t="s">
        <v>10</v>
      </c>
      <c r="C2686" s="45" t="s">
        <v>14</v>
      </c>
      <c r="D2686" s="45">
        <v>532</v>
      </c>
      <c r="E2686" s="45">
        <v>6.1368914700000001E-3</v>
      </c>
      <c r="F2686" s="45">
        <v>1.2302237499999999E-3</v>
      </c>
      <c r="G2686" s="45">
        <v>9.1158861999999998E-4</v>
      </c>
      <c r="H2686" s="45">
        <v>3.9950786000000002E-3</v>
      </c>
    </row>
    <row r="2687" spans="1:8" x14ac:dyDescent="0.35">
      <c r="A2687" s="45" t="s">
        <v>166</v>
      </c>
      <c r="B2687" s="45" t="s">
        <v>11</v>
      </c>
      <c r="C2687" s="45" t="s">
        <v>14</v>
      </c>
      <c r="D2687" s="45">
        <v>280</v>
      </c>
      <c r="E2687" s="45">
        <v>6.1585645800000003E-3</v>
      </c>
      <c r="F2687" s="45">
        <v>1.32225507E-3</v>
      </c>
      <c r="G2687" s="45">
        <v>7.8757418000000002E-4</v>
      </c>
      <c r="H2687" s="45">
        <v>4.04873488E-3</v>
      </c>
    </row>
    <row r="2688" spans="1:8" x14ac:dyDescent="0.35">
      <c r="A2688" s="45" t="s">
        <v>166</v>
      </c>
      <c r="B2688" s="45" t="s">
        <v>12</v>
      </c>
      <c r="C2688" s="45" t="s">
        <v>14</v>
      </c>
      <c r="D2688" s="45">
        <v>129</v>
      </c>
      <c r="E2688" s="45">
        <v>7.8780861899999995E-3</v>
      </c>
      <c r="F2688" s="45">
        <v>1.9791664100000002E-3</v>
      </c>
      <c r="G2688" s="45">
        <v>1.2465903400000001E-3</v>
      </c>
      <c r="H2688" s="45">
        <v>4.6523289099999997E-3</v>
      </c>
    </row>
    <row r="2689" spans="1:8" x14ac:dyDescent="0.35">
      <c r="A2689" s="45" t="s">
        <v>166</v>
      </c>
      <c r="B2689" s="45" t="s">
        <v>13</v>
      </c>
      <c r="C2689" s="45" t="s">
        <v>14</v>
      </c>
      <c r="D2689" s="45">
        <v>305</v>
      </c>
      <c r="E2689" s="45">
        <v>7.0398069900000004E-3</v>
      </c>
      <c r="F2689" s="45">
        <v>1.3688142599999999E-3</v>
      </c>
      <c r="G2689" s="45">
        <v>1.1279217399999999E-3</v>
      </c>
      <c r="H2689" s="45">
        <v>4.5430704900000004E-3</v>
      </c>
    </row>
    <row r="2690" spans="1:8" x14ac:dyDescent="0.35">
      <c r="A2690" s="45" t="s">
        <v>166</v>
      </c>
      <c r="B2690" s="45" t="s">
        <v>8</v>
      </c>
      <c r="C2690" s="45" t="s">
        <v>15</v>
      </c>
      <c r="D2690" s="45">
        <v>762</v>
      </c>
      <c r="E2690" s="45">
        <v>7.1135289599999997E-3</v>
      </c>
      <c r="F2690" s="45">
        <v>1.1873296300000001E-3</v>
      </c>
      <c r="G2690" s="45">
        <v>1.6230282200000001E-3</v>
      </c>
      <c r="H2690" s="45">
        <v>4.3031706400000003E-3</v>
      </c>
    </row>
    <row r="2691" spans="1:8" x14ac:dyDescent="0.35">
      <c r="A2691" s="45" t="s">
        <v>166</v>
      </c>
      <c r="B2691" s="45" t="s">
        <v>10</v>
      </c>
      <c r="C2691" s="45" t="s">
        <v>15</v>
      </c>
      <c r="D2691" s="45">
        <v>303</v>
      </c>
      <c r="E2691" s="45">
        <v>6.2235283600000002E-3</v>
      </c>
      <c r="F2691" s="45">
        <v>9.9128292000000002E-4</v>
      </c>
      <c r="G2691" s="45">
        <v>1.3805232499999999E-3</v>
      </c>
      <c r="H2691" s="45">
        <v>3.8517217399999999E-3</v>
      </c>
    </row>
    <row r="2692" spans="1:8" x14ac:dyDescent="0.35">
      <c r="A2692" s="45" t="s">
        <v>166</v>
      </c>
      <c r="B2692" s="45" t="s">
        <v>11</v>
      </c>
      <c r="C2692" s="45" t="s">
        <v>15</v>
      </c>
      <c r="D2692" s="45">
        <v>157</v>
      </c>
      <c r="E2692" s="45">
        <v>6.7457681900000002E-3</v>
      </c>
      <c r="F2692" s="45">
        <v>1.0717442699999999E-3</v>
      </c>
      <c r="G2692" s="45">
        <v>1.6473517299999999E-3</v>
      </c>
      <c r="H2692" s="45">
        <v>4.0266717199999996E-3</v>
      </c>
    </row>
    <row r="2693" spans="1:8" x14ac:dyDescent="0.35">
      <c r="A2693" s="45" t="s">
        <v>166</v>
      </c>
      <c r="B2693" s="45" t="s">
        <v>12</v>
      </c>
      <c r="C2693" s="45" t="s">
        <v>15</v>
      </c>
      <c r="D2693" s="45">
        <v>116</v>
      </c>
      <c r="E2693" s="45">
        <v>8.8360070999999995E-3</v>
      </c>
      <c r="F2693" s="45">
        <v>1.8164309299999999E-3</v>
      </c>
      <c r="G2693" s="45">
        <v>1.9250875199999999E-3</v>
      </c>
      <c r="H2693" s="45">
        <v>5.0944881299999998E-3</v>
      </c>
    </row>
    <row r="2694" spans="1:8" x14ac:dyDescent="0.35">
      <c r="A2694" s="45" t="s">
        <v>166</v>
      </c>
      <c r="B2694" s="45" t="s">
        <v>13</v>
      </c>
      <c r="C2694" s="45" t="s">
        <v>15</v>
      </c>
      <c r="D2694" s="45">
        <v>186</v>
      </c>
      <c r="E2694" s="45">
        <v>7.7995566899999999E-3</v>
      </c>
      <c r="F2694" s="45">
        <v>1.21191728E-3</v>
      </c>
      <c r="G2694" s="45">
        <v>1.80916444E-3</v>
      </c>
      <c r="H2694" s="45">
        <v>4.7784744900000002E-3</v>
      </c>
    </row>
    <row r="2695" spans="1:8" x14ac:dyDescent="0.35">
      <c r="A2695" s="45" t="s">
        <v>166</v>
      </c>
      <c r="B2695" s="45" t="s">
        <v>8</v>
      </c>
      <c r="C2695" s="45" t="s">
        <v>16</v>
      </c>
      <c r="D2695" s="45">
        <v>824</v>
      </c>
      <c r="E2695" s="45">
        <v>5.7082656699999996E-3</v>
      </c>
      <c r="F2695" s="45">
        <v>7.6984423000000005E-4</v>
      </c>
      <c r="G2695" s="45">
        <v>5.2326308000000005E-4</v>
      </c>
      <c r="H2695" s="45">
        <v>4.4151578600000003E-3</v>
      </c>
    </row>
    <row r="2696" spans="1:8" x14ac:dyDescent="0.35">
      <c r="A2696" s="45" t="s">
        <v>166</v>
      </c>
      <c r="B2696" s="45" t="s">
        <v>10</v>
      </c>
      <c r="C2696" s="45" t="s">
        <v>16</v>
      </c>
      <c r="D2696" s="45">
        <v>351</v>
      </c>
      <c r="E2696" s="45">
        <v>5.1809312399999996E-3</v>
      </c>
      <c r="F2696" s="45">
        <v>6.5813918999999997E-4</v>
      </c>
      <c r="G2696" s="45">
        <v>4.8076899999999998E-4</v>
      </c>
      <c r="H2696" s="45">
        <v>4.0420225499999997E-3</v>
      </c>
    </row>
    <row r="2697" spans="1:8" x14ac:dyDescent="0.35">
      <c r="A2697" s="45" t="s">
        <v>166</v>
      </c>
      <c r="B2697" s="45" t="s">
        <v>11</v>
      </c>
      <c r="C2697" s="45" t="s">
        <v>16</v>
      </c>
      <c r="D2697" s="45">
        <v>197</v>
      </c>
      <c r="E2697" s="45">
        <v>5.6345175000000001E-3</v>
      </c>
      <c r="F2697" s="45">
        <v>8.7163916999999998E-4</v>
      </c>
      <c r="G2697" s="45">
        <v>4.9404232999999997E-4</v>
      </c>
      <c r="H2697" s="45">
        <v>4.26883553E-3</v>
      </c>
    </row>
    <row r="2698" spans="1:8" x14ac:dyDescent="0.35">
      <c r="A2698" s="45" t="s">
        <v>166</v>
      </c>
      <c r="B2698" s="45" t="s">
        <v>12</v>
      </c>
      <c r="C2698" s="45" t="s">
        <v>16</v>
      </c>
      <c r="D2698" s="45">
        <v>46</v>
      </c>
      <c r="E2698" s="45">
        <v>8.4105774200000007E-3</v>
      </c>
      <c r="F2698" s="45">
        <v>1.11790429E-3</v>
      </c>
      <c r="G2698" s="45">
        <v>6.4638657999999995E-4</v>
      </c>
      <c r="H2698" s="45">
        <v>6.6462859699999996E-3</v>
      </c>
    </row>
    <row r="2699" spans="1:8" x14ac:dyDescent="0.35">
      <c r="A2699" s="45" t="s">
        <v>166</v>
      </c>
      <c r="B2699" s="45" t="s">
        <v>13</v>
      </c>
      <c r="C2699" s="45" t="s">
        <v>16</v>
      </c>
      <c r="D2699" s="45">
        <v>230</v>
      </c>
      <c r="E2699" s="45">
        <v>6.0357284299999998E-3</v>
      </c>
      <c r="F2699" s="45">
        <v>7.8351424000000004E-4</v>
      </c>
      <c r="G2699" s="45">
        <v>5.8851626000000002E-4</v>
      </c>
      <c r="H2699" s="45">
        <v>4.6636974299999997E-3</v>
      </c>
    </row>
    <row r="2700" spans="1:8" x14ac:dyDescent="0.35">
      <c r="A2700" s="45" t="s">
        <v>166</v>
      </c>
      <c r="B2700" s="45" t="s">
        <v>8</v>
      </c>
      <c r="C2700" s="45" t="s">
        <v>17</v>
      </c>
      <c r="D2700" s="45">
        <v>966</v>
      </c>
      <c r="E2700" s="45">
        <v>7.3166477400000004E-3</v>
      </c>
      <c r="F2700" s="45">
        <v>9.1194333999999996E-4</v>
      </c>
      <c r="G2700" s="45">
        <v>1.0664200900000001E-3</v>
      </c>
      <c r="H2700" s="45">
        <v>5.3382838200000003E-3</v>
      </c>
    </row>
    <row r="2701" spans="1:8" x14ac:dyDescent="0.35">
      <c r="A2701" s="45" t="s">
        <v>166</v>
      </c>
      <c r="B2701" s="45" t="s">
        <v>10</v>
      </c>
      <c r="C2701" s="45" t="s">
        <v>17</v>
      </c>
      <c r="D2701" s="45">
        <v>302</v>
      </c>
      <c r="E2701" s="45">
        <v>6.41552436E-3</v>
      </c>
      <c r="F2701" s="45">
        <v>7.3284559999999997E-4</v>
      </c>
      <c r="G2701" s="45">
        <v>1.0287893000000001E-3</v>
      </c>
      <c r="H2701" s="45">
        <v>4.6538889499999998E-3</v>
      </c>
    </row>
    <row r="2702" spans="1:8" x14ac:dyDescent="0.35">
      <c r="A2702" s="45" t="s">
        <v>166</v>
      </c>
      <c r="B2702" s="45" t="s">
        <v>11</v>
      </c>
      <c r="C2702" s="45" t="s">
        <v>17</v>
      </c>
      <c r="D2702" s="45">
        <v>236</v>
      </c>
      <c r="E2702" s="45">
        <v>6.9787250399999997E-3</v>
      </c>
      <c r="F2702" s="45">
        <v>8.4015003E-4</v>
      </c>
      <c r="G2702" s="45">
        <v>9.1626429E-4</v>
      </c>
      <c r="H2702" s="45">
        <v>5.2223102499999998E-3</v>
      </c>
    </row>
    <row r="2703" spans="1:8" x14ac:dyDescent="0.35">
      <c r="A2703" s="45" t="s">
        <v>166</v>
      </c>
      <c r="B2703" s="45" t="s">
        <v>12</v>
      </c>
      <c r="C2703" s="45" t="s">
        <v>17</v>
      </c>
      <c r="D2703" s="45">
        <v>161</v>
      </c>
      <c r="E2703" s="45">
        <v>8.9397858299999997E-3</v>
      </c>
      <c r="F2703" s="45">
        <v>1.24611779E-3</v>
      </c>
      <c r="G2703" s="45">
        <v>1.3009688399999999E-3</v>
      </c>
      <c r="H2703" s="45">
        <v>6.39269877E-3</v>
      </c>
    </row>
    <row r="2704" spans="1:8" x14ac:dyDescent="0.35">
      <c r="A2704" s="45" t="s">
        <v>166</v>
      </c>
      <c r="B2704" s="45" t="s">
        <v>13</v>
      </c>
      <c r="C2704" s="45" t="s">
        <v>17</v>
      </c>
      <c r="D2704" s="45">
        <v>267</v>
      </c>
      <c r="E2704" s="45">
        <v>7.6558379500000001E-3</v>
      </c>
      <c r="F2704" s="45">
        <v>9.7647014999999995E-4</v>
      </c>
      <c r="G2704" s="45">
        <v>1.10027373E-3</v>
      </c>
      <c r="H2704" s="45">
        <v>5.5790935899999996E-3</v>
      </c>
    </row>
    <row r="2705" spans="1:8" x14ac:dyDescent="0.35">
      <c r="A2705" s="45" t="s">
        <v>166</v>
      </c>
      <c r="B2705" s="45" t="s">
        <v>8</v>
      </c>
      <c r="C2705" s="45" t="s">
        <v>18</v>
      </c>
      <c r="D2705" s="45">
        <v>908</v>
      </c>
      <c r="E2705" s="45">
        <v>7.5497631800000003E-3</v>
      </c>
      <c r="F2705" s="45">
        <v>7.3395920999999999E-4</v>
      </c>
      <c r="G2705" s="45">
        <v>1.50939668E-3</v>
      </c>
      <c r="H2705" s="45">
        <v>5.3064068199999998E-3</v>
      </c>
    </row>
    <row r="2706" spans="1:8" x14ac:dyDescent="0.35">
      <c r="A2706" s="45" t="s">
        <v>166</v>
      </c>
      <c r="B2706" s="45" t="s">
        <v>10</v>
      </c>
      <c r="C2706" s="45" t="s">
        <v>18</v>
      </c>
      <c r="D2706" s="45">
        <v>252</v>
      </c>
      <c r="E2706" s="45">
        <v>6.5249299400000002E-3</v>
      </c>
      <c r="F2706" s="45">
        <v>6.9040246999999997E-4</v>
      </c>
      <c r="G2706" s="45">
        <v>1.33584081E-3</v>
      </c>
      <c r="H2706" s="45">
        <v>4.49868623E-3</v>
      </c>
    </row>
    <row r="2707" spans="1:8" x14ac:dyDescent="0.35">
      <c r="A2707" s="45" t="s">
        <v>166</v>
      </c>
      <c r="B2707" s="45" t="s">
        <v>11</v>
      </c>
      <c r="C2707" s="45" t="s">
        <v>18</v>
      </c>
      <c r="D2707" s="45">
        <v>234</v>
      </c>
      <c r="E2707" s="45">
        <v>6.8604085099999998E-3</v>
      </c>
      <c r="F2707" s="45">
        <v>6.5022531E-4</v>
      </c>
      <c r="G2707" s="45">
        <v>1.4591244700000001E-3</v>
      </c>
      <c r="H2707" s="45">
        <v>4.7510582499999997E-3</v>
      </c>
    </row>
    <row r="2708" spans="1:8" x14ac:dyDescent="0.35">
      <c r="A2708" s="45" t="s">
        <v>166</v>
      </c>
      <c r="B2708" s="45" t="s">
        <v>12</v>
      </c>
      <c r="C2708" s="45" t="s">
        <v>18</v>
      </c>
      <c r="D2708" s="45">
        <v>147</v>
      </c>
      <c r="E2708" s="45">
        <v>9.7788325699999998E-3</v>
      </c>
      <c r="F2708" s="45">
        <v>7.9963441000000001E-4</v>
      </c>
      <c r="G2708" s="45">
        <v>1.79193411E-3</v>
      </c>
      <c r="H2708" s="45">
        <v>7.1872635599999997E-3</v>
      </c>
    </row>
    <row r="2709" spans="1:8" x14ac:dyDescent="0.35">
      <c r="A2709" s="45" t="s">
        <v>166</v>
      </c>
      <c r="B2709" s="45" t="s">
        <v>13</v>
      </c>
      <c r="C2709" s="45" t="s">
        <v>18</v>
      </c>
      <c r="D2709" s="45">
        <v>275</v>
      </c>
      <c r="E2709" s="45">
        <v>7.8839223299999994E-3</v>
      </c>
      <c r="F2709" s="45">
        <v>8.1001657999999995E-4</v>
      </c>
      <c r="G2709" s="45">
        <v>1.56018494E-3</v>
      </c>
      <c r="H2709" s="45">
        <v>5.5137203100000002E-3</v>
      </c>
    </row>
    <row r="2710" spans="1:8" x14ac:dyDescent="0.35">
      <c r="A2710" s="45" t="s">
        <v>166</v>
      </c>
      <c r="B2710" s="45" t="s">
        <v>8</v>
      </c>
      <c r="C2710" s="45" t="s">
        <v>19</v>
      </c>
      <c r="D2710" s="45">
        <v>841</v>
      </c>
      <c r="E2710" s="45">
        <v>6.9667390900000001E-3</v>
      </c>
      <c r="F2710" s="45">
        <v>1.1147991600000001E-3</v>
      </c>
      <c r="G2710" s="45">
        <v>1.07704923E-3</v>
      </c>
      <c r="H2710" s="45">
        <v>4.7748902200000004E-3</v>
      </c>
    </row>
    <row r="2711" spans="1:8" x14ac:dyDescent="0.35">
      <c r="A2711" s="45" t="s">
        <v>166</v>
      </c>
      <c r="B2711" s="45" t="s">
        <v>10</v>
      </c>
      <c r="C2711" s="45" t="s">
        <v>19</v>
      </c>
      <c r="D2711" s="45">
        <v>321</v>
      </c>
      <c r="E2711" s="45">
        <v>6.0380968699999997E-3</v>
      </c>
      <c r="F2711" s="45">
        <v>8.9405191000000003E-4</v>
      </c>
      <c r="G2711" s="45">
        <v>1.0032303799999999E-3</v>
      </c>
      <c r="H2711" s="45">
        <v>4.1408140600000002E-3</v>
      </c>
    </row>
    <row r="2712" spans="1:8" x14ac:dyDescent="0.35">
      <c r="A2712" s="45" t="s">
        <v>166</v>
      </c>
      <c r="B2712" s="45" t="s">
        <v>11</v>
      </c>
      <c r="C2712" s="45" t="s">
        <v>19</v>
      </c>
      <c r="D2712" s="45">
        <v>185</v>
      </c>
      <c r="E2712" s="45">
        <v>6.5546168600000001E-3</v>
      </c>
      <c r="F2712" s="45">
        <v>1.08020496E-3</v>
      </c>
      <c r="G2712" s="45">
        <v>9.4200426999999998E-4</v>
      </c>
      <c r="H2712" s="45">
        <v>4.5324071699999998E-3</v>
      </c>
    </row>
    <row r="2713" spans="1:8" x14ac:dyDescent="0.35">
      <c r="A2713" s="45" t="s">
        <v>166</v>
      </c>
      <c r="B2713" s="45" t="s">
        <v>12</v>
      </c>
      <c r="C2713" s="45" t="s">
        <v>19</v>
      </c>
      <c r="D2713" s="45">
        <v>102</v>
      </c>
      <c r="E2713" s="45">
        <v>8.4329609100000005E-3</v>
      </c>
      <c r="F2713" s="45">
        <v>1.38219384E-3</v>
      </c>
      <c r="G2713" s="45">
        <v>1.1987107099999999E-3</v>
      </c>
      <c r="H2713" s="45">
        <v>5.8520558500000002E-3</v>
      </c>
    </row>
    <row r="2714" spans="1:8" x14ac:dyDescent="0.35">
      <c r="A2714" s="45" t="s">
        <v>166</v>
      </c>
      <c r="B2714" s="45" t="s">
        <v>13</v>
      </c>
      <c r="C2714" s="45" t="s">
        <v>19</v>
      </c>
      <c r="D2714" s="45">
        <v>233</v>
      </c>
      <c r="E2714" s="45">
        <v>7.9314693099999996E-3</v>
      </c>
      <c r="F2714" s="45">
        <v>1.3293293600000001E-3</v>
      </c>
      <c r="G2714" s="45">
        <v>1.2327131499999999E-3</v>
      </c>
      <c r="H2714" s="45">
        <v>5.3694263299999996E-3</v>
      </c>
    </row>
    <row r="2715" spans="1:8" x14ac:dyDescent="0.35">
      <c r="A2715" s="45" t="s">
        <v>166</v>
      </c>
      <c r="B2715" s="45" t="s">
        <v>8</v>
      </c>
      <c r="C2715" s="45" t="s">
        <v>20</v>
      </c>
      <c r="D2715" s="45">
        <v>830</v>
      </c>
      <c r="E2715" s="45">
        <v>5.1159775600000002E-3</v>
      </c>
      <c r="F2715" s="45">
        <v>8.4549284999999995E-4</v>
      </c>
      <c r="G2715" s="45">
        <v>6.3247411000000005E-4</v>
      </c>
      <c r="H2715" s="45">
        <v>3.63801014E-3</v>
      </c>
    </row>
    <row r="2716" spans="1:8" x14ac:dyDescent="0.35">
      <c r="A2716" s="45" t="s">
        <v>166</v>
      </c>
      <c r="B2716" s="45" t="s">
        <v>10</v>
      </c>
      <c r="C2716" s="45" t="s">
        <v>20</v>
      </c>
      <c r="D2716" s="45">
        <v>290</v>
      </c>
      <c r="E2716" s="45">
        <v>4.4475971600000004E-3</v>
      </c>
      <c r="F2716" s="45">
        <v>7.7306808999999998E-4</v>
      </c>
      <c r="G2716" s="45">
        <v>5.0570699000000003E-4</v>
      </c>
      <c r="H2716" s="45">
        <v>3.1688216100000002E-3</v>
      </c>
    </row>
    <row r="2717" spans="1:8" x14ac:dyDescent="0.35">
      <c r="A2717" s="45" t="s">
        <v>166</v>
      </c>
      <c r="B2717" s="45" t="s">
        <v>11</v>
      </c>
      <c r="C2717" s="45" t="s">
        <v>20</v>
      </c>
      <c r="D2717" s="45">
        <v>182</v>
      </c>
      <c r="E2717" s="45">
        <v>4.9584729999999997E-3</v>
      </c>
      <c r="F2717" s="45">
        <v>9.5912166000000003E-4</v>
      </c>
      <c r="G2717" s="45">
        <v>5.7374312999999995E-4</v>
      </c>
      <c r="H2717" s="45">
        <v>3.42560771E-3</v>
      </c>
    </row>
    <row r="2718" spans="1:8" x14ac:dyDescent="0.35">
      <c r="A2718" s="45" t="s">
        <v>166</v>
      </c>
      <c r="B2718" s="45" t="s">
        <v>12</v>
      </c>
      <c r="C2718" s="45" t="s">
        <v>20</v>
      </c>
      <c r="D2718" s="45">
        <v>88</v>
      </c>
      <c r="E2718" s="45">
        <v>6.8225218699999998E-3</v>
      </c>
      <c r="F2718" s="45">
        <v>1.01891282E-3</v>
      </c>
      <c r="G2718" s="45">
        <v>1.02391078E-3</v>
      </c>
      <c r="H2718" s="45">
        <v>4.7796977599999999E-3</v>
      </c>
    </row>
    <row r="2719" spans="1:8" x14ac:dyDescent="0.35">
      <c r="A2719" s="45" t="s">
        <v>166</v>
      </c>
      <c r="B2719" s="45" t="s">
        <v>13</v>
      </c>
      <c r="C2719" s="45" t="s">
        <v>20</v>
      </c>
      <c r="D2719" s="45">
        <v>270</v>
      </c>
      <c r="E2719" s="45">
        <v>5.3838303199999996E-3</v>
      </c>
      <c r="F2719" s="45">
        <v>7.9016608999999999E-4</v>
      </c>
      <c r="G2719" s="45">
        <v>6.8064104999999997E-4</v>
      </c>
      <c r="H2719" s="45">
        <v>3.91302274E-3</v>
      </c>
    </row>
    <row r="2720" spans="1:8" x14ac:dyDescent="0.35">
      <c r="A2720" s="45" t="s">
        <v>166</v>
      </c>
      <c r="B2720" s="45" t="s">
        <v>8</v>
      </c>
      <c r="C2720" s="45" t="s">
        <v>21</v>
      </c>
      <c r="D2720" s="45">
        <v>634</v>
      </c>
      <c r="E2720" s="45">
        <v>8.4775161099999996E-3</v>
      </c>
      <c r="F2720" s="45">
        <v>1.08003978E-3</v>
      </c>
      <c r="G2720" s="45">
        <v>1.8547725200000001E-3</v>
      </c>
      <c r="H2720" s="45">
        <v>5.5427033599999998E-3</v>
      </c>
    </row>
    <row r="2721" spans="1:8" x14ac:dyDescent="0.35">
      <c r="A2721" s="45" t="s">
        <v>166</v>
      </c>
      <c r="B2721" s="45" t="s">
        <v>10</v>
      </c>
      <c r="C2721" s="45" t="s">
        <v>21</v>
      </c>
      <c r="D2721" s="45">
        <v>224</v>
      </c>
      <c r="E2721" s="45">
        <v>7.2326076400000003E-3</v>
      </c>
      <c r="F2721" s="45">
        <v>8.7838930999999999E-4</v>
      </c>
      <c r="G2721" s="45">
        <v>1.4888183700000001E-3</v>
      </c>
      <c r="H2721" s="45">
        <v>4.8653994900000001E-3</v>
      </c>
    </row>
    <row r="2722" spans="1:8" x14ac:dyDescent="0.35">
      <c r="A2722" s="45" t="s">
        <v>166</v>
      </c>
      <c r="B2722" s="45" t="s">
        <v>11</v>
      </c>
      <c r="C2722" s="45" t="s">
        <v>21</v>
      </c>
      <c r="D2722" s="45">
        <v>146</v>
      </c>
      <c r="E2722" s="45">
        <v>8.3846236900000006E-3</v>
      </c>
      <c r="F2722" s="45">
        <v>1.0087675E-3</v>
      </c>
      <c r="G2722" s="45">
        <v>1.89497694E-3</v>
      </c>
      <c r="H2722" s="45">
        <v>5.4808787800000001E-3</v>
      </c>
    </row>
    <row r="2723" spans="1:8" x14ac:dyDescent="0.35">
      <c r="A2723" s="45" t="s">
        <v>166</v>
      </c>
      <c r="B2723" s="45" t="s">
        <v>12</v>
      </c>
      <c r="C2723" s="45" t="s">
        <v>21</v>
      </c>
      <c r="D2723" s="45">
        <v>93</v>
      </c>
      <c r="E2723" s="45">
        <v>1.13439613E-2</v>
      </c>
      <c r="F2723" s="45">
        <v>1.56461545E-3</v>
      </c>
      <c r="G2723" s="45">
        <v>2.0835820000000001E-3</v>
      </c>
      <c r="H2723" s="45">
        <v>7.6957634099999997E-3</v>
      </c>
    </row>
    <row r="2724" spans="1:8" x14ac:dyDescent="0.35">
      <c r="A2724" s="45" t="s">
        <v>166</v>
      </c>
      <c r="B2724" s="45" t="s">
        <v>13</v>
      </c>
      <c r="C2724" s="45" t="s">
        <v>21</v>
      </c>
      <c r="D2724" s="45">
        <v>171</v>
      </c>
      <c r="E2724" s="45">
        <v>8.6286411800000004E-3</v>
      </c>
      <c r="F2724" s="45">
        <v>1.14150129E-3</v>
      </c>
      <c r="G2724" s="45">
        <v>2.1753842300000002E-3</v>
      </c>
      <c r="H2724" s="45">
        <v>5.3117552400000004E-3</v>
      </c>
    </row>
    <row r="2725" spans="1:8" x14ac:dyDescent="0.35">
      <c r="A2725" s="45" t="s">
        <v>166</v>
      </c>
      <c r="B2725" s="45" t="s">
        <v>8</v>
      </c>
      <c r="C2725" s="45" t="s">
        <v>22</v>
      </c>
      <c r="D2725" s="45">
        <v>564</v>
      </c>
      <c r="E2725" s="45">
        <v>7.4441815299999999E-3</v>
      </c>
      <c r="F2725" s="45">
        <v>1.0354689699999999E-3</v>
      </c>
      <c r="G2725" s="45">
        <v>1.6090628200000001E-3</v>
      </c>
      <c r="H2725" s="45">
        <v>4.7996492500000003E-3</v>
      </c>
    </row>
    <row r="2726" spans="1:8" x14ac:dyDescent="0.35">
      <c r="A2726" s="45" t="s">
        <v>166</v>
      </c>
      <c r="B2726" s="45" t="s">
        <v>10</v>
      </c>
      <c r="C2726" s="45" t="s">
        <v>22</v>
      </c>
      <c r="D2726" s="45">
        <v>218</v>
      </c>
      <c r="E2726" s="45">
        <v>6.2171888400000003E-3</v>
      </c>
      <c r="F2726" s="45">
        <v>8.7044445999999995E-4</v>
      </c>
      <c r="G2726" s="45">
        <v>1.42281447E-3</v>
      </c>
      <c r="H2726" s="45">
        <v>3.9239293999999997E-3</v>
      </c>
    </row>
    <row r="2727" spans="1:8" x14ac:dyDescent="0.35">
      <c r="A2727" s="45" t="s">
        <v>166</v>
      </c>
      <c r="B2727" s="45" t="s">
        <v>11</v>
      </c>
      <c r="C2727" s="45" t="s">
        <v>22</v>
      </c>
      <c r="D2727" s="45">
        <v>117</v>
      </c>
      <c r="E2727" s="45">
        <v>7.3526034300000001E-3</v>
      </c>
      <c r="F2727" s="45">
        <v>9.5550387999999997E-4</v>
      </c>
      <c r="G2727" s="45">
        <v>1.62680017E-3</v>
      </c>
      <c r="H2727" s="45">
        <v>4.7702989199999999E-3</v>
      </c>
    </row>
    <row r="2728" spans="1:8" x14ac:dyDescent="0.35">
      <c r="A2728" s="45" t="s">
        <v>166</v>
      </c>
      <c r="B2728" s="45" t="s">
        <v>12</v>
      </c>
      <c r="C2728" s="45" t="s">
        <v>22</v>
      </c>
      <c r="D2728" s="45">
        <v>72</v>
      </c>
      <c r="E2728" s="45">
        <v>9.0043078599999996E-3</v>
      </c>
      <c r="F2728" s="45">
        <v>1.19084343E-3</v>
      </c>
      <c r="G2728" s="45">
        <v>2.0783498199999999E-3</v>
      </c>
      <c r="H2728" s="45">
        <v>5.7351142200000003E-3</v>
      </c>
    </row>
    <row r="2729" spans="1:8" x14ac:dyDescent="0.35">
      <c r="A2729" s="45" t="s">
        <v>166</v>
      </c>
      <c r="B2729" s="45" t="s">
        <v>13</v>
      </c>
      <c r="C2729" s="45" t="s">
        <v>22</v>
      </c>
      <c r="D2729" s="45">
        <v>157</v>
      </c>
      <c r="E2729" s="45">
        <v>8.5006780100000002E-3</v>
      </c>
      <c r="F2729" s="45">
        <v>1.2529485800000001E-3</v>
      </c>
      <c r="G2729" s="45">
        <v>1.63924248E-3</v>
      </c>
      <c r="H2729" s="45">
        <v>5.6084864400000002E-3</v>
      </c>
    </row>
    <row r="2730" spans="1:8" x14ac:dyDescent="0.35">
      <c r="A2730" s="45" t="s">
        <v>166</v>
      </c>
      <c r="B2730" s="45" t="s">
        <v>8</v>
      </c>
      <c r="C2730" s="45" t="s">
        <v>23</v>
      </c>
      <c r="D2730" s="45">
        <v>1006</v>
      </c>
      <c r="E2730" s="45">
        <v>7.37619399E-3</v>
      </c>
      <c r="F2730" s="45">
        <v>1.14507375E-3</v>
      </c>
      <c r="G2730" s="45">
        <v>1.4657308300000001E-3</v>
      </c>
      <c r="H2730" s="45">
        <v>4.7653889099999996E-3</v>
      </c>
    </row>
    <row r="2731" spans="1:8" x14ac:dyDescent="0.35">
      <c r="A2731" s="45" t="s">
        <v>166</v>
      </c>
      <c r="B2731" s="45" t="s">
        <v>10</v>
      </c>
      <c r="C2731" s="45" t="s">
        <v>23</v>
      </c>
      <c r="D2731" s="45">
        <v>422</v>
      </c>
      <c r="E2731" s="45">
        <v>6.4685906899999996E-3</v>
      </c>
      <c r="F2731" s="45">
        <v>9.6577670000000003E-4</v>
      </c>
      <c r="G2731" s="45">
        <v>1.2941019299999999E-3</v>
      </c>
      <c r="H2731" s="45">
        <v>4.2087115799999998E-3</v>
      </c>
    </row>
    <row r="2732" spans="1:8" x14ac:dyDescent="0.35">
      <c r="A2732" s="45" t="s">
        <v>166</v>
      </c>
      <c r="B2732" s="45" t="s">
        <v>11</v>
      </c>
      <c r="C2732" s="45" t="s">
        <v>23</v>
      </c>
      <c r="D2732" s="45">
        <v>184</v>
      </c>
      <c r="E2732" s="45">
        <v>7.0757219E-3</v>
      </c>
      <c r="F2732" s="45">
        <v>1.0053716100000001E-3</v>
      </c>
      <c r="G2732" s="45">
        <v>1.3313956800000001E-3</v>
      </c>
      <c r="H2732" s="45">
        <v>4.7389540999999997E-3</v>
      </c>
    </row>
    <row r="2733" spans="1:8" x14ac:dyDescent="0.35">
      <c r="A2733" s="45" t="s">
        <v>166</v>
      </c>
      <c r="B2733" s="45" t="s">
        <v>12</v>
      </c>
      <c r="C2733" s="45" t="s">
        <v>23</v>
      </c>
      <c r="D2733" s="45">
        <v>139</v>
      </c>
      <c r="E2733" s="45">
        <v>9.6256325900000005E-3</v>
      </c>
      <c r="F2733" s="45">
        <v>1.56574715E-3</v>
      </c>
      <c r="G2733" s="45">
        <v>1.8650077599999999E-3</v>
      </c>
      <c r="H2733" s="45">
        <v>6.1948771799999998E-3</v>
      </c>
    </row>
    <row r="2734" spans="1:8" x14ac:dyDescent="0.35">
      <c r="A2734" s="45" t="s">
        <v>166</v>
      </c>
      <c r="B2734" s="45" t="s">
        <v>13</v>
      </c>
      <c r="C2734" s="45" t="s">
        <v>23</v>
      </c>
      <c r="D2734" s="45">
        <v>261</v>
      </c>
      <c r="E2734" s="45">
        <v>7.8575100500000005E-3</v>
      </c>
      <c r="F2734" s="45">
        <v>1.30942221E-3</v>
      </c>
      <c r="G2734" s="45">
        <v>1.62529242E-3</v>
      </c>
      <c r="H2734" s="45">
        <v>4.9227949200000001E-3</v>
      </c>
    </row>
    <row r="2735" spans="1:8" x14ac:dyDescent="0.35">
      <c r="A2735" s="45" t="s">
        <v>166</v>
      </c>
      <c r="B2735" s="45" t="s">
        <v>8</v>
      </c>
      <c r="C2735" s="45" t="s">
        <v>24</v>
      </c>
      <c r="D2735" s="45">
        <v>2008</v>
      </c>
      <c r="E2735" s="45">
        <v>7.2239396500000004E-3</v>
      </c>
      <c r="F2735" s="45">
        <v>6.6422941999999996E-4</v>
      </c>
      <c r="G2735" s="45">
        <v>1.7340819500000001E-3</v>
      </c>
      <c r="H2735" s="45">
        <v>4.8256278000000001E-3</v>
      </c>
    </row>
    <row r="2736" spans="1:8" x14ac:dyDescent="0.35">
      <c r="A2736" s="45" t="s">
        <v>166</v>
      </c>
      <c r="B2736" s="45" t="s">
        <v>10</v>
      </c>
      <c r="C2736" s="45" t="s">
        <v>24</v>
      </c>
      <c r="D2736" s="45">
        <v>870</v>
      </c>
      <c r="E2736" s="45">
        <v>6.3350625600000002E-3</v>
      </c>
      <c r="F2736" s="45">
        <v>6.1139023999999998E-4</v>
      </c>
      <c r="G2736" s="45">
        <v>1.5383006299999999E-3</v>
      </c>
      <c r="H2736" s="45">
        <v>4.1853711900000003E-3</v>
      </c>
    </row>
    <row r="2737" spans="1:8" x14ac:dyDescent="0.35">
      <c r="A2737" s="45" t="s">
        <v>166</v>
      </c>
      <c r="B2737" s="45" t="s">
        <v>11</v>
      </c>
      <c r="C2737" s="45" t="s">
        <v>24</v>
      </c>
      <c r="D2737" s="45">
        <v>433</v>
      </c>
      <c r="E2737" s="45">
        <v>7.3387111699999997E-3</v>
      </c>
      <c r="F2737" s="45">
        <v>6.4504723999999995E-4</v>
      </c>
      <c r="G2737" s="45">
        <v>1.65471813E-3</v>
      </c>
      <c r="H2737" s="45">
        <v>5.03894532E-3</v>
      </c>
    </row>
    <row r="2738" spans="1:8" x14ac:dyDescent="0.35">
      <c r="A2738" s="45" t="s">
        <v>166</v>
      </c>
      <c r="B2738" s="45" t="s">
        <v>12</v>
      </c>
      <c r="C2738" s="45" t="s">
        <v>24</v>
      </c>
      <c r="D2738" s="45">
        <v>166</v>
      </c>
      <c r="E2738" s="45">
        <v>9.3612642499999992E-3</v>
      </c>
      <c r="F2738" s="45">
        <v>9.5792868999999999E-4</v>
      </c>
      <c r="G2738" s="45">
        <v>1.81643215E-3</v>
      </c>
      <c r="H2738" s="45">
        <v>6.5869029400000001E-3</v>
      </c>
    </row>
    <row r="2739" spans="1:8" x14ac:dyDescent="0.35">
      <c r="A2739" s="45" t="s">
        <v>166</v>
      </c>
      <c r="B2739" s="45" t="s">
        <v>13</v>
      </c>
      <c r="C2739" s="45" t="s">
        <v>24</v>
      </c>
      <c r="D2739" s="45">
        <v>539</v>
      </c>
      <c r="E2739" s="45">
        <v>7.9082274400000003E-3</v>
      </c>
      <c r="F2739" s="45">
        <v>6.7447410000000003E-4</v>
      </c>
      <c r="G2739" s="45">
        <v>2.08848666E-3</v>
      </c>
      <c r="H2739" s="45">
        <v>5.1452662E-3</v>
      </c>
    </row>
    <row r="2740" spans="1:8" x14ac:dyDescent="0.35">
      <c r="A2740" s="45" t="s">
        <v>166</v>
      </c>
      <c r="B2740" s="45" t="s">
        <v>8</v>
      </c>
      <c r="C2740" s="45" t="s">
        <v>25</v>
      </c>
      <c r="D2740" s="45">
        <v>1667</v>
      </c>
      <c r="E2740" s="45">
        <v>7.4742826800000004E-3</v>
      </c>
      <c r="F2740" s="45">
        <v>8.9455695999999998E-4</v>
      </c>
      <c r="G2740" s="45">
        <v>1.63756113E-3</v>
      </c>
      <c r="H2740" s="45">
        <v>4.9421641100000002E-3</v>
      </c>
    </row>
    <row r="2741" spans="1:8" x14ac:dyDescent="0.35">
      <c r="A2741" s="45" t="s">
        <v>166</v>
      </c>
      <c r="B2741" s="45" t="s">
        <v>10</v>
      </c>
      <c r="C2741" s="45" t="s">
        <v>25</v>
      </c>
      <c r="D2741" s="45">
        <v>672</v>
      </c>
      <c r="E2741" s="45">
        <v>6.32411172E-3</v>
      </c>
      <c r="F2741" s="45">
        <v>7.8106032E-4</v>
      </c>
      <c r="G2741" s="45">
        <v>1.4336348399999999E-3</v>
      </c>
      <c r="H2741" s="45">
        <v>4.1094160899999999E-3</v>
      </c>
    </row>
    <row r="2742" spans="1:8" x14ac:dyDescent="0.35">
      <c r="A2742" s="45" t="s">
        <v>166</v>
      </c>
      <c r="B2742" s="45" t="s">
        <v>11</v>
      </c>
      <c r="C2742" s="45" t="s">
        <v>25</v>
      </c>
      <c r="D2742" s="45">
        <v>379</v>
      </c>
      <c r="E2742" s="45">
        <v>7.1095350799999998E-3</v>
      </c>
      <c r="F2742" s="45">
        <v>8.9129507999999996E-4</v>
      </c>
      <c r="G2742" s="45">
        <v>1.6134989699999999E-3</v>
      </c>
      <c r="H2742" s="45">
        <v>4.6047405699999999E-3</v>
      </c>
    </row>
    <row r="2743" spans="1:8" x14ac:dyDescent="0.35">
      <c r="A2743" s="45" t="s">
        <v>166</v>
      </c>
      <c r="B2743" s="45" t="s">
        <v>12</v>
      </c>
      <c r="C2743" s="45" t="s">
        <v>25</v>
      </c>
      <c r="D2743" s="45">
        <v>277</v>
      </c>
      <c r="E2743" s="45">
        <v>9.3534394100000008E-3</v>
      </c>
      <c r="F2743" s="45">
        <v>1.10985736E-3</v>
      </c>
      <c r="G2743" s="45">
        <v>1.7532839600000001E-3</v>
      </c>
      <c r="H2743" s="45">
        <v>6.49029762E-3</v>
      </c>
    </row>
    <row r="2744" spans="1:8" x14ac:dyDescent="0.35">
      <c r="A2744" s="45" t="s">
        <v>166</v>
      </c>
      <c r="B2744" s="45" t="s">
        <v>13</v>
      </c>
      <c r="C2744" s="45" t="s">
        <v>25</v>
      </c>
      <c r="D2744" s="45">
        <v>339</v>
      </c>
      <c r="E2744" s="45">
        <v>8.6265770999999995E-3</v>
      </c>
      <c r="F2744" s="45">
        <v>9.4726431000000002E-4</v>
      </c>
      <c r="G2744" s="45">
        <v>1.9741475700000002E-3</v>
      </c>
      <c r="H2744" s="45">
        <v>5.70516475E-3</v>
      </c>
    </row>
    <row r="2745" spans="1:8" x14ac:dyDescent="0.35">
      <c r="A2745" s="45" t="s">
        <v>166</v>
      </c>
      <c r="B2745" s="45" t="s">
        <v>8</v>
      </c>
      <c r="C2745" s="45" t="s">
        <v>26</v>
      </c>
      <c r="D2745" s="45">
        <v>882</v>
      </c>
      <c r="E2745" s="45">
        <v>6.45375333E-3</v>
      </c>
      <c r="F2745" s="45">
        <v>7.7896644000000005E-4</v>
      </c>
      <c r="G2745" s="45">
        <v>1.2002916E-3</v>
      </c>
      <c r="H2745" s="45">
        <v>4.4744948100000001E-3</v>
      </c>
    </row>
    <row r="2746" spans="1:8" x14ac:dyDescent="0.35">
      <c r="A2746" s="45" t="s">
        <v>166</v>
      </c>
      <c r="B2746" s="45" t="s">
        <v>10</v>
      </c>
      <c r="C2746" s="45" t="s">
        <v>26</v>
      </c>
      <c r="D2746" s="45">
        <v>250</v>
      </c>
      <c r="E2746" s="45">
        <v>5.8889812499999996E-3</v>
      </c>
      <c r="F2746" s="45">
        <v>7.9435162000000001E-4</v>
      </c>
      <c r="G2746" s="45">
        <v>1.0259256699999999E-3</v>
      </c>
      <c r="H2746" s="45">
        <v>4.0687034599999998E-3</v>
      </c>
    </row>
    <row r="2747" spans="1:8" x14ac:dyDescent="0.35">
      <c r="A2747" s="45" t="s">
        <v>166</v>
      </c>
      <c r="B2747" s="45" t="s">
        <v>11</v>
      </c>
      <c r="C2747" s="45" t="s">
        <v>26</v>
      </c>
      <c r="D2747" s="45">
        <v>211</v>
      </c>
      <c r="E2747" s="45">
        <v>6.2986547600000003E-3</v>
      </c>
      <c r="F2747" s="45">
        <v>6.9652861000000003E-4</v>
      </c>
      <c r="G2747" s="45">
        <v>1.11950343E-3</v>
      </c>
      <c r="H2747" s="45">
        <v>4.4826222100000004E-3</v>
      </c>
    </row>
    <row r="2748" spans="1:8" x14ac:dyDescent="0.35">
      <c r="A2748" s="45" t="s">
        <v>166</v>
      </c>
      <c r="B2748" s="45" t="s">
        <v>12</v>
      </c>
      <c r="C2748" s="45" t="s">
        <v>26</v>
      </c>
      <c r="D2748" s="45">
        <v>123</v>
      </c>
      <c r="E2748" s="45">
        <v>7.5851585800000001E-3</v>
      </c>
      <c r="F2748" s="45">
        <v>8.8376971000000005E-4</v>
      </c>
      <c r="G2748" s="45">
        <v>1.26354989E-3</v>
      </c>
      <c r="H2748" s="45">
        <v>5.4378385200000001E-3</v>
      </c>
    </row>
    <row r="2749" spans="1:8" x14ac:dyDescent="0.35">
      <c r="A2749" s="45" t="s">
        <v>166</v>
      </c>
      <c r="B2749" s="45" t="s">
        <v>13</v>
      </c>
      <c r="C2749" s="45" t="s">
        <v>26</v>
      </c>
      <c r="D2749" s="45">
        <v>298</v>
      </c>
      <c r="E2749" s="45">
        <v>6.5703841199999998E-3</v>
      </c>
      <c r="F2749" s="45">
        <v>7.8117208999999997E-4</v>
      </c>
      <c r="G2749" s="45">
        <v>1.3776641400000001E-3</v>
      </c>
      <c r="H2749" s="45">
        <v>4.4115474300000001E-3</v>
      </c>
    </row>
    <row r="2750" spans="1:8" x14ac:dyDescent="0.35">
      <c r="A2750" s="45" t="s">
        <v>166</v>
      </c>
      <c r="B2750" s="45" t="s">
        <v>8</v>
      </c>
      <c r="C2750" s="45" t="s">
        <v>27</v>
      </c>
      <c r="D2750" s="45">
        <v>977</v>
      </c>
      <c r="E2750" s="45">
        <v>6.29898522E-3</v>
      </c>
      <c r="F2750" s="45">
        <v>9.7591810999999998E-4</v>
      </c>
      <c r="G2750" s="45">
        <v>1.22955262E-3</v>
      </c>
      <c r="H2750" s="45">
        <v>4.0935140200000003E-3</v>
      </c>
    </row>
    <row r="2751" spans="1:8" x14ac:dyDescent="0.35">
      <c r="A2751" s="45" t="s">
        <v>166</v>
      </c>
      <c r="B2751" s="45" t="s">
        <v>10</v>
      </c>
      <c r="C2751" s="45" t="s">
        <v>27</v>
      </c>
      <c r="D2751" s="45">
        <v>434</v>
      </c>
      <c r="E2751" s="45">
        <v>5.7344467600000002E-3</v>
      </c>
      <c r="F2751" s="45">
        <v>8.1405188000000005E-4</v>
      </c>
      <c r="G2751" s="45">
        <v>1.0856959100000001E-3</v>
      </c>
      <c r="H2751" s="45">
        <v>3.8346985200000002E-3</v>
      </c>
    </row>
    <row r="2752" spans="1:8" x14ac:dyDescent="0.35">
      <c r="A2752" s="45" t="s">
        <v>166</v>
      </c>
      <c r="B2752" s="45" t="s">
        <v>11</v>
      </c>
      <c r="C2752" s="45" t="s">
        <v>27</v>
      </c>
      <c r="D2752" s="45">
        <v>203</v>
      </c>
      <c r="E2752" s="45">
        <v>6.1584334600000004E-3</v>
      </c>
      <c r="F2752" s="45">
        <v>1.00426447E-3</v>
      </c>
      <c r="G2752" s="45">
        <v>1.06960385E-3</v>
      </c>
      <c r="H2752" s="45">
        <v>4.0845646199999999E-3</v>
      </c>
    </row>
    <row r="2753" spans="1:8" x14ac:dyDescent="0.35">
      <c r="A2753" s="45" t="s">
        <v>166</v>
      </c>
      <c r="B2753" s="45" t="s">
        <v>12</v>
      </c>
      <c r="C2753" s="45" t="s">
        <v>27</v>
      </c>
      <c r="D2753" s="45">
        <v>139</v>
      </c>
      <c r="E2753" s="45">
        <v>7.7403907600000002E-3</v>
      </c>
      <c r="F2753" s="45">
        <v>1.49688558E-3</v>
      </c>
      <c r="G2753" s="45">
        <v>1.5784036999999999E-3</v>
      </c>
      <c r="H2753" s="45">
        <v>4.6651010300000004E-3</v>
      </c>
    </row>
    <row r="2754" spans="1:8" x14ac:dyDescent="0.35">
      <c r="A2754" s="45" t="s">
        <v>166</v>
      </c>
      <c r="B2754" s="45" t="s">
        <v>13</v>
      </c>
      <c r="C2754" s="45" t="s">
        <v>27</v>
      </c>
      <c r="D2754" s="45">
        <v>201</v>
      </c>
      <c r="E2754" s="45">
        <v>6.6630963199999999E-3</v>
      </c>
      <c r="F2754" s="45">
        <v>9.3652084000000004E-4</v>
      </c>
      <c r="G2754" s="45">
        <v>1.46046363E-3</v>
      </c>
      <c r="H2754" s="45">
        <v>4.26611132E-3</v>
      </c>
    </row>
    <row r="2755" spans="1:8" x14ac:dyDescent="0.35">
      <c r="A2755" s="45" t="s">
        <v>166</v>
      </c>
      <c r="B2755" s="45" t="s">
        <v>8</v>
      </c>
      <c r="C2755" s="45" t="s">
        <v>28</v>
      </c>
      <c r="D2755" s="45">
        <v>2018</v>
      </c>
      <c r="E2755" s="45">
        <v>7.2848298099999998E-3</v>
      </c>
      <c r="F2755" s="45">
        <v>9.6695685999999997E-4</v>
      </c>
      <c r="G2755" s="45">
        <v>1.4915641099999999E-3</v>
      </c>
      <c r="H2755" s="45">
        <v>4.82630835E-3</v>
      </c>
    </row>
    <row r="2756" spans="1:8" x14ac:dyDescent="0.35">
      <c r="A2756" s="45" t="s">
        <v>166</v>
      </c>
      <c r="B2756" s="45" t="s">
        <v>10</v>
      </c>
      <c r="C2756" s="45" t="s">
        <v>28</v>
      </c>
      <c r="D2756" s="45">
        <v>832</v>
      </c>
      <c r="E2756" s="45">
        <v>6.4224006000000002E-3</v>
      </c>
      <c r="F2756" s="45">
        <v>8.0356323000000003E-4</v>
      </c>
      <c r="G2756" s="45">
        <v>1.3682445099999999E-3</v>
      </c>
      <c r="H2756" s="45">
        <v>4.2505923800000003E-3</v>
      </c>
    </row>
    <row r="2757" spans="1:8" x14ac:dyDescent="0.35">
      <c r="A2757" s="45" t="s">
        <v>166</v>
      </c>
      <c r="B2757" s="45" t="s">
        <v>11</v>
      </c>
      <c r="C2757" s="45" t="s">
        <v>28</v>
      </c>
      <c r="D2757" s="45">
        <v>365</v>
      </c>
      <c r="E2757" s="45">
        <v>6.4613772499999998E-3</v>
      </c>
      <c r="F2757" s="45">
        <v>9.2598910000000003E-4</v>
      </c>
      <c r="G2757" s="45">
        <v>1.4270989400000001E-3</v>
      </c>
      <c r="H2757" s="45">
        <v>4.1082886999999997E-3</v>
      </c>
    </row>
    <row r="2758" spans="1:8" x14ac:dyDescent="0.35">
      <c r="A2758" s="45" t="s">
        <v>166</v>
      </c>
      <c r="B2758" s="45" t="s">
        <v>12</v>
      </c>
      <c r="C2758" s="45" t="s">
        <v>28</v>
      </c>
      <c r="D2758" s="45">
        <v>327</v>
      </c>
      <c r="E2758" s="45">
        <v>9.4988104900000005E-3</v>
      </c>
      <c r="F2758" s="45">
        <v>1.17414888E-3</v>
      </c>
      <c r="G2758" s="45">
        <v>1.6967165300000001E-3</v>
      </c>
      <c r="H2758" s="45">
        <v>6.6279446000000004E-3</v>
      </c>
    </row>
    <row r="2759" spans="1:8" x14ac:dyDescent="0.35">
      <c r="A2759" s="45" t="s">
        <v>166</v>
      </c>
      <c r="B2759" s="45" t="s">
        <v>13</v>
      </c>
      <c r="C2759" s="45" t="s">
        <v>28</v>
      </c>
      <c r="D2759" s="45">
        <v>494</v>
      </c>
      <c r="E2759" s="45">
        <v>7.8802338600000004E-3</v>
      </c>
      <c r="F2759" s="45">
        <v>1.13526648E-3</v>
      </c>
      <c r="G2759" s="45">
        <v>1.6110921300000001E-3</v>
      </c>
      <c r="H2759" s="45">
        <v>5.1338747800000004E-3</v>
      </c>
    </row>
    <row r="2760" spans="1:8" x14ac:dyDescent="0.35">
      <c r="A2760" s="45" t="s">
        <v>166</v>
      </c>
      <c r="B2760" s="45" t="s">
        <v>8</v>
      </c>
      <c r="C2760" s="45" t="s">
        <v>29</v>
      </c>
      <c r="D2760" s="45">
        <v>629</v>
      </c>
      <c r="E2760" s="45">
        <v>7.3410540600000003E-3</v>
      </c>
      <c r="F2760" s="45">
        <v>9.5144752999999996E-4</v>
      </c>
      <c r="G2760" s="45">
        <v>1.78030945E-3</v>
      </c>
      <c r="H2760" s="45">
        <v>4.6092965600000001E-3</v>
      </c>
    </row>
    <row r="2761" spans="1:8" x14ac:dyDescent="0.35">
      <c r="A2761" s="45" t="s">
        <v>166</v>
      </c>
      <c r="B2761" s="45" t="s">
        <v>10</v>
      </c>
      <c r="C2761" s="45" t="s">
        <v>29</v>
      </c>
      <c r="D2761" s="45">
        <v>287</v>
      </c>
      <c r="E2761" s="45">
        <v>6.7193345200000001E-3</v>
      </c>
      <c r="F2761" s="45">
        <v>8.1216098000000002E-4</v>
      </c>
      <c r="G2761" s="45">
        <v>1.58548656E-3</v>
      </c>
      <c r="H2761" s="45">
        <v>4.32168642E-3</v>
      </c>
    </row>
    <row r="2762" spans="1:8" x14ac:dyDescent="0.35">
      <c r="A2762" s="45" t="s">
        <v>166</v>
      </c>
      <c r="B2762" s="45" t="s">
        <v>11</v>
      </c>
      <c r="C2762" s="45" t="s">
        <v>29</v>
      </c>
      <c r="D2762" s="45">
        <v>104</v>
      </c>
      <c r="E2762" s="45">
        <v>6.88802062E-3</v>
      </c>
      <c r="F2762" s="45">
        <v>1.0460066700000001E-3</v>
      </c>
      <c r="G2762" s="45">
        <v>1.8397210499999999E-3</v>
      </c>
      <c r="H2762" s="45">
        <v>4.0022923099999998E-3</v>
      </c>
    </row>
    <row r="2763" spans="1:8" x14ac:dyDescent="0.35">
      <c r="A2763" s="45" t="s">
        <v>166</v>
      </c>
      <c r="B2763" s="45" t="s">
        <v>12</v>
      </c>
      <c r="C2763" s="45" t="s">
        <v>29</v>
      </c>
      <c r="D2763" s="45">
        <v>62</v>
      </c>
      <c r="E2763" s="45">
        <v>8.8941156800000001E-3</v>
      </c>
      <c r="F2763" s="45">
        <v>1.2494397400000001E-3</v>
      </c>
      <c r="G2763" s="45">
        <v>2.06783872E-3</v>
      </c>
      <c r="H2763" s="45">
        <v>5.5768366799999998E-3</v>
      </c>
    </row>
    <row r="2764" spans="1:8" x14ac:dyDescent="0.35">
      <c r="A2764" s="45" t="s">
        <v>166</v>
      </c>
      <c r="B2764" s="45" t="s">
        <v>13</v>
      </c>
      <c r="C2764" s="45" t="s">
        <v>29</v>
      </c>
      <c r="D2764" s="45">
        <v>176</v>
      </c>
      <c r="E2764" s="45">
        <v>8.0754811200000002E-3</v>
      </c>
      <c r="F2764" s="45">
        <v>1.01772917E-3</v>
      </c>
      <c r="G2764" s="45">
        <v>1.9616080100000001E-3</v>
      </c>
      <c r="H2764" s="45">
        <v>5.0961434999999998E-3</v>
      </c>
    </row>
    <row r="2765" spans="1:8" x14ac:dyDescent="0.35">
      <c r="A2765" s="45" t="s">
        <v>166</v>
      </c>
      <c r="B2765" s="45" t="s">
        <v>8</v>
      </c>
      <c r="C2765" s="45" t="s">
        <v>30</v>
      </c>
      <c r="D2765" s="45">
        <v>8579</v>
      </c>
      <c r="E2765" s="45">
        <v>4.7708576499999999E-3</v>
      </c>
      <c r="F2765" s="45">
        <v>9.8175889000000002E-4</v>
      </c>
      <c r="G2765" s="45">
        <v>7.0496595999999996E-4</v>
      </c>
      <c r="H2765" s="45">
        <v>3.0841323099999999E-3</v>
      </c>
    </row>
    <row r="2766" spans="1:8" x14ac:dyDescent="0.35">
      <c r="A2766" s="45" t="s">
        <v>166</v>
      </c>
      <c r="B2766" s="45" t="s">
        <v>10</v>
      </c>
      <c r="C2766" s="45" t="s">
        <v>30</v>
      </c>
      <c r="D2766" s="45">
        <v>4924</v>
      </c>
      <c r="E2766" s="45">
        <v>4.5340492499999999E-3</v>
      </c>
      <c r="F2766" s="45">
        <v>9.1124654000000001E-4</v>
      </c>
      <c r="G2766" s="45">
        <v>6.7446694000000001E-4</v>
      </c>
      <c r="H2766" s="45">
        <v>2.94833529E-3</v>
      </c>
    </row>
    <row r="2767" spans="1:8" x14ac:dyDescent="0.35">
      <c r="A2767" s="45" t="s">
        <v>166</v>
      </c>
      <c r="B2767" s="45" t="s">
        <v>11</v>
      </c>
      <c r="C2767" s="45" t="s">
        <v>30</v>
      </c>
      <c r="D2767" s="45">
        <v>1854</v>
      </c>
      <c r="E2767" s="45">
        <v>4.6062502599999999E-3</v>
      </c>
      <c r="F2767" s="45">
        <v>1.00800548E-3</v>
      </c>
      <c r="G2767" s="45">
        <v>6.7874989999999996E-4</v>
      </c>
      <c r="H2767" s="45">
        <v>2.9194944E-3</v>
      </c>
    </row>
    <row r="2768" spans="1:8" x14ac:dyDescent="0.35">
      <c r="A2768" s="45" t="s">
        <v>166</v>
      </c>
      <c r="B2768" s="45" t="s">
        <v>12</v>
      </c>
      <c r="C2768" s="45" t="s">
        <v>30</v>
      </c>
      <c r="D2768" s="45">
        <v>664</v>
      </c>
      <c r="E2768" s="45">
        <v>6.1208372700000003E-3</v>
      </c>
      <c r="F2768" s="45">
        <v>1.4038268799999999E-3</v>
      </c>
      <c r="G2768" s="45">
        <v>7.7731038999999998E-4</v>
      </c>
      <c r="H2768" s="45">
        <v>3.9396995400000001E-3</v>
      </c>
    </row>
    <row r="2769" spans="1:8" x14ac:dyDescent="0.35">
      <c r="A2769" s="45" t="s">
        <v>166</v>
      </c>
      <c r="B2769" s="45" t="s">
        <v>13</v>
      </c>
      <c r="C2769" s="45" t="s">
        <v>30</v>
      </c>
      <c r="D2769" s="45">
        <v>1137</v>
      </c>
      <c r="E2769" s="45">
        <v>5.2764338399999998E-3</v>
      </c>
      <c r="F2769" s="45">
        <v>9.9784375000000003E-4</v>
      </c>
      <c r="G2769" s="45">
        <v>8.3754740000000004E-4</v>
      </c>
      <c r="H2769" s="45">
        <v>3.44104222E-3</v>
      </c>
    </row>
    <row r="2770" spans="1:8" x14ac:dyDescent="0.35">
      <c r="A2770" s="45" t="s">
        <v>166</v>
      </c>
      <c r="B2770" s="45" t="s">
        <v>8</v>
      </c>
      <c r="C2770" s="45" t="s">
        <v>31</v>
      </c>
      <c r="D2770" s="45">
        <v>3322</v>
      </c>
      <c r="E2770" s="45">
        <v>5.0146607200000004E-3</v>
      </c>
      <c r="F2770" s="45">
        <v>9.7879293E-4</v>
      </c>
      <c r="G2770" s="45">
        <v>5.5076471999999997E-4</v>
      </c>
      <c r="H2770" s="45">
        <v>3.4851025800000002E-3</v>
      </c>
    </row>
    <row r="2771" spans="1:8" x14ac:dyDescent="0.35">
      <c r="A2771" s="45" t="s">
        <v>166</v>
      </c>
      <c r="B2771" s="45" t="s">
        <v>10</v>
      </c>
      <c r="C2771" s="45" t="s">
        <v>31</v>
      </c>
      <c r="D2771" s="45">
        <v>1613</v>
      </c>
      <c r="E2771" s="45">
        <v>4.6193397299999998E-3</v>
      </c>
      <c r="F2771" s="45">
        <v>9.0866144000000004E-4</v>
      </c>
      <c r="G2771" s="45">
        <v>4.8743833999999997E-4</v>
      </c>
      <c r="H2771" s="45">
        <v>3.22323947E-3</v>
      </c>
    </row>
    <row r="2772" spans="1:8" x14ac:dyDescent="0.35">
      <c r="A2772" s="45" t="s">
        <v>166</v>
      </c>
      <c r="B2772" s="45" t="s">
        <v>11</v>
      </c>
      <c r="C2772" s="45" t="s">
        <v>31</v>
      </c>
      <c r="D2772" s="45">
        <v>782</v>
      </c>
      <c r="E2772" s="45">
        <v>4.9673940299999999E-3</v>
      </c>
      <c r="F2772" s="45">
        <v>1.03241605E-3</v>
      </c>
      <c r="G2772" s="45">
        <v>5.3804619000000003E-4</v>
      </c>
      <c r="H2772" s="45">
        <v>3.3969312999999998E-3</v>
      </c>
    </row>
    <row r="2773" spans="1:8" x14ac:dyDescent="0.35">
      <c r="A2773" s="45" t="s">
        <v>166</v>
      </c>
      <c r="B2773" s="45" t="s">
        <v>12</v>
      </c>
      <c r="C2773" s="45" t="s">
        <v>31</v>
      </c>
      <c r="D2773" s="45">
        <v>193</v>
      </c>
      <c r="E2773" s="45">
        <v>6.5771322600000001E-3</v>
      </c>
      <c r="F2773" s="45">
        <v>1.43278615E-3</v>
      </c>
      <c r="G2773" s="45">
        <v>6.5990191999999997E-4</v>
      </c>
      <c r="H2773" s="45">
        <v>4.4844437399999999E-3</v>
      </c>
    </row>
    <row r="2774" spans="1:8" x14ac:dyDescent="0.35">
      <c r="A2774" s="45" t="s">
        <v>166</v>
      </c>
      <c r="B2774" s="45" t="s">
        <v>13</v>
      </c>
      <c r="C2774" s="45" t="s">
        <v>31</v>
      </c>
      <c r="D2774" s="45">
        <v>734</v>
      </c>
      <c r="E2774" s="45">
        <v>5.5229145399999999E-3</v>
      </c>
      <c r="F2774" s="45">
        <v>9.5640619000000003E-4</v>
      </c>
      <c r="G2774" s="45">
        <v>6.7478087999999999E-4</v>
      </c>
      <c r="H2774" s="45">
        <v>3.8917269799999999E-3</v>
      </c>
    </row>
    <row r="2775" spans="1:8" x14ac:dyDescent="0.35">
      <c r="A2775" s="45" t="s">
        <v>166</v>
      </c>
      <c r="B2775" s="45" t="s">
        <v>8</v>
      </c>
      <c r="C2775" s="45" t="s">
        <v>159</v>
      </c>
      <c r="D2775" s="45">
        <v>2159</v>
      </c>
      <c r="E2775" s="45">
        <v>6.9700422499999999E-3</v>
      </c>
      <c r="F2775" s="45">
        <v>1.1537242700000001E-3</v>
      </c>
      <c r="G2775" s="45">
        <v>1.0712743900000001E-3</v>
      </c>
      <c r="H2775" s="45">
        <v>4.7450431100000004E-3</v>
      </c>
    </row>
    <row r="2776" spans="1:8" x14ac:dyDescent="0.35">
      <c r="A2776" s="45" t="s">
        <v>166</v>
      </c>
      <c r="B2776" s="45" t="s">
        <v>10</v>
      </c>
      <c r="C2776" s="45" t="s">
        <v>159</v>
      </c>
      <c r="D2776" s="45">
        <v>896</v>
      </c>
      <c r="E2776" s="45">
        <v>6.0054845099999999E-3</v>
      </c>
      <c r="F2776" s="45">
        <v>1.0282064099999999E-3</v>
      </c>
      <c r="G2776" s="45">
        <v>9.2879335999999999E-4</v>
      </c>
      <c r="H2776" s="45">
        <v>4.0484842599999996E-3</v>
      </c>
    </row>
    <row r="2777" spans="1:8" x14ac:dyDescent="0.35">
      <c r="A2777" s="45" t="s">
        <v>166</v>
      </c>
      <c r="B2777" s="45" t="s">
        <v>11</v>
      </c>
      <c r="C2777" s="45" t="s">
        <v>159</v>
      </c>
      <c r="D2777" s="45">
        <v>384</v>
      </c>
      <c r="E2777" s="45">
        <v>6.4038385E-3</v>
      </c>
      <c r="F2777" s="45">
        <v>1.1684387E-3</v>
      </c>
      <c r="G2777" s="45">
        <v>1.0144793899999999E-3</v>
      </c>
      <c r="H2777" s="45">
        <v>4.22091989E-3</v>
      </c>
    </row>
    <row r="2778" spans="1:8" x14ac:dyDescent="0.35">
      <c r="A2778" s="45" t="s">
        <v>166</v>
      </c>
      <c r="B2778" s="45" t="s">
        <v>12</v>
      </c>
      <c r="C2778" s="45" t="s">
        <v>159</v>
      </c>
      <c r="D2778" s="45">
        <v>424</v>
      </c>
      <c r="E2778" s="45">
        <v>9.1299241899999994E-3</v>
      </c>
      <c r="F2778" s="45">
        <v>1.4524641599999999E-3</v>
      </c>
      <c r="G2778" s="45">
        <v>1.28747901E-3</v>
      </c>
      <c r="H2778" s="45">
        <v>6.3899805299999996E-3</v>
      </c>
    </row>
    <row r="2779" spans="1:8" x14ac:dyDescent="0.35">
      <c r="A2779" s="45" t="s">
        <v>166</v>
      </c>
      <c r="B2779" s="45" t="s">
        <v>13</v>
      </c>
      <c r="C2779" s="45" t="s">
        <v>159</v>
      </c>
      <c r="D2779" s="45">
        <v>455</v>
      </c>
      <c r="E2779" s="45">
        <v>7.3346049700000002E-3</v>
      </c>
      <c r="F2779" s="45">
        <v>1.11009337E-3</v>
      </c>
      <c r="G2779" s="45">
        <v>1.19831069E-3</v>
      </c>
      <c r="H2779" s="45">
        <v>5.0262003999999999E-3</v>
      </c>
    </row>
    <row r="2780" spans="1:8" x14ac:dyDescent="0.35">
      <c r="A2780" s="45" t="s">
        <v>166</v>
      </c>
      <c r="B2780" s="45" t="s">
        <v>8</v>
      </c>
      <c r="C2780" s="45" t="s">
        <v>33</v>
      </c>
      <c r="D2780" s="45">
        <v>924</v>
      </c>
      <c r="E2780" s="45">
        <v>8.6549896300000002E-3</v>
      </c>
      <c r="F2780" s="45">
        <v>1.3538157E-3</v>
      </c>
      <c r="G2780" s="45">
        <v>1.67820292E-3</v>
      </c>
      <c r="H2780" s="45">
        <v>5.62292044E-3</v>
      </c>
    </row>
    <row r="2781" spans="1:8" x14ac:dyDescent="0.35">
      <c r="A2781" s="45" t="s">
        <v>166</v>
      </c>
      <c r="B2781" s="45" t="s">
        <v>10</v>
      </c>
      <c r="C2781" s="45" t="s">
        <v>33</v>
      </c>
      <c r="D2781" s="45">
        <v>329</v>
      </c>
      <c r="E2781" s="45">
        <v>7.9204658099999992E-3</v>
      </c>
      <c r="F2781" s="45">
        <v>1.18256054E-3</v>
      </c>
      <c r="G2781" s="45">
        <v>1.62156623E-3</v>
      </c>
      <c r="H2781" s="45">
        <v>5.1163385500000002E-3</v>
      </c>
    </row>
    <row r="2782" spans="1:8" x14ac:dyDescent="0.35">
      <c r="A2782" s="45" t="s">
        <v>166</v>
      </c>
      <c r="B2782" s="45" t="s">
        <v>11</v>
      </c>
      <c r="C2782" s="45" t="s">
        <v>33</v>
      </c>
      <c r="D2782" s="45">
        <v>208</v>
      </c>
      <c r="E2782" s="45">
        <v>7.9084310299999995E-3</v>
      </c>
      <c r="F2782" s="45">
        <v>1.31204347E-3</v>
      </c>
      <c r="G2782" s="45">
        <v>1.6199249999999999E-3</v>
      </c>
      <c r="H2782" s="45">
        <v>4.9764620999999997E-3</v>
      </c>
    </row>
    <row r="2783" spans="1:8" x14ac:dyDescent="0.35">
      <c r="A2783" s="45" t="s">
        <v>166</v>
      </c>
      <c r="B2783" s="45" t="s">
        <v>12</v>
      </c>
      <c r="C2783" s="45" t="s">
        <v>33</v>
      </c>
      <c r="D2783" s="45">
        <v>154</v>
      </c>
      <c r="E2783" s="45">
        <v>9.9022213599999995E-3</v>
      </c>
      <c r="F2783" s="45">
        <v>1.67613614E-3</v>
      </c>
      <c r="G2783" s="45">
        <v>1.6545662599999999E-3</v>
      </c>
      <c r="H2783" s="45">
        <v>6.5715185399999997E-3</v>
      </c>
    </row>
    <row r="2784" spans="1:8" x14ac:dyDescent="0.35">
      <c r="A2784" s="45" t="s">
        <v>166</v>
      </c>
      <c r="B2784" s="45" t="s">
        <v>13</v>
      </c>
      <c r="C2784" s="45" t="s">
        <v>33</v>
      </c>
      <c r="D2784" s="45">
        <v>233</v>
      </c>
      <c r="E2784" s="45">
        <v>9.5342550500000008E-3</v>
      </c>
      <c r="F2784" s="45">
        <v>1.4198853200000001E-3</v>
      </c>
      <c r="G2784" s="45">
        <v>1.8258223500000001E-3</v>
      </c>
      <c r="H2784" s="45">
        <v>6.2883481900000001E-3</v>
      </c>
    </row>
    <row r="2785" spans="1:8" x14ac:dyDescent="0.35">
      <c r="A2785" s="45" t="s">
        <v>166</v>
      </c>
      <c r="B2785" s="45" t="s">
        <v>8</v>
      </c>
      <c r="C2785" s="45" t="s">
        <v>34</v>
      </c>
      <c r="D2785" s="45">
        <v>1038</v>
      </c>
      <c r="E2785" s="45">
        <v>6.2718879100000001E-3</v>
      </c>
      <c r="F2785" s="45">
        <v>1.076266E-3</v>
      </c>
      <c r="G2785" s="45">
        <v>8.4928925999999997E-4</v>
      </c>
      <c r="H2785" s="45">
        <v>4.3463321799999998E-3</v>
      </c>
    </row>
    <row r="2786" spans="1:8" x14ac:dyDescent="0.35">
      <c r="A2786" s="45" t="s">
        <v>166</v>
      </c>
      <c r="B2786" s="45" t="s">
        <v>10</v>
      </c>
      <c r="C2786" s="45" t="s">
        <v>34</v>
      </c>
      <c r="D2786" s="45">
        <v>402</v>
      </c>
      <c r="E2786" s="45">
        <v>5.5808627900000001E-3</v>
      </c>
      <c r="F2786" s="45">
        <v>9.4403537000000001E-4</v>
      </c>
      <c r="G2786" s="45">
        <v>7.6613435999999999E-4</v>
      </c>
      <c r="H2786" s="45">
        <v>3.8706926E-3</v>
      </c>
    </row>
    <row r="2787" spans="1:8" x14ac:dyDescent="0.35">
      <c r="A2787" s="45" t="s">
        <v>166</v>
      </c>
      <c r="B2787" s="45" t="s">
        <v>11</v>
      </c>
      <c r="C2787" s="45" t="s">
        <v>34</v>
      </c>
      <c r="D2787" s="45">
        <v>173</v>
      </c>
      <c r="E2787" s="45">
        <v>5.8723370499999998E-3</v>
      </c>
      <c r="F2787" s="45">
        <v>1.01677884E-3</v>
      </c>
      <c r="G2787" s="45">
        <v>8.6992860000000005E-4</v>
      </c>
      <c r="H2787" s="45">
        <v>3.9856291900000002E-3</v>
      </c>
    </row>
    <row r="2788" spans="1:8" x14ac:dyDescent="0.35">
      <c r="A2788" s="45" t="s">
        <v>166</v>
      </c>
      <c r="B2788" s="45" t="s">
        <v>12</v>
      </c>
      <c r="C2788" s="45" t="s">
        <v>34</v>
      </c>
      <c r="D2788" s="45">
        <v>207</v>
      </c>
      <c r="E2788" s="45">
        <v>7.4835053100000002E-3</v>
      </c>
      <c r="F2788" s="45">
        <v>1.25441691E-3</v>
      </c>
      <c r="G2788" s="45">
        <v>9.6103929000000005E-4</v>
      </c>
      <c r="H2788" s="45">
        <v>5.2680485900000002E-3</v>
      </c>
    </row>
    <row r="2789" spans="1:8" x14ac:dyDescent="0.35">
      <c r="A2789" s="45" t="s">
        <v>166</v>
      </c>
      <c r="B2789" s="45" t="s">
        <v>13</v>
      </c>
      <c r="C2789" s="45" t="s">
        <v>34</v>
      </c>
      <c r="D2789" s="45">
        <v>256</v>
      </c>
      <c r="E2789" s="45">
        <v>6.6473160200000003E-3</v>
      </c>
      <c r="F2789" s="45">
        <v>1.1800580000000001E-3</v>
      </c>
      <c r="G2789" s="45">
        <v>8.7556036999999998E-4</v>
      </c>
      <c r="H2789" s="45">
        <v>4.5916971499999999E-3</v>
      </c>
    </row>
    <row r="2790" spans="1:8" x14ac:dyDescent="0.35">
      <c r="A2790" s="45" t="s">
        <v>166</v>
      </c>
      <c r="B2790" s="45" t="s">
        <v>8</v>
      </c>
      <c r="C2790" s="45" t="s">
        <v>35</v>
      </c>
      <c r="D2790" s="45">
        <v>1152</v>
      </c>
      <c r="E2790" s="45">
        <v>6.77125507E-3</v>
      </c>
      <c r="F2790" s="45">
        <v>1.11694815E-3</v>
      </c>
      <c r="G2790" s="45">
        <v>1.2886503300000001E-3</v>
      </c>
      <c r="H2790" s="45">
        <v>4.3656561000000003E-3</v>
      </c>
    </row>
    <row r="2791" spans="1:8" x14ac:dyDescent="0.35">
      <c r="A2791" s="45" t="s">
        <v>166</v>
      </c>
      <c r="B2791" s="45" t="s">
        <v>10</v>
      </c>
      <c r="C2791" s="45" t="s">
        <v>35</v>
      </c>
      <c r="D2791" s="45">
        <v>413</v>
      </c>
      <c r="E2791" s="45">
        <v>5.6224215400000003E-3</v>
      </c>
      <c r="F2791" s="45">
        <v>1.0212086400000001E-3</v>
      </c>
      <c r="G2791" s="45">
        <v>1.0324464099999999E-3</v>
      </c>
      <c r="H2791" s="45">
        <v>3.56876602E-3</v>
      </c>
    </row>
    <row r="2792" spans="1:8" x14ac:dyDescent="0.35">
      <c r="A2792" s="45" t="s">
        <v>166</v>
      </c>
      <c r="B2792" s="45" t="s">
        <v>11</v>
      </c>
      <c r="C2792" s="45" t="s">
        <v>35</v>
      </c>
      <c r="D2792" s="45">
        <v>278</v>
      </c>
      <c r="E2792" s="45">
        <v>6.2880526599999997E-3</v>
      </c>
      <c r="F2792" s="45">
        <v>1.0495767699999999E-3</v>
      </c>
      <c r="G2792" s="45">
        <v>1.0685615700000001E-3</v>
      </c>
      <c r="H2792" s="45">
        <v>4.1699138300000001E-3</v>
      </c>
    </row>
    <row r="2793" spans="1:8" x14ac:dyDescent="0.35">
      <c r="A2793" s="45" t="s">
        <v>166</v>
      </c>
      <c r="B2793" s="45" t="s">
        <v>12</v>
      </c>
      <c r="C2793" s="45" t="s">
        <v>35</v>
      </c>
      <c r="D2793" s="45">
        <v>175</v>
      </c>
      <c r="E2793" s="45">
        <v>9.2104495099999996E-3</v>
      </c>
      <c r="F2793" s="45">
        <v>1.45079342E-3</v>
      </c>
      <c r="G2793" s="45">
        <v>1.7185843999999999E-3</v>
      </c>
      <c r="H2793" s="45">
        <v>6.0410711799999996E-3</v>
      </c>
    </row>
    <row r="2794" spans="1:8" x14ac:dyDescent="0.35">
      <c r="A2794" s="45" t="s">
        <v>166</v>
      </c>
      <c r="B2794" s="45" t="s">
        <v>13</v>
      </c>
      <c r="C2794" s="45" t="s">
        <v>35</v>
      </c>
      <c r="D2794" s="45">
        <v>286</v>
      </c>
      <c r="E2794" s="45">
        <v>7.4074071499999998E-3</v>
      </c>
      <c r="F2794" s="45">
        <v>1.11641227E-3</v>
      </c>
      <c r="G2794" s="45">
        <v>1.60948401E-3</v>
      </c>
      <c r="H2794" s="45">
        <v>4.6815103700000001E-3</v>
      </c>
    </row>
    <row r="2795" spans="1:8" x14ac:dyDescent="0.35">
      <c r="A2795" s="45" t="s">
        <v>166</v>
      </c>
      <c r="B2795" s="45" t="s">
        <v>8</v>
      </c>
      <c r="C2795" s="45" t="s">
        <v>57</v>
      </c>
      <c r="D2795" s="45">
        <v>2</v>
      </c>
      <c r="E2795" s="45">
        <v>7.4652777699999997E-3</v>
      </c>
      <c r="F2795" s="45">
        <v>2.6099534700000002E-3</v>
      </c>
      <c r="G2795" s="45">
        <v>2.8587958200000001E-3</v>
      </c>
      <c r="H2795" s="45">
        <v>1.9965277700000001E-3</v>
      </c>
    </row>
    <row r="2796" spans="1:8" x14ac:dyDescent="0.35">
      <c r="A2796" s="45" t="s">
        <v>166</v>
      </c>
      <c r="B2796" s="45" t="s">
        <v>10</v>
      </c>
      <c r="C2796" s="45" t="s">
        <v>57</v>
      </c>
      <c r="D2796" s="45">
        <v>1</v>
      </c>
      <c r="E2796" s="45">
        <v>7.2222222200000004E-3</v>
      </c>
      <c r="F2796" s="45">
        <v>1.0300923599999999E-3</v>
      </c>
      <c r="G2796" s="45">
        <v>3.8657402700000001E-3</v>
      </c>
      <c r="H2796" s="45">
        <v>2.3263888799999999E-3</v>
      </c>
    </row>
    <row r="2797" spans="1:8" x14ac:dyDescent="0.35">
      <c r="A2797" s="45" t="s">
        <v>166</v>
      </c>
      <c r="B2797" s="45" t="s">
        <v>13</v>
      </c>
      <c r="C2797" s="45" t="s">
        <v>57</v>
      </c>
      <c r="D2797" s="45">
        <v>1</v>
      </c>
      <c r="E2797" s="45">
        <v>7.7083333299999999E-3</v>
      </c>
      <c r="F2797" s="45">
        <v>4.1898145800000003E-3</v>
      </c>
      <c r="G2797" s="45">
        <v>1.8518513800000001E-3</v>
      </c>
      <c r="H2797" s="45">
        <v>1.66666666E-3</v>
      </c>
    </row>
    <row r="2798" spans="1:8" x14ac:dyDescent="0.35">
      <c r="A2798" s="45" t="s">
        <v>166</v>
      </c>
      <c r="B2798" s="45" t="s">
        <v>8</v>
      </c>
      <c r="C2798" s="45" t="s">
        <v>36</v>
      </c>
      <c r="D2798" s="45">
        <v>1864</v>
      </c>
      <c r="E2798" s="45">
        <v>7.7146292900000003E-3</v>
      </c>
      <c r="F2798" s="45">
        <v>9.3861743000000001E-4</v>
      </c>
      <c r="G2798" s="45">
        <v>1.36926737E-3</v>
      </c>
      <c r="H2798" s="45">
        <v>5.4067440199999997E-3</v>
      </c>
    </row>
    <row r="2799" spans="1:8" x14ac:dyDescent="0.35">
      <c r="A2799" s="45" t="s">
        <v>166</v>
      </c>
      <c r="B2799" s="45" t="s">
        <v>10</v>
      </c>
      <c r="C2799" s="45" t="s">
        <v>36</v>
      </c>
      <c r="D2799" s="45">
        <v>626</v>
      </c>
      <c r="E2799" s="45">
        <v>6.4511593799999999E-3</v>
      </c>
      <c r="F2799" s="45">
        <v>7.2162294000000004E-4</v>
      </c>
      <c r="G2799" s="45">
        <v>1.2878281300000001E-3</v>
      </c>
      <c r="H2799" s="45">
        <v>4.4417078399999997E-3</v>
      </c>
    </row>
    <row r="2800" spans="1:8" x14ac:dyDescent="0.35">
      <c r="A2800" s="45" t="s">
        <v>166</v>
      </c>
      <c r="B2800" s="45" t="s">
        <v>11</v>
      </c>
      <c r="C2800" s="45" t="s">
        <v>36</v>
      </c>
      <c r="D2800" s="45">
        <v>420</v>
      </c>
      <c r="E2800" s="45">
        <v>7.7425868300000002E-3</v>
      </c>
      <c r="F2800" s="45">
        <v>8.3716357000000003E-4</v>
      </c>
      <c r="G2800" s="45">
        <v>1.3295577600000001E-3</v>
      </c>
      <c r="H2800" s="45">
        <v>5.57586505E-3</v>
      </c>
    </row>
    <row r="2801" spans="1:8" x14ac:dyDescent="0.35">
      <c r="A2801" s="45" t="s">
        <v>166</v>
      </c>
      <c r="B2801" s="45" t="s">
        <v>12</v>
      </c>
      <c r="C2801" s="45" t="s">
        <v>36</v>
      </c>
      <c r="D2801" s="45">
        <v>289</v>
      </c>
      <c r="E2801" s="45">
        <v>9.9558260600000007E-3</v>
      </c>
      <c r="F2801" s="45">
        <v>1.35080235E-3</v>
      </c>
      <c r="G2801" s="45">
        <v>1.31547938E-3</v>
      </c>
      <c r="H2801" s="45">
        <v>7.2895438599999999E-3</v>
      </c>
    </row>
    <row r="2802" spans="1:8" x14ac:dyDescent="0.35">
      <c r="A2802" s="45" t="s">
        <v>166</v>
      </c>
      <c r="B2802" s="45" t="s">
        <v>13</v>
      </c>
      <c r="C2802" s="45" t="s">
        <v>36</v>
      </c>
      <c r="D2802" s="45">
        <v>529</v>
      </c>
      <c r="E2802" s="45">
        <v>7.9631815100000003E-3</v>
      </c>
      <c r="F2802" s="45">
        <v>1.0507681499999999E-3</v>
      </c>
      <c r="G2802" s="45">
        <v>1.5265522999999999E-3</v>
      </c>
      <c r="H2802" s="45">
        <v>5.3858605800000004E-3</v>
      </c>
    </row>
    <row r="2803" spans="1:8" x14ac:dyDescent="0.35">
      <c r="A2803" s="45" t="s">
        <v>166</v>
      </c>
      <c r="B2803" s="45" t="s">
        <v>8</v>
      </c>
      <c r="C2803" s="45" t="s">
        <v>37</v>
      </c>
      <c r="D2803" s="45">
        <v>1721</v>
      </c>
      <c r="E2803" s="45">
        <v>5.4239363600000002E-3</v>
      </c>
      <c r="F2803" s="45">
        <v>9.4296061999999997E-4</v>
      </c>
      <c r="G2803" s="45">
        <v>7.7116532E-4</v>
      </c>
      <c r="H2803" s="45">
        <v>3.7098099499999998E-3</v>
      </c>
    </row>
    <row r="2804" spans="1:8" x14ac:dyDescent="0.35">
      <c r="A2804" s="45" t="s">
        <v>166</v>
      </c>
      <c r="B2804" s="45" t="s">
        <v>10</v>
      </c>
      <c r="C2804" s="45" t="s">
        <v>37</v>
      </c>
      <c r="D2804" s="45">
        <v>825</v>
      </c>
      <c r="E2804" s="45">
        <v>4.93794868E-3</v>
      </c>
      <c r="F2804" s="45">
        <v>8.6061985000000004E-4</v>
      </c>
      <c r="G2804" s="45">
        <v>6.7960133000000004E-4</v>
      </c>
      <c r="H2804" s="45">
        <v>3.39772703E-3</v>
      </c>
    </row>
    <row r="2805" spans="1:8" x14ac:dyDescent="0.35">
      <c r="A2805" s="45" t="s">
        <v>166</v>
      </c>
      <c r="B2805" s="45" t="s">
        <v>11</v>
      </c>
      <c r="C2805" s="45" t="s">
        <v>37</v>
      </c>
      <c r="D2805" s="45">
        <v>430</v>
      </c>
      <c r="E2805" s="45">
        <v>5.5806414399999999E-3</v>
      </c>
      <c r="F2805" s="45">
        <v>1.0001074199999999E-3</v>
      </c>
      <c r="G2805" s="45">
        <v>7.2179131000000001E-4</v>
      </c>
      <c r="H2805" s="45">
        <v>3.85874223E-3</v>
      </c>
    </row>
    <row r="2806" spans="1:8" x14ac:dyDescent="0.35">
      <c r="A2806" s="45" t="s">
        <v>166</v>
      </c>
      <c r="B2806" s="45" t="s">
        <v>12</v>
      </c>
      <c r="C2806" s="45" t="s">
        <v>37</v>
      </c>
      <c r="D2806" s="45">
        <v>90</v>
      </c>
      <c r="E2806" s="45">
        <v>6.1849277500000003E-3</v>
      </c>
      <c r="F2806" s="45">
        <v>1.22183616E-3</v>
      </c>
      <c r="G2806" s="45">
        <v>8.6831251000000001E-4</v>
      </c>
      <c r="H2806" s="45">
        <v>4.0947785799999997E-3</v>
      </c>
    </row>
    <row r="2807" spans="1:8" x14ac:dyDescent="0.35">
      <c r="A2807" s="45" t="s">
        <v>166</v>
      </c>
      <c r="B2807" s="45" t="s">
        <v>13</v>
      </c>
      <c r="C2807" s="45" t="s">
        <v>37</v>
      </c>
      <c r="D2807" s="45">
        <v>376</v>
      </c>
      <c r="E2807" s="45">
        <v>6.1289029300000001E-3</v>
      </c>
      <c r="F2807" s="45">
        <v>9.9152234000000005E-4</v>
      </c>
      <c r="G2807" s="45">
        <v>1.00528197E-3</v>
      </c>
      <c r="H2807" s="45">
        <v>4.1320981200000002E-3</v>
      </c>
    </row>
    <row r="2808" spans="1:8" x14ac:dyDescent="0.35">
      <c r="A2808" s="45" t="s">
        <v>166</v>
      </c>
      <c r="B2808" s="45" t="s">
        <v>8</v>
      </c>
      <c r="C2808" s="45" t="s">
        <v>38</v>
      </c>
      <c r="D2808" s="45">
        <v>955</v>
      </c>
      <c r="E2808" s="45">
        <v>7.0082167399999999E-3</v>
      </c>
      <c r="F2808" s="45">
        <v>1.0976340499999999E-3</v>
      </c>
      <c r="G2808" s="45">
        <v>9.4078412000000002E-4</v>
      </c>
      <c r="H2808" s="45">
        <v>4.9697980899999997E-3</v>
      </c>
    </row>
    <row r="2809" spans="1:8" x14ac:dyDescent="0.35">
      <c r="A2809" s="45" t="s">
        <v>166</v>
      </c>
      <c r="B2809" s="45" t="s">
        <v>10</v>
      </c>
      <c r="C2809" s="45" t="s">
        <v>38</v>
      </c>
      <c r="D2809" s="45">
        <v>400</v>
      </c>
      <c r="E2809" s="45">
        <v>6.1464986100000004E-3</v>
      </c>
      <c r="F2809" s="45">
        <v>9.4609350999999998E-4</v>
      </c>
      <c r="G2809" s="45">
        <v>8.3969882999999999E-4</v>
      </c>
      <c r="H2809" s="45">
        <v>4.3607057699999998E-3</v>
      </c>
    </row>
    <row r="2810" spans="1:8" x14ac:dyDescent="0.35">
      <c r="A2810" s="45" t="s">
        <v>166</v>
      </c>
      <c r="B2810" s="45" t="s">
        <v>11</v>
      </c>
      <c r="C2810" s="45" t="s">
        <v>38</v>
      </c>
      <c r="D2810" s="45">
        <v>200</v>
      </c>
      <c r="E2810" s="45">
        <v>6.8227428E-3</v>
      </c>
      <c r="F2810" s="45">
        <v>1.0286455999999999E-3</v>
      </c>
      <c r="G2810" s="45">
        <v>9.6221040000000005E-4</v>
      </c>
      <c r="H2810" s="45">
        <v>4.8318863300000001E-3</v>
      </c>
    </row>
    <row r="2811" spans="1:8" x14ac:dyDescent="0.35">
      <c r="A2811" s="45" t="s">
        <v>166</v>
      </c>
      <c r="B2811" s="45" t="s">
        <v>12</v>
      </c>
      <c r="C2811" s="45" t="s">
        <v>38</v>
      </c>
      <c r="D2811" s="45">
        <v>118</v>
      </c>
      <c r="E2811" s="45">
        <v>8.7345022400000007E-3</v>
      </c>
      <c r="F2811" s="45">
        <v>1.37613758E-3</v>
      </c>
      <c r="G2811" s="45">
        <v>1.1018908E-3</v>
      </c>
      <c r="H2811" s="45">
        <v>6.2564734400000002E-3</v>
      </c>
    </row>
    <row r="2812" spans="1:8" x14ac:dyDescent="0.35">
      <c r="A2812" s="45" t="s">
        <v>166</v>
      </c>
      <c r="B2812" s="45" t="s">
        <v>13</v>
      </c>
      <c r="C2812" s="45" t="s">
        <v>38</v>
      </c>
      <c r="D2812" s="45">
        <v>237</v>
      </c>
      <c r="E2812" s="45">
        <v>7.7596106200000002E-3</v>
      </c>
      <c r="F2812" s="45">
        <v>1.27295258E-3</v>
      </c>
      <c r="G2812" s="45">
        <v>1.01309751E-3</v>
      </c>
      <c r="H2812" s="45">
        <v>5.4735600800000003E-3</v>
      </c>
    </row>
    <row r="2813" spans="1:8" x14ac:dyDescent="0.35">
      <c r="A2813" s="45" t="s">
        <v>166</v>
      </c>
      <c r="B2813" s="45" t="s">
        <v>8</v>
      </c>
      <c r="C2813" s="45" t="s">
        <v>39</v>
      </c>
      <c r="D2813" s="45">
        <v>853</v>
      </c>
      <c r="E2813" s="45">
        <v>7.6458629400000004E-3</v>
      </c>
      <c r="F2813" s="45">
        <v>8.5401175000000005E-4</v>
      </c>
      <c r="G2813" s="45">
        <v>1.7306562800000001E-3</v>
      </c>
      <c r="H2813" s="45">
        <v>5.0611944499999997E-3</v>
      </c>
    </row>
    <row r="2814" spans="1:8" x14ac:dyDescent="0.35">
      <c r="A2814" s="45" t="s">
        <v>166</v>
      </c>
      <c r="B2814" s="45" t="s">
        <v>10</v>
      </c>
      <c r="C2814" s="45" t="s">
        <v>39</v>
      </c>
      <c r="D2814" s="45">
        <v>287</v>
      </c>
      <c r="E2814" s="45">
        <v>6.3019016299999996E-3</v>
      </c>
      <c r="F2814" s="45">
        <v>7.5142736000000001E-4</v>
      </c>
      <c r="G2814" s="45">
        <v>1.47954551E-3</v>
      </c>
      <c r="H2814" s="45">
        <v>4.0709282700000004E-3</v>
      </c>
    </row>
    <row r="2815" spans="1:8" x14ac:dyDescent="0.35">
      <c r="A2815" s="45" t="s">
        <v>166</v>
      </c>
      <c r="B2815" s="45" t="s">
        <v>11</v>
      </c>
      <c r="C2815" s="45" t="s">
        <v>39</v>
      </c>
      <c r="D2815" s="45">
        <v>203</v>
      </c>
      <c r="E2815" s="45">
        <v>7.2640140699999998E-3</v>
      </c>
      <c r="F2815" s="45">
        <v>8.0054940000000004E-4</v>
      </c>
      <c r="G2815" s="45">
        <v>1.56580667E-3</v>
      </c>
      <c r="H2815" s="45">
        <v>4.8976575600000001E-3</v>
      </c>
    </row>
    <row r="2816" spans="1:8" x14ac:dyDescent="0.35">
      <c r="A2816" s="45" t="s">
        <v>166</v>
      </c>
      <c r="B2816" s="45" t="s">
        <v>12</v>
      </c>
      <c r="C2816" s="45" t="s">
        <v>39</v>
      </c>
      <c r="D2816" s="45">
        <v>116</v>
      </c>
      <c r="E2816" s="45">
        <v>9.9892238899999992E-3</v>
      </c>
      <c r="F2816" s="45">
        <v>9.3630245999999997E-4</v>
      </c>
      <c r="G2816" s="45">
        <v>1.9177041100000001E-3</v>
      </c>
      <c r="H2816" s="45">
        <v>7.1352168799999997E-3</v>
      </c>
    </row>
    <row r="2817" spans="1:8" x14ac:dyDescent="0.35">
      <c r="A2817" s="45" t="s">
        <v>166</v>
      </c>
      <c r="B2817" s="45" t="s">
        <v>13</v>
      </c>
      <c r="C2817" s="45" t="s">
        <v>39</v>
      </c>
      <c r="D2817" s="45">
        <v>247</v>
      </c>
      <c r="E2817" s="45">
        <v>8.4207712300000005E-3</v>
      </c>
      <c r="F2817" s="45">
        <v>9.7850102999999999E-4</v>
      </c>
      <c r="G2817" s="45">
        <v>2.0700721100000001E-3</v>
      </c>
      <c r="H2817" s="45">
        <v>5.3721976199999997E-3</v>
      </c>
    </row>
    <row r="2818" spans="1:8" x14ac:dyDescent="0.35">
      <c r="A2818" s="45" t="s">
        <v>166</v>
      </c>
      <c r="B2818" s="45" t="s">
        <v>8</v>
      </c>
      <c r="C2818" s="45" t="s">
        <v>40</v>
      </c>
      <c r="D2818" s="45">
        <v>1662</v>
      </c>
      <c r="E2818" s="45">
        <v>5.2977292400000001E-3</v>
      </c>
      <c r="F2818" s="45">
        <v>9.9843424999999995E-4</v>
      </c>
      <c r="G2818" s="45">
        <v>5.4464282E-4</v>
      </c>
      <c r="H2818" s="45">
        <v>3.7546516799999998E-3</v>
      </c>
    </row>
    <row r="2819" spans="1:8" x14ac:dyDescent="0.35">
      <c r="A2819" s="45" t="s">
        <v>166</v>
      </c>
      <c r="B2819" s="45" t="s">
        <v>10</v>
      </c>
      <c r="C2819" s="45" t="s">
        <v>40</v>
      </c>
      <c r="D2819" s="45">
        <v>850</v>
      </c>
      <c r="E2819" s="45">
        <v>4.9287851799999999E-3</v>
      </c>
      <c r="F2819" s="45">
        <v>8.8336030999999998E-4</v>
      </c>
      <c r="G2819" s="45">
        <v>4.9984998000000001E-4</v>
      </c>
      <c r="H2819" s="45">
        <v>3.5455743799999999E-3</v>
      </c>
    </row>
    <row r="2820" spans="1:8" x14ac:dyDescent="0.35">
      <c r="A2820" s="45" t="s">
        <v>166</v>
      </c>
      <c r="B2820" s="45" t="s">
        <v>11</v>
      </c>
      <c r="C2820" s="45" t="s">
        <v>40</v>
      </c>
      <c r="D2820" s="45">
        <v>314</v>
      </c>
      <c r="E2820" s="45">
        <v>5.3112833700000002E-3</v>
      </c>
      <c r="F2820" s="45">
        <v>1.1120692399999999E-3</v>
      </c>
      <c r="G2820" s="45">
        <v>5.2227063999999996E-4</v>
      </c>
      <c r="H2820" s="45">
        <v>3.67694306E-3</v>
      </c>
    </row>
    <row r="2821" spans="1:8" x14ac:dyDescent="0.35">
      <c r="A2821" s="45" t="s">
        <v>166</v>
      </c>
      <c r="B2821" s="45" t="s">
        <v>12</v>
      </c>
      <c r="C2821" s="45" t="s">
        <v>40</v>
      </c>
      <c r="D2821" s="45">
        <v>119</v>
      </c>
      <c r="E2821" s="45">
        <v>6.31156606E-3</v>
      </c>
      <c r="F2821" s="45">
        <v>1.42341635E-3</v>
      </c>
      <c r="G2821" s="45">
        <v>5.8337202E-4</v>
      </c>
      <c r="H2821" s="45">
        <v>4.3047772100000001E-3</v>
      </c>
    </row>
    <row r="2822" spans="1:8" x14ac:dyDescent="0.35">
      <c r="A2822" s="45" t="s">
        <v>166</v>
      </c>
      <c r="B2822" s="45" t="s">
        <v>13</v>
      </c>
      <c r="C2822" s="45" t="s">
        <v>40</v>
      </c>
      <c r="D2822" s="45">
        <v>379</v>
      </c>
      <c r="E2822" s="45">
        <v>5.7956181000000002E-3</v>
      </c>
      <c r="F2822" s="45">
        <v>1.0289318700000001E-3</v>
      </c>
      <c r="G2822" s="45">
        <v>6.5147660999999996E-4</v>
      </c>
      <c r="H2822" s="45">
        <v>4.1152091200000003E-3</v>
      </c>
    </row>
    <row r="2823" spans="1:8" x14ac:dyDescent="0.35">
      <c r="A2823" s="45" t="s">
        <v>166</v>
      </c>
      <c r="B2823" s="45" t="s">
        <v>8</v>
      </c>
      <c r="C2823" s="45" t="s">
        <v>41</v>
      </c>
      <c r="D2823" s="45">
        <v>1201</v>
      </c>
      <c r="E2823" s="45">
        <v>7.6653230299999998E-3</v>
      </c>
      <c r="F2823" s="45">
        <v>9.448239E-4</v>
      </c>
      <c r="G2823" s="45">
        <v>1.5142471500000001E-3</v>
      </c>
      <c r="H2823" s="45">
        <v>5.2062515E-3</v>
      </c>
    </row>
    <row r="2824" spans="1:8" x14ac:dyDescent="0.35">
      <c r="A2824" s="45" t="s">
        <v>166</v>
      </c>
      <c r="B2824" s="45" t="s">
        <v>10</v>
      </c>
      <c r="C2824" s="45" t="s">
        <v>41</v>
      </c>
      <c r="D2824" s="45">
        <v>446</v>
      </c>
      <c r="E2824" s="45">
        <v>6.4937819300000003E-3</v>
      </c>
      <c r="F2824" s="45">
        <v>7.9316119000000002E-4</v>
      </c>
      <c r="G2824" s="45">
        <v>1.41164754E-3</v>
      </c>
      <c r="H2824" s="45">
        <v>4.2889727499999999E-3</v>
      </c>
    </row>
    <row r="2825" spans="1:8" x14ac:dyDescent="0.35">
      <c r="A2825" s="45" t="s">
        <v>166</v>
      </c>
      <c r="B2825" s="45" t="s">
        <v>11</v>
      </c>
      <c r="C2825" s="45" t="s">
        <v>41</v>
      </c>
      <c r="D2825" s="45">
        <v>263</v>
      </c>
      <c r="E2825" s="45">
        <v>7.6737429099999997E-3</v>
      </c>
      <c r="F2825" s="45">
        <v>9.0238147000000002E-4</v>
      </c>
      <c r="G2825" s="45">
        <v>1.42268671E-3</v>
      </c>
      <c r="H2825" s="45">
        <v>5.3486742500000002E-3</v>
      </c>
    </row>
    <row r="2826" spans="1:8" x14ac:dyDescent="0.35">
      <c r="A2826" s="45" t="s">
        <v>166</v>
      </c>
      <c r="B2826" s="45" t="s">
        <v>12</v>
      </c>
      <c r="C2826" s="45" t="s">
        <v>41</v>
      </c>
      <c r="D2826" s="45">
        <v>256</v>
      </c>
      <c r="E2826" s="45">
        <v>9.3645107500000008E-3</v>
      </c>
      <c r="F2826" s="45">
        <v>1.1847147499999999E-3</v>
      </c>
      <c r="G2826" s="45">
        <v>1.6635016599999999E-3</v>
      </c>
      <c r="H2826" s="45">
        <v>6.5162938800000002E-3</v>
      </c>
    </row>
    <row r="2827" spans="1:8" x14ac:dyDescent="0.35">
      <c r="A2827" s="45" t="s">
        <v>166</v>
      </c>
      <c r="B2827" s="45" t="s">
        <v>13</v>
      </c>
      <c r="C2827" s="45" t="s">
        <v>41</v>
      </c>
      <c r="D2827" s="45">
        <v>236</v>
      </c>
      <c r="E2827" s="45">
        <v>8.0267672700000004E-3</v>
      </c>
      <c r="F2827" s="45">
        <v>1.01851825E-3</v>
      </c>
      <c r="G2827" s="45">
        <v>1.6482754099999999E-3</v>
      </c>
      <c r="H2827" s="45">
        <v>5.3599730800000002E-3</v>
      </c>
    </row>
    <row r="2828" spans="1:8" x14ac:dyDescent="0.35">
      <c r="A2828" s="45" t="s">
        <v>166</v>
      </c>
      <c r="B2828" s="45" t="s">
        <v>8</v>
      </c>
      <c r="C2828" s="45" t="s">
        <v>42</v>
      </c>
      <c r="D2828" s="45">
        <v>1005</v>
      </c>
      <c r="E2828" s="45">
        <v>9.0796478199999999E-3</v>
      </c>
      <c r="F2828" s="45">
        <v>1.2310666400000001E-3</v>
      </c>
      <c r="G2828" s="45">
        <v>1.7025748599999999E-3</v>
      </c>
      <c r="H2828" s="45">
        <v>6.1460058499999996E-3</v>
      </c>
    </row>
    <row r="2829" spans="1:8" x14ac:dyDescent="0.35">
      <c r="A2829" s="45" t="s">
        <v>166</v>
      </c>
      <c r="B2829" s="45" t="s">
        <v>10</v>
      </c>
      <c r="C2829" s="45" t="s">
        <v>42</v>
      </c>
      <c r="D2829" s="45">
        <v>282</v>
      </c>
      <c r="E2829" s="45">
        <v>7.3859828200000003E-3</v>
      </c>
      <c r="F2829" s="45">
        <v>1.1805552999999999E-3</v>
      </c>
      <c r="G2829" s="45">
        <v>1.5318818E-3</v>
      </c>
      <c r="H2829" s="45">
        <v>4.6735452100000003E-3</v>
      </c>
    </row>
    <row r="2830" spans="1:8" x14ac:dyDescent="0.35">
      <c r="A2830" s="45" t="s">
        <v>166</v>
      </c>
      <c r="B2830" s="45" t="s">
        <v>11</v>
      </c>
      <c r="C2830" s="45" t="s">
        <v>42</v>
      </c>
      <c r="D2830" s="45">
        <v>216</v>
      </c>
      <c r="E2830" s="45">
        <v>8.0218511900000001E-3</v>
      </c>
      <c r="F2830" s="45">
        <v>1.1265965399999999E-3</v>
      </c>
      <c r="G2830" s="45">
        <v>1.7063719400000001E-3</v>
      </c>
      <c r="H2830" s="45">
        <v>5.1888822500000004E-3</v>
      </c>
    </row>
    <row r="2831" spans="1:8" x14ac:dyDescent="0.35">
      <c r="A2831" s="45" t="s">
        <v>166</v>
      </c>
      <c r="B2831" s="45" t="s">
        <v>12</v>
      </c>
      <c r="C2831" s="45" t="s">
        <v>42</v>
      </c>
      <c r="D2831" s="45">
        <v>280</v>
      </c>
      <c r="E2831" s="45">
        <v>1.127868693E-2</v>
      </c>
      <c r="F2831" s="45">
        <v>1.3615655600000001E-3</v>
      </c>
      <c r="G2831" s="45">
        <v>1.7851353600000001E-3</v>
      </c>
      <c r="H2831" s="45">
        <v>8.1319855399999991E-3</v>
      </c>
    </row>
    <row r="2832" spans="1:8" x14ac:dyDescent="0.35">
      <c r="A2832" s="45" t="s">
        <v>166</v>
      </c>
      <c r="B2832" s="45" t="s">
        <v>13</v>
      </c>
      <c r="C2832" s="45" t="s">
        <v>42</v>
      </c>
      <c r="D2832" s="45">
        <v>227</v>
      </c>
      <c r="E2832" s="45">
        <v>9.4777387900000006E-3</v>
      </c>
      <c r="F2832" s="45">
        <v>1.23225626E-3</v>
      </c>
      <c r="G2832" s="45">
        <v>1.8091754199999999E-3</v>
      </c>
      <c r="H2832" s="45">
        <v>6.4363066700000001E-3</v>
      </c>
    </row>
    <row r="2833" spans="1:8" x14ac:dyDescent="0.35">
      <c r="A2833" s="45" t="s">
        <v>166</v>
      </c>
      <c r="B2833" s="45" t="s">
        <v>8</v>
      </c>
      <c r="C2833" s="45" t="s">
        <v>43</v>
      </c>
      <c r="D2833" s="45">
        <v>866</v>
      </c>
      <c r="E2833" s="45">
        <v>7.0420486700000003E-3</v>
      </c>
      <c r="F2833" s="45">
        <v>9.9676009000000004E-4</v>
      </c>
      <c r="G2833" s="45">
        <v>1.2962292200000001E-3</v>
      </c>
      <c r="H2833" s="45">
        <v>4.7490588699999996E-3</v>
      </c>
    </row>
    <row r="2834" spans="1:8" x14ac:dyDescent="0.35">
      <c r="A2834" s="45" t="s">
        <v>166</v>
      </c>
      <c r="B2834" s="45" t="s">
        <v>10</v>
      </c>
      <c r="C2834" s="45" t="s">
        <v>43</v>
      </c>
      <c r="D2834" s="45">
        <v>347</v>
      </c>
      <c r="E2834" s="45">
        <v>6.2002679500000003E-3</v>
      </c>
      <c r="F2834" s="45">
        <v>9.4613862000000003E-4</v>
      </c>
      <c r="G2834" s="45">
        <v>1.16624615E-3</v>
      </c>
      <c r="H2834" s="45">
        <v>4.08788269E-3</v>
      </c>
    </row>
    <row r="2835" spans="1:8" x14ac:dyDescent="0.35">
      <c r="A2835" s="45" t="s">
        <v>166</v>
      </c>
      <c r="B2835" s="45" t="s">
        <v>11</v>
      </c>
      <c r="C2835" s="45" t="s">
        <v>43</v>
      </c>
      <c r="D2835" s="45">
        <v>169</v>
      </c>
      <c r="E2835" s="45">
        <v>6.8330180700000003E-3</v>
      </c>
      <c r="F2835" s="45">
        <v>9.9023370000000011E-4</v>
      </c>
      <c r="G2835" s="45">
        <v>1.12384918E-3</v>
      </c>
      <c r="H2835" s="45">
        <v>4.71893468E-3</v>
      </c>
    </row>
    <row r="2836" spans="1:8" x14ac:dyDescent="0.35">
      <c r="A2836" s="45" t="s">
        <v>166</v>
      </c>
      <c r="B2836" s="45" t="s">
        <v>12</v>
      </c>
      <c r="C2836" s="45" t="s">
        <v>43</v>
      </c>
      <c r="D2836" s="45">
        <v>132</v>
      </c>
      <c r="E2836" s="45">
        <v>8.4511781799999994E-3</v>
      </c>
      <c r="F2836" s="45">
        <v>1.1235617599999999E-3</v>
      </c>
      <c r="G2836" s="45">
        <v>1.6497437E-3</v>
      </c>
      <c r="H2836" s="45">
        <v>5.6778722400000004E-3</v>
      </c>
    </row>
    <row r="2837" spans="1:8" x14ac:dyDescent="0.35">
      <c r="A2837" s="45" t="s">
        <v>166</v>
      </c>
      <c r="B2837" s="45" t="s">
        <v>13</v>
      </c>
      <c r="C2837" s="45" t="s">
        <v>43</v>
      </c>
      <c r="D2837" s="45">
        <v>218</v>
      </c>
      <c r="E2837" s="45">
        <v>7.6907596100000003E-3</v>
      </c>
      <c r="F2837" s="45">
        <v>1.00561691E-3</v>
      </c>
      <c r="G2837" s="45">
        <v>1.42270831E-3</v>
      </c>
      <c r="H2837" s="45">
        <v>5.2624339200000002E-3</v>
      </c>
    </row>
    <row r="2838" spans="1:8" x14ac:dyDescent="0.35">
      <c r="A2838" s="45" t="s">
        <v>166</v>
      </c>
      <c r="B2838" s="45" t="s">
        <v>8</v>
      </c>
      <c r="C2838" s="45" t="s">
        <v>44</v>
      </c>
      <c r="D2838" s="45">
        <v>391</v>
      </c>
      <c r="E2838" s="45">
        <v>8.2335178100000003E-3</v>
      </c>
      <c r="F2838" s="45">
        <v>7.8114616000000004E-4</v>
      </c>
      <c r="G2838" s="45">
        <v>1.57537628E-3</v>
      </c>
      <c r="H2838" s="45">
        <v>5.8769948799999999E-3</v>
      </c>
    </row>
    <row r="2839" spans="1:8" x14ac:dyDescent="0.35">
      <c r="A2839" s="45" t="s">
        <v>166</v>
      </c>
      <c r="B2839" s="45" t="s">
        <v>10</v>
      </c>
      <c r="C2839" s="45" t="s">
        <v>44</v>
      </c>
      <c r="D2839" s="45">
        <v>134</v>
      </c>
      <c r="E2839" s="45">
        <v>7.0590621000000001E-3</v>
      </c>
      <c r="F2839" s="45">
        <v>7.2268840999999996E-4</v>
      </c>
      <c r="G2839" s="45">
        <v>1.1774458499999999E-3</v>
      </c>
      <c r="H2839" s="45">
        <v>5.1589273600000001E-3</v>
      </c>
    </row>
    <row r="2840" spans="1:8" x14ac:dyDescent="0.35">
      <c r="A2840" s="45" t="s">
        <v>166</v>
      </c>
      <c r="B2840" s="45" t="s">
        <v>11</v>
      </c>
      <c r="C2840" s="45" t="s">
        <v>44</v>
      </c>
      <c r="D2840" s="45">
        <v>89</v>
      </c>
      <c r="E2840" s="45">
        <v>8.3052432100000004E-3</v>
      </c>
      <c r="F2840" s="45">
        <v>7.8183495999999998E-4</v>
      </c>
      <c r="G2840" s="45">
        <v>1.59826233E-3</v>
      </c>
      <c r="H2840" s="45">
        <v>5.92514537E-3</v>
      </c>
    </row>
    <row r="2841" spans="1:8" x14ac:dyDescent="0.35">
      <c r="A2841" s="45" t="s">
        <v>166</v>
      </c>
      <c r="B2841" s="45" t="s">
        <v>12</v>
      </c>
      <c r="C2841" s="45" t="s">
        <v>44</v>
      </c>
      <c r="D2841" s="45">
        <v>51</v>
      </c>
      <c r="E2841" s="45">
        <v>9.8080062900000008E-3</v>
      </c>
      <c r="F2841" s="45">
        <v>9.5837848E-4</v>
      </c>
      <c r="G2841" s="45">
        <v>1.7213596300000001E-3</v>
      </c>
      <c r="H2841" s="45">
        <v>7.1282677100000004E-3</v>
      </c>
    </row>
    <row r="2842" spans="1:8" x14ac:dyDescent="0.35">
      <c r="A2842" s="45" t="s">
        <v>166</v>
      </c>
      <c r="B2842" s="45" t="s">
        <v>13</v>
      </c>
      <c r="C2842" s="45" t="s">
        <v>44</v>
      </c>
      <c r="D2842" s="45">
        <v>117</v>
      </c>
      <c r="E2842" s="45">
        <v>8.8377450800000007E-3</v>
      </c>
      <c r="F2842" s="45">
        <v>7.703187E-4</v>
      </c>
      <c r="G2842" s="45">
        <v>1.9500828599999999E-3</v>
      </c>
      <c r="H2842" s="45">
        <v>6.1173430799999996E-3</v>
      </c>
    </row>
    <row r="2843" spans="1:8" x14ac:dyDescent="0.35">
      <c r="A2843" s="45" t="s">
        <v>166</v>
      </c>
      <c r="B2843" s="45" t="s">
        <v>8</v>
      </c>
      <c r="C2843" s="45" t="s">
        <v>45</v>
      </c>
      <c r="D2843" s="45">
        <v>1388</v>
      </c>
      <c r="E2843" s="45">
        <v>7.0609521000000001E-3</v>
      </c>
      <c r="F2843" s="45">
        <v>1.06910899E-3</v>
      </c>
      <c r="G2843" s="45">
        <v>1.2961376100000001E-3</v>
      </c>
      <c r="H2843" s="45">
        <v>4.6957050099999996E-3</v>
      </c>
    </row>
    <row r="2844" spans="1:8" x14ac:dyDescent="0.35">
      <c r="A2844" s="45" t="s">
        <v>166</v>
      </c>
      <c r="B2844" s="45" t="s">
        <v>10</v>
      </c>
      <c r="C2844" s="45" t="s">
        <v>45</v>
      </c>
      <c r="D2844" s="45">
        <v>581</v>
      </c>
      <c r="E2844" s="45">
        <v>6.0525631899999996E-3</v>
      </c>
      <c r="F2844" s="45">
        <v>9.183358E-4</v>
      </c>
      <c r="G2844" s="45">
        <v>1.14991687E-3</v>
      </c>
      <c r="H2844" s="45">
        <v>3.9843100200000004E-3</v>
      </c>
    </row>
    <row r="2845" spans="1:8" x14ac:dyDescent="0.35">
      <c r="A2845" s="45" t="s">
        <v>166</v>
      </c>
      <c r="B2845" s="45" t="s">
        <v>11</v>
      </c>
      <c r="C2845" s="45" t="s">
        <v>45</v>
      </c>
      <c r="D2845" s="45">
        <v>329</v>
      </c>
      <c r="E2845" s="45">
        <v>6.8283164699999999E-3</v>
      </c>
      <c r="F2845" s="45">
        <v>1.0152817500000001E-3</v>
      </c>
      <c r="G2845" s="45">
        <v>1.2012408800000001E-3</v>
      </c>
      <c r="H2845" s="45">
        <v>4.6117933499999998E-3</v>
      </c>
    </row>
    <row r="2846" spans="1:8" x14ac:dyDescent="0.35">
      <c r="A2846" s="45" t="s">
        <v>166</v>
      </c>
      <c r="B2846" s="45" t="s">
        <v>12</v>
      </c>
      <c r="C2846" s="45" t="s">
        <v>45</v>
      </c>
      <c r="D2846" s="45">
        <v>177</v>
      </c>
      <c r="E2846" s="45">
        <v>9.8594761400000001E-3</v>
      </c>
      <c r="F2846" s="45">
        <v>1.41733339E-3</v>
      </c>
      <c r="G2846" s="45">
        <v>1.7248637499999999E-3</v>
      </c>
      <c r="H2846" s="45">
        <v>6.7172784899999999E-3</v>
      </c>
    </row>
    <row r="2847" spans="1:8" x14ac:dyDescent="0.35">
      <c r="A2847" s="45" t="s">
        <v>166</v>
      </c>
      <c r="B2847" s="45" t="s">
        <v>13</v>
      </c>
      <c r="C2847" s="45" t="s">
        <v>45</v>
      </c>
      <c r="D2847" s="45">
        <v>301</v>
      </c>
      <c r="E2847" s="45">
        <v>7.6160096599999999E-3</v>
      </c>
      <c r="F2847" s="45">
        <v>1.21420089E-3</v>
      </c>
      <c r="G2847" s="45">
        <v>1.4299939099999999E-3</v>
      </c>
      <c r="H2847" s="45">
        <v>4.9718143899999999E-3</v>
      </c>
    </row>
    <row r="2848" spans="1:8" x14ac:dyDescent="0.35">
      <c r="A2848" s="45" t="s">
        <v>166</v>
      </c>
      <c r="B2848" s="45" t="s">
        <v>8</v>
      </c>
      <c r="C2848" s="45" t="s">
        <v>46</v>
      </c>
      <c r="D2848" s="45">
        <v>694</v>
      </c>
      <c r="E2848" s="45">
        <v>7.7491425500000001E-3</v>
      </c>
      <c r="F2848" s="45">
        <v>9.6685187000000001E-4</v>
      </c>
      <c r="G2848" s="45">
        <v>1.4602676600000001E-3</v>
      </c>
      <c r="H2848" s="45">
        <v>5.3220225299999997E-3</v>
      </c>
    </row>
    <row r="2849" spans="1:8" x14ac:dyDescent="0.35">
      <c r="A2849" s="45" t="s">
        <v>166</v>
      </c>
      <c r="B2849" s="45" t="s">
        <v>10</v>
      </c>
      <c r="C2849" s="45" t="s">
        <v>46</v>
      </c>
      <c r="D2849" s="45">
        <v>247</v>
      </c>
      <c r="E2849" s="45">
        <v>6.9250447299999997E-3</v>
      </c>
      <c r="F2849" s="45">
        <v>8.0526480000000004E-4</v>
      </c>
      <c r="G2849" s="45">
        <v>1.2887518100000001E-3</v>
      </c>
      <c r="H2849" s="45">
        <v>4.8310276599999999E-3</v>
      </c>
    </row>
    <row r="2850" spans="1:8" x14ac:dyDescent="0.35">
      <c r="A2850" s="45" t="s">
        <v>166</v>
      </c>
      <c r="B2850" s="45" t="s">
        <v>11</v>
      </c>
      <c r="C2850" s="45" t="s">
        <v>46</v>
      </c>
      <c r="D2850" s="45">
        <v>167</v>
      </c>
      <c r="E2850" s="45">
        <v>7.6510865000000003E-3</v>
      </c>
      <c r="F2850" s="45">
        <v>1.1165859999999999E-3</v>
      </c>
      <c r="G2850" s="45">
        <v>1.1688426400000001E-3</v>
      </c>
      <c r="H2850" s="45">
        <v>5.3656573499999997E-3</v>
      </c>
    </row>
    <row r="2851" spans="1:8" x14ac:dyDescent="0.35">
      <c r="A2851" s="45" t="s">
        <v>166</v>
      </c>
      <c r="B2851" s="45" t="s">
        <v>12</v>
      </c>
      <c r="C2851" s="45" t="s">
        <v>46</v>
      </c>
      <c r="D2851" s="45">
        <v>128</v>
      </c>
      <c r="E2851" s="45">
        <v>8.8777666999999994E-3</v>
      </c>
      <c r="F2851" s="45">
        <v>1.10794607E-3</v>
      </c>
      <c r="G2851" s="45">
        <v>1.70012273E-3</v>
      </c>
      <c r="H2851" s="45">
        <v>6.0696973999999999E-3</v>
      </c>
    </row>
    <row r="2852" spans="1:8" x14ac:dyDescent="0.35">
      <c r="A2852" s="45" t="s">
        <v>166</v>
      </c>
      <c r="B2852" s="45" t="s">
        <v>13</v>
      </c>
      <c r="C2852" s="45" t="s">
        <v>46</v>
      </c>
      <c r="D2852" s="45">
        <v>152</v>
      </c>
      <c r="E2852" s="45">
        <v>8.24561379E-3</v>
      </c>
      <c r="F2852" s="45">
        <v>9.4610419000000002E-4</v>
      </c>
      <c r="G2852" s="45">
        <v>1.8571817899999999E-3</v>
      </c>
      <c r="H2852" s="45">
        <v>5.4423273499999997E-3</v>
      </c>
    </row>
    <row r="2853" spans="1:8" x14ac:dyDescent="0.35">
      <c r="A2853" s="45" t="s">
        <v>166</v>
      </c>
      <c r="B2853" s="45" t="s">
        <v>8</v>
      </c>
      <c r="C2853" s="45" t="s">
        <v>47</v>
      </c>
      <c r="D2853" s="45">
        <v>471</v>
      </c>
      <c r="E2853" s="45">
        <v>7.8375400499999994E-3</v>
      </c>
      <c r="F2853" s="45">
        <v>4.7151426999999998E-4</v>
      </c>
      <c r="G2853" s="45">
        <v>1.66929579E-3</v>
      </c>
      <c r="H2853" s="45">
        <v>5.6854748900000002E-3</v>
      </c>
    </row>
    <row r="2854" spans="1:8" x14ac:dyDescent="0.35">
      <c r="A2854" s="45" t="s">
        <v>166</v>
      </c>
      <c r="B2854" s="45" t="s">
        <v>10</v>
      </c>
      <c r="C2854" s="45" t="s">
        <v>47</v>
      </c>
      <c r="D2854" s="45">
        <v>184</v>
      </c>
      <c r="E2854" s="45">
        <v>6.7839797199999996E-3</v>
      </c>
      <c r="F2854" s="45">
        <v>2.8847097000000001E-4</v>
      </c>
      <c r="G2854" s="45">
        <v>1.50230202E-3</v>
      </c>
      <c r="H2854" s="45">
        <v>4.9815063900000003E-3</v>
      </c>
    </row>
    <row r="2855" spans="1:8" x14ac:dyDescent="0.35">
      <c r="A2855" s="45" t="s">
        <v>166</v>
      </c>
      <c r="B2855" s="45" t="s">
        <v>11</v>
      </c>
      <c r="C2855" s="45" t="s">
        <v>47</v>
      </c>
      <c r="D2855" s="45">
        <v>122</v>
      </c>
      <c r="E2855" s="45">
        <v>7.3533315399999999E-3</v>
      </c>
      <c r="F2855" s="45">
        <v>5.2709448999999997E-4</v>
      </c>
      <c r="G2855" s="45">
        <v>1.58564791E-3</v>
      </c>
      <c r="H2855" s="45">
        <v>5.2304376600000001E-3</v>
      </c>
    </row>
    <row r="2856" spans="1:8" x14ac:dyDescent="0.35">
      <c r="A2856" s="45" t="s">
        <v>166</v>
      </c>
      <c r="B2856" s="45" t="s">
        <v>12</v>
      </c>
      <c r="C2856" s="45" t="s">
        <v>47</v>
      </c>
      <c r="D2856" s="45">
        <v>29</v>
      </c>
      <c r="E2856" s="45">
        <v>1.2277697719999999E-2</v>
      </c>
      <c r="F2856" s="45">
        <v>1.71735289E-3</v>
      </c>
      <c r="G2856" s="45">
        <v>2.3766759500000001E-3</v>
      </c>
      <c r="H2856" s="45">
        <v>8.1696995800000002E-3</v>
      </c>
    </row>
    <row r="2857" spans="1:8" x14ac:dyDescent="0.35">
      <c r="A2857" s="45" t="s">
        <v>166</v>
      </c>
      <c r="B2857" s="45" t="s">
        <v>13</v>
      </c>
      <c r="C2857" s="45" t="s">
        <v>47</v>
      </c>
      <c r="D2857" s="45">
        <v>136</v>
      </c>
      <c r="E2857" s="45">
        <v>8.7505103799999998E-3</v>
      </c>
      <c r="F2857" s="45">
        <v>4.0364559999999999E-4</v>
      </c>
      <c r="G2857" s="45">
        <v>1.8194271799999999E-3</v>
      </c>
      <c r="H2857" s="45">
        <v>6.5163736499999998E-3</v>
      </c>
    </row>
    <row r="2858" spans="1:8" x14ac:dyDescent="0.35">
      <c r="A2858" s="45" t="s">
        <v>166</v>
      </c>
      <c r="B2858" s="45" t="s">
        <v>8</v>
      </c>
      <c r="C2858" s="45" t="s">
        <v>48</v>
      </c>
      <c r="D2858" s="45">
        <v>1924</v>
      </c>
      <c r="E2858" s="45">
        <v>6.3630094000000003E-3</v>
      </c>
      <c r="F2858" s="45">
        <v>1.0329678200000001E-3</v>
      </c>
      <c r="G2858" s="45">
        <v>8.4357169000000005E-4</v>
      </c>
      <c r="H2858" s="45">
        <v>4.48646941E-3</v>
      </c>
    </row>
    <row r="2859" spans="1:8" x14ac:dyDescent="0.35">
      <c r="A2859" s="45" t="s">
        <v>166</v>
      </c>
      <c r="B2859" s="45" t="s">
        <v>10</v>
      </c>
      <c r="C2859" s="45" t="s">
        <v>48</v>
      </c>
      <c r="D2859" s="45">
        <v>656</v>
      </c>
      <c r="E2859" s="45">
        <v>5.4816118000000002E-3</v>
      </c>
      <c r="F2859" s="45">
        <v>8.5293491000000001E-4</v>
      </c>
      <c r="G2859" s="45">
        <v>7.3788225999999997E-4</v>
      </c>
      <c r="H2859" s="45">
        <v>3.8907941299999999E-3</v>
      </c>
    </row>
    <row r="2860" spans="1:8" x14ac:dyDescent="0.35">
      <c r="A2860" s="45" t="s">
        <v>166</v>
      </c>
      <c r="B2860" s="45" t="s">
        <v>11</v>
      </c>
      <c r="C2860" s="45" t="s">
        <v>48</v>
      </c>
      <c r="D2860" s="45">
        <v>382</v>
      </c>
      <c r="E2860" s="45">
        <v>6.3440466699999998E-3</v>
      </c>
      <c r="F2860" s="45">
        <v>1.1102928099999999E-3</v>
      </c>
      <c r="G2860" s="45">
        <v>7.9106648999999999E-4</v>
      </c>
      <c r="H2860" s="45">
        <v>4.4426868900000003E-3</v>
      </c>
    </row>
    <row r="2861" spans="1:8" x14ac:dyDescent="0.35">
      <c r="A2861" s="45" t="s">
        <v>166</v>
      </c>
      <c r="B2861" s="45" t="s">
        <v>12</v>
      </c>
      <c r="C2861" s="45" t="s">
        <v>48</v>
      </c>
      <c r="D2861" s="45">
        <v>195</v>
      </c>
      <c r="E2861" s="45">
        <v>9.4297243600000007E-3</v>
      </c>
      <c r="F2861" s="45">
        <v>1.7714859799999999E-3</v>
      </c>
      <c r="G2861" s="45">
        <v>1.0040358300000001E-3</v>
      </c>
      <c r="H2861" s="45">
        <v>6.6542020500000004E-3</v>
      </c>
    </row>
    <row r="2862" spans="1:8" x14ac:dyDescent="0.35">
      <c r="A2862" s="45" t="s">
        <v>166</v>
      </c>
      <c r="B2862" s="45" t="s">
        <v>13</v>
      </c>
      <c r="C2862" s="45" t="s">
        <v>48</v>
      </c>
      <c r="D2862" s="45">
        <v>691</v>
      </c>
      <c r="E2862" s="45">
        <v>6.3448200699999999E-3</v>
      </c>
      <c r="F2862" s="45">
        <v>9.5272526999999997E-4</v>
      </c>
      <c r="G2862" s="45">
        <v>9.2765090999999997E-4</v>
      </c>
      <c r="H2862" s="45">
        <v>4.4644434100000003E-3</v>
      </c>
    </row>
    <row r="2863" spans="1:8" x14ac:dyDescent="0.35">
      <c r="A2863" s="45" t="s">
        <v>166</v>
      </c>
      <c r="B2863" s="45" t="s">
        <v>8</v>
      </c>
      <c r="C2863" s="45" t="s">
        <v>49</v>
      </c>
      <c r="D2863" s="45">
        <v>1160</v>
      </c>
      <c r="E2863" s="45">
        <v>8.0554954500000001E-3</v>
      </c>
      <c r="F2863" s="45">
        <v>1.2920954599999999E-3</v>
      </c>
      <c r="G2863" s="45">
        <v>1.2081934100000001E-3</v>
      </c>
      <c r="H2863" s="45">
        <v>5.5455776600000003E-3</v>
      </c>
    </row>
    <row r="2864" spans="1:8" x14ac:dyDescent="0.35">
      <c r="A2864" s="45" t="s">
        <v>166</v>
      </c>
      <c r="B2864" s="45" t="s">
        <v>10</v>
      </c>
      <c r="C2864" s="45" t="s">
        <v>49</v>
      </c>
      <c r="D2864" s="45">
        <v>482</v>
      </c>
      <c r="E2864" s="45">
        <v>7.2243590900000001E-3</v>
      </c>
      <c r="F2864" s="45">
        <v>1.1347152599999999E-3</v>
      </c>
      <c r="G2864" s="45">
        <v>1.10899777E-3</v>
      </c>
      <c r="H2864" s="45">
        <v>4.97099254E-3</v>
      </c>
    </row>
    <row r="2865" spans="1:8" x14ac:dyDescent="0.35">
      <c r="A2865" s="45" t="s">
        <v>166</v>
      </c>
      <c r="B2865" s="45" t="s">
        <v>11</v>
      </c>
      <c r="C2865" s="45" t="s">
        <v>49</v>
      </c>
      <c r="D2865" s="45">
        <v>310</v>
      </c>
      <c r="E2865" s="45">
        <v>8.3910541100000006E-3</v>
      </c>
      <c r="F2865" s="45">
        <v>1.3007016799999999E-3</v>
      </c>
      <c r="G2865" s="45">
        <v>1.18667838E-3</v>
      </c>
      <c r="H2865" s="45">
        <v>5.8940409800000001E-3</v>
      </c>
    </row>
    <row r="2866" spans="1:8" x14ac:dyDescent="0.35">
      <c r="A2866" s="45" t="s">
        <v>166</v>
      </c>
      <c r="B2866" s="45" t="s">
        <v>12</v>
      </c>
      <c r="C2866" s="45" t="s">
        <v>49</v>
      </c>
      <c r="D2866" s="45">
        <v>76</v>
      </c>
      <c r="E2866" s="45">
        <v>1.00233002E-2</v>
      </c>
      <c r="F2866" s="45">
        <v>1.80448929E-3</v>
      </c>
      <c r="G2866" s="45">
        <v>1.5440726399999999E-3</v>
      </c>
      <c r="H2866" s="45">
        <v>6.6654480799999997E-3</v>
      </c>
    </row>
    <row r="2867" spans="1:8" x14ac:dyDescent="0.35">
      <c r="A2867" s="45" t="s">
        <v>166</v>
      </c>
      <c r="B2867" s="45" t="s">
        <v>13</v>
      </c>
      <c r="C2867" s="45" t="s">
        <v>49</v>
      </c>
      <c r="D2867" s="45">
        <v>292</v>
      </c>
      <c r="E2867" s="45">
        <v>8.5590275399999999E-3</v>
      </c>
      <c r="F2867" s="45">
        <v>1.40938108E-3</v>
      </c>
      <c r="G2867" s="45">
        <v>1.30735485E-3</v>
      </c>
      <c r="H2867" s="45">
        <v>5.8326196199999999E-3</v>
      </c>
    </row>
    <row r="2868" spans="1:8" x14ac:dyDescent="0.35">
      <c r="A2868" s="45" t="s">
        <v>166</v>
      </c>
      <c r="B2868" s="45" t="s">
        <v>8</v>
      </c>
      <c r="C2868" s="45" t="s">
        <v>50</v>
      </c>
      <c r="D2868" s="45">
        <v>792</v>
      </c>
      <c r="E2868" s="45">
        <v>7.9976118900000007E-3</v>
      </c>
      <c r="F2868" s="45">
        <v>7.4950872999999998E-4</v>
      </c>
      <c r="G2868" s="45">
        <v>2.1331074499999999E-3</v>
      </c>
      <c r="H2868" s="45">
        <v>5.1149951999999999E-3</v>
      </c>
    </row>
    <row r="2869" spans="1:8" x14ac:dyDescent="0.35">
      <c r="A2869" s="45" t="s">
        <v>166</v>
      </c>
      <c r="B2869" s="45" t="s">
        <v>10</v>
      </c>
      <c r="C2869" s="45" t="s">
        <v>50</v>
      </c>
      <c r="D2869" s="45">
        <v>286</v>
      </c>
      <c r="E2869" s="45">
        <v>6.9437967200000001E-3</v>
      </c>
      <c r="F2869" s="45">
        <v>6.5166867999999999E-4</v>
      </c>
      <c r="G2869" s="45">
        <v>1.89944289E-3</v>
      </c>
      <c r="H2869" s="45">
        <v>4.3926846200000001E-3</v>
      </c>
    </row>
    <row r="2870" spans="1:8" x14ac:dyDescent="0.35">
      <c r="A2870" s="45" t="s">
        <v>166</v>
      </c>
      <c r="B2870" s="45" t="s">
        <v>11</v>
      </c>
      <c r="C2870" s="45" t="s">
        <v>50</v>
      </c>
      <c r="D2870" s="45">
        <v>182</v>
      </c>
      <c r="E2870" s="45">
        <v>7.6723390100000002E-3</v>
      </c>
      <c r="F2870" s="45">
        <v>6.9660640000000003E-4</v>
      </c>
      <c r="G2870" s="45">
        <v>1.9979901999999999E-3</v>
      </c>
      <c r="H2870" s="45">
        <v>4.9777419199999997E-3</v>
      </c>
    </row>
    <row r="2871" spans="1:8" x14ac:dyDescent="0.35">
      <c r="A2871" s="45" t="s">
        <v>166</v>
      </c>
      <c r="B2871" s="45" t="s">
        <v>12</v>
      </c>
      <c r="C2871" s="45" t="s">
        <v>50</v>
      </c>
      <c r="D2871" s="45">
        <v>122</v>
      </c>
      <c r="E2871" s="45">
        <v>1.034731687E-2</v>
      </c>
      <c r="F2871" s="45">
        <v>9.0315700999999999E-4</v>
      </c>
      <c r="G2871" s="45">
        <v>2.5542650900000001E-3</v>
      </c>
      <c r="H2871" s="45">
        <v>6.8898942700000004E-3</v>
      </c>
    </row>
    <row r="2872" spans="1:8" x14ac:dyDescent="0.35">
      <c r="A2872" s="45" t="s">
        <v>166</v>
      </c>
      <c r="B2872" s="45" t="s">
        <v>13</v>
      </c>
      <c r="C2872" s="45" t="s">
        <v>50</v>
      </c>
      <c r="D2872" s="45">
        <v>202</v>
      </c>
      <c r="E2872" s="45">
        <v>8.3635861099999997E-3</v>
      </c>
      <c r="F2872" s="45">
        <v>8.4290175999999996E-4</v>
      </c>
      <c r="G2872" s="45">
        <v>2.3313162399999999E-3</v>
      </c>
      <c r="H2872" s="45">
        <v>5.1893676500000003E-3</v>
      </c>
    </row>
    <row r="2873" spans="1:8" x14ac:dyDescent="0.35">
      <c r="A2873" s="45" t="s">
        <v>166</v>
      </c>
      <c r="B2873" s="45" t="s">
        <v>8</v>
      </c>
      <c r="C2873" s="45" t="s">
        <v>51</v>
      </c>
      <c r="D2873" s="45">
        <v>1092</v>
      </c>
      <c r="E2873" s="45">
        <v>7.1771445800000002E-3</v>
      </c>
      <c r="F2873" s="45">
        <v>1.0153597900000001E-3</v>
      </c>
      <c r="G2873" s="45">
        <v>7.7590788E-4</v>
      </c>
      <c r="H2873" s="45">
        <v>5.3858764300000004E-3</v>
      </c>
    </row>
    <row r="2874" spans="1:8" x14ac:dyDescent="0.35">
      <c r="A2874" s="45" t="s">
        <v>166</v>
      </c>
      <c r="B2874" s="45" t="s">
        <v>10</v>
      </c>
      <c r="C2874" s="45" t="s">
        <v>51</v>
      </c>
      <c r="D2874" s="45">
        <v>447</v>
      </c>
      <c r="E2874" s="45">
        <v>6.3846940299999997E-3</v>
      </c>
      <c r="F2874" s="45">
        <v>8.6963478000000002E-4</v>
      </c>
      <c r="G2874" s="45">
        <v>7.4048156999999997E-4</v>
      </c>
      <c r="H2874" s="45">
        <v>4.7745772000000004E-3</v>
      </c>
    </row>
    <row r="2875" spans="1:8" x14ac:dyDescent="0.35">
      <c r="A2875" s="45" t="s">
        <v>166</v>
      </c>
      <c r="B2875" s="45" t="s">
        <v>11</v>
      </c>
      <c r="C2875" s="45" t="s">
        <v>51</v>
      </c>
      <c r="D2875" s="45">
        <v>233</v>
      </c>
      <c r="E2875" s="45">
        <v>6.5208728399999997E-3</v>
      </c>
      <c r="F2875" s="45">
        <v>1.0517999399999999E-3</v>
      </c>
      <c r="G2875" s="45">
        <v>7.5375512E-4</v>
      </c>
      <c r="H2875" s="45">
        <v>4.7153172699999999E-3</v>
      </c>
    </row>
    <row r="2876" spans="1:8" x14ac:dyDescent="0.35">
      <c r="A2876" s="45" t="s">
        <v>166</v>
      </c>
      <c r="B2876" s="45" t="s">
        <v>12</v>
      </c>
      <c r="C2876" s="45" t="s">
        <v>51</v>
      </c>
      <c r="D2876" s="45">
        <v>105</v>
      </c>
      <c r="E2876" s="45">
        <v>1.0516754620000001E-2</v>
      </c>
      <c r="F2876" s="45">
        <v>1.5281082100000001E-3</v>
      </c>
      <c r="G2876" s="45">
        <v>1.00066115E-3</v>
      </c>
      <c r="H2876" s="45">
        <v>7.9879847600000005E-3</v>
      </c>
    </row>
    <row r="2877" spans="1:8" x14ac:dyDescent="0.35">
      <c r="A2877" s="45" t="s">
        <v>166</v>
      </c>
      <c r="B2877" s="45" t="s">
        <v>13</v>
      </c>
      <c r="C2877" s="45" t="s">
        <v>51</v>
      </c>
      <c r="D2877" s="45">
        <v>307</v>
      </c>
      <c r="E2877" s="45">
        <v>7.68684377E-3</v>
      </c>
      <c r="F2877" s="45">
        <v>1.0245126699999999E-3</v>
      </c>
      <c r="G2877" s="45">
        <v>7.6743250000000003E-4</v>
      </c>
      <c r="H2877" s="45">
        <v>5.8948981200000004E-3</v>
      </c>
    </row>
    <row r="2878" spans="1:8" x14ac:dyDescent="0.35">
      <c r="A2878" s="45" t="s">
        <v>166</v>
      </c>
      <c r="B2878" s="45" t="s">
        <v>8</v>
      </c>
      <c r="C2878" s="45" t="s">
        <v>52</v>
      </c>
      <c r="D2878" s="45">
        <v>1579</v>
      </c>
      <c r="E2878" s="45">
        <v>4.6459679699999996E-3</v>
      </c>
      <c r="F2878" s="45">
        <v>7.3159264999999999E-4</v>
      </c>
      <c r="G2878" s="45">
        <v>4.4394136999999998E-4</v>
      </c>
      <c r="H2878" s="45">
        <v>3.4704334700000001E-3</v>
      </c>
    </row>
    <row r="2879" spans="1:8" x14ac:dyDescent="0.35">
      <c r="A2879" s="45" t="s">
        <v>166</v>
      </c>
      <c r="B2879" s="45" t="s">
        <v>10</v>
      </c>
      <c r="C2879" s="45" t="s">
        <v>52</v>
      </c>
      <c r="D2879" s="45">
        <v>570</v>
      </c>
      <c r="E2879" s="45">
        <v>4.28354428E-3</v>
      </c>
      <c r="F2879" s="45">
        <v>6.8684998E-4</v>
      </c>
      <c r="G2879" s="45">
        <v>3.9294972000000002E-4</v>
      </c>
      <c r="H2879" s="45">
        <v>3.2037440699999998E-3</v>
      </c>
    </row>
    <row r="2880" spans="1:8" x14ac:dyDescent="0.35">
      <c r="A2880" s="45" t="s">
        <v>166</v>
      </c>
      <c r="B2880" s="45" t="s">
        <v>11</v>
      </c>
      <c r="C2880" s="45" t="s">
        <v>52</v>
      </c>
      <c r="D2880" s="45">
        <v>281</v>
      </c>
      <c r="E2880" s="45">
        <v>4.7553790300000004E-3</v>
      </c>
      <c r="F2880" s="45">
        <v>8.2904943000000001E-4</v>
      </c>
      <c r="G2880" s="45">
        <v>4.3598399999999999E-4</v>
      </c>
      <c r="H2880" s="45">
        <v>3.4903450799999998E-3</v>
      </c>
    </row>
    <row r="2881" spans="1:8" x14ac:dyDescent="0.35">
      <c r="A2881" s="45" t="s">
        <v>166</v>
      </c>
      <c r="B2881" s="45" t="s">
        <v>12</v>
      </c>
      <c r="C2881" s="45" t="s">
        <v>52</v>
      </c>
      <c r="D2881" s="45">
        <v>129</v>
      </c>
      <c r="E2881" s="45">
        <v>6.0728895400000002E-3</v>
      </c>
      <c r="F2881" s="45">
        <v>1.0293746099999999E-3</v>
      </c>
      <c r="G2881" s="45">
        <v>4.5327280000000001E-4</v>
      </c>
      <c r="H2881" s="45">
        <v>4.59024168E-3</v>
      </c>
    </row>
    <row r="2882" spans="1:8" x14ac:dyDescent="0.35">
      <c r="A2882" s="45" t="s">
        <v>166</v>
      </c>
      <c r="B2882" s="45" t="s">
        <v>13</v>
      </c>
      <c r="C2882" s="45" t="s">
        <v>52</v>
      </c>
      <c r="D2882" s="45">
        <v>599</v>
      </c>
      <c r="E2882" s="45">
        <v>4.6322185699999999E-3</v>
      </c>
      <c r="F2882" s="45">
        <v>6.6432068999999999E-4</v>
      </c>
      <c r="G2882" s="45">
        <v>4.9418762000000001E-4</v>
      </c>
      <c r="H2882" s="45">
        <v>3.47370981E-3</v>
      </c>
    </row>
    <row r="2883" spans="1:8" x14ac:dyDescent="0.35">
      <c r="A2883" s="45" t="s">
        <v>166</v>
      </c>
      <c r="B2883" s="45" t="s">
        <v>8</v>
      </c>
      <c r="C2883" s="45" t="s">
        <v>53</v>
      </c>
      <c r="D2883" s="45">
        <v>650</v>
      </c>
      <c r="E2883" s="45">
        <v>7.3272789600000001E-3</v>
      </c>
      <c r="F2883" s="45">
        <v>7.9082953E-4</v>
      </c>
      <c r="G2883" s="45">
        <v>1.2537746799999999E-3</v>
      </c>
      <c r="H2883" s="45">
        <v>5.2824784000000003E-3</v>
      </c>
    </row>
    <row r="2884" spans="1:8" x14ac:dyDescent="0.35">
      <c r="A2884" s="45" t="s">
        <v>166</v>
      </c>
      <c r="B2884" s="45" t="s">
        <v>10</v>
      </c>
      <c r="C2884" s="45" t="s">
        <v>53</v>
      </c>
      <c r="D2884" s="45">
        <v>202</v>
      </c>
      <c r="E2884" s="45">
        <v>6.2497705800000003E-3</v>
      </c>
      <c r="F2884" s="45">
        <v>6.5404953999999998E-4</v>
      </c>
      <c r="G2884" s="45">
        <v>1.15700608E-3</v>
      </c>
      <c r="H2884" s="45">
        <v>4.4387144599999998E-3</v>
      </c>
    </row>
    <row r="2885" spans="1:8" x14ac:dyDescent="0.35">
      <c r="A2885" s="45" t="s">
        <v>166</v>
      </c>
      <c r="B2885" s="45" t="s">
        <v>11</v>
      </c>
      <c r="C2885" s="45" t="s">
        <v>53</v>
      </c>
      <c r="D2885" s="45">
        <v>123</v>
      </c>
      <c r="E2885" s="45">
        <v>6.8720827300000004E-3</v>
      </c>
      <c r="F2885" s="45">
        <v>7.2935461000000004E-4</v>
      </c>
      <c r="G2885" s="45">
        <v>1.2691957999999999E-3</v>
      </c>
      <c r="H2885" s="45">
        <v>4.87343775E-3</v>
      </c>
    </row>
    <row r="2886" spans="1:8" x14ac:dyDescent="0.35">
      <c r="A2886" s="45" t="s">
        <v>166</v>
      </c>
      <c r="B2886" s="45" t="s">
        <v>12</v>
      </c>
      <c r="C2886" s="45" t="s">
        <v>53</v>
      </c>
      <c r="D2886" s="45">
        <v>123</v>
      </c>
      <c r="E2886" s="45">
        <v>7.6339014400000002E-3</v>
      </c>
      <c r="F2886" s="45">
        <v>8.6542056000000003E-4</v>
      </c>
      <c r="G2886" s="45">
        <v>1.3503084000000001E-3</v>
      </c>
      <c r="H2886" s="45">
        <v>5.4181719999999997E-3</v>
      </c>
    </row>
    <row r="2887" spans="1:8" x14ac:dyDescent="0.35">
      <c r="A2887" s="45" t="s">
        <v>166</v>
      </c>
      <c r="B2887" s="45" t="s">
        <v>13</v>
      </c>
      <c r="C2887" s="45" t="s">
        <v>53</v>
      </c>
      <c r="D2887" s="45">
        <v>202</v>
      </c>
      <c r="E2887" s="45">
        <v>8.4952555100000007E-3</v>
      </c>
      <c r="F2887" s="45">
        <v>9.1962298000000003E-4</v>
      </c>
      <c r="G2887" s="45">
        <v>1.2823727800000001E-3</v>
      </c>
      <c r="H2887" s="45">
        <v>6.29268634E-3</v>
      </c>
    </row>
    <row r="2888" spans="1:8" x14ac:dyDescent="0.35">
      <c r="A2888" s="45" t="s">
        <v>166</v>
      </c>
      <c r="B2888" s="45" t="s">
        <v>8</v>
      </c>
      <c r="C2888" s="45" t="s">
        <v>54</v>
      </c>
      <c r="D2888" s="45">
        <v>3261</v>
      </c>
      <c r="E2888" s="45">
        <v>4.8150097899999997E-3</v>
      </c>
      <c r="F2888" s="45">
        <v>1.10096005E-3</v>
      </c>
      <c r="G2888" s="45">
        <v>6.3322689999999995E-4</v>
      </c>
      <c r="H2888" s="45">
        <v>3.0717327600000002E-3</v>
      </c>
    </row>
    <row r="2889" spans="1:8" x14ac:dyDescent="0.35">
      <c r="A2889" s="45" t="s">
        <v>166</v>
      </c>
      <c r="B2889" s="45" t="s">
        <v>10</v>
      </c>
      <c r="C2889" s="45" t="s">
        <v>54</v>
      </c>
      <c r="D2889" s="45">
        <v>1635</v>
      </c>
      <c r="E2889" s="45">
        <v>4.5712280999999997E-3</v>
      </c>
      <c r="F2889" s="45">
        <v>1.0553358699999999E-3</v>
      </c>
      <c r="G2889" s="45">
        <v>5.8268182999999998E-4</v>
      </c>
      <c r="H2889" s="45">
        <v>2.9240851500000001E-3</v>
      </c>
    </row>
    <row r="2890" spans="1:8" x14ac:dyDescent="0.35">
      <c r="A2890" s="45" t="s">
        <v>166</v>
      </c>
      <c r="B2890" s="45" t="s">
        <v>11</v>
      </c>
      <c r="C2890" s="45" t="s">
        <v>54</v>
      </c>
      <c r="D2890" s="45">
        <v>665</v>
      </c>
      <c r="E2890" s="45">
        <v>4.9002538700000002E-3</v>
      </c>
      <c r="F2890" s="45">
        <v>1.2200464099999999E-3</v>
      </c>
      <c r="G2890" s="45">
        <v>6.0863941999999996E-4</v>
      </c>
      <c r="H2890" s="45">
        <v>3.06290008E-3</v>
      </c>
    </row>
    <row r="2891" spans="1:8" x14ac:dyDescent="0.35">
      <c r="A2891" s="45" t="s">
        <v>166</v>
      </c>
      <c r="B2891" s="45" t="s">
        <v>12</v>
      </c>
      <c r="C2891" s="45" t="s">
        <v>54</v>
      </c>
      <c r="D2891" s="45">
        <v>119</v>
      </c>
      <c r="E2891" s="45">
        <v>6.0967162300000002E-3</v>
      </c>
      <c r="F2891" s="45">
        <v>1.36155824E-3</v>
      </c>
      <c r="G2891" s="45">
        <v>7.3286236E-4</v>
      </c>
      <c r="H2891" s="45">
        <v>3.9940279500000004E-3</v>
      </c>
    </row>
    <row r="2892" spans="1:8" x14ac:dyDescent="0.35">
      <c r="A2892" s="45" t="s">
        <v>166</v>
      </c>
      <c r="B2892" s="45" t="s">
        <v>13</v>
      </c>
      <c r="C2892" s="45" t="s">
        <v>54</v>
      </c>
      <c r="D2892" s="45">
        <v>842</v>
      </c>
      <c r="E2892" s="45">
        <v>5.0399179500000002E-3</v>
      </c>
      <c r="F2892" s="45">
        <v>1.0586701600000001E-3</v>
      </c>
      <c r="G2892" s="45">
        <v>7.3671293999999997E-4</v>
      </c>
      <c r="H2892" s="45">
        <v>3.2350634299999998E-3</v>
      </c>
    </row>
    <row r="2893" spans="1:8" x14ac:dyDescent="0.35">
      <c r="A2893" s="45" t="s">
        <v>166</v>
      </c>
      <c r="B2893" s="45" t="s">
        <v>8</v>
      </c>
      <c r="C2893" s="45" t="s">
        <v>55</v>
      </c>
      <c r="D2893" s="45">
        <v>926</v>
      </c>
      <c r="E2893" s="45">
        <v>6.8052678400000004E-3</v>
      </c>
      <c r="F2893" s="45">
        <v>1.0075191599999999E-3</v>
      </c>
      <c r="G2893" s="45">
        <v>1.1100484499999999E-3</v>
      </c>
      <c r="H2893" s="45">
        <v>4.6876997399999997E-3</v>
      </c>
    </row>
    <row r="2894" spans="1:8" x14ac:dyDescent="0.35">
      <c r="A2894" s="45" t="s">
        <v>166</v>
      </c>
      <c r="B2894" s="45" t="s">
        <v>10</v>
      </c>
      <c r="C2894" s="45" t="s">
        <v>55</v>
      </c>
      <c r="D2894" s="45">
        <v>363</v>
      </c>
      <c r="E2894" s="45">
        <v>6.1565781700000004E-3</v>
      </c>
      <c r="F2894" s="45">
        <v>9.3839252999999997E-4</v>
      </c>
      <c r="G2894" s="45">
        <v>9.9932379999999993E-4</v>
      </c>
      <c r="H2894" s="45">
        <v>4.2188613700000002E-3</v>
      </c>
    </row>
    <row r="2895" spans="1:8" x14ac:dyDescent="0.35">
      <c r="A2895" s="45" t="s">
        <v>166</v>
      </c>
      <c r="B2895" s="45" t="s">
        <v>11</v>
      </c>
      <c r="C2895" s="45" t="s">
        <v>55</v>
      </c>
      <c r="D2895" s="45">
        <v>184</v>
      </c>
      <c r="E2895" s="45">
        <v>6.5521208399999999E-3</v>
      </c>
      <c r="F2895" s="45">
        <v>9.3171273000000002E-4</v>
      </c>
      <c r="G2895" s="45">
        <v>1.20043253E-3</v>
      </c>
      <c r="H2895" s="45">
        <v>4.4199750900000001E-3</v>
      </c>
    </row>
    <row r="2896" spans="1:8" x14ac:dyDescent="0.35">
      <c r="A2896" s="45" t="s">
        <v>166</v>
      </c>
      <c r="B2896" s="45" t="s">
        <v>12</v>
      </c>
      <c r="C2896" s="45" t="s">
        <v>55</v>
      </c>
      <c r="D2896" s="45">
        <v>153</v>
      </c>
      <c r="E2896" s="45">
        <v>8.4737349199999999E-3</v>
      </c>
      <c r="F2896" s="45">
        <v>1.2532526E-3</v>
      </c>
      <c r="G2896" s="45">
        <v>1.28963905E-3</v>
      </c>
      <c r="H2896" s="45">
        <v>5.9308427699999999E-3</v>
      </c>
    </row>
    <row r="2897" spans="1:8" x14ac:dyDescent="0.35">
      <c r="A2897" s="45" t="s">
        <v>166</v>
      </c>
      <c r="B2897" s="45" t="s">
        <v>13</v>
      </c>
      <c r="C2897" s="45" t="s">
        <v>55</v>
      </c>
      <c r="D2897" s="45">
        <v>226</v>
      </c>
      <c r="E2897" s="45">
        <v>6.9237542599999997E-3</v>
      </c>
      <c r="F2897" s="45">
        <v>1.01390914E-3</v>
      </c>
      <c r="G2897" s="45">
        <v>1.09272551E-3</v>
      </c>
      <c r="H2897" s="45">
        <v>4.8171191200000003E-3</v>
      </c>
    </row>
    <row r="2898" spans="1:8" x14ac:dyDescent="0.35">
      <c r="A2898" s="45" t="s">
        <v>166</v>
      </c>
      <c r="B2898" s="45" t="s">
        <v>8</v>
      </c>
      <c r="C2898" s="45" t="s">
        <v>56</v>
      </c>
      <c r="D2898" s="45">
        <v>2866</v>
      </c>
      <c r="E2898" s="45">
        <v>6.1286496699999998E-3</v>
      </c>
      <c r="F2898" s="45">
        <v>1.0727823499999999E-3</v>
      </c>
      <c r="G2898" s="45">
        <v>9.2990350999999996E-4</v>
      </c>
      <c r="H2898" s="45">
        <v>4.1259633200000003E-3</v>
      </c>
    </row>
    <row r="2899" spans="1:8" x14ac:dyDescent="0.35">
      <c r="A2899" s="45" t="s">
        <v>166</v>
      </c>
      <c r="B2899" s="45" t="s">
        <v>10</v>
      </c>
      <c r="C2899" s="45" t="s">
        <v>56</v>
      </c>
      <c r="D2899" s="45">
        <v>1058</v>
      </c>
      <c r="E2899" s="45">
        <v>5.3349587099999997E-3</v>
      </c>
      <c r="F2899" s="45">
        <v>9.7316278999999995E-4</v>
      </c>
      <c r="G2899" s="45">
        <v>7.2555636E-4</v>
      </c>
      <c r="H2899" s="45">
        <v>3.63623909E-3</v>
      </c>
    </row>
    <row r="2900" spans="1:8" x14ac:dyDescent="0.35">
      <c r="A2900" s="45" t="s">
        <v>166</v>
      </c>
      <c r="B2900" s="45" t="s">
        <v>11</v>
      </c>
      <c r="C2900" s="45" t="s">
        <v>56</v>
      </c>
      <c r="D2900" s="45">
        <v>570</v>
      </c>
      <c r="E2900" s="45">
        <v>5.87642114E-3</v>
      </c>
      <c r="F2900" s="45">
        <v>1.12266464E-3</v>
      </c>
      <c r="G2900" s="45">
        <v>8.7481701000000002E-4</v>
      </c>
      <c r="H2900" s="45">
        <v>3.8789389900000001E-3</v>
      </c>
    </row>
    <row r="2901" spans="1:8" x14ac:dyDescent="0.35">
      <c r="A2901" s="45" t="s">
        <v>166</v>
      </c>
      <c r="B2901" s="45" t="s">
        <v>12</v>
      </c>
      <c r="C2901" s="45" t="s">
        <v>56</v>
      </c>
      <c r="D2901" s="45">
        <v>289</v>
      </c>
      <c r="E2901" s="45">
        <v>8.7917705400000004E-3</v>
      </c>
      <c r="F2901" s="45">
        <v>1.46069596E-3</v>
      </c>
      <c r="G2901" s="45">
        <v>1.15664624E-3</v>
      </c>
      <c r="H2901" s="45">
        <v>6.1744278799999996E-3</v>
      </c>
    </row>
    <row r="2902" spans="1:8" x14ac:dyDescent="0.35">
      <c r="A2902" s="45" t="s">
        <v>166</v>
      </c>
      <c r="B2902" s="45" t="s">
        <v>13</v>
      </c>
      <c r="C2902" s="45" t="s">
        <v>56</v>
      </c>
      <c r="D2902" s="45">
        <v>949</v>
      </c>
      <c r="E2902" s="45">
        <v>6.3539956800000002E-3</v>
      </c>
      <c r="F2902" s="45">
        <v>1.0357513199999999E-3</v>
      </c>
      <c r="G2902" s="45">
        <v>1.1217580400000001E-3</v>
      </c>
      <c r="H2902" s="45">
        <v>4.19648582E-3</v>
      </c>
    </row>
    <row r="2903" spans="1:8" x14ac:dyDescent="0.35">
      <c r="A2903" s="45" t="s">
        <v>171</v>
      </c>
      <c r="B2903" s="45" t="s">
        <v>8</v>
      </c>
      <c r="C2903" s="45" t="s">
        <v>9</v>
      </c>
      <c r="D2903" s="45">
        <v>56787</v>
      </c>
      <c r="E2903" s="45">
        <v>6.2885500400000002E-3</v>
      </c>
      <c r="F2903" s="45">
        <v>9.8062632000000009E-4</v>
      </c>
      <c r="G2903" s="45">
        <v>1.05193119E-3</v>
      </c>
      <c r="H2903" s="45">
        <v>4.2550573599999999E-3</v>
      </c>
    </row>
    <row r="2904" spans="1:8" x14ac:dyDescent="0.35">
      <c r="A2904" s="45" t="s">
        <v>171</v>
      </c>
      <c r="B2904" s="45" t="s">
        <v>10</v>
      </c>
      <c r="C2904" s="45" t="s">
        <v>9</v>
      </c>
      <c r="D2904" s="45">
        <v>24843</v>
      </c>
      <c r="E2904" s="45">
        <v>5.5703370299999997E-3</v>
      </c>
      <c r="F2904" s="45">
        <v>8.8843562000000004E-4</v>
      </c>
      <c r="G2904" s="45">
        <v>9.1167834000000002E-4</v>
      </c>
      <c r="H2904" s="45">
        <v>3.7692358399999998E-3</v>
      </c>
    </row>
    <row r="2905" spans="1:8" x14ac:dyDescent="0.35">
      <c r="A2905" s="45" t="s">
        <v>171</v>
      </c>
      <c r="B2905" s="45" t="s">
        <v>11</v>
      </c>
      <c r="C2905" s="45" t="s">
        <v>9</v>
      </c>
      <c r="D2905" s="45">
        <v>12873</v>
      </c>
      <c r="E2905" s="45">
        <v>6.2878616299999997E-3</v>
      </c>
      <c r="F2905" s="45">
        <v>9.9622517000000008E-4</v>
      </c>
      <c r="G2905" s="45">
        <v>1.0288452999999999E-3</v>
      </c>
      <c r="H2905" s="45">
        <v>4.2618079599999999E-3</v>
      </c>
    </row>
    <row r="2906" spans="1:8" x14ac:dyDescent="0.35">
      <c r="A2906" s="45" t="s">
        <v>171</v>
      </c>
      <c r="B2906" s="45" t="s">
        <v>12</v>
      </c>
      <c r="C2906" s="45" t="s">
        <v>9</v>
      </c>
      <c r="D2906" s="45">
        <v>4316</v>
      </c>
      <c r="E2906" s="45">
        <v>7.8599840299999994E-3</v>
      </c>
      <c r="F2906" s="45">
        <v>1.2748829500000001E-3</v>
      </c>
      <c r="G2906" s="45">
        <v>1.2972882799999999E-3</v>
      </c>
      <c r="H2906" s="45">
        <v>5.2872974599999997E-3</v>
      </c>
    </row>
    <row r="2907" spans="1:8" x14ac:dyDescent="0.35">
      <c r="A2907" s="45" t="s">
        <v>171</v>
      </c>
      <c r="B2907" s="45" t="s">
        <v>13</v>
      </c>
      <c r="C2907" s="45" t="s">
        <v>9</v>
      </c>
      <c r="D2907" s="45">
        <v>14755</v>
      </c>
      <c r="E2907" s="45">
        <v>7.0387444700000003E-3</v>
      </c>
      <c r="F2907" s="45">
        <v>1.0361653E-3</v>
      </c>
      <c r="G2907" s="45">
        <v>1.2364466E-3</v>
      </c>
      <c r="H2907" s="45">
        <v>4.7652041099999999E-3</v>
      </c>
    </row>
    <row r="2908" spans="1:8" x14ac:dyDescent="0.35">
      <c r="A2908" s="45" t="s">
        <v>171</v>
      </c>
      <c r="B2908" s="45" t="s">
        <v>8</v>
      </c>
      <c r="C2908" s="45" t="s">
        <v>14</v>
      </c>
      <c r="D2908" s="45">
        <v>1266</v>
      </c>
      <c r="E2908" s="45">
        <v>6.5630391499999999E-3</v>
      </c>
      <c r="F2908" s="45">
        <v>1.3951145099999999E-3</v>
      </c>
      <c r="G2908" s="45">
        <v>9.0618760000000002E-4</v>
      </c>
      <c r="H2908" s="45">
        <v>4.2617365599999998E-3</v>
      </c>
    </row>
    <row r="2909" spans="1:8" x14ac:dyDescent="0.35">
      <c r="A2909" s="45" t="s">
        <v>171</v>
      </c>
      <c r="B2909" s="45" t="s">
        <v>10</v>
      </c>
      <c r="C2909" s="45" t="s">
        <v>14</v>
      </c>
      <c r="D2909" s="45">
        <v>514</v>
      </c>
      <c r="E2909" s="45">
        <v>5.9834807999999996E-3</v>
      </c>
      <c r="F2909" s="45">
        <v>1.24121787E-3</v>
      </c>
      <c r="G2909" s="45">
        <v>7.9500803999999999E-4</v>
      </c>
      <c r="H2909" s="45">
        <v>3.9472544E-3</v>
      </c>
    </row>
    <row r="2910" spans="1:8" x14ac:dyDescent="0.35">
      <c r="A2910" s="45" t="s">
        <v>171</v>
      </c>
      <c r="B2910" s="45" t="s">
        <v>11</v>
      </c>
      <c r="C2910" s="45" t="s">
        <v>14</v>
      </c>
      <c r="D2910" s="45">
        <v>252</v>
      </c>
      <c r="E2910" s="45">
        <v>6.3269765300000003E-3</v>
      </c>
      <c r="F2910" s="45">
        <v>1.2968012500000001E-3</v>
      </c>
      <c r="G2910" s="45">
        <v>8.4605540999999995E-4</v>
      </c>
      <c r="H2910" s="45">
        <v>4.1841194000000002E-3</v>
      </c>
    </row>
    <row r="2911" spans="1:8" x14ac:dyDescent="0.35">
      <c r="A2911" s="45" t="s">
        <v>171</v>
      </c>
      <c r="B2911" s="45" t="s">
        <v>12</v>
      </c>
      <c r="C2911" s="45" t="s">
        <v>14</v>
      </c>
      <c r="D2911" s="45">
        <v>130</v>
      </c>
      <c r="E2911" s="45">
        <v>7.6136037700000004E-3</v>
      </c>
      <c r="F2911" s="45">
        <v>1.7909541799999999E-3</v>
      </c>
      <c r="G2911" s="45">
        <v>9.8228253999999991E-4</v>
      </c>
      <c r="H2911" s="45">
        <v>4.8403665699999999E-3</v>
      </c>
    </row>
    <row r="2912" spans="1:8" x14ac:dyDescent="0.35">
      <c r="A2912" s="45" t="s">
        <v>171</v>
      </c>
      <c r="B2912" s="45" t="s">
        <v>13</v>
      </c>
      <c r="C2912" s="45" t="s">
        <v>14</v>
      </c>
      <c r="D2912" s="45">
        <v>370</v>
      </c>
      <c r="E2912" s="45">
        <v>7.1598158200000001E-3</v>
      </c>
      <c r="F2912" s="45">
        <v>1.5367865400000001E-3</v>
      </c>
      <c r="G2912" s="45">
        <v>1.07485587E-3</v>
      </c>
      <c r="H2912" s="45">
        <v>4.5481729100000003E-3</v>
      </c>
    </row>
    <row r="2913" spans="1:8" x14ac:dyDescent="0.35">
      <c r="A2913" s="45" t="s">
        <v>171</v>
      </c>
      <c r="B2913" s="45" t="s">
        <v>8</v>
      </c>
      <c r="C2913" s="45" t="s">
        <v>15</v>
      </c>
      <c r="D2913" s="45">
        <v>656</v>
      </c>
      <c r="E2913" s="45">
        <v>6.6570507799999998E-3</v>
      </c>
      <c r="F2913" s="45">
        <v>9.6094785000000005E-4</v>
      </c>
      <c r="G2913" s="45">
        <v>1.3438097399999999E-3</v>
      </c>
      <c r="H2913" s="45">
        <v>4.3522926899999996E-3</v>
      </c>
    </row>
    <row r="2914" spans="1:8" x14ac:dyDescent="0.35">
      <c r="A2914" s="45" t="s">
        <v>171</v>
      </c>
      <c r="B2914" s="45" t="s">
        <v>10</v>
      </c>
      <c r="C2914" s="45" t="s">
        <v>15</v>
      </c>
      <c r="D2914" s="45">
        <v>276</v>
      </c>
      <c r="E2914" s="45">
        <v>6.0878369299999999E-3</v>
      </c>
      <c r="F2914" s="45">
        <v>9.2160639999999997E-4</v>
      </c>
      <c r="G2914" s="45">
        <v>1.25519971E-3</v>
      </c>
      <c r="H2914" s="45">
        <v>3.9110303499999997E-3</v>
      </c>
    </row>
    <row r="2915" spans="1:8" x14ac:dyDescent="0.35">
      <c r="A2915" s="45" t="s">
        <v>171</v>
      </c>
      <c r="B2915" s="45" t="s">
        <v>11</v>
      </c>
      <c r="C2915" s="45" t="s">
        <v>15</v>
      </c>
      <c r="D2915" s="45">
        <v>144</v>
      </c>
      <c r="E2915" s="45">
        <v>5.9393483899999999E-3</v>
      </c>
      <c r="F2915" s="45">
        <v>8.9763348000000004E-4</v>
      </c>
      <c r="G2915" s="45">
        <v>1.1508163599999999E-3</v>
      </c>
      <c r="H2915" s="45">
        <v>3.8908980400000001E-3</v>
      </c>
    </row>
    <row r="2916" spans="1:8" x14ac:dyDescent="0.35">
      <c r="A2916" s="45" t="s">
        <v>171</v>
      </c>
      <c r="B2916" s="45" t="s">
        <v>12</v>
      </c>
      <c r="C2916" s="45" t="s">
        <v>15</v>
      </c>
      <c r="D2916" s="45">
        <v>66</v>
      </c>
      <c r="E2916" s="45">
        <v>9.4156844000000007E-3</v>
      </c>
      <c r="F2916" s="45">
        <v>1.19055111E-3</v>
      </c>
      <c r="G2916" s="45">
        <v>2.06264003E-3</v>
      </c>
      <c r="H2916" s="45">
        <v>6.16249274E-3</v>
      </c>
    </row>
    <row r="2917" spans="1:8" x14ac:dyDescent="0.35">
      <c r="A2917" s="45" t="s">
        <v>171</v>
      </c>
      <c r="B2917" s="45" t="s">
        <v>13</v>
      </c>
      <c r="C2917" s="45" t="s">
        <v>15</v>
      </c>
      <c r="D2917" s="45">
        <v>170</v>
      </c>
      <c r="E2917" s="45">
        <v>7.1181234099999997E-3</v>
      </c>
      <c r="F2917" s="45">
        <v>9.8931075000000001E-4</v>
      </c>
      <c r="G2917" s="45">
        <v>1.3720721899999999E-3</v>
      </c>
      <c r="H2917" s="45">
        <v>4.75673995E-3</v>
      </c>
    </row>
    <row r="2918" spans="1:8" x14ac:dyDescent="0.35">
      <c r="A2918" s="45" t="s">
        <v>171</v>
      </c>
      <c r="B2918" s="45" t="s">
        <v>8</v>
      </c>
      <c r="C2918" s="45" t="s">
        <v>16</v>
      </c>
      <c r="D2918" s="45">
        <v>707</v>
      </c>
      <c r="E2918" s="45">
        <v>5.8010664700000004E-3</v>
      </c>
      <c r="F2918" s="45">
        <v>9.2212768000000001E-4</v>
      </c>
      <c r="G2918" s="45">
        <v>4.9367412999999996E-4</v>
      </c>
      <c r="H2918" s="45">
        <v>4.38526418E-3</v>
      </c>
    </row>
    <row r="2919" spans="1:8" x14ac:dyDescent="0.35">
      <c r="A2919" s="45" t="s">
        <v>171</v>
      </c>
      <c r="B2919" s="45" t="s">
        <v>10</v>
      </c>
      <c r="C2919" s="45" t="s">
        <v>16</v>
      </c>
      <c r="D2919" s="45">
        <v>344</v>
      </c>
      <c r="E2919" s="45">
        <v>5.3046939799999996E-3</v>
      </c>
      <c r="F2919" s="45">
        <v>7.7462158000000004E-4</v>
      </c>
      <c r="G2919" s="45">
        <v>4.5384476999999997E-4</v>
      </c>
      <c r="H2919" s="45">
        <v>4.0762271600000002E-3</v>
      </c>
    </row>
    <row r="2920" spans="1:8" x14ac:dyDescent="0.35">
      <c r="A2920" s="45" t="s">
        <v>171</v>
      </c>
      <c r="B2920" s="45" t="s">
        <v>11</v>
      </c>
      <c r="C2920" s="45" t="s">
        <v>16</v>
      </c>
      <c r="D2920" s="45">
        <v>149</v>
      </c>
      <c r="E2920" s="45">
        <v>5.8532187599999999E-3</v>
      </c>
      <c r="F2920" s="45">
        <v>1.2318230200000001E-3</v>
      </c>
      <c r="G2920" s="45">
        <v>5.0622958000000003E-4</v>
      </c>
      <c r="H2920" s="45">
        <v>4.1151656599999996E-3</v>
      </c>
    </row>
    <row r="2921" spans="1:8" x14ac:dyDescent="0.35">
      <c r="A2921" s="45" t="s">
        <v>171</v>
      </c>
      <c r="B2921" s="45" t="s">
        <v>12</v>
      </c>
      <c r="C2921" s="45" t="s">
        <v>16</v>
      </c>
      <c r="D2921" s="45">
        <v>16</v>
      </c>
      <c r="E2921" s="45">
        <v>7.4001733899999996E-3</v>
      </c>
      <c r="F2921" s="45">
        <v>8.6877872000000001E-4</v>
      </c>
      <c r="G2921" s="45">
        <v>7.6316527000000001E-4</v>
      </c>
      <c r="H2921" s="45">
        <v>5.76822894E-3</v>
      </c>
    </row>
    <row r="2922" spans="1:8" x14ac:dyDescent="0.35">
      <c r="A2922" s="45" t="s">
        <v>171</v>
      </c>
      <c r="B2922" s="45" t="s">
        <v>13</v>
      </c>
      <c r="C2922" s="45" t="s">
        <v>16</v>
      </c>
      <c r="D2922" s="45">
        <v>198</v>
      </c>
      <c r="E2922" s="45">
        <v>6.4949843100000001E-3</v>
      </c>
      <c r="F2922" s="45">
        <v>9.4965838000000003E-4</v>
      </c>
      <c r="G2922" s="45">
        <v>5.3164727000000001E-4</v>
      </c>
      <c r="H2922" s="45">
        <v>5.0136782099999997E-3</v>
      </c>
    </row>
    <row r="2923" spans="1:8" x14ac:dyDescent="0.35">
      <c r="A2923" s="45" t="s">
        <v>171</v>
      </c>
      <c r="B2923" s="45" t="s">
        <v>8</v>
      </c>
      <c r="C2923" s="45" t="s">
        <v>17</v>
      </c>
      <c r="D2923" s="45">
        <v>904</v>
      </c>
      <c r="E2923" s="45">
        <v>7.0653446199999996E-3</v>
      </c>
      <c r="F2923" s="45">
        <v>9.1444124000000001E-4</v>
      </c>
      <c r="G2923" s="45">
        <v>1.02723724E-3</v>
      </c>
      <c r="H2923" s="45">
        <v>5.1236656600000003E-3</v>
      </c>
    </row>
    <row r="2924" spans="1:8" x14ac:dyDescent="0.35">
      <c r="A2924" s="45" t="s">
        <v>171</v>
      </c>
      <c r="B2924" s="45" t="s">
        <v>10</v>
      </c>
      <c r="C2924" s="45" t="s">
        <v>17</v>
      </c>
      <c r="D2924" s="45">
        <v>299</v>
      </c>
      <c r="E2924" s="45">
        <v>6.6100734500000001E-3</v>
      </c>
      <c r="F2924" s="45">
        <v>8.6801662000000001E-4</v>
      </c>
      <c r="G2924" s="45">
        <v>9.8596376000000007E-4</v>
      </c>
      <c r="H2924" s="45">
        <v>4.7560926000000002E-3</v>
      </c>
    </row>
    <row r="2925" spans="1:8" x14ac:dyDescent="0.35">
      <c r="A2925" s="45" t="s">
        <v>171</v>
      </c>
      <c r="B2925" s="45" t="s">
        <v>11</v>
      </c>
      <c r="C2925" s="45" t="s">
        <v>17</v>
      </c>
      <c r="D2925" s="45">
        <v>271</v>
      </c>
      <c r="E2925" s="45">
        <v>6.84284006E-3</v>
      </c>
      <c r="F2925" s="45">
        <v>8.6070942000000003E-4</v>
      </c>
      <c r="G2925" s="45">
        <v>9.2626736000000001E-4</v>
      </c>
      <c r="H2925" s="45">
        <v>5.0558628099999997E-3</v>
      </c>
    </row>
    <row r="2926" spans="1:8" x14ac:dyDescent="0.35">
      <c r="A2926" s="45" t="s">
        <v>171</v>
      </c>
      <c r="B2926" s="45" t="s">
        <v>12</v>
      </c>
      <c r="C2926" s="45" t="s">
        <v>17</v>
      </c>
      <c r="D2926" s="45">
        <v>85</v>
      </c>
      <c r="E2926" s="45">
        <v>8.7890793099999996E-3</v>
      </c>
      <c r="F2926" s="45">
        <v>1.3293843E-3</v>
      </c>
      <c r="G2926" s="45">
        <v>9.9537012999999989E-4</v>
      </c>
      <c r="H2926" s="45">
        <v>6.4643244099999997E-3</v>
      </c>
    </row>
    <row r="2927" spans="1:8" x14ac:dyDescent="0.35">
      <c r="A2927" s="45" t="s">
        <v>171</v>
      </c>
      <c r="B2927" s="45" t="s">
        <v>13</v>
      </c>
      <c r="C2927" s="45" t="s">
        <v>17</v>
      </c>
      <c r="D2927" s="45">
        <v>249</v>
      </c>
      <c r="E2927" s="45">
        <v>7.2657758299999996E-3</v>
      </c>
      <c r="F2927" s="45">
        <v>8.8702005999999995E-4</v>
      </c>
      <c r="G2927" s="45">
        <v>1.1975678100000001E-3</v>
      </c>
      <c r="H2927" s="45">
        <v>5.1811874500000002E-3</v>
      </c>
    </row>
    <row r="2928" spans="1:8" x14ac:dyDescent="0.35">
      <c r="A2928" s="45" t="s">
        <v>171</v>
      </c>
      <c r="B2928" s="45" t="s">
        <v>8</v>
      </c>
      <c r="C2928" s="45" t="s">
        <v>18</v>
      </c>
      <c r="D2928" s="45">
        <v>807</v>
      </c>
      <c r="E2928" s="45">
        <v>7.31753956E-3</v>
      </c>
      <c r="F2928" s="45">
        <v>7.1171209000000005E-4</v>
      </c>
      <c r="G2928" s="45">
        <v>1.46297995E-3</v>
      </c>
      <c r="H2928" s="45">
        <v>5.1428470800000004E-3</v>
      </c>
    </row>
    <row r="2929" spans="1:8" x14ac:dyDescent="0.35">
      <c r="A2929" s="45" t="s">
        <v>171</v>
      </c>
      <c r="B2929" s="45" t="s">
        <v>10</v>
      </c>
      <c r="C2929" s="45" t="s">
        <v>18</v>
      </c>
      <c r="D2929" s="45">
        <v>284</v>
      </c>
      <c r="E2929" s="45">
        <v>6.4771205799999997E-3</v>
      </c>
      <c r="F2929" s="45">
        <v>6.5572810999999995E-4</v>
      </c>
      <c r="G2929" s="45">
        <v>1.32979569E-3</v>
      </c>
      <c r="H2929" s="45">
        <v>4.49159634E-3</v>
      </c>
    </row>
    <row r="2930" spans="1:8" x14ac:dyDescent="0.35">
      <c r="A2930" s="45" t="s">
        <v>171</v>
      </c>
      <c r="B2930" s="45" t="s">
        <v>11</v>
      </c>
      <c r="C2930" s="45" t="s">
        <v>18</v>
      </c>
      <c r="D2930" s="45">
        <v>204</v>
      </c>
      <c r="E2930" s="45">
        <v>6.7291323699999999E-3</v>
      </c>
      <c r="F2930" s="45">
        <v>6.6329634000000001E-4</v>
      </c>
      <c r="G2930" s="45">
        <v>1.3794138E-3</v>
      </c>
      <c r="H2930" s="45">
        <v>4.6864217999999999E-3</v>
      </c>
    </row>
    <row r="2931" spans="1:8" x14ac:dyDescent="0.35">
      <c r="A2931" s="45" t="s">
        <v>171</v>
      </c>
      <c r="B2931" s="45" t="s">
        <v>12</v>
      </c>
      <c r="C2931" s="45" t="s">
        <v>18</v>
      </c>
      <c r="D2931" s="45">
        <v>75</v>
      </c>
      <c r="E2931" s="45">
        <v>9.0658948300000007E-3</v>
      </c>
      <c r="F2931" s="45">
        <v>7.9814793E-4</v>
      </c>
      <c r="G2931" s="45">
        <v>1.7231478900000001E-3</v>
      </c>
      <c r="H2931" s="45">
        <v>6.54459853E-3</v>
      </c>
    </row>
    <row r="2932" spans="1:8" x14ac:dyDescent="0.35">
      <c r="A2932" s="45" t="s">
        <v>171</v>
      </c>
      <c r="B2932" s="45" t="s">
        <v>13</v>
      </c>
      <c r="C2932" s="45" t="s">
        <v>18</v>
      </c>
      <c r="D2932" s="45">
        <v>244</v>
      </c>
      <c r="E2932" s="45">
        <v>8.2502748499999994E-3</v>
      </c>
      <c r="F2932" s="45">
        <v>7.9078413000000002E-4</v>
      </c>
      <c r="G2932" s="45">
        <v>1.6078948099999999E-3</v>
      </c>
      <c r="H2932" s="45">
        <v>5.8515954700000001E-3</v>
      </c>
    </row>
    <row r="2933" spans="1:8" x14ac:dyDescent="0.35">
      <c r="A2933" s="45" t="s">
        <v>171</v>
      </c>
      <c r="B2933" s="45" t="s">
        <v>8</v>
      </c>
      <c r="C2933" s="45" t="s">
        <v>19</v>
      </c>
      <c r="D2933" s="45">
        <v>796</v>
      </c>
      <c r="E2933" s="45">
        <v>6.5649716200000003E-3</v>
      </c>
      <c r="F2933" s="45">
        <v>9.9029555999999991E-4</v>
      </c>
      <c r="G2933" s="45">
        <v>1.04678461E-3</v>
      </c>
      <c r="H2933" s="45">
        <v>4.5278909400000003E-3</v>
      </c>
    </row>
    <row r="2934" spans="1:8" x14ac:dyDescent="0.35">
      <c r="A2934" s="45" t="s">
        <v>171</v>
      </c>
      <c r="B2934" s="45" t="s">
        <v>10</v>
      </c>
      <c r="C2934" s="45" t="s">
        <v>19</v>
      </c>
      <c r="D2934" s="45">
        <v>316</v>
      </c>
      <c r="E2934" s="45">
        <v>5.9662518099999999E-3</v>
      </c>
      <c r="F2934" s="45">
        <v>8.4706813999999996E-4</v>
      </c>
      <c r="G2934" s="45">
        <v>9.8375940999999995E-4</v>
      </c>
      <c r="H2934" s="45">
        <v>4.1354237399999997E-3</v>
      </c>
    </row>
    <row r="2935" spans="1:8" x14ac:dyDescent="0.35">
      <c r="A2935" s="45" t="s">
        <v>171</v>
      </c>
      <c r="B2935" s="45" t="s">
        <v>11</v>
      </c>
      <c r="C2935" s="45" t="s">
        <v>19</v>
      </c>
      <c r="D2935" s="45">
        <v>200</v>
      </c>
      <c r="E2935" s="45">
        <v>6.3089118199999997E-3</v>
      </c>
      <c r="F2935" s="45">
        <v>1.0715854E-3</v>
      </c>
      <c r="G2935" s="45">
        <v>9.0185161999999997E-4</v>
      </c>
      <c r="H2935" s="45">
        <v>4.3354743000000003E-3</v>
      </c>
    </row>
    <row r="2936" spans="1:8" x14ac:dyDescent="0.35">
      <c r="A2936" s="45" t="s">
        <v>171</v>
      </c>
      <c r="B2936" s="45" t="s">
        <v>12</v>
      </c>
      <c r="C2936" s="45" t="s">
        <v>19</v>
      </c>
      <c r="D2936" s="45">
        <v>54</v>
      </c>
      <c r="E2936" s="45">
        <v>7.4916407199999997E-3</v>
      </c>
      <c r="F2936" s="45">
        <v>1.2071328499999999E-3</v>
      </c>
      <c r="G2936" s="45">
        <v>1.14990546E-3</v>
      </c>
      <c r="H2936" s="45">
        <v>5.1346019600000004E-3</v>
      </c>
    </row>
    <row r="2937" spans="1:8" x14ac:dyDescent="0.35">
      <c r="A2937" s="45" t="s">
        <v>171</v>
      </c>
      <c r="B2937" s="45" t="s">
        <v>13</v>
      </c>
      <c r="C2937" s="45" t="s">
        <v>19</v>
      </c>
      <c r="D2937" s="45">
        <v>226</v>
      </c>
      <c r="E2937" s="45">
        <v>7.4073047499999996E-3</v>
      </c>
      <c r="F2937" s="45">
        <v>1.06681185E-3</v>
      </c>
      <c r="G2937" s="45">
        <v>1.23852811E-3</v>
      </c>
      <c r="H2937" s="45">
        <v>5.1019642600000003E-3</v>
      </c>
    </row>
    <row r="2938" spans="1:8" x14ac:dyDescent="0.35">
      <c r="A2938" s="45" t="s">
        <v>171</v>
      </c>
      <c r="B2938" s="45" t="s">
        <v>8</v>
      </c>
      <c r="C2938" s="45" t="s">
        <v>20</v>
      </c>
      <c r="D2938" s="45">
        <v>640</v>
      </c>
      <c r="E2938" s="45">
        <v>5.51444927E-3</v>
      </c>
      <c r="F2938" s="45">
        <v>9.2876495E-4</v>
      </c>
      <c r="G2938" s="45">
        <v>7.3772040000000001E-4</v>
      </c>
      <c r="H2938" s="45">
        <v>3.8479634399999998E-3</v>
      </c>
    </row>
    <row r="2939" spans="1:8" x14ac:dyDescent="0.35">
      <c r="A2939" s="45" t="s">
        <v>171</v>
      </c>
      <c r="B2939" s="45" t="s">
        <v>10</v>
      </c>
      <c r="C2939" s="45" t="s">
        <v>20</v>
      </c>
      <c r="D2939" s="45">
        <v>242</v>
      </c>
      <c r="E2939" s="45">
        <v>4.8736414900000004E-3</v>
      </c>
      <c r="F2939" s="45">
        <v>8.1520674000000004E-4</v>
      </c>
      <c r="G2939" s="45">
        <v>6.3236509000000004E-4</v>
      </c>
      <c r="H2939" s="45">
        <v>3.4260691700000001E-3</v>
      </c>
    </row>
    <row r="2940" spans="1:8" x14ac:dyDescent="0.35">
      <c r="A2940" s="45" t="s">
        <v>171</v>
      </c>
      <c r="B2940" s="45" t="s">
        <v>11</v>
      </c>
      <c r="C2940" s="45" t="s">
        <v>20</v>
      </c>
      <c r="D2940" s="45">
        <v>149</v>
      </c>
      <c r="E2940" s="45">
        <v>5.3777495799999997E-3</v>
      </c>
      <c r="F2940" s="45">
        <v>8.6914282000000002E-4</v>
      </c>
      <c r="G2940" s="45">
        <v>6.2818456999999995E-4</v>
      </c>
      <c r="H2940" s="45">
        <v>3.8804216900000001E-3</v>
      </c>
    </row>
    <row r="2941" spans="1:8" x14ac:dyDescent="0.35">
      <c r="A2941" s="45" t="s">
        <v>171</v>
      </c>
      <c r="B2941" s="45" t="s">
        <v>12</v>
      </c>
      <c r="C2941" s="45" t="s">
        <v>20</v>
      </c>
      <c r="D2941" s="45">
        <v>53</v>
      </c>
      <c r="E2941" s="45">
        <v>6.4930552799999999E-3</v>
      </c>
      <c r="F2941" s="45">
        <v>9.0430619000000001E-4</v>
      </c>
      <c r="G2941" s="45">
        <v>8.4337848999999998E-4</v>
      </c>
      <c r="H2941" s="45">
        <v>4.74537012E-3</v>
      </c>
    </row>
    <row r="2942" spans="1:8" x14ac:dyDescent="0.35">
      <c r="A2942" s="45" t="s">
        <v>171</v>
      </c>
      <c r="B2942" s="45" t="s">
        <v>13</v>
      </c>
      <c r="C2942" s="45" t="s">
        <v>20</v>
      </c>
      <c r="D2942" s="45">
        <v>196</v>
      </c>
      <c r="E2942" s="45">
        <v>6.14494732E-3</v>
      </c>
      <c r="F2942" s="45">
        <v>1.12091339E-3</v>
      </c>
      <c r="G2942" s="45">
        <v>9.2250071000000002E-4</v>
      </c>
      <c r="H2942" s="45">
        <v>4.1015327400000003E-3</v>
      </c>
    </row>
    <row r="2943" spans="1:8" x14ac:dyDescent="0.35">
      <c r="A2943" s="45" t="s">
        <v>171</v>
      </c>
      <c r="B2943" s="45" t="s">
        <v>8</v>
      </c>
      <c r="C2943" s="45" t="s">
        <v>21</v>
      </c>
      <c r="D2943" s="45">
        <v>617</v>
      </c>
      <c r="E2943" s="45">
        <v>8.6811555899999997E-3</v>
      </c>
      <c r="F2943" s="45">
        <v>1.0873624299999999E-3</v>
      </c>
      <c r="G2943" s="45">
        <v>1.80482373E-3</v>
      </c>
      <c r="H2943" s="45">
        <v>5.78896894E-3</v>
      </c>
    </row>
    <row r="2944" spans="1:8" x14ac:dyDescent="0.35">
      <c r="A2944" s="45" t="s">
        <v>171</v>
      </c>
      <c r="B2944" s="45" t="s">
        <v>10</v>
      </c>
      <c r="C2944" s="45" t="s">
        <v>21</v>
      </c>
      <c r="D2944" s="45">
        <v>226</v>
      </c>
      <c r="E2944" s="45">
        <v>7.5812231400000001E-3</v>
      </c>
      <c r="F2944" s="45">
        <v>9.1266158000000001E-4</v>
      </c>
      <c r="G2944" s="45">
        <v>1.66139152E-3</v>
      </c>
      <c r="H2944" s="45">
        <v>5.0071695300000002E-3</v>
      </c>
    </row>
    <row r="2945" spans="1:8" x14ac:dyDescent="0.35">
      <c r="A2945" s="45" t="s">
        <v>171</v>
      </c>
      <c r="B2945" s="45" t="s">
        <v>11</v>
      </c>
      <c r="C2945" s="45" t="s">
        <v>21</v>
      </c>
      <c r="D2945" s="45">
        <v>155</v>
      </c>
      <c r="E2945" s="45">
        <v>8.9855881800000002E-3</v>
      </c>
      <c r="F2945" s="45">
        <v>1.1727894800000001E-3</v>
      </c>
      <c r="G2945" s="45">
        <v>1.8773145600000001E-3</v>
      </c>
      <c r="H2945" s="45">
        <v>5.9354836200000002E-3</v>
      </c>
    </row>
    <row r="2946" spans="1:8" x14ac:dyDescent="0.35">
      <c r="A2946" s="45" t="s">
        <v>171</v>
      </c>
      <c r="B2946" s="45" t="s">
        <v>12</v>
      </c>
      <c r="C2946" s="45" t="s">
        <v>21</v>
      </c>
      <c r="D2946" s="45">
        <v>55</v>
      </c>
      <c r="E2946" s="45">
        <v>9.8762623299999998E-3</v>
      </c>
      <c r="F2946" s="45">
        <v>1.2146462299999999E-3</v>
      </c>
      <c r="G2946" s="45">
        <v>1.7020199799999999E-3</v>
      </c>
      <c r="H2946" s="45">
        <v>6.9595957400000004E-3</v>
      </c>
    </row>
    <row r="2947" spans="1:8" x14ac:dyDescent="0.35">
      <c r="A2947" s="45" t="s">
        <v>171</v>
      </c>
      <c r="B2947" s="45" t="s">
        <v>13</v>
      </c>
      <c r="C2947" s="45" t="s">
        <v>21</v>
      </c>
      <c r="D2947" s="45">
        <v>181</v>
      </c>
      <c r="E2947" s="45">
        <v>9.4306960000000006E-3</v>
      </c>
      <c r="F2947" s="45">
        <v>1.1936640399999999E-3</v>
      </c>
      <c r="G2947" s="45">
        <v>1.95307682E-3</v>
      </c>
      <c r="H2947" s="45">
        <v>6.2839546499999996E-3</v>
      </c>
    </row>
    <row r="2948" spans="1:8" x14ac:dyDescent="0.35">
      <c r="A2948" s="45" t="s">
        <v>171</v>
      </c>
      <c r="B2948" s="45" t="s">
        <v>8</v>
      </c>
      <c r="C2948" s="45" t="s">
        <v>22</v>
      </c>
      <c r="D2948" s="45">
        <v>538</v>
      </c>
      <c r="E2948" s="45">
        <v>7.6633060799999996E-3</v>
      </c>
      <c r="F2948" s="45">
        <v>1.05278871E-3</v>
      </c>
      <c r="G2948" s="45">
        <v>1.61238876E-3</v>
      </c>
      <c r="H2948" s="45">
        <v>4.9981281199999996E-3</v>
      </c>
    </row>
    <row r="2949" spans="1:8" x14ac:dyDescent="0.35">
      <c r="A2949" s="45" t="s">
        <v>171</v>
      </c>
      <c r="B2949" s="45" t="s">
        <v>10</v>
      </c>
      <c r="C2949" s="45" t="s">
        <v>22</v>
      </c>
      <c r="D2949" s="45">
        <v>181</v>
      </c>
      <c r="E2949" s="45">
        <v>6.7758208300000003E-3</v>
      </c>
      <c r="F2949" s="45">
        <v>9.3033788999999996E-4</v>
      </c>
      <c r="G2949" s="45">
        <v>1.4031484400000001E-3</v>
      </c>
      <c r="H2949" s="45">
        <v>4.44233402E-3</v>
      </c>
    </row>
    <row r="2950" spans="1:8" x14ac:dyDescent="0.35">
      <c r="A2950" s="45" t="s">
        <v>171</v>
      </c>
      <c r="B2950" s="45" t="s">
        <v>11</v>
      </c>
      <c r="C2950" s="45" t="s">
        <v>22</v>
      </c>
      <c r="D2950" s="45">
        <v>116</v>
      </c>
      <c r="E2950" s="45">
        <v>6.8612305799999997E-3</v>
      </c>
      <c r="F2950" s="45">
        <v>8.8551620999999996E-4</v>
      </c>
      <c r="G2950" s="45">
        <v>1.50113724E-3</v>
      </c>
      <c r="H2950" s="45">
        <v>4.4745767099999998E-3</v>
      </c>
    </row>
    <row r="2951" spans="1:8" x14ac:dyDescent="0.35">
      <c r="A2951" s="45" t="s">
        <v>171</v>
      </c>
      <c r="B2951" s="45" t="s">
        <v>12</v>
      </c>
      <c r="C2951" s="45" t="s">
        <v>22</v>
      </c>
      <c r="D2951" s="45">
        <v>88</v>
      </c>
      <c r="E2951" s="45">
        <v>9.2541295999999992E-3</v>
      </c>
      <c r="F2951" s="45">
        <v>1.4931868499999999E-3</v>
      </c>
      <c r="G2951" s="45">
        <v>2.0145462500000002E-3</v>
      </c>
      <c r="H2951" s="45">
        <v>5.7463960099999999E-3</v>
      </c>
    </row>
    <row r="2952" spans="1:8" x14ac:dyDescent="0.35">
      <c r="A2952" s="45" t="s">
        <v>171</v>
      </c>
      <c r="B2952" s="45" t="s">
        <v>13</v>
      </c>
      <c r="C2952" s="45" t="s">
        <v>22</v>
      </c>
      <c r="D2952" s="45">
        <v>153</v>
      </c>
      <c r="E2952" s="45">
        <v>8.4063330000000002E-3</v>
      </c>
      <c r="F2952" s="45">
        <v>1.07116892E-3</v>
      </c>
      <c r="G2952" s="45">
        <v>1.7129627E-3</v>
      </c>
      <c r="H2952" s="45">
        <v>5.6222008100000002E-3</v>
      </c>
    </row>
    <row r="2953" spans="1:8" x14ac:dyDescent="0.35">
      <c r="A2953" s="45" t="s">
        <v>171</v>
      </c>
      <c r="B2953" s="45" t="s">
        <v>8</v>
      </c>
      <c r="C2953" s="45" t="s">
        <v>23</v>
      </c>
      <c r="D2953" s="45">
        <v>975</v>
      </c>
      <c r="E2953" s="45">
        <v>7.3577751499999998E-3</v>
      </c>
      <c r="F2953" s="45">
        <v>1.01342567E-3</v>
      </c>
      <c r="G2953" s="45">
        <v>1.51386491E-3</v>
      </c>
      <c r="H2953" s="45">
        <v>4.83048409E-3</v>
      </c>
    </row>
    <row r="2954" spans="1:8" x14ac:dyDescent="0.35">
      <c r="A2954" s="45" t="s">
        <v>171</v>
      </c>
      <c r="B2954" s="45" t="s">
        <v>10</v>
      </c>
      <c r="C2954" s="45" t="s">
        <v>23</v>
      </c>
      <c r="D2954" s="45">
        <v>388</v>
      </c>
      <c r="E2954" s="45">
        <v>6.5791151000000004E-3</v>
      </c>
      <c r="F2954" s="45">
        <v>8.5194705000000005E-4</v>
      </c>
      <c r="G2954" s="45">
        <v>1.29334289E-3</v>
      </c>
      <c r="H2954" s="45">
        <v>4.4338246900000001E-3</v>
      </c>
    </row>
    <row r="2955" spans="1:8" x14ac:dyDescent="0.35">
      <c r="A2955" s="45" t="s">
        <v>171</v>
      </c>
      <c r="B2955" s="45" t="s">
        <v>11</v>
      </c>
      <c r="C2955" s="45" t="s">
        <v>23</v>
      </c>
      <c r="D2955" s="45">
        <v>195</v>
      </c>
      <c r="E2955" s="45">
        <v>7.0417851500000003E-3</v>
      </c>
      <c r="F2955" s="45">
        <v>9.6462461999999999E-4</v>
      </c>
      <c r="G2955" s="45">
        <v>1.6058283300000001E-3</v>
      </c>
      <c r="H2955" s="45">
        <v>4.4713316700000002E-3</v>
      </c>
    </row>
    <row r="2956" spans="1:8" x14ac:dyDescent="0.35">
      <c r="A2956" s="45" t="s">
        <v>171</v>
      </c>
      <c r="B2956" s="45" t="s">
        <v>12</v>
      </c>
      <c r="C2956" s="45" t="s">
        <v>23</v>
      </c>
      <c r="D2956" s="45">
        <v>99</v>
      </c>
      <c r="E2956" s="45">
        <v>8.6285304200000006E-3</v>
      </c>
      <c r="F2956" s="45">
        <v>1.24976591E-3</v>
      </c>
      <c r="G2956" s="45">
        <v>1.8969788099999999E-3</v>
      </c>
      <c r="H2956" s="45">
        <v>5.4817852000000004E-3</v>
      </c>
    </row>
    <row r="2957" spans="1:8" x14ac:dyDescent="0.35">
      <c r="A2957" s="45" t="s">
        <v>171</v>
      </c>
      <c r="B2957" s="45" t="s">
        <v>13</v>
      </c>
      <c r="C2957" s="45" t="s">
        <v>23</v>
      </c>
      <c r="D2957" s="45">
        <v>293</v>
      </c>
      <c r="E2957" s="45">
        <v>8.1698344600000007E-3</v>
      </c>
      <c r="F2957" s="45">
        <v>1.17988378E-3</v>
      </c>
      <c r="G2957" s="45">
        <v>1.6152348800000001E-3</v>
      </c>
      <c r="H2957" s="45">
        <v>5.3747153599999998E-3</v>
      </c>
    </row>
    <row r="2958" spans="1:8" x14ac:dyDescent="0.35">
      <c r="A2958" s="45" t="s">
        <v>171</v>
      </c>
      <c r="B2958" s="45" t="s">
        <v>8</v>
      </c>
      <c r="C2958" s="45" t="s">
        <v>24</v>
      </c>
      <c r="D2958" s="45">
        <v>1921</v>
      </c>
      <c r="E2958" s="45">
        <v>7.2770557399999998E-3</v>
      </c>
      <c r="F2958" s="45">
        <v>6.9891476999999998E-4</v>
      </c>
      <c r="G2958" s="45">
        <v>1.8609252999999999E-3</v>
      </c>
      <c r="H2958" s="45">
        <v>4.7172151799999996E-3</v>
      </c>
    </row>
    <row r="2959" spans="1:8" x14ac:dyDescent="0.35">
      <c r="A2959" s="45" t="s">
        <v>171</v>
      </c>
      <c r="B2959" s="45" t="s">
        <v>10</v>
      </c>
      <c r="C2959" s="45" t="s">
        <v>24</v>
      </c>
      <c r="D2959" s="45">
        <v>831</v>
      </c>
      <c r="E2959" s="45">
        <v>6.5324712299999997E-3</v>
      </c>
      <c r="F2959" s="45">
        <v>6.3732594000000004E-4</v>
      </c>
      <c r="G2959" s="45">
        <v>1.67129048E-3</v>
      </c>
      <c r="H2959" s="45">
        <v>4.2238543300000004E-3</v>
      </c>
    </row>
    <row r="2960" spans="1:8" x14ac:dyDescent="0.35">
      <c r="A2960" s="45" t="s">
        <v>171</v>
      </c>
      <c r="B2960" s="45" t="s">
        <v>11</v>
      </c>
      <c r="C2960" s="45" t="s">
        <v>24</v>
      </c>
      <c r="D2960" s="45">
        <v>424</v>
      </c>
      <c r="E2960" s="45">
        <v>7.0568000699999999E-3</v>
      </c>
      <c r="F2960" s="45">
        <v>6.8319770999999995E-4</v>
      </c>
      <c r="G2960" s="45">
        <v>1.7708330899999999E-3</v>
      </c>
      <c r="H2960" s="45">
        <v>4.6027688000000004E-3</v>
      </c>
    </row>
    <row r="2961" spans="1:8" x14ac:dyDescent="0.35">
      <c r="A2961" s="45" t="s">
        <v>171</v>
      </c>
      <c r="B2961" s="45" t="s">
        <v>12</v>
      </c>
      <c r="C2961" s="45" t="s">
        <v>24</v>
      </c>
      <c r="D2961" s="45">
        <v>133</v>
      </c>
      <c r="E2961" s="45">
        <v>8.3655316500000007E-3</v>
      </c>
      <c r="F2961" s="45">
        <v>9.6952425999999997E-4</v>
      </c>
      <c r="G2961" s="45">
        <v>2.05470251E-3</v>
      </c>
      <c r="H2961" s="45">
        <v>5.3413044E-3</v>
      </c>
    </row>
    <row r="2962" spans="1:8" x14ac:dyDescent="0.35">
      <c r="A2962" s="45" t="s">
        <v>171</v>
      </c>
      <c r="B2962" s="45" t="s">
        <v>13</v>
      </c>
      <c r="C2962" s="45" t="s">
        <v>24</v>
      </c>
      <c r="D2962" s="45">
        <v>533</v>
      </c>
      <c r="E2962" s="45">
        <v>8.3415413399999996E-3</v>
      </c>
      <c r="F2962" s="45">
        <v>7.3991533000000004E-4</v>
      </c>
      <c r="G2962" s="45">
        <v>2.1798995299999999E-3</v>
      </c>
      <c r="H2962" s="45">
        <v>5.421726E-3</v>
      </c>
    </row>
    <row r="2963" spans="1:8" x14ac:dyDescent="0.35">
      <c r="A2963" s="45" t="s">
        <v>171</v>
      </c>
      <c r="B2963" s="45" t="s">
        <v>8</v>
      </c>
      <c r="C2963" s="45" t="s">
        <v>25</v>
      </c>
      <c r="D2963" s="45">
        <v>1527</v>
      </c>
      <c r="E2963" s="45">
        <v>7.3529779499999998E-3</v>
      </c>
      <c r="F2963" s="45">
        <v>9.4071352000000001E-4</v>
      </c>
      <c r="G2963" s="45">
        <v>1.79326117E-3</v>
      </c>
      <c r="H2963" s="45">
        <v>4.6190027600000001E-3</v>
      </c>
    </row>
    <row r="2964" spans="1:8" x14ac:dyDescent="0.35">
      <c r="A2964" s="45" t="s">
        <v>171</v>
      </c>
      <c r="B2964" s="45" t="s">
        <v>10</v>
      </c>
      <c r="C2964" s="45" t="s">
        <v>25</v>
      </c>
      <c r="D2964" s="45">
        <v>634</v>
      </c>
      <c r="E2964" s="45">
        <v>6.43803282E-3</v>
      </c>
      <c r="F2964" s="45">
        <v>8.0551150000000003E-4</v>
      </c>
      <c r="G2964" s="45">
        <v>1.5201101700000001E-3</v>
      </c>
      <c r="H2964" s="45">
        <v>4.1124106500000004E-3</v>
      </c>
    </row>
    <row r="2965" spans="1:8" x14ac:dyDescent="0.35">
      <c r="A2965" s="45" t="s">
        <v>171</v>
      </c>
      <c r="B2965" s="45" t="s">
        <v>11</v>
      </c>
      <c r="C2965" s="45" t="s">
        <v>25</v>
      </c>
      <c r="D2965" s="45">
        <v>390</v>
      </c>
      <c r="E2965" s="45">
        <v>7.6695747999999996E-3</v>
      </c>
      <c r="F2965" s="45">
        <v>8.9520987999999995E-4</v>
      </c>
      <c r="G2965" s="45">
        <v>2.0766557199999999E-3</v>
      </c>
      <c r="H2965" s="45">
        <v>4.69770868E-3</v>
      </c>
    </row>
    <row r="2966" spans="1:8" x14ac:dyDescent="0.35">
      <c r="A2966" s="45" t="s">
        <v>171</v>
      </c>
      <c r="B2966" s="45" t="s">
        <v>12</v>
      </c>
      <c r="C2966" s="45" t="s">
        <v>25</v>
      </c>
      <c r="D2966" s="45">
        <v>166</v>
      </c>
      <c r="E2966" s="45">
        <v>8.4842841100000004E-3</v>
      </c>
      <c r="F2966" s="45">
        <v>1.4722080400000001E-3</v>
      </c>
      <c r="G2966" s="45">
        <v>1.74168874E-3</v>
      </c>
      <c r="H2966" s="45">
        <v>5.2703868900000001E-3</v>
      </c>
    </row>
    <row r="2967" spans="1:8" x14ac:dyDescent="0.35">
      <c r="A2967" s="45" t="s">
        <v>171</v>
      </c>
      <c r="B2967" s="45" t="s">
        <v>13</v>
      </c>
      <c r="C2967" s="45" t="s">
        <v>25</v>
      </c>
      <c r="D2967" s="45">
        <v>337</v>
      </c>
      <c r="E2967" s="45">
        <v>8.1506207100000005E-3</v>
      </c>
      <c r="F2967" s="45">
        <v>9.8592540000000005E-4</v>
      </c>
      <c r="G2967" s="45">
        <v>2.0045813000000002E-3</v>
      </c>
      <c r="H2967" s="45">
        <v>5.1601134999999998E-3</v>
      </c>
    </row>
    <row r="2968" spans="1:8" x14ac:dyDescent="0.35">
      <c r="A2968" s="45" t="s">
        <v>171</v>
      </c>
      <c r="B2968" s="45" t="s">
        <v>8</v>
      </c>
      <c r="C2968" s="45" t="s">
        <v>26</v>
      </c>
      <c r="D2968" s="45">
        <v>815</v>
      </c>
      <c r="E2968" s="45">
        <v>6.11400793E-3</v>
      </c>
      <c r="F2968" s="45">
        <v>6.2144942999999995E-4</v>
      </c>
      <c r="G2968" s="45">
        <v>1.2085745199999999E-3</v>
      </c>
      <c r="H2968" s="45">
        <v>4.2839835200000004E-3</v>
      </c>
    </row>
    <row r="2969" spans="1:8" x14ac:dyDescent="0.35">
      <c r="A2969" s="45" t="s">
        <v>171</v>
      </c>
      <c r="B2969" s="45" t="s">
        <v>10</v>
      </c>
      <c r="C2969" s="45" t="s">
        <v>26</v>
      </c>
      <c r="D2969" s="45">
        <v>253</v>
      </c>
      <c r="E2969" s="45">
        <v>5.4620020400000004E-3</v>
      </c>
      <c r="F2969" s="45">
        <v>5.5843739000000002E-4</v>
      </c>
      <c r="G2969" s="45">
        <v>8.7976662000000005E-4</v>
      </c>
      <c r="H2969" s="45">
        <v>4.0237975400000004E-3</v>
      </c>
    </row>
    <row r="2970" spans="1:8" x14ac:dyDescent="0.35">
      <c r="A2970" s="45" t="s">
        <v>171</v>
      </c>
      <c r="B2970" s="45" t="s">
        <v>11</v>
      </c>
      <c r="C2970" s="45" t="s">
        <v>26</v>
      </c>
      <c r="D2970" s="45">
        <v>156</v>
      </c>
      <c r="E2970" s="45">
        <v>6.1381912300000003E-3</v>
      </c>
      <c r="F2970" s="45">
        <v>5.5614884999999998E-4</v>
      </c>
      <c r="G2970" s="45">
        <v>1.3290892700000001E-3</v>
      </c>
      <c r="H2970" s="45">
        <v>4.25295264E-3</v>
      </c>
    </row>
    <row r="2971" spans="1:8" x14ac:dyDescent="0.35">
      <c r="A2971" s="45" t="s">
        <v>171</v>
      </c>
      <c r="B2971" s="45" t="s">
        <v>12</v>
      </c>
      <c r="C2971" s="45" t="s">
        <v>26</v>
      </c>
      <c r="D2971" s="45">
        <v>65</v>
      </c>
      <c r="E2971" s="45">
        <v>6.7154555999999997E-3</v>
      </c>
      <c r="F2971" s="45">
        <v>5.9472913999999999E-4</v>
      </c>
      <c r="G2971" s="45">
        <v>1.33208669E-3</v>
      </c>
      <c r="H2971" s="45">
        <v>4.7886393800000001E-3</v>
      </c>
    </row>
    <row r="2972" spans="1:8" x14ac:dyDescent="0.35">
      <c r="A2972" s="45" t="s">
        <v>171</v>
      </c>
      <c r="B2972" s="45" t="s">
        <v>13</v>
      </c>
      <c r="C2972" s="45" t="s">
        <v>26</v>
      </c>
      <c r="D2972" s="45">
        <v>341</v>
      </c>
      <c r="E2972" s="45">
        <v>6.47204546E-3</v>
      </c>
      <c r="F2972" s="45">
        <v>7.0316720000000005E-4</v>
      </c>
      <c r="G2972" s="45">
        <v>1.3738525400000001E-3</v>
      </c>
      <c r="H2972" s="45">
        <v>4.3950252800000001E-3</v>
      </c>
    </row>
    <row r="2973" spans="1:8" x14ac:dyDescent="0.35">
      <c r="A2973" s="45" t="s">
        <v>171</v>
      </c>
      <c r="B2973" s="45" t="s">
        <v>8</v>
      </c>
      <c r="C2973" s="45" t="s">
        <v>27</v>
      </c>
      <c r="D2973" s="45">
        <v>985</v>
      </c>
      <c r="E2973" s="45">
        <v>6.1352343000000004E-3</v>
      </c>
      <c r="F2973" s="45">
        <v>1.00032876E-3</v>
      </c>
      <c r="G2973" s="45">
        <v>1.13724361E-3</v>
      </c>
      <c r="H2973" s="45">
        <v>3.9976614500000004E-3</v>
      </c>
    </row>
    <row r="2974" spans="1:8" x14ac:dyDescent="0.35">
      <c r="A2974" s="45" t="s">
        <v>171</v>
      </c>
      <c r="B2974" s="45" t="s">
        <v>10</v>
      </c>
      <c r="C2974" s="45" t="s">
        <v>27</v>
      </c>
      <c r="D2974" s="45">
        <v>477</v>
      </c>
      <c r="E2974" s="45">
        <v>5.6163859300000004E-3</v>
      </c>
      <c r="F2974" s="45">
        <v>8.6312965000000003E-4</v>
      </c>
      <c r="G2974" s="45">
        <v>9.8758130000000006E-4</v>
      </c>
      <c r="H2974" s="45">
        <v>3.7656745099999998E-3</v>
      </c>
    </row>
    <row r="2975" spans="1:8" x14ac:dyDescent="0.35">
      <c r="A2975" s="45" t="s">
        <v>171</v>
      </c>
      <c r="B2975" s="45" t="s">
        <v>11</v>
      </c>
      <c r="C2975" s="45" t="s">
        <v>27</v>
      </c>
      <c r="D2975" s="45">
        <v>189</v>
      </c>
      <c r="E2975" s="45">
        <v>5.8156351599999998E-3</v>
      </c>
      <c r="F2975" s="45">
        <v>9.5360547000000002E-4</v>
      </c>
      <c r="G2975" s="45">
        <v>1.0717957800000001E-3</v>
      </c>
      <c r="H2975" s="45">
        <v>3.79023346E-3</v>
      </c>
    </row>
    <row r="2976" spans="1:8" x14ac:dyDescent="0.35">
      <c r="A2976" s="45" t="s">
        <v>171</v>
      </c>
      <c r="B2976" s="45" t="s">
        <v>12</v>
      </c>
      <c r="C2976" s="45" t="s">
        <v>27</v>
      </c>
      <c r="D2976" s="45">
        <v>100</v>
      </c>
      <c r="E2976" s="45">
        <v>7.6787035E-3</v>
      </c>
      <c r="F2976" s="45">
        <v>1.8462960899999999E-3</v>
      </c>
      <c r="G2976" s="45">
        <v>1.2972220199999999E-3</v>
      </c>
      <c r="H2976" s="45">
        <v>4.5351849799999998E-3</v>
      </c>
    </row>
    <row r="2977" spans="1:8" x14ac:dyDescent="0.35">
      <c r="A2977" s="45" t="s">
        <v>171</v>
      </c>
      <c r="B2977" s="45" t="s">
        <v>13</v>
      </c>
      <c r="C2977" s="45" t="s">
        <v>27</v>
      </c>
      <c r="D2977" s="45">
        <v>219</v>
      </c>
      <c r="E2977" s="45">
        <v>6.8363666799999999E-3</v>
      </c>
      <c r="F2977" s="45">
        <v>9.5319610000000005E-4</v>
      </c>
      <c r="G2977" s="45">
        <v>1.4466533100000001E-3</v>
      </c>
      <c r="H2977" s="45">
        <v>4.4365167500000002E-3</v>
      </c>
    </row>
    <row r="2978" spans="1:8" x14ac:dyDescent="0.35">
      <c r="A2978" s="45" t="s">
        <v>171</v>
      </c>
      <c r="B2978" s="45" t="s">
        <v>8</v>
      </c>
      <c r="C2978" s="45" t="s">
        <v>28</v>
      </c>
      <c r="D2978" s="45">
        <v>1794</v>
      </c>
      <c r="E2978" s="45">
        <v>7.4245747400000003E-3</v>
      </c>
      <c r="F2978" s="45">
        <v>1.0050861600000001E-3</v>
      </c>
      <c r="G2978" s="45">
        <v>1.44679772E-3</v>
      </c>
      <c r="H2978" s="45">
        <v>4.9726903700000004E-3</v>
      </c>
    </row>
    <row r="2979" spans="1:8" x14ac:dyDescent="0.35">
      <c r="A2979" s="45" t="s">
        <v>171</v>
      </c>
      <c r="B2979" s="45" t="s">
        <v>10</v>
      </c>
      <c r="C2979" s="45" t="s">
        <v>28</v>
      </c>
      <c r="D2979" s="45">
        <v>741</v>
      </c>
      <c r="E2979" s="45">
        <v>6.5721057800000003E-3</v>
      </c>
      <c r="F2979" s="45">
        <v>8.6983594000000005E-4</v>
      </c>
      <c r="G2979" s="45">
        <v>1.3029343399999999E-3</v>
      </c>
      <c r="H2979" s="45">
        <v>4.3993349999999999E-3</v>
      </c>
    </row>
    <row r="2980" spans="1:8" x14ac:dyDescent="0.35">
      <c r="A2980" s="45" t="s">
        <v>171</v>
      </c>
      <c r="B2980" s="45" t="s">
        <v>11</v>
      </c>
      <c r="C2980" s="45" t="s">
        <v>28</v>
      </c>
      <c r="D2980" s="45">
        <v>320</v>
      </c>
      <c r="E2980" s="45">
        <v>6.8693212400000002E-3</v>
      </c>
      <c r="F2980" s="45">
        <v>9.6741152000000003E-4</v>
      </c>
      <c r="G2980" s="45">
        <v>1.2872538E-3</v>
      </c>
      <c r="H2980" s="45">
        <v>4.6146554399999996E-3</v>
      </c>
    </row>
    <row r="2981" spans="1:8" x14ac:dyDescent="0.35">
      <c r="A2981" s="45" t="s">
        <v>171</v>
      </c>
      <c r="B2981" s="45" t="s">
        <v>12</v>
      </c>
      <c r="C2981" s="45" t="s">
        <v>28</v>
      </c>
      <c r="D2981" s="45">
        <v>215</v>
      </c>
      <c r="E2981" s="45">
        <v>8.9959623000000002E-3</v>
      </c>
      <c r="F2981" s="45">
        <v>1.13926549E-3</v>
      </c>
      <c r="G2981" s="45">
        <v>1.74989212E-3</v>
      </c>
      <c r="H2981" s="45">
        <v>6.1068042300000003E-3</v>
      </c>
    </row>
    <row r="2982" spans="1:8" x14ac:dyDescent="0.35">
      <c r="A2982" s="45" t="s">
        <v>171</v>
      </c>
      <c r="B2982" s="45" t="s">
        <v>13</v>
      </c>
      <c r="C2982" s="45" t="s">
        <v>28</v>
      </c>
      <c r="D2982" s="45">
        <v>518</v>
      </c>
      <c r="E2982" s="45">
        <v>8.33483013E-3</v>
      </c>
      <c r="F2982" s="45">
        <v>1.16614358E-3</v>
      </c>
      <c r="G2982" s="45">
        <v>1.6253527899999999E-3</v>
      </c>
      <c r="H2982" s="45">
        <v>5.5433332699999999E-3</v>
      </c>
    </row>
    <row r="2983" spans="1:8" x14ac:dyDescent="0.35">
      <c r="A2983" s="45" t="s">
        <v>171</v>
      </c>
      <c r="B2983" s="45" t="s">
        <v>8</v>
      </c>
      <c r="C2983" s="45" t="s">
        <v>29</v>
      </c>
      <c r="D2983" s="45">
        <v>692</v>
      </c>
      <c r="E2983" s="45">
        <v>7.3673160500000003E-3</v>
      </c>
      <c r="F2983" s="45">
        <v>9.5838995999999999E-4</v>
      </c>
      <c r="G2983" s="45">
        <v>1.6875566199999999E-3</v>
      </c>
      <c r="H2983" s="45">
        <v>4.7213689699999997E-3</v>
      </c>
    </row>
    <row r="2984" spans="1:8" x14ac:dyDescent="0.35">
      <c r="A2984" s="45" t="s">
        <v>171</v>
      </c>
      <c r="B2984" s="45" t="s">
        <v>10</v>
      </c>
      <c r="C2984" s="45" t="s">
        <v>29</v>
      </c>
      <c r="D2984" s="45">
        <v>299</v>
      </c>
      <c r="E2984" s="45">
        <v>6.4962681899999996E-3</v>
      </c>
      <c r="F2984" s="45">
        <v>8.0492048999999998E-4</v>
      </c>
      <c r="G2984" s="45">
        <v>1.42477214E-3</v>
      </c>
      <c r="H2984" s="45">
        <v>4.2665750699999996E-3</v>
      </c>
    </row>
    <row r="2985" spans="1:8" x14ac:dyDescent="0.35">
      <c r="A2985" s="45" t="s">
        <v>171</v>
      </c>
      <c r="B2985" s="45" t="s">
        <v>11</v>
      </c>
      <c r="C2985" s="45" t="s">
        <v>29</v>
      </c>
      <c r="D2985" s="45">
        <v>142</v>
      </c>
      <c r="E2985" s="45">
        <v>7.2976165100000004E-3</v>
      </c>
      <c r="F2985" s="45">
        <v>1.0085743400000001E-3</v>
      </c>
      <c r="G2985" s="45">
        <v>1.6172727999999999E-3</v>
      </c>
      <c r="H2985" s="45">
        <v>4.6717687800000001E-3</v>
      </c>
    </row>
    <row r="2986" spans="1:8" x14ac:dyDescent="0.35">
      <c r="A2986" s="45" t="s">
        <v>171</v>
      </c>
      <c r="B2986" s="45" t="s">
        <v>12</v>
      </c>
      <c r="C2986" s="45" t="s">
        <v>29</v>
      </c>
      <c r="D2986" s="45">
        <v>48</v>
      </c>
      <c r="E2986" s="45">
        <v>8.5023627799999998E-3</v>
      </c>
      <c r="F2986" s="45">
        <v>1.0498647300000001E-3</v>
      </c>
      <c r="G2986" s="45">
        <v>2.6957945100000002E-3</v>
      </c>
      <c r="H2986" s="45">
        <v>4.7567030999999997E-3</v>
      </c>
    </row>
    <row r="2987" spans="1:8" x14ac:dyDescent="0.35">
      <c r="A2987" s="45" t="s">
        <v>171</v>
      </c>
      <c r="B2987" s="45" t="s">
        <v>13</v>
      </c>
      <c r="C2987" s="45" t="s">
        <v>29</v>
      </c>
      <c r="D2987" s="45">
        <v>203</v>
      </c>
      <c r="E2987" s="45">
        <v>8.4306579400000008E-3</v>
      </c>
      <c r="F2987" s="45">
        <v>1.1277022900000001E-3</v>
      </c>
      <c r="G2987" s="45">
        <v>1.8853765300000001E-3</v>
      </c>
      <c r="H2987" s="45">
        <v>5.4175786500000002E-3</v>
      </c>
    </row>
    <row r="2988" spans="1:8" x14ac:dyDescent="0.35">
      <c r="A2988" s="45" t="s">
        <v>171</v>
      </c>
      <c r="B2988" s="45" t="s">
        <v>8</v>
      </c>
      <c r="C2988" s="45" t="s">
        <v>30</v>
      </c>
      <c r="D2988" s="45">
        <v>7892</v>
      </c>
      <c r="E2988" s="45">
        <v>4.7042625100000004E-3</v>
      </c>
      <c r="F2988" s="45">
        <v>9.7377653000000003E-4</v>
      </c>
      <c r="G2988" s="45">
        <v>7.1251365999999998E-4</v>
      </c>
      <c r="H2988" s="45">
        <v>3.01797184E-3</v>
      </c>
    </row>
    <row r="2989" spans="1:8" x14ac:dyDescent="0.35">
      <c r="A2989" s="45" t="s">
        <v>171</v>
      </c>
      <c r="B2989" s="45" t="s">
        <v>10</v>
      </c>
      <c r="C2989" s="45" t="s">
        <v>30</v>
      </c>
      <c r="D2989" s="45">
        <v>4598</v>
      </c>
      <c r="E2989" s="45">
        <v>4.52395492E-3</v>
      </c>
      <c r="F2989" s="45">
        <v>9.1061609000000002E-4</v>
      </c>
      <c r="G2989" s="45">
        <v>6.7969593999999995E-4</v>
      </c>
      <c r="H2989" s="45">
        <v>2.9336424099999999E-3</v>
      </c>
    </row>
    <row r="2990" spans="1:8" x14ac:dyDescent="0.35">
      <c r="A2990" s="45" t="s">
        <v>171</v>
      </c>
      <c r="B2990" s="45" t="s">
        <v>11</v>
      </c>
      <c r="C2990" s="45" t="s">
        <v>30</v>
      </c>
      <c r="D2990" s="45">
        <v>1777</v>
      </c>
      <c r="E2990" s="45">
        <v>4.61799017E-3</v>
      </c>
      <c r="F2990" s="45">
        <v>1.00685953E-3</v>
      </c>
      <c r="G2990" s="45">
        <v>6.9013893000000005E-4</v>
      </c>
      <c r="H2990" s="45">
        <v>2.9209912399999999E-3</v>
      </c>
    </row>
    <row r="2991" spans="1:8" x14ac:dyDescent="0.35">
      <c r="A2991" s="45" t="s">
        <v>171</v>
      </c>
      <c r="B2991" s="45" t="s">
        <v>12</v>
      </c>
      <c r="C2991" s="45" t="s">
        <v>30</v>
      </c>
      <c r="D2991" s="45">
        <v>416</v>
      </c>
      <c r="E2991" s="45">
        <v>5.4319408699999997E-3</v>
      </c>
      <c r="F2991" s="45">
        <v>1.2777664099999999E-3</v>
      </c>
      <c r="G2991" s="45">
        <v>7.9660766999999999E-4</v>
      </c>
      <c r="H2991" s="45">
        <v>3.3575663099999998E-3</v>
      </c>
    </row>
    <row r="2992" spans="1:8" x14ac:dyDescent="0.35">
      <c r="A2992" s="45" t="s">
        <v>171</v>
      </c>
      <c r="B2992" s="45" t="s">
        <v>13</v>
      </c>
      <c r="C2992" s="45" t="s">
        <v>30</v>
      </c>
      <c r="D2992" s="45">
        <v>1101</v>
      </c>
      <c r="E2992" s="45">
        <v>5.3215613700000001E-3</v>
      </c>
      <c r="F2992" s="45">
        <v>1.0692928200000001E-3</v>
      </c>
      <c r="G2992" s="45">
        <v>8.5390571000000005E-4</v>
      </c>
      <c r="H2992" s="45">
        <v>3.3983623600000001E-3</v>
      </c>
    </row>
    <row r="2993" spans="1:8" x14ac:dyDescent="0.35">
      <c r="A2993" s="45" t="s">
        <v>171</v>
      </c>
      <c r="B2993" s="45" t="s">
        <v>8</v>
      </c>
      <c r="C2993" s="45" t="s">
        <v>31</v>
      </c>
      <c r="D2993" s="45">
        <v>3259</v>
      </c>
      <c r="E2993" s="45">
        <v>5.0203529400000002E-3</v>
      </c>
      <c r="F2993" s="45">
        <v>9.7324833999999996E-4</v>
      </c>
      <c r="G2993" s="45">
        <v>5.3852271999999999E-4</v>
      </c>
      <c r="H2993" s="45">
        <v>3.5085814099999999E-3</v>
      </c>
    </row>
    <row r="2994" spans="1:8" x14ac:dyDescent="0.35">
      <c r="A2994" s="45" t="s">
        <v>171</v>
      </c>
      <c r="B2994" s="45" t="s">
        <v>10</v>
      </c>
      <c r="C2994" s="45" t="s">
        <v>31</v>
      </c>
      <c r="D2994" s="45">
        <v>1595</v>
      </c>
      <c r="E2994" s="45">
        <v>4.6622980300000004E-3</v>
      </c>
      <c r="F2994" s="45">
        <v>9.2416961999999998E-4</v>
      </c>
      <c r="G2994" s="45">
        <v>4.9820742999999998E-4</v>
      </c>
      <c r="H2994" s="45">
        <v>3.2399205299999999E-3</v>
      </c>
    </row>
    <row r="2995" spans="1:8" x14ac:dyDescent="0.35">
      <c r="A2995" s="45" t="s">
        <v>171</v>
      </c>
      <c r="B2995" s="45" t="s">
        <v>11</v>
      </c>
      <c r="C2995" s="45" t="s">
        <v>31</v>
      </c>
      <c r="D2995" s="45">
        <v>831</v>
      </c>
      <c r="E2995" s="45">
        <v>4.9049419300000001E-3</v>
      </c>
      <c r="F2995" s="45">
        <v>1.00264048E-3</v>
      </c>
      <c r="G2995" s="45">
        <v>4.9502471999999999E-4</v>
      </c>
      <c r="H2995" s="45">
        <v>3.4072762399999998E-3</v>
      </c>
    </row>
    <row r="2996" spans="1:8" x14ac:dyDescent="0.35">
      <c r="A2996" s="45" t="s">
        <v>171</v>
      </c>
      <c r="B2996" s="45" t="s">
        <v>12</v>
      </c>
      <c r="C2996" s="45" t="s">
        <v>31</v>
      </c>
      <c r="D2996" s="45">
        <v>126</v>
      </c>
      <c r="E2996" s="45">
        <v>6.1205722000000004E-3</v>
      </c>
      <c r="F2996" s="45">
        <v>1.2423755700000001E-3</v>
      </c>
      <c r="G2996" s="45">
        <v>5.9477857000000002E-4</v>
      </c>
      <c r="H2996" s="45">
        <v>4.2834176200000004E-3</v>
      </c>
    </row>
    <row r="2997" spans="1:8" x14ac:dyDescent="0.35">
      <c r="A2997" s="45" t="s">
        <v>171</v>
      </c>
      <c r="B2997" s="45" t="s">
        <v>13</v>
      </c>
      <c r="C2997" s="45" t="s">
        <v>31</v>
      </c>
      <c r="D2997" s="45">
        <v>707</v>
      </c>
      <c r="E2997" s="45">
        <v>5.7677030199999998E-3</v>
      </c>
      <c r="F2997" s="45">
        <v>1.0014600199999999E-3</v>
      </c>
      <c r="G2997" s="45">
        <v>6.7057574000000005E-4</v>
      </c>
      <c r="H2997" s="45">
        <v>4.09566676E-3</v>
      </c>
    </row>
    <row r="2998" spans="1:8" x14ac:dyDescent="0.35">
      <c r="A2998" s="45" t="s">
        <v>171</v>
      </c>
      <c r="B2998" s="45" t="s">
        <v>8</v>
      </c>
      <c r="C2998" s="45" t="s">
        <v>159</v>
      </c>
      <c r="D2998" s="45">
        <v>1801</v>
      </c>
      <c r="E2998" s="45">
        <v>6.8603474000000003E-3</v>
      </c>
      <c r="F2998" s="45">
        <v>1.1830166400000001E-3</v>
      </c>
      <c r="G2998" s="45">
        <v>9.9499095999999992E-4</v>
      </c>
      <c r="H2998" s="45">
        <v>4.6823393000000003E-3</v>
      </c>
    </row>
    <row r="2999" spans="1:8" x14ac:dyDescent="0.35">
      <c r="A2999" s="45" t="s">
        <v>171</v>
      </c>
      <c r="B2999" s="45" t="s">
        <v>10</v>
      </c>
      <c r="C2999" s="45" t="s">
        <v>159</v>
      </c>
      <c r="D2999" s="45">
        <v>742</v>
      </c>
      <c r="E2999" s="45">
        <v>6.0968538600000002E-3</v>
      </c>
      <c r="F2999" s="45">
        <v>1.05115029E-3</v>
      </c>
      <c r="G2999" s="45">
        <v>9.8300052999999998E-4</v>
      </c>
      <c r="H2999" s="45">
        <v>4.0627025400000001E-3</v>
      </c>
    </row>
    <row r="3000" spans="1:8" x14ac:dyDescent="0.35">
      <c r="A3000" s="45" t="s">
        <v>171</v>
      </c>
      <c r="B3000" s="45" t="s">
        <v>11</v>
      </c>
      <c r="C3000" s="45" t="s">
        <v>159</v>
      </c>
      <c r="D3000" s="45">
        <v>391</v>
      </c>
      <c r="E3000" s="45">
        <v>6.4520872300000004E-3</v>
      </c>
      <c r="F3000" s="45">
        <v>1.25322629E-3</v>
      </c>
      <c r="G3000" s="45">
        <v>7.6388864000000005E-4</v>
      </c>
      <c r="H3000" s="45">
        <v>4.4349718099999996E-3</v>
      </c>
    </row>
    <row r="3001" spans="1:8" x14ac:dyDescent="0.35">
      <c r="A3001" s="45" t="s">
        <v>171</v>
      </c>
      <c r="B3001" s="45" t="s">
        <v>12</v>
      </c>
      <c r="C3001" s="45" t="s">
        <v>159</v>
      </c>
      <c r="D3001" s="45">
        <v>267</v>
      </c>
      <c r="E3001" s="45">
        <v>8.4042513900000008E-3</v>
      </c>
      <c r="F3001" s="45">
        <v>1.4546050999999999E-3</v>
      </c>
      <c r="G3001" s="45">
        <v>1.3223919100000001E-3</v>
      </c>
      <c r="H3001" s="45">
        <v>5.6272538800000004E-3</v>
      </c>
    </row>
    <row r="3002" spans="1:8" x14ac:dyDescent="0.35">
      <c r="A3002" s="45" t="s">
        <v>171</v>
      </c>
      <c r="B3002" s="45" t="s">
        <v>13</v>
      </c>
      <c r="C3002" s="45" t="s">
        <v>159</v>
      </c>
      <c r="D3002" s="45">
        <v>401</v>
      </c>
      <c r="E3002" s="45">
        <v>7.6431892399999998E-3</v>
      </c>
      <c r="F3002" s="45">
        <v>1.1777267299999999E-3</v>
      </c>
      <c r="G3002" s="45">
        <v>1.0245217899999999E-3</v>
      </c>
      <c r="H3002" s="45">
        <v>5.44094023E-3</v>
      </c>
    </row>
    <row r="3003" spans="1:8" x14ac:dyDescent="0.35">
      <c r="A3003" s="45" t="s">
        <v>171</v>
      </c>
      <c r="B3003" s="45" t="s">
        <v>8</v>
      </c>
      <c r="C3003" s="45" t="s">
        <v>33</v>
      </c>
      <c r="D3003" s="45">
        <v>863</v>
      </c>
      <c r="E3003" s="45">
        <v>8.0959237600000001E-3</v>
      </c>
      <c r="F3003" s="45">
        <v>1.3503844E-3</v>
      </c>
      <c r="G3003" s="45">
        <v>1.49431598E-3</v>
      </c>
      <c r="H3003" s="45">
        <v>5.2511424200000004E-3</v>
      </c>
    </row>
    <row r="3004" spans="1:8" x14ac:dyDescent="0.35">
      <c r="A3004" s="45" t="s">
        <v>171</v>
      </c>
      <c r="B3004" s="45" t="s">
        <v>10</v>
      </c>
      <c r="C3004" s="45" t="s">
        <v>33</v>
      </c>
      <c r="D3004" s="45">
        <v>343</v>
      </c>
      <c r="E3004" s="45">
        <v>7.3894217999999996E-3</v>
      </c>
      <c r="F3004" s="45">
        <v>1.2514169999999999E-3</v>
      </c>
      <c r="G3004" s="45">
        <v>1.2696048200000001E-3</v>
      </c>
      <c r="H3004" s="45">
        <v>4.8683995100000004E-3</v>
      </c>
    </row>
    <row r="3005" spans="1:8" x14ac:dyDescent="0.35">
      <c r="A3005" s="45" t="s">
        <v>171</v>
      </c>
      <c r="B3005" s="45" t="s">
        <v>11</v>
      </c>
      <c r="C3005" s="45" t="s">
        <v>33</v>
      </c>
      <c r="D3005" s="45">
        <v>207</v>
      </c>
      <c r="E3005" s="45">
        <v>7.9594961100000004E-3</v>
      </c>
      <c r="F3005" s="45">
        <v>1.27722958E-3</v>
      </c>
      <c r="G3005" s="45">
        <v>1.4439633299999999E-3</v>
      </c>
      <c r="H3005" s="45">
        <v>5.2382467599999998E-3</v>
      </c>
    </row>
    <row r="3006" spans="1:8" x14ac:dyDescent="0.35">
      <c r="A3006" s="45" t="s">
        <v>171</v>
      </c>
      <c r="B3006" s="45" t="s">
        <v>12</v>
      </c>
      <c r="C3006" s="45" t="s">
        <v>33</v>
      </c>
      <c r="D3006" s="45">
        <v>69</v>
      </c>
      <c r="E3006" s="45">
        <v>9.4758115899999992E-3</v>
      </c>
      <c r="F3006" s="45">
        <v>1.73728507E-3</v>
      </c>
      <c r="G3006" s="45">
        <v>1.6878017000000001E-3</v>
      </c>
      <c r="H3006" s="45">
        <v>6.0507244199999996E-3</v>
      </c>
    </row>
    <row r="3007" spans="1:8" x14ac:dyDescent="0.35">
      <c r="A3007" s="45" t="s">
        <v>171</v>
      </c>
      <c r="B3007" s="45" t="s">
        <v>13</v>
      </c>
      <c r="C3007" s="45" t="s">
        <v>33</v>
      </c>
      <c r="D3007" s="45">
        <v>244</v>
      </c>
      <c r="E3007" s="45">
        <v>8.8146058599999997E-3</v>
      </c>
      <c r="F3007" s="45">
        <v>1.4421578599999999E-3</v>
      </c>
      <c r="G3007" s="45">
        <v>1.79820294E-3</v>
      </c>
      <c r="H3007" s="45">
        <v>5.5740074399999997E-3</v>
      </c>
    </row>
    <row r="3008" spans="1:8" x14ac:dyDescent="0.35">
      <c r="A3008" s="45" t="s">
        <v>171</v>
      </c>
      <c r="B3008" s="45" t="s">
        <v>8</v>
      </c>
      <c r="C3008" s="45" t="s">
        <v>34</v>
      </c>
      <c r="D3008" s="45">
        <v>927</v>
      </c>
      <c r="E3008" s="45">
        <v>6.1175409100000001E-3</v>
      </c>
      <c r="F3008" s="45">
        <v>1.0847289800000001E-3</v>
      </c>
      <c r="G3008" s="45">
        <v>8.2032318000000001E-4</v>
      </c>
      <c r="H3008" s="45">
        <v>4.2124882800000001E-3</v>
      </c>
    </row>
    <row r="3009" spans="1:8" x14ac:dyDescent="0.35">
      <c r="A3009" s="45" t="s">
        <v>171</v>
      </c>
      <c r="B3009" s="45" t="s">
        <v>10</v>
      </c>
      <c r="C3009" s="45" t="s">
        <v>34</v>
      </c>
      <c r="D3009" s="45">
        <v>373</v>
      </c>
      <c r="E3009" s="45">
        <v>5.4638005200000001E-3</v>
      </c>
      <c r="F3009" s="45">
        <v>9.2077475999999996E-4</v>
      </c>
      <c r="G3009" s="45">
        <v>7.1030037000000001E-4</v>
      </c>
      <c r="H3009" s="45">
        <v>3.8327249199999998E-3</v>
      </c>
    </row>
    <row r="3010" spans="1:8" x14ac:dyDescent="0.35">
      <c r="A3010" s="45" t="s">
        <v>171</v>
      </c>
      <c r="B3010" s="45" t="s">
        <v>11</v>
      </c>
      <c r="C3010" s="45" t="s">
        <v>34</v>
      </c>
      <c r="D3010" s="45">
        <v>164</v>
      </c>
      <c r="E3010" s="45">
        <v>5.9724336899999999E-3</v>
      </c>
      <c r="F3010" s="45">
        <v>1.1719453399999999E-3</v>
      </c>
      <c r="G3010" s="45">
        <v>8.0566823999999996E-4</v>
      </c>
      <c r="H3010" s="45">
        <v>3.99481968E-3</v>
      </c>
    </row>
    <row r="3011" spans="1:8" x14ac:dyDescent="0.35">
      <c r="A3011" s="45" t="s">
        <v>171</v>
      </c>
      <c r="B3011" s="45" t="s">
        <v>12</v>
      </c>
      <c r="C3011" s="45" t="s">
        <v>34</v>
      </c>
      <c r="D3011" s="45">
        <v>128</v>
      </c>
      <c r="E3011" s="45">
        <v>7.0620838199999996E-3</v>
      </c>
      <c r="F3011" s="45">
        <v>1.2946684799999999E-3</v>
      </c>
      <c r="G3011" s="45">
        <v>9.3469663999999999E-4</v>
      </c>
      <c r="H3011" s="45">
        <v>4.8327182299999997E-3</v>
      </c>
    </row>
    <row r="3012" spans="1:8" x14ac:dyDescent="0.35">
      <c r="A3012" s="45" t="s">
        <v>171</v>
      </c>
      <c r="B3012" s="45" t="s">
        <v>13</v>
      </c>
      <c r="C3012" s="45" t="s">
        <v>34</v>
      </c>
      <c r="D3012" s="45">
        <v>262</v>
      </c>
      <c r="E3012" s="45">
        <v>6.6776220200000002E-3</v>
      </c>
      <c r="F3012" s="45">
        <v>1.1609854200000001E-3</v>
      </c>
      <c r="G3012" s="45">
        <v>9.3025490999999998E-4</v>
      </c>
      <c r="H3012" s="45">
        <v>4.5863812199999996E-3</v>
      </c>
    </row>
    <row r="3013" spans="1:8" x14ac:dyDescent="0.35">
      <c r="A3013" s="45" t="s">
        <v>171</v>
      </c>
      <c r="B3013" s="45" t="s">
        <v>8</v>
      </c>
      <c r="C3013" s="45" t="s">
        <v>35</v>
      </c>
      <c r="D3013" s="45">
        <v>1029</v>
      </c>
      <c r="E3013" s="45">
        <v>6.3894060500000001E-3</v>
      </c>
      <c r="F3013" s="45">
        <v>1.01800088E-3</v>
      </c>
      <c r="G3013" s="45">
        <v>1.12142518E-3</v>
      </c>
      <c r="H3013" s="45">
        <v>4.2499795199999997E-3</v>
      </c>
    </row>
    <row r="3014" spans="1:8" x14ac:dyDescent="0.35">
      <c r="A3014" s="45" t="s">
        <v>171</v>
      </c>
      <c r="B3014" s="45" t="s">
        <v>10</v>
      </c>
      <c r="C3014" s="45" t="s">
        <v>35</v>
      </c>
      <c r="D3014" s="45">
        <v>401</v>
      </c>
      <c r="E3014" s="45">
        <v>5.4252387400000003E-3</v>
      </c>
      <c r="F3014" s="45">
        <v>9.1648748000000004E-4</v>
      </c>
      <c r="G3014" s="45">
        <v>9.4578345999999996E-4</v>
      </c>
      <c r="H3014" s="45">
        <v>3.5629673500000001E-3</v>
      </c>
    </row>
    <row r="3015" spans="1:8" x14ac:dyDescent="0.35">
      <c r="A3015" s="45" t="s">
        <v>171</v>
      </c>
      <c r="B3015" s="45" t="s">
        <v>11</v>
      </c>
      <c r="C3015" s="45" t="s">
        <v>35</v>
      </c>
      <c r="D3015" s="45">
        <v>278</v>
      </c>
      <c r="E3015" s="45">
        <v>6.5073772E-3</v>
      </c>
      <c r="F3015" s="45">
        <v>1.0318825900000001E-3</v>
      </c>
      <c r="G3015" s="45">
        <v>1.20378672E-3</v>
      </c>
      <c r="H3015" s="45">
        <v>4.2717074199999996E-3</v>
      </c>
    </row>
    <row r="3016" spans="1:8" x14ac:dyDescent="0.35">
      <c r="A3016" s="45" t="s">
        <v>171</v>
      </c>
      <c r="B3016" s="45" t="s">
        <v>12</v>
      </c>
      <c r="C3016" s="45" t="s">
        <v>35</v>
      </c>
      <c r="D3016" s="45">
        <v>87</v>
      </c>
      <c r="E3016" s="45">
        <v>7.7256276699999996E-3</v>
      </c>
      <c r="F3016" s="45">
        <v>1.3688003300000001E-3</v>
      </c>
      <c r="G3016" s="45">
        <v>1.0255691600000001E-3</v>
      </c>
      <c r="H3016" s="45">
        <v>5.3312577300000004E-3</v>
      </c>
    </row>
    <row r="3017" spans="1:8" x14ac:dyDescent="0.35">
      <c r="A3017" s="45" t="s">
        <v>171</v>
      </c>
      <c r="B3017" s="45" t="s">
        <v>13</v>
      </c>
      <c r="C3017" s="45" t="s">
        <v>35</v>
      </c>
      <c r="D3017" s="45">
        <v>263</v>
      </c>
      <c r="E3017" s="45">
        <v>7.2927666200000001E-3</v>
      </c>
      <c r="F3017" s="45">
        <v>1.0420624900000001E-3</v>
      </c>
      <c r="G3017" s="45">
        <v>1.33387879E-3</v>
      </c>
      <c r="H3017" s="45">
        <v>4.9168248600000002E-3</v>
      </c>
    </row>
    <row r="3018" spans="1:8" x14ac:dyDescent="0.35">
      <c r="A3018" s="45" t="s">
        <v>171</v>
      </c>
      <c r="B3018" s="45" t="s">
        <v>8</v>
      </c>
      <c r="C3018" s="45" t="s">
        <v>36</v>
      </c>
      <c r="D3018" s="45">
        <v>1527</v>
      </c>
      <c r="E3018" s="45">
        <v>7.5571197399999998E-3</v>
      </c>
      <c r="F3018" s="45">
        <v>1.00966529E-3</v>
      </c>
      <c r="G3018" s="45">
        <v>1.24419377E-3</v>
      </c>
      <c r="H3018" s="45">
        <v>5.3032601999999998E-3</v>
      </c>
    </row>
    <row r="3019" spans="1:8" x14ac:dyDescent="0.35">
      <c r="A3019" s="45" t="s">
        <v>171</v>
      </c>
      <c r="B3019" s="45" t="s">
        <v>10</v>
      </c>
      <c r="C3019" s="45" t="s">
        <v>36</v>
      </c>
      <c r="D3019" s="45">
        <v>513</v>
      </c>
      <c r="E3019" s="45">
        <v>6.5477670700000001E-3</v>
      </c>
      <c r="F3019" s="45">
        <v>8.4894568999999999E-4</v>
      </c>
      <c r="G3019" s="45">
        <v>1.1213763900000001E-3</v>
      </c>
      <c r="H3019" s="45">
        <v>4.5774445299999996E-3</v>
      </c>
    </row>
    <row r="3020" spans="1:8" x14ac:dyDescent="0.35">
      <c r="A3020" s="45" t="s">
        <v>171</v>
      </c>
      <c r="B3020" s="45" t="s">
        <v>11</v>
      </c>
      <c r="C3020" s="45" t="s">
        <v>36</v>
      </c>
      <c r="D3020" s="45">
        <v>356</v>
      </c>
      <c r="E3020" s="45">
        <v>7.6873306899999999E-3</v>
      </c>
      <c r="F3020" s="45">
        <v>9.6623987000000002E-4</v>
      </c>
      <c r="G3020" s="45">
        <v>1.2539661500000001E-3</v>
      </c>
      <c r="H3020" s="45">
        <v>5.4671241799999996E-3</v>
      </c>
    </row>
    <row r="3021" spans="1:8" x14ac:dyDescent="0.35">
      <c r="A3021" s="45" t="s">
        <v>171</v>
      </c>
      <c r="B3021" s="45" t="s">
        <v>12</v>
      </c>
      <c r="C3021" s="45" t="s">
        <v>36</v>
      </c>
      <c r="D3021" s="45">
        <v>146</v>
      </c>
      <c r="E3021" s="45">
        <v>8.4734903499999997E-3</v>
      </c>
      <c r="F3021" s="45">
        <v>1.4125917099999999E-3</v>
      </c>
      <c r="G3021" s="45">
        <v>1.16541389E-3</v>
      </c>
      <c r="H3021" s="45">
        <v>5.89548429E-3</v>
      </c>
    </row>
    <row r="3022" spans="1:8" x14ac:dyDescent="0.35">
      <c r="A3022" s="45" t="s">
        <v>171</v>
      </c>
      <c r="B3022" s="45" t="s">
        <v>13</v>
      </c>
      <c r="C3022" s="45" t="s">
        <v>36</v>
      </c>
      <c r="D3022" s="45">
        <v>512</v>
      </c>
      <c r="E3022" s="45">
        <v>8.2165976900000007E-3</v>
      </c>
      <c r="F3022" s="45">
        <v>1.0859960399999999E-3</v>
      </c>
      <c r="G3022" s="45">
        <v>1.3829207599999999E-3</v>
      </c>
      <c r="H3022" s="45">
        <v>5.7476804099999999E-3</v>
      </c>
    </row>
    <row r="3023" spans="1:8" x14ac:dyDescent="0.35">
      <c r="A3023" s="45" t="s">
        <v>171</v>
      </c>
      <c r="B3023" s="45" t="s">
        <v>8</v>
      </c>
      <c r="C3023" s="45" t="s">
        <v>37</v>
      </c>
      <c r="D3023" s="45">
        <v>1698</v>
      </c>
      <c r="E3023" s="45">
        <v>5.7517556399999999E-3</v>
      </c>
      <c r="F3023" s="45">
        <v>9.6780502E-4</v>
      </c>
      <c r="G3023" s="45">
        <v>7.9761570000000002E-4</v>
      </c>
      <c r="H3023" s="45">
        <v>3.9863344500000002E-3</v>
      </c>
    </row>
    <row r="3024" spans="1:8" x14ac:dyDescent="0.35">
      <c r="A3024" s="45" t="s">
        <v>171</v>
      </c>
      <c r="B3024" s="45" t="s">
        <v>10</v>
      </c>
      <c r="C3024" s="45" t="s">
        <v>37</v>
      </c>
      <c r="D3024" s="45">
        <v>759</v>
      </c>
      <c r="E3024" s="45">
        <v>5.0352709500000002E-3</v>
      </c>
      <c r="F3024" s="45">
        <v>8.8391439000000004E-4</v>
      </c>
      <c r="G3024" s="45">
        <v>6.963351E-4</v>
      </c>
      <c r="H3024" s="45">
        <v>3.45502099E-3</v>
      </c>
    </row>
    <row r="3025" spans="1:8" x14ac:dyDescent="0.35">
      <c r="A3025" s="45" t="s">
        <v>171</v>
      </c>
      <c r="B3025" s="45" t="s">
        <v>11</v>
      </c>
      <c r="C3025" s="45" t="s">
        <v>37</v>
      </c>
      <c r="D3025" s="45">
        <v>434</v>
      </c>
      <c r="E3025" s="45">
        <v>5.9218454400000002E-3</v>
      </c>
      <c r="F3025" s="45">
        <v>1.0123578799999999E-3</v>
      </c>
      <c r="G3025" s="45">
        <v>7.5823495999999995E-4</v>
      </c>
      <c r="H3025" s="45">
        <v>4.1512520999999998E-3</v>
      </c>
    </row>
    <row r="3026" spans="1:8" x14ac:dyDescent="0.35">
      <c r="A3026" s="45" t="s">
        <v>171</v>
      </c>
      <c r="B3026" s="45" t="s">
        <v>12</v>
      </c>
      <c r="C3026" s="45" t="s">
        <v>37</v>
      </c>
      <c r="D3026" s="45">
        <v>91</v>
      </c>
      <c r="E3026" s="45">
        <v>7.8991145299999992E-3</v>
      </c>
      <c r="F3026" s="45">
        <v>1.1876778399999999E-3</v>
      </c>
      <c r="G3026" s="45">
        <v>1.1982344099999999E-3</v>
      </c>
      <c r="H3026" s="45">
        <v>5.5132018499999998E-3</v>
      </c>
    </row>
    <row r="3027" spans="1:8" x14ac:dyDescent="0.35">
      <c r="A3027" s="45" t="s">
        <v>171</v>
      </c>
      <c r="B3027" s="45" t="s">
        <v>13</v>
      </c>
      <c r="C3027" s="45" t="s">
        <v>37</v>
      </c>
      <c r="D3027" s="45">
        <v>414</v>
      </c>
      <c r="E3027" s="45">
        <v>6.4150001999999998E-3</v>
      </c>
      <c r="F3027" s="45">
        <v>1.0265698199999999E-3</v>
      </c>
      <c r="G3027" s="45">
        <v>9.3652128000000002E-4</v>
      </c>
      <c r="H3027" s="45">
        <v>4.45190866E-3</v>
      </c>
    </row>
    <row r="3028" spans="1:8" x14ac:dyDescent="0.35">
      <c r="A3028" s="45" t="s">
        <v>171</v>
      </c>
      <c r="B3028" s="45" t="s">
        <v>8</v>
      </c>
      <c r="C3028" s="45" t="s">
        <v>38</v>
      </c>
      <c r="D3028" s="45">
        <v>986</v>
      </c>
      <c r="E3028" s="45">
        <v>7.06037277E-3</v>
      </c>
      <c r="F3028" s="45">
        <v>1.14720649E-3</v>
      </c>
      <c r="G3028" s="45">
        <v>1.0493315999999999E-3</v>
      </c>
      <c r="H3028" s="45">
        <v>4.8638341800000002E-3</v>
      </c>
    </row>
    <row r="3029" spans="1:8" x14ac:dyDescent="0.35">
      <c r="A3029" s="45" t="s">
        <v>171</v>
      </c>
      <c r="B3029" s="45" t="s">
        <v>10</v>
      </c>
      <c r="C3029" s="45" t="s">
        <v>38</v>
      </c>
      <c r="D3029" s="45">
        <v>377</v>
      </c>
      <c r="E3029" s="45">
        <v>6.14835053E-3</v>
      </c>
      <c r="F3029" s="45">
        <v>1.0382279800000001E-3</v>
      </c>
      <c r="G3029" s="45">
        <v>9.3737694E-4</v>
      </c>
      <c r="H3029" s="45">
        <v>4.1727451099999998E-3</v>
      </c>
    </row>
    <row r="3030" spans="1:8" x14ac:dyDescent="0.35">
      <c r="A3030" s="45" t="s">
        <v>171</v>
      </c>
      <c r="B3030" s="45" t="s">
        <v>11</v>
      </c>
      <c r="C3030" s="45" t="s">
        <v>38</v>
      </c>
      <c r="D3030" s="45">
        <v>250</v>
      </c>
      <c r="E3030" s="45">
        <v>7.3571757100000003E-3</v>
      </c>
      <c r="F3030" s="45">
        <v>1.05828679E-3</v>
      </c>
      <c r="G3030" s="45">
        <v>1.0307868E-3</v>
      </c>
      <c r="H3030" s="45">
        <v>5.26810162E-3</v>
      </c>
    </row>
    <row r="3031" spans="1:8" x14ac:dyDescent="0.35">
      <c r="A3031" s="45" t="s">
        <v>171</v>
      </c>
      <c r="B3031" s="45" t="s">
        <v>12</v>
      </c>
      <c r="C3031" s="45" t="s">
        <v>38</v>
      </c>
      <c r="D3031" s="45">
        <v>85</v>
      </c>
      <c r="E3031" s="45">
        <v>8.5283222000000006E-3</v>
      </c>
      <c r="F3031" s="45">
        <v>1.4283766899999999E-3</v>
      </c>
      <c r="G3031" s="45">
        <v>1.1173744999999999E-3</v>
      </c>
      <c r="H3031" s="45">
        <v>5.98257054E-3</v>
      </c>
    </row>
    <row r="3032" spans="1:8" x14ac:dyDescent="0.35">
      <c r="A3032" s="45" t="s">
        <v>171</v>
      </c>
      <c r="B3032" s="45" t="s">
        <v>13</v>
      </c>
      <c r="C3032" s="45" t="s">
        <v>38</v>
      </c>
      <c r="D3032" s="45">
        <v>274</v>
      </c>
      <c r="E3032" s="45">
        <v>7.5890441100000001E-3</v>
      </c>
      <c r="F3032" s="45">
        <v>1.2910581499999999E-3</v>
      </c>
      <c r="G3032" s="45">
        <v>1.1991836599999999E-3</v>
      </c>
      <c r="H3032" s="45">
        <v>5.0988018200000002E-3</v>
      </c>
    </row>
    <row r="3033" spans="1:8" x14ac:dyDescent="0.35">
      <c r="A3033" s="45" t="s">
        <v>171</v>
      </c>
      <c r="B3033" s="45" t="s">
        <v>8</v>
      </c>
      <c r="C3033" s="45" t="s">
        <v>39</v>
      </c>
      <c r="D3033" s="45">
        <v>778</v>
      </c>
      <c r="E3033" s="45">
        <v>7.77547164E-3</v>
      </c>
      <c r="F3033" s="45">
        <v>9.5097803999999995E-4</v>
      </c>
      <c r="G3033" s="45">
        <v>1.64386044E-3</v>
      </c>
      <c r="H3033" s="45">
        <v>5.18063267E-3</v>
      </c>
    </row>
    <row r="3034" spans="1:8" x14ac:dyDescent="0.35">
      <c r="A3034" s="45" t="s">
        <v>171</v>
      </c>
      <c r="B3034" s="45" t="s">
        <v>10</v>
      </c>
      <c r="C3034" s="45" t="s">
        <v>39</v>
      </c>
      <c r="D3034" s="45">
        <v>286</v>
      </c>
      <c r="E3034" s="45">
        <v>6.7624560399999999E-3</v>
      </c>
      <c r="F3034" s="45">
        <v>8.5854512999999997E-4</v>
      </c>
      <c r="G3034" s="45">
        <v>1.4470423E-3</v>
      </c>
      <c r="H3034" s="45">
        <v>4.4568681099999997E-3</v>
      </c>
    </row>
    <row r="3035" spans="1:8" x14ac:dyDescent="0.35">
      <c r="A3035" s="45" t="s">
        <v>171</v>
      </c>
      <c r="B3035" s="45" t="s">
        <v>11</v>
      </c>
      <c r="C3035" s="45" t="s">
        <v>39</v>
      </c>
      <c r="D3035" s="45">
        <v>197</v>
      </c>
      <c r="E3035" s="45">
        <v>7.5806657499999999E-3</v>
      </c>
      <c r="F3035" s="45">
        <v>9.8009470999999991E-4</v>
      </c>
      <c r="G3035" s="45">
        <v>1.7280618800000001E-3</v>
      </c>
      <c r="H3035" s="45">
        <v>4.8725086900000001E-3</v>
      </c>
    </row>
    <row r="3036" spans="1:8" x14ac:dyDescent="0.35">
      <c r="A3036" s="45" t="s">
        <v>171</v>
      </c>
      <c r="B3036" s="45" t="s">
        <v>12</v>
      </c>
      <c r="C3036" s="45" t="s">
        <v>39</v>
      </c>
      <c r="D3036" s="45">
        <v>74</v>
      </c>
      <c r="E3036" s="45">
        <v>9.5102912999999994E-3</v>
      </c>
      <c r="F3036" s="45">
        <v>1.10422894E-3</v>
      </c>
      <c r="G3036" s="45">
        <v>1.76661012E-3</v>
      </c>
      <c r="H3036" s="45">
        <v>6.6394516800000001E-3</v>
      </c>
    </row>
    <row r="3037" spans="1:8" x14ac:dyDescent="0.35">
      <c r="A3037" s="45" t="s">
        <v>171</v>
      </c>
      <c r="B3037" s="45" t="s">
        <v>13</v>
      </c>
      <c r="C3037" s="45" t="s">
        <v>39</v>
      </c>
      <c r="D3037" s="45">
        <v>221</v>
      </c>
      <c r="E3037" s="45">
        <v>8.67919365E-3</v>
      </c>
      <c r="F3037" s="45">
        <v>9.933276300000001E-4</v>
      </c>
      <c r="G3037" s="45">
        <v>1.7824071699999999E-3</v>
      </c>
      <c r="H3037" s="45">
        <v>5.9034583599999997E-3</v>
      </c>
    </row>
    <row r="3038" spans="1:8" x14ac:dyDescent="0.35">
      <c r="A3038" s="45" t="s">
        <v>171</v>
      </c>
      <c r="B3038" s="45" t="s">
        <v>8</v>
      </c>
      <c r="C3038" s="45" t="s">
        <v>40</v>
      </c>
      <c r="D3038" s="45">
        <v>1490</v>
      </c>
      <c r="E3038" s="45">
        <v>5.2547614500000001E-3</v>
      </c>
      <c r="F3038" s="45">
        <v>1.0666400199999999E-3</v>
      </c>
      <c r="G3038" s="45">
        <v>5.3058173000000003E-4</v>
      </c>
      <c r="H3038" s="45">
        <v>3.65753921E-3</v>
      </c>
    </row>
    <row r="3039" spans="1:8" x14ac:dyDescent="0.35">
      <c r="A3039" s="45" t="s">
        <v>171</v>
      </c>
      <c r="B3039" s="45" t="s">
        <v>10</v>
      </c>
      <c r="C3039" s="45" t="s">
        <v>40</v>
      </c>
      <c r="D3039" s="45">
        <v>755</v>
      </c>
      <c r="E3039" s="45">
        <v>4.9384808800000003E-3</v>
      </c>
      <c r="F3039" s="45">
        <v>9.6822087999999995E-4</v>
      </c>
      <c r="G3039" s="45">
        <v>4.9555409000000001E-4</v>
      </c>
      <c r="H3039" s="45">
        <v>3.4747054099999999E-3</v>
      </c>
    </row>
    <row r="3040" spans="1:8" x14ac:dyDescent="0.35">
      <c r="A3040" s="45" t="s">
        <v>171</v>
      </c>
      <c r="B3040" s="45" t="s">
        <v>11</v>
      </c>
      <c r="C3040" s="45" t="s">
        <v>40</v>
      </c>
      <c r="D3040" s="45">
        <v>291</v>
      </c>
      <c r="E3040" s="45">
        <v>5.1971567600000001E-3</v>
      </c>
      <c r="F3040" s="45">
        <v>1.1311169199999999E-3</v>
      </c>
      <c r="G3040" s="45">
        <v>4.9935542999999995E-4</v>
      </c>
      <c r="H3040" s="45">
        <v>3.5666839299999999E-3</v>
      </c>
    </row>
    <row r="3041" spans="1:8" x14ac:dyDescent="0.35">
      <c r="A3041" s="45" t="s">
        <v>171</v>
      </c>
      <c r="B3041" s="45" t="s">
        <v>12</v>
      </c>
      <c r="C3041" s="45" t="s">
        <v>40</v>
      </c>
      <c r="D3041" s="45">
        <v>99</v>
      </c>
      <c r="E3041" s="45">
        <v>6.4409134900000001E-3</v>
      </c>
      <c r="F3041" s="45">
        <v>1.39987816E-3</v>
      </c>
      <c r="G3041" s="45">
        <v>5.5462003999999997E-4</v>
      </c>
      <c r="H3041" s="45">
        <v>4.4864148400000003E-3</v>
      </c>
    </row>
    <row r="3042" spans="1:8" x14ac:dyDescent="0.35">
      <c r="A3042" s="45" t="s">
        <v>171</v>
      </c>
      <c r="B3042" s="45" t="s">
        <v>13</v>
      </c>
      <c r="C3042" s="45" t="s">
        <v>40</v>
      </c>
      <c r="D3042" s="45">
        <v>345</v>
      </c>
      <c r="E3042" s="45">
        <v>5.6551259100000003E-3</v>
      </c>
      <c r="F3042" s="45">
        <v>1.13201129E-3</v>
      </c>
      <c r="G3042" s="45">
        <v>6.2667715999999997E-4</v>
      </c>
      <c r="H3042" s="45">
        <v>3.8964369399999998E-3</v>
      </c>
    </row>
    <row r="3043" spans="1:8" x14ac:dyDescent="0.35">
      <c r="A3043" s="45" t="s">
        <v>171</v>
      </c>
      <c r="B3043" s="45" t="s">
        <v>8</v>
      </c>
      <c r="C3043" s="45" t="s">
        <v>41</v>
      </c>
      <c r="D3043" s="45">
        <v>1056</v>
      </c>
      <c r="E3043" s="45">
        <v>7.39050639E-3</v>
      </c>
      <c r="F3043" s="45">
        <v>9.1929469999999999E-4</v>
      </c>
      <c r="G3043" s="45">
        <v>1.39207809E-3</v>
      </c>
      <c r="H3043" s="45">
        <v>5.0791331E-3</v>
      </c>
    </row>
    <row r="3044" spans="1:8" x14ac:dyDescent="0.35">
      <c r="A3044" s="45" t="s">
        <v>171</v>
      </c>
      <c r="B3044" s="45" t="s">
        <v>10</v>
      </c>
      <c r="C3044" s="45" t="s">
        <v>41</v>
      </c>
      <c r="D3044" s="45">
        <v>463</v>
      </c>
      <c r="E3044" s="45">
        <v>6.7802823399999998E-3</v>
      </c>
      <c r="F3044" s="45">
        <v>8.1200979999999999E-4</v>
      </c>
      <c r="G3044" s="45">
        <v>1.3170693900000001E-3</v>
      </c>
      <c r="H3044" s="45">
        <v>4.65120267E-3</v>
      </c>
    </row>
    <row r="3045" spans="1:8" x14ac:dyDescent="0.35">
      <c r="A3045" s="45" t="s">
        <v>171</v>
      </c>
      <c r="B3045" s="45" t="s">
        <v>11</v>
      </c>
      <c r="C3045" s="45" t="s">
        <v>41</v>
      </c>
      <c r="D3045" s="45">
        <v>258</v>
      </c>
      <c r="E3045" s="45">
        <v>6.6577840199999998E-3</v>
      </c>
      <c r="F3045" s="45">
        <v>8.7146475E-4</v>
      </c>
      <c r="G3045" s="45">
        <v>1.1752168799999999E-3</v>
      </c>
      <c r="H3045" s="45">
        <v>4.6111018800000002E-3</v>
      </c>
    </row>
    <row r="3046" spans="1:8" x14ac:dyDescent="0.35">
      <c r="A3046" s="45" t="s">
        <v>171</v>
      </c>
      <c r="B3046" s="45" t="s">
        <v>12</v>
      </c>
      <c r="C3046" s="45" t="s">
        <v>41</v>
      </c>
      <c r="D3046" s="45">
        <v>120</v>
      </c>
      <c r="E3046" s="45">
        <v>8.6019480500000006E-3</v>
      </c>
      <c r="F3046" s="45">
        <v>1.22743028E-3</v>
      </c>
      <c r="G3046" s="45">
        <v>1.60908541E-3</v>
      </c>
      <c r="H3046" s="45">
        <v>5.7654318499999998E-3</v>
      </c>
    </row>
    <row r="3047" spans="1:8" x14ac:dyDescent="0.35">
      <c r="A3047" s="45" t="s">
        <v>171</v>
      </c>
      <c r="B3047" s="45" t="s">
        <v>13</v>
      </c>
      <c r="C3047" s="45" t="s">
        <v>41</v>
      </c>
      <c r="D3047" s="45">
        <v>215</v>
      </c>
      <c r="E3047" s="45">
        <v>8.9077301499999994E-3</v>
      </c>
      <c r="F3047" s="45">
        <v>1.0357448E-3</v>
      </c>
      <c r="G3047" s="45">
        <v>1.6927215500000001E-3</v>
      </c>
      <c r="H3047" s="45">
        <v>6.1792633099999996E-3</v>
      </c>
    </row>
    <row r="3048" spans="1:8" x14ac:dyDescent="0.35">
      <c r="A3048" s="45" t="s">
        <v>171</v>
      </c>
      <c r="B3048" s="45" t="s">
        <v>8</v>
      </c>
      <c r="C3048" s="45" t="s">
        <v>42</v>
      </c>
      <c r="D3048" s="45">
        <v>708</v>
      </c>
      <c r="E3048" s="45">
        <v>8.3712757799999996E-3</v>
      </c>
      <c r="F3048" s="45">
        <v>1.1017110300000001E-3</v>
      </c>
      <c r="G3048" s="45">
        <v>1.7953544300000001E-3</v>
      </c>
      <c r="H3048" s="45">
        <v>5.4742098499999999E-3</v>
      </c>
    </row>
    <row r="3049" spans="1:8" x14ac:dyDescent="0.35">
      <c r="A3049" s="45" t="s">
        <v>171</v>
      </c>
      <c r="B3049" s="45" t="s">
        <v>10</v>
      </c>
      <c r="C3049" s="45" t="s">
        <v>42</v>
      </c>
      <c r="D3049" s="45">
        <v>262</v>
      </c>
      <c r="E3049" s="45">
        <v>7.2345028800000002E-3</v>
      </c>
      <c r="F3049" s="45">
        <v>1.0569071E-3</v>
      </c>
      <c r="G3049" s="45">
        <v>1.5790215299999999E-3</v>
      </c>
      <c r="H3049" s="45">
        <v>4.5985737800000002E-3</v>
      </c>
    </row>
    <row r="3050" spans="1:8" x14ac:dyDescent="0.35">
      <c r="A3050" s="45" t="s">
        <v>171</v>
      </c>
      <c r="B3050" s="45" t="s">
        <v>11</v>
      </c>
      <c r="C3050" s="45" t="s">
        <v>42</v>
      </c>
      <c r="D3050" s="45">
        <v>198</v>
      </c>
      <c r="E3050" s="45">
        <v>8.6217496499999997E-3</v>
      </c>
      <c r="F3050" s="45">
        <v>1.11099397E-3</v>
      </c>
      <c r="G3050" s="45">
        <v>1.82531308E-3</v>
      </c>
      <c r="H3050" s="45">
        <v>5.6854421400000001E-3</v>
      </c>
    </row>
    <row r="3051" spans="1:8" x14ac:dyDescent="0.35">
      <c r="A3051" s="45" t="s">
        <v>171</v>
      </c>
      <c r="B3051" s="45" t="s">
        <v>12</v>
      </c>
      <c r="C3051" s="45" t="s">
        <v>42</v>
      </c>
      <c r="D3051" s="45">
        <v>46</v>
      </c>
      <c r="E3051" s="45">
        <v>9.9803741500000005E-3</v>
      </c>
      <c r="F3051" s="45">
        <v>1.2917671100000001E-3</v>
      </c>
      <c r="G3051" s="45">
        <v>2.07125579E-3</v>
      </c>
      <c r="H3051" s="45">
        <v>6.6173507899999996E-3</v>
      </c>
    </row>
    <row r="3052" spans="1:8" x14ac:dyDescent="0.35">
      <c r="A3052" s="45" t="s">
        <v>171</v>
      </c>
      <c r="B3052" s="45" t="s">
        <v>13</v>
      </c>
      <c r="C3052" s="45" t="s">
        <v>42</v>
      </c>
      <c r="D3052" s="45">
        <v>202</v>
      </c>
      <c r="E3052" s="45">
        <v>9.2337616800000008E-3</v>
      </c>
      <c r="F3052" s="45">
        <v>1.1074438499999999E-3</v>
      </c>
      <c r="G3052" s="45">
        <v>1.9837501999999999E-3</v>
      </c>
      <c r="H3052" s="45">
        <v>6.1425671300000002E-3</v>
      </c>
    </row>
    <row r="3053" spans="1:8" x14ac:dyDescent="0.35">
      <c r="A3053" s="45" t="s">
        <v>171</v>
      </c>
      <c r="B3053" s="45" t="s">
        <v>8</v>
      </c>
      <c r="C3053" s="45" t="s">
        <v>43</v>
      </c>
      <c r="D3053" s="45">
        <v>846</v>
      </c>
      <c r="E3053" s="45">
        <v>6.9080939600000002E-3</v>
      </c>
      <c r="F3053" s="45">
        <v>1.04909518E-3</v>
      </c>
      <c r="G3053" s="45">
        <v>1.1709376100000001E-3</v>
      </c>
      <c r="H3053" s="45">
        <v>4.6880606799999999E-3</v>
      </c>
    </row>
    <row r="3054" spans="1:8" x14ac:dyDescent="0.35">
      <c r="A3054" s="45" t="s">
        <v>171</v>
      </c>
      <c r="B3054" s="45" t="s">
        <v>10</v>
      </c>
      <c r="C3054" s="45" t="s">
        <v>43</v>
      </c>
      <c r="D3054" s="45">
        <v>335</v>
      </c>
      <c r="E3054" s="45">
        <v>6.1832156299999998E-3</v>
      </c>
      <c r="F3054" s="45">
        <v>9.3390661999999999E-4</v>
      </c>
      <c r="G3054" s="45">
        <v>9.4430599000000005E-4</v>
      </c>
      <c r="H3054" s="45">
        <v>4.3050025200000001E-3</v>
      </c>
    </row>
    <row r="3055" spans="1:8" x14ac:dyDescent="0.35">
      <c r="A3055" s="45" t="s">
        <v>171</v>
      </c>
      <c r="B3055" s="45" t="s">
        <v>11</v>
      </c>
      <c r="C3055" s="45" t="s">
        <v>43</v>
      </c>
      <c r="D3055" s="45">
        <v>204</v>
      </c>
      <c r="E3055" s="45">
        <v>6.7009915099999996E-3</v>
      </c>
      <c r="F3055" s="45">
        <v>1.10231683E-3</v>
      </c>
      <c r="G3055" s="45">
        <v>1.11116763E-3</v>
      </c>
      <c r="H3055" s="45">
        <v>4.4875065899999999E-3</v>
      </c>
    </row>
    <row r="3056" spans="1:8" x14ac:dyDescent="0.35">
      <c r="A3056" s="45" t="s">
        <v>171</v>
      </c>
      <c r="B3056" s="45" t="s">
        <v>12</v>
      </c>
      <c r="C3056" s="45" t="s">
        <v>43</v>
      </c>
      <c r="D3056" s="45">
        <v>88</v>
      </c>
      <c r="E3056" s="45">
        <v>7.7997419600000003E-3</v>
      </c>
      <c r="F3056" s="45">
        <v>1.26433585E-3</v>
      </c>
      <c r="G3056" s="45">
        <v>1.41440421E-3</v>
      </c>
      <c r="H3056" s="45">
        <v>5.1210014699999999E-3</v>
      </c>
    </row>
    <row r="3057" spans="1:8" x14ac:dyDescent="0.35">
      <c r="A3057" s="45" t="s">
        <v>171</v>
      </c>
      <c r="B3057" s="45" t="s">
        <v>13</v>
      </c>
      <c r="C3057" s="45" t="s">
        <v>43</v>
      </c>
      <c r="D3057" s="45">
        <v>219</v>
      </c>
      <c r="E3057" s="45">
        <v>7.8515556600000005E-3</v>
      </c>
      <c r="F3057" s="45">
        <v>1.0892311199999999E-3</v>
      </c>
      <c r="G3057" s="45">
        <v>1.4754563899999999E-3</v>
      </c>
      <c r="H3057" s="45">
        <v>5.2868676799999997E-3</v>
      </c>
    </row>
    <row r="3058" spans="1:8" x14ac:dyDescent="0.35">
      <c r="A3058" s="45" t="s">
        <v>171</v>
      </c>
      <c r="B3058" s="45" t="s">
        <v>8</v>
      </c>
      <c r="C3058" s="45" t="s">
        <v>44</v>
      </c>
      <c r="D3058" s="45">
        <v>393</v>
      </c>
      <c r="E3058" s="45">
        <v>8.2011589300000007E-3</v>
      </c>
      <c r="F3058" s="45">
        <v>7.0065828000000002E-4</v>
      </c>
      <c r="G3058" s="45">
        <v>1.66266115E-3</v>
      </c>
      <c r="H3058" s="45">
        <v>5.8378390399999999E-3</v>
      </c>
    </row>
    <row r="3059" spans="1:8" x14ac:dyDescent="0.35">
      <c r="A3059" s="45" t="s">
        <v>171</v>
      </c>
      <c r="B3059" s="45" t="s">
        <v>10</v>
      </c>
      <c r="C3059" s="45" t="s">
        <v>44</v>
      </c>
      <c r="D3059" s="45">
        <v>130</v>
      </c>
      <c r="E3059" s="45">
        <v>6.7744833799999998E-3</v>
      </c>
      <c r="F3059" s="45">
        <v>5.3124979000000001E-4</v>
      </c>
      <c r="G3059" s="45">
        <v>1.39903822E-3</v>
      </c>
      <c r="H3059" s="45">
        <v>4.8441949300000002E-3</v>
      </c>
    </row>
    <row r="3060" spans="1:8" x14ac:dyDescent="0.35">
      <c r="A3060" s="45" t="s">
        <v>171</v>
      </c>
      <c r="B3060" s="45" t="s">
        <v>11</v>
      </c>
      <c r="C3060" s="45" t="s">
        <v>44</v>
      </c>
      <c r="D3060" s="45">
        <v>83</v>
      </c>
      <c r="E3060" s="45">
        <v>8.67065461E-3</v>
      </c>
      <c r="F3060" s="45">
        <v>8.8311553999999997E-4</v>
      </c>
      <c r="G3060" s="45">
        <v>1.58955243E-3</v>
      </c>
      <c r="H3060" s="45">
        <v>6.1979861700000001E-3</v>
      </c>
    </row>
    <row r="3061" spans="1:8" x14ac:dyDescent="0.35">
      <c r="A3061" s="45" t="s">
        <v>171</v>
      </c>
      <c r="B3061" s="45" t="s">
        <v>12</v>
      </c>
      <c r="C3061" s="45" t="s">
        <v>44</v>
      </c>
      <c r="D3061" s="45">
        <v>48</v>
      </c>
      <c r="E3061" s="45">
        <v>9.2763789700000005E-3</v>
      </c>
      <c r="F3061" s="45">
        <v>8.5431104000000002E-4</v>
      </c>
      <c r="G3061" s="45">
        <v>1.59770426E-3</v>
      </c>
      <c r="H3061" s="45">
        <v>6.8243631800000001E-3</v>
      </c>
    </row>
    <row r="3062" spans="1:8" x14ac:dyDescent="0.35">
      <c r="A3062" s="45" t="s">
        <v>171</v>
      </c>
      <c r="B3062" s="45" t="s">
        <v>13</v>
      </c>
      <c r="C3062" s="45" t="s">
        <v>44</v>
      </c>
      <c r="D3062" s="45">
        <v>132</v>
      </c>
      <c r="E3062" s="45">
        <v>8.9200158799999998E-3</v>
      </c>
      <c r="F3062" s="45">
        <v>6.9689931999999998E-4</v>
      </c>
      <c r="G3062" s="45">
        <v>1.9918803799999999E-3</v>
      </c>
      <c r="H3062" s="45">
        <v>6.2312357199999996E-3</v>
      </c>
    </row>
    <row r="3063" spans="1:8" x14ac:dyDescent="0.35">
      <c r="A3063" s="45" t="s">
        <v>171</v>
      </c>
      <c r="B3063" s="45" t="s">
        <v>8</v>
      </c>
      <c r="C3063" s="45" t="s">
        <v>45</v>
      </c>
      <c r="D3063" s="45">
        <v>1356</v>
      </c>
      <c r="E3063" s="45">
        <v>6.8489410299999998E-3</v>
      </c>
      <c r="F3063" s="45">
        <v>9.5166860999999997E-4</v>
      </c>
      <c r="G3063" s="45">
        <v>1.2861132500000001E-3</v>
      </c>
      <c r="H3063" s="45">
        <v>4.6111586699999997E-3</v>
      </c>
    </row>
    <row r="3064" spans="1:8" x14ac:dyDescent="0.35">
      <c r="A3064" s="45" t="s">
        <v>171</v>
      </c>
      <c r="B3064" s="45" t="s">
        <v>10</v>
      </c>
      <c r="C3064" s="45" t="s">
        <v>45</v>
      </c>
      <c r="D3064" s="45">
        <v>581</v>
      </c>
      <c r="E3064" s="45">
        <v>5.9382368499999996E-3</v>
      </c>
      <c r="F3064" s="45">
        <v>8.7735839999999999E-4</v>
      </c>
      <c r="G3064" s="45">
        <v>1.1908544400000001E-3</v>
      </c>
      <c r="H3064" s="45">
        <v>3.8700234999999999E-3</v>
      </c>
    </row>
    <row r="3065" spans="1:8" x14ac:dyDescent="0.35">
      <c r="A3065" s="45" t="s">
        <v>171</v>
      </c>
      <c r="B3065" s="45" t="s">
        <v>11</v>
      </c>
      <c r="C3065" s="45" t="s">
        <v>45</v>
      </c>
      <c r="D3065" s="45">
        <v>427</v>
      </c>
      <c r="E3065" s="45">
        <v>7.26987355E-3</v>
      </c>
      <c r="F3065" s="45">
        <v>8.7193139999999997E-4</v>
      </c>
      <c r="G3065" s="45">
        <v>1.0583363499999999E-3</v>
      </c>
      <c r="H3065" s="45">
        <v>5.3396053100000004E-3</v>
      </c>
    </row>
    <row r="3066" spans="1:8" x14ac:dyDescent="0.35">
      <c r="A3066" s="45" t="s">
        <v>171</v>
      </c>
      <c r="B3066" s="45" t="s">
        <v>12</v>
      </c>
      <c r="C3066" s="45" t="s">
        <v>45</v>
      </c>
      <c r="D3066" s="45">
        <v>72</v>
      </c>
      <c r="E3066" s="45">
        <v>8.41740591E-3</v>
      </c>
      <c r="F3066" s="45">
        <v>1.18216283E-3</v>
      </c>
      <c r="G3066" s="45">
        <v>1.8504048300000001E-3</v>
      </c>
      <c r="H3066" s="45">
        <v>5.3848377299999996E-3</v>
      </c>
    </row>
    <row r="3067" spans="1:8" x14ac:dyDescent="0.35">
      <c r="A3067" s="45" t="s">
        <v>171</v>
      </c>
      <c r="B3067" s="45" t="s">
        <v>13</v>
      </c>
      <c r="C3067" s="45" t="s">
        <v>45</v>
      </c>
      <c r="D3067" s="45">
        <v>276</v>
      </c>
      <c r="E3067" s="45">
        <v>7.70564926E-3</v>
      </c>
      <c r="F3067" s="45">
        <v>1.1713295900000001E-3</v>
      </c>
      <c r="G3067" s="45">
        <v>1.6918274500000001E-3</v>
      </c>
      <c r="H3067" s="45">
        <v>4.8424917099999997E-3</v>
      </c>
    </row>
    <row r="3068" spans="1:8" x14ac:dyDescent="0.35">
      <c r="A3068" s="45" t="s">
        <v>171</v>
      </c>
      <c r="B3068" s="45" t="s">
        <v>8</v>
      </c>
      <c r="C3068" s="45" t="s">
        <v>46</v>
      </c>
      <c r="D3068" s="45">
        <v>675</v>
      </c>
      <c r="E3068" s="45">
        <v>7.8678667000000001E-3</v>
      </c>
      <c r="F3068" s="45">
        <v>9.8832281000000004E-4</v>
      </c>
      <c r="G3068" s="45">
        <v>1.47885778E-3</v>
      </c>
      <c r="H3068" s="45">
        <v>5.4006856299999998E-3</v>
      </c>
    </row>
    <row r="3069" spans="1:8" x14ac:dyDescent="0.35">
      <c r="A3069" s="45" t="s">
        <v>171</v>
      </c>
      <c r="B3069" s="45" t="s">
        <v>10</v>
      </c>
      <c r="C3069" s="45" t="s">
        <v>46</v>
      </c>
      <c r="D3069" s="45">
        <v>239</v>
      </c>
      <c r="E3069" s="45">
        <v>7.0777155399999996E-3</v>
      </c>
      <c r="F3069" s="45">
        <v>8.2064520000000001E-4</v>
      </c>
      <c r="G3069" s="45">
        <v>1.36172104E-3</v>
      </c>
      <c r="H3069" s="45">
        <v>4.8953488200000001E-3</v>
      </c>
    </row>
    <row r="3070" spans="1:8" x14ac:dyDescent="0.35">
      <c r="A3070" s="45" t="s">
        <v>171</v>
      </c>
      <c r="B3070" s="45" t="s">
        <v>11</v>
      </c>
      <c r="C3070" s="45" t="s">
        <v>46</v>
      </c>
      <c r="D3070" s="45">
        <v>184</v>
      </c>
      <c r="E3070" s="45">
        <v>7.8765975000000005E-3</v>
      </c>
      <c r="F3070" s="45">
        <v>1.0967690899999999E-3</v>
      </c>
      <c r="G3070" s="45">
        <v>1.32076517E-3</v>
      </c>
      <c r="H3070" s="45">
        <v>5.4590627700000002E-3</v>
      </c>
    </row>
    <row r="3071" spans="1:8" x14ac:dyDescent="0.35">
      <c r="A3071" s="45" t="s">
        <v>171</v>
      </c>
      <c r="B3071" s="45" t="s">
        <v>12</v>
      </c>
      <c r="C3071" s="45" t="s">
        <v>46</v>
      </c>
      <c r="D3071" s="45">
        <v>70</v>
      </c>
      <c r="E3071" s="45">
        <v>8.6641862599999998E-3</v>
      </c>
      <c r="F3071" s="45">
        <v>1.1835315E-3</v>
      </c>
      <c r="G3071" s="45">
        <v>1.71378944E-3</v>
      </c>
      <c r="H3071" s="45">
        <v>5.7668648300000002E-3</v>
      </c>
    </row>
    <row r="3072" spans="1:8" x14ac:dyDescent="0.35">
      <c r="A3072" s="45" t="s">
        <v>171</v>
      </c>
      <c r="B3072" s="45" t="s">
        <v>13</v>
      </c>
      <c r="C3072" s="45" t="s">
        <v>46</v>
      </c>
      <c r="D3072" s="45">
        <v>182</v>
      </c>
      <c r="E3072" s="45">
        <v>8.5903792900000001E-3</v>
      </c>
      <c r="F3072" s="45">
        <v>1.0237965700000001E-3</v>
      </c>
      <c r="G3072" s="45">
        <v>1.7021517500000001E-3</v>
      </c>
      <c r="H3072" s="45">
        <v>5.8644304700000002E-3</v>
      </c>
    </row>
    <row r="3073" spans="1:8" x14ac:dyDescent="0.35">
      <c r="A3073" s="45" t="s">
        <v>171</v>
      </c>
      <c r="B3073" s="45" t="s">
        <v>8</v>
      </c>
      <c r="C3073" s="45" t="s">
        <v>47</v>
      </c>
      <c r="D3073" s="45">
        <v>538</v>
      </c>
      <c r="E3073" s="45">
        <v>7.1630608199999999E-3</v>
      </c>
      <c r="F3073" s="45">
        <v>2.6424576999999999E-4</v>
      </c>
      <c r="G3073" s="45">
        <v>1.5949846E-3</v>
      </c>
      <c r="H3073" s="45">
        <v>5.2926861599999998E-3</v>
      </c>
    </row>
    <row r="3074" spans="1:8" x14ac:dyDescent="0.35">
      <c r="A3074" s="45" t="s">
        <v>171</v>
      </c>
      <c r="B3074" s="45" t="s">
        <v>10</v>
      </c>
      <c r="C3074" s="45" t="s">
        <v>47</v>
      </c>
      <c r="D3074" s="45">
        <v>213</v>
      </c>
      <c r="E3074" s="45">
        <v>6.3866607700000001E-3</v>
      </c>
      <c r="F3074" s="45">
        <v>2.5305356999999999E-4</v>
      </c>
      <c r="G3074" s="45">
        <v>1.54674162E-3</v>
      </c>
      <c r="H3074" s="45">
        <v>4.5756170400000004E-3</v>
      </c>
    </row>
    <row r="3075" spans="1:8" x14ac:dyDescent="0.35">
      <c r="A3075" s="45" t="s">
        <v>171</v>
      </c>
      <c r="B3075" s="45" t="s">
        <v>11</v>
      </c>
      <c r="C3075" s="45" t="s">
        <v>47</v>
      </c>
      <c r="D3075" s="45">
        <v>157</v>
      </c>
      <c r="E3075" s="45">
        <v>7.8063810000000003E-3</v>
      </c>
      <c r="F3075" s="45">
        <v>2.8470724E-4</v>
      </c>
      <c r="G3075" s="45">
        <v>1.64167527E-3</v>
      </c>
      <c r="H3075" s="45">
        <v>5.8685713899999997E-3</v>
      </c>
    </row>
    <row r="3076" spans="1:8" x14ac:dyDescent="0.35">
      <c r="A3076" s="45" t="s">
        <v>171</v>
      </c>
      <c r="B3076" s="45" t="s">
        <v>12</v>
      </c>
      <c r="C3076" s="45" t="s">
        <v>47</v>
      </c>
      <c r="D3076" s="45">
        <v>20</v>
      </c>
      <c r="E3076" s="45">
        <v>8.6712960700000008E-3</v>
      </c>
      <c r="F3076" s="45">
        <v>2.0717568999999999E-4</v>
      </c>
      <c r="G3076" s="45">
        <v>2.1753470100000002E-3</v>
      </c>
      <c r="H3076" s="45">
        <v>6.2777775299999996E-3</v>
      </c>
    </row>
    <row r="3077" spans="1:8" x14ac:dyDescent="0.35">
      <c r="A3077" s="45" t="s">
        <v>171</v>
      </c>
      <c r="B3077" s="45" t="s">
        <v>13</v>
      </c>
      <c r="C3077" s="45" t="s">
        <v>47</v>
      </c>
      <c r="D3077" s="45">
        <v>148</v>
      </c>
      <c r="E3077" s="45">
        <v>7.3941908100000004E-3</v>
      </c>
      <c r="F3077" s="45">
        <v>2.6635987999999998E-4</v>
      </c>
      <c r="G3077" s="45">
        <v>1.5364580600000001E-3</v>
      </c>
      <c r="H3077" s="45">
        <v>5.58065855E-3</v>
      </c>
    </row>
    <row r="3078" spans="1:8" x14ac:dyDescent="0.35">
      <c r="A3078" s="45" t="s">
        <v>171</v>
      </c>
      <c r="B3078" s="45" t="s">
        <v>8</v>
      </c>
      <c r="C3078" s="45" t="s">
        <v>48</v>
      </c>
      <c r="D3078" s="45">
        <v>1744</v>
      </c>
      <c r="E3078" s="45">
        <v>5.8929156800000002E-3</v>
      </c>
      <c r="F3078" s="45">
        <v>8.9632020999999996E-4</v>
      </c>
      <c r="G3078" s="45">
        <v>8.3529085999999996E-4</v>
      </c>
      <c r="H3078" s="45">
        <v>4.1613041199999997E-3</v>
      </c>
    </row>
    <row r="3079" spans="1:8" x14ac:dyDescent="0.35">
      <c r="A3079" s="45" t="s">
        <v>171</v>
      </c>
      <c r="B3079" s="45" t="s">
        <v>10</v>
      </c>
      <c r="C3079" s="45" t="s">
        <v>48</v>
      </c>
      <c r="D3079" s="45">
        <v>643</v>
      </c>
      <c r="E3079" s="45">
        <v>5.3415879499999997E-3</v>
      </c>
      <c r="F3079" s="45">
        <v>8.3966914000000001E-4</v>
      </c>
      <c r="G3079" s="45">
        <v>6.9925021999999999E-4</v>
      </c>
      <c r="H3079" s="45">
        <v>3.80266809E-3</v>
      </c>
    </row>
    <row r="3080" spans="1:8" x14ac:dyDescent="0.35">
      <c r="A3080" s="45" t="s">
        <v>171</v>
      </c>
      <c r="B3080" s="45" t="s">
        <v>11</v>
      </c>
      <c r="C3080" s="45" t="s">
        <v>48</v>
      </c>
      <c r="D3080" s="45">
        <v>305</v>
      </c>
      <c r="E3080" s="45">
        <v>6.0211746199999999E-3</v>
      </c>
      <c r="F3080" s="45">
        <v>9.911579199999999E-4</v>
      </c>
      <c r="G3080" s="45">
        <v>7.8373533999999997E-4</v>
      </c>
      <c r="H3080" s="45">
        <v>4.2462808699999998E-3</v>
      </c>
    </row>
    <row r="3081" spans="1:8" x14ac:dyDescent="0.35">
      <c r="A3081" s="45" t="s">
        <v>171</v>
      </c>
      <c r="B3081" s="45" t="s">
        <v>12</v>
      </c>
      <c r="C3081" s="45" t="s">
        <v>48</v>
      </c>
      <c r="D3081" s="45">
        <v>124</v>
      </c>
      <c r="E3081" s="45">
        <v>7.1884331700000003E-3</v>
      </c>
      <c r="F3081" s="45">
        <v>1.01581142E-3</v>
      </c>
      <c r="G3081" s="45">
        <v>8.2894616000000001E-4</v>
      </c>
      <c r="H3081" s="45">
        <v>5.3436750899999996E-3</v>
      </c>
    </row>
    <row r="3082" spans="1:8" x14ac:dyDescent="0.35">
      <c r="A3082" s="45" t="s">
        <v>171</v>
      </c>
      <c r="B3082" s="45" t="s">
        <v>13</v>
      </c>
      <c r="C3082" s="45" t="s">
        <v>48</v>
      </c>
      <c r="D3082" s="45">
        <v>672</v>
      </c>
      <c r="E3082" s="45">
        <v>6.1231844100000004E-3</v>
      </c>
      <c r="F3082" s="45">
        <v>8.8543363999999997E-4</v>
      </c>
      <c r="G3082" s="45">
        <v>9.9003088999999995E-4</v>
      </c>
      <c r="H3082" s="45">
        <v>4.2477193899999998E-3</v>
      </c>
    </row>
    <row r="3083" spans="1:8" x14ac:dyDescent="0.35">
      <c r="A3083" s="45" t="s">
        <v>171</v>
      </c>
      <c r="B3083" s="45" t="s">
        <v>8</v>
      </c>
      <c r="C3083" s="45" t="s">
        <v>49</v>
      </c>
      <c r="D3083" s="45">
        <v>1210</v>
      </c>
      <c r="E3083" s="45">
        <v>8.0096511899999997E-3</v>
      </c>
      <c r="F3083" s="45">
        <v>1.24814408E-3</v>
      </c>
      <c r="G3083" s="45">
        <v>1.2011686399999999E-3</v>
      </c>
      <c r="H3083" s="45">
        <v>5.54915609E-3</v>
      </c>
    </row>
    <row r="3084" spans="1:8" x14ac:dyDescent="0.35">
      <c r="A3084" s="45" t="s">
        <v>171</v>
      </c>
      <c r="B3084" s="45" t="s">
        <v>10</v>
      </c>
      <c r="C3084" s="45" t="s">
        <v>49</v>
      </c>
      <c r="D3084" s="45">
        <v>474</v>
      </c>
      <c r="E3084" s="45">
        <v>7.1414964599999997E-3</v>
      </c>
      <c r="F3084" s="45">
        <v>1.16934751E-3</v>
      </c>
      <c r="G3084" s="45">
        <v>1.0317039300000001E-3</v>
      </c>
      <c r="H3084" s="45">
        <v>4.9295297599999998E-3</v>
      </c>
    </row>
    <row r="3085" spans="1:8" x14ac:dyDescent="0.35">
      <c r="A3085" s="45" t="s">
        <v>171</v>
      </c>
      <c r="B3085" s="45" t="s">
        <v>11</v>
      </c>
      <c r="C3085" s="45" t="s">
        <v>49</v>
      </c>
      <c r="D3085" s="45">
        <v>351</v>
      </c>
      <c r="E3085" s="45">
        <v>8.3715506100000003E-3</v>
      </c>
      <c r="F3085" s="45">
        <v>1.17824708E-3</v>
      </c>
      <c r="G3085" s="45">
        <v>1.2769399799999999E-3</v>
      </c>
      <c r="H3085" s="45">
        <v>5.90492089E-3</v>
      </c>
    </row>
    <row r="3086" spans="1:8" x14ac:dyDescent="0.35">
      <c r="A3086" s="45" t="s">
        <v>171</v>
      </c>
      <c r="B3086" s="45" t="s">
        <v>12</v>
      </c>
      <c r="C3086" s="45" t="s">
        <v>49</v>
      </c>
      <c r="D3086" s="45">
        <v>71</v>
      </c>
      <c r="E3086" s="45">
        <v>8.2022689099999994E-3</v>
      </c>
      <c r="F3086" s="45">
        <v>1.4278492699999999E-3</v>
      </c>
      <c r="G3086" s="45">
        <v>1.4159491700000001E-3</v>
      </c>
      <c r="H3086" s="45">
        <v>5.3470589900000004E-3</v>
      </c>
    </row>
    <row r="3087" spans="1:8" x14ac:dyDescent="0.35">
      <c r="A3087" s="45" t="s">
        <v>171</v>
      </c>
      <c r="B3087" s="45" t="s">
        <v>13</v>
      </c>
      <c r="C3087" s="45" t="s">
        <v>49</v>
      </c>
      <c r="D3087" s="45">
        <v>314</v>
      </c>
      <c r="E3087" s="45">
        <v>8.87208045E-3</v>
      </c>
      <c r="F3087" s="45">
        <v>1.4045910599999999E-3</v>
      </c>
      <c r="G3087" s="45">
        <v>1.3237199699999999E-3</v>
      </c>
      <c r="H3087" s="45">
        <v>6.1325265699999996E-3</v>
      </c>
    </row>
    <row r="3088" spans="1:8" x14ac:dyDescent="0.35">
      <c r="A3088" s="45" t="s">
        <v>171</v>
      </c>
      <c r="B3088" s="45" t="s">
        <v>8</v>
      </c>
      <c r="C3088" s="45" t="s">
        <v>50</v>
      </c>
      <c r="D3088" s="45">
        <v>684</v>
      </c>
      <c r="E3088" s="45">
        <v>7.60746605E-3</v>
      </c>
      <c r="F3088" s="45">
        <v>6.9672856999999997E-4</v>
      </c>
      <c r="G3088" s="45">
        <v>2.0217569999999999E-3</v>
      </c>
      <c r="H3088" s="45">
        <v>4.8889800200000002E-3</v>
      </c>
    </row>
    <row r="3089" spans="1:8" x14ac:dyDescent="0.35">
      <c r="A3089" s="45" t="s">
        <v>171</v>
      </c>
      <c r="B3089" s="45" t="s">
        <v>10</v>
      </c>
      <c r="C3089" s="45" t="s">
        <v>50</v>
      </c>
      <c r="D3089" s="45">
        <v>289</v>
      </c>
      <c r="E3089" s="45">
        <v>6.7137236399999996E-3</v>
      </c>
      <c r="F3089" s="45">
        <v>6.3076677999999997E-4</v>
      </c>
      <c r="G3089" s="45">
        <v>1.8383151600000001E-3</v>
      </c>
      <c r="H3089" s="45">
        <v>4.2446412400000003E-3</v>
      </c>
    </row>
    <row r="3090" spans="1:8" x14ac:dyDescent="0.35">
      <c r="A3090" s="45" t="s">
        <v>171</v>
      </c>
      <c r="B3090" s="45" t="s">
        <v>11</v>
      </c>
      <c r="C3090" s="45" t="s">
        <v>50</v>
      </c>
      <c r="D3090" s="45">
        <v>179</v>
      </c>
      <c r="E3090" s="45">
        <v>7.6586744899999996E-3</v>
      </c>
      <c r="F3090" s="45">
        <v>6.7737406999999995E-4</v>
      </c>
      <c r="G3090" s="45">
        <v>1.96856225E-3</v>
      </c>
      <c r="H3090" s="45">
        <v>5.0127376799999996E-3</v>
      </c>
    </row>
    <row r="3091" spans="1:8" x14ac:dyDescent="0.35">
      <c r="A3091" s="45" t="s">
        <v>171</v>
      </c>
      <c r="B3091" s="45" t="s">
        <v>12</v>
      </c>
      <c r="C3091" s="45" t="s">
        <v>50</v>
      </c>
      <c r="D3091" s="45">
        <v>53</v>
      </c>
      <c r="E3091" s="45">
        <v>1.10517119E-2</v>
      </c>
      <c r="F3091" s="45">
        <v>9.3749974000000003E-4</v>
      </c>
      <c r="G3091" s="45">
        <v>2.36351305E-3</v>
      </c>
      <c r="H3091" s="45">
        <v>7.7506985599999998E-3</v>
      </c>
    </row>
    <row r="3092" spans="1:8" x14ac:dyDescent="0.35">
      <c r="A3092" s="45" t="s">
        <v>171</v>
      </c>
      <c r="B3092" s="45" t="s">
        <v>13</v>
      </c>
      <c r="C3092" s="45" t="s">
        <v>50</v>
      </c>
      <c r="D3092" s="45">
        <v>163</v>
      </c>
      <c r="E3092" s="45">
        <v>8.0159336299999995E-3</v>
      </c>
      <c r="F3092" s="45">
        <v>7.5664598E-4</v>
      </c>
      <c r="G3092" s="45">
        <v>2.2942937E-3</v>
      </c>
      <c r="H3092" s="45">
        <v>4.9649935099999997E-3</v>
      </c>
    </row>
    <row r="3093" spans="1:8" x14ac:dyDescent="0.35">
      <c r="A3093" s="45" t="s">
        <v>171</v>
      </c>
      <c r="B3093" s="45" t="s">
        <v>8</v>
      </c>
      <c r="C3093" s="45" t="s">
        <v>51</v>
      </c>
      <c r="D3093" s="45">
        <v>1047</v>
      </c>
      <c r="E3093" s="45">
        <v>6.8482368E-3</v>
      </c>
      <c r="F3093" s="45">
        <v>9.9697304999999997E-4</v>
      </c>
      <c r="G3093" s="45">
        <v>7.6405446999999998E-4</v>
      </c>
      <c r="H3093" s="45">
        <v>5.0872088200000004E-3</v>
      </c>
    </row>
    <row r="3094" spans="1:8" x14ac:dyDescent="0.35">
      <c r="A3094" s="45" t="s">
        <v>171</v>
      </c>
      <c r="B3094" s="45" t="s">
        <v>10</v>
      </c>
      <c r="C3094" s="45" t="s">
        <v>51</v>
      </c>
      <c r="D3094" s="45">
        <v>442</v>
      </c>
      <c r="E3094" s="45">
        <v>6.0768861800000002E-3</v>
      </c>
      <c r="F3094" s="45">
        <v>8.0727835000000004E-4</v>
      </c>
      <c r="G3094" s="45">
        <v>6.9750794999999999E-4</v>
      </c>
      <c r="H3094" s="45">
        <v>4.5720994399999996E-3</v>
      </c>
    </row>
    <row r="3095" spans="1:8" x14ac:dyDescent="0.35">
      <c r="A3095" s="45" t="s">
        <v>171</v>
      </c>
      <c r="B3095" s="45" t="s">
        <v>11</v>
      </c>
      <c r="C3095" s="45" t="s">
        <v>51</v>
      </c>
      <c r="D3095" s="45">
        <v>231</v>
      </c>
      <c r="E3095" s="45">
        <v>6.8375218400000002E-3</v>
      </c>
      <c r="F3095" s="45">
        <v>9.9231378000000001E-4</v>
      </c>
      <c r="G3095" s="45">
        <v>7.5136259000000002E-4</v>
      </c>
      <c r="H3095" s="45">
        <v>5.0938449699999997E-3</v>
      </c>
    </row>
    <row r="3096" spans="1:8" x14ac:dyDescent="0.35">
      <c r="A3096" s="45" t="s">
        <v>171</v>
      </c>
      <c r="B3096" s="45" t="s">
        <v>12</v>
      </c>
      <c r="C3096" s="45" t="s">
        <v>51</v>
      </c>
      <c r="D3096" s="45">
        <v>61</v>
      </c>
      <c r="E3096" s="45">
        <v>8.78092722E-3</v>
      </c>
      <c r="F3096" s="45">
        <v>1.4600407599999999E-3</v>
      </c>
      <c r="G3096" s="45">
        <v>8.3029727000000003E-4</v>
      </c>
      <c r="H3096" s="45">
        <v>6.49058871E-3</v>
      </c>
    </row>
    <row r="3097" spans="1:8" x14ac:dyDescent="0.35">
      <c r="A3097" s="45" t="s">
        <v>171</v>
      </c>
      <c r="B3097" s="45" t="s">
        <v>13</v>
      </c>
      <c r="C3097" s="45" t="s">
        <v>51</v>
      </c>
      <c r="D3097" s="45">
        <v>313</v>
      </c>
      <c r="E3097" s="45">
        <v>7.5687416400000004E-3</v>
      </c>
      <c r="F3097" s="45">
        <v>1.1780408400000001E-3</v>
      </c>
      <c r="G3097" s="45">
        <v>8.5448442999999999E-4</v>
      </c>
      <c r="H3097" s="45">
        <v>5.5362159100000004E-3</v>
      </c>
    </row>
    <row r="3098" spans="1:8" x14ac:dyDescent="0.35">
      <c r="A3098" s="45" t="s">
        <v>171</v>
      </c>
      <c r="B3098" s="45" t="s">
        <v>8</v>
      </c>
      <c r="C3098" s="45" t="s">
        <v>52</v>
      </c>
      <c r="D3098" s="45">
        <v>1470</v>
      </c>
      <c r="E3098" s="45">
        <v>4.5793175999999996E-3</v>
      </c>
      <c r="F3098" s="45">
        <v>7.3357559999999997E-4</v>
      </c>
      <c r="G3098" s="45">
        <v>4.5537265000000001E-4</v>
      </c>
      <c r="H3098" s="45">
        <v>3.3903688699999999E-3</v>
      </c>
    </row>
    <row r="3099" spans="1:8" x14ac:dyDescent="0.35">
      <c r="A3099" s="45" t="s">
        <v>171</v>
      </c>
      <c r="B3099" s="45" t="s">
        <v>10</v>
      </c>
      <c r="C3099" s="45" t="s">
        <v>52</v>
      </c>
      <c r="D3099" s="45">
        <v>574</v>
      </c>
      <c r="E3099" s="45">
        <v>4.1771315000000003E-3</v>
      </c>
      <c r="F3099" s="45">
        <v>6.6427903000000003E-4</v>
      </c>
      <c r="G3099" s="45">
        <v>4.0995187000000003E-4</v>
      </c>
      <c r="H3099" s="45">
        <v>3.1029001299999999E-3</v>
      </c>
    </row>
    <row r="3100" spans="1:8" x14ac:dyDescent="0.35">
      <c r="A3100" s="45" t="s">
        <v>171</v>
      </c>
      <c r="B3100" s="45" t="s">
        <v>11</v>
      </c>
      <c r="C3100" s="45" t="s">
        <v>52</v>
      </c>
      <c r="D3100" s="45">
        <v>252</v>
      </c>
      <c r="E3100" s="45">
        <v>4.8312111800000003E-3</v>
      </c>
      <c r="F3100" s="45">
        <v>8.4297815000000003E-4</v>
      </c>
      <c r="G3100" s="45">
        <v>4.3889599000000002E-4</v>
      </c>
      <c r="H3100" s="45">
        <v>3.5493365600000001E-3</v>
      </c>
    </row>
    <row r="3101" spans="1:8" x14ac:dyDescent="0.35">
      <c r="A3101" s="45" t="s">
        <v>171</v>
      </c>
      <c r="B3101" s="45" t="s">
        <v>12</v>
      </c>
      <c r="C3101" s="45" t="s">
        <v>52</v>
      </c>
      <c r="D3101" s="45">
        <v>93</v>
      </c>
      <c r="E3101" s="45">
        <v>5.2438020300000004E-3</v>
      </c>
      <c r="F3101" s="45">
        <v>9.6960853E-4</v>
      </c>
      <c r="G3101" s="45">
        <v>4.9843163999999996E-4</v>
      </c>
      <c r="H3101" s="45">
        <v>3.7757614499999998E-3</v>
      </c>
    </row>
    <row r="3102" spans="1:8" x14ac:dyDescent="0.35">
      <c r="A3102" s="45" t="s">
        <v>171</v>
      </c>
      <c r="B3102" s="45" t="s">
        <v>13</v>
      </c>
      <c r="C3102" s="45" t="s">
        <v>52</v>
      </c>
      <c r="D3102" s="45">
        <v>551</v>
      </c>
      <c r="E3102" s="45">
        <v>4.7709339200000004E-3</v>
      </c>
      <c r="F3102" s="45">
        <v>7.1589088999999997E-4</v>
      </c>
      <c r="G3102" s="45">
        <v>5.0295734E-4</v>
      </c>
      <c r="H3102" s="45">
        <v>3.5520851900000001E-3</v>
      </c>
    </row>
    <row r="3103" spans="1:8" x14ac:dyDescent="0.35">
      <c r="A3103" s="45" t="s">
        <v>171</v>
      </c>
      <c r="B3103" s="45" t="s">
        <v>8</v>
      </c>
      <c r="C3103" s="45" t="s">
        <v>53</v>
      </c>
      <c r="D3103" s="45">
        <v>591</v>
      </c>
      <c r="E3103" s="45">
        <v>7.2501290100000001E-3</v>
      </c>
      <c r="F3103" s="45">
        <v>8.3879699999999996E-4</v>
      </c>
      <c r="G3103" s="45">
        <v>1.24052117E-3</v>
      </c>
      <c r="H3103" s="45">
        <v>5.1708103799999999E-3</v>
      </c>
    </row>
    <row r="3104" spans="1:8" x14ac:dyDescent="0.35">
      <c r="A3104" s="45" t="s">
        <v>171</v>
      </c>
      <c r="B3104" s="45" t="s">
        <v>10</v>
      </c>
      <c r="C3104" s="45" t="s">
        <v>53</v>
      </c>
      <c r="D3104" s="45">
        <v>235</v>
      </c>
      <c r="E3104" s="45">
        <v>5.9317865799999999E-3</v>
      </c>
      <c r="F3104" s="45">
        <v>6.0155609999999998E-4</v>
      </c>
      <c r="G3104" s="45">
        <v>1.1287428700000001E-3</v>
      </c>
      <c r="H3104" s="45">
        <v>4.2014871599999996E-3</v>
      </c>
    </row>
    <row r="3105" spans="1:8" x14ac:dyDescent="0.35">
      <c r="A3105" s="45" t="s">
        <v>171</v>
      </c>
      <c r="B3105" s="45" t="s">
        <v>11</v>
      </c>
      <c r="C3105" s="45" t="s">
        <v>53</v>
      </c>
      <c r="D3105" s="45">
        <v>105</v>
      </c>
      <c r="E3105" s="45">
        <v>7.0001100000000004E-3</v>
      </c>
      <c r="F3105" s="45">
        <v>1.0025350200000001E-3</v>
      </c>
      <c r="G3105" s="45">
        <v>1.1632493199999999E-3</v>
      </c>
      <c r="H3105" s="45">
        <v>4.8343251399999999E-3</v>
      </c>
    </row>
    <row r="3106" spans="1:8" x14ac:dyDescent="0.35">
      <c r="A3106" s="45" t="s">
        <v>171</v>
      </c>
      <c r="B3106" s="45" t="s">
        <v>12</v>
      </c>
      <c r="C3106" s="45" t="s">
        <v>53</v>
      </c>
      <c r="D3106" s="45">
        <v>54</v>
      </c>
      <c r="E3106" s="45">
        <v>8.7114195100000003E-3</v>
      </c>
      <c r="F3106" s="45">
        <v>1.0427380999999999E-3</v>
      </c>
      <c r="G3106" s="45">
        <v>1.3460217199999999E-3</v>
      </c>
      <c r="H3106" s="45">
        <v>6.3226592200000004E-3</v>
      </c>
    </row>
    <row r="3107" spans="1:8" x14ac:dyDescent="0.35">
      <c r="A3107" s="45" t="s">
        <v>171</v>
      </c>
      <c r="B3107" s="45" t="s">
        <v>13</v>
      </c>
      <c r="C3107" s="45" t="s">
        <v>53</v>
      </c>
      <c r="D3107" s="45">
        <v>197</v>
      </c>
      <c r="E3107" s="45">
        <v>8.5554730600000007E-3</v>
      </c>
      <c r="F3107" s="45">
        <v>9.786259199999999E-4</v>
      </c>
      <c r="G3107" s="45">
        <v>1.3861273499999999E-3</v>
      </c>
      <c r="H3107" s="45">
        <v>6.1907193500000002E-3</v>
      </c>
    </row>
    <row r="3108" spans="1:8" x14ac:dyDescent="0.35">
      <c r="A3108" s="45" t="s">
        <v>171</v>
      </c>
      <c r="B3108" s="45" t="s">
        <v>8</v>
      </c>
      <c r="C3108" s="45" t="s">
        <v>54</v>
      </c>
      <c r="D3108" s="45">
        <v>2973</v>
      </c>
      <c r="E3108" s="45">
        <v>4.8146705299999997E-3</v>
      </c>
      <c r="F3108" s="45">
        <v>1.07457448E-3</v>
      </c>
      <c r="G3108" s="45">
        <v>6.1775477000000005E-4</v>
      </c>
      <c r="H3108" s="45">
        <v>3.1110781699999999E-3</v>
      </c>
    </row>
    <row r="3109" spans="1:8" x14ac:dyDescent="0.35">
      <c r="A3109" s="45" t="s">
        <v>171</v>
      </c>
      <c r="B3109" s="45" t="s">
        <v>10</v>
      </c>
      <c r="C3109" s="45" t="s">
        <v>54</v>
      </c>
      <c r="D3109" s="45">
        <v>1507</v>
      </c>
      <c r="E3109" s="45">
        <v>4.56690512E-3</v>
      </c>
      <c r="F3109" s="45">
        <v>9.9561589999999991E-4</v>
      </c>
      <c r="G3109" s="45">
        <v>5.7033972000000005E-4</v>
      </c>
      <c r="H3109" s="45">
        <v>2.9897052100000001E-3</v>
      </c>
    </row>
    <row r="3110" spans="1:8" x14ac:dyDescent="0.35">
      <c r="A3110" s="45" t="s">
        <v>171</v>
      </c>
      <c r="B3110" s="45" t="s">
        <v>11</v>
      </c>
      <c r="C3110" s="45" t="s">
        <v>54</v>
      </c>
      <c r="D3110" s="45">
        <v>599</v>
      </c>
      <c r="E3110" s="45">
        <v>4.9790350400000004E-3</v>
      </c>
      <c r="F3110" s="45">
        <v>1.20656315E-3</v>
      </c>
      <c r="G3110" s="45">
        <v>5.9130163E-4</v>
      </c>
      <c r="H3110" s="45">
        <v>3.1697695800000001E-3</v>
      </c>
    </row>
    <row r="3111" spans="1:8" x14ac:dyDescent="0.35">
      <c r="A3111" s="45" t="s">
        <v>171</v>
      </c>
      <c r="B3111" s="45" t="s">
        <v>12</v>
      </c>
      <c r="C3111" s="45" t="s">
        <v>54</v>
      </c>
      <c r="D3111" s="45">
        <v>94</v>
      </c>
      <c r="E3111" s="45">
        <v>5.772877E-3</v>
      </c>
      <c r="F3111" s="45">
        <v>1.50770761E-3</v>
      </c>
      <c r="G3111" s="45">
        <v>6.3718946000000003E-4</v>
      </c>
      <c r="H3111" s="45">
        <v>3.6152972399999999E-3</v>
      </c>
    </row>
    <row r="3112" spans="1:8" x14ac:dyDescent="0.35">
      <c r="A3112" s="45" t="s">
        <v>171</v>
      </c>
      <c r="B3112" s="45" t="s">
        <v>13</v>
      </c>
      <c r="C3112" s="45" t="s">
        <v>54</v>
      </c>
      <c r="D3112" s="45">
        <v>773</v>
      </c>
      <c r="E3112" s="45">
        <v>5.0538124600000003E-3</v>
      </c>
      <c r="F3112" s="45">
        <v>1.07355877E-3</v>
      </c>
      <c r="G3112" s="45">
        <v>7.2832794000000001E-4</v>
      </c>
      <c r="H3112" s="45">
        <v>3.2409052100000001E-3</v>
      </c>
    </row>
    <row r="3113" spans="1:8" x14ac:dyDescent="0.35">
      <c r="A3113" s="45" t="s">
        <v>171</v>
      </c>
      <c r="B3113" s="45" t="s">
        <v>8</v>
      </c>
      <c r="C3113" s="45" t="s">
        <v>55</v>
      </c>
      <c r="D3113" s="45">
        <v>861</v>
      </c>
      <c r="E3113" s="45">
        <v>6.3800703000000004E-3</v>
      </c>
      <c r="F3113" s="45">
        <v>9.3801058000000004E-4</v>
      </c>
      <c r="G3113" s="45">
        <v>9.6193839999999999E-4</v>
      </c>
      <c r="H3113" s="45">
        <v>4.4801208599999998E-3</v>
      </c>
    </row>
    <row r="3114" spans="1:8" x14ac:dyDescent="0.35">
      <c r="A3114" s="45" t="s">
        <v>171</v>
      </c>
      <c r="B3114" s="45" t="s">
        <v>10</v>
      </c>
      <c r="C3114" s="45" t="s">
        <v>55</v>
      </c>
      <c r="D3114" s="45">
        <v>392</v>
      </c>
      <c r="E3114" s="45">
        <v>5.9259256700000002E-3</v>
      </c>
      <c r="F3114" s="45">
        <v>7.9090466999999997E-4</v>
      </c>
      <c r="G3114" s="45">
        <v>8.8213907000000004E-4</v>
      </c>
      <c r="H3114" s="45">
        <v>4.2528814799999998E-3</v>
      </c>
    </row>
    <row r="3115" spans="1:8" x14ac:dyDescent="0.35">
      <c r="A3115" s="45" t="s">
        <v>171</v>
      </c>
      <c r="B3115" s="45" t="s">
        <v>11</v>
      </c>
      <c r="C3115" s="45" t="s">
        <v>55</v>
      </c>
      <c r="D3115" s="45">
        <v>171</v>
      </c>
      <c r="E3115" s="45">
        <v>6.11205846E-3</v>
      </c>
      <c r="F3115" s="45">
        <v>1.04315549E-3</v>
      </c>
      <c r="G3115" s="45">
        <v>8.8402890000000001E-4</v>
      </c>
      <c r="H3115" s="45">
        <v>4.1848735999999997E-3</v>
      </c>
    </row>
    <row r="3116" spans="1:8" x14ac:dyDescent="0.35">
      <c r="A3116" s="45" t="s">
        <v>171</v>
      </c>
      <c r="B3116" s="45" t="s">
        <v>12</v>
      </c>
      <c r="C3116" s="45" t="s">
        <v>55</v>
      </c>
      <c r="D3116" s="45">
        <v>90</v>
      </c>
      <c r="E3116" s="45">
        <v>7.5648145999999998E-3</v>
      </c>
      <c r="F3116" s="45">
        <v>1.31661498E-3</v>
      </c>
      <c r="G3116" s="45">
        <v>9.849534599999999E-4</v>
      </c>
      <c r="H3116" s="45">
        <v>5.2632456399999998E-3</v>
      </c>
    </row>
    <row r="3117" spans="1:8" x14ac:dyDescent="0.35">
      <c r="A3117" s="45" t="s">
        <v>171</v>
      </c>
      <c r="B3117" s="45" t="s">
        <v>13</v>
      </c>
      <c r="C3117" s="45" t="s">
        <v>55</v>
      </c>
      <c r="D3117" s="45">
        <v>208</v>
      </c>
      <c r="E3117" s="45">
        <v>6.9436651700000001E-3</v>
      </c>
      <c r="F3117" s="45">
        <v>9.6498818999999996E-4</v>
      </c>
      <c r="G3117" s="45">
        <v>1.1664216099999999E-3</v>
      </c>
      <c r="H3117" s="45">
        <v>4.81225492E-3</v>
      </c>
    </row>
    <row r="3118" spans="1:8" x14ac:dyDescent="0.35">
      <c r="A3118" s="45" t="s">
        <v>171</v>
      </c>
      <c r="B3118" s="45" t="s">
        <v>8</v>
      </c>
      <c r="C3118" s="45" t="s">
        <v>56</v>
      </c>
      <c r="D3118" s="45">
        <v>2745</v>
      </c>
      <c r="E3118" s="45">
        <v>5.9529487200000002E-3</v>
      </c>
      <c r="F3118" s="45">
        <v>1.0407978400000001E-3</v>
      </c>
      <c r="G3118" s="45">
        <v>8.8396386999999997E-4</v>
      </c>
      <c r="H3118" s="45">
        <v>4.0281865300000001E-3</v>
      </c>
    </row>
    <row r="3119" spans="1:8" x14ac:dyDescent="0.35">
      <c r="A3119" s="45" t="s">
        <v>171</v>
      </c>
      <c r="B3119" s="45" t="s">
        <v>10</v>
      </c>
      <c r="C3119" s="45" t="s">
        <v>56</v>
      </c>
      <c r="D3119" s="45">
        <v>1017</v>
      </c>
      <c r="E3119" s="45">
        <v>5.3532537000000003E-3</v>
      </c>
      <c r="F3119" s="45">
        <v>9.8486583000000007E-4</v>
      </c>
      <c r="G3119" s="45">
        <v>6.9376137000000003E-4</v>
      </c>
      <c r="H3119" s="45">
        <v>3.6746260099999998E-3</v>
      </c>
    </row>
    <row r="3120" spans="1:8" x14ac:dyDescent="0.35">
      <c r="A3120" s="45" t="s">
        <v>171</v>
      </c>
      <c r="B3120" s="45" t="s">
        <v>11</v>
      </c>
      <c r="C3120" s="45" t="s">
        <v>56</v>
      </c>
      <c r="D3120" s="45">
        <v>537</v>
      </c>
      <c r="E3120" s="45">
        <v>5.7850754499999997E-3</v>
      </c>
      <c r="F3120" s="45">
        <v>1.0582624000000001E-3</v>
      </c>
      <c r="G3120" s="45">
        <v>8.2850518000000004E-4</v>
      </c>
      <c r="H3120" s="45">
        <v>3.8983074099999998E-3</v>
      </c>
    </row>
    <row r="3121" spans="1:8" x14ac:dyDescent="0.35">
      <c r="A3121" s="45" t="s">
        <v>171</v>
      </c>
      <c r="B3121" s="45" t="s">
        <v>12</v>
      </c>
      <c r="C3121" s="45" t="s">
        <v>56</v>
      </c>
      <c r="D3121" s="45">
        <v>176</v>
      </c>
      <c r="E3121" s="45">
        <v>8.1043505399999993E-3</v>
      </c>
      <c r="F3121" s="45">
        <v>1.34193474E-3</v>
      </c>
      <c r="G3121" s="45">
        <v>1.0330516499999999E-3</v>
      </c>
      <c r="H3121" s="45">
        <v>5.7293637100000001E-3</v>
      </c>
    </row>
    <row r="3122" spans="1:8" x14ac:dyDescent="0.35">
      <c r="A3122" s="45" t="s">
        <v>171</v>
      </c>
      <c r="B3122" s="45" t="s">
        <v>13</v>
      </c>
      <c r="C3122" s="45" t="s">
        <v>56</v>
      </c>
      <c r="D3122" s="45">
        <v>1015</v>
      </c>
      <c r="E3122" s="45">
        <v>6.2695901599999996E-3</v>
      </c>
      <c r="F3122" s="45">
        <v>1.0353833399999999E-3</v>
      </c>
      <c r="G3122" s="45">
        <v>1.0780306800000001E-3</v>
      </c>
      <c r="H3122" s="45">
        <v>4.1561756399999998E-3</v>
      </c>
    </row>
    <row r="3123" spans="1:8" x14ac:dyDescent="0.35">
      <c r="A3123" s="45" t="s">
        <v>173</v>
      </c>
      <c r="B3123" s="45" t="s">
        <v>8</v>
      </c>
      <c r="C3123" s="45" t="s">
        <v>9</v>
      </c>
      <c r="D3123" s="45">
        <v>56556</v>
      </c>
      <c r="E3123" s="45">
        <v>6.3250157500000003E-3</v>
      </c>
      <c r="F3123" s="45">
        <v>9.7436729999999996E-4</v>
      </c>
      <c r="G3123" s="45">
        <v>1.0483598500000001E-3</v>
      </c>
      <c r="H3123" s="45">
        <v>4.3013162400000002E-3</v>
      </c>
    </row>
    <row r="3124" spans="1:8" x14ac:dyDescent="0.35">
      <c r="A3124" s="45" t="s">
        <v>173</v>
      </c>
      <c r="B3124" s="45" t="s">
        <v>10</v>
      </c>
      <c r="C3124" s="45" t="s">
        <v>9</v>
      </c>
      <c r="D3124" s="45">
        <v>24599</v>
      </c>
      <c r="E3124" s="45">
        <v>5.62571541E-3</v>
      </c>
      <c r="F3124" s="45">
        <v>8.8882315000000001E-4</v>
      </c>
      <c r="G3124" s="45">
        <v>9.0912377000000003E-4</v>
      </c>
      <c r="H3124" s="45">
        <v>3.8267309899999999E-3</v>
      </c>
    </row>
    <row r="3125" spans="1:8" x14ac:dyDescent="0.35">
      <c r="A3125" s="45" t="s">
        <v>173</v>
      </c>
      <c r="B3125" s="45" t="s">
        <v>11</v>
      </c>
      <c r="C3125" s="45" t="s">
        <v>9</v>
      </c>
      <c r="D3125" s="45">
        <v>12717</v>
      </c>
      <c r="E3125" s="45">
        <v>6.2845863700000002E-3</v>
      </c>
      <c r="F3125" s="45">
        <v>9.7374370999999999E-4</v>
      </c>
      <c r="G3125" s="45">
        <v>1.0273283E-3</v>
      </c>
      <c r="H3125" s="45">
        <v>4.2825709899999998E-3</v>
      </c>
    </row>
    <row r="3126" spans="1:8" x14ac:dyDescent="0.35">
      <c r="A3126" s="45" t="s">
        <v>173</v>
      </c>
      <c r="B3126" s="45" t="s">
        <v>12</v>
      </c>
      <c r="C3126" s="45" t="s">
        <v>9</v>
      </c>
      <c r="D3126" s="45">
        <v>4564</v>
      </c>
      <c r="E3126" s="45">
        <v>7.7536758699999998E-3</v>
      </c>
      <c r="F3126" s="45">
        <v>1.25729822E-3</v>
      </c>
      <c r="G3126" s="45">
        <v>1.2746162300000001E-3</v>
      </c>
      <c r="H3126" s="45">
        <v>5.2212410700000003E-3</v>
      </c>
    </row>
    <row r="3127" spans="1:8" x14ac:dyDescent="0.35">
      <c r="A3127" s="45" t="s">
        <v>173</v>
      </c>
      <c r="B3127" s="45" t="s">
        <v>13</v>
      </c>
      <c r="C3127" s="45" t="s">
        <v>9</v>
      </c>
      <c r="D3127" s="45">
        <v>14676</v>
      </c>
      <c r="E3127" s="45">
        <v>7.0878819600000004E-3</v>
      </c>
      <c r="F3127" s="45">
        <v>1.0303044899999999E-3</v>
      </c>
      <c r="G3127" s="45">
        <v>1.22960081E-3</v>
      </c>
      <c r="H3127" s="45">
        <v>4.8269477900000001E-3</v>
      </c>
    </row>
    <row r="3128" spans="1:8" x14ac:dyDescent="0.35">
      <c r="A3128" s="45" t="s">
        <v>173</v>
      </c>
      <c r="B3128" s="45" t="s">
        <v>8</v>
      </c>
      <c r="C3128" s="45" t="s">
        <v>14</v>
      </c>
      <c r="D3128" s="45">
        <v>1253</v>
      </c>
      <c r="E3128" s="45">
        <v>6.7636835899999997E-3</v>
      </c>
      <c r="F3128" s="45">
        <v>1.4861274900000001E-3</v>
      </c>
      <c r="G3128" s="45">
        <v>9.4690311999999998E-4</v>
      </c>
      <c r="H3128" s="45">
        <v>4.3306524899999997E-3</v>
      </c>
    </row>
    <row r="3129" spans="1:8" x14ac:dyDescent="0.35">
      <c r="A3129" s="45" t="s">
        <v>173</v>
      </c>
      <c r="B3129" s="45" t="s">
        <v>10</v>
      </c>
      <c r="C3129" s="45" t="s">
        <v>14</v>
      </c>
      <c r="D3129" s="45">
        <v>524</v>
      </c>
      <c r="E3129" s="45">
        <v>6.3633550300000001E-3</v>
      </c>
      <c r="F3129" s="45">
        <v>1.33260861E-3</v>
      </c>
      <c r="G3129" s="45">
        <v>8.6229036999999997E-4</v>
      </c>
      <c r="H3129" s="45">
        <v>4.1684555400000002E-3</v>
      </c>
    </row>
    <row r="3130" spans="1:8" x14ac:dyDescent="0.35">
      <c r="A3130" s="45" t="s">
        <v>173</v>
      </c>
      <c r="B3130" s="45" t="s">
        <v>11</v>
      </c>
      <c r="C3130" s="45" t="s">
        <v>14</v>
      </c>
      <c r="D3130" s="45">
        <v>280</v>
      </c>
      <c r="E3130" s="45">
        <v>6.30551399E-3</v>
      </c>
      <c r="F3130" s="45">
        <v>1.46097857E-3</v>
      </c>
      <c r="G3130" s="45">
        <v>8.6144156000000005E-4</v>
      </c>
      <c r="H3130" s="45">
        <v>3.9830933400000004E-3</v>
      </c>
    </row>
    <row r="3131" spans="1:8" x14ac:dyDescent="0.35">
      <c r="A3131" s="45" t="s">
        <v>173</v>
      </c>
      <c r="B3131" s="45" t="s">
        <v>12</v>
      </c>
      <c r="C3131" s="45" t="s">
        <v>14</v>
      </c>
      <c r="D3131" s="45">
        <v>150</v>
      </c>
      <c r="E3131" s="45">
        <v>7.5529318499999998E-3</v>
      </c>
      <c r="F3131" s="45">
        <v>2.06666642E-3</v>
      </c>
      <c r="G3131" s="45">
        <v>1.1344133400000001E-3</v>
      </c>
      <c r="H3131" s="45">
        <v>4.3518515999999997E-3</v>
      </c>
    </row>
    <row r="3132" spans="1:8" x14ac:dyDescent="0.35">
      <c r="A3132" s="45" t="s">
        <v>173</v>
      </c>
      <c r="B3132" s="45" t="s">
        <v>13</v>
      </c>
      <c r="C3132" s="45" t="s">
        <v>14</v>
      </c>
      <c r="D3132" s="45">
        <v>299</v>
      </c>
      <c r="E3132" s="45">
        <v>7.4983739499999997E-3</v>
      </c>
      <c r="F3132" s="45">
        <v>1.4874811800000001E-3</v>
      </c>
      <c r="G3132" s="45">
        <v>1.0811498899999999E-3</v>
      </c>
      <c r="H3132" s="45">
        <v>4.92974242E-3</v>
      </c>
    </row>
    <row r="3133" spans="1:8" x14ac:dyDescent="0.35">
      <c r="A3133" s="45" t="s">
        <v>173</v>
      </c>
      <c r="B3133" s="45" t="s">
        <v>8</v>
      </c>
      <c r="C3133" s="45" t="s">
        <v>15</v>
      </c>
      <c r="D3133" s="45">
        <v>677</v>
      </c>
      <c r="E3133" s="45">
        <v>6.3340613800000004E-3</v>
      </c>
      <c r="F3133" s="45">
        <v>9.4189347000000004E-4</v>
      </c>
      <c r="G3133" s="45">
        <v>1.2036179799999999E-3</v>
      </c>
      <c r="H3133" s="45">
        <v>4.1885494599999996E-3</v>
      </c>
    </row>
    <row r="3134" spans="1:8" x14ac:dyDescent="0.35">
      <c r="A3134" s="45" t="s">
        <v>173</v>
      </c>
      <c r="B3134" s="45" t="s">
        <v>10</v>
      </c>
      <c r="C3134" s="45" t="s">
        <v>15</v>
      </c>
      <c r="D3134" s="45">
        <v>289</v>
      </c>
      <c r="E3134" s="45">
        <v>5.7946460400000004E-3</v>
      </c>
      <c r="F3134" s="45">
        <v>8.2928818999999997E-4</v>
      </c>
      <c r="G3134" s="45">
        <v>1.08143478E-3</v>
      </c>
      <c r="H3134" s="45">
        <v>3.8839225999999999E-3</v>
      </c>
    </row>
    <row r="3135" spans="1:8" x14ac:dyDescent="0.35">
      <c r="A3135" s="45" t="s">
        <v>173</v>
      </c>
      <c r="B3135" s="45" t="s">
        <v>11</v>
      </c>
      <c r="C3135" s="45" t="s">
        <v>15</v>
      </c>
      <c r="D3135" s="45">
        <v>142</v>
      </c>
      <c r="E3135" s="45">
        <v>5.5476490799999997E-3</v>
      </c>
      <c r="F3135" s="45">
        <v>8.5851891E-4</v>
      </c>
      <c r="G3135" s="45">
        <v>9.6904320000000001E-4</v>
      </c>
      <c r="H3135" s="45">
        <v>3.7200864899999998E-3</v>
      </c>
    </row>
    <row r="3136" spans="1:8" x14ac:dyDescent="0.35">
      <c r="A3136" s="45" t="s">
        <v>173</v>
      </c>
      <c r="B3136" s="45" t="s">
        <v>12</v>
      </c>
      <c r="C3136" s="45" t="s">
        <v>15</v>
      </c>
      <c r="D3136" s="45">
        <v>63</v>
      </c>
      <c r="E3136" s="45">
        <v>7.8323410199999995E-3</v>
      </c>
      <c r="F3136" s="45">
        <v>1.3798865899999999E-3</v>
      </c>
      <c r="G3136" s="45">
        <v>1.6945912100000001E-3</v>
      </c>
      <c r="H3136" s="45">
        <v>4.7578627800000002E-3</v>
      </c>
    </row>
    <row r="3137" spans="1:8" x14ac:dyDescent="0.35">
      <c r="A3137" s="45" t="s">
        <v>173</v>
      </c>
      <c r="B3137" s="45" t="s">
        <v>13</v>
      </c>
      <c r="C3137" s="45" t="s">
        <v>15</v>
      </c>
      <c r="D3137" s="45">
        <v>183</v>
      </c>
      <c r="E3137" s="45">
        <v>7.2803453400000001E-3</v>
      </c>
      <c r="F3137" s="45">
        <v>1.03363417E-3</v>
      </c>
      <c r="G3137" s="45">
        <v>1.4095701799999999E-3</v>
      </c>
      <c r="H3137" s="45">
        <v>4.8371405199999998E-3</v>
      </c>
    </row>
    <row r="3138" spans="1:8" x14ac:dyDescent="0.35">
      <c r="A3138" s="45" t="s">
        <v>173</v>
      </c>
      <c r="B3138" s="45" t="s">
        <v>8</v>
      </c>
      <c r="C3138" s="45" t="s">
        <v>16</v>
      </c>
      <c r="D3138" s="45">
        <v>771</v>
      </c>
      <c r="E3138" s="45">
        <v>6.0647395100000001E-3</v>
      </c>
      <c r="F3138" s="45">
        <v>9.4943410000000001E-4</v>
      </c>
      <c r="G3138" s="45">
        <v>5.4410134000000001E-4</v>
      </c>
      <c r="H3138" s="45">
        <v>4.5712035799999997E-3</v>
      </c>
    </row>
    <row r="3139" spans="1:8" x14ac:dyDescent="0.35">
      <c r="A3139" s="45" t="s">
        <v>173</v>
      </c>
      <c r="B3139" s="45" t="s">
        <v>10</v>
      </c>
      <c r="C3139" s="45" t="s">
        <v>16</v>
      </c>
      <c r="D3139" s="45">
        <v>375</v>
      </c>
      <c r="E3139" s="45">
        <v>5.4598454399999996E-3</v>
      </c>
      <c r="F3139" s="45">
        <v>8.5503060999999995E-4</v>
      </c>
      <c r="G3139" s="45">
        <v>4.9024667999999995E-4</v>
      </c>
      <c r="H3139" s="45">
        <v>4.1145676600000004E-3</v>
      </c>
    </row>
    <row r="3140" spans="1:8" x14ac:dyDescent="0.35">
      <c r="A3140" s="45" t="s">
        <v>173</v>
      </c>
      <c r="B3140" s="45" t="s">
        <v>11</v>
      </c>
      <c r="C3140" s="45" t="s">
        <v>16</v>
      </c>
      <c r="D3140" s="45">
        <v>140</v>
      </c>
      <c r="E3140" s="45">
        <v>5.9443615300000001E-3</v>
      </c>
      <c r="F3140" s="45">
        <v>1.0737431399999999E-3</v>
      </c>
      <c r="G3140" s="45">
        <v>5.9697395999999995E-4</v>
      </c>
      <c r="H3140" s="45">
        <v>4.2736439200000004E-3</v>
      </c>
    </row>
    <row r="3141" spans="1:8" x14ac:dyDescent="0.35">
      <c r="A3141" s="45" t="s">
        <v>173</v>
      </c>
      <c r="B3141" s="45" t="s">
        <v>12</v>
      </c>
      <c r="C3141" s="45" t="s">
        <v>16</v>
      </c>
      <c r="D3141" s="45">
        <v>25</v>
      </c>
      <c r="E3141" s="45">
        <v>7.8671294600000004E-3</v>
      </c>
      <c r="F3141" s="45">
        <v>1.6157404300000001E-3</v>
      </c>
      <c r="G3141" s="45">
        <v>6.4305532000000004E-4</v>
      </c>
      <c r="H3141" s="45">
        <v>5.6083331900000002E-3</v>
      </c>
    </row>
    <row r="3142" spans="1:8" x14ac:dyDescent="0.35">
      <c r="A3142" s="45" t="s">
        <v>173</v>
      </c>
      <c r="B3142" s="45" t="s">
        <v>13</v>
      </c>
      <c r="C3142" s="45" t="s">
        <v>16</v>
      </c>
      <c r="D3142" s="45">
        <v>231</v>
      </c>
      <c r="E3142" s="45">
        <v>6.92460291E-3</v>
      </c>
      <c r="F3142" s="45">
        <v>9.5523663999999998E-4</v>
      </c>
      <c r="G3142" s="45">
        <v>5.8877441000000001E-4</v>
      </c>
      <c r="H3142" s="45">
        <v>5.3805913699999999E-3</v>
      </c>
    </row>
    <row r="3143" spans="1:8" x14ac:dyDescent="0.35">
      <c r="A3143" s="45" t="s">
        <v>173</v>
      </c>
      <c r="B3143" s="45" t="s">
        <v>8</v>
      </c>
      <c r="C3143" s="45" t="s">
        <v>17</v>
      </c>
      <c r="D3143" s="45">
        <v>940</v>
      </c>
      <c r="E3143" s="45">
        <v>6.9200155200000004E-3</v>
      </c>
      <c r="F3143" s="45">
        <v>9.1517656999999997E-4</v>
      </c>
      <c r="G3143" s="45">
        <v>1.0094683299999999E-3</v>
      </c>
      <c r="H3143" s="45">
        <v>4.9953701300000002E-3</v>
      </c>
    </row>
    <row r="3144" spans="1:8" x14ac:dyDescent="0.35">
      <c r="A3144" s="45" t="s">
        <v>173</v>
      </c>
      <c r="B3144" s="45" t="s">
        <v>10</v>
      </c>
      <c r="C3144" s="45" t="s">
        <v>17</v>
      </c>
      <c r="D3144" s="45">
        <v>306</v>
      </c>
      <c r="E3144" s="45">
        <v>6.4700963000000004E-3</v>
      </c>
      <c r="F3144" s="45">
        <v>7.9516890000000005E-4</v>
      </c>
      <c r="G3144" s="45">
        <v>9.5470954999999995E-4</v>
      </c>
      <c r="H3144" s="45">
        <v>4.72021734E-3</v>
      </c>
    </row>
    <row r="3145" spans="1:8" x14ac:dyDescent="0.35">
      <c r="A3145" s="45" t="s">
        <v>173</v>
      </c>
      <c r="B3145" s="45" t="s">
        <v>11</v>
      </c>
      <c r="C3145" s="45" t="s">
        <v>17</v>
      </c>
      <c r="D3145" s="45">
        <v>279</v>
      </c>
      <c r="E3145" s="45">
        <v>6.8439696100000003E-3</v>
      </c>
      <c r="F3145" s="45">
        <v>8.6598112E-4</v>
      </c>
      <c r="G3145" s="45">
        <v>8.5287212000000002E-4</v>
      </c>
      <c r="H3145" s="45">
        <v>5.1251159000000003E-3</v>
      </c>
    </row>
    <row r="3146" spans="1:8" x14ac:dyDescent="0.35">
      <c r="A3146" s="45" t="s">
        <v>173</v>
      </c>
      <c r="B3146" s="45" t="s">
        <v>12</v>
      </c>
      <c r="C3146" s="45" t="s">
        <v>17</v>
      </c>
      <c r="D3146" s="45">
        <v>95</v>
      </c>
      <c r="E3146" s="45">
        <v>7.8648876999999999E-3</v>
      </c>
      <c r="F3146" s="45">
        <v>1.22490231E-3</v>
      </c>
      <c r="G3146" s="45">
        <v>1.1145221900000001E-3</v>
      </c>
      <c r="H3146" s="45">
        <v>5.5254627499999997E-3</v>
      </c>
    </row>
    <row r="3147" spans="1:8" x14ac:dyDescent="0.35">
      <c r="A3147" s="45" t="s">
        <v>173</v>
      </c>
      <c r="B3147" s="45" t="s">
        <v>13</v>
      </c>
      <c r="C3147" s="45" t="s">
        <v>17</v>
      </c>
      <c r="D3147" s="45">
        <v>260</v>
      </c>
      <c r="E3147" s="45">
        <v>7.1858972000000002E-3</v>
      </c>
      <c r="F3147" s="45">
        <v>9.9603786E-4</v>
      </c>
      <c r="G3147" s="45">
        <v>1.20356993E-3</v>
      </c>
      <c r="H3147" s="45">
        <v>4.9862889399999999E-3</v>
      </c>
    </row>
    <row r="3148" spans="1:8" x14ac:dyDescent="0.35">
      <c r="A3148" s="45" t="s">
        <v>173</v>
      </c>
      <c r="B3148" s="45" t="s">
        <v>8</v>
      </c>
      <c r="C3148" s="45" t="s">
        <v>18</v>
      </c>
      <c r="D3148" s="45">
        <v>820</v>
      </c>
      <c r="E3148" s="45">
        <v>7.4484245499999999E-3</v>
      </c>
      <c r="F3148" s="45">
        <v>8.4370742000000002E-4</v>
      </c>
      <c r="G3148" s="45">
        <v>1.4348744200000001E-3</v>
      </c>
      <c r="H3148" s="45">
        <v>5.16982811E-3</v>
      </c>
    </row>
    <row r="3149" spans="1:8" x14ac:dyDescent="0.35">
      <c r="A3149" s="45" t="s">
        <v>173</v>
      </c>
      <c r="B3149" s="45" t="s">
        <v>10</v>
      </c>
      <c r="C3149" s="45" t="s">
        <v>18</v>
      </c>
      <c r="D3149" s="45">
        <v>292</v>
      </c>
      <c r="E3149" s="45">
        <v>6.5555235999999999E-3</v>
      </c>
      <c r="F3149" s="45">
        <v>7.3721278999999999E-4</v>
      </c>
      <c r="G3149" s="45">
        <v>1.3074341200000001E-3</v>
      </c>
      <c r="H3149" s="45">
        <v>4.5108761999999997E-3</v>
      </c>
    </row>
    <row r="3150" spans="1:8" x14ac:dyDescent="0.35">
      <c r="A3150" s="45" t="s">
        <v>173</v>
      </c>
      <c r="B3150" s="45" t="s">
        <v>11</v>
      </c>
      <c r="C3150" s="45" t="s">
        <v>18</v>
      </c>
      <c r="D3150" s="45">
        <v>193</v>
      </c>
      <c r="E3150" s="45">
        <v>7.0557472300000002E-3</v>
      </c>
      <c r="F3150" s="45">
        <v>8.1276364999999999E-4</v>
      </c>
      <c r="G3150" s="45">
        <v>1.35944374E-3</v>
      </c>
      <c r="H3150" s="45">
        <v>4.8835393900000003E-3</v>
      </c>
    </row>
    <row r="3151" spans="1:8" x14ac:dyDescent="0.35">
      <c r="A3151" s="45" t="s">
        <v>173</v>
      </c>
      <c r="B3151" s="45" t="s">
        <v>12</v>
      </c>
      <c r="C3151" s="45" t="s">
        <v>18</v>
      </c>
      <c r="D3151" s="45">
        <v>72</v>
      </c>
      <c r="E3151" s="45">
        <v>8.7528932600000001E-3</v>
      </c>
      <c r="F3151" s="45">
        <v>9.812240099999999E-4</v>
      </c>
      <c r="G3151" s="45">
        <v>1.56378577E-3</v>
      </c>
      <c r="H3151" s="45">
        <v>6.2077222299999997E-3</v>
      </c>
    </row>
    <row r="3152" spans="1:8" x14ac:dyDescent="0.35">
      <c r="A3152" s="45" t="s">
        <v>173</v>
      </c>
      <c r="B3152" s="45" t="s">
        <v>13</v>
      </c>
      <c r="C3152" s="45" t="s">
        <v>18</v>
      </c>
      <c r="D3152" s="45">
        <v>263</v>
      </c>
      <c r="E3152" s="45">
        <v>8.3708277999999994E-3</v>
      </c>
      <c r="F3152" s="45">
        <v>9.4700546999999997E-4</v>
      </c>
      <c r="G3152" s="45">
        <v>1.59642984E-3</v>
      </c>
      <c r="H3152" s="45">
        <v>5.8273920099999998E-3</v>
      </c>
    </row>
    <row r="3153" spans="1:8" x14ac:dyDescent="0.35">
      <c r="A3153" s="45" t="s">
        <v>173</v>
      </c>
      <c r="B3153" s="45" t="s">
        <v>8</v>
      </c>
      <c r="C3153" s="45" t="s">
        <v>19</v>
      </c>
      <c r="D3153" s="45">
        <v>823</v>
      </c>
      <c r="E3153" s="45">
        <v>6.7193474499999996E-3</v>
      </c>
      <c r="F3153" s="45">
        <v>1.02120436E-3</v>
      </c>
      <c r="G3153" s="45">
        <v>1.0492746699999999E-3</v>
      </c>
      <c r="H3153" s="45">
        <v>4.6488679499999998E-3</v>
      </c>
    </row>
    <row r="3154" spans="1:8" x14ac:dyDescent="0.35">
      <c r="A3154" s="45" t="s">
        <v>173</v>
      </c>
      <c r="B3154" s="45" t="s">
        <v>10</v>
      </c>
      <c r="C3154" s="45" t="s">
        <v>19</v>
      </c>
      <c r="D3154" s="45">
        <v>324</v>
      </c>
      <c r="E3154" s="45">
        <v>6.0551695099999997E-3</v>
      </c>
      <c r="F3154" s="45">
        <v>8.7577137000000005E-4</v>
      </c>
      <c r="G3154" s="45">
        <v>1.0218404499999999E-3</v>
      </c>
      <c r="H3154" s="45">
        <v>4.1575572100000001E-3</v>
      </c>
    </row>
    <row r="3155" spans="1:8" x14ac:dyDescent="0.35">
      <c r="A3155" s="45" t="s">
        <v>173</v>
      </c>
      <c r="B3155" s="45" t="s">
        <v>11</v>
      </c>
      <c r="C3155" s="45" t="s">
        <v>19</v>
      </c>
      <c r="D3155" s="45">
        <v>206</v>
      </c>
      <c r="E3155" s="45">
        <v>6.9066318200000001E-3</v>
      </c>
      <c r="F3155" s="45">
        <v>1.0270583500000001E-3</v>
      </c>
      <c r="G3155" s="45">
        <v>9.2390307000000005E-4</v>
      </c>
      <c r="H3155" s="45">
        <v>4.95566993E-3</v>
      </c>
    </row>
    <row r="3156" spans="1:8" x14ac:dyDescent="0.35">
      <c r="A3156" s="45" t="s">
        <v>173</v>
      </c>
      <c r="B3156" s="45" t="s">
        <v>12</v>
      </c>
      <c r="C3156" s="45" t="s">
        <v>19</v>
      </c>
      <c r="D3156" s="45">
        <v>65</v>
      </c>
      <c r="E3156" s="45">
        <v>7.6082618499999999E-3</v>
      </c>
      <c r="F3156" s="45">
        <v>1.2245368000000001E-3</v>
      </c>
      <c r="G3156" s="45">
        <v>1.16132456E-3</v>
      </c>
      <c r="H3156" s="45">
        <v>5.2224000300000002E-3</v>
      </c>
    </row>
    <row r="3157" spans="1:8" x14ac:dyDescent="0.35">
      <c r="A3157" s="45" t="s">
        <v>173</v>
      </c>
      <c r="B3157" s="45" t="s">
        <v>13</v>
      </c>
      <c r="C3157" s="45" t="s">
        <v>19</v>
      </c>
      <c r="D3157" s="45">
        <v>228</v>
      </c>
      <c r="E3157" s="45">
        <v>7.2405476100000001E-3</v>
      </c>
      <c r="F3157" s="45">
        <v>1.16461558E-3</v>
      </c>
      <c r="G3157" s="45">
        <v>1.16959041E-3</v>
      </c>
      <c r="H3157" s="45">
        <v>4.9063411400000001E-3</v>
      </c>
    </row>
    <row r="3158" spans="1:8" x14ac:dyDescent="0.35">
      <c r="A3158" s="45" t="s">
        <v>173</v>
      </c>
      <c r="B3158" s="45" t="s">
        <v>8</v>
      </c>
      <c r="C3158" s="45" t="s">
        <v>20</v>
      </c>
      <c r="D3158" s="45">
        <v>724</v>
      </c>
      <c r="E3158" s="45">
        <v>5.3929587400000003E-3</v>
      </c>
      <c r="F3158" s="45">
        <v>8.2348554E-4</v>
      </c>
      <c r="G3158" s="45">
        <v>7.0341252000000003E-4</v>
      </c>
      <c r="H3158" s="45">
        <v>3.8660602200000001E-3</v>
      </c>
    </row>
    <row r="3159" spans="1:8" x14ac:dyDescent="0.35">
      <c r="A3159" s="45" t="s">
        <v>173</v>
      </c>
      <c r="B3159" s="45" t="s">
        <v>10</v>
      </c>
      <c r="C3159" s="45" t="s">
        <v>20</v>
      </c>
      <c r="D3159" s="45">
        <v>230</v>
      </c>
      <c r="E3159" s="45">
        <v>4.9561189099999996E-3</v>
      </c>
      <c r="F3159" s="45">
        <v>7.6856858000000003E-4</v>
      </c>
      <c r="G3159" s="45">
        <v>6.2655974000000003E-4</v>
      </c>
      <c r="H3159" s="45">
        <v>3.5609900800000001E-3</v>
      </c>
    </row>
    <row r="3160" spans="1:8" x14ac:dyDescent="0.35">
      <c r="A3160" s="45" t="s">
        <v>173</v>
      </c>
      <c r="B3160" s="45" t="s">
        <v>11</v>
      </c>
      <c r="C3160" s="45" t="s">
        <v>20</v>
      </c>
      <c r="D3160" s="45">
        <v>193</v>
      </c>
      <c r="E3160" s="45">
        <v>5.2733398000000004E-3</v>
      </c>
      <c r="F3160" s="45">
        <v>8.9989902000000004E-4</v>
      </c>
      <c r="G3160" s="45">
        <v>5.7432570999999997E-4</v>
      </c>
      <c r="H3160" s="45">
        <v>3.7991146199999998E-3</v>
      </c>
    </row>
    <row r="3161" spans="1:8" x14ac:dyDescent="0.35">
      <c r="A3161" s="45" t="s">
        <v>173</v>
      </c>
      <c r="B3161" s="45" t="s">
        <v>12</v>
      </c>
      <c r="C3161" s="45" t="s">
        <v>20</v>
      </c>
      <c r="D3161" s="45">
        <v>52</v>
      </c>
      <c r="E3161" s="45">
        <v>6.26424476E-3</v>
      </c>
      <c r="F3161" s="45">
        <v>8.7406498999999997E-4</v>
      </c>
      <c r="G3161" s="45">
        <v>7.1136018999999997E-4</v>
      </c>
      <c r="H3161" s="45">
        <v>4.6788192299999998E-3</v>
      </c>
    </row>
    <row r="3162" spans="1:8" x14ac:dyDescent="0.35">
      <c r="A3162" s="45" t="s">
        <v>173</v>
      </c>
      <c r="B3162" s="45" t="s">
        <v>13</v>
      </c>
      <c r="C3162" s="45" t="s">
        <v>20</v>
      </c>
      <c r="D3162" s="45">
        <v>249</v>
      </c>
      <c r="E3162" s="45">
        <v>5.7072268000000004E-3</v>
      </c>
      <c r="F3162" s="45">
        <v>8.0442114999999998E-4</v>
      </c>
      <c r="G3162" s="45">
        <v>8.7279651000000003E-4</v>
      </c>
      <c r="H3162" s="45">
        <v>4.0300086799999997E-3</v>
      </c>
    </row>
    <row r="3163" spans="1:8" x14ac:dyDescent="0.35">
      <c r="A3163" s="45" t="s">
        <v>173</v>
      </c>
      <c r="B3163" s="45" t="s">
        <v>8</v>
      </c>
      <c r="C3163" s="45" t="s">
        <v>21</v>
      </c>
      <c r="D3163" s="45">
        <v>610</v>
      </c>
      <c r="E3163" s="45">
        <v>8.6106744600000003E-3</v>
      </c>
      <c r="F3163" s="45">
        <v>1.07024111E-3</v>
      </c>
      <c r="G3163" s="45">
        <v>1.9272159199999999E-3</v>
      </c>
      <c r="H3163" s="45">
        <v>5.6132169900000002E-3</v>
      </c>
    </row>
    <row r="3164" spans="1:8" x14ac:dyDescent="0.35">
      <c r="A3164" s="45" t="s">
        <v>173</v>
      </c>
      <c r="B3164" s="45" t="s">
        <v>10</v>
      </c>
      <c r="C3164" s="45" t="s">
        <v>21</v>
      </c>
      <c r="D3164" s="45">
        <v>225</v>
      </c>
      <c r="E3164" s="45">
        <v>8.4240738200000009E-3</v>
      </c>
      <c r="F3164" s="45">
        <v>1.04984544E-3</v>
      </c>
      <c r="G3164" s="45">
        <v>1.7389400799999999E-3</v>
      </c>
      <c r="H3164" s="45">
        <v>5.6352878400000002E-3</v>
      </c>
    </row>
    <row r="3165" spans="1:8" x14ac:dyDescent="0.35">
      <c r="A3165" s="45" t="s">
        <v>173</v>
      </c>
      <c r="B3165" s="45" t="s">
        <v>11</v>
      </c>
      <c r="C3165" s="45" t="s">
        <v>21</v>
      </c>
      <c r="D3165" s="45">
        <v>124</v>
      </c>
      <c r="E3165" s="45">
        <v>8.1407741100000004E-3</v>
      </c>
      <c r="F3165" s="45">
        <v>1.0293456399999999E-3</v>
      </c>
      <c r="G3165" s="45">
        <v>1.75944569E-3</v>
      </c>
      <c r="H3165" s="45">
        <v>5.3519822799999997E-3</v>
      </c>
    </row>
    <row r="3166" spans="1:8" x14ac:dyDescent="0.35">
      <c r="A3166" s="45" t="s">
        <v>173</v>
      </c>
      <c r="B3166" s="45" t="s">
        <v>12</v>
      </c>
      <c r="C3166" s="45" t="s">
        <v>21</v>
      </c>
      <c r="D3166" s="45">
        <v>75</v>
      </c>
      <c r="E3166" s="45">
        <v>8.3558639700000003E-3</v>
      </c>
      <c r="F3166" s="45">
        <v>1.19058615E-3</v>
      </c>
      <c r="G3166" s="45">
        <v>1.8669750999999999E-3</v>
      </c>
      <c r="H3166" s="45">
        <v>5.2983022900000001E-3</v>
      </c>
    </row>
    <row r="3167" spans="1:8" x14ac:dyDescent="0.35">
      <c r="A3167" s="45" t="s">
        <v>173</v>
      </c>
      <c r="B3167" s="45" t="s">
        <v>13</v>
      </c>
      <c r="C3167" s="45" t="s">
        <v>21</v>
      </c>
      <c r="D3167" s="45">
        <v>186</v>
      </c>
      <c r="E3167" s="45">
        <v>9.25241412E-3</v>
      </c>
      <c r="F3167" s="45">
        <v>1.0736507E-3</v>
      </c>
      <c r="G3167" s="45">
        <v>2.2911064099999999E-3</v>
      </c>
      <c r="H3167" s="45">
        <v>5.8876565800000001E-3</v>
      </c>
    </row>
    <row r="3168" spans="1:8" x14ac:dyDescent="0.35">
      <c r="A3168" s="45" t="s">
        <v>173</v>
      </c>
      <c r="B3168" s="45" t="s">
        <v>8</v>
      </c>
      <c r="C3168" s="45" t="s">
        <v>22</v>
      </c>
      <c r="D3168" s="45">
        <v>559</v>
      </c>
      <c r="E3168" s="45">
        <v>7.8434536799999992E-3</v>
      </c>
      <c r="F3168" s="45">
        <v>9.2373095999999995E-4</v>
      </c>
      <c r="G3168" s="45">
        <v>1.4838001900000001E-3</v>
      </c>
      <c r="H3168" s="45">
        <v>5.4359220499999999E-3</v>
      </c>
    </row>
    <row r="3169" spans="1:8" x14ac:dyDescent="0.35">
      <c r="A3169" s="45" t="s">
        <v>173</v>
      </c>
      <c r="B3169" s="45" t="s">
        <v>10</v>
      </c>
      <c r="C3169" s="45" t="s">
        <v>22</v>
      </c>
      <c r="D3169" s="45">
        <v>216</v>
      </c>
      <c r="E3169" s="45">
        <v>7.1476870900000003E-3</v>
      </c>
      <c r="F3169" s="45">
        <v>7.9968254999999999E-4</v>
      </c>
      <c r="G3169" s="45">
        <v>1.39826579E-3</v>
      </c>
      <c r="H3169" s="45">
        <v>4.9497383000000001E-3</v>
      </c>
    </row>
    <row r="3170" spans="1:8" x14ac:dyDescent="0.35">
      <c r="A3170" s="45" t="s">
        <v>173</v>
      </c>
      <c r="B3170" s="45" t="s">
        <v>11</v>
      </c>
      <c r="C3170" s="45" t="s">
        <v>22</v>
      </c>
      <c r="D3170" s="45">
        <v>110</v>
      </c>
      <c r="E3170" s="45">
        <v>7.9157194399999999E-3</v>
      </c>
      <c r="F3170" s="45">
        <v>1.03577419E-3</v>
      </c>
      <c r="G3170" s="45">
        <v>1.53124975E-3</v>
      </c>
      <c r="H3170" s="45">
        <v>5.3486950500000003E-3</v>
      </c>
    </row>
    <row r="3171" spans="1:8" x14ac:dyDescent="0.35">
      <c r="A3171" s="45" t="s">
        <v>173</v>
      </c>
      <c r="B3171" s="45" t="s">
        <v>12</v>
      </c>
      <c r="C3171" s="45" t="s">
        <v>22</v>
      </c>
      <c r="D3171" s="45">
        <v>61</v>
      </c>
      <c r="E3171" s="45">
        <v>7.3049481699999997E-3</v>
      </c>
      <c r="F3171" s="45">
        <v>9.5950948999999998E-4</v>
      </c>
      <c r="G3171" s="45">
        <v>1.4091906799999999E-3</v>
      </c>
      <c r="H3171" s="45">
        <v>4.9362474900000002E-3</v>
      </c>
    </row>
    <row r="3172" spans="1:8" x14ac:dyDescent="0.35">
      <c r="A3172" s="45" t="s">
        <v>173</v>
      </c>
      <c r="B3172" s="45" t="s">
        <v>13</v>
      </c>
      <c r="C3172" s="45" t="s">
        <v>22</v>
      </c>
      <c r="D3172" s="45">
        <v>172</v>
      </c>
      <c r="E3172" s="45">
        <v>8.8619722099999992E-3</v>
      </c>
      <c r="F3172" s="45">
        <v>9.9516823999999996E-4</v>
      </c>
      <c r="G3172" s="45">
        <v>1.58733019E-3</v>
      </c>
      <c r="H3172" s="45">
        <v>6.2794732799999996E-3</v>
      </c>
    </row>
    <row r="3173" spans="1:8" x14ac:dyDescent="0.35">
      <c r="A3173" s="45" t="s">
        <v>173</v>
      </c>
      <c r="B3173" s="45" t="s">
        <v>8</v>
      </c>
      <c r="C3173" s="45" t="s">
        <v>23</v>
      </c>
      <c r="D3173" s="45">
        <v>1015</v>
      </c>
      <c r="E3173" s="45">
        <v>6.9420837800000003E-3</v>
      </c>
      <c r="F3173" s="45">
        <v>9.0501253999999997E-4</v>
      </c>
      <c r="G3173" s="45">
        <v>1.3942594799999999E-3</v>
      </c>
      <c r="H3173" s="45">
        <v>4.6428112899999999E-3</v>
      </c>
    </row>
    <row r="3174" spans="1:8" x14ac:dyDescent="0.35">
      <c r="A3174" s="45" t="s">
        <v>173</v>
      </c>
      <c r="B3174" s="45" t="s">
        <v>10</v>
      </c>
      <c r="C3174" s="45" t="s">
        <v>23</v>
      </c>
      <c r="D3174" s="45">
        <v>431</v>
      </c>
      <c r="E3174" s="45">
        <v>6.17604386E-3</v>
      </c>
      <c r="F3174" s="45">
        <v>7.8292814999999995E-4</v>
      </c>
      <c r="G3174" s="45">
        <v>1.20684538E-3</v>
      </c>
      <c r="H3174" s="45">
        <v>4.1862698300000004E-3</v>
      </c>
    </row>
    <row r="3175" spans="1:8" x14ac:dyDescent="0.35">
      <c r="A3175" s="45" t="s">
        <v>173</v>
      </c>
      <c r="B3175" s="45" t="s">
        <v>11</v>
      </c>
      <c r="C3175" s="45" t="s">
        <v>23</v>
      </c>
      <c r="D3175" s="45">
        <v>189</v>
      </c>
      <c r="E3175" s="45">
        <v>7.1906841399999996E-3</v>
      </c>
      <c r="F3175" s="45">
        <v>9.6517954000000005E-4</v>
      </c>
      <c r="G3175" s="45">
        <v>1.54572043E-3</v>
      </c>
      <c r="H3175" s="45">
        <v>4.6797837199999996E-3</v>
      </c>
    </row>
    <row r="3176" spans="1:8" x14ac:dyDescent="0.35">
      <c r="A3176" s="45" t="s">
        <v>173</v>
      </c>
      <c r="B3176" s="45" t="s">
        <v>12</v>
      </c>
      <c r="C3176" s="45" t="s">
        <v>23</v>
      </c>
      <c r="D3176" s="45">
        <v>110</v>
      </c>
      <c r="E3176" s="45">
        <v>7.6441495699999997E-3</v>
      </c>
      <c r="F3176" s="45">
        <v>1.0310393599999999E-3</v>
      </c>
      <c r="G3176" s="45">
        <v>1.5385098799999999E-3</v>
      </c>
      <c r="H3176" s="45">
        <v>5.0745999599999996E-3</v>
      </c>
    </row>
    <row r="3177" spans="1:8" x14ac:dyDescent="0.35">
      <c r="A3177" s="45" t="s">
        <v>173</v>
      </c>
      <c r="B3177" s="45" t="s">
        <v>13</v>
      </c>
      <c r="C3177" s="45" t="s">
        <v>23</v>
      </c>
      <c r="D3177" s="45">
        <v>285</v>
      </c>
      <c r="E3177" s="45">
        <v>7.6647171200000001E-3</v>
      </c>
      <c r="F3177" s="45">
        <v>1.00109626E-3</v>
      </c>
      <c r="G3177" s="45">
        <v>1.5215640900000001E-3</v>
      </c>
      <c r="H3177" s="45">
        <v>5.1420562899999996E-3</v>
      </c>
    </row>
    <row r="3178" spans="1:8" x14ac:dyDescent="0.35">
      <c r="A3178" s="45" t="s">
        <v>173</v>
      </c>
      <c r="B3178" s="45" t="s">
        <v>8</v>
      </c>
      <c r="C3178" s="45" t="s">
        <v>24</v>
      </c>
      <c r="D3178" s="45">
        <v>1883</v>
      </c>
      <c r="E3178" s="45">
        <v>7.2941803900000001E-3</v>
      </c>
      <c r="F3178" s="45">
        <v>6.8441292000000003E-4</v>
      </c>
      <c r="G3178" s="45">
        <v>1.90127653E-3</v>
      </c>
      <c r="H3178" s="45">
        <v>4.70849044E-3</v>
      </c>
    </row>
    <row r="3179" spans="1:8" x14ac:dyDescent="0.35">
      <c r="A3179" s="45" t="s">
        <v>173</v>
      </c>
      <c r="B3179" s="45" t="s">
        <v>10</v>
      </c>
      <c r="C3179" s="45" t="s">
        <v>24</v>
      </c>
      <c r="D3179" s="45">
        <v>800</v>
      </c>
      <c r="E3179" s="45">
        <v>6.4582462999999996E-3</v>
      </c>
      <c r="F3179" s="45">
        <v>6.1069130000000001E-4</v>
      </c>
      <c r="G3179" s="45">
        <v>1.7135124899999999E-3</v>
      </c>
      <c r="H3179" s="45">
        <v>4.1340420000000001E-3</v>
      </c>
    </row>
    <row r="3180" spans="1:8" x14ac:dyDescent="0.35">
      <c r="A3180" s="45" t="s">
        <v>173</v>
      </c>
      <c r="B3180" s="45" t="s">
        <v>11</v>
      </c>
      <c r="C3180" s="45" t="s">
        <v>24</v>
      </c>
      <c r="D3180" s="45">
        <v>423</v>
      </c>
      <c r="E3180" s="45">
        <v>6.8968071699999998E-3</v>
      </c>
      <c r="F3180" s="45">
        <v>6.7135076999999999E-4</v>
      </c>
      <c r="G3180" s="45">
        <v>1.7594779E-3</v>
      </c>
      <c r="H3180" s="45">
        <v>4.4659780099999997E-3</v>
      </c>
    </row>
    <row r="3181" spans="1:8" x14ac:dyDescent="0.35">
      <c r="A3181" s="45" t="s">
        <v>173</v>
      </c>
      <c r="B3181" s="45" t="s">
        <v>12</v>
      </c>
      <c r="C3181" s="45" t="s">
        <v>24</v>
      </c>
      <c r="D3181" s="45">
        <v>116</v>
      </c>
      <c r="E3181" s="45">
        <v>8.6317645999999994E-3</v>
      </c>
      <c r="F3181" s="45">
        <v>8.5648120000000004E-4</v>
      </c>
      <c r="G3181" s="45">
        <v>2.0372363699999998E-3</v>
      </c>
      <c r="H3181" s="45">
        <v>5.7380465199999998E-3</v>
      </c>
    </row>
    <row r="3182" spans="1:8" x14ac:dyDescent="0.35">
      <c r="A3182" s="45" t="s">
        <v>173</v>
      </c>
      <c r="B3182" s="45" t="s">
        <v>13</v>
      </c>
      <c r="C3182" s="45" t="s">
        <v>24</v>
      </c>
      <c r="D3182" s="45">
        <v>544</v>
      </c>
      <c r="E3182" s="45">
        <v>8.5472619699999992E-3</v>
      </c>
      <c r="F3182" s="45">
        <v>7.6629281999999999E-4</v>
      </c>
      <c r="G3182" s="45">
        <v>2.2586675500000002E-3</v>
      </c>
      <c r="H3182" s="45">
        <v>5.5223011199999998E-3</v>
      </c>
    </row>
    <row r="3183" spans="1:8" x14ac:dyDescent="0.35">
      <c r="A3183" s="45" t="s">
        <v>173</v>
      </c>
      <c r="B3183" s="45" t="s">
        <v>8</v>
      </c>
      <c r="C3183" s="45" t="s">
        <v>25</v>
      </c>
      <c r="D3183" s="45">
        <v>1499</v>
      </c>
      <c r="E3183" s="45">
        <v>7.4785579999999997E-3</v>
      </c>
      <c r="F3183" s="45">
        <v>9.1599623000000003E-4</v>
      </c>
      <c r="G3183" s="45">
        <v>1.8076245900000001E-3</v>
      </c>
      <c r="H3183" s="45">
        <v>4.7549367000000002E-3</v>
      </c>
    </row>
    <row r="3184" spans="1:8" x14ac:dyDescent="0.35">
      <c r="A3184" s="45" t="s">
        <v>173</v>
      </c>
      <c r="B3184" s="45" t="s">
        <v>10</v>
      </c>
      <c r="C3184" s="45" t="s">
        <v>25</v>
      </c>
      <c r="D3184" s="45">
        <v>578</v>
      </c>
      <c r="E3184" s="45">
        <v>6.6361893600000001E-3</v>
      </c>
      <c r="F3184" s="45">
        <v>8.1453023E-4</v>
      </c>
      <c r="G3184" s="45">
        <v>1.5534087000000001E-3</v>
      </c>
      <c r="H3184" s="45">
        <v>4.2682499499999997E-3</v>
      </c>
    </row>
    <row r="3185" spans="1:8" x14ac:dyDescent="0.35">
      <c r="A3185" s="45" t="s">
        <v>173</v>
      </c>
      <c r="B3185" s="45" t="s">
        <v>11</v>
      </c>
      <c r="C3185" s="45" t="s">
        <v>25</v>
      </c>
      <c r="D3185" s="45">
        <v>381</v>
      </c>
      <c r="E3185" s="45">
        <v>7.8704005100000002E-3</v>
      </c>
      <c r="F3185" s="45">
        <v>8.2188054E-4</v>
      </c>
      <c r="G3185" s="45">
        <v>2.0744019199999998E-3</v>
      </c>
      <c r="H3185" s="45">
        <v>4.9741175900000004E-3</v>
      </c>
    </row>
    <row r="3186" spans="1:8" x14ac:dyDescent="0.35">
      <c r="A3186" s="45" t="s">
        <v>173</v>
      </c>
      <c r="B3186" s="45" t="s">
        <v>12</v>
      </c>
      <c r="C3186" s="45" t="s">
        <v>25</v>
      </c>
      <c r="D3186" s="45">
        <v>179</v>
      </c>
      <c r="E3186" s="45">
        <v>8.6075545999999992E-3</v>
      </c>
      <c r="F3186" s="45">
        <v>1.2964900300000001E-3</v>
      </c>
      <c r="G3186" s="45">
        <v>1.7758765599999999E-3</v>
      </c>
      <c r="H3186" s="45">
        <v>5.5351875300000001E-3</v>
      </c>
    </row>
    <row r="3187" spans="1:8" x14ac:dyDescent="0.35">
      <c r="A3187" s="45" t="s">
        <v>173</v>
      </c>
      <c r="B3187" s="45" t="s">
        <v>13</v>
      </c>
      <c r="C3187" s="45" t="s">
        <v>25</v>
      </c>
      <c r="D3187" s="45">
        <v>361</v>
      </c>
      <c r="E3187" s="45">
        <v>7.8539227599999997E-3</v>
      </c>
      <c r="F3187" s="45">
        <v>9.8911820000000005E-4</v>
      </c>
      <c r="G3187" s="45">
        <v>1.9488365699999999E-3</v>
      </c>
      <c r="H3187" s="45">
        <v>4.9159675E-3</v>
      </c>
    </row>
    <row r="3188" spans="1:8" x14ac:dyDescent="0.35">
      <c r="A3188" s="45" t="s">
        <v>173</v>
      </c>
      <c r="B3188" s="45" t="s">
        <v>8</v>
      </c>
      <c r="C3188" s="45" t="s">
        <v>26</v>
      </c>
      <c r="D3188" s="45">
        <v>881</v>
      </c>
      <c r="E3188" s="45">
        <v>6.2726749500000003E-3</v>
      </c>
      <c r="F3188" s="45">
        <v>6.2591937999999995E-4</v>
      </c>
      <c r="G3188" s="45">
        <v>1.3022473099999999E-3</v>
      </c>
      <c r="H3188" s="45">
        <v>4.3445078000000003E-3</v>
      </c>
    </row>
    <row r="3189" spans="1:8" x14ac:dyDescent="0.35">
      <c r="A3189" s="45" t="s">
        <v>173</v>
      </c>
      <c r="B3189" s="45" t="s">
        <v>10</v>
      </c>
      <c r="C3189" s="45" t="s">
        <v>26</v>
      </c>
      <c r="D3189" s="45">
        <v>246</v>
      </c>
      <c r="E3189" s="45">
        <v>5.5794562399999999E-3</v>
      </c>
      <c r="F3189" s="45">
        <v>5.8030311999999996E-4</v>
      </c>
      <c r="G3189" s="45">
        <v>1.0265166100000001E-3</v>
      </c>
      <c r="H3189" s="45">
        <v>3.9726360299999998E-3</v>
      </c>
    </row>
    <row r="3190" spans="1:8" x14ac:dyDescent="0.35">
      <c r="A3190" s="45" t="s">
        <v>173</v>
      </c>
      <c r="B3190" s="45" t="s">
        <v>11</v>
      </c>
      <c r="C3190" s="45" t="s">
        <v>26</v>
      </c>
      <c r="D3190" s="45">
        <v>211</v>
      </c>
      <c r="E3190" s="45">
        <v>6.04638381E-3</v>
      </c>
      <c r="F3190" s="45">
        <v>5.4743700999999997E-4</v>
      </c>
      <c r="G3190" s="45">
        <v>1.2534006800000001E-3</v>
      </c>
      <c r="H3190" s="45">
        <v>4.2455456799999998E-3</v>
      </c>
    </row>
    <row r="3191" spans="1:8" x14ac:dyDescent="0.35">
      <c r="A3191" s="45" t="s">
        <v>173</v>
      </c>
      <c r="B3191" s="45" t="s">
        <v>12</v>
      </c>
      <c r="C3191" s="45" t="s">
        <v>26</v>
      </c>
      <c r="D3191" s="45">
        <v>57</v>
      </c>
      <c r="E3191" s="45">
        <v>6.8662684100000001E-3</v>
      </c>
      <c r="F3191" s="45">
        <v>6.0124245999999999E-4</v>
      </c>
      <c r="G3191" s="45">
        <v>1.3068549099999999E-3</v>
      </c>
      <c r="H3191" s="45">
        <v>4.9581706399999996E-3</v>
      </c>
    </row>
    <row r="3192" spans="1:8" x14ac:dyDescent="0.35">
      <c r="A3192" s="45" t="s">
        <v>173</v>
      </c>
      <c r="B3192" s="45" t="s">
        <v>13</v>
      </c>
      <c r="C3192" s="45" t="s">
        <v>26</v>
      </c>
      <c r="D3192" s="45">
        <v>367</v>
      </c>
      <c r="E3192" s="45">
        <v>6.77524827E-3</v>
      </c>
      <c r="F3192" s="45">
        <v>7.0545061999999995E-4</v>
      </c>
      <c r="G3192" s="45">
        <v>1.51443738E-3</v>
      </c>
      <c r="H3192" s="45">
        <v>4.5553598000000004E-3</v>
      </c>
    </row>
    <row r="3193" spans="1:8" x14ac:dyDescent="0.35">
      <c r="A3193" s="45" t="s">
        <v>173</v>
      </c>
      <c r="B3193" s="45" t="s">
        <v>8</v>
      </c>
      <c r="C3193" s="45" t="s">
        <v>27</v>
      </c>
      <c r="D3193" s="45">
        <v>865</v>
      </c>
      <c r="E3193" s="45">
        <v>6.1723798800000004E-3</v>
      </c>
      <c r="F3193" s="45">
        <v>9.5979154999999996E-4</v>
      </c>
      <c r="G3193" s="45">
        <v>1.13879499E-3</v>
      </c>
      <c r="H3193" s="45">
        <v>4.0737928499999998E-3</v>
      </c>
    </row>
    <row r="3194" spans="1:8" x14ac:dyDescent="0.35">
      <c r="A3194" s="45" t="s">
        <v>173</v>
      </c>
      <c r="B3194" s="45" t="s">
        <v>10</v>
      </c>
      <c r="C3194" s="45" t="s">
        <v>27</v>
      </c>
      <c r="D3194" s="45">
        <v>394</v>
      </c>
      <c r="E3194" s="45">
        <v>5.8026941200000001E-3</v>
      </c>
      <c r="F3194" s="45">
        <v>8.6015321999999999E-4</v>
      </c>
      <c r="G3194" s="45">
        <v>1.04786473E-3</v>
      </c>
      <c r="H3194" s="45">
        <v>3.8946756800000001E-3</v>
      </c>
    </row>
    <row r="3195" spans="1:8" x14ac:dyDescent="0.35">
      <c r="A3195" s="45" t="s">
        <v>173</v>
      </c>
      <c r="B3195" s="45" t="s">
        <v>11</v>
      </c>
      <c r="C3195" s="45" t="s">
        <v>27</v>
      </c>
      <c r="D3195" s="45">
        <v>197</v>
      </c>
      <c r="E3195" s="45">
        <v>5.8248728500000001E-3</v>
      </c>
      <c r="F3195" s="45">
        <v>9.3050830999999998E-4</v>
      </c>
      <c r="G3195" s="45">
        <v>9.6452550999999995E-4</v>
      </c>
      <c r="H3195" s="45">
        <v>3.9298385700000001E-3</v>
      </c>
    </row>
    <row r="3196" spans="1:8" x14ac:dyDescent="0.35">
      <c r="A3196" s="45" t="s">
        <v>173</v>
      </c>
      <c r="B3196" s="45" t="s">
        <v>12</v>
      </c>
      <c r="C3196" s="45" t="s">
        <v>27</v>
      </c>
      <c r="D3196" s="45">
        <v>91</v>
      </c>
      <c r="E3196" s="45">
        <v>7.0554789999999999E-3</v>
      </c>
      <c r="F3196" s="45">
        <v>1.34081168E-3</v>
      </c>
      <c r="G3196" s="45">
        <v>1.53159319E-3</v>
      </c>
      <c r="H3196" s="45">
        <v>4.18307362E-3</v>
      </c>
    </row>
    <row r="3197" spans="1:8" x14ac:dyDescent="0.35">
      <c r="A3197" s="45" t="s">
        <v>173</v>
      </c>
      <c r="B3197" s="45" t="s">
        <v>13</v>
      </c>
      <c r="C3197" s="45" t="s">
        <v>27</v>
      </c>
      <c r="D3197" s="45">
        <v>183</v>
      </c>
      <c r="E3197" s="45">
        <v>6.9032708900000003E-3</v>
      </c>
      <c r="F3197" s="45">
        <v>1.0163678899999999E-3</v>
      </c>
      <c r="G3197" s="45">
        <v>1.3268440099999999E-3</v>
      </c>
      <c r="H3197" s="45">
        <v>4.5600584600000004E-3</v>
      </c>
    </row>
    <row r="3198" spans="1:8" x14ac:dyDescent="0.35">
      <c r="A3198" s="45" t="s">
        <v>173</v>
      </c>
      <c r="B3198" s="45" t="s">
        <v>8</v>
      </c>
      <c r="C3198" s="45" t="s">
        <v>28</v>
      </c>
      <c r="D3198" s="45">
        <v>1755</v>
      </c>
      <c r="E3198" s="45">
        <v>7.3039329700000004E-3</v>
      </c>
      <c r="F3198" s="45">
        <v>9.6072704000000004E-4</v>
      </c>
      <c r="G3198" s="45">
        <v>1.47235388E-3</v>
      </c>
      <c r="H3198" s="45">
        <v>4.8708449499999997E-3</v>
      </c>
    </row>
    <row r="3199" spans="1:8" x14ac:dyDescent="0.35">
      <c r="A3199" s="45" t="s">
        <v>173</v>
      </c>
      <c r="B3199" s="45" t="s">
        <v>10</v>
      </c>
      <c r="C3199" s="45" t="s">
        <v>28</v>
      </c>
      <c r="D3199" s="45">
        <v>731</v>
      </c>
      <c r="E3199" s="45">
        <v>6.4538998000000002E-3</v>
      </c>
      <c r="F3199" s="45">
        <v>8.2566981000000003E-4</v>
      </c>
      <c r="G3199" s="45">
        <v>1.32254751E-3</v>
      </c>
      <c r="H3199" s="45">
        <v>4.30568197E-3</v>
      </c>
    </row>
    <row r="3200" spans="1:8" x14ac:dyDescent="0.35">
      <c r="A3200" s="45" t="s">
        <v>173</v>
      </c>
      <c r="B3200" s="45" t="s">
        <v>11</v>
      </c>
      <c r="C3200" s="45" t="s">
        <v>28</v>
      </c>
      <c r="D3200" s="45">
        <v>315</v>
      </c>
      <c r="E3200" s="45">
        <v>6.8174600899999997E-3</v>
      </c>
      <c r="F3200" s="45">
        <v>9.1993656000000004E-4</v>
      </c>
      <c r="G3200" s="45">
        <v>1.3436946600000001E-3</v>
      </c>
      <c r="H3200" s="45">
        <v>4.5538283900000004E-3</v>
      </c>
    </row>
    <row r="3201" spans="1:8" x14ac:dyDescent="0.35">
      <c r="A3201" s="45" t="s">
        <v>173</v>
      </c>
      <c r="B3201" s="45" t="s">
        <v>12</v>
      </c>
      <c r="C3201" s="45" t="s">
        <v>28</v>
      </c>
      <c r="D3201" s="45">
        <v>242</v>
      </c>
      <c r="E3201" s="45">
        <v>8.4641870700000003E-3</v>
      </c>
      <c r="F3201" s="45">
        <v>1.0305706099999999E-3</v>
      </c>
      <c r="G3201" s="45">
        <v>1.7286977199999999E-3</v>
      </c>
      <c r="H3201" s="45">
        <v>5.7048704299999999E-3</v>
      </c>
    </row>
    <row r="3202" spans="1:8" x14ac:dyDescent="0.35">
      <c r="A3202" s="45" t="s">
        <v>173</v>
      </c>
      <c r="B3202" s="45" t="s">
        <v>13</v>
      </c>
      <c r="C3202" s="45" t="s">
        <v>28</v>
      </c>
      <c r="D3202" s="45">
        <v>467</v>
      </c>
      <c r="E3202" s="45">
        <v>8.3613884600000007E-3</v>
      </c>
      <c r="F3202" s="45">
        <v>1.16345442E-3</v>
      </c>
      <c r="G3202" s="45">
        <v>1.66079264E-3</v>
      </c>
      <c r="H3202" s="45">
        <v>5.5371408800000002E-3</v>
      </c>
    </row>
    <row r="3203" spans="1:8" x14ac:dyDescent="0.35">
      <c r="A3203" s="45" t="s">
        <v>173</v>
      </c>
      <c r="B3203" s="45" t="s">
        <v>8</v>
      </c>
      <c r="C3203" s="45" t="s">
        <v>29</v>
      </c>
      <c r="D3203" s="45">
        <v>631</v>
      </c>
      <c r="E3203" s="45">
        <v>7.29384918E-3</v>
      </c>
      <c r="F3203" s="45">
        <v>9.6736122000000001E-4</v>
      </c>
      <c r="G3203" s="45">
        <v>1.5873354099999999E-3</v>
      </c>
      <c r="H3203" s="45">
        <v>4.7391520399999998E-3</v>
      </c>
    </row>
    <row r="3204" spans="1:8" x14ac:dyDescent="0.35">
      <c r="A3204" s="45" t="s">
        <v>173</v>
      </c>
      <c r="B3204" s="45" t="s">
        <v>10</v>
      </c>
      <c r="C3204" s="45" t="s">
        <v>29</v>
      </c>
      <c r="D3204" s="45">
        <v>292</v>
      </c>
      <c r="E3204" s="45">
        <v>6.5725279800000003E-3</v>
      </c>
      <c r="F3204" s="45">
        <v>8.9469153000000003E-4</v>
      </c>
      <c r="G3204" s="45">
        <v>1.31579757E-3</v>
      </c>
      <c r="H3204" s="45">
        <v>4.3620383599999998E-3</v>
      </c>
    </row>
    <row r="3205" spans="1:8" x14ac:dyDescent="0.35">
      <c r="A3205" s="45" t="s">
        <v>173</v>
      </c>
      <c r="B3205" s="45" t="s">
        <v>11</v>
      </c>
      <c r="C3205" s="45" t="s">
        <v>29</v>
      </c>
      <c r="D3205" s="45">
        <v>124</v>
      </c>
      <c r="E3205" s="45">
        <v>7.5521764599999998E-3</v>
      </c>
      <c r="F3205" s="45">
        <v>9.8902302000000004E-4</v>
      </c>
      <c r="G3205" s="45">
        <v>1.7408712E-3</v>
      </c>
      <c r="H3205" s="45">
        <v>4.82228172E-3</v>
      </c>
    </row>
    <row r="3206" spans="1:8" x14ac:dyDescent="0.35">
      <c r="A3206" s="45" t="s">
        <v>173</v>
      </c>
      <c r="B3206" s="45" t="s">
        <v>12</v>
      </c>
      <c r="C3206" s="45" t="s">
        <v>29</v>
      </c>
      <c r="D3206" s="45">
        <v>50</v>
      </c>
      <c r="E3206" s="45">
        <v>8.1356478900000001E-3</v>
      </c>
      <c r="F3206" s="45">
        <v>1.23171267E-3</v>
      </c>
      <c r="G3206" s="45">
        <v>1.72638863E-3</v>
      </c>
      <c r="H3206" s="45">
        <v>5.1775460299999998E-3</v>
      </c>
    </row>
    <row r="3207" spans="1:8" x14ac:dyDescent="0.35">
      <c r="A3207" s="45" t="s">
        <v>173</v>
      </c>
      <c r="B3207" s="45" t="s">
        <v>13</v>
      </c>
      <c r="C3207" s="45" t="s">
        <v>29</v>
      </c>
      <c r="D3207" s="45">
        <v>165</v>
      </c>
      <c r="E3207" s="45">
        <v>8.1211417299999998E-3</v>
      </c>
      <c r="F3207" s="45">
        <v>9.9957887000000009E-4</v>
      </c>
      <c r="G3207" s="45">
        <v>1.91035329E-3</v>
      </c>
      <c r="H3207" s="45">
        <v>5.2112091000000001E-3</v>
      </c>
    </row>
    <row r="3208" spans="1:8" x14ac:dyDescent="0.35">
      <c r="A3208" s="45" t="s">
        <v>173</v>
      </c>
      <c r="B3208" s="45" t="s">
        <v>8</v>
      </c>
      <c r="C3208" s="45" t="s">
        <v>30</v>
      </c>
      <c r="D3208" s="45">
        <v>7935</v>
      </c>
      <c r="E3208" s="45">
        <v>4.7736963400000004E-3</v>
      </c>
      <c r="F3208" s="45">
        <v>1.0014641999999999E-3</v>
      </c>
      <c r="G3208" s="45">
        <v>7.1316692999999997E-4</v>
      </c>
      <c r="H3208" s="45">
        <v>3.0590647299999999E-3</v>
      </c>
    </row>
    <row r="3209" spans="1:8" x14ac:dyDescent="0.35">
      <c r="A3209" s="45" t="s">
        <v>173</v>
      </c>
      <c r="B3209" s="45" t="s">
        <v>10</v>
      </c>
      <c r="C3209" s="45" t="s">
        <v>30</v>
      </c>
      <c r="D3209" s="45">
        <v>4643</v>
      </c>
      <c r="E3209" s="45">
        <v>4.56191993E-3</v>
      </c>
      <c r="F3209" s="45">
        <v>9.3784376000000005E-4</v>
      </c>
      <c r="G3209" s="45">
        <v>6.8198268999999998E-4</v>
      </c>
      <c r="H3209" s="45">
        <v>2.9420929999999998E-3</v>
      </c>
    </row>
    <row r="3210" spans="1:8" x14ac:dyDescent="0.35">
      <c r="A3210" s="45" t="s">
        <v>173</v>
      </c>
      <c r="B3210" s="45" t="s">
        <v>11</v>
      </c>
      <c r="C3210" s="45" t="s">
        <v>30</v>
      </c>
      <c r="D3210" s="45">
        <v>1686</v>
      </c>
      <c r="E3210" s="45">
        <v>4.6508279300000004E-3</v>
      </c>
      <c r="F3210" s="45">
        <v>1.02174475E-3</v>
      </c>
      <c r="G3210" s="45">
        <v>6.8286325999999996E-4</v>
      </c>
      <c r="H3210" s="45">
        <v>2.9462194399999999E-3</v>
      </c>
    </row>
    <row r="3211" spans="1:8" x14ac:dyDescent="0.35">
      <c r="A3211" s="45" t="s">
        <v>173</v>
      </c>
      <c r="B3211" s="45" t="s">
        <v>12</v>
      </c>
      <c r="C3211" s="45" t="s">
        <v>30</v>
      </c>
      <c r="D3211" s="45">
        <v>491</v>
      </c>
      <c r="E3211" s="45">
        <v>5.7711725400000002E-3</v>
      </c>
      <c r="F3211" s="45">
        <v>1.3342241199999999E-3</v>
      </c>
      <c r="G3211" s="45">
        <v>7.8684820999999996E-4</v>
      </c>
      <c r="H3211" s="45">
        <v>3.6500997000000002E-3</v>
      </c>
    </row>
    <row r="3212" spans="1:8" x14ac:dyDescent="0.35">
      <c r="A3212" s="45" t="s">
        <v>173</v>
      </c>
      <c r="B3212" s="45" t="s">
        <v>13</v>
      </c>
      <c r="C3212" s="45" t="s">
        <v>30</v>
      </c>
      <c r="D3212" s="45">
        <v>1115</v>
      </c>
      <c r="E3212" s="45">
        <v>5.40210281E-3</v>
      </c>
      <c r="F3212" s="45">
        <v>1.08918759E-3</v>
      </c>
      <c r="G3212" s="45">
        <v>8.5639820000000004E-4</v>
      </c>
      <c r="H3212" s="45">
        <v>3.4565165199999998E-3</v>
      </c>
    </row>
    <row r="3213" spans="1:8" x14ac:dyDescent="0.35">
      <c r="A3213" s="45" t="s">
        <v>173</v>
      </c>
      <c r="B3213" s="45" t="s">
        <v>8</v>
      </c>
      <c r="C3213" s="45" t="s">
        <v>31</v>
      </c>
      <c r="D3213" s="45">
        <v>3299</v>
      </c>
      <c r="E3213" s="45">
        <v>5.1239816299999998E-3</v>
      </c>
      <c r="F3213" s="45">
        <v>1.00387088E-3</v>
      </c>
      <c r="G3213" s="45">
        <v>5.3897831999999998E-4</v>
      </c>
      <c r="H3213" s="45">
        <v>3.5811319500000001E-3</v>
      </c>
    </row>
    <row r="3214" spans="1:8" x14ac:dyDescent="0.35">
      <c r="A3214" s="45" t="s">
        <v>173</v>
      </c>
      <c r="B3214" s="45" t="s">
        <v>10</v>
      </c>
      <c r="C3214" s="45" t="s">
        <v>31</v>
      </c>
      <c r="D3214" s="45">
        <v>1596</v>
      </c>
      <c r="E3214" s="45">
        <v>4.7499243400000004E-3</v>
      </c>
      <c r="F3214" s="45">
        <v>9.5784140999999995E-4</v>
      </c>
      <c r="G3214" s="45">
        <v>4.9646662E-4</v>
      </c>
      <c r="H3214" s="45">
        <v>3.2956158300000002E-3</v>
      </c>
    </row>
    <row r="3215" spans="1:8" x14ac:dyDescent="0.35">
      <c r="A3215" s="45" t="s">
        <v>173</v>
      </c>
      <c r="B3215" s="45" t="s">
        <v>11</v>
      </c>
      <c r="C3215" s="45" t="s">
        <v>31</v>
      </c>
      <c r="D3215" s="45">
        <v>840</v>
      </c>
      <c r="E3215" s="45">
        <v>5.0386626700000001E-3</v>
      </c>
      <c r="F3215" s="45">
        <v>1.0224038700000001E-3</v>
      </c>
      <c r="G3215" s="45">
        <v>4.9939348000000003E-4</v>
      </c>
      <c r="H3215" s="45">
        <v>3.5168648399999999E-3</v>
      </c>
    </row>
    <row r="3216" spans="1:8" x14ac:dyDescent="0.35">
      <c r="A3216" s="45" t="s">
        <v>173</v>
      </c>
      <c r="B3216" s="45" t="s">
        <v>12</v>
      </c>
      <c r="C3216" s="45" t="s">
        <v>31</v>
      </c>
      <c r="D3216" s="45">
        <v>144</v>
      </c>
      <c r="E3216" s="45">
        <v>6.68282192E-3</v>
      </c>
      <c r="F3216" s="45">
        <v>1.343798E-3</v>
      </c>
      <c r="G3216" s="45">
        <v>6.5827523E-4</v>
      </c>
      <c r="H3216" s="45">
        <v>4.6807482200000002E-3</v>
      </c>
    </row>
    <row r="3217" spans="1:8" x14ac:dyDescent="0.35">
      <c r="A3217" s="45" t="s">
        <v>173</v>
      </c>
      <c r="B3217" s="45" t="s">
        <v>13</v>
      </c>
      <c r="C3217" s="45" t="s">
        <v>31</v>
      </c>
      <c r="D3217" s="45">
        <v>719</v>
      </c>
      <c r="E3217" s="45">
        <v>5.7417707299999999E-3</v>
      </c>
      <c r="F3217" s="45">
        <v>1.0163129199999999E-3</v>
      </c>
      <c r="G3217" s="45">
        <v>6.5569762000000002E-4</v>
      </c>
      <c r="H3217" s="45">
        <v>4.0697597199999998E-3</v>
      </c>
    </row>
    <row r="3218" spans="1:8" x14ac:dyDescent="0.35">
      <c r="A3218" s="45" t="s">
        <v>173</v>
      </c>
      <c r="B3218" s="45" t="s">
        <v>8</v>
      </c>
      <c r="C3218" s="45" t="s">
        <v>159</v>
      </c>
      <c r="D3218" s="45">
        <v>1866</v>
      </c>
      <c r="E3218" s="45">
        <v>6.9286461500000004E-3</v>
      </c>
      <c r="F3218" s="45">
        <v>1.1552114399999999E-3</v>
      </c>
      <c r="G3218" s="45">
        <v>1.0323811199999999E-3</v>
      </c>
      <c r="H3218" s="45">
        <v>4.7410531199999998E-3</v>
      </c>
    </row>
    <row r="3219" spans="1:8" x14ac:dyDescent="0.35">
      <c r="A3219" s="45" t="s">
        <v>173</v>
      </c>
      <c r="B3219" s="45" t="s">
        <v>10</v>
      </c>
      <c r="C3219" s="45" t="s">
        <v>159</v>
      </c>
      <c r="D3219" s="45">
        <v>731</v>
      </c>
      <c r="E3219" s="45">
        <v>6.1114908699999998E-3</v>
      </c>
      <c r="F3219" s="45">
        <v>1.03379732E-3</v>
      </c>
      <c r="G3219" s="45">
        <v>9.0602334999999995E-4</v>
      </c>
      <c r="H3219" s="45">
        <v>4.1716697299999999E-3</v>
      </c>
    </row>
    <row r="3220" spans="1:8" x14ac:dyDescent="0.35">
      <c r="A3220" s="45" t="s">
        <v>173</v>
      </c>
      <c r="B3220" s="45" t="s">
        <v>11</v>
      </c>
      <c r="C3220" s="45" t="s">
        <v>159</v>
      </c>
      <c r="D3220" s="45">
        <v>391</v>
      </c>
      <c r="E3220" s="45">
        <v>6.7015958400000004E-3</v>
      </c>
      <c r="F3220" s="45">
        <v>1.20225299E-3</v>
      </c>
      <c r="G3220" s="45">
        <v>9.1861419E-4</v>
      </c>
      <c r="H3220" s="45">
        <v>4.5807281700000002E-3</v>
      </c>
    </row>
    <row r="3221" spans="1:8" x14ac:dyDescent="0.35">
      <c r="A3221" s="45" t="s">
        <v>173</v>
      </c>
      <c r="B3221" s="45" t="s">
        <v>12</v>
      </c>
      <c r="C3221" s="45" t="s">
        <v>159</v>
      </c>
      <c r="D3221" s="45">
        <v>259</v>
      </c>
      <c r="E3221" s="45">
        <v>8.4978279399999992E-3</v>
      </c>
      <c r="F3221" s="45">
        <v>1.38576054E-3</v>
      </c>
      <c r="G3221" s="45">
        <v>1.2610375699999999E-3</v>
      </c>
      <c r="H3221" s="45">
        <v>5.8510293600000001E-3</v>
      </c>
    </row>
    <row r="3222" spans="1:8" x14ac:dyDescent="0.35">
      <c r="A3222" s="45" t="s">
        <v>173</v>
      </c>
      <c r="B3222" s="45" t="s">
        <v>13</v>
      </c>
      <c r="C3222" s="45" t="s">
        <v>159</v>
      </c>
      <c r="D3222" s="45">
        <v>485</v>
      </c>
      <c r="E3222" s="45">
        <v>7.5053453199999997E-3</v>
      </c>
      <c r="F3222" s="45">
        <v>1.1771666100000001E-3</v>
      </c>
      <c r="G3222" s="45">
        <v>1.1924396199999999E-3</v>
      </c>
      <c r="H3222" s="45">
        <v>5.1357386100000001E-3</v>
      </c>
    </row>
    <row r="3223" spans="1:8" x14ac:dyDescent="0.35">
      <c r="A3223" s="45" t="s">
        <v>173</v>
      </c>
      <c r="B3223" s="45" t="s">
        <v>8</v>
      </c>
      <c r="C3223" s="45" t="s">
        <v>33</v>
      </c>
      <c r="D3223" s="45">
        <v>868</v>
      </c>
      <c r="E3223" s="45">
        <v>8.4344195599999998E-3</v>
      </c>
      <c r="F3223" s="45">
        <v>1.29098906E-3</v>
      </c>
      <c r="G3223" s="45">
        <v>1.52517737E-3</v>
      </c>
      <c r="H3223" s="45">
        <v>5.6182259999999996E-3</v>
      </c>
    </row>
    <row r="3224" spans="1:8" x14ac:dyDescent="0.35">
      <c r="A3224" s="45" t="s">
        <v>173</v>
      </c>
      <c r="B3224" s="45" t="s">
        <v>10</v>
      </c>
      <c r="C3224" s="45" t="s">
        <v>33</v>
      </c>
      <c r="D3224" s="45">
        <v>336</v>
      </c>
      <c r="E3224" s="45">
        <v>7.4165010700000004E-3</v>
      </c>
      <c r="F3224" s="45">
        <v>1.2541333899999999E-3</v>
      </c>
      <c r="G3224" s="45">
        <v>1.24273152E-3</v>
      </c>
      <c r="H3224" s="45">
        <v>4.9196357100000001E-3</v>
      </c>
    </row>
    <row r="3225" spans="1:8" x14ac:dyDescent="0.35">
      <c r="A3225" s="45" t="s">
        <v>173</v>
      </c>
      <c r="B3225" s="45" t="s">
        <v>11</v>
      </c>
      <c r="C3225" s="45" t="s">
        <v>33</v>
      </c>
      <c r="D3225" s="45">
        <v>199</v>
      </c>
      <c r="E3225" s="45">
        <v>8.1311648599999998E-3</v>
      </c>
      <c r="F3225" s="45">
        <v>1.09976944E-3</v>
      </c>
      <c r="G3225" s="45">
        <v>1.6523006099999999E-3</v>
      </c>
      <c r="H3225" s="45">
        <v>5.3790943199999997E-3</v>
      </c>
    </row>
    <row r="3226" spans="1:8" x14ac:dyDescent="0.35">
      <c r="A3226" s="45" t="s">
        <v>173</v>
      </c>
      <c r="B3226" s="45" t="s">
        <v>12</v>
      </c>
      <c r="C3226" s="45" t="s">
        <v>33</v>
      </c>
      <c r="D3226" s="45">
        <v>82</v>
      </c>
      <c r="E3226" s="45">
        <v>1.047439562E-2</v>
      </c>
      <c r="F3226" s="45">
        <v>1.8497344200000001E-3</v>
      </c>
      <c r="G3226" s="45">
        <v>1.9444442100000001E-3</v>
      </c>
      <c r="H3226" s="45">
        <v>6.6802165900000003E-3</v>
      </c>
    </row>
    <row r="3227" spans="1:8" x14ac:dyDescent="0.35">
      <c r="A3227" s="45" t="s">
        <v>173</v>
      </c>
      <c r="B3227" s="45" t="s">
        <v>13</v>
      </c>
      <c r="C3227" s="45" t="s">
        <v>33</v>
      </c>
      <c r="D3227" s="45">
        <v>251</v>
      </c>
      <c r="E3227" s="45">
        <v>9.3710341399999997E-3</v>
      </c>
      <c r="F3227" s="45">
        <v>1.30939183E-3</v>
      </c>
      <c r="G3227" s="45">
        <v>1.66551364E-3</v>
      </c>
      <c r="H3227" s="45">
        <v>6.3960359999999999E-3</v>
      </c>
    </row>
    <row r="3228" spans="1:8" x14ac:dyDescent="0.35">
      <c r="A3228" s="45" t="s">
        <v>173</v>
      </c>
      <c r="B3228" s="45" t="s">
        <v>8</v>
      </c>
      <c r="C3228" s="45" t="s">
        <v>34</v>
      </c>
      <c r="D3228" s="45">
        <v>952</v>
      </c>
      <c r="E3228" s="45">
        <v>6.2895607200000002E-3</v>
      </c>
      <c r="F3228" s="45">
        <v>1.05699722E-3</v>
      </c>
      <c r="G3228" s="45">
        <v>8.0314567000000004E-4</v>
      </c>
      <c r="H3228" s="45">
        <v>4.4294173500000001E-3</v>
      </c>
    </row>
    <row r="3229" spans="1:8" x14ac:dyDescent="0.35">
      <c r="A3229" s="45" t="s">
        <v>173</v>
      </c>
      <c r="B3229" s="45" t="s">
        <v>10</v>
      </c>
      <c r="C3229" s="45" t="s">
        <v>34</v>
      </c>
      <c r="D3229" s="45">
        <v>357</v>
      </c>
      <c r="E3229" s="45">
        <v>5.6657521699999998E-3</v>
      </c>
      <c r="F3229" s="45">
        <v>9.1007214000000003E-4</v>
      </c>
      <c r="G3229" s="45">
        <v>7.0964935999999999E-4</v>
      </c>
      <c r="H3229" s="45">
        <v>4.0460302E-3</v>
      </c>
    </row>
    <row r="3230" spans="1:8" x14ac:dyDescent="0.35">
      <c r="A3230" s="45" t="s">
        <v>173</v>
      </c>
      <c r="B3230" s="45" t="s">
        <v>11</v>
      </c>
      <c r="C3230" s="45" t="s">
        <v>34</v>
      </c>
      <c r="D3230" s="45">
        <v>159</v>
      </c>
      <c r="E3230" s="45">
        <v>6.3781880799999996E-3</v>
      </c>
      <c r="F3230" s="45">
        <v>1.16657907E-3</v>
      </c>
      <c r="G3230" s="45">
        <v>7.8805590000000005E-4</v>
      </c>
      <c r="H3230" s="45">
        <v>4.42355262E-3</v>
      </c>
    </row>
    <row r="3231" spans="1:8" x14ac:dyDescent="0.35">
      <c r="A3231" s="45" t="s">
        <v>173</v>
      </c>
      <c r="B3231" s="45" t="s">
        <v>12</v>
      </c>
      <c r="C3231" s="45" t="s">
        <v>34</v>
      </c>
      <c r="D3231" s="45">
        <v>150</v>
      </c>
      <c r="E3231" s="45">
        <v>7.2081787600000004E-3</v>
      </c>
      <c r="F3231" s="45">
        <v>1.2040892799999999E-3</v>
      </c>
      <c r="G3231" s="45">
        <v>9.4683617999999998E-4</v>
      </c>
      <c r="H3231" s="45">
        <v>5.05725284E-3</v>
      </c>
    </row>
    <row r="3232" spans="1:8" x14ac:dyDescent="0.35">
      <c r="A3232" s="45" t="s">
        <v>173</v>
      </c>
      <c r="B3232" s="45" t="s">
        <v>13</v>
      </c>
      <c r="C3232" s="45" t="s">
        <v>34</v>
      </c>
      <c r="D3232" s="45">
        <v>286</v>
      </c>
      <c r="E3232" s="45">
        <v>6.5371662900000002E-3</v>
      </c>
      <c r="F3232" s="45">
        <v>1.10232916E-3</v>
      </c>
      <c r="G3232" s="45">
        <v>8.5287950999999999E-4</v>
      </c>
      <c r="H3232" s="45">
        <v>4.5819571499999996E-3</v>
      </c>
    </row>
    <row r="3233" spans="1:8" x14ac:dyDescent="0.35">
      <c r="A3233" s="45" t="s">
        <v>173</v>
      </c>
      <c r="B3233" s="45" t="s">
        <v>8</v>
      </c>
      <c r="C3233" s="45" t="s">
        <v>35</v>
      </c>
      <c r="D3233" s="45">
        <v>1053</v>
      </c>
      <c r="E3233" s="45">
        <v>6.5747223400000002E-3</v>
      </c>
      <c r="F3233" s="45">
        <v>1.0381821200000001E-3</v>
      </c>
      <c r="G3233" s="45">
        <v>1.1537909499999999E-3</v>
      </c>
      <c r="H3233" s="45">
        <v>4.38274878E-3</v>
      </c>
    </row>
    <row r="3234" spans="1:8" x14ac:dyDescent="0.35">
      <c r="A3234" s="45" t="s">
        <v>173</v>
      </c>
      <c r="B3234" s="45" t="s">
        <v>10</v>
      </c>
      <c r="C3234" s="45" t="s">
        <v>35</v>
      </c>
      <c r="D3234" s="45">
        <v>373</v>
      </c>
      <c r="E3234" s="45">
        <v>5.4400007699999999E-3</v>
      </c>
      <c r="F3234" s="45">
        <v>9.8044487000000001E-4</v>
      </c>
      <c r="G3234" s="45">
        <v>8.7627817000000005E-4</v>
      </c>
      <c r="H3234" s="45">
        <v>3.5832772400000001E-3</v>
      </c>
    </row>
    <row r="3235" spans="1:8" x14ac:dyDescent="0.35">
      <c r="A3235" s="45" t="s">
        <v>173</v>
      </c>
      <c r="B3235" s="45" t="s">
        <v>11</v>
      </c>
      <c r="C3235" s="45" t="s">
        <v>35</v>
      </c>
      <c r="D3235" s="45">
        <v>316</v>
      </c>
      <c r="E3235" s="45">
        <v>6.7460001199999998E-3</v>
      </c>
      <c r="F3235" s="45">
        <v>1.01837178E-3</v>
      </c>
      <c r="G3235" s="45">
        <v>1.2002239100000001E-3</v>
      </c>
      <c r="H3235" s="45">
        <v>4.5274039399999999E-3</v>
      </c>
    </row>
    <row r="3236" spans="1:8" x14ac:dyDescent="0.35">
      <c r="A3236" s="45" t="s">
        <v>173</v>
      </c>
      <c r="B3236" s="45" t="s">
        <v>12</v>
      </c>
      <c r="C3236" s="45" t="s">
        <v>35</v>
      </c>
      <c r="D3236" s="45">
        <v>104</v>
      </c>
      <c r="E3236" s="45">
        <v>8.8095394500000007E-3</v>
      </c>
      <c r="F3236" s="45">
        <v>1.17276507E-3</v>
      </c>
      <c r="G3236" s="45">
        <v>1.53701453E-3</v>
      </c>
      <c r="H3236" s="45">
        <v>6.0997593500000001E-3</v>
      </c>
    </row>
    <row r="3237" spans="1:8" x14ac:dyDescent="0.35">
      <c r="A3237" s="45" t="s">
        <v>173</v>
      </c>
      <c r="B3237" s="45" t="s">
        <v>13</v>
      </c>
      <c r="C3237" s="45" t="s">
        <v>35</v>
      </c>
      <c r="D3237" s="45">
        <v>260</v>
      </c>
      <c r="E3237" s="45">
        <v>7.1005161399999997E-3</v>
      </c>
      <c r="F3237" s="45">
        <v>1.09125689E-3</v>
      </c>
      <c r="G3237" s="45">
        <v>1.3421917300000001E-3</v>
      </c>
      <c r="H3237" s="45">
        <v>4.6670670600000002E-3</v>
      </c>
    </row>
    <row r="3238" spans="1:8" x14ac:dyDescent="0.35">
      <c r="A3238" s="45" t="s">
        <v>173</v>
      </c>
      <c r="B3238" s="45" t="s">
        <v>8</v>
      </c>
      <c r="C3238" s="45" t="s">
        <v>57</v>
      </c>
      <c r="D3238" s="45">
        <v>5</v>
      </c>
      <c r="E3238" s="45">
        <v>7.42361082E-3</v>
      </c>
      <c r="F3238" s="45">
        <v>1.4652774900000001E-3</v>
      </c>
      <c r="G3238" s="45">
        <v>3.7337959599999999E-3</v>
      </c>
      <c r="H3238" s="45">
        <v>2.22453666E-3</v>
      </c>
    </row>
    <row r="3239" spans="1:8" x14ac:dyDescent="0.35">
      <c r="A3239" s="45" t="s">
        <v>173</v>
      </c>
      <c r="B3239" s="45" t="s">
        <v>10</v>
      </c>
      <c r="C3239" s="45" t="s">
        <v>57</v>
      </c>
      <c r="D3239" s="45">
        <v>3</v>
      </c>
      <c r="E3239" s="45">
        <v>6.08410462E-3</v>
      </c>
      <c r="F3239" s="45">
        <v>1.19984536E-3</v>
      </c>
      <c r="G3239" s="45">
        <v>3.9506168899999996E-3</v>
      </c>
      <c r="H3239" s="45">
        <v>9.3364165999999999E-4</v>
      </c>
    </row>
    <row r="3240" spans="1:8" x14ac:dyDescent="0.35">
      <c r="A3240" s="45" t="s">
        <v>173</v>
      </c>
      <c r="B3240" s="45" t="s">
        <v>11</v>
      </c>
      <c r="C3240" s="45" t="s">
        <v>57</v>
      </c>
      <c r="D3240" s="45">
        <v>1</v>
      </c>
      <c r="E3240" s="45">
        <v>6.5856479099999999E-3</v>
      </c>
      <c r="F3240" s="45">
        <v>1.65509236E-3</v>
      </c>
      <c r="G3240" s="45">
        <v>2.9398145800000001E-3</v>
      </c>
      <c r="H3240" s="45">
        <v>1.9907402700000002E-3</v>
      </c>
    </row>
    <row r="3241" spans="1:8" x14ac:dyDescent="0.35">
      <c r="A3241" s="45" t="s">
        <v>173</v>
      </c>
      <c r="B3241" s="45" t="s">
        <v>12</v>
      </c>
      <c r="C3241" s="45" t="s">
        <v>57</v>
      </c>
      <c r="D3241" s="45">
        <v>1</v>
      </c>
      <c r="E3241" s="45">
        <v>1.228009236E-2</v>
      </c>
      <c r="F3241" s="45">
        <v>2.0717590200000002E-3</v>
      </c>
      <c r="G3241" s="45">
        <v>3.87731458E-3</v>
      </c>
      <c r="H3241" s="45">
        <v>6.3310180499999997E-3</v>
      </c>
    </row>
    <row r="3242" spans="1:8" x14ac:dyDescent="0.35">
      <c r="A3242" s="45" t="s">
        <v>173</v>
      </c>
      <c r="B3242" s="45" t="s">
        <v>8</v>
      </c>
      <c r="C3242" s="45" t="s">
        <v>36</v>
      </c>
      <c r="D3242" s="45">
        <v>1654</v>
      </c>
      <c r="E3242" s="45">
        <v>7.7842853299999997E-3</v>
      </c>
      <c r="F3242" s="45">
        <v>1.07194515E-3</v>
      </c>
      <c r="G3242" s="45">
        <v>1.30614171E-3</v>
      </c>
      <c r="H3242" s="45">
        <v>5.4061979800000002E-3</v>
      </c>
    </row>
    <row r="3243" spans="1:8" x14ac:dyDescent="0.35">
      <c r="A3243" s="45" t="s">
        <v>173</v>
      </c>
      <c r="B3243" s="45" t="s">
        <v>10</v>
      </c>
      <c r="C3243" s="45" t="s">
        <v>36</v>
      </c>
      <c r="D3243" s="45">
        <v>565</v>
      </c>
      <c r="E3243" s="45">
        <v>6.7935305700000002E-3</v>
      </c>
      <c r="F3243" s="45">
        <v>8.1897304000000002E-4</v>
      </c>
      <c r="G3243" s="45">
        <v>1.17942863E-3</v>
      </c>
      <c r="H3243" s="45">
        <v>4.7951284000000002E-3</v>
      </c>
    </row>
    <row r="3244" spans="1:8" x14ac:dyDescent="0.35">
      <c r="A3244" s="45" t="s">
        <v>173</v>
      </c>
      <c r="B3244" s="45" t="s">
        <v>11</v>
      </c>
      <c r="C3244" s="45" t="s">
        <v>36</v>
      </c>
      <c r="D3244" s="45">
        <v>454</v>
      </c>
      <c r="E3244" s="45">
        <v>7.9241870200000009E-3</v>
      </c>
      <c r="F3244" s="45">
        <v>9.9684876000000005E-4</v>
      </c>
      <c r="G3244" s="45">
        <v>1.43638313E-3</v>
      </c>
      <c r="H3244" s="45">
        <v>5.4909546500000002E-3</v>
      </c>
    </row>
    <row r="3245" spans="1:8" x14ac:dyDescent="0.35">
      <c r="A3245" s="45" t="s">
        <v>173</v>
      </c>
      <c r="B3245" s="45" t="s">
        <v>12</v>
      </c>
      <c r="C3245" s="45" t="s">
        <v>36</v>
      </c>
      <c r="D3245" s="45">
        <v>152</v>
      </c>
      <c r="E3245" s="45">
        <v>9.3081442799999997E-3</v>
      </c>
      <c r="F3245" s="45">
        <v>1.60437963E-3</v>
      </c>
      <c r="G3245" s="45">
        <v>1.2598986200000001E-3</v>
      </c>
      <c r="H3245" s="45">
        <v>6.4438655099999997E-3</v>
      </c>
    </row>
    <row r="3246" spans="1:8" x14ac:dyDescent="0.35">
      <c r="A3246" s="45" t="s">
        <v>173</v>
      </c>
      <c r="B3246" s="45" t="s">
        <v>13</v>
      </c>
      <c r="C3246" s="45" t="s">
        <v>36</v>
      </c>
      <c r="D3246" s="45">
        <v>483</v>
      </c>
      <c r="E3246" s="45">
        <v>8.3321828699999996E-3</v>
      </c>
      <c r="F3246" s="45">
        <v>1.27089538E-3</v>
      </c>
      <c r="G3246" s="45">
        <v>1.3464982899999999E-3</v>
      </c>
      <c r="H3246" s="45">
        <v>5.71478869E-3</v>
      </c>
    </row>
    <row r="3247" spans="1:8" x14ac:dyDescent="0.35">
      <c r="A3247" s="45" t="s">
        <v>173</v>
      </c>
      <c r="B3247" s="45" t="s">
        <v>8</v>
      </c>
      <c r="C3247" s="45" t="s">
        <v>37</v>
      </c>
      <c r="D3247" s="45">
        <v>1684</v>
      </c>
      <c r="E3247" s="45">
        <v>5.8214703499999999E-3</v>
      </c>
      <c r="F3247" s="45">
        <v>1.00409879E-3</v>
      </c>
      <c r="G3247" s="45">
        <v>8.0166932999999995E-4</v>
      </c>
      <c r="H3247" s="45">
        <v>4.0157017299999997E-3</v>
      </c>
    </row>
    <row r="3248" spans="1:8" x14ac:dyDescent="0.35">
      <c r="A3248" s="45" t="s">
        <v>173</v>
      </c>
      <c r="B3248" s="45" t="s">
        <v>10</v>
      </c>
      <c r="C3248" s="45" t="s">
        <v>37</v>
      </c>
      <c r="D3248" s="45">
        <v>744</v>
      </c>
      <c r="E3248" s="45">
        <v>5.1108090699999997E-3</v>
      </c>
      <c r="F3248" s="45">
        <v>9.0038181999999999E-4</v>
      </c>
      <c r="G3248" s="45">
        <v>7.1533663999999995E-4</v>
      </c>
      <c r="H3248" s="45">
        <v>3.4950901000000002E-3</v>
      </c>
    </row>
    <row r="3249" spans="1:8" x14ac:dyDescent="0.35">
      <c r="A3249" s="45" t="s">
        <v>173</v>
      </c>
      <c r="B3249" s="45" t="s">
        <v>11</v>
      </c>
      <c r="C3249" s="45" t="s">
        <v>37</v>
      </c>
      <c r="D3249" s="45">
        <v>451</v>
      </c>
      <c r="E3249" s="45">
        <v>6.0168245100000002E-3</v>
      </c>
      <c r="F3249" s="45">
        <v>1.0431548800000001E-3</v>
      </c>
      <c r="G3249" s="45">
        <v>7.3712199000000003E-4</v>
      </c>
      <c r="H3249" s="45">
        <v>4.2365471399999997E-3</v>
      </c>
    </row>
    <row r="3250" spans="1:8" x14ac:dyDescent="0.35">
      <c r="A3250" s="45" t="s">
        <v>173</v>
      </c>
      <c r="B3250" s="45" t="s">
        <v>12</v>
      </c>
      <c r="C3250" s="45" t="s">
        <v>37</v>
      </c>
      <c r="D3250" s="45">
        <v>98</v>
      </c>
      <c r="E3250" s="45">
        <v>6.8000044799999999E-3</v>
      </c>
      <c r="F3250" s="45">
        <v>1.4942363400000001E-3</v>
      </c>
      <c r="G3250" s="45">
        <v>1.0944583500000001E-3</v>
      </c>
      <c r="H3250" s="45">
        <v>4.2113092799999996E-3</v>
      </c>
    </row>
    <row r="3251" spans="1:8" x14ac:dyDescent="0.35">
      <c r="A3251" s="45" t="s">
        <v>173</v>
      </c>
      <c r="B3251" s="45" t="s">
        <v>13</v>
      </c>
      <c r="C3251" s="45" t="s">
        <v>37</v>
      </c>
      <c r="D3251" s="45">
        <v>391</v>
      </c>
      <c r="E3251" s="45">
        <v>6.7031351000000003E-3</v>
      </c>
      <c r="F3251" s="45">
        <v>1.0335557E-3</v>
      </c>
      <c r="G3251" s="45">
        <v>9.6701217000000003E-4</v>
      </c>
      <c r="H3251" s="45">
        <v>4.7025667900000004E-3</v>
      </c>
    </row>
    <row r="3252" spans="1:8" x14ac:dyDescent="0.35">
      <c r="A3252" s="45" t="s">
        <v>173</v>
      </c>
      <c r="B3252" s="45" t="s">
        <v>8</v>
      </c>
      <c r="C3252" s="45" t="s">
        <v>38</v>
      </c>
      <c r="D3252" s="45">
        <v>978</v>
      </c>
      <c r="E3252" s="45">
        <v>7.0762679400000004E-3</v>
      </c>
      <c r="F3252" s="45">
        <v>1.14735973E-3</v>
      </c>
      <c r="G3252" s="45">
        <v>1.0239857899999999E-3</v>
      </c>
      <c r="H3252" s="45">
        <v>4.9049219300000002E-3</v>
      </c>
    </row>
    <row r="3253" spans="1:8" x14ac:dyDescent="0.35">
      <c r="A3253" s="45" t="s">
        <v>173</v>
      </c>
      <c r="B3253" s="45" t="s">
        <v>10</v>
      </c>
      <c r="C3253" s="45" t="s">
        <v>38</v>
      </c>
      <c r="D3253" s="45">
        <v>404</v>
      </c>
      <c r="E3253" s="45">
        <v>6.1923872399999996E-3</v>
      </c>
      <c r="F3253" s="45">
        <v>1.0034204199999999E-3</v>
      </c>
      <c r="G3253" s="45">
        <v>9.192219E-4</v>
      </c>
      <c r="H3253" s="45">
        <v>4.2697444399999998E-3</v>
      </c>
    </row>
    <row r="3254" spans="1:8" x14ac:dyDescent="0.35">
      <c r="A3254" s="45" t="s">
        <v>173</v>
      </c>
      <c r="B3254" s="45" t="s">
        <v>11</v>
      </c>
      <c r="C3254" s="45" t="s">
        <v>38</v>
      </c>
      <c r="D3254" s="45">
        <v>228</v>
      </c>
      <c r="E3254" s="45">
        <v>7.0395749600000003E-3</v>
      </c>
      <c r="F3254" s="45">
        <v>1.1031917499999999E-3</v>
      </c>
      <c r="G3254" s="45">
        <v>9.0968134999999998E-4</v>
      </c>
      <c r="H3254" s="45">
        <v>5.0267013500000001E-3</v>
      </c>
    </row>
    <row r="3255" spans="1:8" x14ac:dyDescent="0.35">
      <c r="A3255" s="45" t="s">
        <v>173</v>
      </c>
      <c r="B3255" s="45" t="s">
        <v>12</v>
      </c>
      <c r="C3255" s="45" t="s">
        <v>38</v>
      </c>
      <c r="D3255" s="45">
        <v>75</v>
      </c>
      <c r="E3255" s="45">
        <v>8.2771602199999995E-3</v>
      </c>
      <c r="F3255" s="45">
        <v>1.69290099E-3</v>
      </c>
      <c r="G3255" s="45">
        <v>1.2740738599999999E-3</v>
      </c>
      <c r="H3255" s="45">
        <v>5.3101849399999996E-3</v>
      </c>
    </row>
    <row r="3256" spans="1:8" x14ac:dyDescent="0.35">
      <c r="A3256" s="45" t="s">
        <v>173</v>
      </c>
      <c r="B3256" s="45" t="s">
        <v>13</v>
      </c>
      <c r="C3256" s="45" t="s">
        <v>38</v>
      </c>
      <c r="D3256" s="45">
        <v>271</v>
      </c>
      <c r="E3256" s="45">
        <v>8.0924557000000008E-3</v>
      </c>
      <c r="F3256" s="45">
        <v>1.24812058E-3</v>
      </c>
      <c r="G3256" s="45">
        <v>1.2071201599999999E-3</v>
      </c>
      <c r="H3256" s="45">
        <v>5.6372144599999997E-3</v>
      </c>
    </row>
    <row r="3257" spans="1:8" x14ac:dyDescent="0.35">
      <c r="A3257" s="45" t="s">
        <v>173</v>
      </c>
      <c r="B3257" s="45" t="s">
        <v>8</v>
      </c>
      <c r="C3257" s="45" t="s">
        <v>39</v>
      </c>
      <c r="D3257" s="45">
        <v>827</v>
      </c>
      <c r="E3257" s="45">
        <v>7.6413658000000001E-3</v>
      </c>
      <c r="F3257" s="45">
        <v>9.3759772000000003E-4</v>
      </c>
      <c r="G3257" s="45">
        <v>1.8982178899999999E-3</v>
      </c>
      <c r="H3257" s="45">
        <v>4.8055497199999998E-3</v>
      </c>
    </row>
    <row r="3258" spans="1:8" x14ac:dyDescent="0.35">
      <c r="A3258" s="45" t="s">
        <v>173</v>
      </c>
      <c r="B3258" s="45" t="s">
        <v>10</v>
      </c>
      <c r="C3258" s="45" t="s">
        <v>39</v>
      </c>
      <c r="D3258" s="45">
        <v>330</v>
      </c>
      <c r="E3258" s="45">
        <v>6.8490106999999998E-3</v>
      </c>
      <c r="F3258" s="45">
        <v>8.3115855999999996E-4</v>
      </c>
      <c r="G3258" s="45">
        <v>1.8581647500000001E-3</v>
      </c>
      <c r="H3258" s="45">
        <v>4.1596869199999999E-3</v>
      </c>
    </row>
    <row r="3259" spans="1:8" x14ac:dyDescent="0.35">
      <c r="A3259" s="45" t="s">
        <v>173</v>
      </c>
      <c r="B3259" s="45" t="s">
        <v>11</v>
      </c>
      <c r="C3259" s="45" t="s">
        <v>39</v>
      </c>
      <c r="D3259" s="45">
        <v>208</v>
      </c>
      <c r="E3259" s="45">
        <v>7.1804328699999996E-3</v>
      </c>
      <c r="F3259" s="45">
        <v>8.5970861999999995E-4</v>
      </c>
      <c r="G3259" s="45">
        <v>1.6840275400000001E-3</v>
      </c>
      <c r="H3259" s="45">
        <v>4.6366962499999999E-3</v>
      </c>
    </row>
    <row r="3260" spans="1:8" x14ac:dyDescent="0.35">
      <c r="A3260" s="45" t="s">
        <v>173</v>
      </c>
      <c r="B3260" s="45" t="s">
        <v>12</v>
      </c>
      <c r="C3260" s="45" t="s">
        <v>39</v>
      </c>
      <c r="D3260" s="45">
        <v>82</v>
      </c>
      <c r="E3260" s="45">
        <v>9.4060521500000001E-3</v>
      </c>
      <c r="F3260" s="45">
        <v>1.1015128600000001E-3</v>
      </c>
      <c r="G3260" s="45">
        <v>1.90605218E-3</v>
      </c>
      <c r="H3260" s="45">
        <v>6.3984866400000001E-3</v>
      </c>
    </row>
    <row r="3261" spans="1:8" x14ac:dyDescent="0.35">
      <c r="A3261" s="45" t="s">
        <v>173</v>
      </c>
      <c r="B3261" s="45" t="s">
        <v>13</v>
      </c>
      <c r="C3261" s="45" t="s">
        <v>39</v>
      </c>
      <c r="D3261" s="45">
        <v>207</v>
      </c>
      <c r="E3261" s="45">
        <v>8.6686457599999996E-3</v>
      </c>
      <c r="F3261" s="45">
        <v>1.1206161600000001E-3</v>
      </c>
      <c r="G3261" s="45">
        <v>2.17419236E-3</v>
      </c>
      <c r="H3261" s="45">
        <v>5.3738367600000003E-3</v>
      </c>
    </row>
    <row r="3262" spans="1:8" x14ac:dyDescent="0.35">
      <c r="A3262" s="45" t="s">
        <v>173</v>
      </c>
      <c r="B3262" s="45" t="s">
        <v>8</v>
      </c>
      <c r="C3262" s="45" t="s">
        <v>40</v>
      </c>
      <c r="D3262" s="45">
        <v>1516</v>
      </c>
      <c r="E3262" s="45">
        <v>5.08641596E-3</v>
      </c>
      <c r="F3262" s="45">
        <v>9.8438391999999993E-4</v>
      </c>
      <c r="G3262" s="45">
        <v>5.3070464000000005E-4</v>
      </c>
      <c r="H3262" s="45">
        <v>3.5713269E-3</v>
      </c>
    </row>
    <row r="3263" spans="1:8" x14ac:dyDescent="0.35">
      <c r="A3263" s="45" t="s">
        <v>173</v>
      </c>
      <c r="B3263" s="45" t="s">
        <v>10</v>
      </c>
      <c r="C3263" s="45" t="s">
        <v>40</v>
      </c>
      <c r="D3263" s="45">
        <v>805</v>
      </c>
      <c r="E3263" s="45">
        <v>4.8409245400000004E-3</v>
      </c>
      <c r="F3263" s="45">
        <v>8.8339634999999995E-4</v>
      </c>
      <c r="G3263" s="45">
        <v>5.2477258000000002E-4</v>
      </c>
      <c r="H3263" s="45">
        <v>3.43275511E-3</v>
      </c>
    </row>
    <row r="3264" spans="1:8" x14ac:dyDescent="0.35">
      <c r="A3264" s="45" t="s">
        <v>173</v>
      </c>
      <c r="B3264" s="45" t="s">
        <v>11</v>
      </c>
      <c r="C3264" s="45" t="s">
        <v>40</v>
      </c>
      <c r="D3264" s="45">
        <v>267</v>
      </c>
      <c r="E3264" s="45">
        <v>4.9043294499999997E-3</v>
      </c>
      <c r="F3264" s="45">
        <v>1.0335168900000001E-3</v>
      </c>
      <c r="G3264" s="45">
        <v>4.2915082000000003E-4</v>
      </c>
      <c r="H3264" s="45">
        <v>3.4416612299999999E-3</v>
      </c>
    </row>
    <row r="3265" spans="1:8" x14ac:dyDescent="0.35">
      <c r="A3265" s="45" t="s">
        <v>173</v>
      </c>
      <c r="B3265" s="45" t="s">
        <v>12</v>
      </c>
      <c r="C3265" s="45" t="s">
        <v>40</v>
      </c>
      <c r="D3265" s="45">
        <v>89</v>
      </c>
      <c r="E3265" s="45">
        <v>5.93385847E-3</v>
      </c>
      <c r="F3265" s="45">
        <v>1.2979866600000001E-3</v>
      </c>
      <c r="G3265" s="45">
        <v>5.3487803000000001E-4</v>
      </c>
      <c r="H3265" s="45">
        <v>4.1009933300000002E-3</v>
      </c>
    </row>
    <row r="3266" spans="1:8" x14ac:dyDescent="0.35">
      <c r="A3266" s="45" t="s">
        <v>173</v>
      </c>
      <c r="B3266" s="45" t="s">
        <v>13</v>
      </c>
      <c r="C3266" s="45" t="s">
        <v>40</v>
      </c>
      <c r="D3266" s="45">
        <v>355</v>
      </c>
      <c r="E3266" s="45">
        <v>5.56758583E-3</v>
      </c>
      <c r="F3266" s="45">
        <v>1.09780883E-3</v>
      </c>
      <c r="G3266" s="45">
        <v>6.1948983999999998E-4</v>
      </c>
      <c r="H3266" s="45">
        <v>3.85028666E-3</v>
      </c>
    </row>
    <row r="3267" spans="1:8" x14ac:dyDescent="0.35">
      <c r="A3267" s="45" t="s">
        <v>173</v>
      </c>
      <c r="B3267" s="45" t="s">
        <v>8</v>
      </c>
      <c r="C3267" s="45" t="s">
        <v>41</v>
      </c>
      <c r="D3267" s="45">
        <v>1119</v>
      </c>
      <c r="E3267" s="45">
        <v>7.3773911100000001E-3</v>
      </c>
      <c r="F3267" s="45">
        <v>9.5431784999999996E-4</v>
      </c>
      <c r="G3267" s="45">
        <v>1.3350521299999999E-3</v>
      </c>
      <c r="H3267" s="45">
        <v>5.0880206399999996E-3</v>
      </c>
    </row>
    <row r="3268" spans="1:8" x14ac:dyDescent="0.35">
      <c r="A3268" s="45" t="s">
        <v>173</v>
      </c>
      <c r="B3268" s="45" t="s">
        <v>10</v>
      </c>
      <c r="C3268" s="45" t="s">
        <v>41</v>
      </c>
      <c r="D3268" s="45">
        <v>456</v>
      </c>
      <c r="E3268" s="45">
        <v>6.9953092099999999E-3</v>
      </c>
      <c r="F3268" s="45">
        <v>9.0820924000000001E-4</v>
      </c>
      <c r="G3268" s="45">
        <v>1.13207618E-3</v>
      </c>
      <c r="H3268" s="45">
        <v>4.9550233099999999E-3</v>
      </c>
    </row>
    <row r="3269" spans="1:8" x14ac:dyDescent="0.35">
      <c r="A3269" s="45" t="s">
        <v>173</v>
      </c>
      <c r="B3269" s="45" t="s">
        <v>11</v>
      </c>
      <c r="C3269" s="45" t="s">
        <v>41</v>
      </c>
      <c r="D3269" s="45">
        <v>277</v>
      </c>
      <c r="E3269" s="45">
        <v>7.0156017700000002E-3</v>
      </c>
      <c r="F3269" s="45">
        <v>9.3612089000000005E-4</v>
      </c>
      <c r="G3269" s="45">
        <v>1.36574049E-3</v>
      </c>
      <c r="H3269" s="45">
        <v>4.7137398899999997E-3</v>
      </c>
    </row>
    <row r="3270" spans="1:8" x14ac:dyDescent="0.35">
      <c r="A3270" s="45" t="s">
        <v>173</v>
      </c>
      <c r="B3270" s="45" t="s">
        <v>12</v>
      </c>
      <c r="C3270" s="45" t="s">
        <v>41</v>
      </c>
      <c r="D3270" s="45">
        <v>165</v>
      </c>
      <c r="E3270" s="45">
        <v>8.3604094100000002E-3</v>
      </c>
      <c r="F3270" s="45">
        <v>1.2328841999999999E-3</v>
      </c>
      <c r="G3270" s="45">
        <v>1.39351829E-3</v>
      </c>
      <c r="H3270" s="45">
        <v>5.7340064899999996E-3</v>
      </c>
    </row>
    <row r="3271" spans="1:8" x14ac:dyDescent="0.35">
      <c r="A3271" s="45" t="s">
        <v>173</v>
      </c>
      <c r="B3271" s="45" t="s">
        <v>13</v>
      </c>
      <c r="C3271" s="45" t="s">
        <v>41</v>
      </c>
      <c r="D3271" s="45">
        <v>221</v>
      </c>
      <c r="E3271" s="45">
        <v>7.8852959699999992E-3</v>
      </c>
      <c r="F3271" s="45">
        <v>8.6428456000000003E-4</v>
      </c>
      <c r="G3271" s="45">
        <v>1.67174644E-3</v>
      </c>
      <c r="H3271" s="45">
        <v>5.3492644600000002E-3</v>
      </c>
    </row>
    <row r="3272" spans="1:8" x14ac:dyDescent="0.35">
      <c r="A3272" s="45" t="s">
        <v>173</v>
      </c>
      <c r="B3272" s="45" t="s">
        <v>8</v>
      </c>
      <c r="C3272" s="45" t="s">
        <v>42</v>
      </c>
      <c r="D3272" s="45">
        <v>662</v>
      </c>
      <c r="E3272" s="45">
        <v>8.6216709100000004E-3</v>
      </c>
      <c r="F3272" s="45">
        <v>1.2137914300000001E-3</v>
      </c>
      <c r="G3272" s="45">
        <v>1.6981192300000001E-3</v>
      </c>
      <c r="H3272" s="45">
        <v>5.7097597599999996E-3</v>
      </c>
    </row>
    <row r="3273" spans="1:8" x14ac:dyDescent="0.35">
      <c r="A3273" s="45" t="s">
        <v>173</v>
      </c>
      <c r="B3273" s="45" t="s">
        <v>10</v>
      </c>
      <c r="C3273" s="45" t="s">
        <v>42</v>
      </c>
      <c r="D3273" s="45">
        <v>237</v>
      </c>
      <c r="E3273" s="45">
        <v>7.2016621299999996E-3</v>
      </c>
      <c r="F3273" s="45">
        <v>1.1165316199999999E-3</v>
      </c>
      <c r="G3273" s="45">
        <v>1.5131268100000001E-3</v>
      </c>
      <c r="H3273" s="45">
        <v>4.5720032199999998E-3</v>
      </c>
    </row>
    <row r="3274" spans="1:8" x14ac:dyDescent="0.35">
      <c r="A3274" s="45" t="s">
        <v>173</v>
      </c>
      <c r="B3274" s="45" t="s">
        <v>11</v>
      </c>
      <c r="C3274" s="45" t="s">
        <v>42</v>
      </c>
      <c r="D3274" s="45">
        <v>165</v>
      </c>
      <c r="E3274" s="45">
        <v>8.8606899999999992E-3</v>
      </c>
      <c r="F3274" s="45">
        <v>1.3816636300000001E-3</v>
      </c>
      <c r="G3274" s="45">
        <v>1.69416362E-3</v>
      </c>
      <c r="H3274" s="45">
        <v>5.7848622799999997E-3</v>
      </c>
    </row>
    <row r="3275" spans="1:8" x14ac:dyDescent="0.35">
      <c r="A3275" s="45" t="s">
        <v>173</v>
      </c>
      <c r="B3275" s="45" t="s">
        <v>12</v>
      </c>
      <c r="C3275" s="45" t="s">
        <v>42</v>
      </c>
      <c r="D3275" s="45">
        <v>48</v>
      </c>
      <c r="E3275" s="45">
        <v>8.2033659299999995E-3</v>
      </c>
      <c r="F3275" s="45">
        <v>1.0202061499999999E-3</v>
      </c>
      <c r="G3275" s="45">
        <v>1.90104143E-3</v>
      </c>
      <c r="H3275" s="45">
        <v>5.2821177599999998E-3</v>
      </c>
    </row>
    <row r="3276" spans="1:8" x14ac:dyDescent="0.35">
      <c r="A3276" s="45" t="s">
        <v>173</v>
      </c>
      <c r="B3276" s="45" t="s">
        <v>13</v>
      </c>
      <c r="C3276" s="45" t="s">
        <v>42</v>
      </c>
      <c r="D3276" s="45">
        <v>212</v>
      </c>
      <c r="E3276" s="45">
        <v>1.01178151E-2</v>
      </c>
      <c r="F3276" s="45">
        <v>1.2356959399999999E-3</v>
      </c>
      <c r="G3276" s="45">
        <v>1.86206081E-3</v>
      </c>
      <c r="H3276" s="45">
        <v>7.0200578599999997E-3</v>
      </c>
    </row>
    <row r="3277" spans="1:8" x14ac:dyDescent="0.35">
      <c r="A3277" s="45" t="s">
        <v>173</v>
      </c>
      <c r="B3277" s="45" t="s">
        <v>8</v>
      </c>
      <c r="C3277" s="45" t="s">
        <v>43</v>
      </c>
      <c r="D3277" s="45">
        <v>859</v>
      </c>
      <c r="E3277" s="45">
        <v>7.1782432E-3</v>
      </c>
      <c r="F3277" s="45">
        <v>1.0381766799999999E-3</v>
      </c>
      <c r="G3277" s="45">
        <v>1.2263396000000001E-3</v>
      </c>
      <c r="H3277" s="45">
        <v>4.9137264100000003E-3</v>
      </c>
    </row>
    <row r="3278" spans="1:8" x14ac:dyDescent="0.35">
      <c r="A3278" s="45" t="s">
        <v>173</v>
      </c>
      <c r="B3278" s="45" t="s">
        <v>10</v>
      </c>
      <c r="C3278" s="45" t="s">
        <v>43</v>
      </c>
      <c r="D3278" s="45">
        <v>360</v>
      </c>
      <c r="E3278" s="45">
        <v>6.3657405099999996E-3</v>
      </c>
      <c r="F3278" s="45">
        <v>9.1499460999999998E-4</v>
      </c>
      <c r="G3278" s="45">
        <v>1.0757777799999999E-3</v>
      </c>
      <c r="H3278" s="45">
        <v>4.3749675899999998E-3</v>
      </c>
    </row>
    <row r="3279" spans="1:8" x14ac:dyDescent="0.35">
      <c r="A3279" s="45" t="s">
        <v>173</v>
      </c>
      <c r="B3279" s="45" t="s">
        <v>11</v>
      </c>
      <c r="C3279" s="45" t="s">
        <v>43</v>
      </c>
      <c r="D3279" s="45">
        <v>195</v>
      </c>
      <c r="E3279" s="45">
        <v>6.8364195200000004E-3</v>
      </c>
      <c r="F3279" s="45">
        <v>9.7507097999999996E-4</v>
      </c>
      <c r="G3279" s="45">
        <v>1.2229935999999999E-3</v>
      </c>
      <c r="H3279" s="45">
        <v>4.6383544599999998E-3</v>
      </c>
    </row>
    <row r="3280" spans="1:8" x14ac:dyDescent="0.35">
      <c r="A3280" s="45" t="s">
        <v>173</v>
      </c>
      <c r="B3280" s="45" t="s">
        <v>12</v>
      </c>
      <c r="C3280" s="45" t="s">
        <v>43</v>
      </c>
      <c r="D3280" s="45">
        <v>72</v>
      </c>
      <c r="E3280" s="45">
        <v>8.2378469900000004E-3</v>
      </c>
      <c r="F3280" s="45">
        <v>1.1019480700000001E-3</v>
      </c>
      <c r="G3280" s="45">
        <v>1.37795758E-3</v>
      </c>
      <c r="H3280" s="45">
        <v>5.7579408499999997E-3</v>
      </c>
    </row>
    <row r="3281" spans="1:8" x14ac:dyDescent="0.35">
      <c r="A3281" s="45" t="s">
        <v>173</v>
      </c>
      <c r="B3281" s="45" t="s">
        <v>13</v>
      </c>
      <c r="C3281" s="45" t="s">
        <v>43</v>
      </c>
      <c r="D3281" s="45">
        <v>232</v>
      </c>
      <c r="E3281" s="45">
        <v>8.3974893799999995E-3</v>
      </c>
      <c r="F3281" s="45">
        <v>1.2625716000000001E-3</v>
      </c>
      <c r="G3281" s="45">
        <v>1.41572854E-3</v>
      </c>
      <c r="H3281" s="45">
        <v>5.7191887699999996E-3</v>
      </c>
    </row>
    <row r="3282" spans="1:8" x14ac:dyDescent="0.35">
      <c r="A3282" s="45" t="s">
        <v>173</v>
      </c>
      <c r="B3282" s="45" t="s">
        <v>8</v>
      </c>
      <c r="C3282" s="45" t="s">
        <v>44</v>
      </c>
      <c r="D3282" s="45">
        <v>372</v>
      </c>
      <c r="E3282" s="45">
        <v>8.4222543399999992E-3</v>
      </c>
      <c r="F3282" s="45">
        <v>6.0664303000000001E-4</v>
      </c>
      <c r="G3282" s="45">
        <v>1.41598815E-3</v>
      </c>
      <c r="H3282" s="45">
        <v>6.3996226799999997E-3</v>
      </c>
    </row>
    <row r="3283" spans="1:8" x14ac:dyDescent="0.35">
      <c r="A3283" s="45" t="s">
        <v>173</v>
      </c>
      <c r="B3283" s="45" t="s">
        <v>10</v>
      </c>
      <c r="C3283" s="45" t="s">
        <v>44</v>
      </c>
      <c r="D3283" s="45">
        <v>119</v>
      </c>
      <c r="E3283" s="45">
        <v>7.0674795200000003E-3</v>
      </c>
      <c r="F3283" s="45">
        <v>5.2394545999999995E-4</v>
      </c>
      <c r="G3283" s="45">
        <v>1.21080352E-3</v>
      </c>
      <c r="H3283" s="45">
        <v>5.3327300799999996E-3</v>
      </c>
    </row>
    <row r="3284" spans="1:8" x14ac:dyDescent="0.35">
      <c r="A3284" s="45" t="s">
        <v>173</v>
      </c>
      <c r="B3284" s="45" t="s">
        <v>11</v>
      </c>
      <c r="C3284" s="45" t="s">
        <v>44</v>
      </c>
      <c r="D3284" s="45">
        <v>94</v>
      </c>
      <c r="E3284" s="45">
        <v>8.7005021099999993E-3</v>
      </c>
      <c r="F3284" s="45">
        <v>6.3509627000000004E-4</v>
      </c>
      <c r="G3284" s="45">
        <v>1.3268319300000001E-3</v>
      </c>
      <c r="H3284" s="45">
        <v>6.7385734300000003E-3</v>
      </c>
    </row>
    <row r="3285" spans="1:8" x14ac:dyDescent="0.35">
      <c r="A3285" s="45" t="s">
        <v>173</v>
      </c>
      <c r="B3285" s="45" t="s">
        <v>12</v>
      </c>
      <c r="C3285" s="45" t="s">
        <v>44</v>
      </c>
      <c r="D3285" s="45">
        <v>44</v>
      </c>
      <c r="E3285" s="45">
        <v>1.1463330989999999E-2</v>
      </c>
      <c r="F3285" s="45">
        <v>7.6152122999999998E-4</v>
      </c>
      <c r="G3285" s="45">
        <v>1.72769333E-3</v>
      </c>
      <c r="H3285" s="45">
        <v>8.9741159599999992E-3</v>
      </c>
    </row>
    <row r="3286" spans="1:8" x14ac:dyDescent="0.35">
      <c r="A3286" s="45" t="s">
        <v>173</v>
      </c>
      <c r="B3286" s="45" t="s">
        <v>13</v>
      </c>
      <c r="C3286" s="45" t="s">
        <v>44</v>
      </c>
      <c r="D3286" s="45">
        <v>115</v>
      </c>
      <c r="E3286" s="45">
        <v>8.4331720899999997E-3</v>
      </c>
      <c r="F3286" s="45">
        <v>6.0970185999999996E-4</v>
      </c>
      <c r="G3286" s="45">
        <v>1.58192405E-3</v>
      </c>
      <c r="H3286" s="45">
        <v>6.2415456800000001E-3</v>
      </c>
    </row>
    <row r="3287" spans="1:8" x14ac:dyDescent="0.35">
      <c r="A3287" s="45" t="s">
        <v>173</v>
      </c>
      <c r="B3287" s="45" t="s">
        <v>8</v>
      </c>
      <c r="C3287" s="45" t="s">
        <v>45</v>
      </c>
      <c r="D3287" s="45">
        <v>1260</v>
      </c>
      <c r="E3287" s="45">
        <v>6.4875162900000002E-3</v>
      </c>
      <c r="F3287" s="45">
        <v>8.6560271000000002E-4</v>
      </c>
      <c r="G3287" s="45">
        <v>1.1851757599999999E-3</v>
      </c>
      <c r="H3287" s="45">
        <v>4.43673734E-3</v>
      </c>
    </row>
    <row r="3288" spans="1:8" x14ac:dyDescent="0.35">
      <c r="A3288" s="45" t="s">
        <v>173</v>
      </c>
      <c r="B3288" s="45" t="s">
        <v>10</v>
      </c>
      <c r="C3288" s="45" t="s">
        <v>45</v>
      </c>
      <c r="D3288" s="45">
        <v>583</v>
      </c>
      <c r="E3288" s="45">
        <v>5.8730383300000001E-3</v>
      </c>
      <c r="F3288" s="45">
        <v>7.6988413999999996E-4</v>
      </c>
      <c r="G3288" s="45">
        <v>1.08111357E-3</v>
      </c>
      <c r="H3288" s="45">
        <v>4.0220401299999996E-3</v>
      </c>
    </row>
    <row r="3289" spans="1:8" x14ac:dyDescent="0.35">
      <c r="A3289" s="45" t="s">
        <v>173</v>
      </c>
      <c r="B3289" s="45" t="s">
        <v>11</v>
      </c>
      <c r="C3289" s="45" t="s">
        <v>45</v>
      </c>
      <c r="D3289" s="45">
        <v>322</v>
      </c>
      <c r="E3289" s="45">
        <v>6.4789651200000001E-3</v>
      </c>
      <c r="F3289" s="45">
        <v>8.3872473000000001E-4</v>
      </c>
      <c r="G3289" s="45">
        <v>1.0590275399999999E-3</v>
      </c>
      <c r="H3289" s="45">
        <v>4.5812123799999997E-3</v>
      </c>
    </row>
    <row r="3290" spans="1:8" x14ac:dyDescent="0.35">
      <c r="A3290" s="45" t="s">
        <v>173</v>
      </c>
      <c r="B3290" s="45" t="s">
        <v>12</v>
      </c>
      <c r="C3290" s="45" t="s">
        <v>45</v>
      </c>
      <c r="D3290" s="45">
        <v>106</v>
      </c>
      <c r="E3290" s="45">
        <v>8.1357003199999996E-3</v>
      </c>
      <c r="F3290" s="45">
        <v>1.08850869E-3</v>
      </c>
      <c r="G3290" s="45">
        <v>1.5222088900000001E-3</v>
      </c>
      <c r="H3290" s="45">
        <v>5.52498229E-3</v>
      </c>
    </row>
    <row r="3291" spans="1:8" x14ac:dyDescent="0.35">
      <c r="A3291" s="45" t="s">
        <v>173</v>
      </c>
      <c r="B3291" s="45" t="s">
        <v>13</v>
      </c>
      <c r="C3291" s="45" t="s">
        <v>45</v>
      </c>
      <c r="D3291" s="45">
        <v>249</v>
      </c>
      <c r="E3291" s="45">
        <v>7.23565536E-3</v>
      </c>
      <c r="F3291" s="45">
        <v>1.0295810499999999E-3</v>
      </c>
      <c r="G3291" s="45">
        <v>1.44847886E-3</v>
      </c>
      <c r="H3291" s="45">
        <v>4.75759496E-3</v>
      </c>
    </row>
    <row r="3292" spans="1:8" x14ac:dyDescent="0.35">
      <c r="A3292" s="45" t="s">
        <v>173</v>
      </c>
      <c r="B3292" s="45" t="s">
        <v>8</v>
      </c>
      <c r="C3292" s="45" t="s">
        <v>46</v>
      </c>
      <c r="D3292" s="45">
        <v>655</v>
      </c>
      <c r="E3292" s="45">
        <v>7.9934970800000001E-3</v>
      </c>
      <c r="F3292" s="45">
        <v>9.7522595000000003E-4</v>
      </c>
      <c r="G3292" s="45">
        <v>1.51579704E-3</v>
      </c>
      <c r="H3292" s="45">
        <v>5.5024736100000001E-3</v>
      </c>
    </row>
    <row r="3293" spans="1:8" x14ac:dyDescent="0.35">
      <c r="A3293" s="45" t="s">
        <v>173</v>
      </c>
      <c r="B3293" s="45" t="s">
        <v>10</v>
      </c>
      <c r="C3293" s="45" t="s">
        <v>46</v>
      </c>
      <c r="D3293" s="45">
        <v>221</v>
      </c>
      <c r="E3293" s="45">
        <v>7.2159898000000002E-3</v>
      </c>
      <c r="F3293" s="45">
        <v>8.0128182000000002E-4</v>
      </c>
      <c r="G3293" s="45">
        <v>1.4723686200000001E-3</v>
      </c>
      <c r="H3293" s="45">
        <v>4.9423388700000001E-3</v>
      </c>
    </row>
    <row r="3294" spans="1:8" x14ac:dyDescent="0.35">
      <c r="A3294" s="45" t="s">
        <v>173</v>
      </c>
      <c r="B3294" s="45" t="s">
        <v>11</v>
      </c>
      <c r="C3294" s="45" t="s">
        <v>46</v>
      </c>
      <c r="D3294" s="45">
        <v>174</v>
      </c>
      <c r="E3294" s="45">
        <v>8.2268383200000007E-3</v>
      </c>
      <c r="F3294" s="45">
        <v>9.6350817000000004E-4</v>
      </c>
      <c r="G3294" s="45">
        <v>1.1560768500000001E-3</v>
      </c>
      <c r="H3294" s="45">
        <v>6.1072528499999997E-3</v>
      </c>
    </row>
    <row r="3295" spans="1:8" x14ac:dyDescent="0.35">
      <c r="A3295" s="45" t="s">
        <v>173</v>
      </c>
      <c r="B3295" s="45" t="s">
        <v>12</v>
      </c>
      <c r="C3295" s="45" t="s">
        <v>46</v>
      </c>
      <c r="D3295" s="45">
        <v>72</v>
      </c>
      <c r="E3295" s="45">
        <v>8.6937369099999995E-3</v>
      </c>
      <c r="F3295" s="45">
        <v>1.3297322699999999E-3</v>
      </c>
      <c r="G3295" s="45">
        <v>2.0127633399999998E-3</v>
      </c>
      <c r="H3295" s="45">
        <v>5.3512407999999996E-3</v>
      </c>
    </row>
    <row r="3296" spans="1:8" x14ac:dyDescent="0.35">
      <c r="A3296" s="45" t="s">
        <v>173</v>
      </c>
      <c r="B3296" s="45" t="s">
        <v>13</v>
      </c>
      <c r="C3296" s="45" t="s">
        <v>46</v>
      </c>
      <c r="D3296" s="45">
        <v>188</v>
      </c>
      <c r="E3296" s="45">
        <v>8.4233399700000006E-3</v>
      </c>
      <c r="F3296" s="45">
        <v>1.05477962E-3</v>
      </c>
      <c r="G3296" s="45">
        <v>1.7094535399999999E-3</v>
      </c>
      <c r="H3296" s="45">
        <v>5.65910635E-3</v>
      </c>
    </row>
    <row r="3297" spans="1:8" x14ac:dyDescent="0.35">
      <c r="A3297" s="45" t="s">
        <v>173</v>
      </c>
      <c r="B3297" s="45" t="s">
        <v>8</v>
      </c>
      <c r="C3297" s="45" t="s">
        <v>47</v>
      </c>
      <c r="D3297" s="45">
        <v>492</v>
      </c>
      <c r="E3297" s="45">
        <v>7.5101623600000002E-3</v>
      </c>
      <c r="F3297" s="45">
        <v>2.4599586999999998E-4</v>
      </c>
      <c r="G3297" s="45">
        <v>1.70023593E-3</v>
      </c>
      <c r="H3297" s="45">
        <v>5.5523794900000003E-3</v>
      </c>
    </row>
    <row r="3298" spans="1:8" x14ac:dyDescent="0.35">
      <c r="A3298" s="45" t="s">
        <v>173</v>
      </c>
      <c r="B3298" s="45" t="s">
        <v>10</v>
      </c>
      <c r="C3298" s="45" t="s">
        <v>47</v>
      </c>
      <c r="D3298" s="45">
        <v>179</v>
      </c>
      <c r="E3298" s="45">
        <v>6.8000592499999997E-3</v>
      </c>
      <c r="F3298" s="45">
        <v>1.6281273000000001E-4</v>
      </c>
      <c r="G3298" s="45">
        <v>1.4415216000000001E-3</v>
      </c>
      <c r="H3298" s="45">
        <v>5.18434433E-3</v>
      </c>
    </row>
    <row r="3299" spans="1:8" x14ac:dyDescent="0.35">
      <c r="A3299" s="45" t="s">
        <v>173</v>
      </c>
      <c r="B3299" s="45" t="s">
        <v>11</v>
      </c>
      <c r="C3299" s="45" t="s">
        <v>47</v>
      </c>
      <c r="D3299" s="45">
        <v>134</v>
      </c>
      <c r="E3299" s="45">
        <v>7.5500964999999998E-3</v>
      </c>
      <c r="F3299" s="45">
        <v>3.7848922000000002E-4</v>
      </c>
      <c r="G3299" s="45">
        <v>1.89555667E-3</v>
      </c>
      <c r="H3299" s="45">
        <v>5.26473511E-3</v>
      </c>
    </row>
    <row r="3300" spans="1:8" x14ac:dyDescent="0.35">
      <c r="A3300" s="45" t="s">
        <v>173</v>
      </c>
      <c r="B3300" s="45" t="s">
        <v>12</v>
      </c>
      <c r="C3300" s="45" t="s">
        <v>47</v>
      </c>
      <c r="D3300" s="45">
        <v>25</v>
      </c>
      <c r="E3300" s="45">
        <v>8.0305553000000005E-3</v>
      </c>
      <c r="F3300" s="45">
        <v>9.861088E-5</v>
      </c>
      <c r="G3300" s="45">
        <v>2.0796293800000002E-3</v>
      </c>
      <c r="H3300" s="45">
        <v>5.8407404299999997E-3</v>
      </c>
    </row>
    <row r="3301" spans="1:8" x14ac:dyDescent="0.35">
      <c r="A3301" s="45" t="s">
        <v>173</v>
      </c>
      <c r="B3301" s="45" t="s">
        <v>13</v>
      </c>
      <c r="C3301" s="45" t="s">
        <v>47</v>
      </c>
      <c r="D3301" s="45">
        <v>154</v>
      </c>
      <c r="E3301" s="45">
        <v>8.2163146700000005E-3</v>
      </c>
      <c r="F3301" s="45">
        <v>2.5132247999999998E-4</v>
      </c>
      <c r="G3301" s="45">
        <v>1.7694051099999999E-3</v>
      </c>
      <c r="H3301" s="45">
        <v>6.1836367299999999E-3</v>
      </c>
    </row>
    <row r="3302" spans="1:8" x14ac:dyDescent="0.35">
      <c r="A3302" s="45" t="s">
        <v>173</v>
      </c>
      <c r="B3302" s="45" t="s">
        <v>8</v>
      </c>
      <c r="C3302" s="45" t="s">
        <v>48</v>
      </c>
      <c r="D3302" s="45">
        <v>1638</v>
      </c>
      <c r="E3302" s="45">
        <v>5.9442689700000004E-3</v>
      </c>
      <c r="F3302" s="45">
        <v>9.7779703999999992E-4</v>
      </c>
      <c r="G3302" s="45">
        <v>7.7185907E-4</v>
      </c>
      <c r="H3302" s="45">
        <v>4.1946123699999997E-3</v>
      </c>
    </row>
    <row r="3303" spans="1:8" x14ac:dyDescent="0.35">
      <c r="A3303" s="45" t="s">
        <v>173</v>
      </c>
      <c r="B3303" s="45" t="s">
        <v>10</v>
      </c>
      <c r="C3303" s="45" t="s">
        <v>48</v>
      </c>
      <c r="D3303" s="45">
        <v>626</v>
      </c>
      <c r="E3303" s="45">
        <v>5.2797928200000004E-3</v>
      </c>
      <c r="F3303" s="45">
        <v>8.9711992000000005E-4</v>
      </c>
      <c r="G3303" s="45">
        <v>6.5905637999999999E-4</v>
      </c>
      <c r="H3303" s="45">
        <v>3.7236160500000001E-3</v>
      </c>
    </row>
    <row r="3304" spans="1:8" x14ac:dyDescent="0.35">
      <c r="A3304" s="45" t="s">
        <v>173</v>
      </c>
      <c r="B3304" s="45" t="s">
        <v>11</v>
      </c>
      <c r="C3304" s="45" t="s">
        <v>48</v>
      </c>
      <c r="D3304" s="45">
        <v>350</v>
      </c>
      <c r="E3304" s="45">
        <v>6.2756611600000003E-3</v>
      </c>
      <c r="F3304" s="45">
        <v>1.0202378500000001E-3</v>
      </c>
      <c r="G3304" s="45">
        <v>7.4153415999999998E-4</v>
      </c>
      <c r="H3304" s="45">
        <v>4.5138886399999998E-3</v>
      </c>
    </row>
    <row r="3305" spans="1:8" x14ac:dyDescent="0.35">
      <c r="A3305" s="45" t="s">
        <v>173</v>
      </c>
      <c r="B3305" s="45" t="s">
        <v>12</v>
      </c>
      <c r="C3305" s="45" t="s">
        <v>48</v>
      </c>
      <c r="D3305" s="45">
        <v>101</v>
      </c>
      <c r="E3305" s="45">
        <v>7.5006873400000002E-3</v>
      </c>
      <c r="F3305" s="45">
        <v>1.2495413800000001E-3</v>
      </c>
      <c r="G3305" s="45">
        <v>8.3940667000000004E-4</v>
      </c>
      <c r="H3305" s="45">
        <v>5.4117388400000003E-3</v>
      </c>
    </row>
    <row r="3306" spans="1:8" x14ac:dyDescent="0.35">
      <c r="A3306" s="45" t="s">
        <v>173</v>
      </c>
      <c r="B3306" s="45" t="s">
        <v>13</v>
      </c>
      <c r="C3306" s="45" t="s">
        <v>48</v>
      </c>
      <c r="D3306" s="45">
        <v>561</v>
      </c>
      <c r="E3306" s="45">
        <v>6.1987726200000001E-3</v>
      </c>
      <c r="F3306" s="45">
        <v>9.9241987999999998E-4</v>
      </c>
      <c r="G3306" s="45">
        <v>9.0448991999999998E-4</v>
      </c>
      <c r="H3306" s="45">
        <v>4.3018623299999996E-3</v>
      </c>
    </row>
    <row r="3307" spans="1:8" x14ac:dyDescent="0.35">
      <c r="A3307" s="45" t="s">
        <v>173</v>
      </c>
      <c r="B3307" s="45" t="s">
        <v>8</v>
      </c>
      <c r="C3307" s="45" t="s">
        <v>49</v>
      </c>
      <c r="D3307" s="45">
        <v>1159</v>
      </c>
      <c r="E3307" s="45">
        <v>7.7951536200000001E-3</v>
      </c>
      <c r="F3307" s="45">
        <v>1.1028422400000001E-3</v>
      </c>
      <c r="G3307" s="45">
        <v>1.1170227399999999E-3</v>
      </c>
      <c r="H3307" s="45">
        <v>5.5640236600000004E-3</v>
      </c>
    </row>
    <row r="3308" spans="1:8" x14ac:dyDescent="0.35">
      <c r="A3308" s="45" t="s">
        <v>173</v>
      </c>
      <c r="B3308" s="45" t="s">
        <v>10</v>
      </c>
      <c r="C3308" s="45" t="s">
        <v>49</v>
      </c>
      <c r="D3308" s="45">
        <v>472</v>
      </c>
      <c r="E3308" s="45">
        <v>6.9390004599999998E-3</v>
      </c>
      <c r="F3308" s="45">
        <v>1.0000046399999999E-3</v>
      </c>
      <c r="G3308" s="45">
        <v>1.0013533399999999E-3</v>
      </c>
      <c r="H3308" s="45">
        <v>4.9264112100000004E-3</v>
      </c>
    </row>
    <row r="3309" spans="1:8" x14ac:dyDescent="0.35">
      <c r="A3309" s="45" t="s">
        <v>173</v>
      </c>
      <c r="B3309" s="45" t="s">
        <v>11</v>
      </c>
      <c r="C3309" s="45" t="s">
        <v>49</v>
      </c>
      <c r="D3309" s="45">
        <v>319</v>
      </c>
      <c r="E3309" s="45">
        <v>8.3004975599999999E-3</v>
      </c>
      <c r="F3309" s="45">
        <v>1.07940008E-3</v>
      </c>
      <c r="G3309" s="45">
        <v>1.2160031799999999E-3</v>
      </c>
      <c r="H3309" s="45">
        <v>5.9941002300000004E-3</v>
      </c>
    </row>
    <row r="3310" spans="1:8" x14ac:dyDescent="0.35">
      <c r="A3310" s="45" t="s">
        <v>173</v>
      </c>
      <c r="B3310" s="45" t="s">
        <v>12</v>
      </c>
      <c r="C3310" s="45" t="s">
        <v>49</v>
      </c>
      <c r="D3310" s="45">
        <v>53</v>
      </c>
      <c r="E3310" s="45">
        <v>7.7856391599999998E-3</v>
      </c>
      <c r="F3310" s="45">
        <v>1.0707108099999999E-3</v>
      </c>
      <c r="G3310" s="45">
        <v>1.21287537E-3</v>
      </c>
      <c r="H3310" s="45">
        <v>5.48982334E-3</v>
      </c>
    </row>
    <row r="3311" spans="1:8" x14ac:dyDescent="0.35">
      <c r="A3311" s="45" t="s">
        <v>173</v>
      </c>
      <c r="B3311" s="45" t="s">
        <v>13</v>
      </c>
      <c r="C3311" s="45" t="s">
        <v>49</v>
      </c>
      <c r="D3311" s="45">
        <v>315</v>
      </c>
      <c r="E3311" s="45">
        <v>8.5678642499999996E-3</v>
      </c>
      <c r="F3311" s="45">
        <v>1.2860814899999999E-3</v>
      </c>
      <c r="G3311" s="45">
        <v>1.1739783100000001E-3</v>
      </c>
      <c r="H3311" s="45">
        <v>6.0963768999999996E-3</v>
      </c>
    </row>
    <row r="3312" spans="1:8" x14ac:dyDescent="0.35">
      <c r="A3312" s="45" t="s">
        <v>173</v>
      </c>
      <c r="B3312" s="45" t="s">
        <v>8</v>
      </c>
      <c r="C3312" s="45" t="s">
        <v>50</v>
      </c>
      <c r="D3312" s="45">
        <v>421</v>
      </c>
      <c r="E3312" s="45">
        <v>8.3462817399999993E-3</v>
      </c>
      <c r="F3312" s="45">
        <v>6.5381122000000001E-4</v>
      </c>
      <c r="G3312" s="45">
        <v>2.3649597299999999E-3</v>
      </c>
      <c r="H3312" s="45">
        <v>5.3268230200000004E-3</v>
      </c>
    </row>
    <row r="3313" spans="1:8" x14ac:dyDescent="0.35">
      <c r="A3313" s="45" t="s">
        <v>173</v>
      </c>
      <c r="B3313" s="45" t="s">
        <v>10</v>
      </c>
      <c r="C3313" s="45" t="s">
        <v>50</v>
      </c>
      <c r="D3313" s="45">
        <v>162</v>
      </c>
      <c r="E3313" s="45">
        <v>7.5039292100000004E-3</v>
      </c>
      <c r="F3313" s="45">
        <v>5.2962077999999999E-4</v>
      </c>
      <c r="G3313" s="45">
        <v>2.1404175599999999E-3</v>
      </c>
      <c r="H3313" s="45">
        <v>4.8329615899999996E-3</v>
      </c>
    </row>
    <row r="3314" spans="1:8" x14ac:dyDescent="0.35">
      <c r="A3314" s="45" t="s">
        <v>173</v>
      </c>
      <c r="B3314" s="45" t="s">
        <v>11</v>
      </c>
      <c r="C3314" s="45" t="s">
        <v>50</v>
      </c>
      <c r="D3314" s="45">
        <v>98</v>
      </c>
      <c r="E3314" s="45">
        <v>7.5599959499999996E-3</v>
      </c>
      <c r="F3314" s="45">
        <v>6.2334627999999996E-4</v>
      </c>
      <c r="G3314" s="45">
        <v>2.3840228100000002E-3</v>
      </c>
      <c r="H3314" s="45">
        <v>4.5521539400000003E-3</v>
      </c>
    </row>
    <row r="3315" spans="1:8" x14ac:dyDescent="0.35">
      <c r="A3315" s="45" t="s">
        <v>173</v>
      </c>
      <c r="B3315" s="45" t="s">
        <v>12</v>
      </c>
      <c r="C3315" s="45" t="s">
        <v>50</v>
      </c>
      <c r="D3315" s="45">
        <v>49</v>
      </c>
      <c r="E3315" s="45">
        <v>1.065216337E-2</v>
      </c>
      <c r="F3315" s="45">
        <v>8.8529839000000003E-4</v>
      </c>
      <c r="G3315" s="45">
        <v>2.48724466E-3</v>
      </c>
      <c r="H3315" s="45">
        <v>7.2791475100000003E-3</v>
      </c>
    </row>
    <row r="3316" spans="1:8" x14ac:dyDescent="0.35">
      <c r="A3316" s="45" t="s">
        <v>173</v>
      </c>
      <c r="B3316" s="45" t="s">
        <v>13</v>
      </c>
      <c r="C3316" s="45" t="s">
        <v>50</v>
      </c>
      <c r="D3316" s="45">
        <v>112</v>
      </c>
      <c r="E3316" s="45">
        <v>9.2438613599999993E-3</v>
      </c>
      <c r="F3316" s="45">
        <v>7.5882499999999997E-4</v>
      </c>
      <c r="G3316" s="45">
        <v>2.61956411E-3</v>
      </c>
      <c r="H3316" s="45">
        <v>5.8648517600000004E-3</v>
      </c>
    </row>
    <row r="3317" spans="1:8" x14ac:dyDescent="0.35">
      <c r="A3317" s="45" t="s">
        <v>173</v>
      </c>
      <c r="B3317" s="45" t="s">
        <v>8</v>
      </c>
      <c r="C3317" s="45" t="s">
        <v>51</v>
      </c>
      <c r="D3317" s="45">
        <v>910</v>
      </c>
      <c r="E3317" s="45">
        <v>6.9768388999999998E-3</v>
      </c>
      <c r="F3317" s="45">
        <v>9.8621262000000011E-4</v>
      </c>
      <c r="G3317" s="45">
        <v>7.5178039000000003E-4</v>
      </c>
      <c r="H3317" s="45">
        <v>5.2388453999999999E-3</v>
      </c>
    </row>
    <row r="3318" spans="1:8" x14ac:dyDescent="0.35">
      <c r="A3318" s="45" t="s">
        <v>173</v>
      </c>
      <c r="B3318" s="45" t="s">
        <v>10</v>
      </c>
      <c r="C3318" s="45" t="s">
        <v>51</v>
      </c>
      <c r="D3318" s="45">
        <v>385</v>
      </c>
      <c r="E3318" s="45">
        <v>6.4267073199999998E-3</v>
      </c>
      <c r="F3318" s="45">
        <v>9.1588479000000004E-4</v>
      </c>
      <c r="G3318" s="45">
        <v>7.0845334E-4</v>
      </c>
      <c r="H3318" s="45">
        <v>4.8023686700000004E-3</v>
      </c>
    </row>
    <row r="3319" spans="1:8" x14ac:dyDescent="0.35">
      <c r="A3319" s="45" t="s">
        <v>173</v>
      </c>
      <c r="B3319" s="45" t="s">
        <v>11</v>
      </c>
      <c r="C3319" s="45" t="s">
        <v>51</v>
      </c>
      <c r="D3319" s="45">
        <v>184</v>
      </c>
      <c r="E3319" s="45">
        <v>6.7368028000000003E-3</v>
      </c>
      <c r="F3319" s="45">
        <v>9.7788320999999995E-4</v>
      </c>
      <c r="G3319" s="45">
        <v>6.8821685000000003E-4</v>
      </c>
      <c r="H3319" s="45">
        <v>5.0707022599999997E-3</v>
      </c>
    </row>
    <row r="3320" spans="1:8" x14ac:dyDescent="0.35">
      <c r="A3320" s="45" t="s">
        <v>173</v>
      </c>
      <c r="B3320" s="45" t="s">
        <v>12</v>
      </c>
      <c r="C3320" s="45" t="s">
        <v>51</v>
      </c>
      <c r="D3320" s="45">
        <v>51</v>
      </c>
      <c r="E3320" s="45">
        <v>8.2861290599999995E-3</v>
      </c>
      <c r="F3320" s="45">
        <v>1.1521875199999999E-3</v>
      </c>
      <c r="G3320" s="45">
        <v>7.7432805000000003E-4</v>
      </c>
      <c r="H3320" s="45">
        <v>6.3596130499999999E-3</v>
      </c>
    </row>
    <row r="3321" spans="1:8" x14ac:dyDescent="0.35">
      <c r="A3321" s="45" t="s">
        <v>173</v>
      </c>
      <c r="B3321" s="45" t="s">
        <v>13</v>
      </c>
      <c r="C3321" s="45" t="s">
        <v>51</v>
      </c>
      <c r="D3321" s="45">
        <v>290</v>
      </c>
      <c r="E3321" s="45">
        <v>7.6292302799999996E-3</v>
      </c>
      <c r="F3321" s="45">
        <v>1.0556750299999999E-3</v>
      </c>
      <c r="G3321" s="45">
        <v>8.4566546999999997E-4</v>
      </c>
      <c r="H3321" s="45">
        <v>5.7278892899999996E-3</v>
      </c>
    </row>
    <row r="3322" spans="1:8" x14ac:dyDescent="0.35">
      <c r="A3322" s="45" t="s">
        <v>173</v>
      </c>
      <c r="B3322" s="45" t="s">
        <v>8</v>
      </c>
      <c r="C3322" s="45" t="s">
        <v>52</v>
      </c>
      <c r="D3322" s="45">
        <v>1537</v>
      </c>
      <c r="E3322" s="45">
        <v>4.7164311700000003E-3</v>
      </c>
      <c r="F3322" s="45">
        <v>7.31049E-4</v>
      </c>
      <c r="G3322" s="45">
        <v>5.0701499000000002E-4</v>
      </c>
      <c r="H3322" s="45">
        <v>3.4783666999999999E-3</v>
      </c>
    </row>
    <row r="3323" spans="1:8" x14ac:dyDescent="0.35">
      <c r="A3323" s="45" t="s">
        <v>173</v>
      </c>
      <c r="B3323" s="45" t="s">
        <v>10</v>
      </c>
      <c r="C3323" s="45" t="s">
        <v>52</v>
      </c>
      <c r="D3323" s="45">
        <v>526</v>
      </c>
      <c r="E3323" s="45">
        <v>4.3109462700000002E-3</v>
      </c>
      <c r="F3323" s="45">
        <v>6.6487089000000004E-4</v>
      </c>
      <c r="G3323" s="45">
        <v>4.5913402999999997E-4</v>
      </c>
      <c r="H3323" s="45">
        <v>3.1869408500000002E-3</v>
      </c>
    </row>
    <row r="3324" spans="1:8" x14ac:dyDescent="0.35">
      <c r="A3324" s="45" t="s">
        <v>173</v>
      </c>
      <c r="B3324" s="45" t="s">
        <v>11</v>
      </c>
      <c r="C3324" s="45" t="s">
        <v>52</v>
      </c>
      <c r="D3324" s="45">
        <v>294</v>
      </c>
      <c r="E3324" s="45">
        <v>4.8128855599999998E-3</v>
      </c>
      <c r="F3324" s="45">
        <v>7.9585514000000003E-4</v>
      </c>
      <c r="G3324" s="45">
        <v>4.8256777E-4</v>
      </c>
      <c r="H3324" s="45">
        <v>3.5344621500000002E-3</v>
      </c>
    </row>
    <row r="3325" spans="1:8" x14ac:dyDescent="0.35">
      <c r="A3325" s="45" t="s">
        <v>173</v>
      </c>
      <c r="B3325" s="45" t="s">
        <v>12</v>
      </c>
      <c r="C3325" s="45" t="s">
        <v>52</v>
      </c>
      <c r="D3325" s="45">
        <v>111</v>
      </c>
      <c r="E3325" s="45">
        <v>5.6056053799999998E-3</v>
      </c>
      <c r="F3325" s="45">
        <v>9.7107499999999995E-4</v>
      </c>
      <c r="G3325" s="45">
        <v>5.1541098999999995E-4</v>
      </c>
      <c r="H3325" s="45">
        <v>4.1191188899999997E-3</v>
      </c>
    </row>
    <row r="3326" spans="1:8" x14ac:dyDescent="0.35">
      <c r="A3326" s="45" t="s">
        <v>173</v>
      </c>
      <c r="B3326" s="45" t="s">
        <v>13</v>
      </c>
      <c r="C3326" s="45" t="s">
        <v>52</v>
      </c>
      <c r="D3326" s="45">
        <v>606</v>
      </c>
      <c r="E3326" s="45">
        <v>4.8587234700000004E-3</v>
      </c>
      <c r="F3326" s="45">
        <v>7.1308495999999996E-4</v>
      </c>
      <c r="G3326" s="45">
        <v>5.5889766999999996E-4</v>
      </c>
      <c r="H3326" s="45">
        <v>3.58674037E-3</v>
      </c>
    </row>
    <row r="3327" spans="1:8" x14ac:dyDescent="0.35">
      <c r="A3327" s="45" t="s">
        <v>173</v>
      </c>
      <c r="B3327" s="45" t="s">
        <v>8</v>
      </c>
      <c r="C3327" s="45" t="s">
        <v>53</v>
      </c>
      <c r="D3327" s="45">
        <v>550</v>
      </c>
      <c r="E3327" s="45">
        <v>7.4064391600000001E-3</v>
      </c>
      <c r="F3327" s="45">
        <v>8.6609823999999995E-4</v>
      </c>
      <c r="G3327" s="45">
        <v>1.1751681100000001E-3</v>
      </c>
      <c r="H3327" s="45">
        <v>5.3650250099999998E-3</v>
      </c>
    </row>
    <row r="3328" spans="1:8" x14ac:dyDescent="0.35">
      <c r="A3328" s="45" t="s">
        <v>173</v>
      </c>
      <c r="B3328" s="45" t="s">
        <v>10</v>
      </c>
      <c r="C3328" s="45" t="s">
        <v>53</v>
      </c>
      <c r="D3328" s="45">
        <v>199</v>
      </c>
      <c r="E3328" s="45">
        <v>5.9073722699999999E-3</v>
      </c>
      <c r="F3328" s="45">
        <v>6.2017235999999997E-4</v>
      </c>
      <c r="G3328" s="45">
        <v>9.7041898000000001E-4</v>
      </c>
      <c r="H3328" s="45">
        <v>4.3166059200000001E-3</v>
      </c>
    </row>
    <row r="3329" spans="1:8" x14ac:dyDescent="0.35">
      <c r="A3329" s="45" t="s">
        <v>173</v>
      </c>
      <c r="B3329" s="45" t="s">
        <v>11</v>
      </c>
      <c r="C3329" s="45" t="s">
        <v>53</v>
      </c>
      <c r="D3329" s="45">
        <v>107</v>
      </c>
      <c r="E3329" s="45">
        <v>7.5920515200000004E-3</v>
      </c>
      <c r="F3329" s="45">
        <v>9.3695895E-4</v>
      </c>
      <c r="G3329" s="45">
        <v>1.1179255E-3</v>
      </c>
      <c r="H3329" s="45">
        <v>5.5371666199999997E-3</v>
      </c>
    </row>
    <row r="3330" spans="1:8" x14ac:dyDescent="0.35">
      <c r="A3330" s="45" t="s">
        <v>173</v>
      </c>
      <c r="B3330" s="45" t="s">
        <v>12</v>
      </c>
      <c r="C3330" s="45" t="s">
        <v>53</v>
      </c>
      <c r="D3330" s="45">
        <v>63</v>
      </c>
      <c r="E3330" s="45">
        <v>8.0687828099999994E-3</v>
      </c>
      <c r="F3330" s="45">
        <v>1.0188857E-3</v>
      </c>
      <c r="G3330" s="45">
        <v>1.43389893E-3</v>
      </c>
      <c r="H3330" s="45">
        <v>5.6159977099999999E-3</v>
      </c>
    </row>
    <row r="3331" spans="1:8" x14ac:dyDescent="0.35">
      <c r="A3331" s="45" t="s">
        <v>173</v>
      </c>
      <c r="B3331" s="45" t="s">
        <v>13</v>
      </c>
      <c r="C3331" s="45" t="s">
        <v>53</v>
      </c>
      <c r="D3331" s="45">
        <v>181</v>
      </c>
      <c r="E3331" s="45">
        <v>8.7143183600000007E-3</v>
      </c>
      <c r="F3331" s="45">
        <v>1.0414106300000001E-3</v>
      </c>
      <c r="G3331" s="45">
        <v>1.3440631099999999E-3</v>
      </c>
      <c r="H3331" s="45">
        <v>6.3285883599999999E-3</v>
      </c>
    </row>
    <row r="3332" spans="1:8" x14ac:dyDescent="0.35">
      <c r="A3332" s="45" t="s">
        <v>173</v>
      </c>
      <c r="B3332" s="45" t="s">
        <v>8</v>
      </c>
      <c r="C3332" s="45" t="s">
        <v>54</v>
      </c>
      <c r="D3332" s="45">
        <v>3091</v>
      </c>
      <c r="E3332" s="45">
        <v>4.5866207100000002E-3</v>
      </c>
      <c r="F3332" s="45">
        <v>9.1947400999999995E-4</v>
      </c>
      <c r="G3332" s="45">
        <v>5.9969481000000002E-4</v>
      </c>
      <c r="H3332" s="45">
        <v>3.0558661E-3</v>
      </c>
    </row>
    <row r="3333" spans="1:8" x14ac:dyDescent="0.35">
      <c r="A3333" s="45" t="s">
        <v>173</v>
      </c>
      <c r="B3333" s="45" t="s">
        <v>10</v>
      </c>
      <c r="C3333" s="45" t="s">
        <v>54</v>
      </c>
      <c r="D3333" s="45">
        <v>1538</v>
      </c>
      <c r="E3333" s="45">
        <v>4.3729829599999997E-3</v>
      </c>
      <c r="F3333" s="45">
        <v>8.7434654999999999E-4</v>
      </c>
      <c r="G3333" s="45">
        <v>5.5940833000000004E-4</v>
      </c>
      <c r="H3333" s="45">
        <v>2.92753311E-3</v>
      </c>
    </row>
    <row r="3334" spans="1:8" x14ac:dyDescent="0.35">
      <c r="A3334" s="45" t="s">
        <v>173</v>
      </c>
      <c r="B3334" s="45" t="s">
        <v>11</v>
      </c>
      <c r="C3334" s="45" t="s">
        <v>54</v>
      </c>
      <c r="D3334" s="45">
        <v>604</v>
      </c>
      <c r="E3334" s="45">
        <v>4.3824539100000004E-3</v>
      </c>
      <c r="F3334" s="45">
        <v>9.5353867000000001E-4</v>
      </c>
      <c r="G3334" s="45">
        <v>5.6214716000000005E-4</v>
      </c>
      <c r="H3334" s="45">
        <v>2.8553084900000002E-3</v>
      </c>
    </row>
    <row r="3335" spans="1:8" x14ac:dyDescent="0.35">
      <c r="A3335" s="45" t="s">
        <v>173</v>
      </c>
      <c r="B3335" s="45" t="s">
        <v>12</v>
      </c>
      <c r="C3335" s="45" t="s">
        <v>54</v>
      </c>
      <c r="D3335" s="45">
        <v>123</v>
      </c>
      <c r="E3335" s="45">
        <v>5.4774538500000003E-3</v>
      </c>
      <c r="F3335" s="45">
        <v>1.3112576700000001E-3</v>
      </c>
      <c r="G3335" s="45">
        <v>6.3215123000000002E-4</v>
      </c>
      <c r="H3335" s="45">
        <v>3.52275268E-3</v>
      </c>
    </row>
    <row r="3336" spans="1:8" x14ac:dyDescent="0.35">
      <c r="A3336" s="45" t="s">
        <v>173</v>
      </c>
      <c r="B3336" s="45" t="s">
        <v>13</v>
      </c>
      <c r="C3336" s="45" t="s">
        <v>54</v>
      </c>
      <c r="D3336" s="45">
        <v>826</v>
      </c>
      <c r="E3336" s="45">
        <v>5.0010506599999999E-3</v>
      </c>
      <c r="F3336" s="45">
        <v>9.2025074999999999E-4</v>
      </c>
      <c r="G3336" s="45">
        <v>6.9733071999999996E-4</v>
      </c>
      <c r="H3336" s="45">
        <v>3.3719507000000001E-3</v>
      </c>
    </row>
    <row r="3337" spans="1:8" x14ac:dyDescent="0.35">
      <c r="A3337" s="45" t="s">
        <v>173</v>
      </c>
      <c r="B3337" s="45" t="s">
        <v>8</v>
      </c>
      <c r="C3337" s="45" t="s">
        <v>55</v>
      </c>
      <c r="D3337" s="45">
        <v>772</v>
      </c>
      <c r="E3337" s="45">
        <v>6.6142532600000003E-3</v>
      </c>
      <c r="F3337" s="45">
        <v>1.0021466699999999E-3</v>
      </c>
      <c r="G3337" s="45">
        <v>9.7073774000000002E-4</v>
      </c>
      <c r="H3337" s="45">
        <v>4.6413683900000001E-3</v>
      </c>
    </row>
    <row r="3338" spans="1:8" x14ac:dyDescent="0.35">
      <c r="A3338" s="45" t="s">
        <v>173</v>
      </c>
      <c r="B3338" s="45" t="s">
        <v>10</v>
      </c>
      <c r="C3338" s="45" t="s">
        <v>55</v>
      </c>
      <c r="D3338" s="45">
        <v>365</v>
      </c>
      <c r="E3338" s="45">
        <v>6.2565636900000004E-3</v>
      </c>
      <c r="F3338" s="45">
        <v>9.4323924000000003E-4</v>
      </c>
      <c r="G3338" s="45">
        <v>9.4564918000000005E-4</v>
      </c>
      <c r="H3338" s="45">
        <v>4.3676748200000004E-3</v>
      </c>
    </row>
    <row r="3339" spans="1:8" x14ac:dyDescent="0.35">
      <c r="A3339" s="45" t="s">
        <v>173</v>
      </c>
      <c r="B3339" s="45" t="s">
        <v>11</v>
      </c>
      <c r="C3339" s="45" t="s">
        <v>55</v>
      </c>
      <c r="D3339" s="45">
        <v>136</v>
      </c>
      <c r="E3339" s="45">
        <v>6.9032541099999997E-3</v>
      </c>
      <c r="F3339" s="45">
        <v>1.03936864E-3</v>
      </c>
      <c r="G3339" s="45">
        <v>1.0839628400000001E-3</v>
      </c>
      <c r="H3339" s="45">
        <v>4.77992217E-3</v>
      </c>
    </row>
    <row r="3340" spans="1:8" x14ac:dyDescent="0.35">
      <c r="A3340" s="45" t="s">
        <v>173</v>
      </c>
      <c r="B3340" s="45" t="s">
        <v>12</v>
      </c>
      <c r="C3340" s="45" t="s">
        <v>55</v>
      </c>
      <c r="D3340" s="45">
        <v>80</v>
      </c>
      <c r="E3340" s="45">
        <v>7.6403353800000001E-3</v>
      </c>
      <c r="F3340" s="45">
        <v>1.1624708499999999E-3</v>
      </c>
      <c r="G3340" s="45">
        <v>8.7022545000000001E-4</v>
      </c>
      <c r="H3340" s="45">
        <v>5.6076386399999999E-3</v>
      </c>
    </row>
    <row r="3341" spans="1:8" x14ac:dyDescent="0.35">
      <c r="A3341" s="45" t="s">
        <v>173</v>
      </c>
      <c r="B3341" s="45" t="s">
        <v>13</v>
      </c>
      <c r="C3341" s="45" t="s">
        <v>55</v>
      </c>
      <c r="D3341" s="45">
        <v>191</v>
      </c>
      <c r="E3341" s="45">
        <v>6.6622428199999998E-3</v>
      </c>
      <c r="F3341" s="45">
        <v>1.02106337E-3</v>
      </c>
      <c r="G3341" s="45">
        <v>9.8016023000000005E-4</v>
      </c>
      <c r="H3341" s="45">
        <v>4.6610187599999998E-3</v>
      </c>
    </row>
    <row r="3342" spans="1:8" x14ac:dyDescent="0.35">
      <c r="A3342" s="45" t="s">
        <v>173</v>
      </c>
      <c r="B3342" s="45" t="s">
        <v>8</v>
      </c>
      <c r="C3342" s="45" t="s">
        <v>56</v>
      </c>
      <c r="D3342" s="45">
        <v>2716</v>
      </c>
      <c r="E3342" s="45">
        <v>6.2956355300000004E-3</v>
      </c>
      <c r="F3342" s="45">
        <v>1.0512802300000001E-3</v>
      </c>
      <c r="G3342" s="45">
        <v>9.5137501999999999E-4</v>
      </c>
      <c r="H3342" s="45">
        <v>4.2929798E-3</v>
      </c>
    </row>
    <row r="3343" spans="1:8" x14ac:dyDescent="0.35">
      <c r="A3343" s="45" t="s">
        <v>173</v>
      </c>
      <c r="B3343" s="45" t="s">
        <v>10</v>
      </c>
      <c r="C3343" s="45" t="s">
        <v>56</v>
      </c>
      <c r="D3343" s="45">
        <v>1031</v>
      </c>
      <c r="E3343" s="45">
        <v>5.6802881399999998E-3</v>
      </c>
      <c r="F3343" s="45">
        <v>9.6670998000000005E-4</v>
      </c>
      <c r="G3343" s="45">
        <v>7.4359192000000005E-4</v>
      </c>
      <c r="H3343" s="45">
        <v>3.9699857400000002E-3</v>
      </c>
    </row>
    <row r="3344" spans="1:8" x14ac:dyDescent="0.35">
      <c r="A3344" s="45" t="s">
        <v>173</v>
      </c>
      <c r="B3344" s="45" t="s">
        <v>11</v>
      </c>
      <c r="C3344" s="45" t="s">
        <v>56</v>
      </c>
      <c r="D3344" s="45">
        <v>557</v>
      </c>
      <c r="E3344" s="45">
        <v>5.8417694799999999E-3</v>
      </c>
      <c r="F3344" s="45">
        <v>1.0009181900000001E-3</v>
      </c>
      <c r="G3344" s="45">
        <v>8.9261646000000005E-4</v>
      </c>
      <c r="H3344" s="45">
        <v>3.9482343499999996E-3</v>
      </c>
    </row>
    <row r="3345" spans="1:8" x14ac:dyDescent="0.35">
      <c r="A3345" s="45" t="s">
        <v>173</v>
      </c>
      <c r="B3345" s="45" t="s">
        <v>12</v>
      </c>
      <c r="C3345" s="45" t="s">
        <v>56</v>
      </c>
      <c r="D3345" s="45">
        <v>171</v>
      </c>
      <c r="E3345" s="45">
        <v>8.5748318900000006E-3</v>
      </c>
      <c r="F3345" s="45">
        <v>1.4727498900000001E-3</v>
      </c>
      <c r="G3345" s="45">
        <v>1.13608652E-3</v>
      </c>
      <c r="H3345" s="45">
        <v>5.96599499E-3</v>
      </c>
    </row>
    <row r="3346" spans="1:8" x14ac:dyDescent="0.35">
      <c r="A3346" s="45" t="s">
        <v>173</v>
      </c>
      <c r="B3346" s="45" t="s">
        <v>13</v>
      </c>
      <c r="C3346" s="45" t="s">
        <v>56</v>
      </c>
      <c r="D3346" s="45">
        <v>957</v>
      </c>
      <c r="E3346" s="45">
        <v>6.8154724900000001E-3</v>
      </c>
      <c r="F3346" s="45">
        <v>1.0963923200000001E-3</v>
      </c>
      <c r="G3346" s="45">
        <v>1.17641914E-3</v>
      </c>
      <c r="H3346" s="45">
        <v>4.5426605599999999E-3</v>
      </c>
    </row>
    <row r="3347" spans="1:8" x14ac:dyDescent="0.35">
      <c r="A3347" s="45" t="s">
        <v>191</v>
      </c>
      <c r="B3347" s="45" t="s">
        <v>8</v>
      </c>
      <c r="C3347" s="45" t="s">
        <v>9</v>
      </c>
      <c r="D3347" s="45">
        <v>47421</v>
      </c>
      <c r="E3347" s="45">
        <v>6.6127800200000003E-3</v>
      </c>
      <c r="F3347" s="45">
        <v>1.00759148E-3</v>
      </c>
      <c r="G3347" s="45">
        <v>1.0743243000000001E-3</v>
      </c>
      <c r="H3347" s="45">
        <v>4.5299409300000003E-3</v>
      </c>
    </row>
    <row r="3348" spans="1:8" x14ac:dyDescent="0.35">
      <c r="A3348" s="45" t="s">
        <v>191</v>
      </c>
      <c r="B3348" s="45" t="s">
        <v>10</v>
      </c>
      <c r="C3348" s="45" t="s">
        <v>9</v>
      </c>
      <c r="D3348" s="45">
        <v>19097</v>
      </c>
      <c r="E3348" s="45">
        <v>5.7358355900000001E-3</v>
      </c>
      <c r="F3348" s="45">
        <v>9.0181873999999995E-4</v>
      </c>
      <c r="G3348" s="45">
        <v>9.2148806000000002E-4</v>
      </c>
      <c r="H3348" s="45">
        <v>3.9115028499999999E-3</v>
      </c>
    </row>
    <row r="3349" spans="1:8" x14ac:dyDescent="0.35">
      <c r="A3349" s="45" t="s">
        <v>191</v>
      </c>
      <c r="B3349" s="45" t="s">
        <v>11</v>
      </c>
      <c r="C3349" s="45" t="s">
        <v>9</v>
      </c>
      <c r="D3349" s="45">
        <v>10473</v>
      </c>
      <c r="E3349" s="45">
        <v>6.4129087499999998E-3</v>
      </c>
      <c r="F3349" s="45">
        <v>9.8185100999999991E-4</v>
      </c>
      <c r="G3349" s="45">
        <v>1.0287054100000001E-3</v>
      </c>
      <c r="H3349" s="45">
        <v>4.4012920100000002E-3</v>
      </c>
    </row>
    <row r="3350" spans="1:8" x14ac:dyDescent="0.35">
      <c r="A3350" s="45" t="s">
        <v>191</v>
      </c>
      <c r="B3350" s="45" t="s">
        <v>12</v>
      </c>
      <c r="C3350" s="45" t="s">
        <v>9</v>
      </c>
      <c r="D3350" s="45">
        <v>5982</v>
      </c>
      <c r="E3350" s="45">
        <v>8.5380289700000001E-3</v>
      </c>
      <c r="F3350" s="45">
        <v>1.33631387E-3</v>
      </c>
      <c r="G3350" s="45">
        <v>1.3430818599999999E-3</v>
      </c>
      <c r="H3350" s="45">
        <v>5.8582090300000004E-3</v>
      </c>
    </row>
    <row r="3351" spans="1:8" x14ac:dyDescent="0.35">
      <c r="A3351" s="45" t="s">
        <v>191</v>
      </c>
      <c r="B3351" s="45" t="s">
        <v>13</v>
      </c>
      <c r="C3351" s="45" t="s">
        <v>9</v>
      </c>
      <c r="D3351" s="45">
        <v>11869</v>
      </c>
      <c r="E3351" s="45">
        <v>7.2298008599999998E-3</v>
      </c>
      <c r="F3351" s="45">
        <v>1.0348140300000001E-3</v>
      </c>
      <c r="G3351" s="45">
        <v>1.2250339299999999E-3</v>
      </c>
      <c r="H3351" s="45">
        <v>4.9690640500000003E-3</v>
      </c>
    </row>
    <row r="3352" spans="1:8" x14ac:dyDescent="0.35">
      <c r="A3352" s="45" t="s">
        <v>191</v>
      </c>
      <c r="B3352" s="45" t="s">
        <v>8</v>
      </c>
      <c r="C3352" s="45" t="s">
        <v>14</v>
      </c>
      <c r="D3352" s="45">
        <v>1114</v>
      </c>
      <c r="E3352" s="45">
        <v>7.0632498899999997E-3</v>
      </c>
      <c r="F3352" s="45">
        <v>1.5418762899999999E-3</v>
      </c>
      <c r="G3352" s="45">
        <v>1.0170637200000001E-3</v>
      </c>
      <c r="H3352" s="45">
        <v>4.50430938E-3</v>
      </c>
    </row>
    <row r="3353" spans="1:8" x14ac:dyDescent="0.35">
      <c r="A3353" s="45" t="s">
        <v>191</v>
      </c>
      <c r="B3353" s="45" t="s">
        <v>10</v>
      </c>
      <c r="C3353" s="45" t="s">
        <v>14</v>
      </c>
      <c r="D3353" s="45">
        <v>397</v>
      </c>
      <c r="E3353" s="45">
        <v>6.3393271100000001E-3</v>
      </c>
      <c r="F3353" s="45">
        <v>1.43932479E-3</v>
      </c>
      <c r="G3353" s="45">
        <v>8.5242884999999998E-4</v>
      </c>
      <c r="H3353" s="45">
        <v>4.0475729799999997E-3</v>
      </c>
    </row>
    <row r="3354" spans="1:8" x14ac:dyDescent="0.35">
      <c r="A3354" s="45" t="s">
        <v>191</v>
      </c>
      <c r="B3354" s="45" t="s">
        <v>11</v>
      </c>
      <c r="C3354" s="45" t="s">
        <v>14</v>
      </c>
      <c r="D3354" s="45">
        <v>234</v>
      </c>
      <c r="E3354" s="45">
        <v>6.1440029900000004E-3</v>
      </c>
      <c r="F3354" s="45">
        <v>1.25870504E-3</v>
      </c>
      <c r="G3354" s="45">
        <v>8.2353964000000002E-4</v>
      </c>
      <c r="H3354" s="45">
        <v>4.0617578200000002E-3</v>
      </c>
    </row>
    <row r="3355" spans="1:8" x14ac:dyDescent="0.35">
      <c r="A3355" s="45" t="s">
        <v>191</v>
      </c>
      <c r="B3355" s="45" t="s">
        <v>12</v>
      </c>
      <c r="C3355" s="45" t="s">
        <v>14</v>
      </c>
      <c r="D3355" s="45">
        <v>229</v>
      </c>
      <c r="E3355" s="45">
        <v>8.6787863599999994E-3</v>
      </c>
      <c r="F3355" s="45">
        <v>2.1140119699999999E-3</v>
      </c>
      <c r="G3355" s="45">
        <v>1.2856822600000001E-3</v>
      </c>
      <c r="H3355" s="45">
        <v>5.2790916299999997E-3</v>
      </c>
    </row>
    <row r="3356" spans="1:8" x14ac:dyDescent="0.35">
      <c r="A3356" s="45" t="s">
        <v>191</v>
      </c>
      <c r="B3356" s="45" t="s">
        <v>13</v>
      </c>
      <c r="C3356" s="45" t="s">
        <v>14</v>
      </c>
      <c r="D3356" s="45">
        <v>254</v>
      </c>
      <c r="E3356" s="45">
        <v>7.5850737699999999E-3</v>
      </c>
      <c r="F3356" s="45">
        <v>1.44721467E-3</v>
      </c>
      <c r="G3356" s="45">
        <v>1.2104929700000001E-3</v>
      </c>
      <c r="H3356" s="45">
        <v>4.9273656199999996E-3</v>
      </c>
    </row>
    <row r="3357" spans="1:8" x14ac:dyDescent="0.35">
      <c r="A3357" s="45" t="s">
        <v>191</v>
      </c>
      <c r="B3357" s="45" t="s">
        <v>8</v>
      </c>
      <c r="C3357" s="45" t="s">
        <v>15</v>
      </c>
      <c r="D3357" s="45">
        <v>575</v>
      </c>
      <c r="E3357" s="45">
        <v>6.6386873600000002E-3</v>
      </c>
      <c r="F3357" s="45">
        <v>1.02852229E-3</v>
      </c>
      <c r="G3357" s="45">
        <v>1.1999997699999999E-3</v>
      </c>
      <c r="H3357" s="45">
        <v>4.4101647999999997E-3</v>
      </c>
    </row>
    <row r="3358" spans="1:8" x14ac:dyDescent="0.35">
      <c r="A3358" s="45" t="s">
        <v>191</v>
      </c>
      <c r="B3358" s="45" t="s">
        <v>10</v>
      </c>
      <c r="C3358" s="45" t="s">
        <v>15</v>
      </c>
      <c r="D3358" s="45">
        <v>210</v>
      </c>
      <c r="E3358" s="45">
        <v>6.06867259E-3</v>
      </c>
      <c r="F3358" s="45">
        <v>9.1413113000000002E-4</v>
      </c>
      <c r="G3358" s="45">
        <v>1.0277224499999999E-3</v>
      </c>
      <c r="H3358" s="45">
        <v>4.1268185400000004E-3</v>
      </c>
    </row>
    <row r="3359" spans="1:8" x14ac:dyDescent="0.35">
      <c r="A3359" s="45" t="s">
        <v>191</v>
      </c>
      <c r="B3359" s="45" t="s">
        <v>11</v>
      </c>
      <c r="C3359" s="45" t="s">
        <v>15</v>
      </c>
      <c r="D3359" s="45">
        <v>107</v>
      </c>
      <c r="E3359" s="45">
        <v>5.8743291199999997E-3</v>
      </c>
      <c r="F3359" s="45">
        <v>9.1521693000000002E-4</v>
      </c>
      <c r="G3359" s="45">
        <v>1.0318230500000001E-3</v>
      </c>
      <c r="H3359" s="45">
        <v>3.9272886300000002E-3</v>
      </c>
    </row>
    <row r="3360" spans="1:8" x14ac:dyDescent="0.35">
      <c r="A3360" s="45" t="s">
        <v>191</v>
      </c>
      <c r="B3360" s="45" t="s">
        <v>12</v>
      </c>
      <c r="C3360" s="45" t="s">
        <v>15</v>
      </c>
      <c r="D3360" s="45">
        <v>92</v>
      </c>
      <c r="E3360" s="45">
        <v>8.1212256200000003E-3</v>
      </c>
      <c r="F3360" s="45">
        <v>1.42524634E-3</v>
      </c>
      <c r="G3360" s="45">
        <v>1.61043151E-3</v>
      </c>
      <c r="H3360" s="45">
        <v>5.0855472400000001E-3</v>
      </c>
    </row>
    <row r="3361" spans="1:8" x14ac:dyDescent="0.35">
      <c r="A3361" s="45" t="s">
        <v>191</v>
      </c>
      <c r="B3361" s="45" t="s">
        <v>13</v>
      </c>
      <c r="C3361" s="45" t="s">
        <v>15</v>
      </c>
      <c r="D3361" s="45">
        <v>166</v>
      </c>
      <c r="E3361" s="45">
        <v>7.0308314199999996E-3</v>
      </c>
      <c r="F3361" s="45">
        <v>1.02639702E-3</v>
      </c>
      <c r="G3361" s="45">
        <v>1.2988758300000001E-3</v>
      </c>
      <c r="H3361" s="45">
        <v>4.70555808E-3</v>
      </c>
    </row>
    <row r="3362" spans="1:8" x14ac:dyDescent="0.35">
      <c r="A3362" s="45" t="s">
        <v>191</v>
      </c>
      <c r="B3362" s="45" t="s">
        <v>8</v>
      </c>
      <c r="C3362" s="45" t="s">
        <v>16</v>
      </c>
      <c r="D3362" s="45">
        <v>572</v>
      </c>
      <c r="E3362" s="45">
        <v>5.9601420399999997E-3</v>
      </c>
      <c r="F3362" s="45">
        <v>8.9533129999999996E-4</v>
      </c>
      <c r="G3362" s="45">
        <v>5.1195018999999995E-4</v>
      </c>
      <c r="H3362" s="45">
        <v>4.5528601000000002E-3</v>
      </c>
    </row>
    <row r="3363" spans="1:8" x14ac:dyDescent="0.35">
      <c r="A3363" s="45" t="s">
        <v>191</v>
      </c>
      <c r="B3363" s="45" t="s">
        <v>10</v>
      </c>
      <c r="C3363" s="45" t="s">
        <v>16</v>
      </c>
      <c r="D3363" s="45">
        <v>274</v>
      </c>
      <c r="E3363" s="45">
        <v>5.2289467500000004E-3</v>
      </c>
      <c r="F3363" s="45">
        <v>7.3930432E-4</v>
      </c>
      <c r="G3363" s="45">
        <v>4.9261602E-4</v>
      </c>
      <c r="H3363" s="45">
        <v>3.9970259899999999E-3</v>
      </c>
    </row>
    <row r="3364" spans="1:8" x14ac:dyDescent="0.35">
      <c r="A3364" s="45" t="s">
        <v>191</v>
      </c>
      <c r="B3364" s="45" t="s">
        <v>11</v>
      </c>
      <c r="C3364" s="45" t="s">
        <v>16</v>
      </c>
      <c r="D3364" s="45">
        <v>113</v>
      </c>
      <c r="E3364" s="45">
        <v>6.0485289399999998E-3</v>
      </c>
      <c r="F3364" s="45">
        <v>1.1079357E-3</v>
      </c>
      <c r="G3364" s="45">
        <v>5.0956625999999997E-4</v>
      </c>
      <c r="H3364" s="45">
        <v>4.43102649E-3</v>
      </c>
    </row>
    <row r="3365" spans="1:8" x14ac:dyDescent="0.35">
      <c r="A3365" s="45" t="s">
        <v>191</v>
      </c>
      <c r="B3365" s="45" t="s">
        <v>12</v>
      </c>
      <c r="C3365" s="45" t="s">
        <v>16</v>
      </c>
      <c r="D3365" s="45">
        <v>25</v>
      </c>
      <c r="E3365" s="45">
        <v>8.1004627100000007E-3</v>
      </c>
      <c r="F3365" s="45">
        <v>1.22175899E-3</v>
      </c>
      <c r="G3365" s="45">
        <v>5.0324048999999995E-4</v>
      </c>
      <c r="H3365" s="45">
        <v>6.3754627399999998E-3</v>
      </c>
    </row>
    <row r="3366" spans="1:8" x14ac:dyDescent="0.35">
      <c r="A3366" s="45" t="s">
        <v>191</v>
      </c>
      <c r="B3366" s="45" t="s">
        <v>13</v>
      </c>
      <c r="C3366" s="45" t="s">
        <v>16</v>
      </c>
      <c r="D3366" s="45">
        <v>160</v>
      </c>
      <c r="E3366" s="45">
        <v>6.8154656099999999E-3</v>
      </c>
      <c r="F3366" s="45">
        <v>9.6137130999999999E-4</v>
      </c>
      <c r="G3366" s="45">
        <v>5.4810451000000002E-4</v>
      </c>
      <c r="H3366" s="45">
        <v>5.30598934E-3</v>
      </c>
    </row>
    <row r="3367" spans="1:8" x14ac:dyDescent="0.35">
      <c r="A3367" s="45" t="s">
        <v>191</v>
      </c>
      <c r="B3367" s="45" t="s">
        <v>8</v>
      </c>
      <c r="C3367" s="45" t="s">
        <v>17</v>
      </c>
      <c r="D3367" s="45">
        <v>736</v>
      </c>
      <c r="E3367" s="45">
        <v>7.04979028E-3</v>
      </c>
      <c r="F3367" s="45">
        <v>8.8812123999999998E-4</v>
      </c>
      <c r="G3367" s="45">
        <v>9.9389192000000001E-4</v>
      </c>
      <c r="H3367" s="45">
        <v>5.1677766499999998E-3</v>
      </c>
    </row>
    <row r="3368" spans="1:8" x14ac:dyDescent="0.35">
      <c r="A3368" s="45" t="s">
        <v>191</v>
      </c>
      <c r="B3368" s="45" t="s">
        <v>10</v>
      </c>
      <c r="C3368" s="45" t="s">
        <v>17</v>
      </c>
      <c r="D3368" s="45">
        <v>240</v>
      </c>
      <c r="E3368" s="45">
        <v>6.3015526100000004E-3</v>
      </c>
      <c r="F3368" s="45">
        <v>7.4691334999999999E-4</v>
      </c>
      <c r="G3368" s="45">
        <v>9.9107807999999995E-4</v>
      </c>
      <c r="H3368" s="45">
        <v>4.5635607000000002E-3</v>
      </c>
    </row>
    <row r="3369" spans="1:8" x14ac:dyDescent="0.35">
      <c r="A3369" s="45" t="s">
        <v>191</v>
      </c>
      <c r="B3369" s="45" t="s">
        <v>11</v>
      </c>
      <c r="C3369" s="45" t="s">
        <v>17</v>
      </c>
      <c r="D3369" s="45">
        <v>188</v>
      </c>
      <c r="E3369" s="45">
        <v>6.6573086499999998E-3</v>
      </c>
      <c r="F3369" s="45">
        <v>8.2459098999999999E-4</v>
      </c>
      <c r="G3369" s="45">
        <v>8.1923486999999995E-4</v>
      </c>
      <c r="H3369" s="45">
        <v>5.01348234E-3</v>
      </c>
    </row>
    <row r="3370" spans="1:8" x14ac:dyDescent="0.35">
      <c r="A3370" s="45" t="s">
        <v>191</v>
      </c>
      <c r="B3370" s="45" t="s">
        <v>12</v>
      </c>
      <c r="C3370" s="45" t="s">
        <v>17</v>
      </c>
      <c r="D3370" s="45">
        <v>109</v>
      </c>
      <c r="E3370" s="45">
        <v>8.2777987799999998E-3</v>
      </c>
      <c r="F3370" s="45">
        <v>1.13924965E-3</v>
      </c>
      <c r="G3370" s="45">
        <v>1.11535825E-3</v>
      </c>
      <c r="H3370" s="45">
        <v>6.0231903599999997E-3</v>
      </c>
    </row>
    <row r="3371" spans="1:8" x14ac:dyDescent="0.35">
      <c r="A3371" s="45" t="s">
        <v>191</v>
      </c>
      <c r="B3371" s="45" t="s">
        <v>13</v>
      </c>
      <c r="C3371" s="45" t="s">
        <v>17</v>
      </c>
      <c r="D3371" s="45">
        <v>199</v>
      </c>
      <c r="E3371" s="45">
        <v>7.6503463899999999E-3</v>
      </c>
      <c r="F3371" s="45">
        <v>9.8088800000000007E-4</v>
      </c>
      <c r="G3371" s="45">
        <v>1.0957563200000001E-3</v>
      </c>
      <c r="H3371" s="45">
        <v>5.5737015999999997E-3</v>
      </c>
    </row>
    <row r="3372" spans="1:8" x14ac:dyDescent="0.35">
      <c r="A3372" s="45" t="s">
        <v>191</v>
      </c>
      <c r="B3372" s="45" t="s">
        <v>8</v>
      </c>
      <c r="C3372" s="45" t="s">
        <v>18</v>
      </c>
      <c r="D3372" s="45">
        <v>714</v>
      </c>
      <c r="E3372" s="45">
        <v>7.6789602300000002E-3</v>
      </c>
      <c r="F3372" s="45">
        <v>8.9742817999999996E-4</v>
      </c>
      <c r="G3372" s="45">
        <v>1.4974320700000001E-3</v>
      </c>
      <c r="H3372" s="45">
        <v>5.2840995100000001E-3</v>
      </c>
    </row>
    <row r="3373" spans="1:8" x14ac:dyDescent="0.35">
      <c r="A3373" s="45" t="s">
        <v>191</v>
      </c>
      <c r="B3373" s="45" t="s">
        <v>10</v>
      </c>
      <c r="C3373" s="45" t="s">
        <v>18</v>
      </c>
      <c r="D3373" s="45">
        <v>190</v>
      </c>
      <c r="E3373" s="45">
        <v>6.3723194299999996E-3</v>
      </c>
      <c r="F3373" s="45">
        <v>7.0863768999999998E-4</v>
      </c>
      <c r="G3373" s="45">
        <v>1.32669324E-3</v>
      </c>
      <c r="H3373" s="45">
        <v>4.3369880299999998E-3</v>
      </c>
    </row>
    <row r="3374" spans="1:8" x14ac:dyDescent="0.35">
      <c r="A3374" s="45" t="s">
        <v>191</v>
      </c>
      <c r="B3374" s="45" t="s">
        <v>11</v>
      </c>
      <c r="C3374" s="45" t="s">
        <v>18</v>
      </c>
      <c r="D3374" s="45">
        <v>163</v>
      </c>
      <c r="E3374" s="45">
        <v>7.1168482100000003E-3</v>
      </c>
      <c r="F3374" s="45">
        <v>7.9825584E-4</v>
      </c>
      <c r="G3374" s="45">
        <v>1.4702621900000001E-3</v>
      </c>
      <c r="H3374" s="45">
        <v>4.84832969E-3</v>
      </c>
    </row>
    <row r="3375" spans="1:8" x14ac:dyDescent="0.35">
      <c r="A3375" s="45" t="s">
        <v>191</v>
      </c>
      <c r="B3375" s="45" t="s">
        <v>12</v>
      </c>
      <c r="C3375" s="45" t="s">
        <v>18</v>
      </c>
      <c r="D3375" s="45">
        <v>110</v>
      </c>
      <c r="E3375" s="45">
        <v>9.3702649100000004E-3</v>
      </c>
      <c r="F3375" s="45">
        <v>1.12037014E-3</v>
      </c>
      <c r="G3375" s="45">
        <v>1.4976849500000001E-3</v>
      </c>
      <c r="H3375" s="45">
        <v>6.7522093899999996E-3</v>
      </c>
    </row>
    <row r="3376" spans="1:8" x14ac:dyDescent="0.35">
      <c r="A3376" s="45" t="s">
        <v>191</v>
      </c>
      <c r="B3376" s="45" t="s">
        <v>13</v>
      </c>
      <c r="C3376" s="45" t="s">
        <v>18</v>
      </c>
      <c r="D3376" s="45">
        <v>251</v>
      </c>
      <c r="E3376" s="45">
        <v>8.2918785499999995E-3</v>
      </c>
      <c r="F3376" s="45">
        <v>1.0070364200000001E-3</v>
      </c>
      <c r="G3376" s="45">
        <v>1.64420997E-3</v>
      </c>
      <c r="H3376" s="45">
        <v>5.64063168E-3</v>
      </c>
    </row>
    <row r="3377" spans="1:8" x14ac:dyDescent="0.35">
      <c r="A3377" s="45" t="s">
        <v>191</v>
      </c>
      <c r="B3377" s="45" t="s">
        <v>8</v>
      </c>
      <c r="C3377" s="45" t="s">
        <v>19</v>
      </c>
      <c r="D3377" s="45">
        <v>592</v>
      </c>
      <c r="E3377" s="45">
        <v>6.8602584500000001E-3</v>
      </c>
      <c r="F3377" s="45">
        <v>1.0094858100000001E-3</v>
      </c>
      <c r="G3377" s="45">
        <v>1.0209230300000001E-3</v>
      </c>
      <c r="H3377" s="45">
        <v>4.8298491400000001E-3</v>
      </c>
    </row>
    <row r="3378" spans="1:8" x14ac:dyDescent="0.35">
      <c r="A3378" s="45" t="s">
        <v>191</v>
      </c>
      <c r="B3378" s="45" t="s">
        <v>10</v>
      </c>
      <c r="C3378" s="45" t="s">
        <v>19</v>
      </c>
      <c r="D3378" s="45">
        <v>221</v>
      </c>
      <c r="E3378" s="45">
        <v>5.9037725700000002E-3</v>
      </c>
      <c r="F3378" s="45">
        <v>8.9183191999999995E-4</v>
      </c>
      <c r="G3378" s="45">
        <v>9.3718554999999996E-4</v>
      </c>
      <c r="H3378" s="45">
        <v>4.0747546799999998E-3</v>
      </c>
    </row>
    <row r="3379" spans="1:8" x14ac:dyDescent="0.35">
      <c r="A3379" s="45" t="s">
        <v>191</v>
      </c>
      <c r="B3379" s="45" t="s">
        <v>11</v>
      </c>
      <c r="C3379" s="45" t="s">
        <v>19</v>
      </c>
      <c r="D3379" s="45">
        <v>126</v>
      </c>
      <c r="E3379" s="45">
        <v>6.51188615E-3</v>
      </c>
      <c r="F3379" s="45">
        <v>9.4411351000000003E-4</v>
      </c>
      <c r="G3379" s="45">
        <v>8.9258130999999999E-4</v>
      </c>
      <c r="H3379" s="45">
        <v>4.6751908000000003E-3</v>
      </c>
    </row>
    <row r="3380" spans="1:8" x14ac:dyDescent="0.35">
      <c r="A3380" s="45" t="s">
        <v>191</v>
      </c>
      <c r="B3380" s="45" t="s">
        <v>12</v>
      </c>
      <c r="C3380" s="45" t="s">
        <v>19</v>
      </c>
      <c r="D3380" s="45">
        <v>68</v>
      </c>
      <c r="E3380" s="45">
        <v>8.9610564400000002E-3</v>
      </c>
      <c r="F3380" s="45">
        <v>1.22736224E-3</v>
      </c>
      <c r="G3380" s="45">
        <v>1.24302126E-3</v>
      </c>
      <c r="H3380" s="45">
        <v>6.4906723799999996E-3</v>
      </c>
    </row>
    <row r="3381" spans="1:8" x14ac:dyDescent="0.35">
      <c r="A3381" s="45" t="s">
        <v>191</v>
      </c>
      <c r="B3381" s="45" t="s">
        <v>13</v>
      </c>
      <c r="C3381" s="45" t="s">
        <v>19</v>
      </c>
      <c r="D3381" s="45">
        <v>177</v>
      </c>
      <c r="E3381" s="45">
        <v>7.4954224299999999E-3</v>
      </c>
      <c r="F3381" s="45">
        <v>1.1192192700000001E-3</v>
      </c>
      <c r="G3381" s="45">
        <v>1.1315126399999999E-3</v>
      </c>
      <c r="H3381" s="45">
        <v>5.2446900800000003E-3</v>
      </c>
    </row>
    <row r="3382" spans="1:8" x14ac:dyDescent="0.35">
      <c r="A3382" s="45" t="s">
        <v>191</v>
      </c>
      <c r="B3382" s="45" t="s">
        <v>8</v>
      </c>
      <c r="C3382" s="45" t="s">
        <v>20</v>
      </c>
      <c r="D3382" s="45">
        <v>617</v>
      </c>
      <c r="E3382" s="45">
        <v>5.3010945099999998E-3</v>
      </c>
      <c r="F3382" s="45">
        <v>8.9077201999999999E-4</v>
      </c>
      <c r="G3382" s="45">
        <v>6.2363040000000005E-4</v>
      </c>
      <c r="H3382" s="45">
        <v>3.7866916400000001E-3</v>
      </c>
    </row>
    <row r="3383" spans="1:8" x14ac:dyDescent="0.35">
      <c r="A3383" s="45" t="s">
        <v>191</v>
      </c>
      <c r="B3383" s="45" t="s">
        <v>10</v>
      </c>
      <c r="C3383" s="45" t="s">
        <v>20</v>
      </c>
      <c r="D3383" s="45">
        <v>214</v>
      </c>
      <c r="E3383" s="45">
        <v>5.0152515800000004E-3</v>
      </c>
      <c r="F3383" s="45">
        <v>7.974751E-4</v>
      </c>
      <c r="G3383" s="45">
        <v>5.8849276000000003E-4</v>
      </c>
      <c r="H3383" s="45">
        <v>3.62928323E-3</v>
      </c>
    </row>
    <row r="3384" spans="1:8" x14ac:dyDescent="0.35">
      <c r="A3384" s="45" t="s">
        <v>191</v>
      </c>
      <c r="B3384" s="45" t="s">
        <v>11</v>
      </c>
      <c r="C3384" s="45" t="s">
        <v>20</v>
      </c>
      <c r="D3384" s="45">
        <v>156</v>
      </c>
      <c r="E3384" s="45">
        <v>5.3682185099999998E-3</v>
      </c>
      <c r="F3384" s="45">
        <v>9.5241251000000005E-4</v>
      </c>
      <c r="G3384" s="45">
        <v>4.7884001999999999E-4</v>
      </c>
      <c r="H3384" s="45">
        <v>3.93696559E-3</v>
      </c>
    </row>
    <row r="3385" spans="1:8" x14ac:dyDescent="0.35">
      <c r="A3385" s="45" t="s">
        <v>191</v>
      </c>
      <c r="B3385" s="45" t="s">
        <v>12</v>
      </c>
      <c r="C3385" s="45" t="s">
        <v>20</v>
      </c>
      <c r="D3385" s="45">
        <v>48</v>
      </c>
      <c r="E3385" s="45">
        <v>6.71031035E-3</v>
      </c>
      <c r="F3385" s="45">
        <v>1.3158273E-3</v>
      </c>
      <c r="G3385" s="45">
        <v>9.9392335999999993E-4</v>
      </c>
      <c r="H3385" s="45">
        <v>4.4005591800000002E-3</v>
      </c>
    </row>
    <row r="3386" spans="1:8" x14ac:dyDescent="0.35">
      <c r="A3386" s="45" t="s">
        <v>191</v>
      </c>
      <c r="B3386" s="45" t="s">
        <v>13</v>
      </c>
      <c r="C3386" s="45" t="s">
        <v>20</v>
      </c>
      <c r="D3386" s="45">
        <v>199</v>
      </c>
      <c r="E3386" s="45">
        <v>5.2159522100000003E-3</v>
      </c>
      <c r="F3386" s="45">
        <v>8.4025427999999999E-4</v>
      </c>
      <c r="G3386" s="45">
        <v>6.8560371999999996E-4</v>
      </c>
      <c r="H3386" s="45">
        <v>3.6900937600000002E-3</v>
      </c>
    </row>
    <row r="3387" spans="1:8" x14ac:dyDescent="0.35">
      <c r="A3387" s="45" t="s">
        <v>191</v>
      </c>
      <c r="B3387" s="45" t="s">
        <v>8</v>
      </c>
      <c r="C3387" s="45" t="s">
        <v>21</v>
      </c>
      <c r="D3387" s="45">
        <v>515</v>
      </c>
      <c r="E3387" s="45">
        <v>9.2663383100000003E-3</v>
      </c>
      <c r="F3387" s="45">
        <v>1.27141742E-3</v>
      </c>
      <c r="G3387" s="45">
        <v>1.9010021E-3</v>
      </c>
      <c r="H3387" s="45">
        <v>6.0939183099999999E-3</v>
      </c>
    </row>
    <row r="3388" spans="1:8" x14ac:dyDescent="0.35">
      <c r="A3388" s="45" t="s">
        <v>191</v>
      </c>
      <c r="B3388" s="45" t="s">
        <v>10</v>
      </c>
      <c r="C3388" s="45" t="s">
        <v>21</v>
      </c>
      <c r="D3388" s="45">
        <v>168</v>
      </c>
      <c r="E3388" s="45">
        <v>8.0696095199999998E-3</v>
      </c>
      <c r="F3388" s="45">
        <v>1.06688138E-3</v>
      </c>
      <c r="G3388" s="45">
        <v>1.92818539E-3</v>
      </c>
      <c r="H3388" s="45">
        <v>5.0745422900000002E-3</v>
      </c>
    </row>
    <row r="3389" spans="1:8" x14ac:dyDescent="0.35">
      <c r="A3389" s="45" t="s">
        <v>191</v>
      </c>
      <c r="B3389" s="45" t="s">
        <v>11</v>
      </c>
      <c r="C3389" s="45" t="s">
        <v>21</v>
      </c>
      <c r="D3389" s="45">
        <v>101</v>
      </c>
      <c r="E3389" s="45">
        <v>8.8712410700000008E-3</v>
      </c>
      <c r="F3389" s="45">
        <v>1.2131002300000001E-3</v>
      </c>
      <c r="G3389" s="45">
        <v>1.5826684499999999E-3</v>
      </c>
      <c r="H3389" s="45">
        <v>6.0754718799999998E-3</v>
      </c>
    </row>
    <row r="3390" spans="1:8" x14ac:dyDescent="0.35">
      <c r="A3390" s="45" t="s">
        <v>191</v>
      </c>
      <c r="B3390" s="45" t="s">
        <v>12</v>
      </c>
      <c r="C3390" s="45" t="s">
        <v>21</v>
      </c>
      <c r="D3390" s="45">
        <v>91</v>
      </c>
      <c r="E3390" s="45">
        <v>1.1083256810000001E-2</v>
      </c>
      <c r="F3390" s="45">
        <v>1.8833941399999999E-3</v>
      </c>
      <c r="G3390" s="45">
        <v>1.89000791E-3</v>
      </c>
      <c r="H3390" s="45">
        <v>7.30985426E-3</v>
      </c>
    </row>
    <row r="3391" spans="1:8" x14ac:dyDescent="0.35">
      <c r="A3391" s="45" t="s">
        <v>191</v>
      </c>
      <c r="B3391" s="45" t="s">
        <v>13</v>
      </c>
      <c r="C3391" s="45" t="s">
        <v>21</v>
      </c>
      <c r="D3391" s="45">
        <v>155</v>
      </c>
      <c r="E3391" s="45">
        <v>9.7541813799999991E-3</v>
      </c>
      <c r="F3391" s="45">
        <v>1.17181876E-3</v>
      </c>
      <c r="G3391" s="45">
        <v>2.0854239000000002E-3</v>
      </c>
      <c r="H3391" s="45">
        <v>6.4969382199999998E-3</v>
      </c>
    </row>
    <row r="3392" spans="1:8" x14ac:dyDescent="0.35">
      <c r="A3392" s="45" t="s">
        <v>191</v>
      </c>
      <c r="B3392" s="45" t="s">
        <v>8</v>
      </c>
      <c r="C3392" s="45" t="s">
        <v>22</v>
      </c>
      <c r="D3392" s="45">
        <v>524</v>
      </c>
      <c r="E3392" s="45">
        <v>7.7907210700000002E-3</v>
      </c>
      <c r="F3392" s="45">
        <v>8.9487005999999995E-4</v>
      </c>
      <c r="G3392" s="45">
        <v>1.5172416100000001E-3</v>
      </c>
      <c r="H3392" s="45">
        <v>5.3786089099999998E-3</v>
      </c>
    </row>
    <row r="3393" spans="1:8" x14ac:dyDescent="0.35">
      <c r="A3393" s="45" t="s">
        <v>191</v>
      </c>
      <c r="B3393" s="45" t="s">
        <v>10</v>
      </c>
      <c r="C3393" s="45" t="s">
        <v>22</v>
      </c>
      <c r="D3393" s="45">
        <v>165</v>
      </c>
      <c r="E3393" s="45">
        <v>6.7222921499999998E-3</v>
      </c>
      <c r="F3393" s="45">
        <v>8.2007550999999999E-4</v>
      </c>
      <c r="G3393" s="45">
        <v>1.3592169199999999E-3</v>
      </c>
      <c r="H3393" s="45">
        <v>4.5429991899999999E-3</v>
      </c>
    </row>
    <row r="3394" spans="1:8" x14ac:dyDescent="0.35">
      <c r="A3394" s="45" t="s">
        <v>191</v>
      </c>
      <c r="B3394" s="45" t="s">
        <v>11</v>
      </c>
      <c r="C3394" s="45" t="s">
        <v>22</v>
      </c>
      <c r="D3394" s="45">
        <v>115</v>
      </c>
      <c r="E3394" s="45">
        <v>6.94585324E-3</v>
      </c>
      <c r="F3394" s="45">
        <v>8.7801909999999999E-4</v>
      </c>
      <c r="G3394" s="45">
        <v>1.33725823E-3</v>
      </c>
      <c r="H3394" s="45">
        <v>4.7305754299999999E-3</v>
      </c>
    </row>
    <row r="3395" spans="1:8" x14ac:dyDescent="0.35">
      <c r="A3395" s="45" t="s">
        <v>191</v>
      </c>
      <c r="B3395" s="45" t="s">
        <v>12</v>
      </c>
      <c r="C3395" s="45" t="s">
        <v>22</v>
      </c>
      <c r="D3395" s="45">
        <v>99</v>
      </c>
      <c r="E3395" s="45">
        <v>9.2516599000000005E-3</v>
      </c>
      <c r="F3395" s="45">
        <v>9.6170008999999998E-4</v>
      </c>
      <c r="G3395" s="45">
        <v>1.67099213E-3</v>
      </c>
      <c r="H3395" s="45">
        <v>6.6189672299999999E-3</v>
      </c>
    </row>
    <row r="3396" spans="1:8" x14ac:dyDescent="0.35">
      <c r="A3396" s="45" t="s">
        <v>191</v>
      </c>
      <c r="B3396" s="45" t="s">
        <v>13</v>
      </c>
      <c r="C3396" s="45" t="s">
        <v>22</v>
      </c>
      <c r="D3396" s="45">
        <v>145</v>
      </c>
      <c r="E3396" s="45">
        <v>8.67911853E-3</v>
      </c>
      <c r="F3396" s="45">
        <v>9.4771687000000002E-4</v>
      </c>
      <c r="G3396" s="45">
        <v>1.7348337499999999E-3</v>
      </c>
      <c r="H3396" s="45">
        <v>5.9965674099999996E-3</v>
      </c>
    </row>
    <row r="3397" spans="1:8" x14ac:dyDescent="0.35">
      <c r="A3397" s="45" t="s">
        <v>191</v>
      </c>
      <c r="B3397" s="45" t="s">
        <v>8</v>
      </c>
      <c r="C3397" s="45" t="s">
        <v>23</v>
      </c>
      <c r="D3397" s="45">
        <v>741</v>
      </c>
      <c r="E3397" s="45">
        <v>7.3557065199999997E-3</v>
      </c>
      <c r="F3397" s="45">
        <v>8.5268569000000001E-4</v>
      </c>
      <c r="G3397" s="45">
        <v>1.46545561E-3</v>
      </c>
      <c r="H3397" s="45">
        <v>5.0375647300000001E-3</v>
      </c>
    </row>
    <row r="3398" spans="1:8" x14ac:dyDescent="0.35">
      <c r="A3398" s="45" t="s">
        <v>191</v>
      </c>
      <c r="B3398" s="45" t="s">
        <v>10</v>
      </c>
      <c r="C3398" s="45" t="s">
        <v>23</v>
      </c>
      <c r="D3398" s="45">
        <v>274</v>
      </c>
      <c r="E3398" s="45">
        <v>6.3661206800000002E-3</v>
      </c>
      <c r="F3398" s="45">
        <v>7.2388628000000005E-4</v>
      </c>
      <c r="G3398" s="45">
        <v>1.2440437799999999E-3</v>
      </c>
      <c r="H3398" s="45">
        <v>4.39819014E-3</v>
      </c>
    </row>
    <row r="3399" spans="1:8" x14ac:dyDescent="0.35">
      <c r="A3399" s="45" t="s">
        <v>191</v>
      </c>
      <c r="B3399" s="45" t="s">
        <v>11</v>
      </c>
      <c r="C3399" s="45" t="s">
        <v>23</v>
      </c>
      <c r="D3399" s="45">
        <v>161</v>
      </c>
      <c r="E3399" s="45">
        <v>6.9734153499999996E-3</v>
      </c>
      <c r="F3399" s="45">
        <v>8.1457016000000004E-4</v>
      </c>
      <c r="G3399" s="45">
        <v>1.5762305E-3</v>
      </c>
      <c r="H3399" s="45">
        <v>4.5826141899999997E-3</v>
      </c>
    </row>
    <row r="3400" spans="1:8" x14ac:dyDescent="0.35">
      <c r="A3400" s="45" t="s">
        <v>191</v>
      </c>
      <c r="B3400" s="45" t="s">
        <v>12</v>
      </c>
      <c r="C3400" s="45" t="s">
        <v>23</v>
      </c>
      <c r="D3400" s="45">
        <v>113</v>
      </c>
      <c r="E3400" s="45">
        <v>9.6255323799999994E-3</v>
      </c>
      <c r="F3400" s="45">
        <v>1.05303562E-3</v>
      </c>
      <c r="G3400" s="45">
        <v>1.8057601400000001E-3</v>
      </c>
      <c r="H3400" s="45">
        <v>6.7667360900000003E-3</v>
      </c>
    </row>
    <row r="3401" spans="1:8" x14ac:dyDescent="0.35">
      <c r="A3401" s="45" t="s">
        <v>191</v>
      </c>
      <c r="B3401" s="45" t="s">
        <v>13</v>
      </c>
      <c r="C3401" s="45" t="s">
        <v>23</v>
      </c>
      <c r="D3401" s="45">
        <v>193</v>
      </c>
      <c r="E3401" s="45">
        <v>7.7505514600000004E-3</v>
      </c>
      <c r="F3401" s="45">
        <v>9.5003332999999996E-4</v>
      </c>
      <c r="G3401" s="45">
        <v>1.48813783E-3</v>
      </c>
      <c r="H3401" s="45">
        <v>5.31237983E-3</v>
      </c>
    </row>
    <row r="3402" spans="1:8" x14ac:dyDescent="0.35">
      <c r="A3402" s="45" t="s">
        <v>191</v>
      </c>
      <c r="B3402" s="45" t="s">
        <v>8</v>
      </c>
      <c r="C3402" s="45" t="s">
        <v>24</v>
      </c>
      <c r="D3402" s="45">
        <v>1477</v>
      </c>
      <c r="E3402" s="45">
        <v>7.7338477699999998E-3</v>
      </c>
      <c r="F3402" s="45">
        <v>7.0459991999999999E-4</v>
      </c>
      <c r="G3402" s="45">
        <v>1.84956344E-3</v>
      </c>
      <c r="H3402" s="45">
        <v>5.1796839299999998E-3</v>
      </c>
    </row>
    <row r="3403" spans="1:8" x14ac:dyDescent="0.35">
      <c r="A3403" s="45" t="s">
        <v>191</v>
      </c>
      <c r="B3403" s="45" t="s">
        <v>10</v>
      </c>
      <c r="C3403" s="45" t="s">
        <v>24</v>
      </c>
      <c r="D3403" s="45">
        <v>582</v>
      </c>
      <c r="E3403" s="45">
        <v>6.7623016899999999E-3</v>
      </c>
      <c r="F3403" s="45">
        <v>6.3752839000000001E-4</v>
      </c>
      <c r="G3403" s="45">
        <v>1.6514332E-3</v>
      </c>
      <c r="H3403" s="45">
        <v>4.47333961E-3</v>
      </c>
    </row>
    <row r="3404" spans="1:8" x14ac:dyDescent="0.35">
      <c r="A3404" s="45" t="s">
        <v>191</v>
      </c>
      <c r="B3404" s="45" t="s">
        <v>11</v>
      </c>
      <c r="C3404" s="45" t="s">
        <v>24</v>
      </c>
      <c r="D3404" s="45">
        <v>317</v>
      </c>
      <c r="E3404" s="45">
        <v>7.1615767499999998E-3</v>
      </c>
      <c r="F3404" s="45">
        <v>6.5691060999999997E-4</v>
      </c>
      <c r="G3404" s="45">
        <v>1.79876422E-3</v>
      </c>
      <c r="H3404" s="45">
        <v>4.7059014300000002E-3</v>
      </c>
    </row>
    <row r="3405" spans="1:8" x14ac:dyDescent="0.35">
      <c r="A3405" s="45" t="s">
        <v>191</v>
      </c>
      <c r="B3405" s="45" t="s">
        <v>12</v>
      </c>
      <c r="C3405" s="45" t="s">
        <v>24</v>
      </c>
      <c r="D3405" s="45">
        <v>138</v>
      </c>
      <c r="E3405" s="45">
        <v>9.9700581399999998E-3</v>
      </c>
      <c r="F3405" s="45">
        <v>8.7333913000000002E-4</v>
      </c>
      <c r="G3405" s="45">
        <v>2.2516603700000002E-3</v>
      </c>
      <c r="H3405" s="45">
        <v>6.8450581499999996E-3</v>
      </c>
    </row>
    <row r="3406" spans="1:8" x14ac:dyDescent="0.35">
      <c r="A3406" s="45" t="s">
        <v>191</v>
      </c>
      <c r="B3406" s="45" t="s">
        <v>13</v>
      </c>
      <c r="C3406" s="45" t="s">
        <v>24</v>
      </c>
      <c r="D3406" s="45">
        <v>440</v>
      </c>
      <c r="E3406" s="45">
        <v>8.7298766499999993E-3</v>
      </c>
      <c r="F3406" s="45">
        <v>7.7475250000000003E-4</v>
      </c>
      <c r="G3406" s="45">
        <v>2.0221220199999998E-3</v>
      </c>
      <c r="H3406" s="45">
        <v>5.9330016600000002E-3</v>
      </c>
    </row>
    <row r="3407" spans="1:8" x14ac:dyDescent="0.35">
      <c r="A3407" s="45" t="s">
        <v>191</v>
      </c>
      <c r="B3407" s="45" t="s">
        <v>8</v>
      </c>
      <c r="C3407" s="45" t="s">
        <v>25</v>
      </c>
      <c r="D3407" s="45">
        <v>1500</v>
      </c>
      <c r="E3407" s="45">
        <v>7.9700692099999998E-3</v>
      </c>
      <c r="F3407" s="45">
        <v>9.6290871000000004E-4</v>
      </c>
      <c r="G3407" s="45">
        <v>1.7169905E-3</v>
      </c>
      <c r="H3407" s="45">
        <v>5.2901695099999996E-3</v>
      </c>
    </row>
    <row r="3408" spans="1:8" x14ac:dyDescent="0.35">
      <c r="A3408" s="45" t="s">
        <v>191</v>
      </c>
      <c r="B3408" s="45" t="s">
        <v>10</v>
      </c>
      <c r="C3408" s="45" t="s">
        <v>25</v>
      </c>
      <c r="D3408" s="45">
        <v>556</v>
      </c>
      <c r="E3408" s="45">
        <v>6.6260530900000003E-3</v>
      </c>
      <c r="F3408" s="45">
        <v>7.7791909000000004E-4</v>
      </c>
      <c r="G3408" s="45">
        <v>1.4912858900000001E-3</v>
      </c>
      <c r="H3408" s="45">
        <v>4.3568476199999998E-3</v>
      </c>
    </row>
    <row r="3409" spans="1:8" x14ac:dyDescent="0.35">
      <c r="A3409" s="45" t="s">
        <v>191</v>
      </c>
      <c r="B3409" s="45" t="s">
        <v>11</v>
      </c>
      <c r="C3409" s="45" t="s">
        <v>25</v>
      </c>
      <c r="D3409" s="45">
        <v>344</v>
      </c>
      <c r="E3409" s="45">
        <v>8.1662828699999995E-3</v>
      </c>
      <c r="F3409" s="45">
        <v>9.5896564000000004E-4</v>
      </c>
      <c r="G3409" s="45">
        <v>1.8323035499999999E-3</v>
      </c>
      <c r="H3409" s="45">
        <v>5.3750132099999997E-3</v>
      </c>
    </row>
    <row r="3410" spans="1:8" x14ac:dyDescent="0.35">
      <c r="A3410" s="45" t="s">
        <v>191</v>
      </c>
      <c r="B3410" s="45" t="s">
        <v>12</v>
      </c>
      <c r="C3410" s="45" t="s">
        <v>25</v>
      </c>
      <c r="D3410" s="45">
        <v>317</v>
      </c>
      <c r="E3410" s="45">
        <v>9.2995674799999997E-3</v>
      </c>
      <c r="F3410" s="45">
        <v>1.16248223E-3</v>
      </c>
      <c r="G3410" s="45">
        <v>1.8064315799999999E-3</v>
      </c>
      <c r="H3410" s="45">
        <v>6.3306531699999996E-3</v>
      </c>
    </row>
    <row r="3411" spans="1:8" x14ac:dyDescent="0.35">
      <c r="A3411" s="45" t="s">
        <v>191</v>
      </c>
      <c r="B3411" s="45" t="s">
        <v>13</v>
      </c>
      <c r="C3411" s="45" t="s">
        <v>25</v>
      </c>
      <c r="D3411" s="45">
        <v>283</v>
      </c>
      <c r="E3411" s="45">
        <v>8.8828766899999995E-3</v>
      </c>
      <c r="F3411" s="45">
        <v>1.1075936799999999E-3</v>
      </c>
      <c r="G3411" s="45">
        <v>1.9200691199999999E-3</v>
      </c>
      <c r="H3411" s="45">
        <v>5.8552133999999999E-3</v>
      </c>
    </row>
    <row r="3412" spans="1:8" x14ac:dyDescent="0.35">
      <c r="A3412" s="45" t="s">
        <v>191</v>
      </c>
      <c r="B3412" s="45" t="s">
        <v>8</v>
      </c>
      <c r="C3412" s="45" t="s">
        <v>26</v>
      </c>
      <c r="D3412" s="45">
        <v>772</v>
      </c>
      <c r="E3412" s="45">
        <v>6.4332659400000002E-3</v>
      </c>
      <c r="F3412" s="45">
        <v>6.6312523000000003E-4</v>
      </c>
      <c r="G3412" s="45">
        <v>1.3696085300000001E-3</v>
      </c>
      <c r="H3412" s="45">
        <v>4.4005316999999999E-3</v>
      </c>
    </row>
    <row r="3413" spans="1:8" x14ac:dyDescent="0.35">
      <c r="A3413" s="45" t="s">
        <v>191</v>
      </c>
      <c r="B3413" s="45" t="s">
        <v>10</v>
      </c>
      <c r="C3413" s="45" t="s">
        <v>26</v>
      </c>
      <c r="D3413" s="45">
        <v>188</v>
      </c>
      <c r="E3413" s="45">
        <v>5.8742117199999996E-3</v>
      </c>
      <c r="F3413" s="45">
        <v>5.4582817000000002E-4</v>
      </c>
      <c r="G3413" s="45">
        <v>1.0690009599999999E-3</v>
      </c>
      <c r="H3413" s="45">
        <v>4.2593821700000001E-3</v>
      </c>
    </row>
    <row r="3414" spans="1:8" x14ac:dyDescent="0.35">
      <c r="A3414" s="45" t="s">
        <v>191</v>
      </c>
      <c r="B3414" s="45" t="s">
        <v>11</v>
      </c>
      <c r="C3414" s="45" t="s">
        <v>26</v>
      </c>
      <c r="D3414" s="45">
        <v>186</v>
      </c>
      <c r="E3414" s="45">
        <v>6.5965375000000001E-3</v>
      </c>
      <c r="F3414" s="45">
        <v>9.1142695000000001E-4</v>
      </c>
      <c r="G3414" s="45">
        <v>1.3243600700000001E-3</v>
      </c>
      <c r="H3414" s="45">
        <v>4.3607499400000003E-3</v>
      </c>
    </row>
    <row r="3415" spans="1:8" x14ac:dyDescent="0.35">
      <c r="A3415" s="45" t="s">
        <v>191</v>
      </c>
      <c r="B3415" s="45" t="s">
        <v>12</v>
      </c>
      <c r="C3415" s="45" t="s">
        <v>26</v>
      </c>
      <c r="D3415" s="45">
        <v>69</v>
      </c>
      <c r="E3415" s="45">
        <v>7.3171629699999999E-3</v>
      </c>
      <c r="F3415" s="45">
        <v>6.5502525000000003E-4</v>
      </c>
      <c r="G3415" s="45">
        <v>1.53230655E-3</v>
      </c>
      <c r="H3415" s="45">
        <v>5.1298307E-3</v>
      </c>
    </row>
    <row r="3416" spans="1:8" x14ac:dyDescent="0.35">
      <c r="A3416" s="45" t="s">
        <v>191</v>
      </c>
      <c r="B3416" s="45" t="s">
        <v>13</v>
      </c>
      <c r="C3416" s="45" t="s">
        <v>26</v>
      </c>
      <c r="D3416" s="45">
        <v>329</v>
      </c>
      <c r="E3416" s="45">
        <v>6.4750434099999999E-3</v>
      </c>
      <c r="F3416" s="45">
        <v>5.9147363999999996E-4</v>
      </c>
      <c r="G3416" s="45">
        <v>1.5328434E-3</v>
      </c>
      <c r="H3416" s="45">
        <v>4.3507258799999997E-3</v>
      </c>
    </row>
    <row r="3417" spans="1:8" x14ac:dyDescent="0.35">
      <c r="A3417" s="45" t="s">
        <v>191</v>
      </c>
      <c r="B3417" s="45" t="s">
        <v>8</v>
      </c>
      <c r="C3417" s="45" t="s">
        <v>27</v>
      </c>
      <c r="D3417" s="45">
        <v>731</v>
      </c>
      <c r="E3417" s="45">
        <v>6.2558105400000001E-3</v>
      </c>
      <c r="F3417" s="45">
        <v>1.00925584E-3</v>
      </c>
      <c r="G3417" s="45">
        <v>1.1286382400000001E-3</v>
      </c>
      <c r="H3417" s="45">
        <v>4.1179159900000002E-3</v>
      </c>
    </row>
    <row r="3418" spans="1:8" x14ac:dyDescent="0.35">
      <c r="A3418" s="45" t="s">
        <v>191</v>
      </c>
      <c r="B3418" s="45" t="s">
        <v>10</v>
      </c>
      <c r="C3418" s="45" t="s">
        <v>27</v>
      </c>
      <c r="D3418" s="45">
        <v>337</v>
      </c>
      <c r="E3418" s="45">
        <v>5.7822285799999998E-3</v>
      </c>
      <c r="F3418" s="45">
        <v>8.7667574999999998E-4</v>
      </c>
      <c r="G3418" s="45">
        <v>1.07134002E-3</v>
      </c>
      <c r="H3418" s="45">
        <v>3.8342123200000001E-3</v>
      </c>
    </row>
    <row r="3419" spans="1:8" x14ac:dyDescent="0.35">
      <c r="A3419" s="45" t="s">
        <v>191</v>
      </c>
      <c r="B3419" s="45" t="s">
        <v>11</v>
      </c>
      <c r="C3419" s="45" t="s">
        <v>27</v>
      </c>
      <c r="D3419" s="45">
        <v>138</v>
      </c>
      <c r="E3419" s="45">
        <v>5.6803540300000002E-3</v>
      </c>
      <c r="F3419" s="45">
        <v>1.07169193E-3</v>
      </c>
      <c r="G3419" s="45">
        <v>9.2642889999999996E-4</v>
      </c>
      <c r="H3419" s="45">
        <v>3.6822327199999999E-3</v>
      </c>
    </row>
    <row r="3420" spans="1:8" x14ac:dyDescent="0.35">
      <c r="A3420" s="45" t="s">
        <v>191</v>
      </c>
      <c r="B3420" s="45" t="s">
        <v>12</v>
      </c>
      <c r="C3420" s="45" t="s">
        <v>27</v>
      </c>
      <c r="D3420" s="45">
        <v>106</v>
      </c>
      <c r="E3420" s="45">
        <v>7.8794328499999997E-3</v>
      </c>
      <c r="F3420" s="45">
        <v>1.2548040800000001E-3</v>
      </c>
      <c r="G3420" s="45">
        <v>1.2611370899999999E-3</v>
      </c>
      <c r="H3420" s="45">
        <v>5.3634912099999998E-3</v>
      </c>
    </row>
    <row r="3421" spans="1:8" x14ac:dyDescent="0.35">
      <c r="A3421" s="45" t="s">
        <v>191</v>
      </c>
      <c r="B3421" s="45" t="s">
        <v>13</v>
      </c>
      <c r="C3421" s="45" t="s">
        <v>27</v>
      </c>
      <c r="D3421" s="45">
        <v>150</v>
      </c>
      <c r="E3421" s="45">
        <v>6.7018516000000002E-3</v>
      </c>
      <c r="F3421" s="45">
        <v>1.0761571499999999E-3</v>
      </c>
      <c r="G3421" s="45">
        <v>1.34976831E-3</v>
      </c>
      <c r="H3421" s="45">
        <v>4.2759256999999997E-3</v>
      </c>
    </row>
    <row r="3422" spans="1:8" x14ac:dyDescent="0.35">
      <c r="A3422" s="45" t="s">
        <v>191</v>
      </c>
      <c r="B3422" s="45" t="s">
        <v>8</v>
      </c>
      <c r="C3422" s="45" t="s">
        <v>28</v>
      </c>
      <c r="D3422" s="45">
        <v>1590</v>
      </c>
      <c r="E3422" s="45">
        <v>7.6224592900000004E-3</v>
      </c>
      <c r="F3422" s="45">
        <v>1.0566108099999999E-3</v>
      </c>
      <c r="G3422" s="45">
        <v>1.4703730399999999E-3</v>
      </c>
      <c r="H3422" s="45">
        <v>5.0954749499999997E-3</v>
      </c>
    </row>
    <row r="3423" spans="1:8" x14ac:dyDescent="0.35">
      <c r="A3423" s="45" t="s">
        <v>191</v>
      </c>
      <c r="B3423" s="45" t="s">
        <v>10</v>
      </c>
      <c r="C3423" s="45" t="s">
        <v>28</v>
      </c>
      <c r="D3423" s="45">
        <v>612</v>
      </c>
      <c r="E3423" s="45">
        <v>6.4627773799999996E-3</v>
      </c>
      <c r="F3423" s="45">
        <v>8.9118455000000002E-4</v>
      </c>
      <c r="G3423" s="45">
        <v>1.26210336E-3</v>
      </c>
      <c r="H3423" s="45">
        <v>4.3094889799999998E-3</v>
      </c>
    </row>
    <row r="3424" spans="1:8" x14ac:dyDescent="0.35">
      <c r="A3424" s="45" t="s">
        <v>191</v>
      </c>
      <c r="B3424" s="45" t="s">
        <v>11</v>
      </c>
      <c r="C3424" s="45" t="s">
        <v>28</v>
      </c>
      <c r="D3424" s="45">
        <v>297</v>
      </c>
      <c r="E3424" s="45">
        <v>7.4326596800000002E-3</v>
      </c>
      <c r="F3424" s="45">
        <v>9.3859092000000001E-4</v>
      </c>
      <c r="G3424" s="45">
        <v>1.5422354E-3</v>
      </c>
      <c r="H3424" s="45">
        <v>4.9518328999999996E-3</v>
      </c>
    </row>
    <row r="3425" spans="1:8" x14ac:dyDescent="0.35">
      <c r="A3425" s="45" t="s">
        <v>191</v>
      </c>
      <c r="B3425" s="45" t="s">
        <v>12</v>
      </c>
      <c r="C3425" s="45" t="s">
        <v>28</v>
      </c>
      <c r="D3425" s="45">
        <v>320</v>
      </c>
      <c r="E3425" s="45">
        <v>8.8146699099999996E-3</v>
      </c>
      <c r="F3425" s="45">
        <v>1.2919557799999999E-3</v>
      </c>
      <c r="G3425" s="45">
        <v>1.68916355E-3</v>
      </c>
      <c r="H3425" s="45">
        <v>5.8335501000000003E-3</v>
      </c>
    </row>
    <row r="3426" spans="1:8" x14ac:dyDescent="0.35">
      <c r="A3426" s="45" t="s">
        <v>191</v>
      </c>
      <c r="B3426" s="45" t="s">
        <v>13</v>
      </c>
      <c r="C3426" s="45" t="s">
        <v>28</v>
      </c>
      <c r="D3426" s="45">
        <v>361</v>
      </c>
      <c r="E3426" s="45">
        <v>8.6878011399999996E-3</v>
      </c>
      <c r="F3426" s="45">
        <v>1.2255371100000001E-3</v>
      </c>
      <c r="G3426" s="45">
        <v>1.5703867900000001E-3</v>
      </c>
      <c r="H3426" s="45">
        <v>5.8918767500000004E-3</v>
      </c>
    </row>
    <row r="3427" spans="1:8" x14ac:dyDescent="0.35">
      <c r="A3427" s="45" t="s">
        <v>191</v>
      </c>
      <c r="B3427" s="45" t="s">
        <v>8</v>
      </c>
      <c r="C3427" s="45" t="s">
        <v>29</v>
      </c>
      <c r="D3427" s="45">
        <v>583</v>
      </c>
      <c r="E3427" s="45">
        <v>8.0895032899999993E-3</v>
      </c>
      <c r="F3427" s="45">
        <v>1.0037479299999999E-3</v>
      </c>
      <c r="G3427" s="45">
        <v>1.6308523E-3</v>
      </c>
      <c r="H3427" s="45">
        <v>5.4549025599999997E-3</v>
      </c>
    </row>
    <row r="3428" spans="1:8" x14ac:dyDescent="0.35">
      <c r="A3428" s="45" t="s">
        <v>191</v>
      </c>
      <c r="B3428" s="45" t="s">
        <v>10</v>
      </c>
      <c r="C3428" s="45" t="s">
        <v>29</v>
      </c>
      <c r="D3428" s="45">
        <v>245</v>
      </c>
      <c r="E3428" s="45">
        <v>7.2032783000000001E-3</v>
      </c>
      <c r="F3428" s="45">
        <v>9.5030213000000001E-4</v>
      </c>
      <c r="G3428" s="45">
        <v>1.49773218E-3</v>
      </c>
      <c r="H3428" s="45">
        <v>4.7552435299999998E-3</v>
      </c>
    </row>
    <row r="3429" spans="1:8" x14ac:dyDescent="0.35">
      <c r="A3429" s="45" t="s">
        <v>191</v>
      </c>
      <c r="B3429" s="45" t="s">
        <v>11</v>
      </c>
      <c r="C3429" s="45" t="s">
        <v>29</v>
      </c>
      <c r="D3429" s="45">
        <v>104</v>
      </c>
      <c r="E3429" s="45">
        <v>7.0588494999999996E-3</v>
      </c>
      <c r="F3429" s="45">
        <v>9.4840609000000002E-4</v>
      </c>
      <c r="G3429" s="45">
        <v>1.4946133300000001E-3</v>
      </c>
      <c r="H3429" s="45">
        <v>4.6158295399999997E-3</v>
      </c>
    </row>
    <row r="3430" spans="1:8" x14ac:dyDescent="0.35">
      <c r="A3430" s="45" t="s">
        <v>191</v>
      </c>
      <c r="B3430" s="45" t="s">
        <v>12</v>
      </c>
      <c r="C3430" s="45" t="s">
        <v>29</v>
      </c>
      <c r="D3430" s="45">
        <v>87</v>
      </c>
      <c r="E3430" s="45">
        <v>1.0956124709999999E-2</v>
      </c>
      <c r="F3430" s="45">
        <v>1.2026391699999999E-3</v>
      </c>
      <c r="G3430" s="45">
        <v>2.12510618E-3</v>
      </c>
      <c r="H3430" s="45">
        <v>7.62837885E-3</v>
      </c>
    </row>
    <row r="3431" spans="1:8" x14ac:dyDescent="0.35">
      <c r="A3431" s="45" t="s">
        <v>191</v>
      </c>
      <c r="B3431" s="45" t="s">
        <v>13</v>
      </c>
      <c r="C3431" s="45" t="s">
        <v>29</v>
      </c>
      <c r="D3431" s="45">
        <v>147</v>
      </c>
      <c r="E3431" s="45">
        <v>8.5991431199999996E-3</v>
      </c>
      <c r="F3431" s="45">
        <v>1.0142665599999999E-3</v>
      </c>
      <c r="G3431" s="45">
        <v>1.6565883200000001E-3</v>
      </c>
      <c r="H3431" s="45">
        <v>5.9282877299999997E-3</v>
      </c>
    </row>
    <row r="3432" spans="1:8" x14ac:dyDescent="0.35">
      <c r="A3432" s="45" t="s">
        <v>191</v>
      </c>
      <c r="B3432" s="45" t="s">
        <v>8</v>
      </c>
      <c r="C3432" s="45" t="s">
        <v>30</v>
      </c>
      <c r="D3432" s="45">
        <v>6645</v>
      </c>
      <c r="E3432" s="45">
        <v>5.0368730699999996E-3</v>
      </c>
      <c r="F3432" s="45">
        <v>1.07036212E-3</v>
      </c>
      <c r="G3432" s="45">
        <v>7.2038441000000001E-4</v>
      </c>
      <c r="H3432" s="45">
        <v>3.24612606E-3</v>
      </c>
    </row>
    <row r="3433" spans="1:8" x14ac:dyDescent="0.35">
      <c r="A3433" s="45" t="s">
        <v>191</v>
      </c>
      <c r="B3433" s="45" t="s">
        <v>10</v>
      </c>
      <c r="C3433" s="45" t="s">
        <v>30</v>
      </c>
      <c r="D3433" s="45">
        <v>3657</v>
      </c>
      <c r="E3433" s="45">
        <v>4.7837288400000002E-3</v>
      </c>
      <c r="F3433" s="45">
        <v>9.9368006999999998E-4</v>
      </c>
      <c r="G3433" s="45">
        <v>6.8946896999999997E-4</v>
      </c>
      <c r="H3433" s="45">
        <v>3.10057932E-3</v>
      </c>
    </row>
    <row r="3434" spans="1:8" x14ac:dyDescent="0.35">
      <c r="A3434" s="45" t="s">
        <v>191</v>
      </c>
      <c r="B3434" s="45" t="s">
        <v>11</v>
      </c>
      <c r="C3434" s="45" t="s">
        <v>30</v>
      </c>
      <c r="D3434" s="45">
        <v>1499</v>
      </c>
      <c r="E3434" s="45">
        <v>4.8808308000000003E-3</v>
      </c>
      <c r="F3434" s="45">
        <v>1.0658955299999999E-3</v>
      </c>
      <c r="G3434" s="45">
        <v>6.8643732000000005E-4</v>
      </c>
      <c r="H3434" s="45">
        <v>3.1284974599999999E-3</v>
      </c>
    </row>
    <row r="3435" spans="1:8" x14ac:dyDescent="0.35">
      <c r="A3435" s="45" t="s">
        <v>191</v>
      </c>
      <c r="B3435" s="45" t="s">
        <v>12</v>
      </c>
      <c r="C3435" s="45" t="s">
        <v>30</v>
      </c>
      <c r="D3435" s="45">
        <v>555</v>
      </c>
      <c r="E3435" s="45">
        <v>6.1920876899999996E-3</v>
      </c>
      <c r="F3435" s="45">
        <v>1.39881525E-3</v>
      </c>
      <c r="G3435" s="45">
        <v>7.9629604999999996E-4</v>
      </c>
      <c r="H3435" s="45">
        <v>3.9969758999999997E-3</v>
      </c>
    </row>
    <row r="3436" spans="1:8" x14ac:dyDescent="0.35">
      <c r="A3436" s="45" t="s">
        <v>191</v>
      </c>
      <c r="B3436" s="45" t="s">
        <v>13</v>
      </c>
      <c r="C3436" s="45" t="s">
        <v>30</v>
      </c>
      <c r="D3436" s="45">
        <v>934</v>
      </c>
      <c r="E3436" s="45">
        <v>5.5920248000000004E-3</v>
      </c>
      <c r="F3436" s="45">
        <v>1.1825999900000001E-3</v>
      </c>
      <c r="G3436" s="45">
        <v>8.5080574000000002E-4</v>
      </c>
      <c r="H3436" s="45">
        <v>3.5586186000000001E-3</v>
      </c>
    </row>
    <row r="3437" spans="1:8" x14ac:dyDescent="0.35">
      <c r="A3437" s="45" t="s">
        <v>191</v>
      </c>
      <c r="B3437" s="45" t="s">
        <v>8</v>
      </c>
      <c r="C3437" s="45" t="s">
        <v>31</v>
      </c>
      <c r="D3437" s="45">
        <v>2672</v>
      </c>
      <c r="E3437" s="45">
        <v>5.3066087600000004E-3</v>
      </c>
      <c r="F3437" s="45">
        <v>1.01136245E-3</v>
      </c>
      <c r="G3437" s="45">
        <v>5.5958804999999999E-4</v>
      </c>
      <c r="H3437" s="45">
        <v>3.7356577799999998E-3</v>
      </c>
    </row>
    <row r="3438" spans="1:8" x14ac:dyDescent="0.35">
      <c r="A3438" s="45" t="s">
        <v>191</v>
      </c>
      <c r="B3438" s="45" t="s">
        <v>10</v>
      </c>
      <c r="C3438" s="45" t="s">
        <v>31</v>
      </c>
      <c r="D3438" s="45">
        <v>1302</v>
      </c>
      <c r="E3438" s="45">
        <v>4.8469499600000002E-3</v>
      </c>
      <c r="F3438" s="45">
        <v>9.5712767999999999E-4</v>
      </c>
      <c r="G3438" s="45">
        <v>4.9708935000000005E-4</v>
      </c>
      <c r="H3438" s="45">
        <v>3.3927324499999998E-3</v>
      </c>
    </row>
    <row r="3439" spans="1:8" x14ac:dyDescent="0.35">
      <c r="A3439" s="45" t="s">
        <v>191</v>
      </c>
      <c r="B3439" s="45" t="s">
        <v>11</v>
      </c>
      <c r="C3439" s="45" t="s">
        <v>31</v>
      </c>
      <c r="D3439" s="45">
        <v>621</v>
      </c>
      <c r="E3439" s="45">
        <v>5.0527633800000003E-3</v>
      </c>
      <c r="F3439" s="45">
        <v>1.0447789300000001E-3</v>
      </c>
      <c r="G3439" s="45">
        <v>5.1404892000000003E-4</v>
      </c>
      <c r="H3439" s="45">
        <v>3.4939350100000001E-3</v>
      </c>
    </row>
    <row r="3440" spans="1:8" x14ac:dyDescent="0.35">
      <c r="A3440" s="45" t="s">
        <v>191</v>
      </c>
      <c r="B3440" s="45" t="s">
        <v>12</v>
      </c>
      <c r="C3440" s="45" t="s">
        <v>31</v>
      </c>
      <c r="D3440" s="45">
        <v>171</v>
      </c>
      <c r="E3440" s="45">
        <v>7.5178008100000001E-3</v>
      </c>
      <c r="F3440" s="45">
        <v>1.39220518E-3</v>
      </c>
      <c r="G3440" s="45">
        <v>7.6036902999999999E-4</v>
      </c>
      <c r="H3440" s="45">
        <v>5.3652260900000004E-3</v>
      </c>
    </row>
    <row r="3441" spans="1:8" x14ac:dyDescent="0.35">
      <c r="A3441" s="45" t="s">
        <v>191</v>
      </c>
      <c r="B3441" s="45" t="s">
        <v>13</v>
      </c>
      <c r="C3441" s="45" t="s">
        <v>31</v>
      </c>
      <c r="D3441" s="45">
        <v>578</v>
      </c>
      <c r="E3441" s="45">
        <v>5.96058782E-3</v>
      </c>
      <c r="F3441" s="45">
        <v>9.8495745999999996E-4</v>
      </c>
      <c r="G3441" s="45">
        <v>6.8989867999999998E-4</v>
      </c>
      <c r="H3441" s="45">
        <v>4.2857312100000001E-3</v>
      </c>
    </row>
    <row r="3442" spans="1:8" x14ac:dyDescent="0.35">
      <c r="A3442" s="45" t="s">
        <v>191</v>
      </c>
      <c r="B3442" s="45" t="s">
        <v>8</v>
      </c>
      <c r="C3442" s="45" t="s">
        <v>159</v>
      </c>
      <c r="D3442" s="45">
        <v>1592</v>
      </c>
      <c r="E3442" s="45">
        <v>7.3363414800000004E-3</v>
      </c>
      <c r="F3442" s="45">
        <v>1.1430340900000001E-3</v>
      </c>
      <c r="G3442" s="45">
        <v>1.0905799799999999E-3</v>
      </c>
      <c r="H3442" s="45">
        <v>5.1027269399999999E-3</v>
      </c>
    </row>
    <row r="3443" spans="1:8" x14ac:dyDescent="0.35">
      <c r="A3443" s="45" t="s">
        <v>191</v>
      </c>
      <c r="B3443" s="45" t="s">
        <v>10</v>
      </c>
      <c r="C3443" s="45" t="s">
        <v>159</v>
      </c>
      <c r="D3443" s="45">
        <v>533</v>
      </c>
      <c r="E3443" s="45">
        <v>6.2565142600000002E-3</v>
      </c>
      <c r="F3443" s="45">
        <v>9.9545698999999998E-4</v>
      </c>
      <c r="G3443" s="45">
        <v>9.9193917999999999E-4</v>
      </c>
      <c r="H3443" s="45">
        <v>4.2691176100000004E-3</v>
      </c>
    </row>
    <row r="3444" spans="1:8" x14ac:dyDescent="0.35">
      <c r="A3444" s="45" t="s">
        <v>191</v>
      </c>
      <c r="B3444" s="45" t="s">
        <v>11</v>
      </c>
      <c r="C3444" s="45" t="s">
        <v>159</v>
      </c>
      <c r="D3444" s="45">
        <v>281</v>
      </c>
      <c r="E3444" s="45">
        <v>6.6219764799999997E-3</v>
      </c>
      <c r="F3444" s="45">
        <v>1.16173198E-3</v>
      </c>
      <c r="G3444" s="45">
        <v>8.6978524999999996E-4</v>
      </c>
      <c r="H3444" s="45">
        <v>4.5904587799999999E-3</v>
      </c>
    </row>
    <row r="3445" spans="1:8" x14ac:dyDescent="0.35">
      <c r="A3445" s="45" t="s">
        <v>191</v>
      </c>
      <c r="B3445" s="45" t="s">
        <v>12</v>
      </c>
      <c r="C3445" s="45" t="s">
        <v>159</v>
      </c>
      <c r="D3445" s="45">
        <v>436</v>
      </c>
      <c r="E3445" s="45">
        <v>8.7790942200000003E-3</v>
      </c>
      <c r="F3445" s="45">
        <v>1.36924459E-3</v>
      </c>
      <c r="G3445" s="45">
        <v>1.25331801E-3</v>
      </c>
      <c r="H3445" s="45">
        <v>6.1565311400000001E-3</v>
      </c>
    </row>
    <row r="3446" spans="1:8" x14ac:dyDescent="0.35">
      <c r="A3446" s="45" t="s">
        <v>191</v>
      </c>
      <c r="B3446" s="45" t="s">
        <v>13</v>
      </c>
      <c r="C3446" s="45" t="s">
        <v>159</v>
      </c>
      <c r="D3446" s="45">
        <v>342</v>
      </c>
      <c r="E3446" s="45">
        <v>7.7668803099999999E-3</v>
      </c>
      <c r="F3446" s="45">
        <v>1.0692817500000001E-3</v>
      </c>
      <c r="G3446" s="45">
        <v>1.21825567E-3</v>
      </c>
      <c r="H3446" s="45">
        <v>5.4793424E-3</v>
      </c>
    </row>
    <row r="3447" spans="1:8" x14ac:dyDescent="0.35">
      <c r="A3447" s="45" t="s">
        <v>191</v>
      </c>
      <c r="B3447" s="45" t="s">
        <v>8</v>
      </c>
      <c r="C3447" s="45" t="s">
        <v>33</v>
      </c>
      <c r="D3447" s="45">
        <v>844</v>
      </c>
      <c r="E3447" s="45">
        <v>8.8735022600000008E-3</v>
      </c>
      <c r="F3447" s="45">
        <v>1.3446082299999999E-3</v>
      </c>
      <c r="G3447" s="45">
        <v>1.5326457899999999E-3</v>
      </c>
      <c r="H3447" s="45">
        <v>5.99624778E-3</v>
      </c>
    </row>
    <row r="3448" spans="1:8" x14ac:dyDescent="0.35">
      <c r="A3448" s="45" t="s">
        <v>191</v>
      </c>
      <c r="B3448" s="45" t="s">
        <v>10</v>
      </c>
      <c r="C3448" s="45" t="s">
        <v>33</v>
      </c>
      <c r="D3448" s="45">
        <v>259</v>
      </c>
      <c r="E3448" s="45">
        <v>7.5865595200000002E-3</v>
      </c>
      <c r="F3448" s="45">
        <v>1.19816223E-3</v>
      </c>
      <c r="G3448" s="45">
        <v>1.37244363E-3</v>
      </c>
      <c r="H3448" s="45">
        <v>5.0159532100000001E-3</v>
      </c>
    </row>
    <row r="3449" spans="1:8" x14ac:dyDescent="0.35">
      <c r="A3449" s="45" t="s">
        <v>191</v>
      </c>
      <c r="B3449" s="45" t="s">
        <v>11</v>
      </c>
      <c r="C3449" s="45" t="s">
        <v>33</v>
      </c>
      <c r="D3449" s="45">
        <v>184</v>
      </c>
      <c r="E3449" s="45">
        <v>8.9515395800000008E-3</v>
      </c>
      <c r="F3449" s="45">
        <v>1.17910856E-3</v>
      </c>
      <c r="G3449" s="45">
        <v>1.57715608E-3</v>
      </c>
      <c r="H3449" s="45">
        <v>6.1952745400000002E-3</v>
      </c>
    </row>
    <row r="3450" spans="1:8" x14ac:dyDescent="0.35">
      <c r="A3450" s="45" t="s">
        <v>191</v>
      </c>
      <c r="B3450" s="45" t="s">
        <v>12</v>
      </c>
      <c r="C3450" s="45" t="s">
        <v>33</v>
      </c>
      <c r="D3450" s="45">
        <v>187</v>
      </c>
      <c r="E3450" s="45">
        <v>1.0003342009999999E-2</v>
      </c>
      <c r="F3450" s="45">
        <v>1.7995516700000001E-3</v>
      </c>
      <c r="G3450" s="45">
        <v>1.8238139099999999E-3</v>
      </c>
      <c r="H3450" s="45">
        <v>6.37997598E-3</v>
      </c>
    </row>
    <row r="3451" spans="1:8" x14ac:dyDescent="0.35">
      <c r="A3451" s="45" t="s">
        <v>191</v>
      </c>
      <c r="B3451" s="45" t="s">
        <v>13</v>
      </c>
      <c r="C3451" s="45" t="s">
        <v>33</v>
      </c>
      <c r="D3451" s="45">
        <v>214</v>
      </c>
      <c r="E3451" s="45">
        <v>9.3766764000000006E-3</v>
      </c>
      <c r="F3451" s="45">
        <v>1.26660371E-3</v>
      </c>
      <c r="G3451" s="45">
        <v>1.4338328300000001E-3</v>
      </c>
      <c r="H3451" s="45">
        <v>6.6762393499999999E-3</v>
      </c>
    </row>
    <row r="3452" spans="1:8" x14ac:dyDescent="0.35">
      <c r="A3452" s="45" t="s">
        <v>191</v>
      </c>
      <c r="B3452" s="45" t="s">
        <v>8</v>
      </c>
      <c r="C3452" s="45" t="s">
        <v>34</v>
      </c>
      <c r="D3452" s="45">
        <v>842</v>
      </c>
      <c r="E3452" s="45">
        <v>6.1060936000000001E-3</v>
      </c>
      <c r="F3452" s="45">
        <v>9.7499866E-4</v>
      </c>
      <c r="G3452" s="45">
        <v>7.8542852E-4</v>
      </c>
      <c r="H3452" s="45">
        <v>4.34566594E-3</v>
      </c>
    </row>
    <row r="3453" spans="1:8" x14ac:dyDescent="0.35">
      <c r="A3453" s="45" t="s">
        <v>191</v>
      </c>
      <c r="B3453" s="45" t="s">
        <v>10</v>
      </c>
      <c r="C3453" s="45" t="s">
        <v>34</v>
      </c>
      <c r="D3453" s="45">
        <v>270</v>
      </c>
      <c r="E3453" s="45">
        <v>5.4858536599999997E-3</v>
      </c>
      <c r="F3453" s="45">
        <v>8.7551415999999999E-4</v>
      </c>
      <c r="G3453" s="45">
        <v>7.2475111000000004E-4</v>
      </c>
      <c r="H3453" s="45">
        <v>3.8855878900000002E-3</v>
      </c>
    </row>
    <row r="3454" spans="1:8" x14ac:dyDescent="0.35">
      <c r="A3454" s="45" t="s">
        <v>191</v>
      </c>
      <c r="B3454" s="45" t="s">
        <v>11</v>
      </c>
      <c r="C3454" s="45" t="s">
        <v>34</v>
      </c>
      <c r="D3454" s="45">
        <v>153</v>
      </c>
      <c r="E3454" s="45">
        <v>5.9311453599999999E-3</v>
      </c>
      <c r="F3454" s="45">
        <v>9.7078471999999998E-4</v>
      </c>
      <c r="G3454" s="45">
        <v>7.5723166999999995E-4</v>
      </c>
      <c r="H3454" s="45">
        <v>4.20312854E-3</v>
      </c>
    </row>
    <row r="3455" spans="1:8" x14ac:dyDescent="0.35">
      <c r="A3455" s="45" t="s">
        <v>191</v>
      </c>
      <c r="B3455" s="45" t="s">
        <v>12</v>
      </c>
      <c r="C3455" s="45" t="s">
        <v>34</v>
      </c>
      <c r="D3455" s="45">
        <v>187</v>
      </c>
      <c r="E3455" s="45">
        <v>6.8715956200000004E-3</v>
      </c>
      <c r="F3455" s="45">
        <v>1.0999081599999999E-3</v>
      </c>
      <c r="G3455" s="45">
        <v>9.1676547999999997E-4</v>
      </c>
      <c r="H3455" s="45">
        <v>4.8549215099999996E-3</v>
      </c>
    </row>
    <row r="3456" spans="1:8" x14ac:dyDescent="0.35">
      <c r="A3456" s="45" t="s">
        <v>191</v>
      </c>
      <c r="B3456" s="45" t="s">
        <v>13</v>
      </c>
      <c r="C3456" s="45" t="s">
        <v>34</v>
      </c>
      <c r="D3456" s="45">
        <v>232</v>
      </c>
      <c r="E3456" s="45">
        <v>6.3262788900000002E-3</v>
      </c>
      <c r="F3456" s="45">
        <v>9.9287570000000007E-4</v>
      </c>
      <c r="G3456" s="45">
        <v>7.6877768E-4</v>
      </c>
      <c r="H3456" s="45">
        <v>4.5646250100000001E-3</v>
      </c>
    </row>
    <row r="3457" spans="1:8" x14ac:dyDescent="0.35">
      <c r="A3457" s="45" t="s">
        <v>191</v>
      </c>
      <c r="B3457" s="45" t="s">
        <v>8</v>
      </c>
      <c r="C3457" s="45" t="s">
        <v>35</v>
      </c>
      <c r="D3457" s="45">
        <v>920</v>
      </c>
      <c r="E3457" s="45">
        <v>6.7576361300000004E-3</v>
      </c>
      <c r="F3457" s="45">
        <v>9.9370951000000009E-4</v>
      </c>
      <c r="G3457" s="45">
        <v>1.2393440600000001E-3</v>
      </c>
      <c r="H3457" s="45">
        <v>4.5245820899999997E-3</v>
      </c>
    </row>
    <row r="3458" spans="1:8" x14ac:dyDescent="0.35">
      <c r="A3458" s="45" t="s">
        <v>191</v>
      </c>
      <c r="B3458" s="45" t="s">
        <v>10</v>
      </c>
      <c r="C3458" s="45" t="s">
        <v>35</v>
      </c>
      <c r="D3458" s="45">
        <v>328</v>
      </c>
      <c r="E3458" s="45">
        <v>5.5748924900000003E-3</v>
      </c>
      <c r="F3458" s="45">
        <v>8.8252291E-4</v>
      </c>
      <c r="G3458" s="45">
        <v>9.3502967999999998E-4</v>
      </c>
      <c r="H3458" s="45">
        <v>3.7573394199999998E-3</v>
      </c>
    </row>
    <row r="3459" spans="1:8" x14ac:dyDescent="0.35">
      <c r="A3459" s="45" t="s">
        <v>191</v>
      </c>
      <c r="B3459" s="45" t="s">
        <v>11</v>
      </c>
      <c r="C3459" s="45" t="s">
        <v>35</v>
      </c>
      <c r="D3459" s="45">
        <v>233</v>
      </c>
      <c r="E3459" s="45">
        <v>6.97474545E-3</v>
      </c>
      <c r="F3459" s="45">
        <v>9.2075958000000001E-4</v>
      </c>
      <c r="G3459" s="45">
        <v>1.36613789E-3</v>
      </c>
      <c r="H3459" s="45">
        <v>4.68784748E-3</v>
      </c>
    </row>
    <row r="3460" spans="1:8" x14ac:dyDescent="0.35">
      <c r="A3460" s="45" t="s">
        <v>191</v>
      </c>
      <c r="B3460" s="45" t="s">
        <v>12</v>
      </c>
      <c r="C3460" s="45" t="s">
        <v>35</v>
      </c>
      <c r="D3460" s="45">
        <v>116</v>
      </c>
      <c r="E3460" s="45">
        <v>8.2004307800000002E-3</v>
      </c>
      <c r="F3460" s="45">
        <v>1.32992077E-3</v>
      </c>
      <c r="G3460" s="45">
        <v>1.4767917399999999E-3</v>
      </c>
      <c r="H3460" s="45">
        <v>5.3937178500000002E-3</v>
      </c>
    </row>
    <row r="3461" spans="1:8" x14ac:dyDescent="0.35">
      <c r="A3461" s="45" t="s">
        <v>191</v>
      </c>
      <c r="B3461" s="45" t="s">
        <v>13</v>
      </c>
      <c r="C3461" s="45" t="s">
        <v>35</v>
      </c>
      <c r="D3461" s="45">
        <v>243</v>
      </c>
      <c r="E3461" s="45">
        <v>7.4571804199999999E-3</v>
      </c>
      <c r="F3461" s="45">
        <v>1.0532404999999999E-3</v>
      </c>
      <c r="G3461" s="45">
        <v>1.4151803700000001E-3</v>
      </c>
      <c r="H3461" s="45">
        <v>4.9887590900000002E-3</v>
      </c>
    </row>
    <row r="3462" spans="1:8" x14ac:dyDescent="0.35">
      <c r="A3462" s="45" t="s">
        <v>191</v>
      </c>
      <c r="B3462" s="45" t="s">
        <v>8</v>
      </c>
      <c r="C3462" s="45" t="s">
        <v>57</v>
      </c>
      <c r="D3462" s="45">
        <v>2</v>
      </c>
      <c r="E3462" s="45">
        <v>9.6990739499999996E-3</v>
      </c>
      <c r="F3462" s="45">
        <v>5.8391201300000001E-3</v>
      </c>
      <c r="G3462" s="45">
        <v>2.32638854E-3</v>
      </c>
      <c r="H3462" s="45">
        <v>1.53356457E-3</v>
      </c>
    </row>
    <row r="3463" spans="1:8" x14ac:dyDescent="0.35">
      <c r="A3463" s="45" t="s">
        <v>191</v>
      </c>
      <c r="B3463" s="45" t="s">
        <v>11</v>
      </c>
      <c r="C3463" s="45" t="s">
        <v>57</v>
      </c>
      <c r="D3463" s="45">
        <v>2</v>
      </c>
      <c r="E3463" s="45">
        <v>9.6990739499999996E-3</v>
      </c>
      <c r="F3463" s="45">
        <v>5.8391201300000001E-3</v>
      </c>
      <c r="G3463" s="45">
        <v>2.32638854E-3</v>
      </c>
      <c r="H3463" s="45">
        <v>1.53356457E-3</v>
      </c>
    </row>
    <row r="3464" spans="1:8" x14ac:dyDescent="0.35">
      <c r="A3464" s="45" t="s">
        <v>191</v>
      </c>
      <c r="B3464" s="45" t="s">
        <v>8</v>
      </c>
      <c r="C3464" s="45" t="s">
        <v>36</v>
      </c>
      <c r="D3464" s="45">
        <v>1413</v>
      </c>
      <c r="E3464" s="45">
        <v>7.9659688699999995E-3</v>
      </c>
      <c r="F3464" s="45">
        <v>1.09703031E-3</v>
      </c>
      <c r="G3464" s="45">
        <v>1.2920612400000001E-3</v>
      </c>
      <c r="H3464" s="45">
        <v>5.5768768399999998E-3</v>
      </c>
    </row>
    <row r="3465" spans="1:8" x14ac:dyDescent="0.35">
      <c r="A3465" s="45" t="s">
        <v>191</v>
      </c>
      <c r="B3465" s="45" t="s">
        <v>10</v>
      </c>
      <c r="C3465" s="45" t="s">
        <v>36</v>
      </c>
      <c r="D3465" s="45">
        <v>424</v>
      </c>
      <c r="E3465" s="45">
        <v>6.8561372999999997E-3</v>
      </c>
      <c r="F3465" s="45">
        <v>9.2535244000000003E-4</v>
      </c>
      <c r="G3465" s="45">
        <v>1.11444114E-3</v>
      </c>
      <c r="H3465" s="45">
        <v>4.8163432299999998E-3</v>
      </c>
    </row>
    <row r="3466" spans="1:8" x14ac:dyDescent="0.35">
      <c r="A3466" s="45" t="s">
        <v>191</v>
      </c>
      <c r="B3466" s="45" t="s">
        <v>11</v>
      </c>
      <c r="C3466" s="45" t="s">
        <v>36</v>
      </c>
      <c r="D3466" s="45">
        <v>383</v>
      </c>
      <c r="E3466" s="45">
        <v>8.1224915499999994E-3</v>
      </c>
      <c r="F3466" s="45">
        <v>9.3749974999999999E-4</v>
      </c>
      <c r="G3466" s="45">
        <v>1.5113985499999999E-3</v>
      </c>
      <c r="H3466" s="45">
        <v>5.6735927300000004E-3</v>
      </c>
    </row>
    <row r="3467" spans="1:8" x14ac:dyDescent="0.35">
      <c r="A3467" s="45" t="s">
        <v>191</v>
      </c>
      <c r="B3467" s="45" t="s">
        <v>12</v>
      </c>
      <c r="C3467" s="45" t="s">
        <v>36</v>
      </c>
      <c r="D3467" s="45">
        <v>206</v>
      </c>
      <c r="E3467" s="45">
        <v>9.3308946699999992E-3</v>
      </c>
      <c r="F3467" s="45">
        <v>1.5410371700000001E-3</v>
      </c>
      <c r="G3467" s="45">
        <v>1.2598882999999999E-3</v>
      </c>
      <c r="H3467" s="45">
        <v>6.5299687700000001E-3</v>
      </c>
    </row>
    <row r="3468" spans="1:8" x14ac:dyDescent="0.35">
      <c r="A3468" s="45" t="s">
        <v>191</v>
      </c>
      <c r="B3468" s="45" t="s">
        <v>13</v>
      </c>
      <c r="C3468" s="45" t="s">
        <v>36</v>
      </c>
      <c r="D3468" s="45">
        <v>400</v>
      </c>
      <c r="E3468" s="45">
        <v>8.2895830999999993E-3</v>
      </c>
      <c r="F3468" s="45">
        <v>1.2030958199999999E-3</v>
      </c>
      <c r="G3468" s="45">
        <v>1.2868921199999999E-3</v>
      </c>
      <c r="H3468" s="45">
        <v>5.7995946799999998E-3</v>
      </c>
    </row>
    <row r="3469" spans="1:8" x14ac:dyDescent="0.35">
      <c r="A3469" s="45" t="s">
        <v>191</v>
      </c>
      <c r="B3469" s="45" t="s">
        <v>8</v>
      </c>
      <c r="C3469" s="45" t="s">
        <v>37</v>
      </c>
      <c r="D3469" s="45">
        <v>1343</v>
      </c>
      <c r="E3469" s="45">
        <v>6.0073234000000003E-3</v>
      </c>
      <c r="F3469" s="45">
        <v>9.6617207999999996E-4</v>
      </c>
      <c r="G3469" s="45">
        <v>8.2855867999999996E-4</v>
      </c>
      <c r="H3469" s="45">
        <v>4.2125921399999997E-3</v>
      </c>
    </row>
    <row r="3470" spans="1:8" x14ac:dyDescent="0.35">
      <c r="A3470" s="45" t="s">
        <v>191</v>
      </c>
      <c r="B3470" s="45" t="s">
        <v>10</v>
      </c>
      <c r="C3470" s="45" t="s">
        <v>37</v>
      </c>
      <c r="D3470" s="45">
        <v>598</v>
      </c>
      <c r="E3470" s="45">
        <v>5.2471391499999999E-3</v>
      </c>
      <c r="F3470" s="45">
        <v>8.8092613999999996E-4</v>
      </c>
      <c r="G3470" s="45">
        <v>7.1761171999999999E-4</v>
      </c>
      <c r="H3470" s="45">
        <v>3.6486008099999999E-3</v>
      </c>
    </row>
    <row r="3471" spans="1:8" x14ac:dyDescent="0.35">
      <c r="A3471" s="45" t="s">
        <v>191</v>
      </c>
      <c r="B3471" s="45" t="s">
        <v>11</v>
      </c>
      <c r="C3471" s="45" t="s">
        <v>37</v>
      </c>
      <c r="D3471" s="45">
        <v>351</v>
      </c>
      <c r="E3471" s="45">
        <v>6.1890297799999999E-3</v>
      </c>
      <c r="F3471" s="45">
        <v>1.01268178E-3</v>
      </c>
      <c r="G3471" s="45">
        <v>7.7549569000000002E-4</v>
      </c>
      <c r="H3471" s="45">
        <v>4.40085184E-3</v>
      </c>
    </row>
    <row r="3472" spans="1:8" x14ac:dyDescent="0.35">
      <c r="A3472" s="45" t="s">
        <v>191</v>
      </c>
      <c r="B3472" s="45" t="s">
        <v>12</v>
      </c>
      <c r="C3472" s="45" t="s">
        <v>37</v>
      </c>
      <c r="D3472" s="45">
        <v>86</v>
      </c>
      <c r="E3472" s="45">
        <v>7.8207092799999992E-3</v>
      </c>
      <c r="F3472" s="45">
        <v>1.3590113599999999E-3</v>
      </c>
      <c r="G3472" s="45">
        <v>9.4799718000000005E-4</v>
      </c>
      <c r="H3472" s="45">
        <v>5.5137002099999999E-3</v>
      </c>
    </row>
    <row r="3473" spans="1:8" x14ac:dyDescent="0.35">
      <c r="A3473" s="45" t="s">
        <v>191</v>
      </c>
      <c r="B3473" s="45" t="s">
        <v>13</v>
      </c>
      <c r="C3473" s="45" t="s">
        <v>37</v>
      </c>
      <c r="D3473" s="45">
        <v>308</v>
      </c>
      <c r="E3473" s="45">
        <v>6.7698560600000001E-3</v>
      </c>
      <c r="F3473" s="45">
        <v>9.6899024999999995E-4</v>
      </c>
      <c r="G3473" s="45">
        <v>1.07109012E-3</v>
      </c>
      <c r="H3473" s="45">
        <v>4.7297751699999996E-3</v>
      </c>
    </row>
    <row r="3474" spans="1:8" x14ac:dyDescent="0.35">
      <c r="A3474" s="45" t="s">
        <v>191</v>
      </c>
      <c r="B3474" s="45" t="s">
        <v>8</v>
      </c>
      <c r="C3474" s="45" t="s">
        <v>38</v>
      </c>
      <c r="D3474" s="45">
        <v>836</v>
      </c>
      <c r="E3474" s="45">
        <v>7.3094567100000004E-3</v>
      </c>
      <c r="F3474" s="45">
        <v>1.1281674099999999E-3</v>
      </c>
      <c r="G3474" s="45">
        <v>1.06343011E-3</v>
      </c>
      <c r="H3474" s="45">
        <v>5.11785872E-3</v>
      </c>
    </row>
    <row r="3475" spans="1:8" x14ac:dyDescent="0.35">
      <c r="A3475" s="45" t="s">
        <v>191</v>
      </c>
      <c r="B3475" s="45" t="s">
        <v>10</v>
      </c>
      <c r="C3475" s="45" t="s">
        <v>38</v>
      </c>
      <c r="D3475" s="45">
        <v>283</v>
      </c>
      <c r="E3475" s="45">
        <v>5.9921800900000002E-3</v>
      </c>
      <c r="F3475" s="45">
        <v>1.00428586E-3</v>
      </c>
      <c r="G3475" s="45">
        <v>9.5925736000000001E-4</v>
      </c>
      <c r="H3475" s="45">
        <v>4.0286363899999997E-3</v>
      </c>
    </row>
    <row r="3476" spans="1:8" x14ac:dyDescent="0.35">
      <c r="A3476" s="45" t="s">
        <v>191</v>
      </c>
      <c r="B3476" s="45" t="s">
        <v>11</v>
      </c>
      <c r="C3476" s="45" t="s">
        <v>38</v>
      </c>
      <c r="D3476" s="45">
        <v>222</v>
      </c>
      <c r="E3476" s="45">
        <v>7.4276878499999997E-3</v>
      </c>
      <c r="F3476" s="45">
        <v>9.5465234E-4</v>
      </c>
      <c r="G3476" s="45">
        <v>1.0266514000000001E-3</v>
      </c>
      <c r="H3476" s="45">
        <v>5.4463836599999999E-3</v>
      </c>
    </row>
    <row r="3477" spans="1:8" x14ac:dyDescent="0.35">
      <c r="A3477" s="45" t="s">
        <v>191</v>
      </c>
      <c r="B3477" s="45" t="s">
        <v>12</v>
      </c>
      <c r="C3477" s="45" t="s">
        <v>38</v>
      </c>
      <c r="D3477" s="45">
        <v>105</v>
      </c>
      <c r="E3477" s="45">
        <v>8.2955244299999994E-3</v>
      </c>
      <c r="F3477" s="45">
        <v>1.46373432E-3</v>
      </c>
      <c r="G3477" s="45">
        <v>1.30831104E-3</v>
      </c>
      <c r="H3477" s="45">
        <v>5.5234785800000004E-3</v>
      </c>
    </row>
    <row r="3478" spans="1:8" x14ac:dyDescent="0.35">
      <c r="A3478" s="45" t="s">
        <v>191</v>
      </c>
      <c r="B3478" s="45" t="s">
        <v>13</v>
      </c>
      <c r="C3478" s="45" t="s">
        <v>38</v>
      </c>
      <c r="D3478" s="45">
        <v>226</v>
      </c>
      <c r="E3478" s="45">
        <v>8.3846994600000006E-3</v>
      </c>
      <c r="F3478" s="45">
        <v>1.29783246E-3</v>
      </c>
      <c r="G3478" s="45">
        <v>1.11623215E-3</v>
      </c>
      <c r="H3478" s="45">
        <v>5.9706343800000001E-3</v>
      </c>
    </row>
    <row r="3479" spans="1:8" x14ac:dyDescent="0.35">
      <c r="A3479" s="45" t="s">
        <v>191</v>
      </c>
      <c r="B3479" s="45" t="s">
        <v>8</v>
      </c>
      <c r="C3479" s="45" t="s">
        <v>39</v>
      </c>
      <c r="D3479" s="45">
        <v>738</v>
      </c>
      <c r="E3479" s="45">
        <v>8.3641031800000005E-3</v>
      </c>
      <c r="F3479" s="45">
        <v>9.7404120999999995E-4</v>
      </c>
      <c r="G3479" s="45">
        <v>2.0458036099999998E-3</v>
      </c>
      <c r="H3479" s="45">
        <v>5.3442578899999997E-3</v>
      </c>
    </row>
    <row r="3480" spans="1:8" x14ac:dyDescent="0.35">
      <c r="A3480" s="45" t="s">
        <v>191</v>
      </c>
      <c r="B3480" s="45" t="s">
        <v>10</v>
      </c>
      <c r="C3480" s="45" t="s">
        <v>39</v>
      </c>
      <c r="D3480" s="45">
        <v>251</v>
      </c>
      <c r="E3480" s="45">
        <v>7.3034249399999999E-3</v>
      </c>
      <c r="F3480" s="45">
        <v>8.3937373000000004E-4</v>
      </c>
      <c r="G3480" s="45">
        <v>1.9798581100000001E-3</v>
      </c>
      <c r="H3480" s="45">
        <v>4.4841926199999998E-3</v>
      </c>
    </row>
    <row r="3481" spans="1:8" x14ac:dyDescent="0.35">
      <c r="A3481" s="45" t="s">
        <v>191</v>
      </c>
      <c r="B3481" s="45" t="s">
        <v>11</v>
      </c>
      <c r="C3481" s="45" t="s">
        <v>39</v>
      </c>
      <c r="D3481" s="45">
        <v>180</v>
      </c>
      <c r="E3481" s="45">
        <v>8.0935568699999991E-3</v>
      </c>
      <c r="F3481" s="45">
        <v>9.3171275000000005E-4</v>
      </c>
      <c r="G3481" s="45">
        <v>1.94135779E-3</v>
      </c>
      <c r="H3481" s="45">
        <v>5.2204858900000003E-3</v>
      </c>
    </row>
    <row r="3482" spans="1:8" x14ac:dyDescent="0.35">
      <c r="A3482" s="45" t="s">
        <v>191</v>
      </c>
      <c r="B3482" s="45" t="s">
        <v>12</v>
      </c>
      <c r="C3482" s="45" t="s">
        <v>39</v>
      </c>
      <c r="D3482" s="45">
        <v>114</v>
      </c>
      <c r="E3482" s="45">
        <v>1.012914203E-2</v>
      </c>
      <c r="F3482" s="45">
        <v>1.25294404E-3</v>
      </c>
      <c r="G3482" s="45">
        <v>2.0703376399999998E-3</v>
      </c>
      <c r="H3482" s="45">
        <v>6.8058599099999999E-3</v>
      </c>
    </row>
    <row r="3483" spans="1:8" x14ac:dyDescent="0.35">
      <c r="A3483" s="45" t="s">
        <v>191</v>
      </c>
      <c r="B3483" s="45" t="s">
        <v>13</v>
      </c>
      <c r="C3483" s="45" t="s">
        <v>39</v>
      </c>
      <c r="D3483" s="45">
        <v>193</v>
      </c>
      <c r="E3483" s="45">
        <v>8.9532956600000008E-3</v>
      </c>
      <c r="F3483" s="45">
        <v>1.0239154800000001E-3</v>
      </c>
      <c r="G3483" s="45">
        <v>2.2144859400000001E-3</v>
      </c>
      <c r="H3483" s="45">
        <v>5.7148937200000001E-3</v>
      </c>
    </row>
    <row r="3484" spans="1:8" x14ac:dyDescent="0.35">
      <c r="A3484" s="45" t="s">
        <v>191</v>
      </c>
      <c r="B3484" s="45" t="s">
        <v>8</v>
      </c>
      <c r="C3484" s="45" t="s">
        <v>40</v>
      </c>
      <c r="D3484" s="45">
        <v>1220</v>
      </c>
      <c r="E3484" s="45">
        <v>5.2037129499999998E-3</v>
      </c>
      <c r="F3484" s="45">
        <v>9.7212711999999999E-4</v>
      </c>
      <c r="G3484" s="45">
        <v>5.3554735000000005E-4</v>
      </c>
      <c r="H3484" s="45">
        <v>3.69603801E-3</v>
      </c>
    </row>
    <row r="3485" spans="1:8" x14ac:dyDescent="0.35">
      <c r="A3485" s="45" t="s">
        <v>191</v>
      </c>
      <c r="B3485" s="45" t="s">
        <v>10</v>
      </c>
      <c r="C3485" s="45" t="s">
        <v>40</v>
      </c>
      <c r="D3485" s="45">
        <v>617</v>
      </c>
      <c r="E3485" s="45">
        <v>4.7990198000000001E-3</v>
      </c>
      <c r="F3485" s="45">
        <v>8.4413806999999997E-4</v>
      </c>
      <c r="G3485" s="45">
        <v>4.8179637999999999E-4</v>
      </c>
      <c r="H3485" s="45">
        <v>3.47308487E-3</v>
      </c>
    </row>
    <row r="3486" spans="1:8" x14ac:dyDescent="0.35">
      <c r="A3486" s="45" t="s">
        <v>191</v>
      </c>
      <c r="B3486" s="45" t="s">
        <v>11</v>
      </c>
      <c r="C3486" s="45" t="s">
        <v>40</v>
      </c>
      <c r="D3486" s="45">
        <v>204</v>
      </c>
      <c r="E3486" s="45">
        <v>4.9433208500000003E-3</v>
      </c>
      <c r="F3486" s="45">
        <v>1.06827545E-3</v>
      </c>
      <c r="G3486" s="45">
        <v>4.5161559999999998E-4</v>
      </c>
      <c r="H3486" s="45">
        <v>3.42342932E-3</v>
      </c>
    </row>
    <row r="3487" spans="1:8" x14ac:dyDescent="0.35">
      <c r="A3487" s="45" t="s">
        <v>191</v>
      </c>
      <c r="B3487" s="45" t="s">
        <v>12</v>
      </c>
      <c r="C3487" s="45" t="s">
        <v>40</v>
      </c>
      <c r="D3487" s="45">
        <v>103</v>
      </c>
      <c r="E3487" s="45">
        <v>5.9632323999999999E-3</v>
      </c>
      <c r="F3487" s="45">
        <v>1.1625761799999999E-3</v>
      </c>
      <c r="G3487" s="45">
        <v>6.2499976999999996E-4</v>
      </c>
      <c r="H3487" s="45">
        <v>4.1756559799999999E-3</v>
      </c>
    </row>
    <row r="3488" spans="1:8" x14ac:dyDescent="0.35">
      <c r="A3488" s="45" t="s">
        <v>191</v>
      </c>
      <c r="B3488" s="45" t="s">
        <v>13</v>
      </c>
      <c r="C3488" s="45" t="s">
        <v>40</v>
      </c>
      <c r="D3488" s="45">
        <v>296</v>
      </c>
      <c r="E3488" s="45">
        <v>5.96244659E-3</v>
      </c>
      <c r="F3488" s="45">
        <v>1.1063795700000001E-3</v>
      </c>
      <c r="G3488" s="45">
        <v>6.7430690000000004E-4</v>
      </c>
      <c r="H3488" s="45">
        <v>4.1817596400000002E-3</v>
      </c>
    </row>
    <row r="3489" spans="1:8" x14ac:dyDescent="0.35">
      <c r="A3489" s="45" t="s">
        <v>191</v>
      </c>
      <c r="B3489" s="45" t="s">
        <v>8</v>
      </c>
      <c r="C3489" s="45" t="s">
        <v>41</v>
      </c>
      <c r="D3489" s="45">
        <v>1028</v>
      </c>
      <c r="E3489" s="45">
        <v>7.5448436699999998E-3</v>
      </c>
      <c r="F3489" s="45">
        <v>1.0485117899999999E-3</v>
      </c>
      <c r="G3489" s="45">
        <v>1.3829665099999999E-3</v>
      </c>
      <c r="H3489" s="45">
        <v>5.1133648900000004E-3</v>
      </c>
    </row>
    <row r="3490" spans="1:8" x14ac:dyDescent="0.35">
      <c r="A3490" s="45" t="s">
        <v>191</v>
      </c>
      <c r="B3490" s="45" t="s">
        <v>10</v>
      </c>
      <c r="C3490" s="45" t="s">
        <v>41</v>
      </c>
      <c r="D3490" s="45">
        <v>376</v>
      </c>
      <c r="E3490" s="45">
        <v>6.6409633500000001E-3</v>
      </c>
      <c r="F3490" s="45">
        <v>8.9791396000000003E-4</v>
      </c>
      <c r="G3490" s="45">
        <v>1.21389234E-3</v>
      </c>
      <c r="H3490" s="45">
        <v>4.5291565699999998E-3</v>
      </c>
    </row>
    <row r="3491" spans="1:8" x14ac:dyDescent="0.35">
      <c r="A3491" s="45" t="s">
        <v>191</v>
      </c>
      <c r="B3491" s="45" t="s">
        <v>11</v>
      </c>
      <c r="C3491" s="45" t="s">
        <v>41</v>
      </c>
      <c r="D3491" s="45">
        <v>197</v>
      </c>
      <c r="E3491" s="45">
        <v>6.8552004700000004E-3</v>
      </c>
      <c r="F3491" s="45">
        <v>9.2992080000000004E-4</v>
      </c>
      <c r="G3491" s="45">
        <v>1.29717733E-3</v>
      </c>
      <c r="H3491" s="45">
        <v>4.6281018200000001E-3</v>
      </c>
    </row>
    <row r="3492" spans="1:8" x14ac:dyDescent="0.35">
      <c r="A3492" s="45" t="s">
        <v>191</v>
      </c>
      <c r="B3492" s="45" t="s">
        <v>12</v>
      </c>
      <c r="C3492" s="45" t="s">
        <v>41</v>
      </c>
      <c r="D3492" s="45">
        <v>250</v>
      </c>
      <c r="E3492" s="45">
        <v>9.2763423600000002E-3</v>
      </c>
      <c r="F3492" s="45">
        <v>1.4440738199999999E-3</v>
      </c>
      <c r="G3492" s="45">
        <v>1.3549997699999999E-3</v>
      </c>
      <c r="H3492" s="45">
        <v>6.4772682900000001E-3</v>
      </c>
    </row>
    <row r="3493" spans="1:8" x14ac:dyDescent="0.35">
      <c r="A3493" s="45" t="s">
        <v>191</v>
      </c>
      <c r="B3493" s="45" t="s">
        <v>13</v>
      </c>
      <c r="C3493" s="45" t="s">
        <v>41</v>
      </c>
      <c r="D3493" s="45">
        <v>205</v>
      </c>
      <c r="E3493" s="45">
        <v>7.7538389700000003E-3</v>
      </c>
      <c r="F3493" s="45">
        <v>9.5630057999999995E-4</v>
      </c>
      <c r="G3493" s="45">
        <v>1.8096203700000001E-3</v>
      </c>
      <c r="H3493" s="45">
        <v>4.98791757E-3</v>
      </c>
    </row>
    <row r="3494" spans="1:8" x14ac:dyDescent="0.35">
      <c r="A3494" s="45" t="s">
        <v>191</v>
      </c>
      <c r="B3494" s="45" t="s">
        <v>8</v>
      </c>
      <c r="C3494" s="45" t="s">
        <v>42</v>
      </c>
      <c r="D3494" s="45">
        <v>594</v>
      </c>
      <c r="E3494" s="45">
        <v>9.0202563399999994E-3</v>
      </c>
      <c r="F3494" s="45">
        <v>1.1136049499999999E-3</v>
      </c>
      <c r="G3494" s="45">
        <v>1.6169212800000001E-3</v>
      </c>
      <c r="H3494" s="45">
        <v>6.2897296300000001E-3</v>
      </c>
    </row>
    <row r="3495" spans="1:8" x14ac:dyDescent="0.35">
      <c r="A3495" s="45" t="s">
        <v>191</v>
      </c>
      <c r="B3495" s="45" t="s">
        <v>10</v>
      </c>
      <c r="C3495" s="45" t="s">
        <v>42</v>
      </c>
      <c r="D3495" s="45">
        <v>184</v>
      </c>
      <c r="E3495" s="45">
        <v>7.5403203200000001E-3</v>
      </c>
      <c r="F3495" s="45">
        <v>1.0363826099999999E-3</v>
      </c>
      <c r="G3495" s="45">
        <v>1.41417548E-3</v>
      </c>
      <c r="H3495" s="45">
        <v>5.0897617500000004E-3</v>
      </c>
    </row>
    <row r="3496" spans="1:8" x14ac:dyDescent="0.35">
      <c r="A3496" s="45" t="s">
        <v>191</v>
      </c>
      <c r="B3496" s="45" t="s">
        <v>11</v>
      </c>
      <c r="C3496" s="45" t="s">
        <v>42</v>
      </c>
      <c r="D3496" s="45">
        <v>138</v>
      </c>
      <c r="E3496" s="45">
        <v>9.2178272000000006E-3</v>
      </c>
      <c r="F3496" s="45">
        <v>1.1406331399999999E-3</v>
      </c>
      <c r="G3496" s="45">
        <v>1.4772038499999999E-3</v>
      </c>
      <c r="H3496" s="45">
        <v>6.5999896900000004E-3</v>
      </c>
    </row>
    <row r="3497" spans="1:8" x14ac:dyDescent="0.35">
      <c r="A3497" s="45" t="s">
        <v>191</v>
      </c>
      <c r="B3497" s="45" t="s">
        <v>12</v>
      </c>
      <c r="C3497" s="45" t="s">
        <v>42</v>
      </c>
      <c r="D3497" s="45">
        <v>74</v>
      </c>
      <c r="E3497" s="45">
        <v>9.2967965199999992E-3</v>
      </c>
      <c r="F3497" s="45">
        <v>1.2550047700000001E-3</v>
      </c>
      <c r="G3497" s="45">
        <v>1.73376477E-3</v>
      </c>
      <c r="H3497" s="45">
        <v>6.30802655E-3</v>
      </c>
    </row>
    <row r="3498" spans="1:8" x14ac:dyDescent="0.35">
      <c r="A3498" s="45" t="s">
        <v>191</v>
      </c>
      <c r="B3498" s="45" t="s">
        <v>13</v>
      </c>
      <c r="C3498" s="45" t="s">
        <v>42</v>
      </c>
      <c r="D3498" s="45">
        <v>198</v>
      </c>
      <c r="E3498" s="45">
        <v>1.0154496129999999E-2</v>
      </c>
      <c r="F3498" s="45">
        <v>1.1136829E-3</v>
      </c>
      <c r="G3498" s="45">
        <v>1.85904156E-3</v>
      </c>
      <c r="H3498" s="45">
        <v>7.1817711800000001E-3</v>
      </c>
    </row>
    <row r="3499" spans="1:8" x14ac:dyDescent="0.35">
      <c r="A3499" s="45" t="s">
        <v>191</v>
      </c>
      <c r="B3499" s="45" t="s">
        <v>8</v>
      </c>
      <c r="C3499" s="45" t="s">
        <v>43</v>
      </c>
      <c r="D3499" s="45">
        <v>721</v>
      </c>
      <c r="E3499" s="45">
        <v>7.2817297400000003E-3</v>
      </c>
      <c r="F3499" s="45">
        <v>1.1053800199999999E-3</v>
      </c>
      <c r="G3499" s="45">
        <v>1.19986685E-3</v>
      </c>
      <c r="H3499" s="45">
        <v>4.9764824000000001E-3</v>
      </c>
    </row>
    <row r="3500" spans="1:8" x14ac:dyDescent="0.35">
      <c r="A3500" s="45" t="s">
        <v>191</v>
      </c>
      <c r="B3500" s="45" t="s">
        <v>10</v>
      </c>
      <c r="C3500" s="45" t="s">
        <v>43</v>
      </c>
      <c r="D3500" s="45">
        <v>319</v>
      </c>
      <c r="E3500" s="45">
        <v>6.5335464400000003E-3</v>
      </c>
      <c r="F3500" s="45">
        <v>8.8184261999999999E-4</v>
      </c>
      <c r="G3500" s="45">
        <v>1.0906476200000001E-3</v>
      </c>
      <c r="H3500" s="45">
        <v>4.5610557300000002E-3</v>
      </c>
    </row>
    <row r="3501" spans="1:8" x14ac:dyDescent="0.35">
      <c r="A3501" s="45" t="s">
        <v>191</v>
      </c>
      <c r="B3501" s="45" t="s">
        <v>11</v>
      </c>
      <c r="C3501" s="45" t="s">
        <v>43</v>
      </c>
      <c r="D3501" s="45">
        <v>145</v>
      </c>
      <c r="E3501" s="45">
        <v>6.9439652599999997E-3</v>
      </c>
      <c r="F3501" s="45">
        <v>1.42552657E-3</v>
      </c>
      <c r="G3501" s="45">
        <v>1.19715812E-3</v>
      </c>
      <c r="H3501" s="45">
        <v>4.3212800999999999E-3</v>
      </c>
    </row>
    <row r="3502" spans="1:8" x14ac:dyDescent="0.35">
      <c r="A3502" s="45" t="s">
        <v>191</v>
      </c>
      <c r="B3502" s="45" t="s">
        <v>12</v>
      </c>
      <c r="C3502" s="45" t="s">
        <v>43</v>
      </c>
      <c r="D3502" s="45">
        <v>73</v>
      </c>
      <c r="E3502" s="45">
        <v>8.8386286600000002E-3</v>
      </c>
      <c r="F3502" s="45">
        <v>1.1312465900000001E-3</v>
      </c>
      <c r="G3502" s="45">
        <v>1.23604747E-3</v>
      </c>
      <c r="H3502" s="45">
        <v>6.4713341399999999E-3</v>
      </c>
    </row>
    <row r="3503" spans="1:8" x14ac:dyDescent="0.35">
      <c r="A3503" s="45" t="s">
        <v>191</v>
      </c>
      <c r="B3503" s="45" t="s">
        <v>13</v>
      </c>
      <c r="C3503" s="45" t="s">
        <v>43</v>
      </c>
      <c r="D3503" s="45">
        <v>184</v>
      </c>
      <c r="E3503" s="45">
        <v>8.2273422500000002E-3</v>
      </c>
      <c r="F3503" s="45">
        <v>1.2303741500000001E-3</v>
      </c>
      <c r="G3503" s="45">
        <v>1.3770000699999999E-3</v>
      </c>
      <c r="H3503" s="45">
        <v>5.6199675500000004E-3</v>
      </c>
    </row>
    <row r="3504" spans="1:8" x14ac:dyDescent="0.35">
      <c r="A3504" s="45" t="s">
        <v>191</v>
      </c>
      <c r="B3504" s="45" t="s">
        <v>8</v>
      </c>
      <c r="C3504" s="45" t="s">
        <v>44</v>
      </c>
      <c r="D3504" s="45">
        <v>312</v>
      </c>
      <c r="E3504" s="45">
        <v>8.6267655399999994E-3</v>
      </c>
      <c r="F3504" s="45">
        <v>6.1720950999999999E-4</v>
      </c>
      <c r="G3504" s="45">
        <v>1.3696727200000001E-3</v>
      </c>
      <c r="H3504" s="45">
        <v>6.6398828299999999E-3</v>
      </c>
    </row>
    <row r="3505" spans="1:8" x14ac:dyDescent="0.35">
      <c r="A3505" s="45" t="s">
        <v>191</v>
      </c>
      <c r="B3505" s="45" t="s">
        <v>10</v>
      </c>
      <c r="C3505" s="45" t="s">
        <v>44</v>
      </c>
      <c r="D3505" s="45">
        <v>99</v>
      </c>
      <c r="E3505" s="45">
        <v>6.8433171999999999E-3</v>
      </c>
      <c r="F3505" s="45">
        <v>6.7281586999999999E-4</v>
      </c>
      <c r="G3505" s="45">
        <v>1.0203888599999999E-3</v>
      </c>
      <c r="H3505" s="45">
        <v>5.1501120000000001E-3</v>
      </c>
    </row>
    <row r="3506" spans="1:8" x14ac:dyDescent="0.35">
      <c r="A3506" s="45" t="s">
        <v>191</v>
      </c>
      <c r="B3506" s="45" t="s">
        <v>11</v>
      </c>
      <c r="C3506" s="45" t="s">
        <v>44</v>
      </c>
      <c r="D3506" s="45">
        <v>67</v>
      </c>
      <c r="E3506" s="45">
        <v>9.1081050700000006E-3</v>
      </c>
      <c r="F3506" s="45">
        <v>5.5952853000000005E-4</v>
      </c>
      <c r="G3506" s="45">
        <v>1.3305000399999999E-3</v>
      </c>
      <c r="H3506" s="45">
        <v>7.2180760400000002E-3</v>
      </c>
    </row>
    <row r="3507" spans="1:8" x14ac:dyDescent="0.35">
      <c r="A3507" s="45" t="s">
        <v>191</v>
      </c>
      <c r="B3507" s="45" t="s">
        <v>12</v>
      </c>
      <c r="C3507" s="45" t="s">
        <v>44</v>
      </c>
      <c r="D3507" s="45">
        <v>46</v>
      </c>
      <c r="E3507" s="45">
        <v>1.0931461070000001E-2</v>
      </c>
      <c r="F3507" s="45">
        <v>6.9394099000000004E-4</v>
      </c>
      <c r="G3507" s="45">
        <v>1.7801426700000001E-3</v>
      </c>
      <c r="H3507" s="45">
        <v>8.4573769800000004E-3</v>
      </c>
    </row>
    <row r="3508" spans="1:8" x14ac:dyDescent="0.35">
      <c r="A3508" s="45" t="s">
        <v>191</v>
      </c>
      <c r="B3508" s="45" t="s">
        <v>13</v>
      </c>
      <c r="C3508" s="45" t="s">
        <v>44</v>
      </c>
      <c r="D3508" s="45">
        <v>100</v>
      </c>
      <c r="E3508" s="45">
        <v>9.0097219799999996E-3</v>
      </c>
      <c r="F3508" s="45">
        <v>5.6550899999999996E-4</v>
      </c>
      <c r="G3508" s="45">
        <v>1.5528932700000001E-3</v>
      </c>
      <c r="H3508" s="45">
        <v>6.8913192E-3</v>
      </c>
    </row>
    <row r="3509" spans="1:8" x14ac:dyDescent="0.35">
      <c r="A3509" s="45" t="s">
        <v>191</v>
      </c>
      <c r="B3509" s="45" t="s">
        <v>8</v>
      </c>
      <c r="C3509" s="45" t="s">
        <v>45</v>
      </c>
      <c r="D3509" s="45">
        <v>1105</v>
      </c>
      <c r="E3509" s="45">
        <v>7.0908012599999997E-3</v>
      </c>
      <c r="F3509" s="45">
        <v>8.492854E-4</v>
      </c>
      <c r="G3509" s="45">
        <v>1.3254040600000001E-3</v>
      </c>
      <c r="H3509" s="45">
        <v>4.9161112899999996E-3</v>
      </c>
    </row>
    <row r="3510" spans="1:8" x14ac:dyDescent="0.35">
      <c r="A3510" s="45" t="s">
        <v>191</v>
      </c>
      <c r="B3510" s="45" t="s">
        <v>10</v>
      </c>
      <c r="C3510" s="45" t="s">
        <v>45</v>
      </c>
      <c r="D3510" s="45">
        <v>413</v>
      </c>
      <c r="E3510" s="45">
        <v>5.8627306799999999E-3</v>
      </c>
      <c r="F3510" s="45">
        <v>6.9758292999999995E-4</v>
      </c>
      <c r="G3510" s="45">
        <v>1.10270355E-3</v>
      </c>
      <c r="H3510" s="45">
        <v>4.0624437100000004E-3</v>
      </c>
    </row>
    <row r="3511" spans="1:8" x14ac:dyDescent="0.35">
      <c r="A3511" s="45" t="s">
        <v>191</v>
      </c>
      <c r="B3511" s="45" t="s">
        <v>11</v>
      </c>
      <c r="C3511" s="45" t="s">
        <v>45</v>
      </c>
      <c r="D3511" s="45">
        <v>273</v>
      </c>
      <c r="E3511" s="45">
        <v>7.0034592799999998E-3</v>
      </c>
      <c r="F3511" s="45">
        <v>7.8919896000000003E-4</v>
      </c>
      <c r="G3511" s="45">
        <v>1.30664064E-3</v>
      </c>
      <c r="H3511" s="45">
        <v>4.9076191399999997E-3</v>
      </c>
    </row>
    <row r="3512" spans="1:8" x14ac:dyDescent="0.35">
      <c r="A3512" s="45" t="s">
        <v>191</v>
      </c>
      <c r="B3512" s="45" t="s">
        <v>12</v>
      </c>
      <c r="C3512" s="45" t="s">
        <v>45</v>
      </c>
      <c r="D3512" s="45">
        <v>156</v>
      </c>
      <c r="E3512" s="45">
        <v>9.4644020799999999E-3</v>
      </c>
      <c r="F3512" s="45">
        <v>1.19264875E-3</v>
      </c>
      <c r="G3512" s="45">
        <v>1.6409956999999999E-3</v>
      </c>
      <c r="H3512" s="45">
        <v>6.6307571199999997E-3</v>
      </c>
    </row>
    <row r="3513" spans="1:8" x14ac:dyDescent="0.35">
      <c r="A3513" s="45" t="s">
        <v>191</v>
      </c>
      <c r="B3513" s="45" t="s">
        <v>13</v>
      </c>
      <c r="C3513" s="45" t="s">
        <v>45</v>
      </c>
      <c r="D3513" s="45">
        <v>263</v>
      </c>
      <c r="E3513" s="45">
        <v>7.7020399599999996E-3</v>
      </c>
      <c r="F3513" s="45">
        <v>9.4621330999999996E-4</v>
      </c>
      <c r="G3513" s="45">
        <v>1.50740188E-3</v>
      </c>
      <c r="H3513" s="45">
        <v>5.2484242699999996E-3</v>
      </c>
    </row>
    <row r="3514" spans="1:8" x14ac:dyDescent="0.35">
      <c r="A3514" s="45" t="s">
        <v>191</v>
      </c>
      <c r="B3514" s="45" t="s">
        <v>8</v>
      </c>
      <c r="C3514" s="45" t="s">
        <v>46</v>
      </c>
      <c r="D3514" s="45">
        <v>548</v>
      </c>
      <c r="E3514" s="45">
        <v>8.0125115799999994E-3</v>
      </c>
      <c r="F3514" s="45">
        <v>9.3325452999999995E-4</v>
      </c>
      <c r="G3514" s="45">
        <v>1.5249896199999999E-3</v>
      </c>
      <c r="H3514" s="45">
        <v>5.55426696E-3</v>
      </c>
    </row>
    <row r="3515" spans="1:8" x14ac:dyDescent="0.35">
      <c r="A3515" s="45" t="s">
        <v>191</v>
      </c>
      <c r="B3515" s="45" t="s">
        <v>10</v>
      </c>
      <c r="C3515" s="45" t="s">
        <v>46</v>
      </c>
      <c r="D3515" s="45">
        <v>197</v>
      </c>
      <c r="E3515" s="45">
        <v>7.2452526199999999E-3</v>
      </c>
      <c r="F3515" s="45">
        <v>7.3698038999999999E-4</v>
      </c>
      <c r="G3515" s="45">
        <v>1.4437039500000001E-3</v>
      </c>
      <c r="H3515" s="45">
        <v>5.0645678100000001E-3</v>
      </c>
    </row>
    <row r="3516" spans="1:8" x14ac:dyDescent="0.35">
      <c r="A3516" s="45" t="s">
        <v>191</v>
      </c>
      <c r="B3516" s="45" t="s">
        <v>11</v>
      </c>
      <c r="C3516" s="45" t="s">
        <v>46</v>
      </c>
      <c r="D3516" s="45">
        <v>134</v>
      </c>
      <c r="E3516" s="45">
        <v>7.4750377699999999E-3</v>
      </c>
      <c r="F3516" s="45">
        <v>8.7971578000000002E-4</v>
      </c>
      <c r="G3516" s="45">
        <v>1.1960162100000001E-3</v>
      </c>
      <c r="H3516" s="45">
        <v>5.3993053199999997E-3</v>
      </c>
    </row>
    <row r="3517" spans="1:8" x14ac:dyDescent="0.35">
      <c r="A3517" s="45" t="s">
        <v>191</v>
      </c>
      <c r="B3517" s="45" t="s">
        <v>12</v>
      </c>
      <c r="C3517" s="45" t="s">
        <v>46</v>
      </c>
      <c r="D3517" s="45">
        <v>81</v>
      </c>
      <c r="E3517" s="45">
        <v>9.67492545E-3</v>
      </c>
      <c r="F3517" s="45">
        <v>1.2811497499999999E-3</v>
      </c>
      <c r="G3517" s="45">
        <v>2.0467533000000002E-3</v>
      </c>
      <c r="H3517" s="45">
        <v>6.3470219600000001E-3</v>
      </c>
    </row>
    <row r="3518" spans="1:8" x14ac:dyDescent="0.35">
      <c r="A3518" s="45" t="s">
        <v>191</v>
      </c>
      <c r="B3518" s="45" t="s">
        <v>13</v>
      </c>
      <c r="C3518" s="45" t="s">
        <v>46</v>
      </c>
      <c r="D3518" s="45">
        <v>136</v>
      </c>
      <c r="E3518" s="45">
        <v>8.6633643900000008E-3</v>
      </c>
      <c r="F3518" s="45">
        <v>1.0631125100000001E-3</v>
      </c>
      <c r="G3518" s="45">
        <v>1.65611357E-3</v>
      </c>
      <c r="H3518" s="45">
        <v>5.9441378299999997E-3</v>
      </c>
    </row>
    <row r="3519" spans="1:8" x14ac:dyDescent="0.35">
      <c r="A3519" s="45" t="s">
        <v>191</v>
      </c>
      <c r="B3519" s="45" t="s">
        <v>8</v>
      </c>
      <c r="C3519" s="45" t="s">
        <v>47</v>
      </c>
      <c r="D3519" s="45">
        <v>373</v>
      </c>
      <c r="E3519" s="45">
        <v>8.0411265200000005E-3</v>
      </c>
      <c r="F3519" s="45">
        <v>4.570981E-4</v>
      </c>
      <c r="G3519" s="45">
        <v>1.7527117599999999E-3</v>
      </c>
      <c r="H3519" s="45">
        <v>5.8197420799999998E-3</v>
      </c>
    </row>
    <row r="3520" spans="1:8" x14ac:dyDescent="0.35">
      <c r="A3520" s="45" t="s">
        <v>191</v>
      </c>
      <c r="B3520" s="45" t="s">
        <v>10</v>
      </c>
      <c r="C3520" s="45" t="s">
        <v>47</v>
      </c>
      <c r="D3520" s="45">
        <v>144</v>
      </c>
      <c r="E3520" s="45">
        <v>7.0531119099999998E-3</v>
      </c>
      <c r="F3520" s="45">
        <v>3.5895677999999998E-4</v>
      </c>
      <c r="G3520" s="45">
        <v>1.51371182E-3</v>
      </c>
      <c r="H3520" s="45">
        <v>5.1688687099999998E-3</v>
      </c>
    </row>
    <row r="3521" spans="1:8" x14ac:dyDescent="0.35">
      <c r="A3521" s="45" t="s">
        <v>191</v>
      </c>
      <c r="B3521" s="45" t="s">
        <v>11</v>
      </c>
      <c r="C3521" s="45" t="s">
        <v>47</v>
      </c>
      <c r="D3521" s="45">
        <v>105</v>
      </c>
      <c r="E3521" s="45">
        <v>8.4239415600000003E-3</v>
      </c>
      <c r="F3521" s="45">
        <v>4.9294507999999996E-4</v>
      </c>
      <c r="G3521" s="45">
        <v>1.9075174E-3</v>
      </c>
      <c r="H3521" s="45">
        <v>6.0124556599999998E-3</v>
      </c>
    </row>
    <row r="3522" spans="1:8" x14ac:dyDescent="0.35">
      <c r="A3522" s="45" t="s">
        <v>191</v>
      </c>
      <c r="B3522" s="45" t="s">
        <v>12</v>
      </c>
      <c r="C3522" s="45" t="s">
        <v>47</v>
      </c>
      <c r="D3522" s="45">
        <v>24</v>
      </c>
      <c r="E3522" s="45">
        <v>1.4126639490000001E-2</v>
      </c>
      <c r="F3522" s="45">
        <v>1.9058639700000001E-3</v>
      </c>
      <c r="G3522" s="45">
        <v>2.1976270699999999E-3</v>
      </c>
      <c r="H3522" s="45">
        <v>1.0010127069999999E-2</v>
      </c>
    </row>
    <row r="3523" spans="1:8" x14ac:dyDescent="0.35">
      <c r="A3523" s="45" t="s">
        <v>191</v>
      </c>
      <c r="B3523" s="45" t="s">
        <v>13</v>
      </c>
      <c r="C3523" s="45" t="s">
        <v>47</v>
      </c>
      <c r="D3523" s="45">
        <v>100</v>
      </c>
      <c r="E3523" s="45">
        <v>7.6013886399999998E-3</v>
      </c>
      <c r="F3523" s="45">
        <v>2.1307847E-4</v>
      </c>
      <c r="G3523" s="45">
        <v>1.82754606E-3</v>
      </c>
      <c r="H3523" s="45">
        <v>5.5489580900000002E-3</v>
      </c>
    </row>
    <row r="3524" spans="1:8" x14ac:dyDescent="0.35">
      <c r="A3524" s="45" t="s">
        <v>191</v>
      </c>
      <c r="B3524" s="45" t="s">
        <v>8</v>
      </c>
      <c r="C3524" s="45" t="s">
        <v>48</v>
      </c>
      <c r="D3524" s="45">
        <v>1376</v>
      </c>
      <c r="E3524" s="45">
        <v>6.0342223400000001E-3</v>
      </c>
      <c r="F3524" s="45">
        <v>1.0188631399999999E-3</v>
      </c>
      <c r="G3524" s="45">
        <v>7.5442583000000002E-4</v>
      </c>
      <c r="H3524" s="45">
        <v>4.2609328800000002E-3</v>
      </c>
    </row>
    <row r="3525" spans="1:8" x14ac:dyDescent="0.35">
      <c r="A3525" s="45" t="s">
        <v>191</v>
      </c>
      <c r="B3525" s="45" t="s">
        <v>10</v>
      </c>
      <c r="C3525" s="45" t="s">
        <v>48</v>
      </c>
      <c r="D3525" s="45">
        <v>456</v>
      </c>
      <c r="E3525" s="45">
        <v>5.2731580399999999E-3</v>
      </c>
      <c r="F3525" s="45">
        <v>9.7026759000000005E-4</v>
      </c>
      <c r="G3525" s="45">
        <v>6.4822407000000002E-4</v>
      </c>
      <c r="H3525" s="45">
        <v>3.6546659399999998E-3</v>
      </c>
    </row>
    <row r="3526" spans="1:8" x14ac:dyDescent="0.35">
      <c r="A3526" s="45" t="s">
        <v>191</v>
      </c>
      <c r="B3526" s="45" t="s">
        <v>11</v>
      </c>
      <c r="C3526" s="45" t="s">
        <v>48</v>
      </c>
      <c r="D3526" s="45">
        <v>264</v>
      </c>
      <c r="E3526" s="45">
        <v>5.9836206700000002E-3</v>
      </c>
      <c r="F3526" s="45">
        <v>9.4074399999999998E-4</v>
      </c>
      <c r="G3526" s="45">
        <v>6.5437332999999996E-4</v>
      </c>
      <c r="H3526" s="45">
        <v>4.3885028599999999E-3</v>
      </c>
    </row>
    <row r="3527" spans="1:8" x14ac:dyDescent="0.35">
      <c r="A3527" s="45" t="s">
        <v>191</v>
      </c>
      <c r="B3527" s="45" t="s">
        <v>12</v>
      </c>
      <c r="C3527" s="45" t="s">
        <v>48</v>
      </c>
      <c r="D3527" s="45">
        <v>171</v>
      </c>
      <c r="E3527" s="45">
        <v>7.5846055499999999E-3</v>
      </c>
      <c r="F3527" s="45">
        <v>1.2769382600000001E-3</v>
      </c>
      <c r="G3527" s="45">
        <v>8.5478910000000004E-4</v>
      </c>
      <c r="H3527" s="45">
        <v>5.4528776999999999E-3</v>
      </c>
    </row>
    <row r="3528" spans="1:8" x14ac:dyDescent="0.35">
      <c r="A3528" s="45" t="s">
        <v>191</v>
      </c>
      <c r="B3528" s="45" t="s">
        <v>13</v>
      </c>
      <c r="C3528" s="45" t="s">
        <v>48</v>
      </c>
      <c r="D3528" s="45">
        <v>485</v>
      </c>
      <c r="E3528" s="45">
        <v>6.2306937400000003E-3</v>
      </c>
      <c r="F3528" s="45">
        <v>1.0160841299999999E-3</v>
      </c>
      <c r="G3528" s="45">
        <v>8.7335313000000002E-4</v>
      </c>
      <c r="H3528" s="45">
        <v>4.3412559600000001E-3</v>
      </c>
    </row>
    <row r="3529" spans="1:8" x14ac:dyDescent="0.35">
      <c r="A3529" s="45" t="s">
        <v>191</v>
      </c>
      <c r="B3529" s="45" t="s">
        <v>8</v>
      </c>
      <c r="C3529" s="45" t="s">
        <v>49</v>
      </c>
      <c r="D3529" s="45">
        <v>907</v>
      </c>
      <c r="E3529" s="45">
        <v>7.47590732E-3</v>
      </c>
      <c r="F3529" s="45">
        <v>1.0430445899999999E-3</v>
      </c>
      <c r="G3529" s="45">
        <v>9.9955567999999995E-4</v>
      </c>
      <c r="H3529" s="45">
        <v>5.4220642599999997E-3</v>
      </c>
    </row>
    <row r="3530" spans="1:8" x14ac:dyDescent="0.35">
      <c r="A3530" s="45" t="s">
        <v>191</v>
      </c>
      <c r="B3530" s="45" t="s">
        <v>10</v>
      </c>
      <c r="C3530" s="45" t="s">
        <v>49</v>
      </c>
      <c r="D3530" s="45">
        <v>368</v>
      </c>
      <c r="E3530" s="45">
        <v>6.8093923700000003E-3</v>
      </c>
      <c r="F3530" s="45">
        <v>9.6093096999999995E-4</v>
      </c>
      <c r="G3530" s="45">
        <v>9.5520684000000001E-4</v>
      </c>
      <c r="H3530" s="45">
        <v>4.8823405000000004E-3</v>
      </c>
    </row>
    <row r="3531" spans="1:8" x14ac:dyDescent="0.35">
      <c r="A3531" s="45" t="s">
        <v>191</v>
      </c>
      <c r="B3531" s="45" t="s">
        <v>11</v>
      </c>
      <c r="C3531" s="45" t="s">
        <v>49</v>
      </c>
      <c r="D3531" s="45">
        <v>242</v>
      </c>
      <c r="E3531" s="45">
        <v>7.78920814E-3</v>
      </c>
      <c r="F3531" s="45">
        <v>9.4849989000000002E-4</v>
      </c>
      <c r="G3531" s="45">
        <v>9.9814407999999997E-4</v>
      </c>
      <c r="H3531" s="45">
        <v>5.8307026200000002E-3</v>
      </c>
    </row>
    <row r="3532" spans="1:8" x14ac:dyDescent="0.35">
      <c r="A3532" s="45" t="s">
        <v>191</v>
      </c>
      <c r="B3532" s="45" t="s">
        <v>12</v>
      </c>
      <c r="C3532" s="45" t="s">
        <v>49</v>
      </c>
      <c r="D3532" s="45">
        <v>68</v>
      </c>
      <c r="E3532" s="45">
        <v>7.60859177E-3</v>
      </c>
      <c r="F3532" s="45">
        <v>1.08626063E-3</v>
      </c>
      <c r="G3532" s="45">
        <v>1.00490173E-3</v>
      </c>
      <c r="H3532" s="45">
        <v>5.5060250500000001E-3</v>
      </c>
    </row>
    <row r="3533" spans="1:8" x14ac:dyDescent="0.35">
      <c r="A3533" s="45" t="s">
        <v>191</v>
      </c>
      <c r="B3533" s="45" t="s">
        <v>13</v>
      </c>
      <c r="C3533" s="45" t="s">
        <v>49</v>
      </c>
      <c r="D3533" s="45">
        <v>229</v>
      </c>
      <c r="E3533" s="45">
        <v>8.17650189E-3</v>
      </c>
      <c r="F3533" s="45">
        <v>1.26207925E-3</v>
      </c>
      <c r="G3533" s="45">
        <v>1.0707279700000001E-3</v>
      </c>
      <c r="H3533" s="45">
        <v>5.8326255099999998E-3</v>
      </c>
    </row>
    <row r="3534" spans="1:8" x14ac:dyDescent="0.35">
      <c r="A3534" s="45" t="s">
        <v>191</v>
      </c>
      <c r="B3534" s="45" t="s">
        <v>8</v>
      </c>
      <c r="C3534" s="45" t="s">
        <v>50</v>
      </c>
      <c r="D3534" s="45">
        <v>408</v>
      </c>
      <c r="E3534" s="45">
        <v>8.9096538999999999E-3</v>
      </c>
      <c r="F3534" s="45">
        <v>1.1058628E-3</v>
      </c>
      <c r="G3534" s="45">
        <v>2.5034038899999999E-3</v>
      </c>
      <c r="H3534" s="45">
        <v>5.3002164999999997E-3</v>
      </c>
    </row>
    <row r="3535" spans="1:8" x14ac:dyDescent="0.35">
      <c r="A3535" s="45" t="s">
        <v>191</v>
      </c>
      <c r="B3535" s="45" t="s">
        <v>10</v>
      </c>
      <c r="C3535" s="45" t="s">
        <v>50</v>
      </c>
      <c r="D3535" s="45">
        <v>162</v>
      </c>
      <c r="E3535" s="45">
        <v>8.0453386999999998E-3</v>
      </c>
      <c r="F3535" s="45">
        <v>9.8879717999999996E-4</v>
      </c>
      <c r="G3535" s="45">
        <v>2.2710188500000002E-3</v>
      </c>
      <c r="H3535" s="45">
        <v>4.7853792899999999E-3</v>
      </c>
    </row>
    <row r="3536" spans="1:8" x14ac:dyDescent="0.35">
      <c r="A3536" s="45" t="s">
        <v>191</v>
      </c>
      <c r="B3536" s="45" t="s">
        <v>11</v>
      </c>
      <c r="C3536" s="45" t="s">
        <v>50</v>
      </c>
      <c r="D3536" s="45">
        <v>85</v>
      </c>
      <c r="E3536" s="45">
        <v>8.8314268099999992E-3</v>
      </c>
      <c r="F3536" s="45">
        <v>8.5852368000000003E-4</v>
      </c>
      <c r="G3536" s="45">
        <v>2.4892426799999999E-3</v>
      </c>
      <c r="H3536" s="45">
        <v>5.48365989E-3</v>
      </c>
    </row>
    <row r="3537" spans="1:8" x14ac:dyDescent="0.35">
      <c r="A3537" s="45" t="s">
        <v>191</v>
      </c>
      <c r="B3537" s="45" t="s">
        <v>12</v>
      </c>
      <c r="C3537" s="45" t="s">
        <v>50</v>
      </c>
      <c r="D3537" s="45">
        <v>50</v>
      </c>
      <c r="E3537" s="45">
        <v>1.148865718E-2</v>
      </c>
      <c r="F3537" s="45">
        <v>1.69351827E-3</v>
      </c>
      <c r="G3537" s="45">
        <v>3.12199049E-3</v>
      </c>
      <c r="H3537" s="45">
        <v>6.67291645E-3</v>
      </c>
    </row>
    <row r="3538" spans="1:8" x14ac:dyDescent="0.35">
      <c r="A3538" s="45" t="s">
        <v>191</v>
      </c>
      <c r="B3538" s="45" t="s">
        <v>13</v>
      </c>
      <c r="C3538" s="45" t="s">
        <v>50</v>
      </c>
      <c r="D3538" s="45">
        <v>111</v>
      </c>
      <c r="E3538" s="45">
        <v>9.0692773399999992E-3</v>
      </c>
      <c r="F3538" s="45">
        <v>1.20140951E-3</v>
      </c>
      <c r="G3538" s="45">
        <v>2.574762E-3</v>
      </c>
      <c r="H3538" s="45">
        <v>5.2927925499999997E-3</v>
      </c>
    </row>
    <row r="3539" spans="1:8" x14ac:dyDescent="0.35">
      <c r="A3539" s="45" t="s">
        <v>191</v>
      </c>
      <c r="B3539" s="45" t="s">
        <v>8</v>
      </c>
      <c r="C3539" s="45" t="s">
        <v>51</v>
      </c>
      <c r="D3539" s="45">
        <v>795</v>
      </c>
      <c r="E3539" s="45">
        <v>7.10720916E-3</v>
      </c>
      <c r="F3539" s="45">
        <v>1.03202864E-3</v>
      </c>
      <c r="G3539" s="45">
        <v>7.0625123000000003E-4</v>
      </c>
      <c r="H3539" s="45">
        <v>5.3689288300000004E-3</v>
      </c>
    </row>
    <row r="3540" spans="1:8" x14ac:dyDescent="0.35">
      <c r="A3540" s="45" t="s">
        <v>191</v>
      </c>
      <c r="B3540" s="45" t="s">
        <v>10</v>
      </c>
      <c r="C3540" s="45" t="s">
        <v>51</v>
      </c>
      <c r="D3540" s="45">
        <v>325</v>
      </c>
      <c r="E3540" s="45">
        <v>6.5790595800000002E-3</v>
      </c>
      <c r="F3540" s="45">
        <v>8.3165929999999999E-4</v>
      </c>
      <c r="G3540" s="45">
        <v>6.8596843999999999E-4</v>
      </c>
      <c r="H3540" s="45">
        <v>5.0614313900000001E-3</v>
      </c>
    </row>
    <row r="3541" spans="1:8" x14ac:dyDescent="0.35">
      <c r="A3541" s="45" t="s">
        <v>191</v>
      </c>
      <c r="B3541" s="45" t="s">
        <v>11</v>
      </c>
      <c r="C3541" s="45" t="s">
        <v>51</v>
      </c>
      <c r="D3541" s="45">
        <v>166</v>
      </c>
      <c r="E3541" s="45">
        <v>6.7905647800000002E-3</v>
      </c>
      <c r="F3541" s="45">
        <v>1.00059938E-3</v>
      </c>
      <c r="G3541" s="45">
        <v>6.4933323000000004E-4</v>
      </c>
      <c r="H3541" s="45">
        <v>5.1406317100000003E-3</v>
      </c>
    </row>
    <row r="3542" spans="1:8" x14ac:dyDescent="0.35">
      <c r="A3542" s="45" t="s">
        <v>191</v>
      </c>
      <c r="B3542" s="45" t="s">
        <v>12</v>
      </c>
      <c r="C3542" s="45" t="s">
        <v>51</v>
      </c>
      <c r="D3542" s="45">
        <v>70</v>
      </c>
      <c r="E3542" s="45">
        <v>8.7098212000000005E-3</v>
      </c>
      <c r="F3542" s="45">
        <v>1.50578678E-3</v>
      </c>
      <c r="G3542" s="45">
        <v>7.7215582000000004E-4</v>
      </c>
      <c r="H3542" s="45">
        <v>6.4318780899999999E-3</v>
      </c>
    </row>
    <row r="3543" spans="1:8" x14ac:dyDescent="0.35">
      <c r="A3543" s="45" t="s">
        <v>191</v>
      </c>
      <c r="B3543" s="45" t="s">
        <v>13</v>
      </c>
      <c r="C3543" s="45" t="s">
        <v>51</v>
      </c>
      <c r="D3543" s="45">
        <v>234</v>
      </c>
      <c r="E3543" s="45">
        <v>7.5859644499999997E-3</v>
      </c>
      <c r="F3543" s="45">
        <v>1.1908928399999999E-3</v>
      </c>
      <c r="G3543" s="45">
        <v>7.5508445999999995E-4</v>
      </c>
      <c r="H3543" s="45">
        <v>5.6399867000000003E-3</v>
      </c>
    </row>
    <row r="3544" spans="1:8" x14ac:dyDescent="0.35">
      <c r="A3544" s="45" t="s">
        <v>191</v>
      </c>
      <c r="B3544" s="45" t="s">
        <v>8</v>
      </c>
      <c r="C3544" s="45" t="s">
        <v>52</v>
      </c>
      <c r="D3544" s="45">
        <v>1249</v>
      </c>
      <c r="E3544" s="45">
        <v>5.0636895999999999E-3</v>
      </c>
      <c r="F3544" s="45">
        <v>8.1589320999999996E-4</v>
      </c>
      <c r="G3544" s="45">
        <v>6.5204917E-4</v>
      </c>
      <c r="H3544" s="45">
        <v>3.5957467200000001E-3</v>
      </c>
    </row>
    <row r="3545" spans="1:8" x14ac:dyDescent="0.35">
      <c r="A3545" s="45" t="s">
        <v>191</v>
      </c>
      <c r="B3545" s="45" t="s">
        <v>10</v>
      </c>
      <c r="C3545" s="45" t="s">
        <v>52</v>
      </c>
      <c r="D3545" s="45">
        <v>411</v>
      </c>
      <c r="E3545" s="45">
        <v>4.6176610500000001E-3</v>
      </c>
      <c r="F3545" s="45">
        <v>7.0568035999999995E-4</v>
      </c>
      <c r="G3545" s="45">
        <v>6.2626700000000001E-4</v>
      </c>
      <c r="H3545" s="45">
        <v>3.28571323E-3</v>
      </c>
    </row>
    <row r="3546" spans="1:8" x14ac:dyDescent="0.35">
      <c r="A3546" s="45" t="s">
        <v>191</v>
      </c>
      <c r="B3546" s="45" t="s">
        <v>11</v>
      </c>
      <c r="C3546" s="45" t="s">
        <v>52</v>
      </c>
      <c r="D3546" s="45">
        <v>231</v>
      </c>
      <c r="E3546" s="45">
        <v>5.0582208599999996E-3</v>
      </c>
      <c r="F3546" s="45">
        <v>8.1289055999999996E-4</v>
      </c>
      <c r="G3546" s="45">
        <v>5.5254904999999996E-4</v>
      </c>
      <c r="H3546" s="45">
        <v>3.6927807199999998E-3</v>
      </c>
    </row>
    <row r="3547" spans="1:8" x14ac:dyDescent="0.35">
      <c r="A3547" s="45" t="s">
        <v>191</v>
      </c>
      <c r="B3547" s="45" t="s">
        <v>12</v>
      </c>
      <c r="C3547" s="45" t="s">
        <v>52</v>
      </c>
      <c r="D3547" s="45">
        <v>81</v>
      </c>
      <c r="E3547" s="45">
        <v>7.0217475700000004E-3</v>
      </c>
      <c r="F3547" s="45">
        <v>1.2545722399999999E-3</v>
      </c>
      <c r="G3547" s="45">
        <v>6.1271122000000004E-4</v>
      </c>
      <c r="H3547" s="45">
        <v>5.1544636499999998E-3</v>
      </c>
    </row>
    <row r="3548" spans="1:8" x14ac:dyDescent="0.35">
      <c r="A3548" s="45" t="s">
        <v>191</v>
      </c>
      <c r="B3548" s="45" t="s">
        <v>13</v>
      </c>
      <c r="C3548" s="45" t="s">
        <v>52</v>
      </c>
      <c r="D3548" s="45">
        <v>526</v>
      </c>
      <c r="E3548" s="45">
        <v>5.1130780399999999E-3</v>
      </c>
      <c r="F3548" s="45">
        <v>8.3577551999999995E-4</v>
      </c>
      <c r="G3548" s="45">
        <v>7.2194912999999996E-4</v>
      </c>
      <c r="H3548" s="45">
        <v>3.5553528799999999E-3</v>
      </c>
    </row>
    <row r="3549" spans="1:8" x14ac:dyDescent="0.35">
      <c r="A3549" s="45" t="s">
        <v>191</v>
      </c>
      <c r="B3549" s="45" t="s">
        <v>8</v>
      </c>
      <c r="C3549" s="45" t="s">
        <v>53</v>
      </c>
      <c r="D3549" s="45">
        <v>507</v>
      </c>
      <c r="E3549" s="45">
        <v>7.4526533600000004E-3</v>
      </c>
      <c r="F3549" s="45">
        <v>1.0208696300000001E-3</v>
      </c>
      <c r="G3549" s="45">
        <v>9.7441352999999998E-4</v>
      </c>
      <c r="H3549" s="45">
        <v>5.4573240700000001E-3</v>
      </c>
    </row>
    <row r="3550" spans="1:8" x14ac:dyDescent="0.35">
      <c r="A3550" s="45" t="s">
        <v>191</v>
      </c>
      <c r="B3550" s="45" t="s">
        <v>10</v>
      </c>
      <c r="C3550" s="45" t="s">
        <v>53</v>
      </c>
      <c r="D3550" s="45">
        <v>187</v>
      </c>
      <c r="E3550" s="45">
        <v>6.0458132900000003E-3</v>
      </c>
      <c r="F3550" s="45">
        <v>8.0195311999999995E-4</v>
      </c>
      <c r="G3550" s="45">
        <v>9.3093905E-4</v>
      </c>
      <c r="H3550" s="45">
        <v>4.3129206299999997E-3</v>
      </c>
    </row>
    <row r="3551" spans="1:8" x14ac:dyDescent="0.35">
      <c r="A3551" s="45" t="s">
        <v>191</v>
      </c>
      <c r="B3551" s="45" t="s">
        <v>11</v>
      </c>
      <c r="C3551" s="45" t="s">
        <v>53</v>
      </c>
      <c r="D3551" s="45">
        <v>92</v>
      </c>
      <c r="E3551" s="45">
        <v>7.52843174E-3</v>
      </c>
      <c r="F3551" s="45">
        <v>1.0902271899999999E-3</v>
      </c>
      <c r="G3551" s="45">
        <v>8.7623268E-4</v>
      </c>
      <c r="H3551" s="45">
        <v>5.56197137E-3</v>
      </c>
    </row>
    <row r="3552" spans="1:8" x14ac:dyDescent="0.35">
      <c r="A3552" s="45" t="s">
        <v>191</v>
      </c>
      <c r="B3552" s="45" t="s">
        <v>12</v>
      </c>
      <c r="C3552" s="45" t="s">
        <v>53</v>
      </c>
      <c r="D3552" s="45">
        <v>76</v>
      </c>
      <c r="E3552" s="45">
        <v>8.5658806099999998E-3</v>
      </c>
      <c r="F3552" s="45">
        <v>1.29035673E-3</v>
      </c>
      <c r="G3552" s="45">
        <v>9.9765447999999998E-4</v>
      </c>
      <c r="H3552" s="45">
        <v>6.2778688999999997E-3</v>
      </c>
    </row>
    <row r="3553" spans="1:8" x14ac:dyDescent="0.35">
      <c r="A3553" s="45" t="s">
        <v>191</v>
      </c>
      <c r="B3553" s="45" t="s">
        <v>13</v>
      </c>
      <c r="C3553" s="45" t="s">
        <v>53</v>
      </c>
      <c r="D3553" s="45">
        <v>152</v>
      </c>
      <c r="E3553" s="45">
        <v>8.5809573699999996E-3</v>
      </c>
      <c r="F3553" s="45">
        <v>1.11347139E-3</v>
      </c>
      <c r="G3553" s="45">
        <v>1.07570335E-3</v>
      </c>
      <c r="H3553" s="45">
        <v>6.3916298700000002E-3</v>
      </c>
    </row>
    <row r="3554" spans="1:8" x14ac:dyDescent="0.35">
      <c r="A3554" s="45" t="s">
        <v>191</v>
      </c>
      <c r="B3554" s="45" t="s">
        <v>8</v>
      </c>
      <c r="C3554" s="45" t="s">
        <v>54</v>
      </c>
      <c r="D3554" s="45">
        <v>2487</v>
      </c>
      <c r="E3554" s="45">
        <v>4.7071621900000001E-3</v>
      </c>
      <c r="F3554" s="45">
        <v>8.9160833999999995E-4</v>
      </c>
      <c r="G3554" s="45">
        <v>5.8890931000000004E-4</v>
      </c>
      <c r="H3554" s="45">
        <v>3.2149210500000002E-3</v>
      </c>
    </row>
    <row r="3555" spans="1:8" x14ac:dyDescent="0.35">
      <c r="A3555" s="45" t="s">
        <v>191</v>
      </c>
      <c r="B3555" s="45" t="s">
        <v>10</v>
      </c>
      <c r="C3555" s="45" t="s">
        <v>54</v>
      </c>
      <c r="D3555" s="45">
        <v>1154</v>
      </c>
      <c r="E3555" s="45">
        <v>4.5332556599999999E-3</v>
      </c>
      <c r="F3555" s="45">
        <v>8.5470600999999996E-4</v>
      </c>
      <c r="G3555" s="45">
        <v>5.5178420999999996E-4</v>
      </c>
      <c r="H3555" s="45">
        <v>3.11473955E-3</v>
      </c>
    </row>
    <row r="3556" spans="1:8" x14ac:dyDescent="0.35">
      <c r="A3556" s="45" t="s">
        <v>191</v>
      </c>
      <c r="B3556" s="45" t="s">
        <v>11</v>
      </c>
      <c r="C3556" s="45" t="s">
        <v>54</v>
      </c>
      <c r="D3556" s="45">
        <v>626</v>
      </c>
      <c r="E3556" s="45">
        <v>4.6038373299999999E-3</v>
      </c>
      <c r="F3556" s="45">
        <v>9.4961000000000004E-4</v>
      </c>
      <c r="G3556" s="45">
        <v>5.5071122000000005E-4</v>
      </c>
      <c r="H3556" s="45">
        <v>3.0922188599999999E-3</v>
      </c>
    </row>
    <row r="3557" spans="1:8" x14ac:dyDescent="0.35">
      <c r="A3557" s="45" t="s">
        <v>191</v>
      </c>
      <c r="B3557" s="45" t="s">
        <v>12</v>
      </c>
      <c r="C3557" s="45" t="s">
        <v>54</v>
      </c>
      <c r="D3557" s="45">
        <v>106</v>
      </c>
      <c r="E3557" s="45">
        <v>6.0348967000000003E-3</v>
      </c>
      <c r="F3557" s="45">
        <v>1.2418105400000001E-3</v>
      </c>
      <c r="G3557" s="45">
        <v>6.8549067999999996E-4</v>
      </c>
      <c r="H3557" s="45">
        <v>4.0940555099999998E-3</v>
      </c>
    </row>
    <row r="3558" spans="1:8" x14ac:dyDescent="0.35">
      <c r="A3558" s="45" t="s">
        <v>191</v>
      </c>
      <c r="B3558" s="45" t="s">
        <v>13</v>
      </c>
      <c r="C3558" s="45" t="s">
        <v>54</v>
      </c>
      <c r="D3558" s="45">
        <v>601</v>
      </c>
      <c r="E3558" s="45">
        <v>4.9145326400000001E-3</v>
      </c>
      <c r="F3558" s="45">
        <v>8.4028523000000003E-4</v>
      </c>
      <c r="G3558" s="45">
        <v>6.8294715999999995E-4</v>
      </c>
      <c r="H3558" s="45">
        <v>3.38003381E-3</v>
      </c>
    </row>
    <row r="3559" spans="1:8" x14ac:dyDescent="0.35">
      <c r="A3559" s="45" t="s">
        <v>191</v>
      </c>
      <c r="B3559" s="45" t="s">
        <v>8</v>
      </c>
      <c r="C3559" s="45" t="s">
        <v>55</v>
      </c>
      <c r="D3559" s="45">
        <v>634</v>
      </c>
      <c r="E3559" s="45">
        <v>6.84717816E-3</v>
      </c>
      <c r="F3559" s="45">
        <v>9.7428486999999995E-4</v>
      </c>
      <c r="G3559" s="45">
        <v>1.0017960999999999E-3</v>
      </c>
      <c r="H3559" s="45">
        <v>4.8710966999999999E-3</v>
      </c>
    </row>
    <row r="3560" spans="1:8" x14ac:dyDescent="0.35">
      <c r="A3560" s="45" t="s">
        <v>191</v>
      </c>
      <c r="B3560" s="45" t="s">
        <v>10</v>
      </c>
      <c r="C3560" s="45" t="s">
        <v>55</v>
      </c>
      <c r="D3560" s="45">
        <v>266</v>
      </c>
      <c r="E3560" s="45">
        <v>6.2196722099999999E-3</v>
      </c>
      <c r="F3560" s="45">
        <v>8.4856213999999995E-4</v>
      </c>
      <c r="G3560" s="45">
        <v>9.8088078000000008E-4</v>
      </c>
      <c r="H3560" s="45">
        <v>4.3902287899999998E-3</v>
      </c>
    </row>
    <row r="3561" spans="1:8" x14ac:dyDescent="0.35">
      <c r="A3561" s="45" t="s">
        <v>191</v>
      </c>
      <c r="B3561" s="45" t="s">
        <v>11</v>
      </c>
      <c r="C3561" s="45" t="s">
        <v>55</v>
      </c>
      <c r="D3561" s="45">
        <v>124</v>
      </c>
      <c r="E3561" s="45">
        <v>6.3273780499999996E-3</v>
      </c>
      <c r="F3561" s="45">
        <v>1.04717343E-3</v>
      </c>
      <c r="G3561" s="45">
        <v>9.4403346000000005E-4</v>
      </c>
      <c r="H3561" s="45">
        <v>4.3361706099999996E-3</v>
      </c>
    </row>
    <row r="3562" spans="1:8" x14ac:dyDescent="0.35">
      <c r="A3562" s="45" t="s">
        <v>191</v>
      </c>
      <c r="B3562" s="45" t="s">
        <v>12</v>
      </c>
      <c r="C3562" s="45" t="s">
        <v>55</v>
      </c>
      <c r="D3562" s="45">
        <v>85</v>
      </c>
      <c r="E3562" s="45">
        <v>8.9448526899999995E-3</v>
      </c>
      <c r="F3562" s="45">
        <v>1.2339322200000001E-3</v>
      </c>
      <c r="G3562" s="45">
        <v>1.03077318E-3</v>
      </c>
      <c r="H3562" s="45">
        <v>6.6801468299999998E-3</v>
      </c>
    </row>
    <row r="3563" spans="1:8" x14ac:dyDescent="0.35">
      <c r="A3563" s="45" t="s">
        <v>191</v>
      </c>
      <c r="B3563" s="45" t="s">
        <v>13</v>
      </c>
      <c r="C3563" s="45" t="s">
        <v>55</v>
      </c>
      <c r="D3563" s="45">
        <v>159</v>
      </c>
      <c r="E3563" s="45">
        <v>7.1809483799999997E-3</v>
      </c>
      <c r="F3563" s="45">
        <v>9.8896436000000002E-4</v>
      </c>
      <c r="G3563" s="45">
        <v>1.0663432299999999E-3</v>
      </c>
      <c r="H3563" s="45">
        <v>5.1256403400000003E-3</v>
      </c>
    </row>
    <row r="3564" spans="1:8" x14ac:dyDescent="0.35">
      <c r="A3564" s="45" t="s">
        <v>191</v>
      </c>
      <c r="B3564" s="45" t="s">
        <v>8</v>
      </c>
      <c r="C3564" s="45" t="s">
        <v>56</v>
      </c>
      <c r="D3564" s="45">
        <v>1957</v>
      </c>
      <c r="E3564" s="45">
        <v>6.8855802500000004E-3</v>
      </c>
      <c r="F3564" s="45">
        <v>1.1292911E-3</v>
      </c>
      <c r="G3564" s="45">
        <v>1.03651516E-3</v>
      </c>
      <c r="H3564" s="45">
        <v>4.7197735099999997E-3</v>
      </c>
    </row>
    <row r="3565" spans="1:8" x14ac:dyDescent="0.35">
      <c r="A3565" s="45" t="s">
        <v>191</v>
      </c>
      <c r="B3565" s="45" t="s">
        <v>10</v>
      </c>
      <c r="C3565" s="45" t="s">
        <v>56</v>
      </c>
      <c r="D3565" s="45">
        <v>641</v>
      </c>
      <c r="E3565" s="45">
        <v>6.0605894E-3</v>
      </c>
      <c r="F3565" s="45">
        <v>1.0299479100000001E-3</v>
      </c>
      <c r="G3565" s="45">
        <v>7.6721099999999996E-4</v>
      </c>
      <c r="H3565" s="45">
        <v>4.2634300200000003E-3</v>
      </c>
    </row>
    <row r="3566" spans="1:8" x14ac:dyDescent="0.35">
      <c r="A3566" s="45" t="s">
        <v>191</v>
      </c>
      <c r="B3566" s="45" t="s">
        <v>11</v>
      </c>
      <c r="C3566" s="45" t="s">
        <v>56</v>
      </c>
      <c r="D3566" s="45">
        <v>421</v>
      </c>
      <c r="E3566" s="45">
        <v>6.3521870300000003E-3</v>
      </c>
      <c r="F3566" s="45">
        <v>1.0664091E-3</v>
      </c>
      <c r="G3566" s="45">
        <v>9.2922470999999996E-4</v>
      </c>
      <c r="H3566" s="45">
        <v>4.3565527200000002E-3</v>
      </c>
    </row>
    <row r="3567" spans="1:8" x14ac:dyDescent="0.35">
      <c r="A3567" s="45" t="s">
        <v>191</v>
      </c>
      <c r="B3567" s="45" t="s">
        <v>12</v>
      </c>
      <c r="C3567" s="45" t="s">
        <v>56</v>
      </c>
      <c r="D3567" s="45">
        <v>284</v>
      </c>
      <c r="E3567" s="45">
        <v>9.0105794500000003E-3</v>
      </c>
      <c r="F3567" s="45">
        <v>1.4161937000000001E-3</v>
      </c>
      <c r="G3567" s="45">
        <v>1.28810455E-3</v>
      </c>
      <c r="H3567" s="45">
        <v>6.3062807199999998E-3</v>
      </c>
    </row>
    <row r="3568" spans="1:8" x14ac:dyDescent="0.35">
      <c r="A3568" s="45" t="s">
        <v>191</v>
      </c>
      <c r="B3568" s="45" t="s">
        <v>13</v>
      </c>
      <c r="C3568" s="45" t="s">
        <v>56</v>
      </c>
      <c r="D3568" s="45">
        <v>611</v>
      </c>
      <c r="E3568" s="45">
        <v>7.1308796099999999E-3</v>
      </c>
      <c r="F3568" s="45">
        <v>1.1434841800000001E-3</v>
      </c>
      <c r="G3568" s="45">
        <v>1.2760272E-3</v>
      </c>
      <c r="H3568" s="45">
        <v>4.7113677399999998E-3</v>
      </c>
    </row>
    <row r="3569" spans="1:8" x14ac:dyDescent="0.35">
      <c r="A3569" s="45" t="s">
        <v>7</v>
      </c>
      <c r="B3569" s="45" t="s">
        <v>69</v>
      </c>
      <c r="C3569" s="45" t="s">
        <v>9</v>
      </c>
      <c r="D3569" s="45">
        <v>11281</v>
      </c>
      <c r="E3569" s="45">
        <v>4.7110880500000002E-3</v>
      </c>
      <c r="F3569" s="45">
        <v>8.8400928999999998E-4</v>
      </c>
      <c r="G3569" s="45">
        <v>1.02499118E-3</v>
      </c>
      <c r="H3569" s="45">
        <v>2.8020870900000001E-3</v>
      </c>
    </row>
    <row r="3570" spans="1:8" x14ac:dyDescent="0.35">
      <c r="A3570" s="45" t="s">
        <v>7</v>
      </c>
      <c r="B3570" s="45" t="s">
        <v>70</v>
      </c>
      <c r="C3570" s="45" t="s">
        <v>9</v>
      </c>
      <c r="D3570" s="45">
        <v>20293</v>
      </c>
      <c r="E3570" s="45">
        <v>5.3934350100000002E-3</v>
      </c>
      <c r="F3570" s="45">
        <v>7.0917402000000005E-4</v>
      </c>
      <c r="G3570" s="45">
        <v>1.2284976400000001E-3</v>
      </c>
      <c r="H3570" s="45">
        <v>3.4557628800000002E-3</v>
      </c>
    </row>
    <row r="3571" spans="1:8" x14ac:dyDescent="0.35">
      <c r="A3571" s="45" t="s">
        <v>7</v>
      </c>
      <c r="B3571" s="45" t="s">
        <v>71</v>
      </c>
      <c r="C3571" s="45" t="s">
        <v>9</v>
      </c>
      <c r="D3571" s="45">
        <v>3711</v>
      </c>
      <c r="E3571" s="45">
        <v>4.9560706799999998E-3</v>
      </c>
      <c r="F3571" s="45">
        <v>8.2004365000000001E-4</v>
      </c>
      <c r="G3571" s="45">
        <v>1.22402905E-3</v>
      </c>
      <c r="H3571" s="45">
        <v>2.9119975000000001E-3</v>
      </c>
    </row>
    <row r="3572" spans="1:8" x14ac:dyDescent="0.35">
      <c r="A3572" s="45" t="s">
        <v>7</v>
      </c>
      <c r="B3572" s="45" t="s">
        <v>69</v>
      </c>
      <c r="C3572" s="45" t="s">
        <v>14</v>
      </c>
      <c r="D3572" s="45">
        <v>263</v>
      </c>
      <c r="E3572" s="45">
        <v>4.9640893300000001E-3</v>
      </c>
      <c r="F3572" s="45">
        <v>9.7257403999999998E-4</v>
      </c>
      <c r="G3572" s="45">
        <v>1.1125191199999999E-3</v>
      </c>
      <c r="H3572" s="45">
        <v>2.8789956500000001E-3</v>
      </c>
    </row>
    <row r="3573" spans="1:8" x14ac:dyDescent="0.35">
      <c r="A3573" s="45" t="s">
        <v>7</v>
      </c>
      <c r="B3573" s="45" t="s">
        <v>70</v>
      </c>
      <c r="C3573" s="45" t="s">
        <v>14</v>
      </c>
      <c r="D3573" s="45">
        <v>293</v>
      </c>
      <c r="E3573" s="45">
        <v>5.5401100399999998E-3</v>
      </c>
      <c r="F3573" s="45">
        <v>8.0532618999999998E-4</v>
      </c>
      <c r="G3573" s="45">
        <v>1.29163483E-3</v>
      </c>
      <c r="H3573" s="45">
        <v>3.4431485400000001E-3</v>
      </c>
    </row>
    <row r="3574" spans="1:8" x14ac:dyDescent="0.35">
      <c r="A3574" s="45" t="s">
        <v>7</v>
      </c>
      <c r="B3574" s="45" t="s">
        <v>71</v>
      </c>
      <c r="C3574" s="45" t="s">
        <v>14</v>
      </c>
      <c r="D3574" s="45">
        <v>91</v>
      </c>
      <c r="E3574" s="45">
        <v>5.1748827300000001E-3</v>
      </c>
      <c r="F3574" s="45">
        <v>1.0658321000000001E-3</v>
      </c>
      <c r="G3574" s="45">
        <v>1.16872686E-3</v>
      </c>
      <c r="H3574" s="45">
        <v>2.9403232800000001E-3</v>
      </c>
    </row>
    <row r="3575" spans="1:8" x14ac:dyDescent="0.35">
      <c r="A3575" s="45" t="s">
        <v>7</v>
      </c>
      <c r="B3575" s="45" t="s">
        <v>69</v>
      </c>
      <c r="C3575" s="45" t="s">
        <v>15</v>
      </c>
      <c r="D3575" s="45">
        <v>126</v>
      </c>
      <c r="E3575" s="45">
        <v>4.6756500899999996E-3</v>
      </c>
      <c r="F3575" s="45">
        <v>7.2999312000000002E-4</v>
      </c>
      <c r="G3575" s="45">
        <v>1.33322287E-3</v>
      </c>
      <c r="H3575" s="45">
        <v>2.61243364E-3</v>
      </c>
    </row>
    <row r="3576" spans="1:8" x14ac:dyDescent="0.35">
      <c r="A3576" s="45" t="s">
        <v>7</v>
      </c>
      <c r="B3576" s="45" t="s">
        <v>70</v>
      </c>
      <c r="C3576" s="45" t="s">
        <v>15</v>
      </c>
      <c r="D3576" s="45">
        <v>235</v>
      </c>
      <c r="E3576" s="45">
        <v>5.4881301700000001E-3</v>
      </c>
      <c r="F3576" s="45">
        <v>5.6939496000000004E-4</v>
      </c>
      <c r="G3576" s="45">
        <v>1.71315974E-3</v>
      </c>
      <c r="H3576" s="45">
        <v>3.2055750199999999E-3</v>
      </c>
    </row>
    <row r="3577" spans="1:8" x14ac:dyDescent="0.35">
      <c r="A3577" s="45" t="s">
        <v>7</v>
      </c>
      <c r="B3577" s="45" t="s">
        <v>71</v>
      </c>
      <c r="C3577" s="45" t="s">
        <v>15</v>
      </c>
      <c r="D3577" s="45">
        <v>53</v>
      </c>
      <c r="E3577" s="45">
        <v>4.7947236899999997E-3</v>
      </c>
      <c r="F3577" s="45">
        <v>6.9095017000000004E-4</v>
      </c>
      <c r="G3577" s="45">
        <v>1.69374538E-3</v>
      </c>
      <c r="H3577" s="45">
        <v>2.4100277200000001E-3</v>
      </c>
    </row>
    <row r="3578" spans="1:8" x14ac:dyDescent="0.35">
      <c r="A3578" s="45" t="s">
        <v>7</v>
      </c>
      <c r="B3578" s="45" t="s">
        <v>69</v>
      </c>
      <c r="C3578" s="45" t="s">
        <v>16</v>
      </c>
      <c r="D3578" s="45">
        <v>131</v>
      </c>
      <c r="E3578" s="45">
        <v>4.8462677899999999E-3</v>
      </c>
      <c r="F3578" s="45">
        <v>8.2025702000000005E-4</v>
      </c>
      <c r="G3578" s="45">
        <v>9.5481666999999997E-4</v>
      </c>
      <c r="H3578" s="45">
        <v>3.0711935499999998E-3</v>
      </c>
    </row>
    <row r="3579" spans="1:8" x14ac:dyDescent="0.35">
      <c r="A3579" s="45" t="s">
        <v>7</v>
      </c>
      <c r="B3579" s="45" t="s">
        <v>70</v>
      </c>
      <c r="C3579" s="45" t="s">
        <v>16</v>
      </c>
      <c r="D3579" s="45">
        <v>250</v>
      </c>
      <c r="E3579" s="45">
        <v>5.4838886400000002E-3</v>
      </c>
      <c r="F3579" s="45">
        <v>7.0444419999999999E-4</v>
      </c>
      <c r="G3579" s="45">
        <v>9.5763865000000003E-4</v>
      </c>
      <c r="H3579" s="45">
        <v>3.8218053200000002E-3</v>
      </c>
    </row>
    <row r="3580" spans="1:8" x14ac:dyDescent="0.35">
      <c r="A3580" s="45" t="s">
        <v>7</v>
      </c>
      <c r="B3580" s="45" t="s">
        <v>71</v>
      </c>
      <c r="C3580" s="45" t="s">
        <v>16</v>
      </c>
      <c r="D3580" s="45">
        <v>39</v>
      </c>
      <c r="E3580" s="45">
        <v>5.2038814700000003E-3</v>
      </c>
      <c r="F3580" s="45">
        <v>7.3213414000000004E-4</v>
      </c>
      <c r="G3580" s="45">
        <v>1.01940856E-3</v>
      </c>
      <c r="H3580" s="45">
        <v>3.45233836E-3</v>
      </c>
    </row>
    <row r="3581" spans="1:8" x14ac:dyDescent="0.35">
      <c r="A3581" s="45" t="s">
        <v>7</v>
      </c>
      <c r="B3581" s="45" t="s">
        <v>69</v>
      </c>
      <c r="C3581" s="45" t="s">
        <v>17</v>
      </c>
      <c r="D3581" s="45">
        <v>88</v>
      </c>
      <c r="E3581" s="45">
        <v>6.4004627700000004E-3</v>
      </c>
      <c r="F3581" s="45">
        <v>1.3649513900000001E-3</v>
      </c>
      <c r="G3581" s="45">
        <v>1.1983109799999999E-3</v>
      </c>
      <c r="H3581" s="45">
        <v>3.8371998300000001E-3</v>
      </c>
    </row>
    <row r="3582" spans="1:8" x14ac:dyDescent="0.35">
      <c r="A3582" s="45" t="s">
        <v>7</v>
      </c>
      <c r="B3582" s="45" t="s">
        <v>70</v>
      </c>
      <c r="C3582" s="45" t="s">
        <v>17</v>
      </c>
      <c r="D3582" s="45">
        <v>263</v>
      </c>
      <c r="E3582" s="45">
        <v>6.7052613300000001E-3</v>
      </c>
      <c r="F3582" s="45">
        <v>1.12206885E-3</v>
      </c>
      <c r="G3582" s="45">
        <v>1.1654166000000001E-3</v>
      </c>
      <c r="H3582" s="45">
        <v>4.4177754199999997E-3</v>
      </c>
    </row>
    <row r="3583" spans="1:8" x14ac:dyDescent="0.35">
      <c r="A3583" s="45" t="s">
        <v>7</v>
      </c>
      <c r="B3583" s="45" t="s">
        <v>71</v>
      </c>
      <c r="C3583" s="45" t="s">
        <v>17</v>
      </c>
      <c r="D3583" s="45">
        <v>39</v>
      </c>
      <c r="E3583" s="45">
        <v>6.6129508800000002E-3</v>
      </c>
      <c r="F3583" s="45">
        <v>1.2473288000000001E-3</v>
      </c>
      <c r="G3583" s="45">
        <v>1.47109433E-3</v>
      </c>
      <c r="H3583" s="45">
        <v>3.8945273200000001E-3</v>
      </c>
    </row>
    <row r="3584" spans="1:8" x14ac:dyDescent="0.35">
      <c r="A3584" s="45" t="s">
        <v>7</v>
      </c>
      <c r="B3584" s="45" t="s">
        <v>69</v>
      </c>
      <c r="C3584" s="45" t="s">
        <v>18</v>
      </c>
      <c r="D3584" s="45">
        <v>54</v>
      </c>
      <c r="E3584" s="45">
        <v>6.1580501500000003E-3</v>
      </c>
      <c r="F3584" s="45">
        <v>1.3059411599999999E-3</v>
      </c>
      <c r="G3584" s="45">
        <v>1.8081273099999999E-3</v>
      </c>
      <c r="H3584" s="45">
        <v>3.0439812099999999E-3</v>
      </c>
    </row>
    <row r="3585" spans="1:8" x14ac:dyDescent="0.35">
      <c r="A3585" s="45" t="s">
        <v>7</v>
      </c>
      <c r="B3585" s="45" t="s">
        <v>70</v>
      </c>
      <c r="C3585" s="45" t="s">
        <v>18</v>
      </c>
      <c r="D3585" s="45">
        <v>221</v>
      </c>
      <c r="E3585" s="45">
        <v>7.16838419E-3</v>
      </c>
      <c r="F3585" s="45">
        <v>5.7016692E-4</v>
      </c>
      <c r="G3585" s="45">
        <v>1.9869697599999999E-3</v>
      </c>
      <c r="H3585" s="45">
        <v>4.6112470199999997E-3</v>
      </c>
    </row>
    <row r="3586" spans="1:8" x14ac:dyDescent="0.35">
      <c r="A3586" s="45" t="s">
        <v>7</v>
      </c>
      <c r="B3586" s="45" t="s">
        <v>71</v>
      </c>
      <c r="C3586" s="45" t="s">
        <v>18</v>
      </c>
      <c r="D3586" s="45">
        <v>37</v>
      </c>
      <c r="E3586" s="45">
        <v>6.44582056E-3</v>
      </c>
      <c r="F3586" s="45">
        <v>5.7932906000000004E-4</v>
      </c>
      <c r="G3586" s="45">
        <v>1.75456686E-3</v>
      </c>
      <c r="H3586" s="45">
        <v>4.1119242000000004E-3</v>
      </c>
    </row>
    <row r="3587" spans="1:8" x14ac:dyDescent="0.35">
      <c r="A3587" s="45" t="s">
        <v>7</v>
      </c>
      <c r="B3587" s="45" t="s">
        <v>69</v>
      </c>
      <c r="C3587" s="45" t="s">
        <v>19</v>
      </c>
      <c r="D3587" s="45">
        <v>102</v>
      </c>
      <c r="E3587" s="45">
        <v>5.2146874799999998E-3</v>
      </c>
      <c r="F3587" s="45">
        <v>1.0097810200000001E-3</v>
      </c>
      <c r="G3587" s="45">
        <v>1.19031386E-3</v>
      </c>
      <c r="H3587" s="45">
        <v>3.0145921499999998E-3</v>
      </c>
    </row>
    <row r="3588" spans="1:8" x14ac:dyDescent="0.35">
      <c r="A3588" s="45" t="s">
        <v>7</v>
      </c>
      <c r="B3588" s="45" t="s">
        <v>70</v>
      </c>
      <c r="C3588" s="45" t="s">
        <v>19</v>
      </c>
      <c r="D3588" s="45">
        <v>379</v>
      </c>
      <c r="E3588" s="45">
        <v>6.0303977500000003E-3</v>
      </c>
      <c r="F3588" s="45">
        <v>8.4072338999999999E-4</v>
      </c>
      <c r="G3588" s="45">
        <v>1.2361658399999999E-3</v>
      </c>
      <c r="H3588" s="45">
        <v>3.9535080099999996E-3</v>
      </c>
    </row>
    <row r="3589" spans="1:8" x14ac:dyDescent="0.35">
      <c r="A3589" s="45" t="s">
        <v>7</v>
      </c>
      <c r="B3589" s="45" t="s">
        <v>71</v>
      </c>
      <c r="C3589" s="45" t="s">
        <v>19</v>
      </c>
      <c r="D3589" s="45">
        <v>32</v>
      </c>
      <c r="E3589" s="45">
        <v>6.2261282499999999E-3</v>
      </c>
      <c r="F3589" s="45">
        <v>1.5512872900000001E-3</v>
      </c>
      <c r="G3589" s="45">
        <v>1.3689957400000001E-3</v>
      </c>
      <c r="H3589" s="45">
        <v>3.3058446300000001E-3</v>
      </c>
    </row>
    <row r="3590" spans="1:8" x14ac:dyDescent="0.35">
      <c r="A3590" s="45" t="s">
        <v>7</v>
      </c>
      <c r="B3590" s="45" t="s">
        <v>69</v>
      </c>
      <c r="C3590" s="45" t="s">
        <v>20</v>
      </c>
      <c r="D3590" s="45">
        <v>54</v>
      </c>
      <c r="E3590" s="45">
        <v>4.0076300699999996E-3</v>
      </c>
      <c r="F3590" s="45">
        <v>6.3078679999999999E-4</v>
      </c>
      <c r="G3590" s="45">
        <v>7.3431042000000001E-4</v>
      </c>
      <c r="H3590" s="45">
        <v>2.6425323700000002E-3</v>
      </c>
    </row>
    <row r="3591" spans="1:8" x14ac:dyDescent="0.35">
      <c r="A3591" s="45" t="s">
        <v>7</v>
      </c>
      <c r="B3591" s="45" t="s">
        <v>70</v>
      </c>
      <c r="C3591" s="45" t="s">
        <v>20</v>
      </c>
      <c r="D3591" s="45">
        <v>209</v>
      </c>
      <c r="E3591" s="45">
        <v>3.9776047599999996E-3</v>
      </c>
      <c r="F3591" s="45">
        <v>5.0311203999999995E-4</v>
      </c>
      <c r="G3591" s="45">
        <v>7.3232299000000004E-4</v>
      </c>
      <c r="H3591" s="45">
        <v>2.7421692699999998E-3</v>
      </c>
    </row>
    <row r="3592" spans="1:8" x14ac:dyDescent="0.35">
      <c r="A3592" s="45" t="s">
        <v>7</v>
      </c>
      <c r="B3592" s="45" t="s">
        <v>71</v>
      </c>
      <c r="C3592" s="45" t="s">
        <v>20</v>
      </c>
      <c r="D3592" s="45">
        <v>13</v>
      </c>
      <c r="E3592" s="45">
        <v>4.4204056499999997E-3</v>
      </c>
      <c r="F3592" s="45">
        <v>4.9501408999999997E-4</v>
      </c>
      <c r="G3592" s="45">
        <v>1.22685154E-3</v>
      </c>
      <c r="H3592" s="45">
        <v>2.6985396800000001E-3</v>
      </c>
    </row>
    <row r="3593" spans="1:8" x14ac:dyDescent="0.35">
      <c r="A3593" s="45" t="s">
        <v>7</v>
      </c>
      <c r="B3593" s="45" t="s">
        <v>69</v>
      </c>
      <c r="C3593" s="45" t="s">
        <v>21</v>
      </c>
      <c r="D3593" s="45">
        <v>52</v>
      </c>
      <c r="E3593" s="45">
        <v>7.0777686499999999E-3</v>
      </c>
      <c r="F3593" s="45">
        <v>1.2651350499999999E-3</v>
      </c>
      <c r="G3593" s="45">
        <v>1.83894208E-3</v>
      </c>
      <c r="H3593" s="45">
        <v>3.9736910400000004E-3</v>
      </c>
    </row>
    <row r="3594" spans="1:8" x14ac:dyDescent="0.35">
      <c r="A3594" s="45" t="s">
        <v>7</v>
      </c>
      <c r="B3594" s="45" t="s">
        <v>70</v>
      </c>
      <c r="C3594" s="45" t="s">
        <v>21</v>
      </c>
      <c r="D3594" s="45">
        <v>191</v>
      </c>
      <c r="E3594" s="45">
        <v>7.4144364499999999E-3</v>
      </c>
      <c r="F3594" s="45">
        <v>1.0758432900000001E-3</v>
      </c>
      <c r="G3594" s="45">
        <v>1.68333065E-3</v>
      </c>
      <c r="H3594" s="45">
        <v>4.6552620100000002E-3</v>
      </c>
    </row>
    <row r="3595" spans="1:8" x14ac:dyDescent="0.35">
      <c r="A3595" s="45" t="s">
        <v>7</v>
      </c>
      <c r="B3595" s="45" t="s">
        <v>71</v>
      </c>
      <c r="C3595" s="45" t="s">
        <v>21</v>
      </c>
      <c r="D3595" s="45">
        <v>55</v>
      </c>
      <c r="E3595" s="45">
        <v>6.3310183000000004E-3</v>
      </c>
      <c r="F3595" s="45">
        <v>1.2436866499999999E-3</v>
      </c>
      <c r="G3595" s="45">
        <v>1.77251659E-3</v>
      </c>
      <c r="H3595" s="45">
        <v>3.3148145500000001E-3</v>
      </c>
    </row>
    <row r="3596" spans="1:8" x14ac:dyDescent="0.35">
      <c r="A3596" s="45" t="s">
        <v>7</v>
      </c>
      <c r="B3596" s="45" t="s">
        <v>69</v>
      </c>
      <c r="C3596" s="45" t="s">
        <v>22</v>
      </c>
      <c r="D3596" s="45">
        <v>59</v>
      </c>
      <c r="E3596" s="45">
        <v>5.15948654E-3</v>
      </c>
      <c r="F3596" s="45">
        <v>7.3191276999999999E-4</v>
      </c>
      <c r="G3596" s="45">
        <v>1.49599791E-3</v>
      </c>
      <c r="H3596" s="45">
        <v>2.9315754000000002E-3</v>
      </c>
    </row>
    <row r="3597" spans="1:8" x14ac:dyDescent="0.35">
      <c r="A3597" s="45" t="s">
        <v>7</v>
      </c>
      <c r="B3597" s="45" t="s">
        <v>70</v>
      </c>
      <c r="C3597" s="45" t="s">
        <v>22</v>
      </c>
      <c r="D3597" s="45">
        <v>201</v>
      </c>
      <c r="E3597" s="45">
        <v>5.9415881199999998E-3</v>
      </c>
      <c r="F3597" s="45">
        <v>7.3613393999999996E-4</v>
      </c>
      <c r="G3597" s="45">
        <v>1.3484081800000001E-3</v>
      </c>
      <c r="H3597" s="45">
        <v>3.8570455699999998E-3</v>
      </c>
    </row>
    <row r="3598" spans="1:8" x14ac:dyDescent="0.35">
      <c r="A3598" s="45" t="s">
        <v>7</v>
      </c>
      <c r="B3598" s="45" t="s">
        <v>71</v>
      </c>
      <c r="C3598" s="45" t="s">
        <v>22</v>
      </c>
      <c r="D3598" s="45">
        <v>18</v>
      </c>
      <c r="E3598" s="45">
        <v>6.8242024599999996E-3</v>
      </c>
      <c r="F3598" s="45">
        <v>7.2659440000000003E-4</v>
      </c>
      <c r="G3598" s="45">
        <v>1.79912526E-3</v>
      </c>
      <c r="H3598" s="45">
        <v>4.2984822100000002E-3</v>
      </c>
    </row>
    <row r="3599" spans="1:8" x14ac:dyDescent="0.35">
      <c r="A3599" s="45" t="s">
        <v>7</v>
      </c>
      <c r="B3599" s="45" t="s">
        <v>69</v>
      </c>
      <c r="C3599" s="45" t="s">
        <v>23</v>
      </c>
      <c r="D3599" s="45">
        <v>88</v>
      </c>
      <c r="E3599" s="45">
        <v>5.5466116899999997E-3</v>
      </c>
      <c r="F3599" s="45">
        <v>4.1180005E-4</v>
      </c>
      <c r="G3599" s="45">
        <v>1.02969775E-3</v>
      </c>
      <c r="H3599" s="45">
        <v>4.1051134299999997E-3</v>
      </c>
    </row>
    <row r="3600" spans="1:8" x14ac:dyDescent="0.35">
      <c r="A3600" s="45" t="s">
        <v>7</v>
      </c>
      <c r="B3600" s="45" t="s">
        <v>70</v>
      </c>
      <c r="C3600" s="45" t="s">
        <v>23</v>
      </c>
      <c r="D3600" s="45">
        <v>434</v>
      </c>
      <c r="E3600" s="45">
        <v>5.7486076700000001E-3</v>
      </c>
      <c r="F3600" s="45">
        <v>3.2071363000000001E-4</v>
      </c>
      <c r="G3600" s="45">
        <v>1.28768217E-3</v>
      </c>
      <c r="H3600" s="45">
        <v>4.1402113999999997E-3</v>
      </c>
    </row>
    <row r="3601" spans="1:8" x14ac:dyDescent="0.35">
      <c r="A3601" s="45" t="s">
        <v>7</v>
      </c>
      <c r="B3601" s="45" t="s">
        <v>71</v>
      </c>
      <c r="C3601" s="45" t="s">
        <v>23</v>
      </c>
      <c r="D3601" s="45">
        <v>41</v>
      </c>
      <c r="E3601" s="45">
        <v>5.4288050699999998E-3</v>
      </c>
      <c r="F3601" s="45">
        <v>4.3247491000000002E-4</v>
      </c>
      <c r="G3601" s="45">
        <v>1.38437196E-3</v>
      </c>
      <c r="H3601" s="45">
        <v>3.6119577800000002E-3</v>
      </c>
    </row>
    <row r="3602" spans="1:8" x14ac:dyDescent="0.35">
      <c r="A3602" s="45" t="s">
        <v>7</v>
      </c>
      <c r="B3602" s="45" t="s">
        <v>69</v>
      </c>
      <c r="C3602" s="45" t="s">
        <v>24</v>
      </c>
      <c r="D3602" s="45">
        <v>313</v>
      </c>
      <c r="E3602" s="45">
        <v>5.3041057900000002E-3</v>
      </c>
      <c r="F3602" s="45">
        <v>1.0698805400000001E-3</v>
      </c>
      <c r="G3602" s="45">
        <v>1.7128148000000001E-3</v>
      </c>
      <c r="H3602" s="45">
        <v>2.5214099400000002E-3</v>
      </c>
    </row>
    <row r="3603" spans="1:8" x14ac:dyDescent="0.35">
      <c r="A3603" s="45" t="s">
        <v>7</v>
      </c>
      <c r="B3603" s="45" t="s">
        <v>70</v>
      </c>
      <c r="C3603" s="45" t="s">
        <v>24</v>
      </c>
      <c r="D3603" s="45">
        <v>664</v>
      </c>
      <c r="E3603" s="45">
        <v>7.0312497600000003E-3</v>
      </c>
      <c r="F3603" s="45">
        <v>9.8424926999999998E-4</v>
      </c>
      <c r="G3603" s="45">
        <v>2.09234484E-3</v>
      </c>
      <c r="H3603" s="45">
        <v>3.9546551999999997E-3</v>
      </c>
    </row>
    <row r="3604" spans="1:8" x14ac:dyDescent="0.35">
      <c r="A3604" s="45" t="s">
        <v>7</v>
      </c>
      <c r="B3604" s="45" t="s">
        <v>71</v>
      </c>
      <c r="C3604" s="45" t="s">
        <v>24</v>
      </c>
      <c r="D3604" s="45">
        <v>165</v>
      </c>
      <c r="E3604" s="45">
        <v>5.4992281400000004E-3</v>
      </c>
      <c r="F3604" s="45">
        <v>1.0091888999999999E-3</v>
      </c>
      <c r="G3604" s="45">
        <v>1.8944301599999999E-3</v>
      </c>
      <c r="H3604" s="45">
        <v>2.5956086099999998E-3</v>
      </c>
    </row>
    <row r="3605" spans="1:8" x14ac:dyDescent="0.35">
      <c r="A3605" s="45" t="s">
        <v>7</v>
      </c>
      <c r="B3605" s="45" t="s">
        <v>69</v>
      </c>
      <c r="C3605" s="45" t="s">
        <v>25</v>
      </c>
      <c r="D3605" s="45">
        <v>225</v>
      </c>
      <c r="E3605" s="45">
        <v>5.0894030599999999E-3</v>
      </c>
      <c r="F3605" s="45">
        <v>7.000512E-4</v>
      </c>
      <c r="G3605" s="45">
        <v>1.43569935E-3</v>
      </c>
      <c r="H3605" s="45">
        <v>2.9536520200000001E-3</v>
      </c>
    </row>
    <row r="3606" spans="1:8" x14ac:dyDescent="0.35">
      <c r="A3606" s="45" t="s">
        <v>7</v>
      </c>
      <c r="B3606" s="45" t="s">
        <v>70</v>
      </c>
      <c r="C3606" s="45" t="s">
        <v>25</v>
      </c>
      <c r="D3606" s="45">
        <v>508</v>
      </c>
      <c r="E3606" s="45">
        <v>6.6066771700000002E-3</v>
      </c>
      <c r="F3606" s="45">
        <v>6.2550099999999999E-4</v>
      </c>
      <c r="G3606" s="45">
        <v>2.0220679599999999E-3</v>
      </c>
      <c r="H3606" s="45">
        <v>3.9591077299999996E-3</v>
      </c>
    </row>
    <row r="3607" spans="1:8" x14ac:dyDescent="0.35">
      <c r="A3607" s="45" t="s">
        <v>7</v>
      </c>
      <c r="B3607" s="45" t="s">
        <v>71</v>
      </c>
      <c r="C3607" s="45" t="s">
        <v>25</v>
      </c>
      <c r="D3607" s="45">
        <v>113</v>
      </c>
      <c r="E3607" s="45">
        <v>5.2237993E-3</v>
      </c>
      <c r="F3607" s="45">
        <v>7.1052500000000005E-4</v>
      </c>
      <c r="G3607" s="45">
        <v>1.61094699E-3</v>
      </c>
      <c r="H3607" s="45">
        <v>2.9023268499999999E-3</v>
      </c>
    </row>
    <row r="3608" spans="1:8" x14ac:dyDescent="0.35">
      <c r="A3608" s="45" t="s">
        <v>7</v>
      </c>
      <c r="B3608" s="45" t="s">
        <v>69</v>
      </c>
      <c r="C3608" s="45" t="s">
        <v>26</v>
      </c>
      <c r="D3608" s="45">
        <v>36</v>
      </c>
      <c r="E3608" s="45">
        <v>5.1372811599999998E-3</v>
      </c>
      <c r="F3608" s="45">
        <v>6.0442367999999998E-4</v>
      </c>
      <c r="G3608" s="45">
        <v>1.2233150800000001E-3</v>
      </c>
      <c r="H3608" s="45">
        <v>3.3095419099999999E-3</v>
      </c>
    </row>
    <row r="3609" spans="1:8" x14ac:dyDescent="0.35">
      <c r="A3609" s="45" t="s">
        <v>7</v>
      </c>
      <c r="B3609" s="45" t="s">
        <v>70</v>
      </c>
      <c r="C3609" s="45" t="s">
        <v>26</v>
      </c>
      <c r="D3609" s="45">
        <v>274</v>
      </c>
      <c r="E3609" s="45">
        <v>5.4921935799999997E-3</v>
      </c>
      <c r="F3609" s="45">
        <v>4.7905659999999999E-4</v>
      </c>
      <c r="G3609" s="45">
        <v>1.1821182399999999E-3</v>
      </c>
      <c r="H3609" s="45">
        <v>3.8310182700000001E-3</v>
      </c>
    </row>
    <row r="3610" spans="1:8" x14ac:dyDescent="0.35">
      <c r="A3610" s="45" t="s">
        <v>7</v>
      </c>
      <c r="B3610" s="45" t="s">
        <v>71</v>
      </c>
      <c r="C3610" s="45" t="s">
        <v>26</v>
      </c>
      <c r="D3610" s="45">
        <v>10</v>
      </c>
      <c r="E3610" s="45">
        <v>4.59027749E-3</v>
      </c>
      <c r="F3610" s="45">
        <v>4.4560158999999998E-4</v>
      </c>
      <c r="G3610" s="45">
        <v>9.9421269999999998E-4</v>
      </c>
      <c r="H3610" s="45">
        <v>3.1504626299999998E-3</v>
      </c>
    </row>
    <row r="3611" spans="1:8" x14ac:dyDescent="0.35">
      <c r="A3611" s="45" t="s">
        <v>7</v>
      </c>
      <c r="B3611" s="45" t="s">
        <v>69</v>
      </c>
      <c r="C3611" s="45" t="s">
        <v>27</v>
      </c>
      <c r="D3611" s="45">
        <v>237</v>
      </c>
      <c r="E3611" s="45">
        <v>3.90036507E-3</v>
      </c>
      <c r="F3611" s="45">
        <v>3.251482E-4</v>
      </c>
      <c r="G3611" s="45">
        <v>1.0381991100000001E-3</v>
      </c>
      <c r="H3611" s="45">
        <v>2.5370172600000002E-3</v>
      </c>
    </row>
    <row r="3612" spans="1:8" x14ac:dyDescent="0.35">
      <c r="A3612" s="45" t="s">
        <v>7</v>
      </c>
      <c r="B3612" s="45" t="s">
        <v>70</v>
      </c>
      <c r="C3612" s="45" t="s">
        <v>27</v>
      </c>
      <c r="D3612" s="45">
        <v>247</v>
      </c>
      <c r="E3612" s="45">
        <v>5.3208405899999997E-3</v>
      </c>
      <c r="F3612" s="45">
        <v>2.9235060000000002E-4</v>
      </c>
      <c r="G3612" s="45">
        <v>1.40341481E-3</v>
      </c>
      <c r="H3612" s="45">
        <v>3.6250747299999999E-3</v>
      </c>
    </row>
    <row r="3613" spans="1:8" x14ac:dyDescent="0.35">
      <c r="A3613" s="45" t="s">
        <v>7</v>
      </c>
      <c r="B3613" s="45" t="s">
        <v>71</v>
      </c>
      <c r="C3613" s="45" t="s">
        <v>27</v>
      </c>
      <c r="D3613" s="45">
        <v>72</v>
      </c>
      <c r="E3613" s="45">
        <v>4.4061854399999999E-3</v>
      </c>
      <c r="F3613" s="45">
        <v>3.1330350000000003E-4</v>
      </c>
      <c r="G3613" s="45">
        <v>1.2127055399999999E-3</v>
      </c>
      <c r="H3613" s="45">
        <v>2.8801759400000002E-3</v>
      </c>
    </row>
    <row r="3614" spans="1:8" x14ac:dyDescent="0.35">
      <c r="A3614" s="45" t="s">
        <v>7</v>
      </c>
      <c r="B3614" s="45" t="s">
        <v>69</v>
      </c>
      <c r="C3614" s="45" t="s">
        <v>28</v>
      </c>
      <c r="D3614" s="45">
        <v>260</v>
      </c>
      <c r="E3614" s="45">
        <v>5.2703434100000003E-3</v>
      </c>
      <c r="F3614" s="45">
        <v>6.8140110000000002E-4</v>
      </c>
      <c r="G3614" s="45">
        <v>1.6976048099999999E-3</v>
      </c>
      <c r="H3614" s="45">
        <v>2.8913369899999999E-3</v>
      </c>
    </row>
    <row r="3615" spans="1:8" x14ac:dyDescent="0.35">
      <c r="A3615" s="45" t="s">
        <v>7</v>
      </c>
      <c r="B3615" s="45" t="s">
        <v>70</v>
      </c>
      <c r="C3615" s="45" t="s">
        <v>28</v>
      </c>
      <c r="D3615" s="45">
        <v>606</v>
      </c>
      <c r="E3615" s="45">
        <v>5.92424497E-3</v>
      </c>
      <c r="F3615" s="45">
        <v>6.1079001000000001E-4</v>
      </c>
      <c r="G3615" s="45">
        <v>1.8851032E-3</v>
      </c>
      <c r="H3615" s="45">
        <v>3.4283512799999998E-3</v>
      </c>
    </row>
    <row r="3616" spans="1:8" x14ac:dyDescent="0.35">
      <c r="A3616" s="45" t="s">
        <v>7</v>
      </c>
      <c r="B3616" s="45" t="s">
        <v>71</v>
      </c>
      <c r="C3616" s="45" t="s">
        <v>28</v>
      </c>
      <c r="D3616" s="45">
        <v>133</v>
      </c>
      <c r="E3616" s="45">
        <v>5.3444372400000004E-3</v>
      </c>
      <c r="F3616" s="45">
        <v>6.8643809000000001E-4</v>
      </c>
      <c r="G3616" s="45">
        <v>1.7119184499999999E-3</v>
      </c>
      <c r="H3616" s="45">
        <v>2.9460802500000001E-3</v>
      </c>
    </row>
    <row r="3617" spans="1:8" x14ac:dyDescent="0.35">
      <c r="A3617" s="45" t="s">
        <v>7</v>
      </c>
      <c r="B3617" s="45" t="s">
        <v>69</v>
      </c>
      <c r="C3617" s="45" t="s">
        <v>29</v>
      </c>
      <c r="D3617" s="45">
        <v>59</v>
      </c>
      <c r="E3617" s="45">
        <v>5.5284837600000003E-3</v>
      </c>
      <c r="F3617" s="45">
        <v>7.8762532000000004E-4</v>
      </c>
      <c r="G3617" s="45">
        <v>1.5279736700000001E-3</v>
      </c>
      <c r="H3617" s="45">
        <v>3.21288423E-3</v>
      </c>
    </row>
    <row r="3618" spans="1:8" x14ac:dyDescent="0.35">
      <c r="A3618" s="45" t="s">
        <v>7</v>
      </c>
      <c r="B3618" s="45" t="s">
        <v>70</v>
      </c>
      <c r="C3618" s="45" t="s">
        <v>29</v>
      </c>
      <c r="D3618" s="45">
        <v>225</v>
      </c>
      <c r="E3618" s="45">
        <v>6.2295264899999998E-3</v>
      </c>
      <c r="F3618" s="45">
        <v>6.7289070999999997E-4</v>
      </c>
      <c r="G3618" s="45">
        <v>1.7630656000000001E-3</v>
      </c>
      <c r="H3618" s="45">
        <v>3.7935697299999998E-3</v>
      </c>
    </row>
    <row r="3619" spans="1:8" x14ac:dyDescent="0.35">
      <c r="A3619" s="45" t="s">
        <v>7</v>
      </c>
      <c r="B3619" s="45" t="s">
        <v>71</v>
      </c>
      <c r="C3619" s="45" t="s">
        <v>29</v>
      </c>
      <c r="D3619" s="45">
        <v>43</v>
      </c>
      <c r="E3619" s="45">
        <v>4.9001397200000001E-3</v>
      </c>
      <c r="F3619" s="45">
        <v>7.0709495000000002E-4</v>
      </c>
      <c r="G3619" s="45">
        <v>1.4319549600000001E-3</v>
      </c>
      <c r="H3619" s="45">
        <v>2.76108933E-3</v>
      </c>
    </row>
    <row r="3620" spans="1:8" x14ac:dyDescent="0.35">
      <c r="A3620" s="45" t="s">
        <v>7</v>
      </c>
      <c r="B3620" s="45" t="s">
        <v>69</v>
      </c>
      <c r="C3620" s="45" t="s">
        <v>30</v>
      </c>
      <c r="D3620" s="45">
        <v>3792</v>
      </c>
      <c r="E3620" s="45">
        <v>4.6058372199999998E-3</v>
      </c>
      <c r="F3620" s="45">
        <v>9.8843546000000008E-4</v>
      </c>
      <c r="G3620" s="45">
        <v>8.5076441000000004E-4</v>
      </c>
      <c r="H3620" s="45">
        <v>2.7666368799999998E-3</v>
      </c>
    </row>
    <row r="3621" spans="1:8" x14ac:dyDescent="0.35">
      <c r="A3621" s="45" t="s">
        <v>7</v>
      </c>
      <c r="B3621" s="45" t="s">
        <v>70</v>
      </c>
      <c r="C3621" s="45" t="s">
        <v>30</v>
      </c>
      <c r="D3621" s="45">
        <v>2300</v>
      </c>
      <c r="E3621" s="45">
        <v>4.7536732799999997E-3</v>
      </c>
      <c r="F3621" s="45">
        <v>8.2265474999999996E-4</v>
      </c>
      <c r="G3621" s="45">
        <v>8.7042045000000005E-4</v>
      </c>
      <c r="H3621" s="45">
        <v>3.0605975799999998E-3</v>
      </c>
    </row>
    <row r="3622" spans="1:8" x14ac:dyDescent="0.35">
      <c r="A3622" s="45" t="s">
        <v>7</v>
      </c>
      <c r="B3622" s="45" t="s">
        <v>71</v>
      </c>
      <c r="C3622" s="45" t="s">
        <v>30</v>
      </c>
      <c r="D3622" s="45">
        <v>533</v>
      </c>
      <c r="E3622" s="45">
        <v>4.4300689200000003E-3</v>
      </c>
      <c r="F3622" s="45">
        <v>9.4648976000000001E-4</v>
      </c>
      <c r="G3622" s="45">
        <v>8.4490716999999996E-4</v>
      </c>
      <c r="H3622" s="45">
        <v>2.6386715000000002E-3</v>
      </c>
    </row>
    <row r="3623" spans="1:8" x14ac:dyDescent="0.35">
      <c r="A3623" s="45" t="s">
        <v>7</v>
      </c>
      <c r="B3623" s="45" t="s">
        <v>69</v>
      </c>
      <c r="C3623" s="45" t="s">
        <v>31</v>
      </c>
      <c r="D3623" s="45">
        <v>692</v>
      </c>
      <c r="E3623" s="45">
        <v>4.4609523200000003E-3</v>
      </c>
      <c r="F3623" s="45">
        <v>1.08538698E-3</v>
      </c>
      <c r="G3623" s="45">
        <v>7.7186672000000001E-4</v>
      </c>
      <c r="H3623" s="45">
        <v>2.6036981200000002E-3</v>
      </c>
    </row>
    <row r="3624" spans="1:8" x14ac:dyDescent="0.35">
      <c r="A3624" s="45" t="s">
        <v>7</v>
      </c>
      <c r="B3624" s="45" t="s">
        <v>70</v>
      </c>
      <c r="C3624" s="45" t="s">
        <v>31</v>
      </c>
      <c r="D3624" s="45">
        <v>1622</v>
      </c>
      <c r="E3624" s="45">
        <v>4.6321839600000003E-3</v>
      </c>
      <c r="F3624" s="45">
        <v>9.6251745999999998E-4</v>
      </c>
      <c r="G3624" s="45">
        <v>8.0947137999999997E-4</v>
      </c>
      <c r="H3624" s="45">
        <v>2.8601946599999999E-3</v>
      </c>
    </row>
    <row r="3625" spans="1:8" x14ac:dyDescent="0.35">
      <c r="A3625" s="45" t="s">
        <v>7</v>
      </c>
      <c r="B3625" s="45" t="s">
        <v>71</v>
      </c>
      <c r="C3625" s="45" t="s">
        <v>31</v>
      </c>
      <c r="D3625" s="45">
        <v>277</v>
      </c>
      <c r="E3625" s="45">
        <v>4.7839364499999999E-3</v>
      </c>
      <c r="F3625" s="45">
        <v>1.0241590599999999E-3</v>
      </c>
      <c r="G3625" s="45">
        <v>8.5777654999999995E-4</v>
      </c>
      <c r="H3625" s="45">
        <v>2.9020003699999999E-3</v>
      </c>
    </row>
    <row r="3626" spans="1:8" x14ac:dyDescent="0.35">
      <c r="A3626" s="45" t="s">
        <v>7</v>
      </c>
      <c r="B3626" s="45" t="s">
        <v>69</v>
      </c>
      <c r="C3626" s="45" t="s">
        <v>159</v>
      </c>
      <c r="D3626" s="45">
        <v>389</v>
      </c>
      <c r="E3626" s="45">
        <v>4.5398038600000003E-3</v>
      </c>
      <c r="F3626" s="45">
        <v>6.7195063999999998E-4</v>
      </c>
      <c r="G3626" s="45">
        <v>1.08677258E-3</v>
      </c>
      <c r="H3626" s="45">
        <v>2.7810801599999998E-3</v>
      </c>
    </row>
    <row r="3627" spans="1:8" x14ac:dyDescent="0.35">
      <c r="A3627" s="45" t="s">
        <v>7</v>
      </c>
      <c r="B3627" s="45" t="s">
        <v>70</v>
      </c>
      <c r="C3627" s="45" t="s">
        <v>159</v>
      </c>
      <c r="D3627" s="45">
        <v>565</v>
      </c>
      <c r="E3627" s="45">
        <v>5.6536993600000002E-3</v>
      </c>
      <c r="F3627" s="45">
        <v>5.6252023999999996E-4</v>
      </c>
      <c r="G3627" s="45">
        <v>1.3634871500000001E-3</v>
      </c>
      <c r="H3627" s="45">
        <v>3.7276915100000001E-3</v>
      </c>
    </row>
    <row r="3628" spans="1:8" x14ac:dyDescent="0.35">
      <c r="A3628" s="45" t="s">
        <v>7</v>
      </c>
      <c r="B3628" s="45" t="s">
        <v>71</v>
      </c>
      <c r="C3628" s="45" t="s">
        <v>159</v>
      </c>
      <c r="D3628" s="45">
        <v>113</v>
      </c>
      <c r="E3628" s="45">
        <v>4.8063132400000003E-3</v>
      </c>
      <c r="F3628" s="45">
        <v>6.3862236999999997E-4</v>
      </c>
      <c r="G3628" s="45">
        <v>1.33265708E-3</v>
      </c>
      <c r="H3628" s="45">
        <v>2.8350333500000002E-3</v>
      </c>
    </row>
    <row r="3629" spans="1:8" x14ac:dyDescent="0.35">
      <c r="A3629" s="45" t="s">
        <v>7</v>
      </c>
      <c r="B3629" s="45" t="s">
        <v>69</v>
      </c>
      <c r="C3629" s="45" t="s">
        <v>33</v>
      </c>
      <c r="D3629" s="45">
        <v>109</v>
      </c>
      <c r="E3629" s="45">
        <v>5.0027605699999996E-3</v>
      </c>
      <c r="F3629" s="45">
        <v>6.0386909999999997E-4</v>
      </c>
      <c r="G3629" s="45">
        <v>1.74428704E-3</v>
      </c>
      <c r="H3629" s="45">
        <v>2.65460391E-3</v>
      </c>
    </row>
    <row r="3630" spans="1:8" x14ac:dyDescent="0.35">
      <c r="A3630" s="45" t="s">
        <v>7</v>
      </c>
      <c r="B3630" s="45" t="s">
        <v>70</v>
      </c>
      <c r="C3630" s="45" t="s">
        <v>33</v>
      </c>
      <c r="D3630" s="45">
        <v>256</v>
      </c>
      <c r="E3630" s="45">
        <v>6.4104996100000002E-3</v>
      </c>
      <c r="F3630" s="45">
        <v>5.3236193000000005E-4</v>
      </c>
      <c r="G3630" s="45">
        <v>1.9686774299999999E-3</v>
      </c>
      <c r="H3630" s="45">
        <v>3.9094597500000001E-3</v>
      </c>
    </row>
    <row r="3631" spans="1:8" x14ac:dyDescent="0.35">
      <c r="A3631" s="45" t="s">
        <v>7</v>
      </c>
      <c r="B3631" s="45" t="s">
        <v>71</v>
      </c>
      <c r="C3631" s="45" t="s">
        <v>33</v>
      </c>
      <c r="D3631" s="45">
        <v>50</v>
      </c>
      <c r="E3631" s="45">
        <v>6.3706016400000001E-3</v>
      </c>
      <c r="F3631" s="45">
        <v>9.3912013999999998E-4</v>
      </c>
      <c r="G3631" s="45">
        <v>1.9703701600000002E-3</v>
      </c>
      <c r="H3631" s="45">
        <v>3.4611108699999999E-3</v>
      </c>
    </row>
    <row r="3632" spans="1:8" x14ac:dyDescent="0.35">
      <c r="A3632" s="45" t="s">
        <v>7</v>
      </c>
      <c r="B3632" s="45" t="s">
        <v>69</v>
      </c>
      <c r="C3632" s="45" t="s">
        <v>34</v>
      </c>
      <c r="D3632" s="45">
        <v>151</v>
      </c>
      <c r="E3632" s="45">
        <v>4.7529584399999998E-3</v>
      </c>
      <c r="F3632" s="45">
        <v>7.4794553000000002E-4</v>
      </c>
      <c r="G3632" s="45">
        <v>1.35324661E-3</v>
      </c>
      <c r="H3632" s="45">
        <v>2.6517657799999999E-3</v>
      </c>
    </row>
    <row r="3633" spans="1:8" x14ac:dyDescent="0.35">
      <c r="A3633" s="45" t="s">
        <v>7</v>
      </c>
      <c r="B3633" s="45" t="s">
        <v>70</v>
      </c>
      <c r="C3633" s="45" t="s">
        <v>34</v>
      </c>
      <c r="D3633" s="45">
        <v>325</v>
      </c>
      <c r="E3633" s="45">
        <v>5.2347575799999999E-3</v>
      </c>
      <c r="F3633" s="45">
        <v>6.4038436999999996E-4</v>
      </c>
      <c r="G3633" s="45">
        <v>1.30551971E-3</v>
      </c>
      <c r="H3633" s="45">
        <v>3.2888530399999998E-3</v>
      </c>
    </row>
    <row r="3634" spans="1:8" x14ac:dyDescent="0.35">
      <c r="A3634" s="45" t="s">
        <v>7</v>
      </c>
      <c r="B3634" s="45" t="s">
        <v>71</v>
      </c>
      <c r="C3634" s="45" t="s">
        <v>34</v>
      </c>
      <c r="D3634" s="45">
        <v>92</v>
      </c>
      <c r="E3634" s="45">
        <v>5.1013986999999998E-3</v>
      </c>
      <c r="F3634" s="45">
        <v>7.0954084000000005E-4</v>
      </c>
      <c r="G3634" s="45">
        <v>1.42600124E-3</v>
      </c>
      <c r="H3634" s="45">
        <v>2.9658562500000001E-3</v>
      </c>
    </row>
    <row r="3635" spans="1:8" x14ac:dyDescent="0.35">
      <c r="A3635" s="45" t="s">
        <v>7</v>
      </c>
      <c r="B3635" s="45" t="s">
        <v>69</v>
      </c>
      <c r="C3635" s="45" t="s">
        <v>35</v>
      </c>
      <c r="D3635" s="45">
        <v>155</v>
      </c>
      <c r="E3635" s="45">
        <v>4.3684286699999996E-3</v>
      </c>
      <c r="F3635" s="45">
        <v>9.8319865999999998E-4</v>
      </c>
      <c r="G3635" s="45">
        <v>1.03054037E-3</v>
      </c>
      <c r="H3635" s="45">
        <v>2.3546891000000001E-3</v>
      </c>
    </row>
    <row r="3636" spans="1:8" x14ac:dyDescent="0.35">
      <c r="A3636" s="45" t="s">
        <v>7</v>
      </c>
      <c r="B3636" s="45" t="s">
        <v>70</v>
      </c>
      <c r="C3636" s="45" t="s">
        <v>35</v>
      </c>
      <c r="D3636" s="45">
        <v>429</v>
      </c>
      <c r="E3636" s="45">
        <v>5.21005975E-3</v>
      </c>
      <c r="F3636" s="45">
        <v>8.4131893000000005E-4</v>
      </c>
      <c r="G3636" s="45">
        <v>1.1273253600000001E-3</v>
      </c>
      <c r="H3636" s="45">
        <v>3.2414149900000001E-3</v>
      </c>
    </row>
    <row r="3637" spans="1:8" x14ac:dyDescent="0.35">
      <c r="A3637" s="45" t="s">
        <v>7</v>
      </c>
      <c r="B3637" s="45" t="s">
        <v>71</v>
      </c>
      <c r="C3637" s="45" t="s">
        <v>35</v>
      </c>
      <c r="D3637" s="45">
        <v>77</v>
      </c>
      <c r="E3637" s="45">
        <v>4.8023386399999998E-3</v>
      </c>
      <c r="F3637" s="45">
        <v>9.0848942999999997E-4</v>
      </c>
      <c r="G3637" s="45">
        <v>1.30215824E-3</v>
      </c>
      <c r="H3637" s="45">
        <v>2.59169048E-3</v>
      </c>
    </row>
    <row r="3638" spans="1:8" x14ac:dyDescent="0.35">
      <c r="A3638" s="45" t="s">
        <v>7</v>
      </c>
      <c r="B3638" s="45" t="s">
        <v>69</v>
      </c>
      <c r="C3638" s="45" t="s">
        <v>57</v>
      </c>
      <c r="D3638" s="45">
        <v>1</v>
      </c>
      <c r="E3638" s="45">
        <v>4.0046291600000002E-3</v>
      </c>
      <c r="F3638" s="45">
        <v>1.3888888E-4</v>
      </c>
      <c r="G3638" s="45">
        <v>2.88194444E-3</v>
      </c>
      <c r="H3638" s="45">
        <v>9.8379582999999992E-4</v>
      </c>
    </row>
    <row r="3639" spans="1:8" x14ac:dyDescent="0.35">
      <c r="A3639" s="45" t="s">
        <v>7</v>
      </c>
      <c r="B3639" s="45" t="s">
        <v>70</v>
      </c>
      <c r="C3639" s="45" t="s">
        <v>57</v>
      </c>
      <c r="D3639" s="45">
        <v>1</v>
      </c>
      <c r="E3639" s="45">
        <v>6.1226847200000004E-3</v>
      </c>
      <c r="F3639" s="45">
        <v>1.6203680000000001E-4</v>
      </c>
      <c r="G3639" s="45">
        <v>4.4328701299999997E-3</v>
      </c>
      <c r="H3639" s="45">
        <v>1.5277777700000001E-3</v>
      </c>
    </row>
    <row r="3640" spans="1:8" x14ac:dyDescent="0.35">
      <c r="A3640" s="45" t="s">
        <v>7</v>
      </c>
      <c r="B3640" s="45" t="s">
        <v>69</v>
      </c>
      <c r="C3640" s="45" t="s">
        <v>36</v>
      </c>
      <c r="D3640" s="45">
        <v>233</v>
      </c>
      <c r="E3640" s="45">
        <v>4.2709821199999999E-3</v>
      </c>
      <c r="F3640" s="45">
        <v>3.5959081999999999E-4</v>
      </c>
      <c r="G3640" s="45">
        <v>1.0067951900000001E-3</v>
      </c>
      <c r="H3640" s="45">
        <v>2.90459562E-3</v>
      </c>
    </row>
    <row r="3641" spans="1:8" x14ac:dyDescent="0.35">
      <c r="A3641" s="45" t="s">
        <v>7</v>
      </c>
      <c r="B3641" s="45" t="s">
        <v>70</v>
      </c>
      <c r="C3641" s="45" t="s">
        <v>36</v>
      </c>
      <c r="D3641" s="45">
        <v>465</v>
      </c>
      <c r="E3641" s="45">
        <v>5.2012890900000001E-3</v>
      </c>
      <c r="F3641" s="45">
        <v>2.2107703000000001E-4</v>
      </c>
      <c r="G3641" s="45">
        <v>1.2726252E-3</v>
      </c>
      <c r="H3641" s="45">
        <v>3.70758637E-3</v>
      </c>
    </row>
    <row r="3642" spans="1:8" x14ac:dyDescent="0.35">
      <c r="A3642" s="45" t="s">
        <v>7</v>
      </c>
      <c r="B3642" s="45" t="s">
        <v>71</v>
      </c>
      <c r="C3642" s="45" t="s">
        <v>36</v>
      </c>
      <c r="D3642" s="45">
        <v>77</v>
      </c>
      <c r="E3642" s="45">
        <v>4.4294129600000003E-3</v>
      </c>
      <c r="F3642" s="45">
        <v>3.0588604000000001E-4</v>
      </c>
      <c r="G3642" s="45">
        <v>1.1931815700000001E-3</v>
      </c>
      <c r="H3642" s="45">
        <v>2.9303448500000002E-3</v>
      </c>
    </row>
    <row r="3643" spans="1:8" x14ac:dyDescent="0.35">
      <c r="A3643" s="45" t="s">
        <v>7</v>
      </c>
      <c r="B3643" s="45" t="s">
        <v>69</v>
      </c>
      <c r="C3643" s="45" t="s">
        <v>37</v>
      </c>
      <c r="D3643" s="45">
        <v>219</v>
      </c>
      <c r="E3643" s="45">
        <v>4.5619289800000002E-3</v>
      </c>
      <c r="F3643" s="45">
        <v>9.6376600999999998E-4</v>
      </c>
      <c r="G3643" s="45">
        <v>7.3001203000000003E-4</v>
      </c>
      <c r="H3643" s="45">
        <v>2.8681504399999998E-3</v>
      </c>
    </row>
    <row r="3644" spans="1:8" x14ac:dyDescent="0.35">
      <c r="A3644" s="45" t="s">
        <v>7</v>
      </c>
      <c r="B3644" s="45" t="s">
        <v>70</v>
      </c>
      <c r="C3644" s="45" t="s">
        <v>37</v>
      </c>
      <c r="D3644" s="45">
        <v>899</v>
      </c>
      <c r="E3644" s="45">
        <v>4.7451255099999999E-3</v>
      </c>
      <c r="F3644" s="45">
        <v>8.1704699000000004E-4</v>
      </c>
      <c r="G3644" s="45">
        <v>8.5272191000000002E-4</v>
      </c>
      <c r="H3644" s="45">
        <v>3.0753561299999999E-3</v>
      </c>
    </row>
    <row r="3645" spans="1:8" x14ac:dyDescent="0.35">
      <c r="A3645" s="45" t="s">
        <v>7</v>
      </c>
      <c r="B3645" s="45" t="s">
        <v>71</v>
      </c>
      <c r="C3645" s="45" t="s">
        <v>37</v>
      </c>
      <c r="D3645" s="45">
        <v>187</v>
      </c>
      <c r="E3645" s="45">
        <v>4.4181395100000003E-3</v>
      </c>
      <c r="F3645" s="45">
        <v>9.0605790000000002E-4</v>
      </c>
      <c r="G3645" s="45">
        <v>8.3351878000000003E-4</v>
      </c>
      <c r="H3645" s="45">
        <v>2.6785623300000002E-3</v>
      </c>
    </row>
    <row r="3646" spans="1:8" x14ac:dyDescent="0.35">
      <c r="A3646" s="45" t="s">
        <v>7</v>
      </c>
      <c r="B3646" s="45" t="s">
        <v>69</v>
      </c>
      <c r="C3646" s="45" t="s">
        <v>38</v>
      </c>
      <c r="D3646" s="45">
        <v>111</v>
      </c>
      <c r="E3646" s="45">
        <v>4.8173171000000002E-3</v>
      </c>
      <c r="F3646" s="45">
        <v>8.0434574000000001E-4</v>
      </c>
      <c r="G3646" s="45">
        <v>1.3514554E-3</v>
      </c>
      <c r="H3646" s="45">
        <v>2.6615154400000001E-3</v>
      </c>
    </row>
    <row r="3647" spans="1:8" x14ac:dyDescent="0.35">
      <c r="A3647" s="45" t="s">
        <v>7</v>
      </c>
      <c r="B3647" s="45" t="s">
        <v>70</v>
      </c>
      <c r="C3647" s="45" t="s">
        <v>38</v>
      </c>
      <c r="D3647" s="45">
        <v>349</v>
      </c>
      <c r="E3647" s="45">
        <v>5.55678235E-3</v>
      </c>
      <c r="F3647" s="45">
        <v>6.6181127999999996E-4</v>
      </c>
      <c r="G3647" s="45">
        <v>1.4823766500000001E-3</v>
      </c>
      <c r="H3647" s="45">
        <v>3.4125939599999999E-3</v>
      </c>
    </row>
    <row r="3648" spans="1:8" x14ac:dyDescent="0.35">
      <c r="A3648" s="45" t="s">
        <v>7</v>
      </c>
      <c r="B3648" s="45" t="s">
        <v>71</v>
      </c>
      <c r="C3648" s="45" t="s">
        <v>38</v>
      </c>
      <c r="D3648" s="45">
        <v>74</v>
      </c>
      <c r="E3648" s="45">
        <v>4.9748183200000002E-3</v>
      </c>
      <c r="F3648" s="45">
        <v>8.0080056999999995E-4</v>
      </c>
      <c r="G3648" s="45">
        <v>1.3092777900000001E-3</v>
      </c>
      <c r="H3648" s="45">
        <v>2.8647394500000002E-3</v>
      </c>
    </row>
    <row r="3649" spans="1:8" x14ac:dyDescent="0.35">
      <c r="A3649" s="45" t="s">
        <v>7</v>
      </c>
      <c r="B3649" s="45" t="s">
        <v>69</v>
      </c>
      <c r="C3649" s="45" t="s">
        <v>39</v>
      </c>
      <c r="D3649" s="45">
        <v>64</v>
      </c>
      <c r="E3649" s="45">
        <v>5.3662107100000004E-3</v>
      </c>
      <c r="F3649" s="45">
        <v>5.7816092999999995E-4</v>
      </c>
      <c r="G3649" s="45">
        <v>1.89398845E-3</v>
      </c>
      <c r="H3649" s="45">
        <v>2.8940607699999999E-3</v>
      </c>
    </row>
    <row r="3650" spans="1:8" x14ac:dyDescent="0.35">
      <c r="A3650" s="45" t="s">
        <v>7</v>
      </c>
      <c r="B3650" s="45" t="s">
        <v>70</v>
      </c>
      <c r="C3650" s="45" t="s">
        <v>39</v>
      </c>
      <c r="D3650" s="45">
        <v>285</v>
      </c>
      <c r="E3650" s="45">
        <v>6.5633931999999999E-3</v>
      </c>
      <c r="F3650" s="45">
        <v>5.7224634000000005E-4</v>
      </c>
      <c r="G3650" s="45">
        <v>1.8437294400000001E-3</v>
      </c>
      <c r="H3650" s="45">
        <v>4.1474169199999999E-3</v>
      </c>
    </row>
    <row r="3651" spans="1:8" x14ac:dyDescent="0.35">
      <c r="A3651" s="45" t="s">
        <v>7</v>
      </c>
      <c r="B3651" s="45" t="s">
        <v>71</v>
      </c>
      <c r="C3651" s="45" t="s">
        <v>39</v>
      </c>
      <c r="D3651" s="45">
        <v>53</v>
      </c>
      <c r="E3651" s="45">
        <v>5.1397621800000001E-3</v>
      </c>
      <c r="F3651" s="45">
        <v>4.7737574000000001E-4</v>
      </c>
      <c r="G3651" s="45">
        <v>1.9298128699999999E-3</v>
      </c>
      <c r="H3651" s="45">
        <v>2.7325731199999998E-3</v>
      </c>
    </row>
    <row r="3652" spans="1:8" x14ac:dyDescent="0.35">
      <c r="A3652" s="45" t="s">
        <v>7</v>
      </c>
      <c r="B3652" s="45" t="s">
        <v>69</v>
      </c>
      <c r="C3652" s="45" t="s">
        <v>40</v>
      </c>
      <c r="D3652" s="45">
        <v>352</v>
      </c>
      <c r="E3652" s="45">
        <v>4.43490875E-3</v>
      </c>
      <c r="F3652" s="45">
        <v>1.0383454499999999E-3</v>
      </c>
      <c r="G3652" s="45">
        <v>1.05294458E-3</v>
      </c>
      <c r="H3652" s="45">
        <v>2.34361823E-3</v>
      </c>
    </row>
    <row r="3653" spans="1:8" x14ac:dyDescent="0.35">
      <c r="A3653" s="45" t="s">
        <v>7</v>
      </c>
      <c r="B3653" s="45" t="s">
        <v>70</v>
      </c>
      <c r="C3653" s="45" t="s">
        <v>40</v>
      </c>
      <c r="D3653" s="45">
        <v>874</v>
      </c>
      <c r="E3653" s="45">
        <v>4.5060754799999998E-3</v>
      </c>
      <c r="F3653" s="45">
        <v>8.2794333999999998E-4</v>
      </c>
      <c r="G3653" s="45">
        <v>1.0132477100000001E-3</v>
      </c>
      <c r="H3653" s="45">
        <v>2.6648839699999999E-3</v>
      </c>
    </row>
    <row r="3654" spans="1:8" x14ac:dyDescent="0.35">
      <c r="A3654" s="45" t="s">
        <v>7</v>
      </c>
      <c r="B3654" s="45" t="s">
        <v>71</v>
      </c>
      <c r="C3654" s="45" t="s">
        <v>40</v>
      </c>
      <c r="D3654" s="45">
        <v>166</v>
      </c>
      <c r="E3654" s="45">
        <v>4.2596076300000004E-3</v>
      </c>
      <c r="F3654" s="45">
        <v>8.1367109000000004E-4</v>
      </c>
      <c r="G3654" s="45">
        <v>1.0120340099999999E-3</v>
      </c>
      <c r="H3654" s="45">
        <v>2.4339020400000002E-3</v>
      </c>
    </row>
    <row r="3655" spans="1:8" x14ac:dyDescent="0.35">
      <c r="A3655" s="45" t="s">
        <v>7</v>
      </c>
      <c r="B3655" s="45" t="s">
        <v>69</v>
      </c>
      <c r="C3655" s="45" t="s">
        <v>41</v>
      </c>
      <c r="D3655" s="45">
        <v>124</v>
      </c>
      <c r="E3655" s="45">
        <v>4.3771465399999997E-3</v>
      </c>
      <c r="F3655" s="45">
        <v>6.9556429E-4</v>
      </c>
      <c r="G3655" s="45">
        <v>9.0361762000000002E-4</v>
      </c>
      <c r="H3655" s="45">
        <v>2.7779642199999999E-3</v>
      </c>
    </row>
    <row r="3656" spans="1:8" x14ac:dyDescent="0.35">
      <c r="A3656" s="45" t="s">
        <v>7</v>
      </c>
      <c r="B3656" s="45" t="s">
        <v>70</v>
      </c>
      <c r="C3656" s="45" t="s">
        <v>41</v>
      </c>
      <c r="D3656" s="45">
        <v>279</v>
      </c>
      <c r="E3656" s="45">
        <v>6.3195686700000002E-3</v>
      </c>
      <c r="F3656" s="45">
        <v>6.3769391999999995E-4</v>
      </c>
      <c r="G3656" s="45">
        <v>1.49309681E-3</v>
      </c>
      <c r="H3656" s="45">
        <v>4.1887774800000001E-3</v>
      </c>
    </row>
    <row r="3657" spans="1:8" x14ac:dyDescent="0.35">
      <c r="A3657" s="45" t="s">
        <v>7</v>
      </c>
      <c r="B3657" s="45" t="s">
        <v>71</v>
      </c>
      <c r="C3657" s="45" t="s">
        <v>41</v>
      </c>
      <c r="D3657" s="45">
        <v>67</v>
      </c>
      <c r="E3657" s="45">
        <v>4.9841069899999998E-3</v>
      </c>
      <c r="F3657" s="45">
        <v>6.3035493000000004E-4</v>
      </c>
      <c r="G3657" s="45">
        <v>1.12423969E-3</v>
      </c>
      <c r="H3657" s="45">
        <v>3.2295119099999998E-3</v>
      </c>
    </row>
    <row r="3658" spans="1:8" x14ac:dyDescent="0.35">
      <c r="A3658" s="45" t="s">
        <v>7</v>
      </c>
      <c r="B3658" s="45" t="s">
        <v>69</v>
      </c>
      <c r="C3658" s="45" t="s">
        <v>42</v>
      </c>
      <c r="D3658" s="45">
        <v>92</v>
      </c>
      <c r="E3658" s="45">
        <v>4.9320649399999996E-3</v>
      </c>
      <c r="F3658" s="45">
        <v>8.6075862999999996E-4</v>
      </c>
      <c r="G3658" s="45">
        <v>1.5633803700000001E-3</v>
      </c>
      <c r="H3658" s="45">
        <v>2.5079255E-3</v>
      </c>
    </row>
    <row r="3659" spans="1:8" x14ac:dyDescent="0.35">
      <c r="A3659" s="45" t="s">
        <v>7</v>
      </c>
      <c r="B3659" s="45" t="s">
        <v>70</v>
      </c>
      <c r="C3659" s="45" t="s">
        <v>42</v>
      </c>
      <c r="D3659" s="45">
        <v>280</v>
      </c>
      <c r="E3659" s="45">
        <v>7.0103750899999998E-3</v>
      </c>
      <c r="F3659" s="45">
        <v>8.4027753999999996E-4</v>
      </c>
      <c r="G3659" s="45">
        <v>1.9659802499999999E-3</v>
      </c>
      <c r="H3659" s="45">
        <v>4.2041168200000001E-3</v>
      </c>
    </row>
    <row r="3660" spans="1:8" x14ac:dyDescent="0.35">
      <c r="A3660" s="45" t="s">
        <v>7</v>
      </c>
      <c r="B3660" s="45" t="s">
        <v>71</v>
      </c>
      <c r="C3660" s="45" t="s">
        <v>42</v>
      </c>
      <c r="D3660" s="45">
        <v>54</v>
      </c>
      <c r="E3660" s="45">
        <v>6.1938440900000001E-3</v>
      </c>
      <c r="F3660" s="45">
        <v>8.4404985999999996E-4</v>
      </c>
      <c r="G3660" s="45">
        <v>2.0400374999999999E-3</v>
      </c>
      <c r="H3660" s="45">
        <v>3.3097562900000002E-3</v>
      </c>
    </row>
    <row r="3661" spans="1:8" x14ac:dyDescent="0.35">
      <c r="A3661" s="45" t="s">
        <v>7</v>
      </c>
      <c r="B3661" s="45" t="s">
        <v>69</v>
      </c>
      <c r="C3661" s="45" t="s">
        <v>43</v>
      </c>
      <c r="D3661" s="45">
        <v>98</v>
      </c>
      <c r="E3661" s="45">
        <v>5.1469196399999998E-3</v>
      </c>
      <c r="F3661" s="45">
        <v>8.3864775999999998E-4</v>
      </c>
      <c r="G3661" s="45">
        <v>1.3469621199999999E-3</v>
      </c>
      <c r="H3661" s="45">
        <v>2.9613092899999998E-3</v>
      </c>
    </row>
    <row r="3662" spans="1:8" x14ac:dyDescent="0.35">
      <c r="A3662" s="45" t="s">
        <v>7</v>
      </c>
      <c r="B3662" s="45" t="s">
        <v>70</v>
      </c>
      <c r="C3662" s="45" t="s">
        <v>43</v>
      </c>
      <c r="D3662" s="45">
        <v>264</v>
      </c>
      <c r="E3662" s="45">
        <v>6.3790243899999998E-3</v>
      </c>
      <c r="F3662" s="45">
        <v>7.7112245E-4</v>
      </c>
      <c r="G3662" s="45">
        <v>1.57731808E-3</v>
      </c>
      <c r="H3662" s="45">
        <v>4.0305833900000001E-3</v>
      </c>
    </row>
    <row r="3663" spans="1:8" x14ac:dyDescent="0.35">
      <c r="A3663" s="45" t="s">
        <v>7</v>
      </c>
      <c r="B3663" s="45" t="s">
        <v>71</v>
      </c>
      <c r="C3663" s="45" t="s">
        <v>43</v>
      </c>
      <c r="D3663" s="45">
        <v>57</v>
      </c>
      <c r="E3663" s="45">
        <v>5.0142135299999996E-3</v>
      </c>
      <c r="F3663" s="45">
        <v>6.8307320000000004E-4</v>
      </c>
      <c r="G3663" s="45">
        <v>1.4146764899999999E-3</v>
      </c>
      <c r="H3663" s="45">
        <v>2.9164633999999999E-3</v>
      </c>
    </row>
    <row r="3664" spans="1:8" x14ac:dyDescent="0.35">
      <c r="A3664" s="45" t="s">
        <v>7</v>
      </c>
      <c r="B3664" s="45" t="s">
        <v>69</v>
      </c>
      <c r="C3664" s="45" t="s">
        <v>44</v>
      </c>
      <c r="D3664" s="45">
        <v>32</v>
      </c>
      <c r="E3664" s="45">
        <v>6.0521554200000001E-3</v>
      </c>
      <c r="F3664" s="45">
        <v>5.6966120999999998E-4</v>
      </c>
      <c r="G3664" s="45">
        <v>1.7762584100000001E-3</v>
      </c>
      <c r="H3664" s="45">
        <v>3.7062353000000001E-3</v>
      </c>
    </row>
    <row r="3665" spans="1:8" x14ac:dyDescent="0.35">
      <c r="A3665" s="45" t="s">
        <v>7</v>
      </c>
      <c r="B3665" s="45" t="s">
        <v>70</v>
      </c>
      <c r="C3665" s="45" t="s">
        <v>44</v>
      </c>
      <c r="D3665" s="45">
        <v>155</v>
      </c>
      <c r="E3665" s="45">
        <v>6.4849907999999998E-3</v>
      </c>
      <c r="F3665" s="45">
        <v>5.6488923999999997E-4</v>
      </c>
      <c r="G3665" s="45">
        <v>1.73626019E-3</v>
      </c>
      <c r="H3665" s="45">
        <v>4.1838408600000003E-3</v>
      </c>
    </row>
    <row r="3666" spans="1:8" x14ac:dyDescent="0.35">
      <c r="A3666" s="45" t="s">
        <v>7</v>
      </c>
      <c r="B3666" s="45" t="s">
        <v>71</v>
      </c>
      <c r="C3666" s="45" t="s">
        <v>44</v>
      </c>
      <c r="D3666" s="45">
        <v>17</v>
      </c>
      <c r="E3666" s="45">
        <v>6.3589321799999996E-3</v>
      </c>
      <c r="F3666" s="45">
        <v>5.7734173999999996E-4</v>
      </c>
      <c r="G3666" s="45">
        <v>1.95261413E-3</v>
      </c>
      <c r="H3666" s="45">
        <v>3.8289758500000002E-3</v>
      </c>
    </row>
    <row r="3667" spans="1:8" x14ac:dyDescent="0.35">
      <c r="A3667" s="45" t="s">
        <v>7</v>
      </c>
      <c r="B3667" s="45" t="s">
        <v>69</v>
      </c>
      <c r="C3667" s="45" t="s">
        <v>45</v>
      </c>
      <c r="D3667" s="45">
        <v>188</v>
      </c>
      <c r="E3667" s="45">
        <v>4.2318013599999997E-3</v>
      </c>
      <c r="F3667" s="45">
        <v>5.8701463000000005E-4</v>
      </c>
      <c r="G3667" s="45">
        <v>7.0946588999999997E-4</v>
      </c>
      <c r="H3667" s="45">
        <v>2.9353203599999998E-3</v>
      </c>
    </row>
    <row r="3668" spans="1:8" x14ac:dyDescent="0.35">
      <c r="A3668" s="45" t="s">
        <v>7</v>
      </c>
      <c r="B3668" s="45" t="s">
        <v>70</v>
      </c>
      <c r="C3668" s="45" t="s">
        <v>45</v>
      </c>
      <c r="D3668" s="45">
        <v>535</v>
      </c>
      <c r="E3668" s="45">
        <v>4.85570243E-3</v>
      </c>
      <c r="F3668" s="45">
        <v>5.1198487000000004E-4</v>
      </c>
      <c r="G3668" s="45">
        <v>7.8870260000000005E-4</v>
      </c>
      <c r="H3668" s="45">
        <v>3.5550144599999999E-3</v>
      </c>
    </row>
    <row r="3669" spans="1:8" x14ac:dyDescent="0.35">
      <c r="A3669" s="45" t="s">
        <v>7</v>
      </c>
      <c r="B3669" s="45" t="s">
        <v>71</v>
      </c>
      <c r="C3669" s="45" t="s">
        <v>45</v>
      </c>
      <c r="D3669" s="45">
        <v>69</v>
      </c>
      <c r="E3669" s="45">
        <v>4.5893717699999996E-3</v>
      </c>
      <c r="F3669" s="45">
        <v>6.0973538999999999E-4</v>
      </c>
      <c r="G3669" s="45">
        <v>7.9760444000000002E-4</v>
      </c>
      <c r="H3669" s="45">
        <v>3.1820314400000001E-3</v>
      </c>
    </row>
    <row r="3670" spans="1:8" x14ac:dyDescent="0.35">
      <c r="A3670" s="45" t="s">
        <v>7</v>
      </c>
      <c r="B3670" s="45" t="s">
        <v>69</v>
      </c>
      <c r="C3670" s="45" t="s">
        <v>46</v>
      </c>
      <c r="D3670" s="45">
        <v>65</v>
      </c>
      <c r="E3670" s="45">
        <v>5.3972575700000002E-3</v>
      </c>
      <c r="F3670" s="45">
        <v>7.4447985E-4</v>
      </c>
      <c r="G3670" s="45">
        <v>1.4763174600000001E-3</v>
      </c>
      <c r="H3670" s="45">
        <v>3.1764598799999999E-3</v>
      </c>
    </row>
    <row r="3671" spans="1:8" x14ac:dyDescent="0.35">
      <c r="A3671" s="45" t="s">
        <v>7</v>
      </c>
      <c r="B3671" s="45" t="s">
        <v>70</v>
      </c>
      <c r="C3671" s="45" t="s">
        <v>46</v>
      </c>
      <c r="D3671" s="45">
        <v>245</v>
      </c>
      <c r="E3671" s="45">
        <v>7.0442174500000001E-3</v>
      </c>
      <c r="F3671" s="45">
        <v>6.4110898999999999E-4</v>
      </c>
      <c r="G3671" s="45">
        <v>2.3065473700000002E-3</v>
      </c>
      <c r="H3671" s="45">
        <v>4.0965605900000002E-3</v>
      </c>
    </row>
    <row r="3672" spans="1:8" x14ac:dyDescent="0.35">
      <c r="A3672" s="45" t="s">
        <v>7</v>
      </c>
      <c r="B3672" s="45" t="s">
        <v>71</v>
      </c>
      <c r="C3672" s="45" t="s">
        <v>46</v>
      </c>
      <c r="D3672" s="45">
        <v>52</v>
      </c>
      <c r="E3672" s="45">
        <v>5.7409630899999996E-3</v>
      </c>
      <c r="F3672" s="45">
        <v>5.4843279000000005E-4</v>
      </c>
      <c r="G3672" s="45">
        <v>1.7904199799999999E-3</v>
      </c>
      <c r="H3672" s="45">
        <v>3.4021098100000002E-3</v>
      </c>
    </row>
    <row r="3673" spans="1:8" x14ac:dyDescent="0.35">
      <c r="A3673" s="45" t="s">
        <v>7</v>
      </c>
      <c r="B3673" s="45" t="s">
        <v>69</v>
      </c>
      <c r="C3673" s="45" t="s">
        <v>47</v>
      </c>
      <c r="D3673" s="45">
        <v>43</v>
      </c>
      <c r="E3673" s="45">
        <v>4.9300169800000002E-3</v>
      </c>
      <c r="F3673" s="45">
        <v>6.5003203000000003E-4</v>
      </c>
      <c r="G3673" s="45">
        <v>1.3404390100000001E-3</v>
      </c>
      <c r="H3673" s="45">
        <v>2.9395454900000002E-3</v>
      </c>
    </row>
    <row r="3674" spans="1:8" x14ac:dyDescent="0.35">
      <c r="A3674" s="45" t="s">
        <v>7</v>
      </c>
      <c r="B3674" s="45" t="s">
        <v>70</v>
      </c>
      <c r="C3674" s="45" t="s">
        <v>47</v>
      </c>
      <c r="D3674" s="45">
        <v>189</v>
      </c>
      <c r="E3674" s="45">
        <v>7.1523488500000003E-3</v>
      </c>
      <c r="F3674" s="45">
        <v>7.5543775000000001E-4</v>
      </c>
      <c r="G3674" s="45">
        <v>1.8939837200000001E-3</v>
      </c>
      <c r="H3674" s="45">
        <v>4.5029269699999996E-3</v>
      </c>
    </row>
    <row r="3675" spans="1:8" x14ac:dyDescent="0.35">
      <c r="A3675" s="45" t="s">
        <v>7</v>
      </c>
      <c r="B3675" s="45" t="s">
        <v>71</v>
      </c>
      <c r="C3675" s="45" t="s">
        <v>47</v>
      </c>
      <c r="D3675" s="45">
        <v>35</v>
      </c>
      <c r="E3675" s="45">
        <v>6.2513225499999997E-3</v>
      </c>
      <c r="F3675" s="45">
        <v>7.6554206999999996E-4</v>
      </c>
      <c r="G3675" s="45">
        <v>1.41435162E-3</v>
      </c>
      <c r="H3675" s="45">
        <v>4.0714283399999997E-3</v>
      </c>
    </row>
    <row r="3676" spans="1:8" x14ac:dyDescent="0.35">
      <c r="A3676" s="45" t="s">
        <v>7</v>
      </c>
      <c r="B3676" s="45" t="s">
        <v>69</v>
      </c>
      <c r="C3676" s="45" t="s">
        <v>48</v>
      </c>
      <c r="D3676" s="45">
        <v>210</v>
      </c>
      <c r="E3676" s="45">
        <v>4.9221778899999997E-3</v>
      </c>
      <c r="F3676" s="45">
        <v>1.13282604E-3</v>
      </c>
      <c r="G3676" s="45">
        <v>6.6699711000000001E-4</v>
      </c>
      <c r="H3676" s="45">
        <v>3.1223542600000002E-3</v>
      </c>
    </row>
    <row r="3677" spans="1:8" x14ac:dyDescent="0.35">
      <c r="A3677" s="45" t="s">
        <v>7</v>
      </c>
      <c r="B3677" s="45" t="s">
        <v>70</v>
      </c>
      <c r="C3677" s="45" t="s">
        <v>48</v>
      </c>
      <c r="D3677" s="45">
        <v>568</v>
      </c>
      <c r="E3677" s="45">
        <v>5.1067135400000001E-3</v>
      </c>
      <c r="F3677" s="45">
        <v>8.1519766999999996E-4</v>
      </c>
      <c r="G3677" s="45">
        <v>6.7009382000000005E-4</v>
      </c>
      <c r="H3677" s="45">
        <v>3.6214215899999999E-3</v>
      </c>
    </row>
    <row r="3678" spans="1:8" x14ac:dyDescent="0.35">
      <c r="A3678" s="45" t="s">
        <v>7</v>
      </c>
      <c r="B3678" s="45" t="s">
        <v>71</v>
      </c>
      <c r="C3678" s="45" t="s">
        <v>48</v>
      </c>
      <c r="D3678" s="45">
        <v>64</v>
      </c>
      <c r="E3678" s="45">
        <v>5.2211730899999996E-3</v>
      </c>
      <c r="F3678" s="45">
        <v>9.9482759000000002E-4</v>
      </c>
      <c r="G3678" s="45">
        <v>6.9046559000000005E-4</v>
      </c>
      <c r="H3678" s="45">
        <v>3.5358794100000001E-3</v>
      </c>
    </row>
    <row r="3679" spans="1:8" x14ac:dyDescent="0.35">
      <c r="A3679" s="45" t="s">
        <v>7</v>
      </c>
      <c r="B3679" s="45" t="s">
        <v>69</v>
      </c>
      <c r="C3679" s="45" t="s">
        <v>49</v>
      </c>
      <c r="D3679" s="45">
        <v>122</v>
      </c>
      <c r="E3679" s="45">
        <v>5.2916284399999996E-3</v>
      </c>
      <c r="F3679" s="45">
        <v>5.1665884000000003E-4</v>
      </c>
      <c r="G3679" s="45">
        <v>1.5729353799999999E-3</v>
      </c>
      <c r="H3679" s="45">
        <v>3.20203376E-3</v>
      </c>
    </row>
    <row r="3680" spans="1:8" x14ac:dyDescent="0.35">
      <c r="A3680" s="45" t="s">
        <v>7</v>
      </c>
      <c r="B3680" s="45" t="s">
        <v>70</v>
      </c>
      <c r="C3680" s="45" t="s">
        <v>49</v>
      </c>
      <c r="D3680" s="45">
        <v>485</v>
      </c>
      <c r="E3680" s="45">
        <v>5.7825980900000004E-3</v>
      </c>
      <c r="F3680" s="45">
        <v>4.8959503999999995E-4</v>
      </c>
      <c r="G3680" s="45">
        <v>1.4859438400000001E-3</v>
      </c>
      <c r="H3680" s="45">
        <v>3.8070587499999999E-3</v>
      </c>
    </row>
    <row r="3681" spans="1:8" x14ac:dyDescent="0.35">
      <c r="A3681" s="45" t="s">
        <v>7</v>
      </c>
      <c r="B3681" s="45" t="s">
        <v>71</v>
      </c>
      <c r="C3681" s="45" t="s">
        <v>49</v>
      </c>
      <c r="D3681" s="45">
        <v>66</v>
      </c>
      <c r="E3681" s="45">
        <v>5.8108864200000004E-3</v>
      </c>
      <c r="F3681" s="45">
        <v>8.1176320000000003E-4</v>
      </c>
      <c r="G3681" s="45">
        <v>1.63615295E-3</v>
      </c>
      <c r="H3681" s="45">
        <v>3.36296975E-3</v>
      </c>
    </row>
    <row r="3682" spans="1:8" x14ac:dyDescent="0.35">
      <c r="A3682" s="45" t="s">
        <v>7</v>
      </c>
      <c r="B3682" s="45" t="s">
        <v>69</v>
      </c>
      <c r="C3682" s="45" t="s">
        <v>50</v>
      </c>
      <c r="D3682" s="45">
        <v>88</v>
      </c>
      <c r="E3682" s="45">
        <v>5.1884729899999999E-3</v>
      </c>
      <c r="F3682" s="45">
        <v>8.1702415000000001E-4</v>
      </c>
      <c r="G3682" s="45">
        <v>1.8542190400000001E-3</v>
      </c>
      <c r="H3682" s="45">
        <v>2.5172293400000001E-3</v>
      </c>
    </row>
    <row r="3683" spans="1:8" x14ac:dyDescent="0.35">
      <c r="A3683" s="45" t="s">
        <v>7</v>
      </c>
      <c r="B3683" s="45" t="s">
        <v>70</v>
      </c>
      <c r="C3683" s="45" t="s">
        <v>50</v>
      </c>
      <c r="D3683" s="45">
        <v>267</v>
      </c>
      <c r="E3683" s="45">
        <v>7.06157209E-3</v>
      </c>
      <c r="F3683" s="45">
        <v>6.8018251999999997E-4</v>
      </c>
      <c r="G3683" s="45">
        <v>2.4450337700000001E-3</v>
      </c>
      <c r="H3683" s="45">
        <v>3.9363553700000001E-3</v>
      </c>
    </row>
    <row r="3684" spans="1:8" x14ac:dyDescent="0.35">
      <c r="A3684" s="45" t="s">
        <v>7</v>
      </c>
      <c r="B3684" s="45" t="s">
        <v>71</v>
      </c>
      <c r="C3684" s="45" t="s">
        <v>50</v>
      </c>
      <c r="D3684" s="45">
        <v>49</v>
      </c>
      <c r="E3684" s="45">
        <v>5.5387847300000003E-3</v>
      </c>
      <c r="F3684" s="45">
        <v>7.3459912999999997E-4</v>
      </c>
      <c r="G3684" s="45">
        <v>1.86791357E-3</v>
      </c>
      <c r="H3684" s="45">
        <v>2.9362714900000001E-3</v>
      </c>
    </row>
    <row r="3685" spans="1:8" x14ac:dyDescent="0.35">
      <c r="A3685" s="45" t="s">
        <v>7</v>
      </c>
      <c r="B3685" s="45" t="s">
        <v>69</v>
      </c>
      <c r="C3685" s="45" t="s">
        <v>51</v>
      </c>
      <c r="D3685" s="45">
        <v>173</v>
      </c>
      <c r="E3685" s="45">
        <v>5.12584272E-3</v>
      </c>
      <c r="F3685" s="45">
        <v>7.8355790999999999E-4</v>
      </c>
      <c r="G3685" s="45">
        <v>9.0752759000000001E-4</v>
      </c>
      <c r="H3685" s="45">
        <v>3.4347567499999998E-3</v>
      </c>
    </row>
    <row r="3686" spans="1:8" x14ac:dyDescent="0.35">
      <c r="A3686" s="45" t="s">
        <v>7</v>
      </c>
      <c r="B3686" s="45" t="s">
        <v>70</v>
      </c>
      <c r="C3686" s="45" t="s">
        <v>51</v>
      </c>
      <c r="D3686" s="45">
        <v>318</v>
      </c>
      <c r="E3686" s="45">
        <v>5.77367929E-3</v>
      </c>
      <c r="F3686" s="45">
        <v>6.9568169000000003E-4</v>
      </c>
      <c r="G3686" s="45">
        <v>8.6339654999999997E-4</v>
      </c>
      <c r="H3686" s="45">
        <v>4.2146005800000001E-3</v>
      </c>
    </row>
    <row r="3687" spans="1:8" x14ac:dyDescent="0.35">
      <c r="A3687" s="45" t="s">
        <v>7</v>
      </c>
      <c r="B3687" s="45" t="s">
        <v>71</v>
      </c>
      <c r="C3687" s="45" t="s">
        <v>51</v>
      </c>
      <c r="D3687" s="45">
        <v>57</v>
      </c>
      <c r="E3687" s="45">
        <v>4.9262911600000004E-3</v>
      </c>
      <c r="F3687" s="45">
        <v>9.4440360000000001E-4</v>
      </c>
      <c r="G3687" s="45">
        <v>1.0197366E-3</v>
      </c>
      <c r="H3687" s="45">
        <v>2.9621504999999999E-3</v>
      </c>
    </row>
    <row r="3688" spans="1:8" x14ac:dyDescent="0.35">
      <c r="A3688" s="45" t="s">
        <v>7</v>
      </c>
      <c r="B3688" s="45" t="s">
        <v>69</v>
      </c>
      <c r="C3688" s="45" t="s">
        <v>52</v>
      </c>
      <c r="D3688" s="45">
        <v>247</v>
      </c>
      <c r="E3688" s="45">
        <v>3.3922343599999999E-3</v>
      </c>
      <c r="F3688" s="45">
        <v>3.1198430000000001E-4</v>
      </c>
      <c r="G3688" s="45">
        <v>7.1004811999999997E-4</v>
      </c>
      <c r="H3688" s="45">
        <v>2.3702014400000001E-3</v>
      </c>
    </row>
    <row r="3689" spans="1:8" x14ac:dyDescent="0.35">
      <c r="A3689" s="45" t="s">
        <v>7</v>
      </c>
      <c r="B3689" s="45" t="s">
        <v>70</v>
      </c>
      <c r="C3689" s="45" t="s">
        <v>52</v>
      </c>
      <c r="D3689" s="45">
        <v>474</v>
      </c>
      <c r="E3689" s="45">
        <v>3.8603441500000002E-3</v>
      </c>
      <c r="F3689" s="45">
        <v>2.8795981999999999E-4</v>
      </c>
      <c r="G3689" s="45">
        <v>7.1324596999999997E-4</v>
      </c>
      <c r="H3689" s="45">
        <v>2.8591379100000001E-3</v>
      </c>
    </row>
    <row r="3690" spans="1:8" x14ac:dyDescent="0.35">
      <c r="A3690" s="45" t="s">
        <v>7</v>
      </c>
      <c r="B3690" s="45" t="s">
        <v>71</v>
      </c>
      <c r="C3690" s="45" t="s">
        <v>52</v>
      </c>
      <c r="D3690" s="45">
        <v>65</v>
      </c>
      <c r="E3690" s="45">
        <v>3.4325140100000002E-3</v>
      </c>
      <c r="F3690" s="45">
        <v>3.4686591000000002E-4</v>
      </c>
      <c r="G3690" s="45">
        <v>6.9693710000000005E-4</v>
      </c>
      <c r="H3690" s="45">
        <v>2.3887105699999999E-3</v>
      </c>
    </row>
    <row r="3691" spans="1:8" x14ac:dyDescent="0.35">
      <c r="A3691" s="45" t="s">
        <v>7</v>
      </c>
      <c r="B3691" s="45" t="s">
        <v>69</v>
      </c>
      <c r="C3691" s="45" t="s">
        <v>53</v>
      </c>
      <c r="D3691" s="45">
        <v>49</v>
      </c>
      <c r="E3691" s="45">
        <v>4.2148523700000001E-3</v>
      </c>
      <c r="F3691" s="45">
        <v>2.6856550000000002E-4</v>
      </c>
      <c r="G3691" s="45">
        <v>1.20535689E-3</v>
      </c>
      <c r="H3691" s="45">
        <v>2.7409294599999999E-3</v>
      </c>
    </row>
    <row r="3692" spans="1:8" x14ac:dyDescent="0.35">
      <c r="A3692" s="45" t="s">
        <v>7</v>
      </c>
      <c r="B3692" s="45" t="s">
        <v>70</v>
      </c>
      <c r="C3692" s="45" t="s">
        <v>53</v>
      </c>
      <c r="D3692" s="45">
        <v>147</v>
      </c>
      <c r="E3692" s="45">
        <v>5.5890178100000002E-3</v>
      </c>
      <c r="F3692" s="45">
        <v>2.1864743E-4</v>
      </c>
      <c r="G3692" s="45">
        <v>1.4151862E-3</v>
      </c>
      <c r="H3692" s="45">
        <v>3.95518369E-3</v>
      </c>
    </row>
    <row r="3693" spans="1:8" x14ac:dyDescent="0.35">
      <c r="A3693" s="45" t="s">
        <v>7</v>
      </c>
      <c r="B3693" s="45" t="s">
        <v>71</v>
      </c>
      <c r="C3693" s="45" t="s">
        <v>53</v>
      </c>
      <c r="D3693" s="45">
        <v>23</v>
      </c>
      <c r="E3693" s="45">
        <v>6.0436792800000003E-3</v>
      </c>
      <c r="F3693" s="45">
        <v>3.2357054999999999E-4</v>
      </c>
      <c r="G3693" s="45">
        <v>1.8372582600000001E-3</v>
      </c>
      <c r="H3693" s="45">
        <v>3.8828499899999998E-3</v>
      </c>
    </row>
    <row r="3694" spans="1:8" x14ac:dyDescent="0.35">
      <c r="A3694" s="45" t="s">
        <v>7</v>
      </c>
      <c r="B3694" s="45" t="s">
        <v>69</v>
      </c>
      <c r="C3694" s="45" t="s">
        <v>54</v>
      </c>
      <c r="D3694" s="45">
        <v>799</v>
      </c>
      <c r="E3694" s="45">
        <v>4.68647128E-3</v>
      </c>
      <c r="F3694" s="45">
        <v>1.10089845E-3</v>
      </c>
      <c r="G3694" s="45">
        <v>8.1206808E-4</v>
      </c>
      <c r="H3694" s="45">
        <v>2.7735042599999998E-3</v>
      </c>
    </row>
    <row r="3695" spans="1:8" x14ac:dyDescent="0.35">
      <c r="A3695" s="45" t="s">
        <v>7</v>
      </c>
      <c r="B3695" s="45" t="s">
        <v>70</v>
      </c>
      <c r="C3695" s="45" t="s">
        <v>54</v>
      </c>
      <c r="D3695" s="45">
        <v>1255</v>
      </c>
      <c r="E3695" s="45">
        <v>4.4644382999999999E-3</v>
      </c>
      <c r="F3695" s="45">
        <v>8.2179591E-4</v>
      </c>
      <c r="G3695" s="45">
        <v>7.8308963000000003E-4</v>
      </c>
      <c r="H3695" s="45">
        <v>2.8595522900000002E-3</v>
      </c>
    </row>
    <row r="3696" spans="1:8" x14ac:dyDescent="0.35">
      <c r="A3696" s="45" t="s">
        <v>7</v>
      </c>
      <c r="B3696" s="45" t="s">
        <v>71</v>
      </c>
      <c r="C3696" s="45" t="s">
        <v>54</v>
      </c>
      <c r="D3696" s="45">
        <v>204</v>
      </c>
      <c r="E3696" s="45">
        <v>4.4395082000000001E-3</v>
      </c>
      <c r="F3696" s="45">
        <v>1.0228301699999999E-3</v>
      </c>
      <c r="G3696" s="45">
        <v>8.0615671000000002E-4</v>
      </c>
      <c r="H3696" s="45">
        <v>2.6105208100000001E-3</v>
      </c>
    </row>
    <row r="3697" spans="1:8" x14ac:dyDescent="0.35">
      <c r="A3697" s="45" t="s">
        <v>7</v>
      </c>
      <c r="B3697" s="45" t="s">
        <v>69</v>
      </c>
      <c r="C3697" s="45" t="s">
        <v>55</v>
      </c>
      <c r="D3697" s="45">
        <v>151</v>
      </c>
      <c r="E3697" s="45">
        <v>5.6355774200000002E-3</v>
      </c>
      <c r="F3697" s="45">
        <v>1.0210477300000001E-3</v>
      </c>
      <c r="G3697" s="45">
        <v>1.90857224E-3</v>
      </c>
      <c r="H3697" s="45">
        <v>2.70595694E-3</v>
      </c>
    </row>
    <row r="3698" spans="1:8" x14ac:dyDescent="0.35">
      <c r="A3698" s="45" t="s">
        <v>7</v>
      </c>
      <c r="B3698" s="45" t="s">
        <v>70</v>
      </c>
      <c r="C3698" s="45" t="s">
        <v>55</v>
      </c>
      <c r="D3698" s="45">
        <v>291</v>
      </c>
      <c r="E3698" s="45">
        <v>6.1214122099999997E-3</v>
      </c>
      <c r="F3698" s="45">
        <v>8.8563518999999996E-4</v>
      </c>
      <c r="G3698" s="45">
        <v>1.9075742000000001E-3</v>
      </c>
      <c r="H3698" s="45">
        <v>3.3282022999999998E-3</v>
      </c>
    </row>
    <row r="3699" spans="1:8" x14ac:dyDescent="0.35">
      <c r="A3699" s="45" t="s">
        <v>7</v>
      </c>
      <c r="B3699" s="45" t="s">
        <v>71</v>
      </c>
      <c r="C3699" s="45" t="s">
        <v>55</v>
      </c>
      <c r="D3699" s="45">
        <v>60</v>
      </c>
      <c r="E3699" s="45">
        <v>5.6894287800000002E-3</v>
      </c>
      <c r="F3699" s="45">
        <v>8.9679767999999995E-4</v>
      </c>
      <c r="G3699" s="45">
        <v>1.7690970399999999E-3</v>
      </c>
      <c r="H3699" s="45">
        <v>3.0235337400000002E-3</v>
      </c>
    </row>
    <row r="3700" spans="1:8" x14ac:dyDescent="0.35">
      <c r="A3700" s="45" t="s">
        <v>7</v>
      </c>
      <c r="B3700" s="45" t="s">
        <v>69</v>
      </c>
      <c r="C3700" s="45" t="s">
        <v>56</v>
      </c>
      <c r="D3700" s="45">
        <v>385</v>
      </c>
      <c r="E3700" s="45">
        <v>4.6472760800000002E-3</v>
      </c>
      <c r="F3700" s="45">
        <v>6.9101706999999998E-4</v>
      </c>
      <c r="G3700" s="45">
        <v>8.4710172999999996E-4</v>
      </c>
      <c r="H3700" s="45">
        <v>3.1091568099999999E-3</v>
      </c>
    </row>
    <row r="3701" spans="1:8" x14ac:dyDescent="0.35">
      <c r="A3701" s="45" t="s">
        <v>7</v>
      </c>
      <c r="B3701" s="45" t="s">
        <v>70</v>
      </c>
      <c r="C3701" s="45" t="s">
        <v>56</v>
      </c>
      <c r="D3701" s="45">
        <v>971</v>
      </c>
      <c r="E3701" s="45">
        <v>4.6848297400000002E-3</v>
      </c>
      <c r="F3701" s="45">
        <v>5.5693799999999999E-4</v>
      </c>
      <c r="G3701" s="45">
        <v>8.9193056999999998E-4</v>
      </c>
      <c r="H3701" s="45">
        <v>3.2359606899999998E-3</v>
      </c>
    </row>
    <row r="3702" spans="1:8" x14ac:dyDescent="0.35">
      <c r="A3702" s="45" t="s">
        <v>7</v>
      </c>
      <c r="B3702" s="45" t="s">
        <v>71</v>
      </c>
      <c r="C3702" s="45" t="s">
        <v>56</v>
      </c>
      <c r="D3702" s="45">
        <v>119</v>
      </c>
      <c r="E3702" s="45">
        <v>4.6856518100000001E-3</v>
      </c>
      <c r="F3702" s="45">
        <v>6.0097625E-4</v>
      </c>
      <c r="G3702" s="45">
        <v>9.7747408999999995E-4</v>
      </c>
      <c r="H3702" s="45">
        <v>3.1072009800000001E-3</v>
      </c>
    </row>
    <row r="3703" spans="1:8" x14ac:dyDescent="0.35">
      <c r="A3703" s="45" t="s">
        <v>58</v>
      </c>
      <c r="B3703" s="45" t="s">
        <v>69</v>
      </c>
      <c r="C3703" s="45" t="s">
        <v>9</v>
      </c>
      <c r="D3703" s="45">
        <v>11020</v>
      </c>
      <c r="E3703" s="45">
        <v>4.6742431400000001E-3</v>
      </c>
      <c r="F3703" s="45">
        <v>8.8835091000000004E-4</v>
      </c>
      <c r="G3703" s="45">
        <v>9.7002060000000003E-4</v>
      </c>
      <c r="H3703" s="45">
        <v>2.81587115E-3</v>
      </c>
    </row>
    <row r="3704" spans="1:8" x14ac:dyDescent="0.35">
      <c r="A3704" s="45" t="s">
        <v>58</v>
      </c>
      <c r="B3704" s="45" t="s">
        <v>70</v>
      </c>
      <c r="C3704" s="45" t="s">
        <v>9</v>
      </c>
      <c r="D3704" s="45">
        <v>19395</v>
      </c>
      <c r="E3704" s="45">
        <v>5.28774455E-3</v>
      </c>
      <c r="F3704" s="45">
        <v>6.8942549000000001E-4</v>
      </c>
      <c r="G3704" s="45">
        <v>1.1796983699999999E-3</v>
      </c>
      <c r="H3704" s="45">
        <v>3.4186201999999999E-3</v>
      </c>
    </row>
    <row r="3705" spans="1:8" x14ac:dyDescent="0.35">
      <c r="A3705" s="45" t="s">
        <v>58</v>
      </c>
      <c r="B3705" s="45" t="s">
        <v>71</v>
      </c>
      <c r="C3705" s="45" t="s">
        <v>9</v>
      </c>
      <c r="D3705" s="45">
        <v>3524</v>
      </c>
      <c r="E3705" s="45">
        <v>4.8326847599999999E-3</v>
      </c>
      <c r="F3705" s="45">
        <v>7.9150681E-4</v>
      </c>
      <c r="G3705" s="45">
        <v>1.14247647E-3</v>
      </c>
      <c r="H3705" s="45">
        <v>2.8987010000000001E-3</v>
      </c>
    </row>
    <row r="3706" spans="1:8" x14ac:dyDescent="0.35">
      <c r="A3706" s="45" t="s">
        <v>58</v>
      </c>
      <c r="B3706" s="45" t="s">
        <v>69</v>
      </c>
      <c r="C3706" s="45" t="s">
        <v>14</v>
      </c>
      <c r="D3706" s="45">
        <v>201</v>
      </c>
      <c r="E3706" s="45">
        <v>5.1607123699999998E-3</v>
      </c>
      <c r="F3706" s="45">
        <v>1.00084045E-3</v>
      </c>
      <c r="G3706" s="45">
        <v>1.16748408E-3</v>
      </c>
      <c r="H3706" s="45">
        <v>2.9923873499999999E-3</v>
      </c>
    </row>
    <row r="3707" spans="1:8" x14ac:dyDescent="0.35">
      <c r="A3707" s="45" t="s">
        <v>58</v>
      </c>
      <c r="B3707" s="45" t="s">
        <v>70</v>
      </c>
      <c r="C3707" s="45" t="s">
        <v>14</v>
      </c>
      <c r="D3707" s="45">
        <v>322</v>
      </c>
      <c r="E3707" s="45">
        <v>5.3947763399999999E-3</v>
      </c>
      <c r="F3707" s="45">
        <v>8.1083195000000003E-4</v>
      </c>
      <c r="G3707" s="45">
        <v>1.38220301E-3</v>
      </c>
      <c r="H3707" s="45">
        <v>3.2017409000000001E-3</v>
      </c>
    </row>
    <row r="3708" spans="1:8" x14ac:dyDescent="0.35">
      <c r="A3708" s="45" t="s">
        <v>58</v>
      </c>
      <c r="B3708" s="45" t="s">
        <v>71</v>
      </c>
      <c r="C3708" s="45" t="s">
        <v>14</v>
      </c>
      <c r="D3708" s="45">
        <v>68</v>
      </c>
      <c r="E3708" s="45">
        <v>5.2631397099999998E-3</v>
      </c>
      <c r="F3708" s="45">
        <v>1.02753923E-3</v>
      </c>
      <c r="G3708" s="45">
        <v>1.19127834E-3</v>
      </c>
      <c r="H3708" s="45">
        <v>3.04432166E-3</v>
      </c>
    </row>
    <row r="3709" spans="1:8" x14ac:dyDescent="0.35">
      <c r="A3709" s="45" t="s">
        <v>58</v>
      </c>
      <c r="B3709" s="45" t="s">
        <v>69</v>
      </c>
      <c r="C3709" s="45" t="s">
        <v>15</v>
      </c>
      <c r="D3709" s="45">
        <v>136</v>
      </c>
      <c r="E3709" s="45">
        <v>4.6417991699999996E-3</v>
      </c>
      <c r="F3709" s="45">
        <v>7.3920864000000003E-4</v>
      </c>
      <c r="G3709" s="45">
        <v>1.27553082E-3</v>
      </c>
      <c r="H3709" s="45">
        <v>2.62705926E-3</v>
      </c>
    </row>
    <row r="3710" spans="1:8" x14ac:dyDescent="0.35">
      <c r="A3710" s="45" t="s">
        <v>58</v>
      </c>
      <c r="B3710" s="45" t="s">
        <v>70</v>
      </c>
      <c r="C3710" s="45" t="s">
        <v>15</v>
      </c>
      <c r="D3710" s="45">
        <v>240</v>
      </c>
      <c r="E3710" s="45">
        <v>5.2844326299999996E-3</v>
      </c>
      <c r="F3710" s="45">
        <v>5.6042609000000001E-4</v>
      </c>
      <c r="G3710" s="45">
        <v>1.5246429E-3</v>
      </c>
      <c r="H3710" s="45">
        <v>3.19936316E-3</v>
      </c>
    </row>
    <row r="3711" spans="1:8" x14ac:dyDescent="0.35">
      <c r="A3711" s="45" t="s">
        <v>58</v>
      </c>
      <c r="B3711" s="45" t="s">
        <v>71</v>
      </c>
      <c r="C3711" s="45" t="s">
        <v>15</v>
      </c>
      <c r="D3711" s="45">
        <v>65</v>
      </c>
      <c r="E3711" s="45">
        <v>4.8837248200000001E-3</v>
      </c>
      <c r="F3711" s="45">
        <v>7.2275615000000001E-4</v>
      </c>
      <c r="G3711" s="45">
        <v>1.5236820700000001E-3</v>
      </c>
      <c r="H3711" s="45">
        <v>2.6372860600000002E-3</v>
      </c>
    </row>
    <row r="3712" spans="1:8" x14ac:dyDescent="0.35">
      <c r="A3712" s="45" t="s">
        <v>58</v>
      </c>
      <c r="B3712" s="45" t="s">
        <v>69</v>
      </c>
      <c r="C3712" s="45" t="s">
        <v>16</v>
      </c>
      <c r="D3712" s="45">
        <v>129</v>
      </c>
      <c r="E3712" s="45">
        <v>5.0557168200000002E-3</v>
      </c>
      <c r="F3712" s="45">
        <v>9.5391880000000005E-4</v>
      </c>
      <c r="G3712" s="45">
        <v>9.8559048999999994E-4</v>
      </c>
      <c r="H3712" s="45">
        <v>3.1162070300000001E-3</v>
      </c>
    </row>
    <row r="3713" spans="1:8" x14ac:dyDescent="0.35">
      <c r="A3713" s="45" t="s">
        <v>58</v>
      </c>
      <c r="B3713" s="45" t="s">
        <v>70</v>
      </c>
      <c r="C3713" s="45" t="s">
        <v>16</v>
      </c>
      <c r="D3713" s="45">
        <v>243</v>
      </c>
      <c r="E3713" s="45">
        <v>5.7428838499999999E-3</v>
      </c>
      <c r="F3713" s="45">
        <v>7.9703906999999997E-4</v>
      </c>
      <c r="G3713" s="45">
        <v>9.9151209999999998E-4</v>
      </c>
      <c r="H3713" s="45">
        <v>3.9543321799999998E-3</v>
      </c>
    </row>
    <row r="3714" spans="1:8" x14ac:dyDescent="0.35">
      <c r="A3714" s="45" t="s">
        <v>58</v>
      </c>
      <c r="B3714" s="45" t="s">
        <v>71</v>
      </c>
      <c r="C3714" s="45" t="s">
        <v>16</v>
      </c>
      <c r="D3714" s="45">
        <v>44</v>
      </c>
      <c r="E3714" s="45">
        <v>5.1822914500000003E-3</v>
      </c>
      <c r="F3714" s="45">
        <v>9.7616768E-4</v>
      </c>
      <c r="G3714" s="45">
        <v>1.13478509E-3</v>
      </c>
      <c r="H3714" s="45">
        <v>3.0713381400000002E-3</v>
      </c>
    </row>
    <row r="3715" spans="1:8" x14ac:dyDescent="0.35">
      <c r="A3715" s="45" t="s">
        <v>58</v>
      </c>
      <c r="B3715" s="45" t="s">
        <v>69</v>
      </c>
      <c r="C3715" s="45" t="s">
        <v>17</v>
      </c>
      <c r="D3715" s="45">
        <v>108</v>
      </c>
      <c r="E3715" s="45">
        <v>5.9279618799999998E-3</v>
      </c>
      <c r="F3715" s="45">
        <v>1.29211651E-3</v>
      </c>
      <c r="G3715" s="45">
        <v>8.9002464000000005E-4</v>
      </c>
      <c r="H3715" s="45">
        <v>3.7458202599999998E-3</v>
      </c>
    </row>
    <row r="3716" spans="1:8" x14ac:dyDescent="0.35">
      <c r="A3716" s="45" t="s">
        <v>58</v>
      </c>
      <c r="B3716" s="45" t="s">
        <v>70</v>
      </c>
      <c r="C3716" s="45" t="s">
        <v>17</v>
      </c>
      <c r="D3716" s="45">
        <v>270</v>
      </c>
      <c r="E3716" s="45">
        <v>6.5192041400000001E-3</v>
      </c>
      <c r="F3716" s="45">
        <v>1.0570127800000001E-3</v>
      </c>
      <c r="G3716" s="45">
        <v>9.9078335999999993E-4</v>
      </c>
      <c r="H3716" s="45">
        <v>4.4714075099999999E-3</v>
      </c>
    </row>
    <row r="3717" spans="1:8" x14ac:dyDescent="0.35">
      <c r="A3717" s="45" t="s">
        <v>58</v>
      </c>
      <c r="B3717" s="45" t="s">
        <v>71</v>
      </c>
      <c r="C3717" s="45" t="s">
        <v>17</v>
      </c>
      <c r="D3717" s="45">
        <v>42</v>
      </c>
      <c r="E3717" s="45">
        <v>6.4236108999999996E-3</v>
      </c>
      <c r="F3717" s="45">
        <v>1.3944001399999999E-3</v>
      </c>
      <c r="G3717" s="45">
        <v>1.0998123400000001E-3</v>
      </c>
      <c r="H3717" s="45">
        <v>3.9293978700000003E-3</v>
      </c>
    </row>
    <row r="3718" spans="1:8" x14ac:dyDescent="0.35">
      <c r="A3718" s="45" t="s">
        <v>58</v>
      </c>
      <c r="B3718" s="45" t="s">
        <v>69</v>
      </c>
      <c r="C3718" s="45" t="s">
        <v>18</v>
      </c>
      <c r="D3718" s="45">
        <v>57</v>
      </c>
      <c r="E3718" s="45">
        <v>6.1641079699999999E-3</v>
      </c>
      <c r="F3718" s="45">
        <v>6.0164859000000001E-4</v>
      </c>
      <c r="G3718" s="45">
        <v>1.42503225E-3</v>
      </c>
      <c r="H3718" s="45">
        <v>4.1374266499999996E-3</v>
      </c>
    </row>
    <row r="3719" spans="1:8" x14ac:dyDescent="0.35">
      <c r="A3719" s="45" t="s">
        <v>58</v>
      </c>
      <c r="B3719" s="45" t="s">
        <v>70</v>
      </c>
      <c r="C3719" s="45" t="s">
        <v>18</v>
      </c>
      <c r="D3719" s="45">
        <v>196</v>
      </c>
      <c r="E3719" s="45">
        <v>6.65213977E-3</v>
      </c>
      <c r="F3719" s="45">
        <v>5.8691158999999999E-4</v>
      </c>
      <c r="G3719" s="45">
        <v>1.90629698E-3</v>
      </c>
      <c r="H3719" s="45">
        <v>4.1589307099999997E-3</v>
      </c>
    </row>
    <row r="3720" spans="1:8" x14ac:dyDescent="0.35">
      <c r="A3720" s="45" t="s">
        <v>58</v>
      </c>
      <c r="B3720" s="45" t="s">
        <v>71</v>
      </c>
      <c r="C3720" s="45" t="s">
        <v>18</v>
      </c>
      <c r="D3720" s="45">
        <v>39</v>
      </c>
      <c r="E3720" s="45">
        <v>5.8662746500000003E-3</v>
      </c>
      <c r="F3720" s="45">
        <v>5.5318119000000003E-4</v>
      </c>
      <c r="G3720" s="45">
        <v>1.8560064400000001E-3</v>
      </c>
      <c r="H3720" s="45">
        <v>3.4570866499999998E-3</v>
      </c>
    </row>
    <row r="3721" spans="1:8" x14ac:dyDescent="0.35">
      <c r="A3721" s="45" t="s">
        <v>58</v>
      </c>
      <c r="B3721" s="45" t="s">
        <v>69</v>
      </c>
      <c r="C3721" s="45" t="s">
        <v>19</v>
      </c>
      <c r="D3721" s="45">
        <v>95</v>
      </c>
      <c r="E3721" s="45">
        <v>5.3132307799999999E-3</v>
      </c>
      <c r="F3721" s="45">
        <v>9.3299197999999997E-4</v>
      </c>
      <c r="G3721" s="45">
        <v>1.1543613499999999E-3</v>
      </c>
      <c r="H3721" s="45">
        <v>3.2258769400000001E-3</v>
      </c>
    </row>
    <row r="3722" spans="1:8" x14ac:dyDescent="0.35">
      <c r="A3722" s="45" t="s">
        <v>58</v>
      </c>
      <c r="B3722" s="45" t="s">
        <v>70</v>
      </c>
      <c r="C3722" s="45" t="s">
        <v>19</v>
      </c>
      <c r="D3722" s="45">
        <v>361</v>
      </c>
      <c r="E3722" s="45">
        <v>5.8716141100000003E-3</v>
      </c>
      <c r="F3722" s="45">
        <v>7.6491459000000003E-4</v>
      </c>
      <c r="G3722" s="45">
        <v>1.2441646299999999E-3</v>
      </c>
      <c r="H3722" s="45">
        <v>3.8625343900000001E-3</v>
      </c>
    </row>
    <row r="3723" spans="1:8" x14ac:dyDescent="0.35">
      <c r="A3723" s="45" t="s">
        <v>58</v>
      </c>
      <c r="B3723" s="45" t="s">
        <v>71</v>
      </c>
      <c r="C3723" s="45" t="s">
        <v>19</v>
      </c>
      <c r="D3723" s="45">
        <v>30</v>
      </c>
      <c r="E3723" s="45">
        <v>6.0312497600000002E-3</v>
      </c>
      <c r="F3723" s="45">
        <v>8.7538551999999999E-4</v>
      </c>
      <c r="G3723" s="45">
        <v>1.43711395E-3</v>
      </c>
      <c r="H3723" s="45">
        <v>3.7187497599999999E-3</v>
      </c>
    </row>
    <row r="3724" spans="1:8" x14ac:dyDescent="0.35">
      <c r="A3724" s="45" t="s">
        <v>58</v>
      </c>
      <c r="B3724" s="45" t="s">
        <v>69</v>
      </c>
      <c r="C3724" s="45" t="s">
        <v>20</v>
      </c>
      <c r="D3724" s="45">
        <v>41</v>
      </c>
      <c r="E3724" s="45">
        <v>3.34518947E-3</v>
      </c>
      <c r="F3724" s="45">
        <v>2.6535654999999998E-4</v>
      </c>
      <c r="G3724" s="45">
        <v>5.5273238999999997E-4</v>
      </c>
      <c r="H3724" s="45">
        <v>2.52710001E-3</v>
      </c>
    </row>
    <row r="3725" spans="1:8" x14ac:dyDescent="0.35">
      <c r="A3725" s="45" t="s">
        <v>58</v>
      </c>
      <c r="B3725" s="45" t="s">
        <v>70</v>
      </c>
      <c r="C3725" s="45" t="s">
        <v>20</v>
      </c>
      <c r="D3725" s="45">
        <v>210</v>
      </c>
      <c r="E3725" s="45">
        <v>3.7558970400000001E-3</v>
      </c>
      <c r="F3725" s="45">
        <v>2.9932734E-4</v>
      </c>
      <c r="G3725" s="45">
        <v>6.3624315000000004E-4</v>
      </c>
      <c r="H3725" s="45">
        <v>2.82032603E-3</v>
      </c>
    </row>
    <row r="3726" spans="1:8" x14ac:dyDescent="0.35">
      <c r="A3726" s="45" t="s">
        <v>58</v>
      </c>
      <c r="B3726" s="45" t="s">
        <v>71</v>
      </c>
      <c r="C3726" s="45" t="s">
        <v>20</v>
      </c>
      <c r="D3726" s="45">
        <v>11</v>
      </c>
      <c r="E3726" s="45">
        <v>3.8415402100000001E-3</v>
      </c>
      <c r="F3726" s="45">
        <v>3.8615296000000003E-4</v>
      </c>
      <c r="G3726" s="45">
        <v>7.9861079000000004E-4</v>
      </c>
      <c r="H3726" s="45">
        <v>2.6567758099999999E-3</v>
      </c>
    </row>
    <row r="3727" spans="1:8" x14ac:dyDescent="0.35">
      <c r="A3727" s="45" t="s">
        <v>58</v>
      </c>
      <c r="B3727" s="45" t="s">
        <v>69</v>
      </c>
      <c r="C3727" s="45" t="s">
        <v>21</v>
      </c>
      <c r="D3727" s="45">
        <v>54</v>
      </c>
      <c r="E3727" s="45">
        <v>6.1601935100000001E-3</v>
      </c>
      <c r="F3727" s="45">
        <v>1.1878426599999999E-3</v>
      </c>
      <c r="G3727" s="45">
        <v>1.5599277E-3</v>
      </c>
      <c r="H3727" s="45">
        <v>3.4124225899999998E-3</v>
      </c>
    </row>
    <row r="3728" spans="1:8" x14ac:dyDescent="0.35">
      <c r="A3728" s="45" t="s">
        <v>58</v>
      </c>
      <c r="B3728" s="45" t="s">
        <v>70</v>
      </c>
      <c r="C3728" s="45" t="s">
        <v>21</v>
      </c>
      <c r="D3728" s="45">
        <v>209</v>
      </c>
      <c r="E3728" s="45">
        <v>7.2650294300000001E-3</v>
      </c>
      <c r="F3728" s="45">
        <v>9.6546581E-4</v>
      </c>
      <c r="G3728" s="45">
        <v>1.76463072E-3</v>
      </c>
      <c r="H3728" s="45">
        <v>4.5349323900000004E-3</v>
      </c>
    </row>
    <row r="3729" spans="1:8" x14ac:dyDescent="0.35">
      <c r="A3729" s="45" t="s">
        <v>58</v>
      </c>
      <c r="B3729" s="45" t="s">
        <v>71</v>
      </c>
      <c r="C3729" s="45" t="s">
        <v>21</v>
      </c>
      <c r="D3729" s="45">
        <v>51</v>
      </c>
      <c r="E3729" s="45">
        <v>5.8644242999999997E-3</v>
      </c>
      <c r="F3729" s="45">
        <v>1.0464322199999999E-3</v>
      </c>
      <c r="G3729" s="45">
        <v>1.30718929E-3</v>
      </c>
      <c r="H3729" s="45">
        <v>3.5108022499999998E-3</v>
      </c>
    </row>
    <row r="3730" spans="1:8" x14ac:dyDescent="0.35">
      <c r="A3730" s="45" t="s">
        <v>58</v>
      </c>
      <c r="B3730" s="45" t="s">
        <v>69</v>
      </c>
      <c r="C3730" s="45" t="s">
        <v>22</v>
      </c>
      <c r="D3730" s="45">
        <v>50</v>
      </c>
      <c r="E3730" s="45">
        <v>5.0997682799999999E-3</v>
      </c>
      <c r="F3730" s="45">
        <v>8.2384234000000003E-4</v>
      </c>
      <c r="G3730" s="45">
        <v>1.4643516699999999E-3</v>
      </c>
      <c r="H3730" s="45">
        <v>2.81157384E-3</v>
      </c>
    </row>
    <row r="3731" spans="1:8" x14ac:dyDescent="0.35">
      <c r="A3731" s="45" t="s">
        <v>58</v>
      </c>
      <c r="B3731" s="45" t="s">
        <v>70</v>
      </c>
      <c r="C3731" s="45" t="s">
        <v>22</v>
      </c>
      <c r="D3731" s="45">
        <v>198</v>
      </c>
      <c r="E3731" s="45">
        <v>5.8296504400000004E-3</v>
      </c>
      <c r="F3731" s="45">
        <v>7.5780932000000004E-4</v>
      </c>
      <c r="G3731" s="45">
        <v>1.2223506000000001E-3</v>
      </c>
      <c r="H3731" s="45">
        <v>3.84949002E-3</v>
      </c>
    </row>
    <row r="3732" spans="1:8" x14ac:dyDescent="0.35">
      <c r="A3732" s="45" t="s">
        <v>58</v>
      </c>
      <c r="B3732" s="45" t="s">
        <v>71</v>
      </c>
      <c r="C3732" s="45" t="s">
        <v>22</v>
      </c>
      <c r="D3732" s="45">
        <v>20</v>
      </c>
      <c r="E3732" s="45">
        <v>6.4276619000000002E-3</v>
      </c>
      <c r="F3732" s="45">
        <v>8.4317116999999995E-4</v>
      </c>
      <c r="G3732" s="45">
        <v>1.6238423900000001E-3</v>
      </c>
      <c r="H3732" s="45">
        <v>3.9606479100000001E-3</v>
      </c>
    </row>
    <row r="3733" spans="1:8" x14ac:dyDescent="0.35">
      <c r="A3733" s="45" t="s">
        <v>58</v>
      </c>
      <c r="B3733" s="45" t="s">
        <v>69</v>
      </c>
      <c r="C3733" s="45" t="s">
        <v>23</v>
      </c>
      <c r="D3733" s="45">
        <v>98</v>
      </c>
      <c r="E3733" s="45">
        <v>5.0459417099999997E-3</v>
      </c>
      <c r="F3733" s="45">
        <v>3.5832367E-4</v>
      </c>
      <c r="G3733" s="45">
        <v>9.9501580999999993E-4</v>
      </c>
      <c r="H3733" s="45">
        <v>3.6926017600000002E-3</v>
      </c>
    </row>
    <row r="3734" spans="1:8" x14ac:dyDescent="0.35">
      <c r="A3734" s="45" t="s">
        <v>58</v>
      </c>
      <c r="B3734" s="45" t="s">
        <v>70</v>
      </c>
      <c r="C3734" s="45" t="s">
        <v>23</v>
      </c>
      <c r="D3734" s="45">
        <v>393</v>
      </c>
      <c r="E3734" s="45">
        <v>5.7321703900000001E-3</v>
      </c>
      <c r="F3734" s="45">
        <v>3.5741187999999998E-4</v>
      </c>
      <c r="G3734" s="45">
        <v>1.14156276E-3</v>
      </c>
      <c r="H3734" s="45">
        <v>4.2331952800000001E-3</v>
      </c>
    </row>
    <row r="3735" spans="1:8" x14ac:dyDescent="0.35">
      <c r="A3735" s="45" t="s">
        <v>58</v>
      </c>
      <c r="B3735" s="45" t="s">
        <v>71</v>
      </c>
      <c r="C3735" s="45" t="s">
        <v>23</v>
      </c>
      <c r="D3735" s="45">
        <v>41</v>
      </c>
      <c r="E3735" s="45">
        <v>5.2865287200000001E-3</v>
      </c>
      <c r="F3735" s="45">
        <v>2.9415061999999998E-4</v>
      </c>
      <c r="G3735" s="45">
        <v>1.303918E-3</v>
      </c>
      <c r="H3735" s="45">
        <v>3.6884595600000002E-3</v>
      </c>
    </row>
    <row r="3736" spans="1:8" x14ac:dyDescent="0.35">
      <c r="A3736" s="45" t="s">
        <v>58</v>
      </c>
      <c r="B3736" s="45" t="s">
        <v>69</v>
      </c>
      <c r="C3736" s="45" t="s">
        <v>24</v>
      </c>
      <c r="D3736" s="45">
        <v>297</v>
      </c>
      <c r="E3736" s="45">
        <v>5.4805771399999998E-3</v>
      </c>
      <c r="F3736" s="45">
        <v>9.9042094999999999E-4</v>
      </c>
      <c r="G3736" s="45">
        <v>1.85426775E-3</v>
      </c>
      <c r="H3736" s="45">
        <v>2.6358879799999999E-3</v>
      </c>
    </row>
    <row r="3737" spans="1:8" x14ac:dyDescent="0.35">
      <c r="A3737" s="45" t="s">
        <v>58</v>
      </c>
      <c r="B3737" s="45" t="s">
        <v>70</v>
      </c>
      <c r="C3737" s="45" t="s">
        <v>24</v>
      </c>
      <c r="D3737" s="45">
        <v>594</v>
      </c>
      <c r="E3737" s="45">
        <v>6.8343541000000004E-3</v>
      </c>
      <c r="F3737" s="45">
        <v>9.4005230000000003E-4</v>
      </c>
      <c r="G3737" s="45">
        <v>2.1116837200000002E-3</v>
      </c>
      <c r="H3737" s="45">
        <v>3.78261761E-3</v>
      </c>
    </row>
    <row r="3738" spans="1:8" x14ac:dyDescent="0.35">
      <c r="A3738" s="45" t="s">
        <v>58</v>
      </c>
      <c r="B3738" s="45" t="s">
        <v>71</v>
      </c>
      <c r="C3738" s="45" t="s">
        <v>24</v>
      </c>
      <c r="D3738" s="45">
        <v>137</v>
      </c>
      <c r="E3738" s="45">
        <v>5.67214086E-3</v>
      </c>
      <c r="F3738" s="45">
        <v>9.7002543999999999E-4</v>
      </c>
      <c r="G3738" s="45">
        <v>2.0340798900000002E-3</v>
      </c>
      <c r="H3738" s="45">
        <v>2.6680350499999998E-3</v>
      </c>
    </row>
    <row r="3739" spans="1:8" x14ac:dyDescent="0.35">
      <c r="A3739" s="45" t="s">
        <v>58</v>
      </c>
      <c r="B3739" s="45" t="s">
        <v>69</v>
      </c>
      <c r="C3739" s="45" t="s">
        <v>25</v>
      </c>
      <c r="D3739" s="45">
        <v>228</v>
      </c>
      <c r="E3739" s="45">
        <v>5.0543166800000004E-3</v>
      </c>
      <c r="F3739" s="45">
        <v>6.7977355999999998E-4</v>
      </c>
      <c r="G3739" s="45">
        <v>1.4799583399999999E-3</v>
      </c>
      <c r="H3739" s="45">
        <v>2.89458431E-3</v>
      </c>
    </row>
    <row r="3740" spans="1:8" x14ac:dyDescent="0.35">
      <c r="A3740" s="45" t="s">
        <v>58</v>
      </c>
      <c r="B3740" s="45" t="s">
        <v>70</v>
      </c>
      <c r="C3740" s="45" t="s">
        <v>25</v>
      </c>
      <c r="D3740" s="45">
        <v>463</v>
      </c>
      <c r="E3740" s="45">
        <v>6.3278185300000003E-3</v>
      </c>
      <c r="F3740" s="45">
        <v>6.0762616000000001E-4</v>
      </c>
      <c r="G3740" s="45">
        <v>1.91112188E-3</v>
      </c>
      <c r="H3740" s="45">
        <v>3.8090700400000002E-3</v>
      </c>
    </row>
    <row r="3741" spans="1:8" x14ac:dyDescent="0.35">
      <c r="A3741" s="45" t="s">
        <v>58</v>
      </c>
      <c r="B3741" s="45" t="s">
        <v>71</v>
      </c>
      <c r="C3741" s="45" t="s">
        <v>25</v>
      </c>
      <c r="D3741" s="45">
        <v>111</v>
      </c>
      <c r="E3741" s="45">
        <v>5.1363861699999999E-3</v>
      </c>
      <c r="F3741" s="45">
        <v>6.0143453999999999E-4</v>
      </c>
      <c r="G3741" s="45">
        <v>1.3377958599999999E-3</v>
      </c>
      <c r="H3741" s="45">
        <v>3.19715525E-3</v>
      </c>
    </row>
    <row r="3742" spans="1:8" x14ac:dyDescent="0.35">
      <c r="A3742" s="45" t="s">
        <v>58</v>
      </c>
      <c r="B3742" s="45" t="s">
        <v>69</v>
      </c>
      <c r="C3742" s="45" t="s">
        <v>26</v>
      </c>
      <c r="D3742" s="45">
        <v>34</v>
      </c>
      <c r="E3742" s="45">
        <v>4.4914213500000001E-3</v>
      </c>
      <c r="F3742" s="45">
        <v>4.9598285000000003E-4</v>
      </c>
      <c r="G3742" s="45">
        <v>1.0835373699999999E-3</v>
      </c>
      <c r="H3742" s="45">
        <v>2.9119006399999999E-3</v>
      </c>
    </row>
    <row r="3743" spans="1:8" x14ac:dyDescent="0.35">
      <c r="A3743" s="45" t="s">
        <v>58</v>
      </c>
      <c r="B3743" s="45" t="s">
        <v>70</v>
      </c>
      <c r="C3743" s="45" t="s">
        <v>26</v>
      </c>
      <c r="D3743" s="45">
        <v>279</v>
      </c>
      <c r="E3743" s="45">
        <v>5.6850272800000002E-3</v>
      </c>
      <c r="F3743" s="45">
        <v>5.1307554E-4</v>
      </c>
      <c r="G3743" s="45">
        <v>1.1098663500000001E-3</v>
      </c>
      <c r="H3743" s="45">
        <v>4.0620849300000003E-3</v>
      </c>
    </row>
    <row r="3744" spans="1:8" x14ac:dyDescent="0.35">
      <c r="A3744" s="45" t="s">
        <v>58</v>
      </c>
      <c r="B3744" s="45" t="s">
        <v>71</v>
      </c>
      <c r="C3744" s="45" t="s">
        <v>26</v>
      </c>
      <c r="D3744" s="45">
        <v>20</v>
      </c>
      <c r="E3744" s="45">
        <v>5.4675923499999998E-3</v>
      </c>
      <c r="F3744" s="45">
        <v>5.8854138000000004E-4</v>
      </c>
      <c r="G3744" s="45">
        <v>9.8668954000000002E-4</v>
      </c>
      <c r="H3744" s="45">
        <v>3.8923608600000001E-3</v>
      </c>
    </row>
    <row r="3745" spans="1:8" x14ac:dyDescent="0.35">
      <c r="A3745" s="45" t="s">
        <v>58</v>
      </c>
      <c r="B3745" s="45" t="s">
        <v>69</v>
      </c>
      <c r="C3745" s="45" t="s">
        <v>27</v>
      </c>
      <c r="D3745" s="45">
        <v>230</v>
      </c>
      <c r="E3745" s="45">
        <v>3.84968777E-3</v>
      </c>
      <c r="F3745" s="45">
        <v>3.5487094000000001E-4</v>
      </c>
      <c r="G3745" s="45">
        <v>9.2169864000000003E-4</v>
      </c>
      <c r="H3745" s="45">
        <v>2.57311771E-3</v>
      </c>
    </row>
    <row r="3746" spans="1:8" x14ac:dyDescent="0.35">
      <c r="A3746" s="45" t="s">
        <v>58</v>
      </c>
      <c r="B3746" s="45" t="s">
        <v>70</v>
      </c>
      <c r="C3746" s="45" t="s">
        <v>27</v>
      </c>
      <c r="D3746" s="45">
        <v>283</v>
      </c>
      <c r="E3746" s="45">
        <v>5.4498345400000002E-3</v>
      </c>
      <c r="F3746" s="45">
        <v>3.1892071000000003E-4</v>
      </c>
      <c r="G3746" s="45">
        <v>1.3602193000000001E-3</v>
      </c>
      <c r="H3746" s="45">
        <v>3.77069405E-3</v>
      </c>
    </row>
    <row r="3747" spans="1:8" x14ac:dyDescent="0.35">
      <c r="A3747" s="45" t="s">
        <v>58</v>
      </c>
      <c r="B3747" s="45" t="s">
        <v>71</v>
      </c>
      <c r="C3747" s="45" t="s">
        <v>27</v>
      </c>
      <c r="D3747" s="45">
        <v>78</v>
      </c>
      <c r="E3747" s="45">
        <v>3.8388827400000001E-3</v>
      </c>
      <c r="F3747" s="45">
        <v>3.3416404999999998E-4</v>
      </c>
      <c r="G3747" s="45">
        <v>1.0581371899999999E-3</v>
      </c>
      <c r="H3747" s="45">
        <v>2.4465809899999998E-3</v>
      </c>
    </row>
    <row r="3748" spans="1:8" x14ac:dyDescent="0.35">
      <c r="A3748" s="45" t="s">
        <v>58</v>
      </c>
      <c r="B3748" s="45" t="s">
        <v>69</v>
      </c>
      <c r="C3748" s="45" t="s">
        <v>28</v>
      </c>
      <c r="D3748" s="45">
        <v>280</v>
      </c>
      <c r="E3748" s="45">
        <v>4.9745368000000002E-3</v>
      </c>
      <c r="F3748" s="45">
        <v>6.5691114999999998E-4</v>
      </c>
      <c r="G3748" s="45">
        <v>1.4387398499999999E-3</v>
      </c>
      <c r="H3748" s="45">
        <v>2.8788853299999998E-3</v>
      </c>
    </row>
    <row r="3749" spans="1:8" x14ac:dyDescent="0.35">
      <c r="A3749" s="45" t="s">
        <v>58</v>
      </c>
      <c r="B3749" s="45" t="s">
        <v>70</v>
      </c>
      <c r="C3749" s="45" t="s">
        <v>28</v>
      </c>
      <c r="D3749" s="45">
        <v>604</v>
      </c>
      <c r="E3749" s="45">
        <v>5.7055775500000003E-3</v>
      </c>
      <c r="F3749" s="45">
        <v>5.8713490999999995E-4</v>
      </c>
      <c r="G3749" s="45">
        <v>1.6558780099999999E-3</v>
      </c>
      <c r="H3749" s="45">
        <v>3.4625641299999999E-3</v>
      </c>
    </row>
    <row r="3750" spans="1:8" x14ac:dyDescent="0.35">
      <c r="A3750" s="45" t="s">
        <v>58</v>
      </c>
      <c r="B3750" s="45" t="s">
        <v>71</v>
      </c>
      <c r="C3750" s="45" t="s">
        <v>28</v>
      </c>
      <c r="D3750" s="45">
        <v>115</v>
      </c>
      <c r="E3750" s="45">
        <v>5.2921696300000003E-3</v>
      </c>
      <c r="F3750" s="45">
        <v>7.2946834999999995E-4</v>
      </c>
      <c r="G3750" s="45">
        <v>1.64210929E-3</v>
      </c>
      <c r="H3750" s="45">
        <v>2.9205915600000001E-3</v>
      </c>
    </row>
    <row r="3751" spans="1:8" x14ac:dyDescent="0.35">
      <c r="A3751" s="45" t="s">
        <v>58</v>
      </c>
      <c r="B3751" s="45" t="s">
        <v>69</v>
      </c>
      <c r="C3751" s="45" t="s">
        <v>29</v>
      </c>
      <c r="D3751" s="45">
        <v>85</v>
      </c>
      <c r="E3751" s="45">
        <v>5.2678374300000001E-3</v>
      </c>
      <c r="F3751" s="45">
        <v>7.4645945000000003E-4</v>
      </c>
      <c r="G3751" s="45">
        <v>1.6097492299999999E-3</v>
      </c>
      <c r="H3751" s="45">
        <v>2.9116282700000001E-3</v>
      </c>
    </row>
    <row r="3752" spans="1:8" x14ac:dyDescent="0.35">
      <c r="A3752" s="45" t="s">
        <v>58</v>
      </c>
      <c r="B3752" s="45" t="s">
        <v>70</v>
      </c>
      <c r="C3752" s="45" t="s">
        <v>29</v>
      </c>
      <c r="D3752" s="45">
        <v>215</v>
      </c>
      <c r="E3752" s="45">
        <v>6.2717482600000004E-3</v>
      </c>
      <c r="F3752" s="45">
        <v>6.7877884999999996E-4</v>
      </c>
      <c r="G3752" s="45">
        <v>1.7726634199999999E-3</v>
      </c>
      <c r="H3752" s="45">
        <v>3.8203055200000001E-3</v>
      </c>
    </row>
    <row r="3753" spans="1:8" x14ac:dyDescent="0.35">
      <c r="A3753" s="45" t="s">
        <v>58</v>
      </c>
      <c r="B3753" s="45" t="s">
        <v>71</v>
      </c>
      <c r="C3753" s="45" t="s">
        <v>29</v>
      </c>
      <c r="D3753" s="45">
        <v>28</v>
      </c>
      <c r="E3753" s="45">
        <v>5.9949566899999999E-3</v>
      </c>
      <c r="F3753" s="45">
        <v>7.7091574000000003E-4</v>
      </c>
      <c r="G3753" s="45">
        <v>1.6158231800000001E-3</v>
      </c>
      <c r="H3753" s="45">
        <v>3.6082173299999999E-3</v>
      </c>
    </row>
    <row r="3754" spans="1:8" x14ac:dyDescent="0.35">
      <c r="A3754" s="45" t="s">
        <v>58</v>
      </c>
      <c r="B3754" s="45" t="s">
        <v>69</v>
      </c>
      <c r="C3754" s="45" t="s">
        <v>30</v>
      </c>
      <c r="D3754" s="45">
        <v>3816</v>
      </c>
      <c r="E3754" s="45">
        <v>4.5676613899999999E-3</v>
      </c>
      <c r="F3754" s="45">
        <v>1.0644142100000001E-3</v>
      </c>
      <c r="G3754" s="45">
        <v>7.4450752999999999E-4</v>
      </c>
      <c r="H3754" s="45">
        <v>2.7587391499999999E-3</v>
      </c>
    </row>
    <row r="3755" spans="1:8" x14ac:dyDescent="0.35">
      <c r="A3755" s="45" t="s">
        <v>58</v>
      </c>
      <c r="B3755" s="45" t="s">
        <v>70</v>
      </c>
      <c r="C3755" s="45" t="s">
        <v>30</v>
      </c>
      <c r="D3755" s="45">
        <v>2243</v>
      </c>
      <c r="E3755" s="45">
        <v>4.6688202399999996E-3</v>
      </c>
      <c r="F3755" s="45">
        <v>8.6630604000000001E-4</v>
      </c>
      <c r="G3755" s="45">
        <v>7.3715939999999995E-4</v>
      </c>
      <c r="H3755" s="45">
        <v>3.0653543200000002E-3</v>
      </c>
    </row>
    <row r="3756" spans="1:8" x14ac:dyDescent="0.35">
      <c r="A3756" s="45" t="s">
        <v>58</v>
      </c>
      <c r="B3756" s="45" t="s">
        <v>71</v>
      </c>
      <c r="C3756" s="45" t="s">
        <v>30</v>
      </c>
      <c r="D3756" s="45">
        <v>536</v>
      </c>
      <c r="E3756" s="45">
        <v>4.3927927300000001E-3</v>
      </c>
      <c r="F3756" s="45">
        <v>1.0557453300000001E-3</v>
      </c>
      <c r="G3756" s="45">
        <v>6.8924019999999999E-4</v>
      </c>
      <c r="H3756" s="45">
        <v>2.6478067300000001E-3</v>
      </c>
    </row>
    <row r="3757" spans="1:8" x14ac:dyDescent="0.35">
      <c r="A3757" s="45" t="s">
        <v>58</v>
      </c>
      <c r="B3757" s="45" t="s">
        <v>69</v>
      </c>
      <c r="C3757" s="45" t="s">
        <v>31</v>
      </c>
      <c r="D3757" s="45">
        <v>704</v>
      </c>
      <c r="E3757" s="45">
        <v>4.3652012499999998E-3</v>
      </c>
      <c r="F3757" s="45">
        <v>9.4973145000000004E-4</v>
      </c>
      <c r="G3757" s="45">
        <v>7.4312436999999999E-4</v>
      </c>
      <c r="H3757" s="45">
        <v>2.6723449500000002E-3</v>
      </c>
    </row>
    <row r="3758" spans="1:8" x14ac:dyDescent="0.35">
      <c r="A3758" s="45" t="s">
        <v>58</v>
      </c>
      <c r="B3758" s="45" t="s">
        <v>70</v>
      </c>
      <c r="C3758" s="45" t="s">
        <v>31</v>
      </c>
      <c r="D3758" s="45">
        <v>1566</v>
      </c>
      <c r="E3758" s="45">
        <v>4.5553069799999998E-3</v>
      </c>
      <c r="F3758" s="45">
        <v>8.1340736000000001E-4</v>
      </c>
      <c r="G3758" s="45">
        <v>7.4884826000000003E-4</v>
      </c>
      <c r="H3758" s="45">
        <v>2.9930508700000001E-3</v>
      </c>
    </row>
    <row r="3759" spans="1:8" x14ac:dyDescent="0.35">
      <c r="A3759" s="45" t="s">
        <v>58</v>
      </c>
      <c r="B3759" s="45" t="s">
        <v>71</v>
      </c>
      <c r="C3759" s="45" t="s">
        <v>31</v>
      </c>
      <c r="D3759" s="45">
        <v>292</v>
      </c>
      <c r="E3759" s="45">
        <v>4.5758020200000003E-3</v>
      </c>
      <c r="F3759" s="45">
        <v>8.0217823000000002E-4</v>
      </c>
      <c r="G3759" s="45">
        <v>8.1355412000000003E-4</v>
      </c>
      <c r="H3759" s="45">
        <v>2.9600692100000001E-3</v>
      </c>
    </row>
    <row r="3760" spans="1:8" x14ac:dyDescent="0.35">
      <c r="A3760" s="45" t="s">
        <v>58</v>
      </c>
      <c r="B3760" s="45" t="s">
        <v>69</v>
      </c>
      <c r="C3760" s="45" t="s">
        <v>159</v>
      </c>
      <c r="D3760" s="45">
        <v>376</v>
      </c>
      <c r="E3760" s="45">
        <v>4.7443543099999997E-3</v>
      </c>
      <c r="F3760" s="45">
        <v>7.6244189999999997E-4</v>
      </c>
      <c r="G3760" s="45">
        <v>1.0510241799999999E-3</v>
      </c>
      <c r="H3760" s="45">
        <v>2.9308877600000001E-3</v>
      </c>
    </row>
    <row r="3761" spans="1:8" x14ac:dyDescent="0.35">
      <c r="A3761" s="45" t="s">
        <v>58</v>
      </c>
      <c r="B3761" s="45" t="s">
        <v>70</v>
      </c>
      <c r="C3761" s="45" t="s">
        <v>159</v>
      </c>
      <c r="D3761" s="45">
        <v>546</v>
      </c>
      <c r="E3761" s="45">
        <v>5.5351204899999999E-3</v>
      </c>
      <c r="F3761" s="45">
        <v>6.0081290999999999E-4</v>
      </c>
      <c r="G3761" s="45">
        <v>1.4170607099999999E-3</v>
      </c>
      <c r="H3761" s="45">
        <v>3.5172464000000001E-3</v>
      </c>
    </row>
    <row r="3762" spans="1:8" x14ac:dyDescent="0.35">
      <c r="A3762" s="45" t="s">
        <v>58</v>
      </c>
      <c r="B3762" s="45" t="s">
        <v>71</v>
      </c>
      <c r="C3762" s="45" t="s">
        <v>159</v>
      </c>
      <c r="D3762" s="45">
        <v>98</v>
      </c>
      <c r="E3762" s="45">
        <v>4.6825394100000004E-3</v>
      </c>
      <c r="F3762" s="45">
        <v>6.5192718999999995E-4</v>
      </c>
      <c r="G3762" s="45">
        <v>1.47167869E-3</v>
      </c>
      <c r="H3762" s="45">
        <v>2.55893306E-3</v>
      </c>
    </row>
    <row r="3763" spans="1:8" x14ac:dyDescent="0.35">
      <c r="A3763" s="45" t="s">
        <v>58</v>
      </c>
      <c r="B3763" s="45" t="s">
        <v>69</v>
      </c>
      <c r="C3763" s="45" t="s">
        <v>33</v>
      </c>
      <c r="D3763" s="45">
        <v>99</v>
      </c>
      <c r="E3763" s="45">
        <v>5.2319489E-3</v>
      </c>
      <c r="F3763" s="45">
        <v>5.5695821999999996E-4</v>
      </c>
      <c r="G3763" s="45">
        <v>1.65287104E-3</v>
      </c>
      <c r="H3763" s="45">
        <v>3.0221191100000002E-3</v>
      </c>
    </row>
    <row r="3764" spans="1:8" x14ac:dyDescent="0.35">
      <c r="A3764" s="45" t="s">
        <v>58</v>
      </c>
      <c r="B3764" s="45" t="s">
        <v>70</v>
      </c>
      <c r="C3764" s="45" t="s">
        <v>33</v>
      </c>
      <c r="D3764" s="45">
        <v>284</v>
      </c>
      <c r="E3764" s="45">
        <v>6.2175597699999996E-3</v>
      </c>
      <c r="F3764" s="45">
        <v>4.7351796000000003E-4</v>
      </c>
      <c r="G3764" s="45">
        <v>1.8987184700000001E-3</v>
      </c>
      <c r="H3764" s="45">
        <v>3.84532286E-3</v>
      </c>
    </row>
    <row r="3765" spans="1:8" x14ac:dyDescent="0.35">
      <c r="A3765" s="45" t="s">
        <v>58</v>
      </c>
      <c r="B3765" s="45" t="s">
        <v>71</v>
      </c>
      <c r="C3765" s="45" t="s">
        <v>33</v>
      </c>
      <c r="D3765" s="45">
        <v>52</v>
      </c>
      <c r="E3765" s="45">
        <v>5.8382298299999996E-3</v>
      </c>
      <c r="F3765" s="45">
        <v>5.8493569999999999E-4</v>
      </c>
      <c r="G3765" s="45">
        <v>2.0501688700000002E-3</v>
      </c>
      <c r="H3765" s="45">
        <v>3.2031247200000001E-3</v>
      </c>
    </row>
    <row r="3766" spans="1:8" x14ac:dyDescent="0.35">
      <c r="A3766" s="45" t="s">
        <v>58</v>
      </c>
      <c r="B3766" s="45" t="s">
        <v>69</v>
      </c>
      <c r="C3766" s="45" t="s">
        <v>34</v>
      </c>
      <c r="D3766" s="45">
        <v>162</v>
      </c>
      <c r="E3766" s="45">
        <v>5.0688726500000003E-3</v>
      </c>
      <c r="F3766" s="45">
        <v>9.2149612000000001E-4</v>
      </c>
      <c r="G3766" s="45">
        <v>1.3129426999999999E-3</v>
      </c>
      <c r="H3766" s="45">
        <v>2.8344333399999999E-3</v>
      </c>
    </row>
    <row r="3767" spans="1:8" x14ac:dyDescent="0.35">
      <c r="A3767" s="45" t="s">
        <v>58</v>
      </c>
      <c r="B3767" s="45" t="s">
        <v>70</v>
      </c>
      <c r="C3767" s="45" t="s">
        <v>34</v>
      </c>
      <c r="D3767" s="45">
        <v>326</v>
      </c>
      <c r="E3767" s="45">
        <v>5.4530218E-3</v>
      </c>
      <c r="F3767" s="45">
        <v>7.7244493999999999E-4</v>
      </c>
      <c r="G3767" s="45">
        <v>1.3689713200000001E-3</v>
      </c>
      <c r="H3767" s="45">
        <v>3.3116050800000001E-3</v>
      </c>
    </row>
    <row r="3768" spans="1:8" x14ac:dyDescent="0.35">
      <c r="A3768" s="45" t="s">
        <v>58</v>
      </c>
      <c r="B3768" s="45" t="s">
        <v>71</v>
      </c>
      <c r="C3768" s="45" t="s">
        <v>34</v>
      </c>
      <c r="D3768" s="45">
        <v>64</v>
      </c>
      <c r="E3768" s="45">
        <v>4.8146337000000003E-3</v>
      </c>
      <c r="F3768" s="45">
        <v>8.1868462999999995E-4</v>
      </c>
      <c r="G3768" s="45">
        <v>1.18833164E-3</v>
      </c>
      <c r="H3768" s="45">
        <v>2.8076169699999998E-3</v>
      </c>
    </row>
    <row r="3769" spans="1:8" x14ac:dyDescent="0.35">
      <c r="A3769" s="45" t="s">
        <v>58</v>
      </c>
      <c r="B3769" s="45" t="s">
        <v>69</v>
      </c>
      <c r="C3769" s="45" t="s">
        <v>35</v>
      </c>
      <c r="D3769" s="45">
        <v>177</v>
      </c>
      <c r="E3769" s="45">
        <v>4.4855093E-3</v>
      </c>
      <c r="F3769" s="45">
        <v>9.6679459000000001E-4</v>
      </c>
      <c r="G3769" s="45">
        <v>9.2494484000000003E-4</v>
      </c>
      <c r="H3769" s="45">
        <v>2.59376935E-3</v>
      </c>
    </row>
    <row r="3770" spans="1:8" x14ac:dyDescent="0.35">
      <c r="A3770" s="45" t="s">
        <v>58</v>
      </c>
      <c r="B3770" s="45" t="s">
        <v>70</v>
      </c>
      <c r="C3770" s="45" t="s">
        <v>35</v>
      </c>
      <c r="D3770" s="45">
        <v>369</v>
      </c>
      <c r="E3770" s="45">
        <v>4.8639651799999998E-3</v>
      </c>
      <c r="F3770" s="45">
        <v>7.6762122E-4</v>
      </c>
      <c r="G3770" s="45">
        <v>1.04517943E-3</v>
      </c>
      <c r="H3770" s="45">
        <v>3.05116407E-3</v>
      </c>
    </row>
    <row r="3771" spans="1:8" x14ac:dyDescent="0.35">
      <c r="A3771" s="45" t="s">
        <v>58</v>
      </c>
      <c r="B3771" s="45" t="s">
        <v>71</v>
      </c>
      <c r="C3771" s="45" t="s">
        <v>35</v>
      </c>
      <c r="D3771" s="45">
        <v>58</v>
      </c>
      <c r="E3771" s="45">
        <v>4.8285837299999997E-3</v>
      </c>
      <c r="F3771" s="45">
        <v>7.7346724000000003E-4</v>
      </c>
      <c r="G3771" s="45">
        <v>1.1160996700000001E-3</v>
      </c>
      <c r="H3771" s="45">
        <v>2.9390163599999999E-3</v>
      </c>
    </row>
    <row r="3772" spans="1:8" x14ac:dyDescent="0.35">
      <c r="A3772" s="45" t="s">
        <v>58</v>
      </c>
      <c r="B3772" s="45" t="s">
        <v>69</v>
      </c>
      <c r="C3772" s="45" t="s">
        <v>36</v>
      </c>
      <c r="D3772" s="45">
        <v>207</v>
      </c>
      <c r="E3772" s="45">
        <v>4.1190841299999998E-3</v>
      </c>
      <c r="F3772" s="45">
        <v>2.9460747999999999E-4</v>
      </c>
      <c r="G3772" s="45">
        <v>8.5799089000000001E-4</v>
      </c>
      <c r="H3772" s="45">
        <v>2.9664852499999999E-3</v>
      </c>
    </row>
    <row r="3773" spans="1:8" x14ac:dyDescent="0.35">
      <c r="A3773" s="45" t="s">
        <v>58</v>
      </c>
      <c r="B3773" s="45" t="s">
        <v>70</v>
      </c>
      <c r="C3773" s="45" t="s">
        <v>36</v>
      </c>
      <c r="D3773" s="45">
        <v>487</v>
      </c>
      <c r="E3773" s="45">
        <v>5.3949442600000003E-3</v>
      </c>
      <c r="F3773" s="45">
        <v>2.1974078999999999E-4</v>
      </c>
      <c r="G3773" s="45">
        <v>1.1928186E-3</v>
      </c>
      <c r="H3773" s="45">
        <v>3.9823843399999998E-3</v>
      </c>
    </row>
    <row r="3774" spans="1:8" x14ac:dyDescent="0.35">
      <c r="A3774" s="45" t="s">
        <v>58</v>
      </c>
      <c r="B3774" s="45" t="s">
        <v>71</v>
      </c>
      <c r="C3774" s="45" t="s">
        <v>36</v>
      </c>
      <c r="D3774" s="45">
        <v>78</v>
      </c>
      <c r="E3774" s="45">
        <v>4.7211832500000002E-3</v>
      </c>
      <c r="F3774" s="45">
        <v>2.5997131000000002E-4</v>
      </c>
      <c r="G3774" s="45">
        <v>9.5871889999999999E-4</v>
      </c>
      <c r="H3774" s="45">
        <v>3.50249261E-3</v>
      </c>
    </row>
    <row r="3775" spans="1:8" x14ac:dyDescent="0.35">
      <c r="A3775" s="45" t="s">
        <v>58</v>
      </c>
      <c r="B3775" s="45" t="s">
        <v>69</v>
      </c>
      <c r="C3775" s="45" t="s">
        <v>37</v>
      </c>
      <c r="D3775" s="45">
        <v>222</v>
      </c>
      <c r="E3775" s="45">
        <v>4.2221385599999998E-3</v>
      </c>
      <c r="F3775" s="45">
        <v>7.5054199000000002E-4</v>
      </c>
      <c r="G3775" s="45">
        <v>8.1216608000000002E-4</v>
      </c>
      <c r="H3775" s="45">
        <v>2.6594300199999999E-3</v>
      </c>
    </row>
    <row r="3776" spans="1:8" x14ac:dyDescent="0.35">
      <c r="A3776" s="45" t="s">
        <v>58</v>
      </c>
      <c r="B3776" s="45" t="s">
        <v>70</v>
      </c>
      <c r="C3776" s="45" t="s">
        <v>37</v>
      </c>
      <c r="D3776" s="45">
        <v>855</v>
      </c>
      <c r="E3776" s="45">
        <v>4.5166231100000004E-3</v>
      </c>
      <c r="F3776" s="45">
        <v>6.7573616999999999E-4</v>
      </c>
      <c r="G3776" s="45">
        <v>8.8562625000000001E-4</v>
      </c>
      <c r="H3776" s="45">
        <v>2.9552602099999999E-3</v>
      </c>
    </row>
    <row r="3777" spans="1:8" x14ac:dyDescent="0.35">
      <c r="A3777" s="45" t="s">
        <v>58</v>
      </c>
      <c r="B3777" s="45" t="s">
        <v>71</v>
      </c>
      <c r="C3777" s="45" t="s">
        <v>37</v>
      </c>
      <c r="D3777" s="45">
        <v>162</v>
      </c>
      <c r="E3777" s="45">
        <v>4.2920522300000001E-3</v>
      </c>
      <c r="F3777" s="45">
        <v>8.3354740000000005E-4</v>
      </c>
      <c r="G3777" s="45">
        <v>8.1211396000000001E-4</v>
      </c>
      <c r="H3777" s="45">
        <v>2.64639037E-3</v>
      </c>
    </row>
    <row r="3778" spans="1:8" x14ac:dyDescent="0.35">
      <c r="A3778" s="45" t="s">
        <v>58</v>
      </c>
      <c r="B3778" s="45" t="s">
        <v>69</v>
      </c>
      <c r="C3778" s="45" t="s">
        <v>38</v>
      </c>
      <c r="D3778" s="45">
        <v>98</v>
      </c>
      <c r="E3778" s="45">
        <v>4.8619375799999996E-3</v>
      </c>
      <c r="F3778" s="45">
        <v>7.4097671000000005E-4</v>
      </c>
      <c r="G3778" s="45">
        <v>1.35286726E-3</v>
      </c>
      <c r="H3778" s="45">
        <v>2.7680931200000001E-3</v>
      </c>
    </row>
    <row r="3779" spans="1:8" x14ac:dyDescent="0.35">
      <c r="A3779" s="45" t="s">
        <v>58</v>
      </c>
      <c r="B3779" s="45" t="s">
        <v>70</v>
      </c>
      <c r="C3779" s="45" t="s">
        <v>38</v>
      </c>
      <c r="D3779" s="45">
        <v>306</v>
      </c>
      <c r="E3779" s="45">
        <v>5.47998341E-3</v>
      </c>
      <c r="F3779" s="45">
        <v>6.613484E-4</v>
      </c>
      <c r="G3779" s="45">
        <v>1.4008409600000001E-3</v>
      </c>
      <c r="H3779" s="45">
        <v>3.41779358E-3</v>
      </c>
    </row>
    <row r="3780" spans="1:8" x14ac:dyDescent="0.35">
      <c r="A3780" s="45" t="s">
        <v>58</v>
      </c>
      <c r="B3780" s="45" t="s">
        <v>71</v>
      </c>
      <c r="C3780" s="45" t="s">
        <v>38</v>
      </c>
      <c r="D3780" s="45">
        <v>75</v>
      </c>
      <c r="E3780" s="45">
        <v>4.5529318599999997E-3</v>
      </c>
      <c r="F3780" s="45">
        <v>6.7021585000000001E-4</v>
      </c>
      <c r="G3780" s="45">
        <v>1.19984543E-3</v>
      </c>
      <c r="H3780" s="45">
        <v>2.6828701600000002E-3</v>
      </c>
    </row>
    <row r="3781" spans="1:8" x14ac:dyDescent="0.35">
      <c r="A3781" s="45" t="s">
        <v>58</v>
      </c>
      <c r="B3781" s="45" t="s">
        <v>69</v>
      </c>
      <c r="C3781" s="45" t="s">
        <v>39</v>
      </c>
      <c r="D3781" s="45">
        <v>61</v>
      </c>
      <c r="E3781" s="45">
        <v>4.99259995E-3</v>
      </c>
      <c r="F3781" s="45">
        <v>5.8458535999999996E-4</v>
      </c>
      <c r="G3781" s="45">
        <v>1.4621278699999999E-3</v>
      </c>
      <c r="H3781" s="45">
        <v>2.9458862299999999E-3</v>
      </c>
    </row>
    <row r="3782" spans="1:8" x14ac:dyDescent="0.35">
      <c r="A3782" s="45" t="s">
        <v>58</v>
      </c>
      <c r="B3782" s="45" t="s">
        <v>70</v>
      </c>
      <c r="C3782" s="45" t="s">
        <v>39</v>
      </c>
      <c r="D3782" s="45">
        <v>273</v>
      </c>
      <c r="E3782" s="45">
        <v>6.7112668800000004E-3</v>
      </c>
      <c r="F3782" s="45">
        <v>5.3550205E-4</v>
      </c>
      <c r="G3782" s="45">
        <v>1.8624929699999999E-3</v>
      </c>
      <c r="H3782" s="45">
        <v>4.3132713799999998E-3</v>
      </c>
    </row>
    <row r="3783" spans="1:8" x14ac:dyDescent="0.35">
      <c r="A3783" s="45" t="s">
        <v>58</v>
      </c>
      <c r="B3783" s="45" t="s">
        <v>71</v>
      </c>
      <c r="C3783" s="45" t="s">
        <v>39</v>
      </c>
      <c r="D3783" s="45">
        <v>39</v>
      </c>
      <c r="E3783" s="45">
        <v>5.8778487800000001E-3</v>
      </c>
      <c r="F3783" s="45">
        <v>5.7781317000000002E-4</v>
      </c>
      <c r="G3783" s="45">
        <v>2.01418542E-3</v>
      </c>
      <c r="H3783" s="45">
        <v>3.2858497100000002E-3</v>
      </c>
    </row>
    <row r="3784" spans="1:8" x14ac:dyDescent="0.35">
      <c r="A3784" s="45" t="s">
        <v>58</v>
      </c>
      <c r="B3784" s="45" t="s">
        <v>69</v>
      </c>
      <c r="C3784" s="45" t="s">
        <v>40</v>
      </c>
      <c r="D3784" s="45">
        <v>369</v>
      </c>
      <c r="E3784" s="45">
        <v>4.6222897299999996E-3</v>
      </c>
      <c r="F3784" s="45">
        <v>1.01105317E-3</v>
      </c>
      <c r="G3784" s="45">
        <v>1.00772835E-3</v>
      </c>
      <c r="H3784" s="45">
        <v>2.6035077299999998E-3</v>
      </c>
    </row>
    <row r="3785" spans="1:8" x14ac:dyDescent="0.35">
      <c r="A3785" s="45" t="s">
        <v>58</v>
      </c>
      <c r="B3785" s="45" t="s">
        <v>70</v>
      </c>
      <c r="C3785" s="45" t="s">
        <v>40</v>
      </c>
      <c r="D3785" s="45">
        <v>893</v>
      </c>
      <c r="E3785" s="45">
        <v>4.5151588200000002E-3</v>
      </c>
      <c r="F3785" s="45">
        <v>9.1032077000000001E-4</v>
      </c>
      <c r="G3785" s="45">
        <v>9.9941392999999996E-4</v>
      </c>
      <c r="H3785" s="45">
        <v>2.60542363E-3</v>
      </c>
    </row>
    <row r="3786" spans="1:8" x14ac:dyDescent="0.35">
      <c r="A3786" s="45" t="s">
        <v>58</v>
      </c>
      <c r="B3786" s="45" t="s">
        <v>71</v>
      </c>
      <c r="C3786" s="45" t="s">
        <v>40</v>
      </c>
      <c r="D3786" s="45">
        <v>162</v>
      </c>
      <c r="E3786" s="45">
        <v>4.3055552999999996E-3</v>
      </c>
      <c r="F3786" s="45">
        <v>8.7227058000000004E-4</v>
      </c>
      <c r="G3786" s="45">
        <v>1.06802957E-3</v>
      </c>
      <c r="H3786" s="45">
        <v>2.3652546700000002E-3</v>
      </c>
    </row>
    <row r="3787" spans="1:8" x14ac:dyDescent="0.35">
      <c r="A3787" s="45" t="s">
        <v>58</v>
      </c>
      <c r="B3787" s="45" t="s">
        <v>69</v>
      </c>
      <c r="C3787" s="45" t="s">
        <v>41</v>
      </c>
      <c r="D3787" s="45">
        <v>120</v>
      </c>
      <c r="E3787" s="45">
        <v>4.6067706099999998E-3</v>
      </c>
      <c r="F3787" s="45">
        <v>6.4149279999999996E-4</v>
      </c>
      <c r="G3787" s="45">
        <v>1.0671293999999999E-3</v>
      </c>
      <c r="H3787" s="45">
        <v>2.8981479000000001E-3</v>
      </c>
    </row>
    <row r="3788" spans="1:8" x14ac:dyDescent="0.35">
      <c r="A3788" s="45" t="s">
        <v>58</v>
      </c>
      <c r="B3788" s="45" t="s">
        <v>70</v>
      </c>
      <c r="C3788" s="45" t="s">
        <v>41</v>
      </c>
      <c r="D3788" s="45">
        <v>329</v>
      </c>
      <c r="E3788" s="45">
        <v>6.0903549399999998E-3</v>
      </c>
      <c r="F3788" s="45">
        <v>5.8521169000000004E-4</v>
      </c>
      <c r="G3788" s="45">
        <v>1.5878290400000001E-3</v>
      </c>
      <c r="H3788" s="45">
        <v>3.91731374E-3</v>
      </c>
    </row>
    <row r="3789" spans="1:8" x14ac:dyDescent="0.35">
      <c r="A3789" s="45" t="s">
        <v>58</v>
      </c>
      <c r="B3789" s="45" t="s">
        <v>71</v>
      </c>
      <c r="C3789" s="45" t="s">
        <v>41</v>
      </c>
      <c r="D3789" s="45">
        <v>72</v>
      </c>
      <c r="E3789" s="45">
        <v>4.6002119700000003E-3</v>
      </c>
      <c r="F3789" s="45">
        <v>5.5475155E-4</v>
      </c>
      <c r="G3789" s="45">
        <v>9.0583180000000001E-4</v>
      </c>
      <c r="H3789" s="45">
        <v>3.1396281400000001E-3</v>
      </c>
    </row>
    <row r="3790" spans="1:8" x14ac:dyDescent="0.35">
      <c r="A3790" s="45" t="s">
        <v>58</v>
      </c>
      <c r="B3790" s="45" t="s">
        <v>69</v>
      </c>
      <c r="C3790" s="45" t="s">
        <v>42</v>
      </c>
      <c r="D3790" s="45">
        <v>68</v>
      </c>
      <c r="E3790" s="45">
        <v>4.8406860300000002E-3</v>
      </c>
      <c r="F3790" s="45">
        <v>9.6405206000000005E-4</v>
      </c>
      <c r="G3790" s="45">
        <v>1.59177535E-3</v>
      </c>
      <c r="H3790" s="45">
        <v>2.2848581600000001E-3</v>
      </c>
    </row>
    <row r="3791" spans="1:8" x14ac:dyDescent="0.35">
      <c r="A3791" s="45" t="s">
        <v>58</v>
      </c>
      <c r="B3791" s="45" t="s">
        <v>70</v>
      </c>
      <c r="C3791" s="45" t="s">
        <v>42</v>
      </c>
      <c r="D3791" s="45">
        <v>275</v>
      </c>
      <c r="E3791" s="45">
        <v>6.7433499399999998E-3</v>
      </c>
      <c r="F3791" s="45">
        <v>8.1750818999999999E-4</v>
      </c>
      <c r="G3791" s="45">
        <v>1.7991579999999999E-3</v>
      </c>
      <c r="H3791" s="45">
        <v>4.1266832599999997E-3</v>
      </c>
    </row>
    <row r="3792" spans="1:8" x14ac:dyDescent="0.35">
      <c r="A3792" s="45" t="s">
        <v>58</v>
      </c>
      <c r="B3792" s="45" t="s">
        <v>71</v>
      </c>
      <c r="C3792" s="45" t="s">
        <v>42</v>
      </c>
      <c r="D3792" s="45">
        <v>43</v>
      </c>
      <c r="E3792" s="45">
        <v>5.1488477600000002E-3</v>
      </c>
      <c r="F3792" s="45">
        <v>9.4422885000000005E-4</v>
      </c>
      <c r="G3792" s="45">
        <v>1.6413649500000001E-3</v>
      </c>
      <c r="H3792" s="45">
        <v>2.56325348E-3</v>
      </c>
    </row>
    <row r="3793" spans="1:8" x14ac:dyDescent="0.35">
      <c r="A3793" s="45" t="s">
        <v>58</v>
      </c>
      <c r="B3793" s="45" t="s">
        <v>69</v>
      </c>
      <c r="C3793" s="45" t="s">
        <v>43</v>
      </c>
      <c r="D3793" s="45">
        <v>96</v>
      </c>
      <c r="E3793" s="45">
        <v>5.2695792199999999E-3</v>
      </c>
      <c r="F3793" s="45">
        <v>9.1362816E-4</v>
      </c>
      <c r="G3793" s="45">
        <v>1.23408543E-3</v>
      </c>
      <c r="H3793" s="45">
        <v>3.1218651000000002E-3</v>
      </c>
    </row>
    <row r="3794" spans="1:8" x14ac:dyDescent="0.35">
      <c r="A3794" s="45" t="s">
        <v>58</v>
      </c>
      <c r="B3794" s="45" t="s">
        <v>70</v>
      </c>
      <c r="C3794" s="45" t="s">
        <v>43</v>
      </c>
      <c r="D3794" s="45">
        <v>231</v>
      </c>
      <c r="E3794" s="45">
        <v>6.0203721599999998E-3</v>
      </c>
      <c r="F3794" s="45">
        <v>8.2416404000000001E-4</v>
      </c>
      <c r="G3794" s="45">
        <v>1.48463782E-3</v>
      </c>
      <c r="H3794" s="45">
        <v>3.7115698299999998E-3</v>
      </c>
    </row>
    <row r="3795" spans="1:8" x14ac:dyDescent="0.35">
      <c r="A3795" s="45" t="s">
        <v>58</v>
      </c>
      <c r="B3795" s="45" t="s">
        <v>71</v>
      </c>
      <c r="C3795" s="45" t="s">
        <v>43</v>
      </c>
      <c r="D3795" s="45">
        <v>29</v>
      </c>
      <c r="E3795" s="45">
        <v>5.4446038700000001E-3</v>
      </c>
      <c r="F3795" s="45">
        <v>8.4211346999999998E-4</v>
      </c>
      <c r="G3795" s="45">
        <v>1.54493909E-3</v>
      </c>
      <c r="H3795" s="45">
        <v>3.0575508500000001E-3</v>
      </c>
    </row>
    <row r="3796" spans="1:8" x14ac:dyDescent="0.35">
      <c r="A3796" s="45" t="s">
        <v>58</v>
      </c>
      <c r="B3796" s="45" t="s">
        <v>69</v>
      </c>
      <c r="C3796" s="45" t="s">
        <v>44</v>
      </c>
      <c r="D3796" s="45">
        <v>34</v>
      </c>
      <c r="E3796" s="45">
        <v>6.4304191300000001E-3</v>
      </c>
      <c r="F3796" s="45">
        <v>6.7708304000000004E-4</v>
      </c>
      <c r="G3796" s="45">
        <v>1.8058957600000001E-3</v>
      </c>
      <c r="H3796" s="45">
        <v>3.9474398799999996E-3</v>
      </c>
    </row>
    <row r="3797" spans="1:8" x14ac:dyDescent="0.35">
      <c r="A3797" s="45" t="s">
        <v>58</v>
      </c>
      <c r="B3797" s="45" t="s">
        <v>70</v>
      </c>
      <c r="C3797" s="45" t="s">
        <v>44</v>
      </c>
      <c r="D3797" s="45">
        <v>133</v>
      </c>
      <c r="E3797" s="45">
        <v>6.3054335099999997E-3</v>
      </c>
      <c r="F3797" s="45">
        <v>5.1700406999999999E-4</v>
      </c>
      <c r="G3797" s="45">
        <v>1.6762389600000001E-3</v>
      </c>
      <c r="H3797" s="45">
        <v>4.1121899500000001E-3</v>
      </c>
    </row>
    <row r="3798" spans="1:8" x14ac:dyDescent="0.35">
      <c r="A3798" s="45" t="s">
        <v>58</v>
      </c>
      <c r="B3798" s="45" t="s">
        <v>71</v>
      </c>
      <c r="C3798" s="45" t="s">
        <v>44</v>
      </c>
      <c r="D3798" s="45">
        <v>17</v>
      </c>
      <c r="E3798" s="45">
        <v>6.4528864700000004E-3</v>
      </c>
      <c r="F3798" s="45">
        <v>5.5895950999999995E-4</v>
      </c>
      <c r="G3798" s="45">
        <v>1.93491261E-3</v>
      </c>
      <c r="H3798" s="45">
        <v>3.9590138799999999E-3</v>
      </c>
    </row>
    <row r="3799" spans="1:8" x14ac:dyDescent="0.35">
      <c r="A3799" s="45" t="s">
        <v>58</v>
      </c>
      <c r="B3799" s="45" t="s">
        <v>69</v>
      </c>
      <c r="C3799" s="45" t="s">
        <v>45</v>
      </c>
      <c r="D3799" s="45">
        <v>151</v>
      </c>
      <c r="E3799" s="45">
        <v>4.3937022300000001E-3</v>
      </c>
      <c r="F3799" s="45">
        <v>6.1212262999999997E-4</v>
      </c>
      <c r="G3799" s="45">
        <v>9.5321288E-4</v>
      </c>
      <c r="H3799" s="45">
        <v>2.8283661699999999E-3</v>
      </c>
    </row>
    <row r="3800" spans="1:8" x14ac:dyDescent="0.35">
      <c r="A3800" s="45" t="s">
        <v>58</v>
      </c>
      <c r="B3800" s="45" t="s">
        <v>70</v>
      </c>
      <c r="C3800" s="45" t="s">
        <v>45</v>
      </c>
      <c r="D3800" s="45">
        <v>464</v>
      </c>
      <c r="E3800" s="45">
        <v>4.8821886599999999E-3</v>
      </c>
      <c r="F3800" s="45">
        <v>4.8690906999999999E-4</v>
      </c>
      <c r="G3800" s="45">
        <v>1.03533062E-3</v>
      </c>
      <c r="H3800" s="45">
        <v>3.35994847E-3</v>
      </c>
    </row>
    <row r="3801" spans="1:8" x14ac:dyDescent="0.35">
      <c r="A3801" s="45" t="s">
        <v>58</v>
      </c>
      <c r="B3801" s="45" t="s">
        <v>71</v>
      </c>
      <c r="C3801" s="45" t="s">
        <v>45</v>
      </c>
      <c r="D3801" s="45">
        <v>83</v>
      </c>
      <c r="E3801" s="45">
        <v>4.4993861700000004E-3</v>
      </c>
      <c r="F3801" s="45">
        <v>6.7310888999999997E-4</v>
      </c>
      <c r="G3801" s="45">
        <v>9.6566798000000001E-4</v>
      </c>
      <c r="H3801" s="45">
        <v>2.8606088800000001E-3</v>
      </c>
    </row>
    <row r="3802" spans="1:8" x14ac:dyDescent="0.35">
      <c r="A3802" s="45" t="s">
        <v>58</v>
      </c>
      <c r="B3802" s="45" t="s">
        <v>69</v>
      </c>
      <c r="C3802" s="45" t="s">
        <v>46</v>
      </c>
      <c r="D3802" s="45">
        <v>76</v>
      </c>
      <c r="E3802" s="45">
        <v>5.4465153600000002E-3</v>
      </c>
      <c r="F3802" s="45">
        <v>6.6413842000000005E-4</v>
      </c>
      <c r="G3802" s="45">
        <v>1.9892176099999999E-3</v>
      </c>
      <c r="H3802" s="45">
        <v>2.79315888E-3</v>
      </c>
    </row>
    <row r="3803" spans="1:8" x14ac:dyDescent="0.35">
      <c r="A3803" s="45" t="s">
        <v>58</v>
      </c>
      <c r="B3803" s="45" t="s">
        <v>70</v>
      </c>
      <c r="C3803" s="45" t="s">
        <v>46</v>
      </c>
      <c r="D3803" s="45">
        <v>193</v>
      </c>
      <c r="E3803" s="45">
        <v>6.6315244499999997E-3</v>
      </c>
      <c r="F3803" s="45">
        <v>5.4793921000000003E-4</v>
      </c>
      <c r="G3803" s="45">
        <v>2.2518467999999999E-3</v>
      </c>
      <c r="H3803" s="45">
        <v>3.8317379099999998E-3</v>
      </c>
    </row>
    <row r="3804" spans="1:8" x14ac:dyDescent="0.35">
      <c r="A3804" s="45" t="s">
        <v>58</v>
      </c>
      <c r="B3804" s="45" t="s">
        <v>71</v>
      </c>
      <c r="C3804" s="45" t="s">
        <v>46</v>
      </c>
      <c r="D3804" s="45">
        <v>53</v>
      </c>
      <c r="E3804" s="45">
        <v>4.8224577999999999E-3</v>
      </c>
      <c r="F3804" s="45">
        <v>5.7717480999999998E-4</v>
      </c>
      <c r="G3804" s="45">
        <v>1.44435686E-3</v>
      </c>
      <c r="H3804" s="45">
        <v>2.8009257099999999E-3</v>
      </c>
    </row>
    <row r="3805" spans="1:8" x14ac:dyDescent="0.35">
      <c r="A3805" s="45" t="s">
        <v>58</v>
      </c>
      <c r="B3805" s="45" t="s">
        <v>69</v>
      </c>
      <c r="C3805" s="45" t="s">
        <v>47</v>
      </c>
      <c r="D3805" s="45">
        <v>30</v>
      </c>
      <c r="E3805" s="45">
        <v>5.2033177400000004E-3</v>
      </c>
      <c r="F3805" s="45">
        <v>4.398146E-4</v>
      </c>
      <c r="G3805" s="45">
        <v>1.9733793700000002E-3</v>
      </c>
      <c r="H3805" s="45">
        <v>2.7901232999999999E-3</v>
      </c>
    </row>
    <row r="3806" spans="1:8" x14ac:dyDescent="0.35">
      <c r="A3806" s="45" t="s">
        <v>58</v>
      </c>
      <c r="B3806" s="45" t="s">
        <v>70</v>
      </c>
      <c r="C3806" s="45" t="s">
        <v>47</v>
      </c>
      <c r="D3806" s="45">
        <v>148</v>
      </c>
      <c r="E3806" s="45">
        <v>6.2834707199999999E-3</v>
      </c>
      <c r="F3806" s="45">
        <v>4.8876976999999997E-4</v>
      </c>
      <c r="G3806" s="45">
        <v>1.8114987700000001E-3</v>
      </c>
      <c r="H3806" s="45">
        <v>3.9832017999999999E-3</v>
      </c>
    </row>
    <row r="3807" spans="1:8" x14ac:dyDescent="0.35">
      <c r="A3807" s="45" t="s">
        <v>58</v>
      </c>
      <c r="B3807" s="45" t="s">
        <v>71</v>
      </c>
      <c r="C3807" s="45" t="s">
        <v>47</v>
      </c>
      <c r="D3807" s="45">
        <v>27</v>
      </c>
      <c r="E3807" s="45">
        <v>5.7420265300000004E-3</v>
      </c>
      <c r="F3807" s="45">
        <v>5.9242080000000003E-4</v>
      </c>
      <c r="G3807" s="45">
        <v>1.8672836800000001E-3</v>
      </c>
      <c r="H3807" s="45">
        <v>3.2823214900000001E-3</v>
      </c>
    </row>
    <row r="3808" spans="1:8" x14ac:dyDescent="0.35">
      <c r="A3808" s="45" t="s">
        <v>58</v>
      </c>
      <c r="B3808" s="45" t="s">
        <v>69</v>
      </c>
      <c r="C3808" s="45" t="s">
        <v>48</v>
      </c>
      <c r="D3808" s="45">
        <v>200</v>
      </c>
      <c r="E3808" s="45">
        <v>4.8423029800000001E-3</v>
      </c>
      <c r="F3808" s="45">
        <v>1.0696178E-3</v>
      </c>
      <c r="G3808" s="45">
        <v>6.5526596999999995E-4</v>
      </c>
      <c r="H3808" s="45">
        <v>3.1174187699999998E-3</v>
      </c>
    </row>
    <row r="3809" spans="1:8" x14ac:dyDescent="0.35">
      <c r="A3809" s="45" t="s">
        <v>58</v>
      </c>
      <c r="B3809" s="45" t="s">
        <v>70</v>
      </c>
      <c r="C3809" s="45" t="s">
        <v>48</v>
      </c>
      <c r="D3809" s="45">
        <v>500</v>
      </c>
      <c r="E3809" s="45">
        <v>5.1236571700000004E-3</v>
      </c>
      <c r="F3809" s="45">
        <v>7.9162014000000002E-4</v>
      </c>
      <c r="G3809" s="45">
        <v>6.9567106000000001E-4</v>
      </c>
      <c r="H3809" s="45">
        <v>3.6363654900000001E-3</v>
      </c>
    </row>
    <row r="3810" spans="1:8" x14ac:dyDescent="0.35">
      <c r="A3810" s="45" t="s">
        <v>58</v>
      </c>
      <c r="B3810" s="45" t="s">
        <v>71</v>
      </c>
      <c r="C3810" s="45" t="s">
        <v>48</v>
      </c>
      <c r="D3810" s="45">
        <v>49</v>
      </c>
      <c r="E3810" s="45">
        <v>5.0701528099999999E-3</v>
      </c>
      <c r="F3810" s="45">
        <v>9.7198578999999996E-4</v>
      </c>
      <c r="G3810" s="45">
        <v>6.1318946999999995E-4</v>
      </c>
      <c r="H3810" s="45">
        <v>3.4849770899999999E-3</v>
      </c>
    </row>
    <row r="3811" spans="1:8" x14ac:dyDescent="0.35">
      <c r="A3811" s="45" t="s">
        <v>58</v>
      </c>
      <c r="B3811" s="45" t="s">
        <v>69</v>
      </c>
      <c r="C3811" s="45" t="s">
        <v>49</v>
      </c>
      <c r="D3811" s="45">
        <v>116</v>
      </c>
      <c r="E3811" s="45">
        <v>5.3931192000000001E-3</v>
      </c>
      <c r="F3811" s="45">
        <v>5.8189630000000003E-4</v>
      </c>
      <c r="G3811" s="45">
        <v>1.48557208E-3</v>
      </c>
      <c r="H3811" s="45">
        <v>3.3256502800000001E-3</v>
      </c>
    </row>
    <row r="3812" spans="1:8" x14ac:dyDescent="0.35">
      <c r="A3812" s="45" t="s">
        <v>58</v>
      </c>
      <c r="B3812" s="45" t="s">
        <v>70</v>
      </c>
      <c r="C3812" s="45" t="s">
        <v>49</v>
      </c>
      <c r="D3812" s="45">
        <v>421</v>
      </c>
      <c r="E3812" s="45">
        <v>5.6449588500000003E-3</v>
      </c>
      <c r="F3812" s="45">
        <v>5.4475102000000003E-4</v>
      </c>
      <c r="G3812" s="45">
        <v>1.44686898E-3</v>
      </c>
      <c r="H3812" s="45">
        <v>3.6533383800000001E-3</v>
      </c>
    </row>
    <row r="3813" spans="1:8" x14ac:dyDescent="0.35">
      <c r="A3813" s="45" t="s">
        <v>58</v>
      </c>
      <c r="B3813" s="45" t="s">
        <v>71</v>
      </c>
      <c r="C3813" s="45" t="s">
        <v>49</v>
      </c>
      <c r="D3813" s="45">
        <v>65</v>
      </c>
      <c r="E3813" s="45">
        <v>5.4250353800000001E-3</v>
      </c>
      <c r="F3813" s="45">
        <v>5.0106814999999996E-4</v>
      </c>
      <c r="G3813" s="45">
        <v>1.40687297E-3</v>
      </c>
      <c r="H3813" s="45">
        <v>3.5170937800000001E-3</v>
      </c>
    </row>
    <row r="3814" spans="1:8" x14ac:dyDescent="0.35">
      <c r="A3814" s="45" t="s">
        <v>58</v>
      </c>
      <c r="B3814" s="45" t="s">
        <v>69</v>
      </c>
      <c r="C3814" s="45" t="s">
        <v>50</v>
      </c>
      <c r="D3814" s="45">
        <v>84</v>
      </c>
      <c r="E3814" s="45">
        <v>5.4327874299999997E-3</v>
      </c>
      <c r="F3814" s="45">
        <v>7.5107449000000001E-4</v>
      </c>
      <c r="G3814" s="45">
        <v>2.0020389499999999E-3</v>
      </c>
      <c r="H3814" s="45">
        <v>2.6796735000000002E-3</v>
      </c>
    </row>
    <row r="3815" spans="1:8" x14ac:dyDescent="0.35">
      <c r="A3815" s="45" t="s">
        <v>58</v>
      </c>
      <c r="B3815" s="45" t="s">
        <v>70</v>
      </c>
      <c r="C3815" s="45" t="s">
        <v>50</v>
      </c>
      <c r="D3815" s="45">
        <v>209</v>
      </c>
      <c r="E3815" s="45">
        <v>7.0744725499999996E-3</v>
      </c>
      <c r="F3815" s="45">
        <v>6.8696811999999999E-4</v>
      </c>
      <c r="G3815" s="45">
        <v>2.4213625299999999E-3</v>
      </c>
      <c r="H3815" s="45">
        <v>3.9661414400000003E-3</v>
      </c>
    </row>
    <row r="3816" spans="1:8" x14ac:dyDescent="0.35">
      <c r="A3816" s="45" t="s">
        <v>58</v>
      </c>
      <c r="B3816" s="45" t="s">
        <v>71</v>
      </c>
      <c r="C3816" s="45" t="s">
        <v>50</v>
      </c>
      <c r="D3816" s="45">
        <v>42</v>
      </c>
      <c r="E3816" s="45">
        <v>5.47481241E-3</v>
      </c>
      <c r="F3816" s="45">
        <v>8.5510334999999997E-4</v>
      </c>
      <c r="G3816" s="45">
        <v>2.0020389599999999E-3</v>
      </c>
      <c r="H3816" s="45">
        <v>2.6176695000000002E-3</v>
      </c>
    </row>
    <row r="3817" spans="1:8" x14ac:dyDescent="0.35">
      <c r="A3817" s="45" t="s">
        <v>58</v>
      </c>
      <c r="B3817" s="45" t="s">
        <v>69</v>
      </c>
      <c r="C3817" s="45" t="s">
        <v>51</v>
      </c>
      <c r="D3817" s="45">
        <v>158</v>
      </c>
      <c r="E3817" s="45">
        <v>5.25470265E-3</v>
      </c>
      <c r="F3817" s="45">
        <v>7.7502318000000005E-4</v>
      </c>
      <c r="G3817" s="45">
        <v>8.0381189E-4</v>
      </c>
      <c r="H3817" s="45">
        <v>3.6758670799999999E-3</v>
      </c>
    </row>
    <row r="3818" spans="1:8" x14ac:dyDescent="0.35">
      <c r="A3818" s="45" t="s">
        <v>58</v>
      </c>
      <c r="B3818" s="45" t="s">
        <v>70</v>
      </c>
      <c r="C3818" s="45" t="s">
        <v>51</v>
      </c>
      <c r="D3818" s="45">
        <v>335</v>
      </c>
      <c r="E3818" s="45">
        <v>5.8480166200000003E-3</v>
      </c>
      <c r="F3818" s="45">
        <v>6.6645910000000003E-4</v>
      </c>
      <c r="G3818" s="45">
        <v>8.3164016000000004E-4</v>
      </c>
      <c r="H3818" s="45">
        <v>4.3499168399999998E-3</v>
      </c>
    </row>
    <row r="3819" spans="1:8" x14ac:dyDescent="0.35">
      <c r="A3819" s="45" t="s">
        <v>58</v>
      </c>
      <c r="B3819" s="45" t="s">
        <v>71</v>
      </c>
      <c r="C3819" s="45" t="s">
        <v>51</v>
      </c>
      <c r="D3819" s="45">
        <v>75</v>
      </c>
      <c r="E3819" s="45">
        <v>5.1445985399999998E-3</v>
      </c>
      <c r="F3819" s="45">
        <v>7.9984543E-4</v>
      </c>
      <c r="G3819" s="45">
        <v>9.2962931999999998E-4</v>
      </c>
      <c r="H3819" s="45">
        <v>3.4151232199999999E-3</v>
      </c>
    </row>
    <row r="3820" spans="1:8" x14ac:dyDescent="0.35">
      <c r="A3820" s="45" t="s">
        <v>58</v>
      </c>
      <c r="B3820" s="45" t="s">
        <v>69</v>
      </c>
      <c r="C3820" s="45" t="s">
        <v>52</v>
      </c>
      <c r="D3820" s="45">
        <v>229</v>
      </c>
      <c r="E3820" s="45">
        <v>3.2618164499999998E-3</v>
      </c>
      <c r="F3820" s="45">
        <v>3.2119296E-4</v>
      </c>
      <c r="G3820" s="45">
        <v>7.2133245000000003E-4</v>
      </c>
      <c r="H3820" s="45">
        <v>2.2192905400000001E-3</v>
      </c>
    </row>
    <row r="3821" spans="1:8" x14ac:dyDescent="0.35">
      <c r="A3821" s="45" t="s">
        <v>58</v>
      </c>
      <c r="B3821" s="45" t="s">
        <v>70</v>
      </c>
      <c r="C3821" s="45" t="s">
        <v>52</v>
      </c>
      <c r="D3821" s="45">
        <v>389</v>
      </c>
      <c r="E3821" s="45">
        <v>3.77017256E-3</v>
      </c>
      <c r="F3821" s="45">
        <v>2.8491835000000001E-4</v>
      </c>
      <c r="G3821" s="45">
        <v>7.0024612000000003E-4</v>
      </c>
      <c r="H3821" s="45">
        <v>2.7850076200000001E-3</v>
      </c>
    </row>
    <row r="3822" spans="1:8" x14ac:dyDescent="0.35">
      <c r="A3822" s="45" t="s">
        <v>58</v>
      </c>
      <c r="B3822" s="45" t="s">
        <v>71</v>
      </c>
      <c r="C3822" s="45" t="s">
        <v>52</v>
      </c>
      <c r="D3822" s="45">
        <v>73</v>
      </c>
      <c r="E3822" s="45">
        <v>3.5001266199999998E-3</v>
      </c>
      <c r="F3822" s="45">
        <v>3.7084576999999998E-4</v>
      </c>
      <c r="G3822" s="45">
        <v>6.4640384000000004E-4</v>
      </c>
      <c r="H3822" s="45">
        <v>2.4828765099999999E-3</v>
      </c>
    </row>
    <row r="3823" spans="1:8" x14ac:dyDescent="0.35">
      <c r="A3823" s="45" t="s">
        <v>58</v>
      </c>
      <c r="B3823" s="45" t="s">
        <v>69</v>
      </c>
      <c r="C3823" s="45" t="s">
        <v>53</v>
      </c>
      <c r="D3823" s="45">
        <v>37</v>
      </c>
      <c r="E3823" s="45">
        <v>4.3349597299999999E-3</v>
      </c>
      <c r="F3823" s="45">
        <v>2.0395373999999999E-4</v>
      </c>
      <c r="G3823" s="45">
        <v>1.41641621E-3</v>
      </c>
      <c r="H3823" s="45">
        <v>2.7145893900000001E-3</v>
      </c>
    </row>
    <row r="3824" spans="1:8" x14ac:dyDescent="0.35">
      <c r="A3824" s="45" t="s">
        <v>58</v>
      </c>
      <c r="B3824" s="45" t="s">
        <v>70</v>
      </c>
      <c r="C3824" s="45" t="s">
        <v>53</v>
      </c>
      <c r="D3824" s="45">
        <v>123</v>
      </c>
      <c r="E3824" s="45">
        <v>5.8387908000000002E-3</v>
      </c>
      <c r="F3824" s="45">
        <v>1.5629681000000001E-4</v>
      </c>
      <c r="G3824" s="45">
        <v>1.4654845700000001E-3</v>
      </c>
      <c r="H3824" s="45">
        <v>4.2170089500000001E-3</v>
      </c>
    </row>
    <row r="3825" spans="1:8" x14ac:dyDescent="0.35">
      <c r="A3825" s="45" t="s">
        <v>58</v>
      </c>
      <c r="B3825" s="45" t="s">
        <v>71</v>
      </c>
      <c r="C3825" s="45" t="s">
        <v>53</v>
      </c>
      <c r="D3825" s="45">
        <v>18</v>
      </c>
      <c r="E3825" s="45">
        <v>5.4861107900000001E-3</v>
      </c>
      <c r="F3825" s="45">
        <v>1.5239177E-4</v>
      </c>
      <c r="G3825" s="45">
        <v>1.94187225E-3</v>
      </c>
      <c r="H3825" s="45">
        <v>3.3918464799999998E-3</v>
      </c>
    </row>
    <row r="3826" spans="1:8" x14ac:dyDescent="0.35">
      <c r="A3826" s="45" t="s">
        <v>58</v>
      </c>
      <c r="B3826" s="45" t="s">
        <v>69</v>
      </c>
      <c r="C3826" s="45" t="s">
        <v>54</v>
      </c>
      <c r="D3826" s="45">
        <v>708</v>
      </c>
      <c r="E3826" s="45">
        <v>4.4854275499999997E-3</v>
      </c>
      <c r="F3826" s="45">
        <v>9.8564333000000001E-4</v>
      </c>
      <c r="G3826" s="45">
        <v>7.8242678000000005E-4</v>
      </c>
      <c r="H3826" s="45">
        <v>2.7173569499999999E-3</v>
      </c>
    </row>
    <row r="3827" spans="1:8" x14ac:dyDescent="0.35">
      <c r="A3827" s="45" t="s">
        <v>58</v>
      </c>
      <c r="B3827" s="45" t="s">
        <v>70</v>
      </c>
      <c r="C3827" s="45" t="s">
        <v>54</v>
      </c>
      <c r="D3827" s="45">
        <v>1172</v>
      </c>
      <c r="E3827" s="45">
        <v>4.3281701900000002E-3</v>
      </c>
      <c r="F3827" s="45">
        <v>7.7116687999999995E-4</v>
      </c>
      <c r="G3827" s="45">
        <v>7.7218405999999996E-4</v>
      </c>
      <c r="H3827" s="45">
        <v>2.7848187500000001E-3</v>
      </c>
    </row>
    <row r="3828" spans="1:8" x14ac:dyDescent="0.35">
      <c r="A3828" s="45" t="s">
        <v>58</v>
      </c>
      <c r="B3828" s="45" t="s">
        <v>71</v>
      </c>
      <c r="C3828" s="45" t="s">
        <v>54</v>
      </c>
      <c r="D3828" s="45">
        <v>187</v>
      </c>
      <c r="E3828" s="45">
        <v>4.3681296000000003E-3</v>
      </c>
      <c r="F3828" s="45">
        <v>9.8336279000000009E-4</v>
      </c>
      <c r="G3828" s="45">
        <v>8.2992893000000004E-4</v>
      </c>
      <c r="H3828" s="45">
        <v>2.5548373399999998E-3</v>
      </c>
    </row>
    <row r="3829" spans="1:8" x14ac:dyDescent="0.35">
      <c r="A3829" s="45" t="s">
        <v>58</v>
      </c>
      <c r="B3829" s="45" t="s">
        <v>69</v>
      </c>
      <c r="C3829" s="45" t="s">
        <v>55</v>
      </c>
      <c r="D3829" s="45">
        <v>144</v>
      </c>
      <c r="E3829" s="45">
        <v>5.1748164800000003E-3</v>
      </c>
      <c r="F3829" s="45">
        <v>9.1716474999999997E-4</v>
      </c>
      <c r="G3829" s="45">
        <v>1.6251122900000001E-3</v>
      </c>
      <c r="H3829" s="45">
        <v>2.6325389499999999E-3</v>
      </c>
    </row>
    <row r="3830" spans="1:8" x14ac:dyDescent="0.35">
      <c r="A3830" s="45" t="s">
        <v>58</v>
      </c>
      <c r="B3830" s="45" t="s">
        <v>70</v>
      </c>
      <c r="C3830" s="45" t="s">
        <v>55</v>
      </c>
      <c r="D3830" s="45">
        <v>256</v>
      </c>
      <c r="E3830" s="45">
        <v>6.0108323700000001E-3</v>
      </c>
      <c r="F3830" s="45">
        <v>8.2099042000000001E-4</v>
      </c>
      <c r="G3830" s="45">
        <v>1.81740067E-3</v>
      </c>
      <c r="H3830" s="45">
        <v>3.3724407999999998E-3</v>
      </c>
    </row>
    <row r="3831" spans="1:8" x14ac:dyDescent="0.35">
      <c r="A3831" s="45" t="s">
        <v>58</v>
      </c>
      <c r="B3831" s="45" t="s">
        <v>71</v>
      </c>
      <c r="C3831" s="45" t="s">
        <v>55</v>
      </c>
      <c r="D3831" s="45">
        <v>52</v>
      </c>
      <c r="E3831" s="45">
        <v>5.4907850199999997E-3</v>
      </c>
      <c r="F3831" s="45">
        <v>8.2442997000000003E-4</v>
      </c>
      <c r="G3831" s="45">
        <v>1.9867340900000001E-3</v>
      </c>
      <c r="H3831" s="45">
        <v>2.6796204999999999E-3</v>
      </c>
    </row>
    <row r="3832" spans="1:8" x14ac:dyDescent="0.35">
      <c r="A3832" s="45" t="s">
        <v>58</v>
      </c>
      <c r="B3832" s="45" t="s">
        <v>69</v>
      </c>
      <c r="C3832" s="45" t="s">
        <v>56</v>
      </c>
      <c r="D3832" s="45">
        <v>355</v>
      </c>
      <c r="E3832" s="45">
        <v>4.42025274E-3</v>
      </c>
      <c r="F3832" s="45">
        <v>7.5244500000000002E-4</v>
      </c>
      <c r="G3832" s="45">
        <v>8.0982631999999995E-4</v>
      </c>
      <c r="H3832" s="45">
        <v>2.8579809999999999E-3</v>
      </c>
    </row>
    <row r="3833" spans="1:8" x14ac:dyDescent="0.35">
      <c r="A3833" s="45" t="s">
        <v>58</v>
      </c>
      <c r="B3833" s="45" t="s">
        <v>70</v>
      </c>
      <c r="C3833" s="45" t="s">
        <v>56</v>
      </c>
      <c r="D3833" s="45">
        <v>989</v>
      </c>
      <c r="E3833" s="45">
        <v>4.6648314300000004E-3</v>
      </c>
      <c r="F3833" s="45">
        <v>6.0609973000000004E-4</v>
      </c>
      <c r="G3833" s="45">
        <v>8.7002138000000001E-4</v>
      </c>
      <c r="H3833" s="45">
        <v>3.1887098299999998E-3</v>
      </c>
    </row>
    <row r="3834" spans="1:8" x14ac:dyDescent="0.35">
      <c r="A3834" s="45" t="s">
        <v>58</v>
      </c>
      <c r="B3834" s="45" t="s">
        <v>71</v>
      </c>
      <c r="C3834" s="45" t="s">
        <v>56</v>
      </c>
      <c r="D3834" s="45">
        <v>123</v>
      </c>
      <c r="E3834" s="45">
        <v>4.6954040200000002E-3</v>
      </c>
      <c r="F3834" s="45">
        <v>6.7374259999999995E-4</v>
      </c>
      <c r="G3834" s="45">
        <v>1.0279280900000001E-3</v>
      </c>
      <c r="H3834" s="45">
        <v>2.99373281E-3</v>
      </c>
    </row>
    <row r="3835" spans="1:8" x14ac:dyDescent="0.35">
      <c r="A3835" s="45" t="s">
        <v>59</v>
      </c>
      <c r="B3835" s="45" t="s">
        <v>69</v>
      </c>
      <c r="C3835" s="45" t="s">
        <v>9</v>
      </c>
      <c r="D3835" s="45">
        <v>10420</v>
      </c>
      <c r="E3835" s="45">
        <v>4.6654001700000003E-3</v>
      </c>
      <c r="F3835" s="45">
        <v>8.9381374E-4</v>
      </c>
      <c r="G3835" s="45">
        <v>9.3139616000000004E-4</v>
      </c>
      <c r="H3835" s="45">
        <v>2.84018312E-3</v>
      </c>
    </row>
    <row r="3836" spans="1:8" x14ac:dyDescent="0.35">
      <c r="A3836" s="45" t="s">
        <v>59</v>
      </c>
      <c r="B3836" s="45" t="s">
        <v>70</v>
      </c>
      <c r="C3836" s="45" t="s">
        <v>9</v>
      </c>
      <c r="D3836" s="45">
        <v>18339</v>
      </c>
      <c r="E3836" s="45">
        <v>5.4458449099999999E-3</v>
      </c>
      <c r="F3836" s="45">
        <v>7.0493716999999996E-4</v>
      </c>
      <c r="G3836" s="45">
        <v>1.2028508200000001E-3</v>
      </c>
      <c r="H3836" s="45">
        <v>3.53796808E-3</v>
      </c>
    </row>
    <row r="3837" spans="1:8" x14ac:dyDescent="0.35">
      <c r="A3837" s="45" t="s">
        <v>59</v>
      </c>
      <c r="B3837" s="45" t="s">
        <v>71</v>
      </c>
      <c r="C3837" s="45" t="s">
        <v>9</v>
      </c>
      <c r="D3837" s="45">
        <v>3355</v>
      </c>
      <c r="E3837" s="45">
        <v>5.0039221900000002E-3</v>
      </c>
      <c r="F3837" s="45">
        <v>7.96472E-4</v>
      </c>
      <c r="G3837" s="45">
        <v>1.1840948099999999E-3</v>
      </c>
      <c r="H3837" s="45">
        <v>3.0232238000000001E-3</v>
      </c>
    </row>
    <row r="3838" spans="1:8" x14ac:dyDescent="0.35">
      <c r="A3838" s="45" t="s">
        <v>59</v>
      </c>
      <c r="B3838" s="45" t="s">
        <v>69</v>
      </c>
      <c r="C3838" s="45" t="s">
        <v>14</v>
      </c>
      <c r="D3838" s="45">
        <v>163</v>
      </c>
      <c r="E3838" s="45">
        <v>5.2993635300000001E-3</v>
      </c>
      <c r="F3838" s="45">
        <v>1.0802230099999999E-3</v>
      </c>
      <c r="G3838" s="45">
        <v>1.2134313800000001E-3</v>
      </c>
      <c r="H3838" s="45">
        <v>3.0057087099999999E-3</v>
      </c>
    </row>
    <row r="3839" spans="1:8" x14ac:dyDescent="0.35">
      <c r="A3839" s="45" t="s">
        <v>59</v>
      </c>
      <c r="B3839" s="45" t="s">
        <v>70</v>
      </c>
      <c r="C3839" s="45" t="s">
        <v>14</v>
      </c>
      <c r="D3839" s="45">
        <v>285</v>
      </c>
      <c r="E3839" s="45">
        <v>5.5834549199999996E-3</v>
      </c>
      <c r="F3839" s="45">
        <v>8.4108977000000001E-4</v>
      </c>
      <c r="G3839" s="45">
        <v>1.3940056E-3</v>
      </c>
      <c r="H3839" s="45">
        <v>3.3483590800000001E-3</v>
      </c>
    </row>
    <row r="3840" spans="1:8" x14ac:dyDescent="0.35">
      <c r="A3840" s="45" t="s">
        <v>59</v>
      </c>
      <c r="B3840" s="45" t="s">
        <v>71</v>
      </c>
      <c r="C3840" s="45" t="s">
        <v>14</v>
      </c>
      <c r="D3840" s="45">
        <v>65</v>
      </c>
      <c r="E3840" s="45">
        <v>5.61965789E-3</v>
      </c>
      <c r="F3840" s="45">
        <v>1.0861820900000001E-3</v>
      </c>
      <c r="G3840" s="45">
        <v>1.1399570400000001E-3</v>
      </c>
      <c r="H3840" s="45">
        <v>3.3935182700000001E-3</v>
      </c>
    </row>
    <row r="3841" spans="1:8" x14ac:dyDescent="0.35">
      <c r="A3841" s="45" t="s">
        <v>59</v>
      </c>
      <c r="B3841" s="45" t="s">
        <v>69</v>
      </c>
      <c r="C3841" s="45" t="s">
        <v>15</v>
      </c>
      <c r="D3841" s="45">
        <v>122</v>
      </c>
      <c r="E3841" s="45">
        <v>4.8053276599999998E-3</v>
      </c>
      <c r="F3841" s="45">
        <v>7.1190019000000001E-4</v>
      </c>
      <c r="G3841" s="45">
        <v>1.3936321200000001E-3</v>
      </c>
      <c r="H3841" s="45">
        <v>2.6997948399999998E-3</v>
      </c>
    </row>
    <row r="3842" spans="1:8" x14ac:dyDescent="0.35">
      <c r="A3842" s="45" t="s">
        <v>59</v>
      </c>
      <c r="B3842" s="45" t="s">
        <v>70</v>
      </c>
      <c r="C3842" s="45" t="s">
        <v>15</v>
      </c>
      <c r="D3842" s="45">
        <v>202</v>
      </c>
      <c r="E3842" s="45">
        <v>5.3986177400000002E-3</v>
      </c>
      <c r="F3842" s="45">
        <v>5.8598022000000004E-4</v>
      </c>
      <c r="G3842" s="45">
        <v>1.63916368E-3</v>
      </c>
      <c r="H3842" s="45">
        <v>3.1734733499999999E-3</v>
      </c>
    </row>
    <row r="3843" spans="1:8" x14ac:dyDescent="0.35">
      <c r="A3843" s="45" t="s">
        <v>59</v>
      </c>
      <c r="B3843" s="45" t="s">
        <v>71</v>
      </c>
      <c r="C3843" s="45" t="s">
        <v>15</v>
      </c>
      <c r="D3843" s="45">
        <v>52</v>
      </c>
      <c r="E3843" s="45">
        <v>4.8350692299999999E-3</v>
      </c>
      <c r="F3843" s="45">
        <v>6.4458664999999995E-4</v>
      </c>
      <c r="G3843" s="45">
        <v>1.80132634E-3</v>
      </c>
      <c r="H3843" s="45">
        <v>2.3891556899999999E-3</v>
      </c>
    </row>
    <row r="3844" spans="1:8" x14ac:dyDescent="0.35">
      <c r="A3844" s="45" t="s">
        <v>59</v>
      </c>
      <c r="B3844" s="45" t="s">
        <v>69</v>
      </c>
      <c r="C3844" s="45" t="s">
        <v>16</v>
      </c>
      <c r="D3844" s="45">
        <v>125</v>
      </c>
      <c r="E3844" s="45">
        <v>5.08916643E-3</v>
      </c>
      <c r="F3844" s="45">
        <v>9.8120346000000005E-4</v>
      </c>
      <c r="G3844" s="45">
        <v>9.1620345000000003E-4</v>
      </c>
      <c r="H3844" s="45">
        <v>3.1917590000000002E-3</v>
      </c>
    </row>
    <row r="3845" spans="1:8" x14ac:dyDescent="0.35">
      <c r="A3845" s="45" t="s">
        <v>59</v>
      </c>
      <c r="B3845" s="45" t="s">
        <v>70</v>
      </c>
      <c r="C3845" s="45" t="s">
        <v>16</v>
      </c>
      <c r="D3845" s="45">
        <v>233</v>
      </c>
      <c r="E3845" s="45">
        <v>5.7986108500000001E-3</v>
      </c>
      <c r="F3845" s="45">
        <v>8.1112872999999995E-4</v>
      </c>
      <c r="G3845" s="45">
        <v>9.0759591999999998E-4</v>
      </c>
      <c r="H3845" s="45">
        <v>4.07988569E-3</v>
      </c>
    </row>
    <row r="3846" spans="1:8" x14ac:dyDescent="0.35">
      <c r="A3846" s="45" t="s">
        <v>59</v>
      </c>
      <c r="B3846" s="45" t="s">
        <v>71</v>
      </c>
      <c r="C3846" s="45" t="s">
        <v>16</v>
      </c>
      <c r="D3846" s="45">
        <v>32</v>
      </c>
      <c r="E3846" s="45">
        <v>5.1772277200000001E-3</v>
      </c>
      <c r="F3846" s="45">
        <v>8.3839676000000004E-4</v>
      </c>
      <c r="G3846" s="45">
        <v>1.0970049799999999E-3</v>
      </c>
      <c r="H3846" s="45">
        <v>3.2418255299999999E-3</v>
      </c>
    </row>
    <row r="3847" spans="1:8" x14ac:dyDescent="0.35">
      <c r="A3847" s="45" t="s">
        <v>59</v>
      </c>
      <c r="B3847" s="45" t="s">
        <v>69</v>
      </c>
      <c r="C3847" s="45" t="s">
        <v>17</v>
      </c>
      <c r="D3847" s="45">
        <v>101</v>
      </c>
      <c r="E3847" s="45">
        <v>6.0166847799999999E-3</v>
      </c>
      <c r="F3847" s="45">
        <v>1.3978270499999999E-3</v>
      </c>
      <c r="G3847" s="45">
        <v>1.00694423E-3</v>
      </c>
      <c r="H3847" s="45">
        <v>3.6119130900000001E-3</v>
      </c>
    </row>
    <row r="3848" spans="1:8" x14ac:dyDescent="0.35">
      <c r="A3848" s="45" t="s">
        <v>59</v>
      </c>
      <c r="B3848" s="45" t="s">
        <v>70</v>
      </c>
      <c r="C3848" s="45" t="s">
        <v>17</v>
      </c>
      <c r="D3848" s="45">
        <v>294</v>
      </c>
      <c r="E3848" s="45">
        <v>6.4295160099999997E-3</v>
      </c>
      <c r="F3848" s="45">
        <v>1.1197717499999999E-3</v>
      </c>
      <c r="G3848" s="45">
        <v>1.0058812900000001E-3</v>
      </c>
      <c r="H3848" s="45">
        <v>4.30386251E-3</v>
      </c>
    </row>
    <row r="3849" spans="1:8" x14ac:dyDescent="0.35">
      <c r="A3849" s="45" t="s">
        <v>59</v>
      </c>
      <c r="B3849" s="45" t="s">
        <v>71</v>
      </c>
      <c r="C3849" s="45" t="s">
        <v>17</v>
      </c>
      <c r="D3849" s="45">
        <v>42</v>
      </c>
      <c r="E3849" s="45">
        <v>6.2384257500000002E-3</v>
      </c>
      <c r="F3849" s="45">
        <v>1.31613738E-3</v>
      </c>
      <c r="G3849" s="45">
        <v>1.16732778E-3</v>
      </c>
      <c r="H3849" s="45">
        <v>3.7549601099999999E-3</v>
      </c>
    </row>
    <row r="3850" spans="1:8" x14ac:dyDescent="0.35">
      <c r="A3850" s="45" t="s">
        <v>59</v>
      </c>
      <c r="B3850" s="45" t="s">
        <v>69</v>
      </c>
      <c r="C3850" s="45" t="s">
        <v>18</v>
      </c>
      <c r="D3850" s="45">
        <v>46</v>
      </c>
      <c r="E3850" s="45">
        <v>5.4131439100000003E-3</v>
      </c>
      <c r="F3850" s="45">
        <v>6.5418653000000001E-4</v>
      </c>
      <c r="G3850" s="45">
        <v>1.65257627E-3</v>
      </c>
      <c r="H3850" s="45">
        <v>3.1063806199999999E-3</v>
      </c>
    </row>
    <row r="3851" spans="1:8" x14ac:dyDescent="0.35">
      <c r="A3851" s="45" t="s">
        <v>59</v>
      </c>
      <c r="B3851" s="45" t="s">
        <v>70</v>
      </c>
      <c r="C3851" s="45" t="s">
        <v>18</v>
      </c>
      <c r="D3851" s="45">
        <v>194</v>
      </c>
      <c r="E3851" s="45">
        <v>6.8468401600000001E-3</v>
      </c>
      <c r="F3851" s="45">
        <v>6.5817082999999996E-4</v>
      </c>
      <c r="G3851" s="45">
        <v>1.7763814800000001E-3</v>
      </c>
      <c r="H3851" s="45">
        <v>4.4122873700000002E-3</v>
      </c>
    </row>
    <row r="3852" spans="1:8" x14ac:dyDescent="0.35">
      <c r="A3852" s="45" t="s">
        <v>59</v>
      </c>
      <c r="B3852" s="45" t="s">
        <v>71</v>
      </c>
      <c r="C3852" s="45" t="s">
        <v>18</v>
      </c>
      <c r="D3852" s="45">
        <v>30</v>
      </c>
      <c r="E3852" s="45">
        <v>6.6257713600000002E-3</v>
      </c>
      <c r="F3852" s="45">
        <v>6.6010779000000004E-4</v>
      </c>
      <c r="G3852" s="45">
        <v>1.9949843699999998E-3</v>
      </c>
      <c r="H3852" s="45">
        <v>3.9706787599999996E-3</v>
      </c>
    </row>
    <row r="3853" spans="1:8" x14ac:dyDescent="0.35">
      <c r="A3853" s="45" t="s">
        <v>59</v>
      </c>
      <c r="B3853" s="45" t="s">
        <v>69</v>
      </c>
      <c r="C3853" s="45" t="s">
        <v>19</v>
      </c>
      <c r="D3853" s="45">
        <v>87</v>
      </c>
      <c r="E3853" s="45">
        <v>5.1450082900000001E-3</v>
      </c>
      <c r="F3853" s="45">
        <v>9.5718897999999997E-4</v>
      </c>
      <c r="G3853" s="45">
        <v>1.14357153E-3</v>
      </c>
      <c r="H3853" s="45">
        <v>3.0442473199999999E-3</v>
      </c>
    </row>
    <row r="3854" spans="1:8" x14ac:dyDescent="0.35">
      <c r="A3854" s="45" t="s">
        <v>59</v>
      </c>
      <c r="B3854" s="45" t="s">
        <v>70</v>
      </c>
      <c r="C3854" s="45" t="s">
        <v>19</v>
      </c>
      <c r="D3854" s="45">
        <v>340</v>
      </c>
      <c r="E3854" s="45">
        <v>6.1286762300000004E-3</v>
      </c>
      <c r="F3854" s="45">
        <v>8.2243984999999997E-4</v>
      </c>
      <c r="G3854" s="45">
        <v>1.4005308100000001E-3</v>
      </c>
      <c r="H3854" s="45">
        <v>3.9057050999999998E-3</v>
      </c>
    </row>
    <row r="3855" spans="1:8" x14ac:dyDescent="0.35">
      <c r="A3855" s="45" t="s">
        <v>59</v>
      </c>
      <c r="B3855" s="45" t="s">
        <v>71</v>
      </c>
      <c r="C3855" s="45" t="s">
        <v>19</v>
      </c>
      <c r="D3855" s="45">
        <v>30</v>
      </c>
      <c r="E3855" s="45">
        <v>5.6635799899999997E-3</v>
      </c>
      <c r="F3855" s="45">
        <v>1.0640429800000001E-3</v>
      </c>
      <c r="G3855" s="45">
        <v>1.56597198E-3</v>
      </c>
      <c r="H3855" s="45">
        <v>3.0335646000000001E-3</v>
      </c>
    </row>
    <row r="3856" spans="1:8" x14ac:dyDescent="0.35">
      <c r="A3856" s="45" t="s">
        <v>59</v>
      </c>
      <c r="B3856" s="45" t="s">
        <v>69</v>
      </c>
      <c r="C3856" s="45" t="s">
        <v>20</v>
      </c>
      <c r="D3856" s="45">
        <v>37</v>
      </c>
      <c r="E3856" s="45">
        <v>4.42379855E-3</v>
      </c>
      <c r="F3856" s="45">
        <v>1.6951323700000001E-3</v>
      </c>
      <c r="G3856" s="45">
        <v>7.3354582000000003E-4</v>
      </c>
      <c r="H3856" s="45">
        <v>1.9951198999999999E-3</v>
      </c>
    </row>
    <row r="3857" spans="1:8" x14ac:dyDescent="0.35">
      <c r="A3857" s="45" t="s">
        <v>59</v>
      </c>
      <c r="B3857" s="45" t="s">
        <v>70</v>
      </c>
      <c r="C3857" s="45" t="s">
        <v>20</v>
      </c>
      <c r="D3857" s="45">
        <v>152</v>
      </c>
      <c r="E3857" s="45">
        <v>4.15242727E-3</v>
      </c>
      <c r="F3857" s="45">
        <v>7.3038474999999998E-4</v>
      </c>
      <c r="G3857" s="45">
        <v>5.6415974000000003E-4</v>
      </c>
      <c r="H3857" s="45">
        <v>2.8578823299999999E-3</v>
      </c>
    </row>
    <row r="3858" spans="1:8" x14ac:dyDescent="0.35">
      <c r="A3858" s="45" t="s">
        <v>59</v>
      </c>
      <c r="B3858" s="45" t="s">
        <v>71</v>
      </c>
      <c r="C3858" s="45" t="s">
        <v>20</v>
      </c>
      <c r="D3858" s="45">
        <v>8</v>
      </c>
      <c r="E3858" s="45">
        <v>3.2667821100000002E-3</v>
      </c>
      <c r="F3858" s="45">
        <v>5.8738392999999999E-4</v>
      </c>
      <c r="G3858" s="45">
        <v>4.4270806000000002E-4</v>
      </c>
      <c r="H3858" s="45">
        <v>2.2366894000000002E-3</v>
      </c>
    </row>
    <row r="3859" spans="1:8" x14ac:dyDescent="0.35">
      <c r="A3859" s="45" t="s">
        <v>59</v>
      </c>
      <c r="B3859" s="45" t="s">
        <v>69</v>
      </c>
      <c r="C3859" s="45" t="s">
        <v>21</v>
      </c>
      <c r="D3859" s="45">
        <v>70</v>
      </c>
      <c r="E3859" s="45">
        <v>5.7655420799999999E-3</v>
      </c>
      <c r="F3859" s="45">
        <v>1.06101169E-3</v>
      </c>
      <c r="G3859" s="45">
        <v>1.56084634E-3</v>
      </c>
      <c r="H3859" s="45">
        <v>3.1436836200000001E-3</v>
      </c>
    </row>
    <row r="3860" spans="1:8" x14ac:dyDescent="0.35">
      <c r="A3860" s="45" t="s">
        <v>59</v>
      </c>
      <c r="B3860" s="45" t="s">
        <v>70</v>
      </c>
      <c r="C3860" s="45" t="s">
        <v>21</v>
      </c>
      <c r="D3860" s="45">
        <v>203</v>
      </c>
      <c r="E3860" s="45">
        <v>7.1750704800000002E-3</v>
      </c>
      <c r="F3860" s="45">
        <v>1.03750434E-3</v>
      </c>
      <c r="G3860" s="45">
        <v>1.5849637299999999E-3</v>
      </c>
      <c r="H3860" s="45">
        <v>4.5526019299999996E-3</v>
      </c>
    </row>
    <row r="3861" spans="1:8" x14ac:dyDescent="0.35">
      <c r="A3861" s="45" t="s">
        <v>59</v>
      </c>
      <c r="B3861" s="45" t="s">
        <v>71</v>
      </c>
      <c r="C3861" s="45" t="s">
        <v>21</v>
      </c>
      <c r="D3861" s="45">
        <v>30</v>
      </c>
      <c r="E3861" s="45">
        <v>6.9197528800000003E-3</v>
      </c>
      <c r="F3861" s="45">
        <v>1.4116509899999999E-3</v>
      </c>
      <c r="G3861" s="45">
        <v>1.5200615E-3</v>
      </c>
      <c r="H3861" s="45">
        <v>3.9880399200000003E-3</v>
      </c>
    </row>
    <row r="3862" spans="1:8" x14ac:dyDescent="0.35">
      <c r="A3862" s="45" t="s">
        <v>59</v>
      </c>
      <c r="B3862" s="45" t="s">
        <v>69</v>
      </c>
      <c r="C3862" s="45" t="s">
        <v>22</v>
      </c>
      <c r="D3862" s="45">
        <v>44</v>
      </c>
      <c r="E3862" s="45">
        <v>5.5981689600000002E-3</v>
      </c>
      <c r="F3862" s="45">
        <v>1.18607927E-3</v>
      </c>
      <c r="G3862" s="45">
        <v>1.491477E-3</v>
      </c>
      <c r="H3862" s="45">
        <v>2.9206121399999998E-3</v>
      </c>
    </row>
    <row r="3863" spans="1:8" x14ac:dyDescent="0.35">
      <c r="A3863" s="45" t="s">
        <v>59</v>
      </c>
      <c r="B3863" s="45" t="s">
        <v>70</v>
      </c>
      <c r="C3863" s="45" t="s">
        <v>22</v>
      </c>
      <c r="D3863" s="45">
        <v>215</v>
      </c>
      <c r="E3863" s="45">
        <v>6.77788521E-3</v>
      </c>
      <c r="F3863" s="45">
        <v>1.05846228E-3</v>
      </c>
      <c r="G3863" s="45">
        <v>1.6848080999999999E-3</v>
      </c>
      <c r="H3863" s="45">
        <v>4.0346143300000002E-3</v>
      </c>
    </row>
    <row r="3864" spans="1:8" x14ac:dyDescent="0.35">
      <c r="A3864" s="45" t="s">
        <v>59</v>
      </c>
      <c r="B3864" s="45" t="s">
        <v>71</v>
      </c>
      <c r="C3864" s="45" t="s">
        <v>22</v>
      </c>
      <c r="D3864" s="45">
        <v>32</v>
      </c>
      <c r="E3864" s="45">
        <v>6.9234661799999998E-3</v>
      </c>
      <c r="F3864" s="45">
        <v>1.44639734E-3</v>
      </c>
      <c r="G3864" s="45">
        <v>1.93467859E-3</v>
      </c>
      <c r="H3864" s="45">
        <v>3.54238986E-3</v>
      </c>
    </row>
    <row r="3865" spans="1:8" x14ac:dyDescent="0.35">
      <c r="A3865" s="45" t="s">
        <v>59</v>
      </c>
      <c r="B3865" s="45" t="s">
        <v>69</v>
      </c>
      <c r="C3865" s="45" t="s">
        <v>23</v>
      </c>
      <c r="D3865" s="45">
        <v>86</v>
      </c>
      <c r="E3865" s="45">
        <v>4.7027075599999999E-3</v>
      </c>
      <c r="F3865" s="45">
        <v>3.1492226000000002E-4</v>
      </c>
      <c r="G3865" s="45">
        <v>9.7747067999999992E-4</v>
      </c>
      <c r="H3865" s="45">
        <v>3.41031416E-3</v>
      </c>
    </row>
    <row r="3866" spans="1:8" x14ac:dyDescent="0.35">
      <c r="A3866" s="45" t="s">
        <v>59</v>
      </c>
      <c r="B3866" s="45" t="s">
        <v>70</v>
      </c>
      <c r="C3866" s="45" t="s">
        <v>23</v>
      </c>
      <c r="D3866" s="45">
        <v>372</v>
      </c>
      <c r="E3866" s="45">
        <v>5.7193969199999996E-3</v>
      </c>
      <c r="F3866" s="45">
        <v>3.1526881999999998E-4</v>
      </c>
      <c r="G3866" s="45">
        <v>1.24259483E-3</v>
      </c>
      <c r="H3866" s="45">
        <v>4.1615327800000003E-3</v>
      </c>
    </row>
    <row r="3867" spans="1:8" x14ac:dyDescent="0.35">
      <c r="A3867" s="45" t="s">
        <v>59</v>
      </c>
      <c r="B3867" s="45" t="s">
        <v>71</v>
      </c>
      <c r="C3867" s="45" t="s">
        <v>23</v>
      </c>
      <c r="D3867" s="45">
        <v>56</v>
      </c>
      <c r="E3867" s="45">
        <v>5.1527361999999998E-3</v>
      </c>
      <c r="F3867" s="45">
        <v>3.0671274999999998E-4</v>
      </c>
      <c r="G3867" s="45">
        <v>1.3291581400000001E-3</v>
      </c>
      <c r="H3867" s="45">
        <v>3.5168648299999999E-3</v>
      </c>
    </row>
    <row r="3868" spans="1:8" x14ac:dyDescent="0.35">
      <c r="A3868" s="45" t="s">
        <v>59</v>
      </c>
      <c r="B3868" s="45" t="s">
        <v>69</v>
      </c>
      <c r="C3868" s="45" t="s">
        <v>24</v>
      </c>
      <c r="D3868" s="45">
        <v>251</v>
      </c>
      <c r="E3868" s="45">
        <v>5.6099211899999996E-3</v>
      </c>
      <c r="F3868" s="45">
        <v>1.0826137399999999E-3</v>
      </c>
      <c r="G3868" s="45">
        <v>1.8937211800000001E-3</v>
      </c>
      <c r="H3868" s="45">
        <v>2.6335857599999999E-3</v>
      </c>
    </row>
    <row r="3869" spans="1:8" x14ac:dyDescent="0.35">
      <c r="A3869" s="45" t="s">
        <v>59</v>
      </c>
      <c r="B3869" s="45" t="s">
        <v>70</v>
      </c>
      <c r="C3869" s="45" t="s">
        <v>24</v>
      </c>
      <c r="D3869" s="45">
        <v>615</v>
      </c>
      <c r="E3869" s="45">
        <v>7.4267349499999996E-3</v>
      </c>
      <c r="F3869" s="45">
        <v>1.01345578E-3</v>
      </c>
      <c r="G3869" s="45">
        <v>2.3556531900000002E-3</v>
      </c>
      <c r="H3869" s="45">
        <v>4.0576254700000003E-3</v>
      </c>
    </row>
    <row r="3870" spans="1:8" x14ac:dyDescent="0.35">
      <c r="A3870" s="45" t="s">
        <v>59</v>
      </c>
      <c r="B3870" s="45" t="s">
        <v>71</v>
      </c>
      <c r="C3870" s="45" t="s">
        <v>24</v>
      </c>
      <c r="D3870" s="45">
        <v>144</v>
      </c>
      <c r="E3870" s="45">
        <v>6.2379434300000002E-3</v>
      </c>
      <c r="F3870" s="45">
        <v>1.04110382E-3</v>
      </c>
      <c r="G3870" s="45">
        <v>2.15301867E-3</v>
      </c>
      <c r="H3870" s="45">
        <v>3.0438204899999998E-3</v>
      </c>
    </row>
    <row r="3871" spans="1:8" x14ac:dyDescent="0.35">
      <c r="A3871" s="45" t="s">
        <v>59</v>
      </c>
      <c r="B3871" s="45" t="s">
        <v>69</v>
      </c>
      <c r="C3871" s="45" t="s">
        <v>25</v>
      </c>
      <c r="D3871" s="45">
        <v>243</v>
      </c>
      <c r="E3871" s="45">
        <v>5.1484146399999996E-3</v>
      </c>
      <c r="F3871" s="45">
        <v>7.1644923000000003E-4</v>
      </c>
      <c r="G3871" s="45">
        <v>1.3214923E-3</v>
      </c>
      <c r="H3871" s="45">
        <v>3.1104726300000001E-3</v>
      </c>
    </row>
    <row r="3872" spans="1:8" x14ac:dyDescent="0.35">
      <c r="A3872" s="45" t="s">
        <v>59</v>
      </c>
      <c r="B3872" s="45" t="s">
        <v>70</v>
      </c>
      <c r="C3872" s="45" t="s">
        <v>25</v>
      </c>
      <c r="D3872" s="45">
        <v>488</v>
      </c>
      <c r="E3872" s="45">
        <v>6.8012624799999996E-3</v>
      </c>
      <c r="F3872" s="45">
        <v>6.2993298000000003E-4</v>
      </c>
      <c r="G3872" s="45">
        <v>1.9908116499999999E-3</v>
      </c>
      <c r="H3872" s="45">
        <v>4.1805173700000002E-3</v>
      </c>
    </row>
    <row r="3873" spans="1:8" x14ac:dyDescent="0.35">
      <c r="A3873" s="45" t="s">
        <v>59</v>
      </c>
      <c r="B3873" s="45" t="s">
        <v>71</v>
      </c>
      <c r="C3873" s="45" t="s">
        <v>25</v>
      </c>
      <c r="D3873" s="45">
        <v>113</v>
      </c>
      <c r="E3873" s="45">
        <v>5.2742950899999997E-3</v>
      </c>
      <c r="F3873" s="45">
        <v>5.8423443000000001E-4</v>
      </c>
      <c r="G3873" s="45">
        <v>1.39308812E-3</v>
      </c>
      <c r="H3873" s="45">
        <v>3.2969720600000002E-3</v>
      </c>
    </row>
    <row r="3874" spans="1:8" x14ac:dyDescent="0.35">
      <c r="A3874" s="45" t="s">
        <v>59</v>
      </c>
      <c r="B3874" s="45" t="s">
        <v>69</v>
      </c>
      <c r="C3874" s="45" t="s">
        <v>26</v>
      </c>
      <c r="D3874" s="45">
        <v>46</v>
      </c>
      <c r="E3874" s="45">
        <v>5.2314813000000002E-3</v>
      </c>
      <c r="F3874" s="45">
        <v>4.7529165999999999E-4</v>
      </c>
      <c r="G3874" s="45">
        <v>1.2069743600000001E-3</v>
      </c>
      <c r="H3874" s="45">
        <v>3.5492147399999998E-3</v>
      </c>
    </row>
    <row r="3875" spans="1:8" x14ac:dyDescent="0.35">
      <c r="A3875" s="45" t="s">
        <v>59</v>
      </c>
      <c r="B3875" s="45" t="s">
        <v>70</v>
      </c>
      <c r="C3875" s="45" t="s">
        <v>26</v>
      </c>
      <c r="D3875" s="45">
        <v>240</v>
      </c>
      <c r="E3875" s="45">
        <v>5.4390429800000003E-3</v>
      </c>
      <c r="F3875" s="45">
        <v>5.2777756000000004E-4</v>
      </c>
      <c r="G3875" s="45">
        <v>1.0747489799999999E-3</v>
      </c>
      <c r="H3875" s="45">
        <v>3.83651596E-3</v>
      </c>
    </row>
    <row r="3876" spans="1:8" x14ac:dyDescent="0.35">
      <c r="A3876" s="45" t="s">
        <v>59</v>
      </c>
      <c r="B3876" s="45" t="s">
        <v>71</v>
      </c>
      <c r="C3876" s="45" t="s">
        <v>26</v>
      </c>
      <c r="D3876" s="45">
        <v>17</v>
      </c>
      <c r="E3876" s="45">
        <v>5.6392971699999999E-3</v>
      </c>
      <c r="F3876" s="45">
        <v>5.5419370000000005E-4</v>
      </c>
      <c r="G3876" s="45">
        <v>1.1798745800000001E-3</v>
      </c>
      <c r="H3876" s="45">
        <v>3.9052284600000001E-3</v>
      </c>
    </row>
    <row r="3877" spans="1:8" x14ac:dyDescent="0.35">
      <c r="A3877" s="45" t="s">
        <v>59</v>
      </c>
      <c r="B3877" s="45" t="s">
        <v>69</v>
      </c>
      <c r="C3877" s="45" t="s">
        <v>27</v>
      </c>
      <c r="D3877" s="45">
        <v>235</v>
      </c>
      <c r="E3877" s="45">
        <v>4.1342590100000003E-3</v>
      </c>
      <c r="F3877" s="45">
        <v>3.9066169E-4</v>
      </c>
      <c r="G3877" s="45">
        <v>1.05186146E-3</v>
      </c>
      <c r="H3877" s="45">
        <v>2.69173538E-3</v>
      </c>
    </row>
    <row r="3878" spans="1:8" x14ac:dyDescent="0.35">
      <c r="A3878" s="45" t="s">
        <v>59</v>
      </c>
      <c r="B3878" s="45" t="s">
        <v>70</v>
      </c>
      <c r="C3878" s="45" t="s">
        <v>27</v>
      </c>
      <c r="D3878" s="45">
        <v>281</v>
      </c>
      <c r="E3878" s="45">
        <v>5.5730605799999998E-3</v>
      </c>
      <c r="F3878" s="45">
        <v>3.1876046000000002E-4</v>
      </c>
      <c r="G3878" s="45">
        <v>1.4416515999999999E-3</v>
      </c>
      <c r="H3878" s="45">
        <v>3.81264802E-3</v>
      </c>
    </row>
    <row r="3879" spans="1:8" x14ac:dyDescent="0.35">
      <c r="A3879" s="45" t="s">
        <v>59</v>
      </c>
      <c r="B3879" s="45" t="s">
        <v>71</v>
      </c>
      <c r="C3879" s="45" t="s">
        <v>27</v>
      </c>
      <c r="D3879" s="45">
        <v>83</v>
      </c>
      <c r="E3879" s="45">
        <v>3.9799473399999997E-3</v>
      </c>
      <c r="F3879" s="45">
        <v>3.3230122E-4</v>
      </c>
      <c r="G3879" s="45">
        <v>9.8449330999999998E-4</v>
      </c>
      <c r="H3879" s="45">
        <v>2.66315238E-3</v>
      </c>
    </row>
    <row r="3880" spans="1:8" x14ac:dyDescent="0.35">
      <c r="A3880" s="45" t="s">
        <v>59</v>
      </c>
      <c r="B3880" s="45" t="s">
        <v>69</v>
      </c>
      <c r="C3880" s="45" t="s">
        <v>28</v>
      </c>
      <c r="D3880" s="45">
        <v>255</v>
      </c>
      <c r="E3880" s="45">
        <v>5.0376268599999999E-3</v>
      </c>
      <c r="F3880" s="45">
        <v>6.7519946999999999E-4</v>
      </c>
      <c r="G3880" s="45">
        <v>1.37504514E-3</v>
      </c>
      <c r="H3880" s="45">
        <v>2.98738174E-3</v>
      </c>
    </row>
    <row r="3881" spans="1:8" x14ac:dyDescent="0.35">
      <c r="A3881" s="45" t="s">
        <v>59</v>
      </c>
      <c r="B3881" s="45" t="s">
        <v>70</v>
      </c>
      <c r="C3881" s="45" t="s">
        <v>28</v>
      </c>
      <c r="D3881" s="45">
        <v>583</v>
      </c>
      <c r="E3881" s="45">
        <v>5.8885829099999997E-3</v>
      </c>
      <c r="F3881" s="45">
        <v>6.4385973999999996E-4</v>
      </c>
      <c r="G3881" s="45">
        <v>1.6651774799999999E-3</v>
      </c>
      <c r="H3881" s="45">
        <v>3.5795452E-3</v>
      </c>
    </row>
    <row r="3882" spans="1:8" x14ac:dyDescent="0.35">
      <c r="A3882" s="45" t="s">
        <v>59</v>
      </c>
      <c r="B3882" s="45" t="s">
        <v>71</v>
      </c>
      <c r="C3882" s="45" t="s">
        <v>28</v>
      </c>
      <c r="D3882" s="45">
        <v>97</v>
      </c>
      <c r="E3882" s="45">
        <v>5.3207328599999999E-3</v>
      </c>
      <c r="F3882" s="45">
        <v>6.2810206000000004E-4</v>
      </c>
      <c r="G3882" s="45">
        <v>1.5086863000000001E-3</v>
      </c>
      <c r="H3882" s="45">
        <v>3.1839440100000001E-3</v>
      </c>
    </row>
    <row r="3883" spans="1:8" x14ac:dyDescent="0.35">
      <c r="A3883" s="45" t="s">
        <v>59</v>
      </c>
      <c r="B3883" s="45" t="s">
        <v>69</v>
      </c>
      <c r="C3883" s="45" t="s">
        <v>29</v>
      </c>
      <c r="D3883" s="45">
        <v>71</v>
      </c>
      <c r="E3883" s="45">
        <v>5.2774515400000003E-3</v>
      </c>
      <c r="F3883" s="45">
        <v>7.9127519999999999E-4</v>
      </c>
      <c r="G3883" s="45">
        <v>1.1913142900000001E-3</v>
      </c>
      <c r="H3883" s="45">
        <v>3.2948615200000001E-3</v>
      </c>
    </row>
    <row r="3884" spans="1:8" x14ac:dyDescent="0.35">
      <c r="A3884" s="45" t="s">
        <v>59</v>
      </c>
      <c r="B3884" s="45" t="s">
        <v>70</v>
      </c>
      <c r="C3884" s="45" t="s">
        <v>29</v>
      </c>
      <c r="D3884" s="45">
        <v>202</v>
      </c>
      <c r="E3884" s="45">
        <v>6.8194785899999997E-3</v>
      </c>
      <c r="F3884" s="45">
        <v>7.6514919000000002E-4</v>
      </c>
      <c r="G3884" s="45">
        <v>1.73760059E-3</v>
      </c>
      <c r="H3884" s="45">
        <v>4.3167283000000002E-3</v>
      </c>
    </row>
    <row r="3885" spans="1:8" x14ac:dyDescent="0.35">
      <c r="A3885" s="45" t="s">
        <v>59</v>
      </c>
      <c r="B3885" s="45" t="s">
        <v>71</v>
      </c>
      <c r="C3885" s="45" t="s">
        <v>29</v>
      </c>
      <c r="D3885" s="45">
        <v>42</v>
      </c>
      <c r="E3885" s="45">
        <v>5.9967480400000004E-3</v>
      </c>
      <c r="F3885" s="45">
        <v>7.4459856999999996E-4</v>
      </c>
      <c r="G3885" s="45">
        <v>1.46494685E-3</v>
      </c>
      <c r="H3885" s="45">
        <v>3.7872021199999999E-3</v>
      </c>
    </row>
    <row r="3886" spans="1:8" x14ac:dyDescent="0.35">
      <c r="A3886" s="45" t="s">
        <v>59</v>
      </c>
      <c r="B3886" s="45" t="s">
        <v>69</v>
      </c>
      <c r="C3886" s="45" t="s">
        <v>30</v>
      </c>
      <c r="D3886" s="45">
        <v>3789</v>
      </c>
      <c r="E3886" s="45">
        <v>4.5597572999999999E-3</v>
      </c>
      <c r="F3886" s="45">
        <v>1.0552993399999999E-3</v>
      </c>
      <c r="G3886" s="45">
        <v>7.1944347000000002E-4</v>
      </c>
      <c r="H3886" s="45">
        <v>2.7850140100000001E-3</v>
      </c>
    </row>
    <row r="3887" spans="1:8" x14ac:dyDescent="0.35">
      <c r="A3887" s="45" t="s">
        <v>59</v>
      </c>
      <c r="B3887" s="45" t="s">
        <v>70</v>
      </c>
      <c r="C3887" s="45" t="s">
        <v>30</v>
      </c>
      <c r="D3887" s="45">
        <v>2056</v>
      </c>
      <c r="E3887" s="45">
        <v>4.6774174800000004E-3</v>
      </c>
      <c r="F3887" s="45">
        <v>8.3347382000000002E-4</v>
      </c>
      <c r="G3887" s="45">
        <v>7.0723987000000002E-4</v>
      </c>
      <c r="H3887" s="45">
        <v>3.1367033099999999E-3</v>
      </c>
    </row>
    <row r="3888" spans="1:8" x14ac:dyDescent="0.35">
      <c r="A3888" s="45" t="s">
        <v>59</v>
      </c>
      <c r="B3888" s="45" t="s">
        <v>71</v>
      </c>
      <c r="C3888" s="45" t="s">
        <v>30</v>
      </c>
      <c r="D3888" s="45">
        <v>525</v>
      </c>
      <c r="E3888" s="45">
        <v>4.3808198800000002E-3</v>
      </c>
      <c r="F3888" s="45">
        <v>1.0318560299999999E-3</v>
      </c>
      <c r="G3888" s="45">
        <v>7.0141069999999999E-4</v>
      </c>
      <c r="H3888" s="45">
        <v>2.64755267E-3</v>
      </c>
    </row>
    <row r="3889" spans="1:8" x14ac:dyDescent="0.35">
      <c r="A3889" s="45" t="s">
        <v>59</v>
      </c>
      <c r="B3889" s="45" t="s">
        <v>69</v>
      </c>
      <c r="C3889" s="45" t="s">
        <v>31</v>
      </c>
      <c r="D3889" s="45">
        <v>639</v>
      </c>
      <c r="E3889" s="45">
        <v>4.3491890199999998E-3</v>
      </c>
      <c r="F3889" s="45">
        <v>9.3148628E-4</v>
      </c>
      <c r="G3889" s="45">
        <v>7.3706360000000003E-4</v>
      </c>
      <c r="H3889" s="45">
        <v>2.6806386200000001E-3</v>
      </c>
    </row>
    <row r="3890" spans="1:8" x14ac:dyDescent="0.35">
      <c r="A3890" s="45" t="s">
        <v>59</v>
      </c>
      <c r="B3890" s="45" t="s">
        <v>70</v>
      </c>
      <c r="C3890" s="45" t="s">
        <v>31</v>
      </c>
      <c r="D3890" s="45">
        <v>1403</v>
      </c>
      <c r="E3890" s="45">
        <v>4.41856547E-3</v>
      </c>
      <c r="F3890" s="45">
        <v>7.7622993E-4</v>
      </c>
      <c r="G3890" s="45">
        <v>7.4163970000000001E-4</v>
      </c>
      <c r="H3890" s="45">
        <v>2.9006953599999999E-3</v>
      </c>
    </row>
    <row r="3891" spans="1:8" x14ac:dyDescent="0.35">
      <c r="A3891" s="45" t="s">
        <v>59</v>
      </c>
      <c r="B3891" s="45" t="s">
        <v>71</v>
      </c>
      <c r="C3891" s="45" t="s">
        <v>31</v>
      </c>
      <c r="D3891" s="45">
        <v>293</v>
      </c>
      <c r="E3891" s="45">
        <v>4.5956182000000002E-3</v>
      </c>
      <c r="F3891" s="45">
        <v>8.1911238999999995E-4</v>
      </c>
      <c r="G3891" s="45">
        <v>8.1646574000000002E-4</v>
      </c>
      <c r="H3891" s="45">
        <v>2.9600395900000001E-3</v>
      </c>
    </row>
    <row r="3892" spans="1:8" x14ac:dyDescent="0.35">
      <c r="A3892" s="45" t="s">
        <v>59</v>
      </c>
      <c r="B3892" s="45" t="s">
        <v>69</v>
      </c>
      <c r="C3892" s="45" t="s">
        <v>159</v>
      </c>
      <c r="D3892" s="45">
        <v>341</v>
      </c>
      <c r="E3892" s="45">
        <v>4.7569781499999996E-3</v>
      </c>
      <c r="F3892" s="45">
        <v>7.2210658999999995E-4</v>
      </c>
      <c r="G3892" s="45">
        <v>9.8719021000000001E-4</v>
      </c>
      <c r="H3892" s="45">
        <v>3.0476808700000001E-3</v>
      </c>
    </row>
    <row r="3893" spans="1:8" x14ac:dyDescent="0.35">
      <c r="A3893" s="45" t="s">
        <v>59</v>
      </c>
      <c r="B3893" s="45" t="s">
        <v>70</v>
      </c>
      <c r="C3893" s="45" t="s">
        <v>159</v>
      </c>
      <c r="D3893" s="45">
        <v>558</v>
      </c>
      <c r="E3893" s="45">
        <v>5.5988854800000003E-3</v>
      </c>
      <c r="F3893" s="45">
        <v>5.9552528000000003E-4</v>
      </c>
      <c r="G3893" s="45">
        <v>1.3575681199999999E-3</v>
      </c>
      <c r="H3893" s="45">
        <v>3.6457916199999999E-3</v>
      </c>
    </row>
    <row r="3894" spans="1:8" x14ac:dyDescent="0.35">
      <c r="A3894" s="45" t="s">
        <v>59</v>
      </c>
      <c r="B3894" s="45" t="s">
        <v>71</v>
      </c>
      <c r="C3894" s="45" t="s">
        <v>159</v>
      </c>
      <c r="D3894" s="45">
        <v>110</v>
      </c>
      <c r="E3894" s="45">
        <v>5.0107321399999998E-3</v>
      </c>
      <c r="F3894" s="45">
        <v>5.7481035000000005E-4</v>
      </c>
      <c r="G3894" s="45">
        <v>1.52441051E-3</v>
      </c>
      <c r="H3894" s="45">
        <v>2.9115107000000002E-3</v>
      </c>
    </row>
    <row r="3895" spans="1:8" x14ac:dyDescent="0.35">
      <c r="A3895" s="45" t="s">
        <v>59</v>
      </c>
      <c r="B3895" s="45" t="s">
        <v>69</v>
      </c>
      <c r="C3895" s="45" t="s">
        <v>33</v>
      </c>
      <c r="D3895" s="45">
        <v>70</v>
      </c>
      <c r="E3895" s="45">
        <v>5.2956347200000002E-3</v>
      </c>
      <c r="F3895" s="45">
        <v>9.0724179999999998E-4</v>
      </c>
      <c r="G3895" s="45">
        <v>1.45552224E-3</v>
      </c>
      <c r="H3895" s="45">
        <v>2.93287015E-3</v>
      </c>
    </row>
    <row r="3896" spans="1:8" x14ac:dyDescent="0.35">
      <c r="A3896" s="45" t="s">
        <v>59</v>
      </c>
      <c r="B3896" s="45" t="s">
        <v>70</v>
      </c>
      <c r="C3896" s="45" t="s">
        <v>33</v>
      </c>
      <c r="D3896" s="45">
        <v>265</v>
      </c>
      <c r="E3896" s="45">
        <v>7.1658366000000003E-3</v>
      </c>
      <c r="F3896" s="45">
        <v>8.5263777999999998E-4</v>
      </c>
      <c r="G3896" s="45">
        <v>1.7130064100000001E-3</v>
      </c>
      <c r="H3896" s="45">
        <v>4.6001919399999997E-3</v>
      </c>
    </row>
    <row r="3897" spans="1:8" x14ac:dyDescent="0.35">
      <c r="A3897" s="45" t="s">
        <v>59</v>
      </c>
      <c r="B3897" s="45" t="s">
        <v>71</v>
      </c>
      <c r="C3897" s="45" t="s">
        <v>33</v>
      </c>
      <c r="D3897" s="45">
        <v>51</v>
      </c>
      <c r="E3897" s="45">
        <v>5.7834057099999999E-3</v>
      </c>
      <c r="F3897" s="45">
        <v>8.6102010000000003E-4</v>
      </c>
      <c r="G3897" s="45">
        <v>1.2565811499999999E-3</v>
      </c>
      <c r="H3897" s="45">
        <v>3.6658040299999998E-3</v>
      </c>
    </row>
    <row r="3898" spans="1:8" x14ac:dyDescent="0.35">
      <c r="A3898" s="45" t="s">
        <v>59</v>
      </c>
      <c r="B3898" s="45" t="s">
        <v>69</v>
      </c>
      <c r="C3898" s="45" t="s">
        <v>34</v>
      </c>
      <c r="D3898" s="45">
        <v>147</v>
      </c>
      <c r="E3898" s="45">
        <v>4.9126824299999998E-3</v>
      </c>
      <c r="F3898" s="45">
        <v>7.3585890000000002E-4</v>
      </c>
      <c r="G3898" s="45">
        <v>1.1035523099999999E-3</v>
      </c>
      <c r="H3898" s="45">
        <v>3.0732707599999999E-3</v>
      </c>
    </row>
    <row r="3899" spans="1:8" x14ac:dyDescent="0.35">
      <c r="A3899" s="45" t="s">
        <v>59</v>
      </c>
      <c r="B3899" s="45" t="s">
        <v>70</v>
      </c>
      <c r="C3899" s="45" t="s">
        <v>34</v>
      </c>
      <c r="D3899" s="45">
        <v>326</v>
      </c>
      <c r="E3899" s="45">
        <v>5.2005933700000001E-3</v>
      </c>
      <c r="F3899" s="45">
        <v>7.2550958000000001E-4</v>
      </c>
      <c r="G3899" s="45">
        <v>1.15896932E-3</v>
      </c>
      <c r="H3899" s="45">
        <v>3.3161140000000002E-3</v>
      </c>
    </row>
    <row r="3900" spans="1:8" x14ac:dyDescent="0.35">
      <c r="A3900" s="45" t="s">
        <v>59</v>
      </c>
      <c r="B3900" s="45" t="s">
        <v>71</v>
      </c>
      <c r="C3900" s="45" t="s">
        <v>34</v>
      </c>
      <c r="D3900" s="45">
        <v>74</v>
      </c>
      <c r="E3900" s="45">
        <v>4.9984356999999997E-3</v>
      </c>
      <c r="F3900" s="45">
        <v>8.1409514999999997E-4</v>
      </c>
      <c r="G3900" s="45">
        <v>1.2554739600000001E-3</v>
      </c>
      <c r="H3900" s="45">
        <v>2.92886611E-3</v>
      </c>
    </row>
    <row r="3901" spans="1:8" x14ac:dyDescent="0.35">
      <c r="A3901" s="45" t="s">
        <v>59</v>
      </c>
      <c r="B3901" s="45" t="s">
        <v>69</v>
      </c>
      <c r="C3901" s="45" t="s">
        <v>35</v>
      </c>
      <c r="D3901" s="45">
        <v>157</v>
      </c>
      <c r="E3901" s="45">
        <v>4.0972957099999997E-3</v>
      </c>
      <c r="F3901" s="45">
        <v>6.5861619E-4</v>
      </c>
      <c r="G3901" s="45">
        <v>9.2607311000000002E-4</v>
      </c>
      <c r="H3901" s="45">
        <v>2.5126059000000001E-3</v>
      </c>
    </row>
    <row r="3902" spans="1:8" x14ac:dyDescent="0.35">
      <c r="A3902" s="45" t="s">
        <v>59</v>
      </c>
      <c r="B3902" s="45" t="s">
        <v>70</v>
      </c>
      <c r="C3902" s="45" t="s">
        <v>35</v>
      </c>
      <c r="D3902" s="45">
        <v>352</v>
      </c>
      <c r="E3902" s="45">
        <v>4.9573203499999998E-3</v>
      </c>
      <c r="F3902" s="45">
        <v>5.6239454000000003E-4</v>
      </c>
      <c r="G3902" s="45">
        <v>1.0974653E-3</v>
      </c>
      <c r="H3902" s="45">
        <v>3.2974600400000002E-3</v>
      </c>
    </row>
    <row r="3903" spans="1:8" x14ac:dyDescent="0.35">
      <c r="A3903" s="45" t="s">
        <v>59</v>
      </c>
      <c r="B3903" s="45" t="s">
        <v>71</v>
      </c>
      <c r="C3903" s="45" t="s">
        <v>35</v>
      </c>
      <c r="D3903" s="45">
        <v>47</v>
      </c>
      <c r="E3903" s="45">
        <v>5.4119875499999996E-3</v>
      </c>
      <c r="F3903" s="45">
        <v>6.4913294E-4</v>
      </c>
      <c r="G3903" s="45">
        <v>1.3041762299999999E-3</v>
      </c>
      <c r="H3903" s="45">
        <v>3.4586779200000001E-3</v>
      </c>
    </row>
    <row r="3904" spans="1:8" x14ac:dyDescent="0.35">
      <c r="A3904" s="45" t="s">
        <v>59</v>
      </c>
      <c r="B3904" s="45" t="s">
        <v>69</v>
      </c>
      <c r="C3904" s="45" t="s">
        <v>57</v>
      </c>
      <c r="D3904" s="45">
        <v>1</v>
      </c>
      <c r="E3904" s="45">
        <v>6.4004624999999997E-3</v>
      </c>
      <c r="F3904" s="45">
        <v>7.6388887999999996E-4</v>
      </c>
      <c r="G3904" s="45">
        <v>4.1898145800000003E-3</v>
      </c>
      <c r="H3904" s="45">
        <v>1.4467590200000001E-3</v>
      </c>
    </row>
    <row r="3905" spans="1:8" x14ac:dyDescent="0.35">
      <c r="A3905" s="45" t="s">
        <v>59</v>
      </c>
      <c r="B3905" s="45" t="s">
        <v>71</v>
      </c>
      <c r="C3905" s="45" t="s">
        <v>57</v>
      </c>
      <c r="D3905" s="45">
        <v>1</v>
      </c>
      <c r="E3905" s="45">
        <v>4.7222222199999999E-3</v>
      </c>
      <c r="F3905" s="45">
        <v>1.2384256900000001E-3</v>
      </c>
      <c r="G3905" s="45">
        <v>2.0486111100000001E-3</v>
      </c>
      <c r="H3905" s="45">
        <v>1.4351847200000001E-3</v>
      </c>
    </row>
    <row r="3906" spans="1:8" x14ac:dyDescent="0.35">
      <c r="A3906" s="45" t="s">
        <v>59</v>
      </c>
      <c r="B3906" s="45" t="s">
        <v>69</v>
      </c>
      <c r="C3906" s="45" t="s">
        <v>36</v>
      </c>
      <c r="D3906" s="45">
        <v>179</v>
      </c>
      <c r="E3906" s="45">
        <v>4.1051751300000003E-3</v>
      </c>
      <c r="F3906" s="45">
        <v>2.5579324E-4</v>
      </c>
      <c r="G3906" s="45">
        <v>8.5415350000000003E-4</v>
      </c>
      <c r="H3906" s="45">
        <v>2.9952278999999999E-3</v>
      </c>
    </row>
    <row r="3907" spans="1:8" x14ac:dyDescent="0.35">
      <c r="A3907" s="45" t="s">
        <v>59</v>
      </c>
      <c r="B3907" s="45" t="s">
        <v>70</v>
      </c>
      <c r="C3907" s="45" t="s">
        <v>36</v>
      </c>
      <c r="D3907" s="45">
        <v>394</v>
      </c>
      <c r="E3907" s="45">
        <v>5.4113494100000003E-3</v>
      </c>
      <c r="F3907" s="45">
        <v>2.4141028E-4</v>
      </c>
      <c r="G3907" s="45">
        <v>1.14078045E-3</v>
      </c>
      <c r="H3907" s="45">
        <v>4.0291581899999998E-3</v>
      </c>
    </row>
    <row r="3908" spans="1:8" x14ac:dyDescent="0.35">
      <c r="A3908" s="45" t="s">
        <v>59</v>
      </c>
      <c r="B3908" s="45" t="s">
        <v>71</v>
      </c>
      <c r="C3908" s="45" t="s">
        <v>36</v>
      </c>
      <c r="D3908" s="45">
        <v>56</v>
      </c>
      <c r="E3908" s="45">
        <v>5.1031330499999999E-3</v>
      </c>
      <c r="F3908" s="45">
        <v>2.7736417999999998E-4</v>
      </c>
      <c r="G3908" s="45">
        <v>1.18820253E-3</v>
      </c>
      <c r="H3908" s="45">
        <v>3.6375659E-3</v>
      </c>
    </row>
    <row r="3909" spans="1:8" x14ac:dyDescent="0.35">
      <c r="A3909" s="45" t="s">
        <v>59</v>
      </c>
      <c r="B3909" s="45" t="s">
        <v>69</v>
      </c>
      <c r="C3909" s="45" t="s">
        <v>37</v>
      </c>
      <c r="D3909" s="45">
        <v>220</v>
      </c>
      <c r="E3909" s="45">
        <v>4.2594168300000004E-3</v>
      </c>
      <c r="F3909" s="45">
        <v>7.3558480000000001E-4</v>
      </c>
      <c r="G3909" s="45">
        <v>7.9824259000000003E-4</v>
      </c>
      <c r="H3909" s="45">
        <v>2.7255889800000001E-3</v>
      </c>
    </row>
    <row r="3910" spans="1:8" x14ac:dyDescent="0.35">
      <c r="A3910" s="45" t="s">
        <v>59</v>
      </c>
      <c r="B3910" s="45" t="s">
        <v>70</v>
      </c>
      <c r="C3910" s="45" t="s">
        <v>37</v>
      </c>
      <c r="D3910" s="45">
        <v>709</v>
      </c>
      <c r="E3910" s="45">
        <v>4.51003607E-3</v>
      </c>
      <c r="F3910" s="45">
        <v>6.7568735000000002E-4</v>
      </c>
      <c r="G3910" s="45">
        <v>8.4337267000000004E-4</v>
      </c>
      <c r="H3910" s="45">
        <v>2.9909755800000002E-3</v>
      </c>
    </row>
    <row r="3911" spans="1:8" x14ac:dyDescent="0.35">
      <c r="A3911" s="45" t="s">
        <v>59</v>
      </c>
      <c r="B3911" s="45" t="s">
        <v>71</v>
      </c>
      <c r="C3911" s="45" t="s">
        <v>37</v>
      </c>
      <c r="D3911" s="45">
        <v>172</v>
      </c>
      <c r="E3911" s="45">
        <v>4.5250589999999997E-3</v>
      </c>
      <c r="F3911" s="45">
        <v>7.9060321999999995E-4</v>
      </c>
      <c r="G3911" s="45">
        <v>8.5365500000000004E-4</v>
      </c>
      <c r="H3911" s="45">
        <v>2.88080026E-3</v>
      </c>
    </row>
    <row r="3912" spans="1:8" x14ac:dyDescent="0.35">
      <c r="A3912" s="45" t="s">
        <v>59</v>
      </c>
      <c r="B3912" s="45" t="s">
        <v>69</v>
      </c>
      <c r="C3912" s="45" t="s">
        <v>38</v>
      </c>
      <c r="D3912" s="45">
        <v>104</v>
      </c>
      <c r="E3912" s="45">
        <v>4.4186251100000002E-3</v>
      </c>
      <c r="F3912" s="45">
        <v>7.6077253E-4</v>
      </c>
      <c r="G3912" s="45">
        <v>1.22507098E-3</v>
      </c>
      <c r="H3912" s="45">
        <v>2.43278116E-3</v>
      </c>
    </row>
    <row r="3913" spans="1:8" x14ac:dyDescent="0.35">
      <c r="A3913" s="45" t="s">
        <v>59</v>
      </c>
      <c r="B3913" s="45" t="s">
        <v>70</v>
      </c>
      <c r="C3913" s="45" t="s">
        <v>38</v>
      </c>
      <c r="D3913" s="45">
        <v>299</v>
      </c>
      <c r="E3913" s="45">
        <v>5.7049731199999999E-3</v>
      </c>
      <c r="F3913" s="45">
        <v>6.4640597999999995E-4</v>
      </c>
      <c r="G3913" s="45">
        <v>1.42864308E-3</v>
      </c>
      <c r="H3913" s="45">
        <v>3.6299235700000001E-3</v>
      </c>
    </row>
    <row r="3914" spans="1:8" x14ac:dyDescent="0.35">
      <c r="A3914" s="45" t="s">
        <v>59</v>
      </c>
      <c r="B3914" s="45" t="s">
        <v>71</v>
      </c>
      <c r="C3914" s="45" t="s">
        <v>38</v>
      </c>
      <c r="D3914" s="45">
        <v>45</v>
      </c>
      <c r="E3914" s="45">
        <v>5.5378083900000001E-3</v>
      </c>
      <c r="F3914" s="45">
        <v>8.2407382000000001E-4</v>
      </c>
      <c r="G3914" s="45">
        <v>1.23379604E-3</v>
      </c>
      <c r="H3914" s="45">
        <v>3.47993803E-3</v>
      </c>
    </row>
    <row r="3915" spans="1:8" x14ac:dyDescent="0.35">
      <c r="A3915" s="45" t="s">
        <v>59</v>
      </c>
      <c r="B3915" s="45" t="s">
        <v>69</v>
      </c>
      <c r="C3915" s="45" t="s">
        <v>39</v>
      </c>
      <c r="D3915" s="45">
        <v>34</v>
      </c>
      <c r="E3915" s="45">
        <v>5.0374452700000004E-3</v>
      </c>
      <c r="F3915" s="45">
        <v>5.8449049E-4</v>
      </c>
      <c r="G3915" s="45">
        <v>1.6244551200000001E-3</v>
      </c>
      <c r="H3915" s="45">
        <v>2.8284992199999999E-3</v>
      </c>
    </row>
    <row r="3916" spans="1:8" x14ac:dyDescent="0.35">
      <c r="A3916" s="45" t="s">
        <v>59</v>
      </c>
      <c r="B3916" s="45" t="s">
        <v>70</v>
      </c>
      <c r="C3916" s="45" t="s">
        <v>39</v>
      </c>
      <c r="D3916" s="45">
        <v>239</v>
      </c>
      <c r="E3916" s="45">
        <v>6.99287129E-3</v>
      </c>
      <c r="F3916" s="45">
        <v>5.2005827000000001E-4</v>
      </c>
      <c r="G3916" s="45">
        <v>1.9880770199999999E-3</v>
      </c>
      <c r="H3916" s="45">
        <v>4.4847355499999996E-3</v>
      </c>
    </row>
    <row r="3917" spans="1:8" x14ac:dyDescent="0.35">
      <c r="A3917" s="45" t="s">
        <v>59</v>
      </c>
      <c r="B3917" s="45" t="s">
        <v>71</v>
      </c>
      <c r="C3917" s="45" t="s">
        <v>39</v>
      </c>
      <c r="D3917" s="45">
        <v>39</v>
      </c>
      <c r="E3917" s="45">
        <v>6.6687438499999996E-3</v>
      </c>
      <c r="F3917" s="45">
        <v>5.7573574000000004E-4</v>
      </c>
      <c r="G3917" s="45">
        <v>2.1041070800000001E-3</v>
      </c>
      <c r="H3917" s="45">
        <v>3.9889005199999997E-3</v>
      </c>
    </row>
    <row r="3918" spans="1:8" x14ac:dyDescent="0.35">
      <c r="A3918" s="45" t="s">
        <v>59</v>
      </c>
      <c r="B3918" s="45" t="s">
        <v>69</v>
      </c>
      <c r="C3918" s="45" t="s">
        <v>40</v>
      </c>
      <c r="D3918" s="45">
        <v>318</v>
      </c>
      <c r="E3918" s="45">
        <v>4.5405672399999996E-3</v>
      </c>
      <c r="F3918" s="45">
        <v>9.6876432000000002E-4</v>
      </c>
      <c r="G3918" s="45">
        <v>9.3691740999999999E-4</v>
      </c>
      <c r="H3918" s="45">
        <v>2.6348850499999998E-3</v>
      </c>
    </row>
    <row r="3919" spans="1:8" x14ac:dyDescent="0.35">
      <c r="A3919" s="45" t="s">
        <v>59</v>
      </c>
      <c r="B3919" s="45" t="s">
        <v>70</v>
      </c>
      <c r="C3919" s="45" t="s">
        <v>40</v>
      </c>
      <c r="D3919" s="45">
        <v>843</v>
      </c>
      <c r="E3919" s="45">
        <v>4.5435446300000001E-3</v>
      </c>
      <c r="F3919" s="45">
        <v>8.6530939000000005E-4</v>
      </c>
      <c r="G3919" s="45">
        <v>8.7364327999999998E-4</v>
      </c>
      <c r="H3919" s="45">
        <v>2.8045914900000002E-3</v>
      </c>
    </row>
    <row r="3920" spans="1:8" x14ac:dyDescent="0.35">
      <c r="A3920" s="45" t="s">
        <v>59</v>
      </c>
      <c r="B3920" s="45" t="s">
        <v>71</v>
      </c>
      <c r="C3920" s="45" t="s">
        <v>40</v>
      </c>
      <c r="D3920" s="45">
        <v>125</v>
      </c>
      <c r="E3920" s="45">
        <v>4.3199071599999998E-3</v>
      </c>
      <c r="F3920" s="45">
        <v>8.6259236999999996E-4</v>
      </c>
      <c r="G3920" s="45">
        <v>8.7120345999999998E-4</v>
      </c>
      <c r="H3920" s="45">
        <v>2.58611086E-3</v>
      </c>
    </row>
    <row r="3921" spans="1:8" x14ac:dyDescent="0.35">
      <c r="A3921" s="45" t="s">
        <v>59</v>
      </c>
      <c r="B3921" s="45" t="s">
        <v>69</v>
      </c>
      <c r="C3921" s="45" t="s">
        <v>41</v>
      </c>
      <c r="D3921" s="45">
        <v>117</v>
      </c>
      <c r="E3921" s="45">
        <v>4.2172164500000001E-3</v>
      </c>
      <c r="F3921" s="45">
        <v>6.1599771000000005E-4</v>
      </c>
      <c r="G3921" s="45">
        <v>8.8299277000000005E-4</v>
      </c>
      <c r="H3921" s="45">
        <v>2.7182254800000001E-3</v>
      </c>
    </row>
    <row r="3922" spans="1:8" x14ac:dyDescent="0.35">
      <c r="A3922" s="45" t="s">
        <v>59</v>
      </c>
      <c r="B3922" s="45" t="s">
        <v>70</v>
      </c>
      <c r="C3922" s="45" t="s">
        <v>41</v>
      </c>
      <c r="D3922" s="45">
        <v>287</v>
      </c>
      <c r="E3922" s="45">
        <v>6.2584685999999999E-3</v>
      </c>
      <c r="F3922" s="45">
        <v>5.6608087000000005E-4</v>
      </c>
      <c r="G3922" s="45">
        <v>1.53088278E-3</v>
      </c>
      <c r="H3922" s="45">
        <v>4.1615044699999998E-3</v>
      </c>
    </row>
    <row r="3923" spans="1:8" x14ac:dyDescent="0.35">
      <c r="A3923" s="45" t="s">
        <v>59</v>
      </c>
      <c r="B3923" s="45" t="s">
        <v>71</v>
      </c>
      <c r="C3923" s="45" t="s">
        <v>41</v>
      </c>
      <c r="D3923" s="45">
        <v>63</v>
      </c>
      <c r="E3923" s="45">
        <v>5.02167819E-3</v>
      </c>
      <c r="F3923" s="45">
        <v>6.0662819999999997E-4</v>
      </c>
      <c r="G3923" s="45">
        <v>1.1860667800000001E-3</v>
      </c>
      <c r="H3923" s="45">
        <v>3.2289826999999998E-3</v>
      </c>
    </row>
    <row r="3924" spans="1:8" x14ac:dyDescent="0.35">
      <c r="A3924" s="45" t="s">
        <v>59</v>
      </c>
      <c r="B3924" s="45" t="s">
        <v>69</v>
      </c>
      <c r="C3924" s="45" t="s">
        <v>42</v>
      </c>
      <c r="D3924" s="45">
        <v>74</v>
      </c>
      <c r="E3924" s="45">
        <v>5.0125122899999999E-3</v>
      </c>
      <c r="F3924" s="45">
        <v>1.04119722E-3</v>
      </c>
      <c r="G3924" s="45">
        <v>1.65947172E-3</v>
      </c>
      <c r="H3924" s="45">
        <v>2.3118428399999998E-3</v>
      </c>
    </row>
    <row r="3925" spans="1:8" x14ac:dyDescent="0.35">
      <c r="A3925" s="45" t="s">
        <v>59</v>
      </c>
      <c r="B3925" s="45" t="s">
        <v>70</v>
      </c>
      <c r="C3925" s="45" t="s">
        <v>42</v>
      </c>
      <c r="D3925" s="45">
        <v>265</v>
      </c>
      <c r="E3925" s="45">
        <v>7.11456125E-3</v>
      </c>
      <c r="F3925" s="45">
        <v>1.04660179E-3</v>
      </c>
      <c r="G3925" s="45">
        <v>2.0473879300000001E-3</v>
      </c>
      <c r="H3925" s="45">
        <v>4.0205710400000004E-3</v>
      </c>
    </row>
    <row r="3926" spans="1:8" x14ac:dyDescent="0.35">
      <c r="A3926" s="45" t="s">
        <v>59</v>
      </c>
      <c r="B3926" s="45" t="s">
        <v>71</v>
      </c>
      <c r="C3926" s="45" t="s">
        <v>42</v>
      </c>
      <c r="D3926" s="45">
        <v>42</v>
      </c>
      <c r="E3926" s="45">
        <v>6.76973084E-3</v>
      </c>
      <c r="F3926" s="45">
        <v>1.41258799E-3</v>
      </c>
      <c r="G3926" s="45">
        <v>2.24647238E-3</v>
      </c>
      <c r="H3926" s="45">
        <v>3.1106699100000002E-3</v>
      </c>
    </row>
    <row r="3927" spans="1:8" x14ac:dyDescent="0.35">
      <c r="A3927" s="45" t="s">
        <v>59</v>
      </c>
      <c r="B3927" s="45" t="s">
        <v>69</v>
      </c>
      <c r="C3927" s="45" t="s">
        <v>43</v>
      </c>
      <c r="D3927" s="45">
        <v>69</v>
      </c>
      <c r="E3927" s="45">
        <v>5.51563316E-3</v>
      </c>
      <c r="F3927" s="45">
        <v>1.0510598399999999E-3</v>
      </c>
      <c r="G3927" s="45">
        <v>1.3378956200000001E-3</v>
      </c>
      <c r="H3927" s="45">
        <v>3.1266771499999998E-3</v>
      </c>
    </row>
    <row r="3928" spans="1:8" x14ac:dyDescent="0.35">
      <c r="A3928" s="45" t="s">
        <v>59</v>
      </c>
      <c r="B3928" s="45" t="s">
        <v>70</v>
      </c>
      <c r="C3928" s="45" t="s">
        <v>43</v>
      </c>
      <c r="D3928" s="45">
        <v>256</v>
      </c>
      <c r="E3928" s="45">
        <v>6.6847509200000004E-3</v>
      </c>
      <c r="F3928" s="45">
        <v>1.06047429E-3</v>
      </c>
      <c r="G3928" s="45">
        <v>1.53365498E-3</v>
      </c>
      <c r="H3928" s="45">
        <v>4.0906211600000002E-3</v>
      </c>
    </row>
    <row r="3929" spans="1:8" x14ac:dyDescent="0.35">
      <c r="A3929" s="45" t="s">
        <v>59</v>
      </c>
      <c r="B3929" s="45" t="s">
        <v>71</v>
      </c>
      <c r="C3929" s="45" t="s">
        <v>43</v>
      </c>
      <c r="D3929" s="45">
        <v>44</v>
      </c>
      <c r="E3929" s="45">
        <v>5.8412245200000004E-3</v>
      </c>
      <c r="F3929" s="45">
        <v>1.0332489200000001E-3</v>
      </c>
      <c r="G3929" s="45">
        <v>1.77057005E-3</v>
      </c>
      <c r="H3929" s="45">
        <v>3.0374050199999999E-3</v>
      </c>
    </row>
    <row r="3930" spans="1:8" x14ac:dyDescent="0.35">
      <c r="A3930" s="45" t="s">
        <v>59</v>
      </c>
      <c r="B3930" s="45" t="s">
        <v>69</v>
      </c>
      <c r="C3930" s="45" t="s">
        <v>44</v>
      </c>
      <c r="D3930" s="45">
        <v>17</v>
      </c>
      <c r="E3930" s="45">
        <v>5.1171021600000003E-3</v>
      </c>
      <c r="F3930" s="45">
        <v>5.7325680999999998E-4</v>
      </c>
      <c r="G3930" s="45">
        <v>1.0723036700000001E-3</v>
      </c>
      <c r="H3930" s="45">
        <v>3.4715411300000002E-3</v>
      </c>
    </row>
    <row r="3931" spans="1:8" x14ac:dyDescent="0.35">
      <c r="A3931" s="45" t="s">
        <v>59</v>
      </c>
      <c r="B3931" s="45" t="s">
        <v>70</v>
      </c>
      <c r="C3931" s="45" t="s">
        <v>44</v>
      </c>
      <c r="D3931" s="45">
        <v>130</v>
      </c>
      <c r="E3931" s="45">
        <v>7.1362176800000001E-3</v>
      </c>
      <c r="F3931" s="45">
        <v>5.7033449999999999E-4</v>
      </c>
      <c r="G3931" s="45">
        <v>1.85576898E-3</v>
      </c>
      <c r="H3931" s="45">
        <v>4.7101137299999998E-3</v>
      </c>
    </row>
    <row r="3932" spans="1:8" x14ac:dyDescent="0.35">
      <c r="A3932" s="45" t="s">
        <v>59</v>
      </c>
      <c r="B3932" s="45" t="s">
        <v>71</v>
      </c>
      <c r="C3932" s="45" t="s">
        <v>44</v>
      </c>
      <c r="D3932" s="45">
        <v>19</v>
      </c>
      <c r="E3932" s="45">
        <v>5.7894734599999997E-3</v>
      </c>
      <c r="F3932" s="45">
        <v>5.6225608999999998E-4</v>
      </c>
      <c r="G3932" s="45">
        <v>1.5119393900000001E-3</v>
      </c>
      <c r="H3932" s="45">
        <v>3.71527762E-3</v>
      </c>
    </row>
    <row r="3933" spans="1:8" x14ac:dyDescent="0.35">
      <c r="A3933" s="45" t="s">
        <v>59</v>
      </c>
      <c r="B3933" s="45" t="s">
        <v>69</v>
      </c>
      <c r="C3933" s="45" t="s">
        <v>45</v>
      </c>
      <c r="D3933" s="45">
        <v>161</v>
      </c>
      <c r="E3933" s="45">
        <v>4.5220120399999996E-3</v>
      </c>
      <c r="F3933" s="45">
        <v>6.3168540000000002E-4</v>
      </c>
      <c r="G3933" s="45">
        <v>9.1356086000000003E-4</v>
      </c>
      <c r="H3933" s="45">
        <v>2.97676535E-3</v>
      </c>
    </row>
    <row r="3934" spans="1:8" x14ac:dyDescent="0.35">
      <c r="A3934" s="45" t="s">
        <v>59</v>
      </c>
      <c r="B3934" s="45" t="s">
        <v>70</v>
      </c>
      <c r="C3934" s="45" t="s">
        <v>45</v>
      </c>
      <c r="D3934" s="45">
        <v>448</v>
      </c>
      <c r="E3934" s="45">
        <v>5.1460191000000004E-3</v>
      </c>
      <c r="F3934" s="45">
        <v>5.2065224000000005E-4</v>
      </c>
      <c r="G3934" s="45">
        <v>1.0222126800000001E-3</v>
      </c>
      <c r="H3934" s="45">
        <v>3.6031536999999998E-3</v>
      </c>
    </row>
    <row r="3935" spans="1:8" x14ac:dyDescent="0.35">
      <c r="A3935" s="45" t="s">
        <v>59</v>
      </c>
      <c r="B3935" s="45" t="s">
        <v>71</v>
      </c>
      <c r="C3935" s="45" t="s">
        <v>45</v>
      </c>
      <c r="D3935" s="45">
        <v>81</v>
      </c>
      <c r="E3935" s="45">
        <v>4.3975763499999997E-3</v>
      </c>
      <c r="F3935" s="45">
        <v>5.2712023000000001E-4</v>
      </c>
      <c r="G3935" s="45">
        <v>1.0352363900000001E-3</v>
      </c>
      <c r="H3935" s="45">
        <v>2.8352192199999999E-3</v>
      </c>
    </row>
    <row r="3936" spans="1:8" x14ac:dyDescent="0.35">
      <c r="A3936" s="45" t="s">
        <v>59</v>
      </c>
      <c r="B3936" s="45" t="s">
        <v>69</v>
      </c>
      <c r="C3936" s="45" t="s">
        <v>46</v>
      </c>
      <c r="D3936" s="45">
        <v>59</v>
      </c>
      <c r="E3936" s="45">
        <v>4.7412505600000002E-3</v>
      </c>
      <c r="F3936" s="45">
        <v>6.1342571E-4</v>
      </c>
      <c r="G3936" s="45">
        <v>1.6427336099999999E-3</v>
      </c>
      <c r="H3936" s="45">
        <v>2.48509079E-3</v>
      </c>
    </row>
    <row r="3937" spans="1:8" x14ac:dyDescent="0.35">
      <c r="A3937" s="45" t="s">
        <v>59</v>
      </c>
      <c r="B3937" s="45" t="s">
        <v>70</v>
      </c>
      <c r="C3937" s="45" t="s">
        <v>46</v>
      </c>
      <c r="D3937" s="45">
        <v>214</v>
      </c>
      <c r="E3937" s="45">
        <v>6.9595337699999999E-3</v>
      </c>
      <c r="F3937" s="45">
        <v>5.9146739999999995E-4</v>
      </c>
      <c r="G3937" s="45">
        <v>2.3220078199999998E-3</v>
      </c>
      <c r="H3937" s="45">
        <v>4.0460581000000004E-3</v>
      </c>
    </row>
    <row r="3938" spans="1:8" x14ac:dyDescent="0.35">
      <c r="A3938" s="45" t="s">
        <v>59</v>
      </c>
      <c r="B3938" s="45" t="s">
        <v>71</v>
      </c>
      <c r="C3938" s="45" t="s">
        <v>46</v>
      </c>
      <c r="D3938" s="45">
        <v>51</v>
      </c>
      <c r="E3938" s="45">
        <v>5.6007168800000003E-3</v>
      </c>
      <c r="F3938" s="45">
        <v>5.9572420999999998E-4</v>
      </c>
      <c r="G3938" s="45">
        <v>2.20996705E-3</v>
      </c>
      <c r="H3938" s="45">
        <v>2.79502522E-3</v>
      </c>
    </row>
    <row r="3939" spans="1:8" x14ac:dyDescent="0.35">
      <c r="A3939" s="45" t="s">
        <v>59</v>
      </c>
      <c r="B3939" s="45" t="s">
        <v>69</v>
      </c>
      <c r="C3939" s="45" t="s">
        <v>47</v>
      </c>
      <c r="D3939" s="45">
        <v>19</v>
      </c>
      <c r="E3939" s="45">
        <v>5.3746342399999996E-3</v>
      </c>
      <c r="F3939" s="45">
        <v>2.8813329000000002E-4</v>
      </c>
      <c r="G3939" s="45">
        <v>1.54909824E-3</v>
      </c>
      <c r="H3939" s="45">
        <v>3.5337473199999999E-3</v>
      </c>
    </row>
    <row r="3940" spans="1:8" x14ac:dyDescent="0.35">
      <c r="A3940" s="45" t="s">
        <v>59</v>
      </c>
      <c r="B3940" s="45" t="s">
        <v>70</v>
      </c>
      <c r="C3940" s="45" t="s">
        <v>47</v>
      </c>
      <c r="D3940" s="45">
        <v>167</v>
      </c>
      <c r="E3940" s="45">
        <v>5.9769347700000001E-3</v>
      </c>
      <c r="F3940" s="45">
        <v>2.3293665E-4</v>
      </c>
      <c r="G3940" s="45">
        <v>1.6421321699999999E-3</v>
      </c>
      <c r="H3940" s="45">
        <v>4.0922319800000004E-3</v>
      </c>
    </row>
    <row r="3941" spans="1:8" x14ac:dyDescent="0.35">
      <c r="A3941" s="45" t="s">
        <v>59</v>
      </c>
      <c r="B3941" s="45" t="s">
        <v>71</v>
      </c>
      <c r="C3941" s="45" t="s">
        <v>47</v>
      </c>
      <c r="D3941" s="45">
        <v>43</v>
      </c>
      <c r="E3941" s="45">
        <v>4.7475234200000001E-3</v>
      </c>
      <c r="F3941" s="45">
        <v>1.7953247000000001E-4</v>
      </c>
      <c r="G3941" s="45">
        <v>1.4074610500000001E-3</v>
      </c>
      <c r="H3941" s="45">
        <v>3.1503012700000001E-3</v>
      </c>
    </row>
    <row r="3942" spans="1:8" x14ac:dyDescent="0.35">
      <c r="A3942" s="45" t="s">
        <v>59</v>
      </c>
      <c r="B3942" s="45" t="s">
        <v>69</v>
      </c>
      <c r="C3942" s="45" t="s">
        <v>48</v>
      </c>
      <c r="D3942" s="45">
        <v>201</v>
      </c>
      <c r="E3942" s="45">
        <v>4.9978116099999997E-3</v>
      </c>
      <c r="F3942" s="45">
        <v>9.4561886999999995E-4</v>
      </c>
      <c r="G3942" s="45">
        <v>7.4770798E-4</v>
      </c>
      <c r="H3942" s="45">
        <v>3.30448429E-3</v>
      </c>
    </row>
    <row r="3943" spans="1:8" x14ac:dyDescent="0.35">
      <c r="A3943" s="45" t="s">
        <v>59</v>
      </c>
      <c r="B3943" s="45" t="s">
        <v>70</v>
      </c>
      <c r="C3943" s="45" t="s">
        <v>48</v>
      </c>
      <c r="D3943" s="45">
        <v>493</v>
      </c>
      <c r="E3943" s="45">
        <v>5.2038959799999996E-3</v>
      </c>
      <c r="F3943" s="45">
        <v>7.4013013E-4</v>
      </c>
      <c r="G3943" s="45">
        <v>7.0970411999999997E-4</v>
      </c>
      <c r="H3943" s="45">
        <v>3.7540612499999998E-3</v>
      </c>
    </row>
    <row r="3944" spans="1:8" x14ac:dyDescent="0.35">
      <c r="A3944" s="45" t="s">
        <v>59</v>
      </c>
      <c r="B3944" s="45" t="s">
        <v>71</v>
      </c>
      <c r="C3944" s="45" t="s">
        <v>48</v>
      </c>
      <c r="D3944" s="45">
        <v>45</v>
      </c>
      <c r="E3944" s="45">
        <v>5.5342075799999996E-3</v>
      </c>
      <c r="F3944" s="45">
        <v>1.1571499900000001E-3</v>
      </c>
      <c r="G3944" s="45">
        <v>6.4969113000000001E-4</v>
      </c>
      <c r="H3944" s="45">
        <v>3.7273659899999998E-3</v>
      </c>
    </row>
    <row r="3945" spans="1:8" x14ac:dyDescent="0.35">
      <c r="A3945" s="45" t="s">
        <v>59</v>
      </c>
      <c r="B3945" s="45" t="s">
        <v>69</v>
      </c>
      <c r="C3945" s="45" t="s">
        <v>49</v>
      </c>
      <c r="D3945" s="45">
        <v>99</v>
      </c>
      <c r="E3945" s="45">
        <v>5.2065794300000003E-3</v>
      </c>
      <c r="F3945" s="45">
        <v>5.7730054E-4</v>
      </c>
      <c r="G3945" s="45">
        <v>1.2740831399999999E-3</v>
      </c>
      <c r="H3945" s="45">
        <v>3.35519523E-3</v>
      </c>
    </row>
    <row r="3946" spans="1:8" x14ac:dyDescent="0.35">
      <c r="A3946" s="45" t="s">
        <v>59</v>
      </c>
      <c r="B3946" s="45" t="s">
        <v>70</v>
      </c>
      <c r="C3946" s="45" t="s">
        <v>49</v>
      </c>
      <c r="D3946" s="45">
        <v>442</v>
      </c>
      <c r="E3946" s="45">
        <v>5.7222795999999996E-3</v>
      </c>
      <c r="F3946" s="45">
        <v>5.5188933000000005E-4</v>
      </c>
      <c r="G3946" s="45">
        <v>1.41449826E-3</v>
      </c>
      <c r="H3946" s="45">
        <v>3.75586537E-3</v>
      </c>
    </row>
    <row r="3947" spans="1:8" x14ac:dyDescent="0.35">
      <c r="A3947" s="45" t="s">
        <v>59</v>
      </c>
      <c r="B3947" s="45" t="s">
        <v>71</v>
      </c>
      <c r="C3947" s="45" t="s">
        <v>49</v>
      </c>
      <c r="D3947" s="45">
        <v>55</v>
      </c>
      <c r="E3947" s="45">
        <v>5.4425502699999998E-3</v>
      </c>
      <c r="F3947" s="45">
        <v>5.4124551999999997E-4</v>
      </c>
      <c r="G3947" s="45">
        <v>1.52840887E-3</v>
      </c>
      <c r="H3947" s="45">
        <v>3.3728954E-3</v>
      </c>
    </row>
    <row r="3948" spans="1:8" x14ac:dyDescent="0.35">
      <c r="A3948" s="45" t="s">
        <v>59</v>
      </c>
      <c r="B3948" s="45" t="s">
        <v>69</v>
      </c>
      <c r="C3948" s="45" t="s">
        <v>50</v>
      </c>
      <c r="D3948" s="45">
        <v>51</v>
      </c>
      <c r="E3948" s="45">
        <v>5.3547111100000003E-3</v>
      </c>
      <c r="F3948" s="45">
        <v>8.0246891999999998E-4</v>
      </c>
      <c r="G3948" s="45">
        <v>1.9008712199999999E-3</v>
      </c>
      <c r="H3948" s="45">
        <v>2.6513705200000002E-3</v>
      </c>
    </row>
    <row r="3949" spans="1:8" x14ac:dyDescent="0.35">
      <c r="A3949" s="45" t="s">
        <v>59</v>
      </c>
      <c r="B3949" s="45" t="s">
        <v>70</v>
      </c>
      <c r="C3949" s="45" t="s">
        <v>50</v>
      </c>
      <c r="D3949" s="45">
        <v>197</v>
      </c>
      <c r="E3949" s="45">
        <v>7.12210916E-3</v>
      </c>
      <c r="F3949" s="45">
        <v>6.7158983000000004E-4</v>
      </c>
      <c r="G3949" s="45">
        <v>2.55369877E-3</v>
      </c>
      <c r="H3949" s="45">
        <v>3.8968201499999999E-3</v>
      </c>
    </row>
    <row r="3950" spans="1:8" x14ac:dyDescent="0.35">
      <c r="A3950" s="45" t="s">
        <v>59</v>
      </c>
      <c r="B3950" s="45" t="s">
        <v>71</v>
      </c>
      <c r="C3950" s="45" t="s">
        <v>50</v>
      </c>
      <c r="D3950" s="45">
        <v>38</v>
      </c>
      <c r="E3950" s="45">
        <v>5.62652267E-3</v>
      </c>
      <c r="F3950" s="45">
        <v>6.1829897000000001E-4</v>
      </c>
      <c r="G3950" s="45">
        <v>2.4418248400000001E-3</v>
      </c>
      <c r="H3950" s="45">
        <v>2.5663983799999999E-3</v>
      </c>
    </row>
    <row r="3951" spans="1:8" x14ac:dyDescent="0.35">
      <c r="A3951" s="45" t="s">
        <v>59</v>
      </c>
      <c r="B3951" s="45" t="s">
        <v>69</v>
      </c>
      <c r="C3951" s="45" t="s">
        <v>51</v>
      </c>
      <c r="D3951" s="45">
        <v>166</v>
      </c>
      <c r="E3951" s="45">
        <v>5.1109296000000004E-3</v>
      </c>
      <c r="F3951" s="45">
        <v>8.3667978999999999E-4</v>
      </c>
      <c r="G3951" s="45">
        <v>8.3870177000000003E-4</v>
      </c>
      <c r="H3951" s="45">
        <v>3.4355475099999999E-3</v>
      </c>
    </row>
    <row r="3952" spans="1:8" x14ac:dyDescent="0.35">
      <c r="A3952" s="45" t="s">
        <v>59</v>
      </c>
      <c r="B3952" s="45" t="s">
        <v>70</v>
      </c>
      <c r="C3952" s="45" t="s">
        <v>51</v>
      </c>
      <c r="D3952" s="45">
        <v>327</v>
      </c>
      <c r="E3952" s="45">
        <v>5.7143360300000003E-3</v>
      </c>
      <c r="F3952" s="45">
        <v>7.2272459999999999E-4</v>
      </c>
      <c r="G3952" s="45">
        <v>8.7605452000000001E-4</v>
      </c>
      <c r="H3952" s="45">
        <v>4.1155564400000002E-3</v>
      </c>
    </row>
    <row r="3953" spans="1:8" x14ac:dyDescent="0.35">
      <c r="A3953" s="45" t="s">
        <v>59</v>
      </c>
      <c r="B3953" s="45" t="s">
        <v>71</v>
      </c>
      <c r="C3953" s="45" t="s">
        <v>51</v>
      </c>
      <c r="D3953" s="45">
        <v>63</v>
      </c>
      <c r="E3953" s="45">
        <v>6.0251320699999996E-3</v>
      </c>
      <c r="F3953" s="45">
        <v>8.5115357E-4</v>
      </c>
      <c r="G3953" s="45">
        <v>1.1574071600000001E-3</v>
      </c>
      <c r="H3953" s="45">
        <v>4.0165709200000003E-3</v>
      </c>
    </row>
    <row r="3954" spans="1:8" x14ac:dyDescent="0.35">
      <c r="A3954" s="45" t="s">
        <v>59</v>
      </c>
      <c r="B3954" s="45" t="s">
        <v>69</v>
      </c>
      <c r="C3954" s="45" t="s">
        <v>52</v>
      </c>
      <c r="D3954" s="45">
        <v>218</v>
      </c>
      <c r="E3954" s="45">
        <v>3.4127057499999999E-3</v>
      </c>
      <c r="F3954" s="45">
        <v>3.4541687000000002E-4</v>
      </c>
      <c r="G3954" s="45">
        <v>6.6365078000000003E-4</v>
      </c>
      <c r="H3954" s="45">
        <v>2.4036376299999998E-3</v>
      </c>
    </row>
    <row r="3955" spans="1:8" x14ac:dyDescent="0.35">
      <c r="A3955" s="45" t="s">
        <v>59</v>
      </c>
      <c r="B3955" s="45" t="s">
        <v>70</v>
      </c>
      <c r="C3955" s="45" t="s">
        <v>52</v>
      </c>
      <c r="D3955" s="45">
        <v>396</v>
      </c>
      <c r="E3955" s="45">
        <v>3.8615025099999999E-3</v>
      </c>
      <c r="F3955" s="45">
        <v>2.9385263000000002E-4</v>
      </c>
      <c r="G3955" s="45">
        <v>6.6346307999999999E-4</v>
      </c>
      <c r="H3955" s="45">
        <v>2.9041863100000001E-3</v>
      </c>
    </row>
    <row r="3956" spans="1:8" x14ac:dyDescent="0.35">
      <c r="A3956" s="45" t="s">
        <v>59</v>
      </c>
      <c r="B3956" s="45" t="s">
        <v>71</v>
      </c>
      <c r="C3956" s="45" t="s">
        <v>52</v>
      </c>
      <c r="D3956" s="45">
        <v>73</v>
      </c>
      <c r="E3956" s="45">
        <v>3.2672181799999998E-3</v>
      </c>
      <c r="F3956" s="45">
        <v>3.4214842999999998E-4</v>
      </c>
      <c r="G3956" s="45">
        <v>6.2325574000000005E-4</v>
      </c>
      <c r="H3956" s="45">
        <v>2.3018135600000001E-3</v>
      </c>
    </row>
    <row r="3957" spans="1:8" x14ac:dyDescent="0.35">
      <c r="A3957" s="45" t="s">
        <v>59</v>
      </c>
      <c r="B3957" s="45" t="s">
        <v>69</v>
      </c>
      <c r="C3957" s="45" t="s">
        <v>53</v>
      </c>
      <c r="D3957" s="45">
        <v>42</v>
      </c>
      <c r="E3957" s="45">
        <v>4.5202268299999997E-3</v>
      </c>
      <c r="F3957" s="45">
        <v>1.3558174000000001E-4</v>
      </c>
      <c r="G3957" s="45">
        <v>1.4147925200000001E-3</v>
      </c>
      <c r="H3957" s="45">
        <v>2.9698520200000002E-3</v>
      </c>
    </row>
    <row r="3958" spans="1:8" x14ac:dyDescent="0.35">
      <c r="A3958" s="45" t="s">
        <v>59</v>
      </c>
      <c r="B3958" s="45" t="s">
        <v>70</v>
      </c>
      <c r="C3958" s="45" t="s">
        <v>53</v>
      </c>
      <c r="D3958" s="45">
        <v>113</v>
      </c>
      <c r="E3958" s="45">
        <v>6.21210236E-3</v>
      </c>
      <c r="F3958" s="45">
        <v>2.0853795000000001E-4</v>
      </c>
      <c r="G3958" s="45">
        <v>1.5288018E-3</v>
      </c>
      <c r="H3958" s="45">
        <v>4.4747621299999997E-3</v>
      </c>
    </row>
    <row r="3959" spans="1:8" x14ac:dyDescent="0.35">
      <c r="A3959" s="45" t="s">
        <v>59</v>
      </c>
      <c r="B3959" s="45" t="s">
        <v>71</v>
      </c>
      <c r="C3959" s="45" t="s">
        <v>53</v>
      </c>
      <c r="D3959" s="45">
        <v>13</v>
      </c>
      <c r="E3959" s="45">
        <v>5.71937296E-3</v>
      </c>
      <c r="F3959" s="45">
        <v>2.8044844000000001E-4</v>
      </c>
      <c r="G3959" s="45">
        <v>1.1128915499999999E-3</v>
      </c>
      <c r="H3959" s="45">
        <v>4.3260325200000001E-3</v>
      </c>
    </row>
    <row r="3960" spans="1:8" x14ac:dyDescent="0.35">
      <c r="A3960" s="45" t="s">
        <v>59</v>
      </c>
      <c r="B3960" s="45" t="s">
        <v>69</v>
      </c>
      <c r="C3960" s="45" t="s">
        <v>54</v>
      </c>
      <c r="D3960" s="45">
        <v>676</v>
      </c>
      <c r="E3960" s="45">
        <v>4.5183915900000003E-3</v>
      </c>
      <c r="F3960" s="45">
        <v>1.0333111700000001E-3</v>
      </c>
      <c r="G3960" s="45">
        <v>7.7969172000000005E-4</v>
      </c>
      <c r="H3960" s="45">
        <v>2.7053881900000001E-3</v>
      </c>
    </row>
    <row r="3961" spans="1:8" x14ac:dyDescent="0.35">
      <c r="A3961" s="45" t="s">
        <v>59</v>
      </c>
      <c r="B3961" s="45" t="s">
        <v>70</v>
      </c>
      <c r="C3961" s="45" t="s">
        <v>54</v>
      </c>
      <c r="D3961" s="45">
        <v>1064</v>
      </c>
      <c r="E3961" s="45">
        <v>4.4140622599999997E-3</v>
      </c>
      <c r="F3961" s="45">
        <v>7.8533982999999996E-4</v>
      </c>
      <c r="G3961" s="45">
        <v>8.0716087999999997E-4</v>
      </c>
      <c r="H3961" s="45">
        <v>2.8215610300000001E-3</v>
      </c>
    </row>
    <row r="3962" spans="1:8" x14ac:dyDescent="0.35">
      <c r="A3962" s="45" t="s">
        <v>59</v>
      </c>
      <c r="B3962" s="45" t="s">
        <v>71</v>
      </c>
      <c r="C3962" s="45" t="s">
        <v>54</v>
      </c>
      <c r="D3962" s="45">
        <v>177</v>
      </c>
      <c r="E3962" s="45">
        <v>4.4435941199999999E-3</v>
      </c>
      <c r="F3962" s="45">
        <v>9.0022734000000002E-4</v>
      </c>
      <c r="G3962" s="45">
        <v>8.8721465999999996E-4</v>
      </c>
      <c r="H3962" s="45">
        <v>2.6561516800000001E-3</v>
      </c>
    </row>
    <row r="3963" spans="1:8" x14ac:dyDescent="0.35">
      <c r="A3963" s="45" t="s">
        <v>59</v>
      </c>
      <c r="B3963" s="45" t="s">
        <v>69</v>
      </c>
      <c r="C3963" s="45" t="s">
        <v>55</v>
      </c>
      <c r="D3963" s="45">
        <v>138</v>
      </c>
      <c r="E3963" s="45">
        <v>5.34931877E-3</v>
      </c>
      <c r="F3963" s="45">
        <v>7.3394701000000005E-4</v>
      </c>
      <c r="G3963" s="45">
        <v>1.6768985699999999E-3</v>
      </c>
      <c r="H3963" s="45">
        <v>2.9384726299999998E-3</v>
      </c>
    </row>
    <row r="3964" spans="1:8" x14ac:dyDescent="0.35">
      <c r="A3964" s="45" t="s">
        <v>59</v>
      </c>
      <c r="B3964" s="45" t="s">
        <v>70</v>
      </c>
      <c r="C3964" s="45" t="s">
        <v>55</v>
      </c>
      <c r="D3964" s="45">
        <v>325</v>
      </c>
      <c r="E3964" s="45">
        <v>6.0230054399999997E-3</v>
      </c>
      <c r="F3964" s="45">
        <v>6.3247841E-4</v>
      </c>
      <c r="G3964" s="45">
        <v>1.7063031800000001E-3</v>
      </c>
      <c r="H3964" s="45">
        <v>3.6842234000000001E-3</v>
      </c>
    </row>
    <row r="3965" spans="1:8" x14ac:dyDescent="0.35">
      <c r="A3965" s="45" t="s">
        <v>59</v>
      </c>
      <c r="B3965" s="45" t="s">
        <v>71</v>
      </c>
      <c r="C3965" s="45" t="s">
        <v>55</v>
      </c>
      <c r="D3965" s="45">
        <v>47</v>
      </c>
      <c r="E3965" s="45">
        <v>5.3629824399999996E-3</v>
      </c>
      <c r="F3965" s="45">
        <v>7.6339609000000003E-4</v>
      </c>
      <c r="G3965" s="45">
        <v>1.76467665E-3</v>
      </c>
      <c r="H3965" s="45">
        <v>2.8349091800000002E-3</v>
      </c>
    </row>
    <row r="3966" spans="1:8" x14ac:dyDescent="0.35">
      <c r="A3966" s="45" t="s">
        <v>59</v>
      </c>
      <c r="B3966" s="45" t="s">
        <v>69</v>
      </c>
      <c r="C3966" s="45" t="s">
        <v>56</v>
      </c>
      <c r="D3966" s="45">
        <v>332</v>
      </c>
      <c r="E3966" s="45">
        <v>4.5096355200000002E-3</v>
      </c>
      <c r="F3966" s="45">
        <v>7.7166278999999999E-4</v>
      </c>
      <c r="G3966" s="45">
        <v>8.5393633999999996E-4</v>
      </c>
      <c r="H3966" s="45">
        <v>2.8840358999999999E-3</v>
      </c>
    </row>
    <row r="3967" spans="1:8" x14ac:dyDescent="0.35">
      <c r="A3967" s="45" t="s">
        <v>59</v>
      </c>
      <c r="B3967" s="45" t="s">
        <v>70</v>
      </c>
      <c r="C3967" s="45" t="s">
        <v>56</v>
      </c>
      <c r="D3967" s="45">
        <v>872</v>
      </c>
      <c r="E3967" s="45">
        <v>4.7174702400000004E-3</v>
      </c>
      <c r="F3967" s="45">
        <v>6.2109747999999996E-4</v>
      </c>
      <c r="G3967" s="45">
        <v>8.6103389E-4</v>
      </c>
      <c r="H3967" s="45">
        <v>3.2353383800000001E-3</v>
      </c>
    </row>
    <row r="3968" spans="1:8" x14ac:dyDescent="0.35">
      <c r="A3968" s="45" t="s">
        <v>59</v>
      </c>
      <c r="B3968" s="45" t="s">
        <v>71</v>
      </c>
      <c r="C3968" s="45" t="s">
        <v>56</v>
      </c>
      <c r="D3968" s="45">
        <v>90</v>
      </c>
      <c r="E3968" s="45">
        <v>4.4557610199999998E-3</v>
      </c>
      <c r="F3968" s="45">
        <v>6.8377034000000005E-4</v>
      </c>
      <c r="G3968" s="45">
        <v>9.3621375000000001E-4</v>
      </c>
      <c r="H3968" s="45">
        <v>2.8357765000000001E-3</v>
      </c>
    </row>
    <row r="3969" spans="1:8" x14ac:dyDescent="0.35">
      <c r="A3969" s="45" t="s">
        <v>60</v>
      </c>
      <c r="B3969" s="45" t="s">
        <v>69</v>
      </c>
      <c r="C3969" s="45" t="s">
        <v>9</v>
      </c>
      <c r="D3969" s="45">
        <v>9788</v>
      </c>
      <c r="E3969" s="45">
        <v>4.7247465699999996E-3</v>
      </c>
      <c r="F3969" s="45">
        <v>8.9728729999999997E-4</v>
      </c>
      <c r="G3969" s="45">
        <v>9.265524E-4</v>
      </c>
      <c r="H3969" s="45">
        <v>2.9008721000000001E-3</v>
      </c>
    </row>
    <row r="3970" spans="1:8" x14ac:dyDescent="0.35">
      <c r="A3970" s="45" t="s">
        <v>60</v>
      </c>
      <c r="B3970" s="45" t="s">
        <v>70</v>
      </c>
      <c r="C3970" s="45" t="s">
        <v>9</v>
      </c>
      <c r="D3970" s="45">
        <v>17834</v>
      </c>
      <c r="E3970" s="45">
        <v>5.4729402799999997E-3</v>
      </c>
      <c r="F3970" s="45">
        <v>7.2339821000000002E-4</v>
      </c>
      <c r="G3970" s="45">
        <v>1.13369894E-3</v>
      </c>
      <c r="H3970" s="45">
        <v>3.61573167E-3</v>
      </c>
    </row>
    <row r="3971" spans="1:8" x14ac:dyDescent="0.35">
      <c r="A3971" s="45" t="s">
        <v>60</v>
      </c>
      <c r="B3971" s="45" t="s">
        <v>71</v>
      </c>
      <c r="C3971" s="45" t="s">
        <v>9</v>
      </c>
      <c r="D3971" s="45">
        <v>3046</v>
      </c>
      <c r="E3971" s="45">
        <v>5.05234147E-3</v>
      </c>
      <c r="F3971" s="45">
        <v>8.1867740999999996E-4</v>
      </c>
      <c r="G3971" s="45">
        <v>1.1190865699999999E-3</v>
      </c>
      <c r="H3971" s="45">
        <v>3.11444782E-3</v>
      </c>
    </row>
    <row r="3972" spans="1:8" x14ac:dyDescent="0.35">
      <c r="A3972" s="45" t="s">
        <v>60</v>
      </c>
      <c r="B3972" s="45" t="s">
        <v>69</v>
      </c>
      <c r="C3972" s="45" t="s">
        <v>14</v>
      </c>
      <c r="D3972" s="45">
        <v>168</v>
      </c>
      <c r="E3972" s="45">
        <v>5.3062304700000002E-3</v>
      </c>
      <c r="F3972" s="45">
        <v>9.9971038000000001E-4</v>
      </c>
      <c r="G3972" s="45">
        <v>1.0965743799999999E-3</v>
      </c>
      <c r="H3972" s="45">
        <v>3.2099451900000002E-3</v>
      </c>
    </row>
    <row r="3973" spans="1:8" x14ac:dyDescent="0.35">
      <c r="A3973" s="45" t="s">
        <v>60</v>
      </c>
      <c r="B3973" s="45" t="s">
        <v>70</v>
      </c>
      <c r="C3973" s="45" t="s">
        <v>14</v>
      </c>
      <c r="D3973" s="45">
        <v>250</v>
      </c>
      <c r="E3973" s="45">
        <v>5.7009719900000004E-3</v>
      </c>
      <c r="F3973" s="45">
        <v>9.2861088000000002E-4</v>
      </c>
      <c r="G3973" s="45">
        <v>1.2828701400000001E-3</v>
      </c>
      <c r="H3973" s="45">
        <v>3.4894904799999999E-3</v>
      </c>
    </row>
    <row r="3974" spans="1:8" x14ac:dyDescent="0.35">
      <c r="A3974" s="45" t="s">
        <v>60</v>
      </c>
      <c r="B3974" s="45" t="s">
        <v>71</v>
      </c>
      <c r="C3974" s="45" t="s">
        <v>14</v>
      </c>
      <c r="D3974" s="45">
        <v>37</v>
      </c>
      <c r="E3974" s="45">
        <v>5.1557805599999999E-3</v>
      </c>
      <c r="F3974" s="45">
        <v>9.5877104999999999E-4</v>
      </c>
      <c r="G3974" s="45">
        <v>1.14364342E-3</v>
      </c>
      <c r="H3974" s="45">
        <v>3.0533656299999998E-3</v>
      </c>
    </row>
    <row r="3975" spans="1:8" x14ac:dyDescent="0.35">
      <c r="A3975" s="45" t="s">
        <v>60</v>
      </c>
      <c r="B3975" s="45" t="s">
        <v>69</v>
      </c>
      <c r="C3975" s="45" t="s">
        <v>15</v>
      </c>
      <c r="D3975" s="45">
        <v>128</v>
      </c>
      <c r="E3975" s="45">
        <v>4.9701603599999998E-3</v>
      </c>
      <c r="F3975" s="45">
        <v>6.593603E-4</v>
      </c>
      <c r="G3975" s="45">
        <v>1.5089696800000001E-3</v>
      </c>
      <c r="H3975" s="45">
        <v>2.8018299299999998E-3</v>
      </c>
    </row>
    <row r="3976" spans="1:8" x14ac:dyDescent="0.35">
      <c r="A3976" s="45" t="s">
        <v>60</v>
      </c>
      <c r="B3976" s="45" t="s">
        <v>70</v>
      </c>
      <c r="C3976" s="45" t="s">
        <v>15</v>
      </c>
      <c r="D3976" s="45">
        <v>196</v>
      </c>
      <c r="E3976" s="45">
        <v>5.4473731399999996E-3</v>
      </c>
      <c r="F3976" s="45">
        <v>5.5537817000000001E-4</v>
      </c>
      <c r="G3976" s="45">
        <v>1.6487148200000001E-3</v>
      </c>
      <c r="H3976" s="45">
        <v>3.2432797100000002E-3</v>
      </c>
    </row>
    <row r="3977" spans="1:8" x14ac:dyDescent="0.35">
      <c r="A3977" s="45" t="s">
        <v>60</v>
      </c>
      <c r="B3977" s="45" t="s">
        <v>71</v>
      </c>
      <c r="C3977" s="45" t="s">
        <v>15</v>
      </c>
      <c r="D3977" s="45">
        <v>52</v>
      </c>
      <c r="E3977" s="45">
        <v>5.9167999799999999E-3</v>
      </c>
      <c r="F3977" s="45">
        <v>9.9403463000000006E-4</v>
      </c>
      <c r="G3977" s="45">
        <v>1.7100691600000001E-3</v>
      </c>
      <c r="H3977" s="45">
        <v>3.21269561E-3</v>
      </c>
    </row>
    <row r="3978" spans="1:8" x14ac:dyDescent="0.35">
      <c r="A3978" s="45" t="s">
        <v>60</v>
      </c>
      <c r="B3978" s="45" t="s">
        <v>69</v>
      </c>
      <c r="C3978" s="45" t="s">
        <v>16</v>
      </c>
      <c r="D3978" s="45">
        <v>113</v>
      </c>
      <c r="E3978" s="45">
        <v>5.0946408400000002E-3</v>
      </c>
      <c r="F3978" s="45">
        <v>8.9478835999999996E-4</v>
      </c>
      <c r="G3978" s="45">
        <v>8.6539224E-4</v>
      </c>
      <c r="H3978" s="45">
        <v>3.3344597600000001E-3</v>
      </c>
    </row>
    <row r="3979" spans="1:8" x14ac:dyDescent="0.35">
      <c r="A3979" s="45" t="s">
        <v>60</v>
      </c>
      <c r="B3979" s="45" t="s">
        <v>70</v>
      </c>
      <c r="C3979" s="45" t="s">
        <v>16</v>
      </c>
      <c r="D3979" s="45">
        <v>226</v>
      </c>
      <c r="E3979" s="45">
        <v>5.9172195200000001E-3</v>
      </c>
      <c r="F3979" s="45">
        <v>8.3143823000000005E-4</v>
      </c>
      <c r="G3979" s="45">
        <v>9.3488792000000003E-4</v>
      </c>
      <c r="H3979" s="45">
        <v>4.1508929199999996E-3</v>
      </c>
    </row>
    <row r="3980" spans="1:8" x14ac:dyDescent="0.35">
      <c r="A3980" s="45" t="s">
        <v>60</v>
      </c>
      <c r="B3980" s="45" t="s">
        <v>71</v>
      </c>
      <c r="C3980" s="45" t="s">
        <v>16</v>
      </c>
      <c r="D3980" s="45">
        <v>36</v>
      </c>
      <c r="E3980" s="45">
        <v>5.4700357500000003E-3</v>
      </c>
      <c r="F3980" s="45">
        <v>8.0729141000000001E-4</v>
      </c>
      <c r="G3980" s="45">
        <v>1.08957027E-3</v>
      </c>
      <c r="H3980" s="45">
        <v>3.5731735600000002E-3</v>
      </c>
    </row>
    <row r="3981" spans="1:8" x14ac:dyDescent="0.35">
      <c r="A3981" s="45" t="s">
        <v>60</v>
      </c>
      <c r="B3981" s="45" t="s">
        <v>69</v>
      </c>
      <c r="C3981" s="45" t="s">
        <v>17</v>
      </c>
      <c r="D3981" s="45">
        <v>84</v>
      </c>
      <c r="E3981" s="45">
        <v>6.1941962199999999E-3</v>
      </c>
      <c r="F3981" s="45">
        <v>1.10794177E-3</v>
      </c>
      <c r="G3981" s="45">
        <v>1.1210315099999999E-3</v>
      </c>
      <c r="H3981" s="45">
        <v>3.9652224200000001E-3</v>
      </c>
    </row>
    <row r="3982" spans="1:8" x14ac:dyDescent="0.35">
      <c r="A3982" s="45" t="s">
        <v>60</v>
      </c>
      <c r="B3982" s="45" t="s">
        <v>70</v>
      </c>
      <c r="C3982" s="45" t="s">
        <v>17</v>
      </c>
      <c r="D3982" s="45">
        <v>278</v>
      </c>
      <c r="E3982" s="45">
        <v>6.7242869999999998E-3</v>
      </c>
      <c r="F3982" s="45">
        <v>9.8629404000000003E-4</v>
      </c>
      <c r="G3982" s="45">
        <v>1.0860892300000001E-3</v>
      </c>
      <c r="H3982" s="45">
        <v>4.6519032299999997E-3</v>
      </c>
    </row>
    <row r="3983" spans="1:8" x14ac:dyDescent="0.35">
      <c r="A3983" s="45" t="s">
        <v>60</v>
      </c>
      <c r="B3983" s="45" t="s">
        <v>71</v>
      </c>
      <c r="C3983" s="45" t="s">
        <v>17</v>
      </c>
      <c r="D3983" s="45">
        <v>48</v>
      </c>
      <c r="E3983" s="45">
        <v>6.0153836400000001E-3</v>
      </c>
      <c r="F3983" s="45">
        <v>1.1856189599999999E-3</v>
      </c>
      <c r="G3983" s="45">
        <v>1.17862631E-3</v>
      </c>
      <c r="H3983" s="45">
        <v>3.65113788E-3</v>
      </c>
    </row>
    <row r="3984" spans="1:8" x14ac:dyDescent="0.35">
      <c r="A3984" s="45" t="s">
        <v>60</v>
      </c>
      <c r="B3984" s="45" t="s">
        <v>69</v>
      </c>
      <c r="C3984" s="45" t="s">
        <v>18</v>
      </c>
      <c r="D3984" s="45">
        <v>50</v>
      </c>
      <c r="E3984" s="45">
        <v>5.89074049E-3</v>
      </c>
      <c r="F3984" s="45">
        <v>9.5995346000000005E-4</v>
      </c>
      <c r="G3984" s="45">
        <v>1.07800901E-3</v>
      </c>
      <c r="H3984" s="45">
        <v>3.8527775499999999E-3</v>
      </c>
    </row>
    <row r="3985" spans="1:8" x14ac:dyDescent="0.35">
      <c r="A3985" s="45" t="s">
        <v>60</v>
      </c>
      <c r="B3985" s="45" t="s">
        <v>70</v>
      </c>
      <c r="C3985" s="45" t="s">
        <v>18</v>
      </c>
      <c r="D3985" s="45">
        <v>182</v>
      </c>
      <c r="E3985" s="45">
        <v>6.9158905499999996E-3</v>
      </c>
      <c r="F3985" s="45">
        <v>5.7736799999999998E-4</v>
      </c>
      <c r="G3985" s="45">
        <v>1.5394788E-3</v>
      </c>
      <c r="H3985" s="45">
        <v>4.7990433199999998E-3</v>
      </c>
    </row>
    <row r="3986" spans="1:8" x14ac:dyDescent="0.35">
      <c r="A3986" s="45" t="s">
        <v>60</v>
      </c>
      <c r="B3986" s="45" t="s">
        <v>71</v>
      </c>
      <c r="C3986" s="45" t="s">
        <v>18</v>
      </c>
      <c r="D3986" s="45">
        <v>31</v>
      </c>
      <c r="E3986" s="45">
        <v>7.0015678200000004E-3</v>
      </c>
      <c r="F3986" s="45">
        <v>7.9263711E-4</v>
      </c>
      <c r="G3986" s="45">
        <v>1.46916043E-3</v>
      </c>
      <c r="H3986" s="45">
        <v>4.7397697500000001E-3</v>
      </c>
    </row>
    <row r="3987" spans="1:8" x14ac:dyDescent="0.35">
      <c r="A3987" s="45" t="s">
        <v>60</v>
      </c>
      <c r="B3987" s="45" t="s">
        <v>69</v>
      </c>
      <c r="C3987" s="45" t="s">
        <v>19</v>
      </c>
      <c r="D3987" s="45">
        <v>89</v>
      </c>
      <c r="E3987" s="45">
        <v>5.46504347E-3</v>
      </c>
      <c r="F3987" s="45">
        <v>8.7806883000000001E-4</v>
      </c>
      <c r="G3987" s="45">
        <v>1.2887534E-3</v>
      </c>
      <c r="H3987" s="45">
        <v>3.2982207299999998E-3</v>
      </c>
    </row>
    <row r="3988" spans="1:8" x14ac:dyDescent="0.35">
      <c r="A3988" s="45" t="s">
        <v>60</v>
      </c>
      <c r="B3988" s="45" t="s">
        <v>70</v>
      </c>
      <c r="C3988" s="45" t="s">
        <v>19</v>
      </c>
      <c r="D3988" s="45">
        <v>319</v>
      </c>
      <c r="E3988" s="45">
        <v>5.7048935300000004E-3</v>
      </c>
      <c r="F3988" s="45">
        <v>7.5039161000000005E-4</v>
      </c>
      <c r="G3988" s="45">
        <v>1.0682976800000001E-3</v>
      </c>
      <c r="H3988" s="45">
        <v>3.88620376E-3</v>
      </c>
    </row>
    <row r="3989" spans="1:8" x14ac:dyDescent="0.35">
      <c r="A3989" s="45" t="s">
        <v>60</v>
      </c>
      <c r="B3989" s="45" t="s">
        <v>71</v>
      </c>
      <c r="C3989" s="45" t="s">
        <v>19</v>
      </c>
      <c r="D3989" s="45">
        <v>19</v>
      </c>
      <c r="E3989" s="45">
        <v>5.6347463E-3</v>
      </c>
      <c r="F3989" s="45">
        <v>8.5952700000000001E-4</v>
      </c>
      <c r="G3989" s="45">
        <v>1.2445172800000001E-3</v>
      </c>
      <c r="H3989" s="45">
        <v>3.5307016E-3</v>
      </c>
    </row>
    <row r="3990" spans="1:8" x14ac:dyDescent="0.35">
      <c r="A3990" s="45" t="s">
        <v>60</v>
      </c>
      <c r="B3990" s="45" t="s">
        <v>69</v>
      </c>
      <c r="C3990" s="45" t="s">
        <v>20</v>
      </c>
      <c r="D3990" s="45">
        <v>34</v>
      </c>
      <c r="E3990" s="45">
        <v>3.6751086900000001E-3</v>
      </c>
      <c r="F3990" s="45">
        <v>7.8601560000000003E-4</v>
      </c>
      <c r="G3990" s="45">
        <v>4.5513319999999999E-4</v>
      </c>
      <c r="H3990" s="45">
        <v>2.4339594700000002E-3</v>
      </c>
    </row>
    <row r="3991" spans="1:8" x14ac:dyDescent="0.35">
      <c r="A3991" s="45" t="s">
        <v>60</v>
      </c>
      <c r="B3991" s="45" t="s">
        <v>70</v>
      </c>
      <c r="C3991" s="45" t="s">
        <v>20</v>
      </c>
      <c r="D3991" s="45">
        <v>162</v>
      </c>
      <c r="E3991" s="45">
        <v>3.7713617999999998E-3</v>
      </c>
      <c r="F3991" s="45">
        <v>6.1185389999999997E-4</v>
      </c>
      <c r="G3991" s="45">
        <v>5.0540098000000002E-4</v>
      </c>
      <c r="H3991" s="45">
        <v>2.6541064299999998E-3</v>
      </c>
    </row>
    <row r="3992" spans="1:8" x14ac:dyDescent="0.35">
      <c r="A3992" s="45" t="s">
        <v>60</v>
      </c>
      <c r="B3992" s="45" t="s">
        <v>71</v>
      </c>
      <c r="C3992" s="45" t="s">
        <v>20</v>
      </c>
      <c r="D3992" s="45">
        <v>3</v>
      </c>
      <c r="E3992" s="45">
        <v>4.35570948E-3</v>
      </c>
      <c r="F3992" s="45">
        <v>6.0956781999999996E-4</v>
      </c>
      <c r="G3992" s="45">
        <v>7.0216017000000004E-4</v>
      </c>
      <c r="H3992" s="45">
        <v>3.0439812400000002E-3</v>
      </c>
    </row>
    <row r="3993" spans="1:8" x14ac:dyDescent="0.35">
      <c r="A3993" s="45" t="s">
        <v>60</v>
      </c>
      <c r="B3993" s="45" t="s">
        <v>69</v>
      </c>
      <c r="C3993" s="45" t="s">
        <v>21</v>
      </c>
      <c r="D3993" s="45">
        <v>58</v>
      </c>
      <c r="E3993" s="45">
        <v>6.6528972199999996E-3</v>
      </c>
      <c r="F3993" s="45">
        <v>1.0855680899999999E-3</v>
      </c>
      <c r="G3993" s="45">
        <v>1.53276641E-3</v>
      </c>
      <c r="H3993" s="45">
        <v>4.0345623199999998E-3</v>
      </c>
    </row>
    <row r="3994" spans="1:8" x14ac:dyDescent="0.35">
      <c r="A3994" s="45" t="s">
        <v>60</v>
      </c>
      <c r="B3994" s="45" t="s">
        <v>70</v>
      </c>
      <c r="C3994" s="45" t="s">
        <v>21</v>
      </c>
      <c r="D3994" s="45">
        <v>204</v>
      </c>
      <c r="E3994" s="45">
        <v>7.1459692600000001E-3</v>
      </c>
      <c r="F3994" s="45">
        <v>1.03780839E-3</v>
      </c>
      <c r="G3994" s="45">
        <v>1.5669818600000001E-3</v>
      </c>
      <c r="H3994" s="45">
        <v>4.5411784799999997E-3</v>
      </c>
    </row>
    <row r="3995" spans="1:8" x14ac:dyDescent="0.35">
      <c r="A3995" s="45" t="s">
        <v>60</v>
      </c>
      <c r="B3995" s="45" t="s">
        <v>71</v>
      </c>
      <c r="C3995" s="45" t="s">
        <v>21</v>
      </c>
      <c r="D3995" s="45">
        <v>37</v>
      </c>
      <c r="E3995" s="45">
        <v>6.7414286499999998E-3</v>
      </c>
      <c r="F3995" s="45">
        <v>1.11111088E-3</v>
      </c>
      <c r="G3995" s="45">
        <v>1.35041262E-3</v>
      </c>
      <c r="H3995" s="45">
        <v>4.2799046600000001E-3</v>
      </c>
    </row>
    <row r="3996" spans="1:8" x14ac:dyDescent="0.35">
      <c r="A3996" s="45" t="s">
        <v>60</v>
      </c>
      <c r="B3996" s="45" t="s">
        <v>69</v>
      </c>
      <c r="C3996" s="45" t="s">
        <v>22</v>
      </c>
      <c r="D3996" s="45">
        <v>47</v>
      </c>
      <c r="E3996" s="45">
        <v>6.5238374600000001E-3</v>
      </c>
      <c r="F3996" s="45">
        <v>1.30048241E-3</v>
      </c>
      <c r="G3996" s="45">
        <v>1.5033981E-3</v>
      </c>
      <c r="H3996" s="45">
        <v>3.7199564499999999E-3</v>
      </c>
    </row>
    <row r="3997" spans="1:8" x14ac:dyDescent="0.35">
      <c r="A3997" s="45" t="s">
        <v>60</v>
      </c>
      <c r="B3997" s="45" t="s">
        <v>70</v>
      </c>
      <c r="C3997" s="45" t="s">
        <v>22</v>
      </c>
      <c r="D3997" s="45">
        <v>212</v>
      </c>
      <c r="E3997" s="45">
        <v>6.3017555299999996E-3</v>
      </c>
      <c r="F3997" s="45">
        <v>9.0239539000000002E-4</v>
      </c>
      <c r="G3997" s="45">
        <v>1.6931448199999999E-3</v>
      </c>
      <c r="H3997" s="45">
        <v>3.7062148E-3</v>
      </c>
    </row>
    <row r="3998" spans="1:8" x14ac:dyDescent="0.35">
      <c r="A3998" s="45" t="s">
        <v>60</v>
      </c>
      <c r="B3998" s="45" t="s">
        <v>71</v>
      </c>
      <c r="C3998" s="45" t="s">
        <v>22</v>
      </c>
      <c r="D3998" s="45">
        <v>19</v>
      </c>
      <c r="E3998" s="45">
        <v>6.0489764200000002E-3</v>
      </c>
      <c r="F3998" s="45">
        <v>1.5472707499999999E-3</v>
      </c>
      <c r="G3998" s="45">
        <v>2.2691274400000001E-3</v>
      </c>
      <c r="H3998" s="45">
        <v>2.23257773E-3</v>
      </c>
    </row>
    <row r="3999" spans="1:8" x14ac:dyDescent="0.35">
      <c r="A3999" s="45" t="s">
        <v>60</v>
      </c>
      <c r="B3999" s="45" t="s">
        <v>69</v>
      </c>
      <c r="C3999" s="45" t="s">
        <v>23</v>
      </c>
      <c r="D3999" s="45">
        <v>84</v>
      </c>
      <c r="E3999" s="45">
        <v>4.6082724899999998E-3</v>
      </c>
      <c r="F3999" s="45">
        <v>3.3633684999999998E-4</v>
      </c>
      <c r="G3999" s="45">
        <v>8.7659803999999997E-4</v>
      </c>
      <c r="H3999" s="45">
        <v>3.3953370399999998E-3</v>
      </c>
    </row>
    <row r="4000" spans="1:8" x14ac:dyDescent="0.35">
      <c r="A4000" s="45" t="s">
        <v>60</v>
      </c>
      <c r="B4000" s="45" t="s">
        <v>70</v>
      </c>
      <c r="C4000" s="45" t="s">
        <v>23</v>
      </c>
      <c r="D4000" s="45">
        <v>362</v>
      </c>
      <c r="E4000" s="45">
        <v>5.5065413499999997E-3</v>
      </c>
      <c r="F4000" s="45">
        <v>3.9259106E-4</v>
      </c>
      <c r="G4000" s="45">
        <v>1.1611799100000001E-3</v>
      </c>
      <c r="H4000" s="45">
        <v>3.9527698700000001E-3</v>
      </c>
    </row>
    <row r="4001" spans="1:8" x14ac:dyDescent="0.35">
      <c r="A4001" s="45" t="s">
        <v>60</v>
      </c>
      <c r="B4001" s="45" t="s">
        <v>71</v>
      </c>
      <c r="C4001" s="45" t="s">
        <v>23</v>
      </c>
      <c r="D4001" s="45">
        <v>39</v>
      </c>
      <c r="E4001" s="45">
        <v>5.4688982099999998E-3</v>
      </c>
      <c r="F4001" s="45">
        <v>3.5137674E-4</v>
      </c>
      <c r="G4001" s="45">
        <v>1.5503321699999999E-3</v>
      </c>
      <c r="H4001" s="45">
        <v>3.5671887199999999E-3</v>
      </c>
    </row>
    <row r="4002" spans="1:8" x14ac:dyDescent="0.35">
      <c r="A4002" s="45" t="s">
        <v>60</v>
      </c>
      <c r="B4002" s="45" t="s">
        <v>69</v>
      </c>
      <c r="C4002" s="45" t="s">
        <v>24</v>
      </c>
      <c r="D4002" s="45">
        <v>260</v>
      </c>
      <c r="E4002" s="45">
        <v>5.2822290899999999E-3</v>
      </c>
      <c r="F4002" s="45">
        <v>1.04918956E-3</v>
      </c>
      <c r="G4002" s="45">
        <v>1.4863779599999999E-3</v>
      </c>
      <c r="H4002" s="45">
        <v>2.7466611000000001E-3</v>
      </c>
    </row>
    <row r="4003" spans="1:8" x14ac:dyDescent="0.35">
      <c r="A4003" s="45" t="s">
        <v>60</v>
      </c>
      <c r="B4003" s="45" t="s">
        <v>70</v>
      </c>
      <c r="C4003" s="45" t="s">
        <v>24</v>
      </c>
      <c r="D4003" s="45">
        <v>611</v>
      </c>
      <c r="E4003" s="45">
        <v>6.7244420700000003E-3</v>
      </c>
      <c r="F4003" s="45">
        <v>9.4585355000000005E-4</v>
      </c>
      <c r="G4003" s="45">
        <v>1.9506764000000001E-3</v>
      </c>
      <c r="H4003" s="45">
        <v>3.8279116600000002E-3</v>
      </c>
    </row>
    <row r="4004" spans="1:8" x14ac:dyDescent="0.35">
      <c r="A4004" s="45" t="s">
        <v>60</v>
      </c>
      <c r="B4004" s="45" t="s">
        <v>71</v>
      </c>
      <c r="C4004" s="45" t="s">
        <v>24</v>
      </c>
      <c r="D4004" s="45">
        <v>121</v>
      </c>
      <c r="E4004" s="45">
        <v>6.0631884699999996E-3</v>
      </c>
      <c r="F4004" s="45">
        <v>8.9789920999999999E-4</v>
      </c>
      <c r="G4004" s="45">
        <v>1.9669227800000002E-3</v>
      </c>
      <c r="H4004" s="45">
        <v>3.1983659899999998E-3</v>
      </c>
    </row>
    <row r="4005" spans="1:8" x14ac:dyDescent="0.35">
      <c r="A4005" s="45" t="s">
        <v>60</v>
      </c>
      <c r="B4005" s="45" t="s">
        <v>69</v>
      </c>
      <c r="C4005" s="45" t="s">
        <v>25</v>
      </c>
      <c r="D4005" s="45">
        <v>243</v>
      </c>
      <c r="E4005" s="45">
        <v>5.0403899299999999E-3</v>
      </c>
      <c r="F4005" s="45">
        <v>7.3745403000000001E-4</v>
      </c>
      <c r="G4005" s="45">
        <v>1.28262627E-3</v>
      </c>
      <c r="H4005" s="45">
        <v>3.0203091799999998E-3</v>
      </c>
    </row>
    <row r="4006" spans="1:8" x14ac:dyDescent="0.35">
      <c r="A4006" s="45" t="s">
        <v>60</v>
      </c>
      <c r="B4006" s="45" t="s">
        <v>70</v>
      </c>
      <c r="C4006" s="45" t="s">
        <v>25</v>
      </c>
      <c r="D4006" s="45">
        <v>456</v>
      </c>
      <c r="E4006" s="45">
        <v>6.6044050199999997E-3</v>
      </c>
      <c r="F4006" s="45">
        <v>6.3210665000000001E-4</v>
      </c>
      <c r="G4006" s="45">
        <v>2.0101829199999999E-3</v>
      </c>
      <c r="H4006" s="45">
        <v>3.9621149699999997E-3</v>
      </c>
    </row>
    <row r="4007" spans="1:8" x14ac:dyDescent="0.35">
      <c r="A4007" s="45" t="s">
        <v>60</v>
      </c>
      <c r="B4007" s="45" t="s">
        <v>71</v>
      </c>
      <c r="C4007" s="45" t="s">
        <v>25</v>
      </c>
      <c r="D4007" s="45">
        <v>95</v>
      </c>
      <c r="E4007" s="45">
        <v>4.9962229700000003E-3</v>
      </c>
      <c r="F4007" s="45">
        <v>6.2487790999999997E-4</v>
      </c>
      <c r="G4007" s="45">
        <v>1.2523146E-3</v>
      </c>
      <c r="H4007" s="45">
        <v>3.1190299700000002E-3</v>
      </c>
    </row>
    <row r="4008" spans="1:8" x14ac:dyDescent="0.35">
      <c r="A4008" s="45" t="s">
        <v>60</v>
      </c>
      <c r="B4008" s="45" t="s">
        <v>69</v>
      </c>
      <c r="C4008" s="45" t="s">
        <v>26</v>
      </c>
      <c r="D4008" s="45">
        <v>32</v>
      </c>
      <c r="E4008" s="45">
        <v>4.9399593000000004E-3</v>
      </c>
      <c r="F4008" s="45">
        <v>5.5555532999999999E-4</v>
      </c>
      <c r="G4008" s="45">
        <v>1.0966432399999999E-3</v>
      </c>
      <c r="H4008" s="45">
        <v>3.28776017E-3</v>
      </c>
    </row>
    <row r="4009" spans="1:8" x14ac:dyDescent="0.35">
      <c r="A4009" s="45" t="s">
        <v>60</v>
      </c>
      <c r="B4009" s="45" t="s">
        <v>70</v>
      </c>
      <c r="C4009" s="45" t="s">
        <v>26</v>
      </c>
      <c r="D4009" s="45">
        <v>261</v>
      </c>
      <c r="E4009" s="45">
        <v>5.59484506E-3</v>
      </c>
      <c r="F4009" s="45">
        <v>5.0868254999999996E-4</v>
      </c>
      <c r="G4009" s="45">
        <v>1.1275185500000001E-3</v>
      </c>
      <c r="H4009" s="45">
        <v>3.9586435000000001E-3</v>
      </c>
    </row>
    <row r="4010" spans="1:8" x14ac:dyDescent="0.35">
      <c r="A4010" s="45" t="s">
        <v>60</v>
      </c>
      <c r="B4010" s="45" t="s">
        <v>71</v>
      </c>
      <c r="C4010" s="45" t="s">
        <v>26</v>
      </c>
      <c r="D4010" s="45">
        <v>18</v>
      </c>
      <c r="E4010" s="45">
        <v>5.3870881800000001E-3</v>
      </c>
      <c r="F4010" s="45">
        <v>8.0504087999999998E-4</v>
      </c>
      <c r="G4010" s="45">
        <v>1.1844132999999999E-3</v>
      </c>
      <c r="H4010" s="45">
        <v>3.3976335600000001E-3</v>
      </c>
    </row>
    <row r="4011" spans="1:8" x14ac:dyDescent="0.35">
      <c r="A4011" s="45" t="s">
        <v>60</v>
      </c>
      <c r="B4011" s="45" t="s">
        <v>69</v>
      </c>
      <c r="C4011" s="45" t="s">
        <v>27</v>
      </c>
      <c r="D4011" s="45">
        <v>247</v>
      </c>
      <c r="E4011" s="45">
        <v>4.1468452199999997E-3</v>
      </c>
      <c r="F4011" s="45">
        <v>3.5354788000000002E-4</v>
      </c>
      <c r="G4011" s="45">
        <v>1.0398858E-3</v>
      </c>
      <c r="H4011" s="45">
        <v>2.7534110600000001E-3</v>
      </c>
    </row>
    <row r="4012" spans="1:8" x14ac:dyDescent="0.35">
      <c r="A4012" s="45" t="s">
        <v>60</v>
      </c>
      <c r="B4012" s="45" t="s">
        <v>70</v>
      </c>
      <c r="C4012" s="45" t="s">
        <v>27</v>
      </c>
      <c r="D4012" s="45">
        <v>234</v>
      </c>
      <c r="E4012" s="45">
        <v>5.13552525E-3</v>
      </c>
      <c r="F4012" s="45">
        <v>2.8945054999999999E-4</v>
      </c>
      <c r="G4012" s="45">
        <v>1.3622781699999999E-3</v>
      </c>
      <c r="H4012" s="45">
        <v>3.4837960400000002E-3</v>
      </c>
    </row>
    <row r="4013" spans="1:8" x14ac:dyDescent="0.35">
      <c r="A4013" s="45" t="s">
        <v>60</v>
      </c>
      <c r="B4013" s="45" t="s">
        <v>71</v>
      </c>
      <c r="C4013" s="45" t="s">
        <v>27</v>
      </c>
      <c r="D4013" s="45">
        <v>71</v>
      </c>
      <c r="E4013" s="45">
        <v>3.9884908999999998E-3</v>
      </c>
      <c r="F4013" s="45">
        <v>3.3678895999999999E-4</v>
      </c>
      <c r="G4013" s="45">
        <v>1.0900819199999999E-3</v>
      </c>
      <c r="H4013" s="45">
        <v>2.5616194600000001E-3</v>
      </c>
    </row>
    <row r="4014" spans="1:8" x14ac:dyDescent="0.35">
      <c r="A4014" s="45" t="s">
        <v>60</v>
      </c>
      <c r="B4014" s="45" t="s">
        <v>69</v>
      </c>
      <c r="C4014" s="45" t="s">
        <v>28</v>
      </c>
      <c r="D4014" s="45">
        <v>257</v>
      </c>
      <c r="E4014" s="45">
        <v>5.2809299999999997E-3</v>
      </c>
      <c r="F4014" s="45">
        <v>7.1128741E-4</v>
      </c>
      <c r="G4014" s="45">
        <v>1.43563527E-3</v>
      </c>
      <c r="H4014" s="45">
        <v>3.1340068300000001E-3</v>
      </c>
    </row>
    <row r="4015" spans="1:8" x14ac:dyDescent="0.35">
      <c r="A4015" s="45" t="s">
        <v>60</v>
      </c>
      <c r="B4015" s="45" t="s">
        <v>70</v>
      </c>
      <c r="C4015" s="45" t="s">
        <v>28</v>
      </c>
      <c r="D4015" s="45">
        <v>533</v>
      </c>
      <c r="E4015" s="45">
        <v>5.9310721200000003E-3</v>
      </c>
      <c r="F4015" s="45">
        <v>6.2393571999999999E-4</v>
      </c>
      <c r="G4015" s="45">
        <v>1.6847332800000001E-3</v>
      </c>
      <c r="H4015" s="45">
        <v>3.6224026399999999E-3</v>
      </c>
    </row>
    <row r="4016" spans="1:8" x14ac:dyDescent="0.35">
      <c r="A4016" s="45" t="s">
        <v>60</v>
      </c>
      <c r="B4016" s="45" t="s">
        <v>71</v>
      </c>
      <c r="C4016" s="45" t="s">
        <v>28</v>
      </c>
      <c r="D4016" s="45">
        <v>88</v>
      </c>
      <c r="E4016" s="45">
        <v>5.4854532700000002E-3</v>
      </c>
      <c r="F4016" s="45">
        <v>6.1303115000000004E-4</v>
      </c>
      <c r="G4016" s="45">
        <v>1.6900775899999999E-3</v>
      </c>
      <c r="H4016" s="45">
        <v>3.1823440000000001E-3</v>
      </c>
    </row>
    <row r="4017" spans="1:8" x14ac:dyDescent="0.35">
      <c r="A4017" s="45" t="s">
        <v>60</v>
      </c>
      <c r="B4017" s="45" t="s">
        <v>69</v>
      </c>
      <c r="C4017" s="45" t="s">
        <v>29</v>
      </c>
      <c r="D4017" s="45">
        <v>62</v>
      </c>
      <c r="E4017" s="45">
        <v>5.6404940799999999E-3</v>
      </c>
      <c r="F4017" s="45">
        <v>8.6114823E-4</v>
      </c>
      <c r="G4017" s="45">
        <v>1.4723339799999999E-3</v>
      </c>
      <c r="H4017" s="45">
        <v>3.3070114199999999E-3</v>
      </c>
    </row>
    <row r="4018" spans="1:8" x14ac:dyDescent="0.35">
      <c r="A4018" s="45" t="s">
        <v>60</v>
      </c>
      <c r="B4018" s="45" t="s">
        <v>70</v>
      </c>
      <c r="C4018" s="45" t="s">
        <v>29</v>
      </c>
      <c r="D4018" s="45">
        <v>200</v>
      </c>
      <c r="E4018" s="45">
        <v>6.8594326299999996E-3</v>
      </c>
      <c r="F4018" s="45">
        <v>9.7401593999999999E-4</v>
      </c>
      <c r="G4018" s="45">
        <v>1.65902753E-3</v>
      </c>
      <c r="H4018" s="45">
        <v>4.2263886100000004E-3</v>
      </c>
    </row>
    <row r="4019" spans="1:8" x14ac:dyDescent="0.35">
      <c r="A4019" s="45" t="s">
        <v>60</v>
      </c>
      <c r="B4019" s="45" t="s">
        <v>71</v>
      </c>
      <c r="C4019" s="45" t="s">
        <v>29</v>
      </c>
      <c r="D4019" s="45">
        <v>18</v>
      </c>
      <c r="E4019" s="45">
        <v>5.0868053500000001E-3</v>
      </c>
      <c r="F4019" s="45">
        <v>8.5069416000000005E-4</v>
      </c>
      <c r="G4019" s="45">
        <v>1.29565304E-3</v>
      </c>
      <c r="H4019" s="45">
        <v>2.9404575899999999E-3</v>
      </c>
    </row>
    <row r="4020" spans="1:8" x14ac:dyDescent="0.35">
      <c r="A4020" s="45" t="s">
        <v>60</v>
      </c>
      <c r="B4020" s="45" t="s">
        <v>69</v>
      </c>
      <c r="C4020" s="45" t="s">
        <v>30</v>
      </c>
      <c r="D4020" s="45">
        <v>3379</v>
      </c>
      <c r="E4020" s="45">
        <v>4.4471433300000002E-3</v>
      </c>
      <c r="F4020" s="45">
        <v>1.0119074599999999E-3</v>
      </c>
      <c r="G4020" s="45">
        <v>7.1676685000000005E-4</v>
      </c>
      <c r="H4020" s="45">
        <v>2.7184685499999999E-3</v>
      </c>
    </row>
    <row r="4021" spans="1:8" x14ac:dyDescent="0.35">
      <c r="A4021" s="45" t="s">
        <v>60</v>
      </c>
      <c r="B4021" s="45" t="s">
        <v>70</v>
      </c>
      <c r="C4021" s="45" t="s">
        <v>30</v>
      </c>
      <c r="D4021" s="45">
        <v>2048</v>
      </c>
      <c r="E4021" s="45">
        <v>4.6970054199999998E-3</v>
      </c>
      <c r="F4021" s="45">
        <v>8.2559631999999997E-4</v>
      </c>
      <c r="G4021" s="45">
        <v>6.9352867000000004E-4</v>
      </c>
      <c r="H4021" s="45">
        <v>3.1778799399999999E-3</v>
      </c>
    </row>
    <row r="4022" spans="1:8" x14ac:dyDescent="0.35">
      <c r="A4022" s="45" t="s">
        <v>60</v>
      </c>
      <c r="B4022" s="45" t="s">
        <v>71</v>
      </c>
      <c r="C4022" s="45" t="s">
        <v>30</v>
      </c>
      <c r="D4022" s="45">
        <v>501</v>
      </c>
      <c r="E4022" s="45">
        <v>4.4646815100000004E-3</v>
      </c>
      <c r="F4022" s="45">
        <v>9.5905386E-4</v>
      </c>
      <c r="G4022" s="45">
        <v>6.9497554000000003E-4</v>
      </c>
      <c r="H4022" s="45">
        <v>2.8106516000000002E-3</v>
      </c>
    </row>
    <row r="4023" spans="1:8" x14ac:dyDescent="0.35">
      <c r="A4023" s="45" t="s">
        <v>60</v>
      </c>
      <c r="B4023" s="45" t="s">
        <v>69</v>
      </c>
      <c r="C4023" s="45" t="s">
        <v>31</v>
      </c>
      <c r="D4023" s="45">
        <v>574</v>
      </c>
      <c r="E4023" s="45">
        <v>4.5124973300000003E-3</v>
      </c>
      <c r="F4023" s="45">
        <v>1.0090412500000001E-3</v>
      </c>
      <c r="G4023" s="45">
        <v>6.7500622000000001E-4</v>
      </c>
      <c r="H4023" s="45">
        <v>2.82844939E-3</v>
      </c>
    </row>
    <row r="4024" spans="1:8" x14ac:dyDescent="0.35">
      <c r="A4024" s="45" t="s">
        <v>60</v>
      </c>
      <c r="B4024" s="45" t="s">
        <v>70</v>
      </c>
      <c r="C4024" s="45" t="s">
        <v>31</v>
      </c>
      <c r="D4024" s="45">
        <v>1305</v>
      </c>
      <c r="E4024" s="45">
        <v>4.5632802200000003E-3</v>
      </c>
      <c r="F4024" s="45">
        <v>8.3003381E-4</v>
      </c>
      <c r="G4024" s="45">
        <v>6.9420473999999999E-4</v>
      </c>
      <c r="H4024" s="45">
        <v>3.0390412000000002E-3</v>
      </c>
    </row>
    <row r="4025" spans="1:8" x14ac:dyDescent="0.35">
      <c r="A4025" s="45" t="s">
        <v>60</v>
      </c>
      <c r="B4025" s="45" t="s">
        <v>71</v>
      </c>
      <c r="C4025" s="45" t="s">
        <v>31</v>
      </c>
      <c r="D4025" s="45">
        <v>233</v>
      </c>
      <c r="E4025" s="45">
        <v>4.6615201899999998E-3</v>
      </c>
      <c r="F4025" s="45">
        <v>8.4853339000000002E-4</v>
      </c>
      <c r="G4025" s="45">
        <v>8.6944617000000004E-4</v>
      </c>
      <c r="H4025" s="45">
        <v>2.94354014E-3</v>
      </c>
    </row>
    <row r="4026" spans="1:8" x14ac:dyDescent="0.35">
      <c r="A4026" s="45" t="s">
        <v>60</v>
      </c>
      <c r="B4026" s="45" t="s">
        <v>69</v>
      </c>
      <c r="C4026" s="45" t="s">
        <v>159</v>
      </c>
      <c r="D4026" s="45">
        <v>324</v>
      </c>
      <c r="E4026" s="45">
        <v>4.9334845499999997E-3</v>
      </c>
      <c r="F4026" s="45">
        <v>8.5255176999999996E-4</v>
      </c>
      <c r="G4026" s="45">
        <v>1.0279490199999999E-3</v>
      </c>
      <c r="H4026" s="45">
        <v>3.0529833100000001E-3</v>
      </c>
    </row>
    <row r="4027" spans="1:8" x14ac:dyDescent="0.35">
      <c r="A4027" s="45" t="s">
        <v>60</v>
      </c>
      <c r="B4027" s="45" t="s">
        <v>70</v>
      </c>
      <c r="C4027" s="45" t="s">
        <v>159</v>
      </c>
      <c r="D4027" s="45">
        <v>484</v>
      </c>
      <c r="E4027" s="45">
        <v>5.7229728699999998E-3</v>
      </c>
      <c r="F4027" s="45">
        <v>6.0240162000000004E-4</v>
      </c>
      <c r="G4027" s="45">
        <v>1.25234325E-3</v>
      </c>
      <c r="H4027" s="45">
        <v>3.8682274999999999E-3</v>
      </c>
    </row>
    <row r="4028" spans="1:8" x14ac:dyDescent="0.35">
      <c r="A4028" s="45" t="s">
        <v>60</v>
      </c>
      <c r="B4028" s="45" t="s">
        <v>71</v>
      </c>
      <c r="C4028" s="45" t="s">
        <v>159</v>
      </c>
      <c r="D4028" s="45">
        <v>95</v>
      </c>
      <c r="E4028" s="45">
        <v>4.8971732700000001E-3</v>
      </c>
      <c r="F4028" s="45">
        <v>7.0211963000000005E-4</v>
      </c>
      <c r="G4028" s="45">
        <v>1.2772902199999999E-3</v>
      </c>
      <c r="H4028" s="45">
        <v>2.9177629099999998E-3</v>
      </c>
    </row>
    <row r="4029" spans="1:8" x14ac:dyDescent="0.35">
      <c r="A4029" s="45" t="s">
        <v>60</v>
      </c>
      <c r="B4029" s="45" t="s">
        <v>69</v>
      </c>
      <c r="C4029" s="45" t="s">
        <v>33</v>
      </c>
      <c r="D4029" s="45">
        <v>87</v>
      </c>
      <c r="E4029" s="45">
        <v>6.5577104900000002E-3</v>
      </c>
      <c r="F4029" s="45">
        <v>1.47203575E-3</v>
      </c>
      <c r="G4029" s="45">
        <v>1.4556724E-3</v>
      </c>
      <c r="H4029" s="45">
        <v>3.6300019000000002E-3</v>
      </c>
    </row>
    <row r="4030" spans="1:8" x14ac:dyDescent="0.35">
      <c r="A4030" s="45" t="s">
        <v>60</v>
      </c>
      <c r="B4030" s="45" t="s">
        <v>70</v>
      </c>
      <c r="C4030" s="45" t="s">
        <v>33</v>
      </c>
      <c r="D4030" s="45">
        <v>254</v>
      </c>
      <c r="E4030" s="45">
        <v>7.18959587E-3</v>
      </c>
      <c r="F4030" s="45">
        <v>1.19659498E-3</v>
      </c>
      <c r="G4030" s="45">
        <v>1.51843625E-3</v>
      </c>
      <c r="H4030" s="45">
        <v>4.4745185799999997E-3</v>
      </c>
    </row>
    <row r="4031" spans="1:8" x14ac:dyDescent="0.35">
      <c r="A4031" s="45" t="s">
        <v>60</v>
      </c>
      <c r="B4031" s="45" t="s">
        <v>71</v>
      </c>
      <c r="C4031" s="45" t="s">
        <v>33</v>
      </c>
      <c r="D4031" s="45">
        <v>45</v>
      </c>
      <c r="E4031" s="45">
        <v>6.8845162300000002E-3</v>
      </c>
      <c r="F4031" s="45">
        <v>1.38785991E-3</v>
      </c>
      <c r="G4031" s="45">
        <v>1.6509771100000001E-3</v>
      </c>
      <c r="H4031" s="45">
        <v>3.8456787699999999E-3</v>
      </c>
    </row>
    <row r="4032" spans="1:8" x14ac:dyDescent="0.35">
      <c r="A4032" s="45" t="s">
        <v>60</v>
      </c>
      <c r="B4032" s="45" t="s">
        <v>69</v>
      </c>
      <c r="C4032" s="45" t="s">
        <v>34</v>
      </c>
      <c r="D4032" s="45">
        <v>134</v>
      </c>
      <c r="E4032" s="45">
        <v>4.8695755099999998E-3</v>
      </c>
      <c r="F4032" s="45">
        <v>8.0992583000000001E-4</v>
      </c>
      <c r="G4032" s="45">
        <v>9.6021603000000005E-4</v>
      </c>
      <c r="H4032" s="45">
        <v>3.0994331499999998E-3</v>
      </c>
    </row>
    <row r="4033" spans="1:8" x14ac:dyDescent="0.35">
      <c r="A4033" s="45" t="s">
        <v>60</v>
      </c>
      <c r="B4033" s="45" t="s">
        <v>70</v>
      </c>
      <c r="C4033" s="45" t="s">
        <v>34</v>
      </c>
      <c r="D4033" s="45">
        <v>331</v>
      </c>
      <c r="E4033" s="45">
        <v>5.1647642299999996E-3</v>
      </c>
      <c r="F4033" s="45">
        <v>6.9696183999999996E-4</v>
      </c>
      <c r="G4033" s="45">
        <v>1.05859047E-3</v>
      </c>
      <c r="H4033" s="45">
        <v>3.40921146E-3</v>
      </c>
    </row>
    <row r="4034" spans="1:8" x14ac:dyDescent="0.35">
      <c r="A4034" s="45" t="s">
        <v>60</v>
      </c>
      <c r="B4034" s="45" t="s">
        <v>71</v>
      </c>
      <c r="C4034" s="45" t="s">
        <v>34</v>
      </c>
      <c r="D4034" s="45">
        <v>89</v>
      </c>
      <c r="E4034" s="45">
        <v>4.8915415599999996E-3</v>
      </c>
      <c r="F4034" s="45">
        <v>6.5699102000000003E-4</v>
      </c>
      <c r="G4034" s="45">
        <v>1.2453181000000001E-3</v>
      </c>
      <c r="H4034" s="45">
        <v>2.9892319399999999E-3</v>
      </c>
    </row>
    <row r="4035" spans="1:8" x14ac:dyDescent="0.35">
      <c r="A4035" s="45" t="s">
        <v>60</v>
      </c>
      <c r="B4035" s="45" t="s">
        <v>69</v>
      </c>
      <c r="C4035" s="45" t="s">
        <v>35</v>
      </c>
      <c r="D4035" s="45">
        <v>124</v>
      </c>
      <c r="E4035" s="45">
        <v>4.3443844399999997E-3</v>
      </c>
      <c r="F4035" s="45">
        <v>7.5259458000000005E-4</v>
      </c>
      <c r="G4035" s="45">
        <v>9.9219662E-4</v>
      </c>
      <c r="H4035" s="45">
        <v>2.5995928200000002E-3</v>
      </c>
    </row>
    <row r="4036" spans="1:8" x14ac:dyDescent="0.35">
      <c r="A4036" s="45" t="s">
        <v>60</v>
      </c>
      <c r="B4036" s="45" t="s">
        <v>70</v>
      </c>
      <c r="C4036" s="45" t="s">
        <v>35</v>
      </c>
      <c r="D4036" s="45">
        <v>388</v>
      </c>
      <c r="E4036" s="45">
        <v>5.0438499899999999E-3</v>
      </c>
      <c r="F4036" s="45">
        <v>6.1539446999999998E-4</v>
      </c>
      <c r="G4036" s="45">
        <v>1.1135569400000001E-3</v>
      </c>
      <c r="H4036" s="45">
        <v>3.3148981000000002E-3</v>
      </c>
    </row>
    <row r="4037" spans="1:8" x14ac:dyDescent="0.35">
      <c r="A4037" s="45" t="s">
        <v>60</v>
      </c>
      <c r="B4037" s="45" t="s">
        <v>71</v>
      </c>
      <c r="C4037" s="45" t="s">
        <v>35</v>
      </c>
      <c r="D4037" s="45">
        <v>31</v>
      </c>
      <c r="E4037" s="45">
        <v>4.7050475499999999E-3</v>
      </c>
      <c r="F4037" s="45">
        <v>7.1049858000000001E-4</v>
      </c>
      <c r="G4037" s="45">
        <v>1.2899489799999999E-3</v>
      </c>
      <c r="H4037" s="45">
        <v>2.7045995399999998E-3</v>
      </c>
    </row>
    <row r="4038" spans="1:8" x14ac:dyDescent="0.35">
      <c r="A4038" s="45" t="s">
        <v>60</v>
      </c>
      <c r="B4038" s="45" t="s">
        <v>69</v>
      </c>
      <c r="C4038" s="45" t="s">
        <v>36</v>
      </c>
      <c r="D4038" s="45">
        <v>194</v>
      </c>
      <c r="E4038" s="45">
        <v>4.1748398900000004E-3</v>
      </c>
      <c r="F4038" s="45">
        <v>3.2443178E-4</v>
      </c>
      <c r="G4038" s="45">
        <v>9.0957878E-4</v>
      </c>
      <c r="H4038" s="45">
        <v>2.9408287799999999E-3</v>
      </c>
    </row>
    <row r="4039" spans="1:8" x14ac:dyDescent="0.35">
      <c r="A4039" s="45" t="s">
        <v>60</v>
      </c>
      <c r="B4039" s="45" t="s">
        <v>70</v>
      </c>
      <c r="C4039" s="45" t="s">
        <v>36</v>
      </c>
      <c r="D4039" s="45">
        <v>408</v>
      </c>
      <c r="E4039" s="45">
        <v>5.5232159900000001E-3</v>
      </c>
      <c r="F4039" s="45">
        <v>2.7678468000000002E-4</v>
      </c>
      <c r="G4039" s="45">
        <v>1.14257078E-3</v>
      </c>
      <c r="H4039" s="45">
        <v>4.1038600699999997E-3</v>
      </c>
    </row>
    <row r="4040" spans="1:8" x14ac:dyDescent="0.35">
      <c r="A4040" s="45" t="s">
        <v>60</v>
      </c>
      <c r="B4040" s="45" t="s">
        <v>71</v>
      </c>
      <c r="C4040" s="45" t="s">
        <v>36</v>
      </c>
      <c r="D4040" s="45">
        <v>46</v>
      </c>
      <c r="E4040" s="45">
        <v>4.9645226799999997E-3</v>
      </c>
      <c r="F4040" s="45">
        <v>3.4697036000000002E-4</v>
      </c>
      <c r="G4040" s="45">
        <v>1.1221817100000001E-3</v>
      </c>
      <c r="H4040" s="45">
        <v>3.4953701300000002E-3</v>
      </c>
    </row>
    <row r="4041" spans="1:8" x14ac:dyDescent="0.35">
      <c r="A4041" s="45" t="s">
        <v>60</v>
      </c>
      <c r="B4041" s="45" t="s">
        <v>69</v>
      </c>
      <c r="C4041" s="45" t="s">
        <v>37</v>
      </c>
      <c r="D4041" s="45">
        <v>183</v>
      </c>
      <c r="E4041" s="45">
        <v>4.2977760300000004E-3</v>
      </c>
      <c r="F4041" s="45">
        <v>7.7723360999999995E-4</v>
      </c>
      <c r="G4041" s="45">
        <v>8.0316459000000001E-4</v>
      </c>
      <c r="H4041" s="45">
        <v>2.71737732E-3</v>
      </c>
    </row>
    <row r="4042" spans="1:8" x14ac:dyDescent="0.35">
      <c r="A4042" s="45" t="s">
        <v>60</v>
      </c>
      <c r="B4042" s="45" t="s">
        <v>70</v>
      </c>
      <c r="C4042" s="45" t="s">
        <v>37</v>
      </c>
      <c r="D4042" s="45">
        <v>702</v>
      </c>
      <c r="E4042" s="45">
        <v>4.6239907300000003E-3</v>
      </c>
      <c r="F4042" s="45">
        <v>6.8860769999999996E-4</v>
      </c>
      <c r="G4042" s="45">
        <v>8.7685952999999996E-4</v>
      </c>
      <c r="H4042" s="45">
        <v>3.0585230299999999E-3</v>
      </c>
    </row>
    <row r="4043" spans="1:8" x14ac:dyDescent="0.35">
      <c r="A4043" s="45" t="s">
        <v>60</v>
      </c>
      <c r="B4043" s="45" t="s">
        <v>71</v>
      </c>
      <c r="C4043" s="45" t="s">
        <v>37</v>
      </c>
      <c r="D4043" s="45">
        <v>154</v>
      </c>
      <c r="E4043" s="45">
        <v>4.6664560000000002E-3</v>
      </c>
      <c r="F4043" s="45">
        <v>9.4576694000000005E-4</v>
      </c>
      <c r="G4043" s="45">
        <v>9.5418445999999996E-4</v>
      </c>
      <c r="H4043" s="45">
        <v>2.7665041099999999E-3</v>
      </c>
    </row>
    <row r="4044" spans="1:8" x14ac:dyDescent="0.35">
      <c r="A4044" s="45" t="s">
        <v>60</v>
      </c>
      <c r="B4044" s="45" t="s">
        <v>69</v>
      </c>
      <c r="C4044" s="45" t="s">
        <v>38</v>
      </c>
      <c r="D4044" s="45">
        <v>87</v>
      </c>
      <c r="E4044" s="45">
        <v>4.56351081E-3</v>
      </c>
      <c r="F4044" s="45">
        <v>6.9045317000000002E-4</v>
      </c>
      <c r="G4044" s="45">
        <v>1.3197102899999999E-3</v>
      </c>
      <c r="H4044" s="45">
        <v>2.5533469399999999E-3</v>
      </c>
    </row>
    <row r="4045" spans="1:8" x14ac:dyDescent="0.35">
      <c r="A4045" s="45" t="s">
        <v>60</v>
      </c>
      <c r="B4045" s="45" t="s">
        <v>70</v>
      </c>
      <c r="C4045" s="45" t="s">
        <v>38</v>
      </c>
      <c r="D4045" s="45">
        <v>269</v>
      </c>
      <c r="E4045" s="45">
        <v>5.5140779599999997E-3</v>
      </c>
      <c r="F4045" s="45">
        <v>5.8227465000000003E-4</v>
      </c>
      <c r="G4045" s="45">
        <v>1.4588494E-3</v>
      </c>
      <c r="H4045" s="45">
        <v>3.4729534000000001E-3</v>
      </c>
    </row>
    <row r="4046" spans="1:8" x14ac:dyDescent="0.35">
      <c r="A4046" s="45" t="s">
        <v>60</v>
      </c>
      <c r="B4046" s="45" t="s">
        <v>71</v>
      </c>
      <c r="C4046" s="45" t="s">
        <v>38</v>
      </c>
      <c r="D4046" s="45">
        <v>38</v>
      </c>
      <c r="E4046" s="45">
        <v>5.7574924300000004E-3</v>
      </c>
      <c r="F4046" s="45">
        <v>6.2682723999999996E-4</v>
      </c>
      <c r="G4046" s="45">
        <v>1.6054457000000001E-3</v>
      </c>
      <c r="H4046" s="45">
        <v>3.52521901E-3</v>
      </c>
    </row>
    <row r="4047" spans="1:8" x14ac:dyDescent="0.35">
      <c r="A4047" s="45" t="s">
        <v>60</v>
      </c>
      <c r="B4047" s="45" t="s">
        <v>69</v>
      </c>
      <c r="C4047" s="45" t="s">
        <v>39</v>
      </c>
      <c r="D4047" s="45">
        <v>44</v>
      </c>
      <c r="E4047" s="45">
        <v>5.2196440900000004E-3</v>
      </c>
      <c r="F4047" s="45">
        <v>5.9211886999999998E-4</v>
      </c>
      <c r="G4047" s="45">
        <v>1.5004205999999999E-3</v>
      </c>
      <c r="H4047" s="45">
        <v>3.12710419E-3</v>
      </c>
    </row>
    <row r="4048" spans="1:8" x14ac:dyDescent="0.35">
      <c r="A4048" s="45" t="s">
        <v>60</v>
      </c>
      <c r="B4048" s="45" t="s">
        <v>70</v>
      </c>
      <c r="C4048" s="45" t="s">
        <v>39</v>
      </c>
      <c r="D4048" s="45">
        <v>237</v>
      </c>
      <c r="E4048" s="45">
        <v>6.8850110699999996E-3</v>
      </c>
      <c r="F4048" s="45">
        <v>5.5667852999999995E-4</v>
      </c>
      <c r="G4048" s="45">
        <v>2.02394881E-3</v>
      </c>
      <c r="H4048" s="45">
        <v>4.30438326E-3</v>
      </c>
    </row>
    <row r="4049" spans="1:8" x14ac:dyDescent="0.35">
      <c r="A4049" s="45" t="s">
        <v>60</v>
      </c>
      <c r="B4049" s="45" t="s">
        <v>71</v>
      </c>
      <c r="C4049" s="45" t="s">
        <v>39</v>
      </c>
      <c r="D4049" s="45">
        <v>38</v>
      </c>
      <c r="E4049" s="45">
        <v>5.3234646300000001E-3</v>
      </c>
      <c r="F4049" s="45">
        <v>4.9007043999999998E-4</v>
      </c>
      <c r="G4049" s="45">
        <v>1.6678847700000001E-3</v>
      </c>
      <c r="H4049" s="45">
        <v>3.16550898E-3</v>
      </c>
    </row>
    <row r="4050" spans="1:8" x14ac:dyDescent="0.35">
      <c r="A4050" s="45" t="s">
        <v>60</v>
      </c>
      <c r="B4050" s="45" t="s">
        <v>69</v>
      </c>
      <c r="C4050" s="45" t="s">
        <v>40</v>
      </c>
      <c r="D4050" s="45">
        <v>314</v>
      </c>
      <c r="E4050" s="45">
        <v>4.3470966599999999E-3</v>
      </c>
      <c r="F4050" s="45">
        <v>1.0259640399999999E-3</v>
      </c>
      <c r="G4050" s="45">
        <v>6.3443595000000003E-4</v>
      </c>
      <c r="H4050" s="45">
        <v>2.6866962000000002E-3</v>
      </c>
    </row>
    <row r="4051" spans="1:8" x14ac:dyDescent="0.35">
      <c r="A4051" s="45" t="s">
        <v>60</v>
      </c>
      <c r="B4051" s="45" t="s">
        <v>70</v>
      </c>
      <c r="C4051" s="45" t="s">
        <v>40</v>
      </c>
      <c r="D4051" s="45">
        <v>815</v>
      </c>
      <c r="E4051" s="45">
        <v>4.4166664399999996E-3</v>
      </c>
      <c r="F4051" s="45">
        <v>8.1931639000000001E-4</v>
      </c>
      <c r="G4051" s="45">
        <v>6.0800079000000002E-4</v>
      </c>
      <c r="H4051" s="45">
        <v>2.9893487700000001E-3</v>
      </c>
    </row>
    <row r="4052" spans="1:8" x14ac:dyDescent="0.35">
      <c r="A4052" s="45" t="s">
        <v>60</v>
      </c>
      <c r="B4052" s="45" t="s">
        <v>71</v>
      </c>
      <c r="C4052" s="45" t="s">
        <v>40</v>
      </c>
      <c r="D4052" s="45">
        <v>148</v>
      </c>
      <c r="E4052" s="45">
        <v>4.3085270300000002E-3</v>
      </c>
      <c r="F4052" s="45">
        <v>9.4649315000000002E-4</v>
      </c>
      <c r="G4052" s="45">
        <v>5.7393310000000003E-4</v>
      </c>
      <c r="H4052" s="45">
        <v>2.7881003499999999E-3</v>
      </c>
    </row>
    <row r="4053" spans="1:8" x14ac:dyDescent="0.35">
      <c r="A4053" s="45" t="s">
        <v>60</v>
      </c>
      <c r="B4053" s="45" t="s">
        <v>69</v>
      </c>
      <c r="C4053" s="45" t="s">
        <v>41</v>
      </c>
      <c r="D4053" s="45">
        <v>94</v>
      </c>
      <c r="E4053" s="45">
        <v>4.2316782799999998E-3</v>
      </c>
      <c r="F4053" s="45">
        <v>6.4162211E-4</v>
      </c>
      <c r="G4053" s="45">
        <v>7.2473383000000002E-4</v>
      </c>
      <c r="H4053" s="45">
        <v>2.86532189E-3</v>
      </c>
    </row>
    <row r="4054" spans="1:8" x14ac:dyDescent="0.35">
      <c r="A4054" s="45" t="s">
        <v>60</v>
      </c>
      <c r="B4054" s="45" t="s">
        <v>70</v>
      </c>
      <c r="C4054" s="45" t="s">
        <v>41</v>
      </c>
      <c r="D4054" s="45">
        <v>276</v>
      </c>
      <c r="E4054" s="45">
        <v>6.45070092E-3</v>
      </c>
      <c r="F4054" s="45">
        <v>6.0801607999999997E-4</v>
      </c>
      <c r="G4054" s="45">
        <v>1.3974014500000001E-3</v>
      </c>
      <c r="H4054" s="45">
        <v>4.44528289E-3</v>
      </c>
    </row>
    <row r="4055" spans="1:8" x14ac:dyDescent="0.35">
      <c r="A4055" s="45" t="s">
        <v>60</v>
      </c>
      <c r="B4055" s="45" t="s">
        <v>71</v>
      </c>
      <c r="C4055" s="45" t="s">
        <v>41</v>
      </c>
      <c r="D4055" s="45">
        <v>82</v>
      </c>
      <c r="E4055" s="45">
        <v>5.3117940099999999E-3</v>
      </c>
      <c r="F4055" s="45">
        <v>5.8858376000000005E-4</v>
      </c>
      <c r="G4055" s="45">
        <v>1.05493428E-3</v>
      </c>
      <c r="H4055" s="45">
        <v>3.6682754900000001E-3</v>
      </c>
    </row>
    <row r="4056" spans="1:8" x14ac:dyDescent="0.35">
      <c r="A4056" s="45" t="s">
        <v>60</v>
      </c>
      <c r="B4056" s="45" t="s">
        <v>69</v>
      </c>
      <c r="C4056" s="45" t="s">
        <v>42</v>
      </c>
      <c r="D4056" s="45">
        <v>86</v>
      </c>
      <c r="E4056" s="45">
        <v>5.3154605799999996E-3</v>
      </c>
      <c r="F4056" s="45">
        <v>1.1645400200000001E-3</v>
      </c>
      <c r="G4056" s="45">
        <v>1.3203863000000001E-3</v>
      </c>
      <c r="H4056" s="45">
        <v>2.8305337700000001E-3</v>
      </c>
    </row>
    <row r="4057" spans="1:8" x14ac:dyDescent="0.35">
      <c r="A4057" s="45" t="s">
        <v>60</v>
      </c>
      <c r="B4057" s="45" t="s">
        <v>70</v>
      </c>
      <c r="C4057" s="45" t="s">
        <v>42</v>
      </c>
      <c r="D4057" s="45">
        <v>245</v>
      </c>
      <c r="E4057" s="45">
        <v>7.0153059000000002E-3</v>
      </c>
      <c r="F4057" s="45">
        <v>1.05371289E-3</v>
      </c>
      <c r="G4057" s="45">
        <v>1.5841361999999999E-3</v>
      </c>
      <c r="H4057" s="45">
        <v>4.3774563099999997E-3</v>
      </c>
    </row>
    <row r="4058" spans="1:8" x14ac:dyDescent="0.35">
      <c r="A4058" s="45" t="s">
        <v>60</v>
      </c>
      <c r="B4058" s="45" t="s">
        <v>71</v>
      </c>
      <c r="C4058" s="45" t="s">
        <v>42</v>
      </c>
      <c r="D4058" s="45">
        <v>25</v>
      </c>
      <c r="E4058" s="45">
        <v>6.3749997699999996E-3</v>
      </c>
      <c r="F4058" s="45">
        <v>1.2124998E-3</v>
      </c>
      <c r="G4058" s="45">
        <v>1.70416644E-3</v>
      </c>
      <c r="H4058" s="45">
        <v>3.45833313E-3</v>
      </c>
    </row>
    <row r="4059" spans="1:8" x14ac:dyDescent="0.35">
      <c r="A4059" s="45" t="s">
        <v>60</v>
      </c>
      <c r="B4059" s="45" t="s">
        <v>69</v>
      </c>
      <c r="C4059" s="45" t="s">
        <v>43</v>
      </c>
      <c r="D4059" s="45">
        <v>75</v>
      </c>
      <c r="E4059" s="45">
        <v>5.2729936100000003E-3</v>
      </c>
      <c r="F4059" s="45">
        <v>9.854935799999999E-4</v>
      </c>
      <c r="G4059" s="45">
        <v>1.372222E-3</v>
      </c>
      <c r="H4059" s="45">
        <v>2.9152775499999999E-3</v>
      </c>
    </row>
    <row r="4060" spans="1:8" x14ac:dyDescent="0.35">
      <c r="A4060" s="45" t="s">
        <v>60</v>
      </c>
      <c r="B4060" s="45" t="s">
        <v>70</v>
      </c>
      <c r="C4060" s="45" t="s">
        <v>43</v>
      </c>
      <c r="D4060" s="45">
        <v>291</v>
      </c>
      <c r="E4060" s="45">
        <v>6.6257793199999996E-3</v>
      </c>
      <c r="F4060" s="45">
        <v>9.4720448000000003E-4</v>
      </c>
      <c r="G4060" s="45">
        <v>1.6113018099999999E-3</v>
      </c>
      <c r="H4060" s="45">
        <v>4.0672725899999996E-3</v>
      </c>
    </row>
    <row r="4061" spans="1:8" x14ac:dyDescent="0.35">
      <c r="A4061" s="45" t="s">
        <v>60</v>
      </c>
      <c r="B4061" s="45" t="s">
        <v>71</v>
      </c>
      <c r="C4061" s="45" t="s">
        <v>43</v>
      </c>
      <c r="D4061" s="45">
        <v>49</v>
      </c>
      <c r="E4061" s="45">
        <v>5.39021137E-3</v>
      </c>
      <c r="F4061" s="45">
        <v>8.9214828000000002E-4</v>
      </c>
      <c r="G4061" s="45">
        <v>1.4330590900000001E-3</v>
      </c>
      <c r="H4061" s="45">
        <v>3.0650035500000001E-3</v>
      </c>
    </row>
    <row r="4062" spans="1:8" x14ac:dyDescent="0.35">
      <c r="A4062" s="45" t="s">
        <v>60</v>
      </c>
      <c r="B4062" s="45" t="s">
        <v>69</v>
      </c>
      <c r="C4062" s="45" t="s">
        <v>44</v>
      </c>
      <c r="D4062" s="45">
        <v>24</v>
      </c>
      <c r="E4062" s="45">
        <v>5.9789734600000002E-3</v>
      </c>
      <c r="F4062" s="45">
        <v>6.2741098999999996E-4</v>
      </c>
      <c r="G4062" s="45">
        <v>1.6358022500000001E-3</v>
      </c>
      <c r="H4062" s="45">
        <v>3.71575974E-3</v>
      </c>
    </row>
    <row r="4063" spans="1:8" x14ac:dyDescent="0.35">
      <c r="A4063" s="45" t="s">
        <v>60</v>
      </c>
      <c r="B4063" s="45" t="s">
        <v>70</v>
      </c>
      <c r="C4063" s="45" t="s">
        <v>44</v>
      </c>
      <c r="D4063" s="45">
        <v>160</v>
      </c>
      <c r="E4063" s="45">
        <v>7.2726415400000003E-3</v>
      </c>
      <c r="F4063" s="45">
        <v>6.1508945000000002E-4</v>
      </c>
      <c r="G4063" s="45">
        <v>1.6396120100000001E-3</v>
      </c>
      <c r="H4063" s="45">
        <v>5.0179395500000003E-3</v>
      </c>
    </row>
    <row r="4064" spans="1:8" x14ac:dyDescent="0.35">
      <c r="A4064" s="45" t="s">
        <v>60</v>
      </c>
      <c r="B4064" s="45" t="s">
        <v>71</v>
      </c>
      <c r="C4064" s="45" t="s">
        <v>44</v>
      </c>
      <c r="D4064" s="45">
        <v>11</v>
      </c>
      <c r="E4064" s="45">
        <v>6.4835855299999997E-3</v>
      </c>
      <c r="F4064" s="45">
        <v>5.9132973000000004E-4</v>
      </c>
      <c r="G4064" s="45">
        <v>1.9875840799999998E-3</v>
      </c>
      <c r="H4064" s="45">
        <v>3.9046714600000001E-3</v>
      </c>
    </row>
    <row r="4065" spans="1:8" x14ac:dyDescent="0.35">
      <c r="A4065" s="45" t="s">
        <v>60</v>
      </c>
      <c r="B4065" s="45" t="s">
        <v>69</v>
      </c>
      <c r="C4065" s="45" t="s">
        <v>45</v>
      </c>
      <c r="D4065" s="45">
        <v>148</v>
      </c>
      <c r="E4065" s="45">
        <v>4.59717506E-3</v>
      </c>
      <c r="F4065" s="45">
        <v>6.3602642999999995E-4</v>
      </c>
      <c r="G4065" s="45">
        <v>1.0280590799999999E-3</v>
      </c>
      <c r="H4065" s="45">
        <v>2.9330891099999998E-3</v>
      </c>
    </row>
    <row r="4066" spans="1:8" x14ac:dyDescent="0.35">
      <c r="A4066" s="45" t="s">
        <v>60</v>
      </c>
      <c r="B4066" s="45" t="s">
        <v>70</v>
      </c>
      <c r="C4066" s="45" t="s">
        <v>45</v>
      </c>
      <c r="D4066" s="45">
        <v>457</v>
      </c>
      <c r="E4066" s="45">
        <v>5.1831841899999996E-3</v>
      </c>
      <c r="F4066" s="45">
        <v>5.1004413999999995E-4</v>
      </c>
      <c r="G4066" s="45">
        <v>1.02672397E-3</v>
      </c>
      <c r="H4066" s="45">
        <v>3.6464156099999998E-3</v>
      </c>
    </row>
    <row r="4067" spans="1:8" x14ac:dyDescent="0.35">
      <c r="A4067" s="45" t="s">
        <v>60</v>
      </c>
      <c r="B4067" s="45" t="s">
        <v>71</v>
      </c>
      <c r="C4067" s="45" t="s">
        <v>45</v>
      </c>
      <c r="D4067" s="45">
        <v>70</v>
      </c>
      <c r="E4067" s="45">
        <v>5.0057868000000002E-3</v>
      </c>
      <c r="F4067" s="45">
        <v>5.6712937999999998E-4</v>
      </c>
      <c r="G4067" s="45">
        <v>1.1311175E-3</v>
      </c>
      <c r="H4067" s="45">
        <v>3.30753942E-3</v>
      </c>
    </row>
    <row r="4068" spans="1:8" x14ac:dyDescent="0.35">
      <c r="A4068" s="45" t="s">
        <v>60</v>
      </c>
      <c r="B4068" s="45" t="s">
        <v>69</v>
      </c>
      <c r="C4068" s="45" t="s">
        <v>46</v>
      </c>
      <c r="D4068" s="45">
        <v>59</v>
      </c>
      <c r="E4068" s="45">
        <v>5.5792919899999996E-3</v>
      </c>
      <c r="F4068" s="45">
        <v>7.0699914999999998E-4</v>
      </c>
      <c r="G4068" s="45">
        <v>1.6719630399999999E-3</v>
      </c>
      <c r="H4068" s="45">
        <v>3.2003293100000001E-3</v>
      </c>
    </row>
    <row r="4069" spans="1:8" x14ac:dyDescent="0.35">
      <c r="A4069" s="45" t="s">
        <v>60</v>
      </c>
      <c r="B4069" s="45" t="s">
        <v>70</v>
      </c>
      <c r="C4069" s="45" t="s">
        <v>46</v>
      </c>
      <c r="D4069" s="45">
        <v>203</v>
      </c>
      <c r="E4069" s="45">
        <v>7.0950211800000001E-3</v>
      </c>
      <c r="F4069" s="45">
        <v>6.6964263999999996E-4</v>
      </c>
      <c r="G4069" s="45">
        <v>2.3287832900000002E-3</v>
      </c>
      <c r="H4069" s="45">
        <v>4.0965947999999997E-3</v>
      </c>
    </row>
    <row r="4070" spans="1:8" x14ac:dyDescent="0.35">
      <c r="A4070" s="45" t="s">
        <v>60</v>
      </c>
      <c r="B4070" s="45" t="s">
        <v>71</v>
      </c>
      <c r="C4070" s="45" t="s">
        <v>46</v>
      </c>
      <c r="D4070" s="45">
        <v>52</v>
      </c>
      <c r="E4070" s="45">
        <v>5.4131051599999999E-3</v>
      </c>
      <c r="F4070" s="45">
        <v>5.9027749000000005E-4</v>
      </c>
      <c r="G4070" s="45">
        <v>1.82425189E-3</v>
      </c>
      <c r="H4070" s="45">
        <v>2.9985752400000002E-3</v>
      </c>
    </row>
    <row r="4071" spans="1:8" x14ac:dyDescent="0.35">
      <c r="A4071" s="45" t="s">
        <v>60</v>
      </c>
      <c r="B4071" s="45" t="s">
        <v>69</v>
      </c>
      <c r="C4071" s="45" t="s">
        <v>47</v>
      </c>
      <c r="D4071" s="45">
        <v>25</v>
      </c>
      <c r="E4071" s="45">
        <v>4.99490718E-3</v>
      </c>
      <c r="F4071" s="45">
        <v>1.8842574000000001E-4</v>
      </c>
      <c r="G4071" s="45">
        <v>1.7203701300000001E-3</v>
      </c>
      <c r="H4071" s="45">
        <v>3.0726849099999998E-3</v>
      </c>
    </row>
    <row r="4072" spans="1:8" x14ac:dyDescent="0.35">
      <c r="A4072" s="45" t="s">
        <v>60</v>
      </c>
      <c r="B4072" s="45" t="s">
        <v>70</v>
      </c>
      <c r="C4072" s="45" t="s">
        <v>47</v>
      </c>
      <c r="D4072" s="45">
        <v>165</v>
      </c>
      <c r="E4072" s="45">
        <v>6.9069161300000003E-3</v>
      </c>
      <c r="F4072" s="45">
        <v>5.5499415999999996E-4</v>
      </c>
      <c r="G4072" s="45">
        <v>1.4775530700000001E-3</v>
      </c>
      <c r="H4072" s="45">
        <v>4.8624436700000001E-3</v>
      </c>
    </row>
    <row r="4073" spans="1:8" x14ac:dyDescent="0.35">
      <c r="A4073" s="45" t="s">
        <v>60</v>
      </c>
      <c r="B4073" s="45" t="s">
        <v>71</v>
      </c>
      <c r="C4073" s="45" t="s">
        <v>47</v>
      </c>
      <c r="D4073" s="45">
        <v>36</v>
      </c>
      <c r="E4073" s="45">
        <v>4.82060163E-3</v>
      </c>
      <c r="F4073" s="45">
        <v>2.6363146999999998E-4</v>
      </c>
      <c r="G4073" s="45">
        <v>1.04906099E-3</v>
      </c>
      <c r="H4073" s="45">
        <v>3.4969775799999999E-3</v>
      </c>
    </row>
    <row r="4074" spans="1:8" x14ac:dyDescent="0.35">
      <c r="A4074" s="45" t="s">
        <v>60</v>
      </c>
      <c r="B4074" s="45" t="s">
        <v>69</v>
      </c>
      <c r="C4074" s="45" t="s">
        <v>48</v>
      </c>
      <c r="D4074" s="45">
        <v>180</v>
      </c>
      <c r="E4074" s="45">
        <v>5.1731607799999999E-3</v>
      </c>
      <c r="F4074" s="45">
        <v>1.0825614799999999E-3</v>
      </c>
      <c r="G4074" s="45">
        <v>7.3212422999999996E-4</v>
      </c>
      <c r="H4074" s="45">
        <v>3.3584745400000002E-3</v>
      </c>
    </row>
    <row r="4075" spans="1:8" x14ac:dyDescent="0.35">
      <c r="A4075" s="45" t="s">
        <v>60</v>
      </c>
      <c r="B4075" s="45" t="s">
        <v>70</v>
      </c>
      <c r="C4075" s="45" t="s">
        <v>48</v>
      </c>
      <c r="D4075" s="45">
        <v>532</v>
      </c>
      <c r="E4075" s="45">
        <v>5.3906030099999998E-3</v>
      </c>
      <c r="F4075" s="45">
        <v>8.5458848999999998E-4</v>
      </c>
      <c r="G4075" s="45">
        <v>6.7590827000000003E-4</v>
      </c>
      <c r="H4075" s="45">
        <v>3.86010575E-3</v>
      </c>
    </row>
    <row r="4076" spans="1:8" x14ac:dyDescent="0.35">
      <c r="A4076" s="45" t="s">
        <v>60</v>
      </c>
      <c r="B4076" s="45" t="s">
        <v>71</v>
      </c>
      <c r="C4076" s="45" t="s">
        <v>48</v>
      </c>
      <c r="D4076" s="45">
        <v>32</v>
      </c>
      <c r="E4076" s="45">
        <v>5.5627891199999998E-3</v>
      </c>
      <c r="F4076" s="45">
        <v>1.0319008200000001E-3</v>
      </c>
      <c r="G4076" s="45">
        <v>7.0167802999999995E-4</v>
      </c>
      <c r="H4076" s="45">
        <v>3.8292098199999998E-3</v>
      </c>
    </row>
    <row r="4077" spans="1:8" x14ac:dyDescent="0.35">
      <c r="A4077" s="45" t="s">
        <v>60</v>
      </c>
      <c r="B4077" s="45" t="s">
        <v>69</v>
      </c>
      <c r="C4077" s="45" t="s">
        <v>49</v>
      </c>
      <c r="D4077" s="45">
        <v>110</v>
      </c>
      <c r="E4077" s="45">
        <v>5.7815654099999999E-3</v>
      </c>
      <c r="F4077" s="45">
        <v>9.2066474000000004E-4</v>
      </c>
      <c r="G4077" s="45">
        <v>1.36311002E-3</v>
      </c>
      <c r="H4077" s="45">
        <v>3.4977901699999999E-3</v>
      </c>
    </row>
    <row r="4078" spans="1:8" x14ac:dyDescent="0.35">
      <c r="A4078" s="45" t="s">
        <v>60</v>
      </c>
      <c r="B4078" s="45" t="s">
        <v>70</v>
      </c>
      <c r="C4078" s="45" t="s">
        <v>49</v>
      </c>
      <c r="D4078" s="45">
        <v>421</v>
      </c>
      <c r="E4078" s="45">
        <v>5.9416785200000002E-3</v>
      </c>
      <c r="F4078" s="45">
        <v>7.1121423E-4</v>
      </c>
      <c r="G4078" s="45">
        <v>1.2814504600000001E-3</v>
      </c>
      <c r="H4078" s="45">
        <v>3.9490133499999998E-3</v>
      </c>
    </row>
    <row r="4079" spans="1:8" x14ac:dyDescent="0.35">
      <c r="A4079" s="45" t="s">
        <v>60</v>
      </c>
      <c r="B4079" s="45" t="s">
        <v>71</v>
      </c>
      <c r="C4079" s="45" t="s">
        <v>49</v>
      </c>
      <c r="D4079" s="45">
        <v>56</v>
      </c>
      <c r="E4079" s="45">
        <v>5.3862844499999998E-3</v>
      </c>
      <c r="F4079" s="45">
        <v>6.7728977000000004E-4</v>
      </c>
      <c r="G4079" s="45">
        <v>1.5261240900000001E-3</v>
      </c>
      <c r="H4079" s="45">
        <v>3.1828701700000002E-3</v>
      </c>
    </row>
    <row r="4080" spans="1:8" x14ac:dyDescent="0.35">
      <c r="A4080" s="45" t="s">
        <v>60</v>
      </c>
      <c r="B4080" s="45" t="s">
        <v>69</v>
      </c>
      <c r="C4080" s="45" t="s">
        <v>50</v>
      </c>
      <c r="D4080" s="45">
        <v>66</v>
      </c>
      <c r="E4080" s="45">
        <v>5.2272725300000003E-3</v>
      </c>
      <c r="F4080" s="45">
        <v>7.6090749E-4</v>
      </c>
      <c r="G4080" s="45">
        <v>1.80537998E-3</v>
      </c>
      <c r="H4080" s="45">
        <v>2.66098462E-3</v>
      </c>
    </row>
    <row r="4081" spans="1:8" x14ac:dyDescent="0.35">
      <c r="A4081" s="45" t="s">
        <v>60</v>
      </c>
      <c r="B4081" s="45" t="s">
        <v>70</v>
      </c>
      <c r="C4081" s="45" t="s">
        <v>50</v>
      </c>
      <c r="D4081" s="45">
        <v>190</v>
      </c>
      <c r="E4081" s="45">
        <v>7.1038618499999996E-3</v>
      </c>
      <c r="F4081" s="45">
        <v>7.0071857000000002E-4</v>
      </c>
      <c r="G4081" s="45">
        <v>2.2515226500000002E-3</v>
      </c>
      <c r="H4081" s="45">
        <v>4.1516201100000004E-3</v>
      </c>
    </row>
    <row r="4082" spans="1:8" x14ac:dyDescent="0.35">
      <c r="A4082" s="45" t="s">
        <v>60</v>
      </c>
      <c r="B4082" s="45" t="s">
        <v>71</v>
      </c>
      <c r="C4082" s="45" t="s">
        <v>50</v>
      </c>
      <c r="D4082" s="45">
        <v>33</v>
      </c>
      <c r="E4082" s="45">
        <v>6.1900250299999999E-3</v>
      </c>
      <c r="F4082" s="45">
        <v>6.4008111000000002E-4</v>
      </c>
      <c r="G4082" s="45">
        <v>2.2408106800000001E-3</v>
      </c>
      <c r="H4082" s="45">
        <v>3.3091327599999998E-3</v>
      </c>
    </row>
    <row r="4083" spans="1:8" x14ac:dyDescent="0.35">
      <c r="A4083" s="45" t="s">
        <v>60</v>
      </c>
      <c r="B4083" s="45" t="s">
        <v>69</v>
      </c>
      <c r="C4083" s="45" t="s">
        <v>51</v>
      </c>
      <c r="D4083" s="45">
        <v>161</v>
      </c>
      <c r="E4083" s="45">
        <v>5.2285338199999998E-3</v>
      </c>
      <c r="F4083" s="45">
        <v>6.9545065999999998E-4</v>
      </c>
      <c r="G4083" s="45">
        <v>8.6388578999999999E-4</v>
      </c>
      <c r="H4083" s="45">
        <v>3.6691969400000001E-3</v>
      </c>
    </row>
    <row r="4084" spans="1:8" x14ac:dyDescent="0.35">
      <c r="A4084" s="45" t="s">
        <v>60</v>
      </c>
      <c r="B4084" s="45" t="s">
        <v>70</v>
      </c>
      <c r="C4084" s="45" t="s">
        <v>51</v>
      </c>
      <c r="D4084" s="45">
        <v>310</v>
      </c>
      <c r="E4084" s="45">
        <v>5.73525215E-3</v>
      </c>
      <c r="F4084" s="45">
        <v>6.3078679999999999E-4</v>
      </c>
      <c r="G4084" s="45">
        <v>8.4535519999999996E-4</v>
      </c>
      <c r="H4084" s="45">
        <v>4.2591096700000004E-3</v>
      </c>
    </row>
    <row r="4085" spans="1:8" x14ac:dyDescent="0.35">
      <c r="A4085" s="45" t="s">
        <v>60</v>
      </c>
      <c r="B4085" s="45" t="s">
        <v>71</v>
      </c>
      <c r="C4085" s="45" t="s">
        <v>51</v>
      </c>
      <c r="D4085" s="45">
        <v>51</v>
      </c>
      <c r="E4085" s="45">
        <v>5.4940538800000004E-3</v>
      </c>
      <c r="F4085" s="45">
        <v>7.4732179999999996E-4</v>
      </c>
      <c r="G4085" s="45">
        <v>7.9248342000000002E-4</v>
      </c>
      <c r="H4085" s="45">
        <v>3.95424811E-3</v>
      </c>
    </row>
    <row r="4086" spans="1:8" x14ac:dyDescent="0.35">
      <c r="A4086" s="45" t="s">
        <v>60</v>
      </c>
      <c r="B4086" s="45" t="s">
        <v>69</v>
      </c>
      <c r="C4086" s="45" t="s">
        <v>52</v>
      </c>
      <c r="D4086" s="45">
        <v>229</v>
      </c>
      <c r="E4086" s="45">
        <v>3.6401724200000002E-3</v>
      </c>
      <c r="F4086" s="45">
        <v>3.3817500999999998E-4</v>
      </c>
      <c r="G4086" s="45">
        <v>7.2006889000000005E-4</v>
      </c>
      <c r="H4086" s="45">
        <v>2.5819280300000001E-3</v>
      </c>
    </row>
    <row r="4087" spans="1:8" x14ac:dyDescent="0.35">
      <c r="A4087" s="45" t="s">
        <v>60</v>
      </c>
      <c r="B4087" s="45" t="s">
        <v>70</v>
      </c>
      <c r="C4087" s="45" t="s">
        <v>52</v>
      </c>
      <c r="D4087" s="45">
        <v>351</v>
      </c>
      <c r="E4087" s="45">
        <v>4.12712992E-3</v>
      </c>
      <c r="F4087" s="45">
        <v>3.5434449999999999E-4</v>
      </c>
      <c r="G4087" s="45">
        <v>6.8128733999999998E-4</v>
      </c>
      <c r="H4087" s="45">
        <v>3.0914976000000001E-3</v>
      </c>
    </row>
    <row r="4088" spans="1:8" x14ac:dyDescent="0.35">
      <c r="A4088" s="45" t="s">
        <v>60</v>
      </c>
      <c r="B4088" s="45" t="s">
        <v>71</v>
      </c>
      <c r="C4088" s="45" t="s">
        <v>52</v>
      </c>
      <c r="D4088" s="45">
        <v>72</v>
      </c>
      <c r="E4088" s="45">
        <v>3.66544473E-3</v>
      </c>
      <c r="F4088" s="45">
        <v>3.2423458999999999E-4</v>
      </c>
      <c r="G4088" s="45">
        <v>6.6406224999999996E-4</v>
      </c>
      <c r="H4088" s="45">
        <v>2.6771474000000001E-3</v>
      </c>
    </row>
    <row r="4089" spans="1:8" x14ac:dyDescent="0.35">
      <c r="A4089" s="45" t="s">
        <v>60</v>
      </c>
      <c r="B4089" s="45" t="s">
        <v>69</v>
      </c>
      <c r="C4089" s="45" t="s">
        <v>53</v>
      </c>
      <c r="D4089" s="45">
        <v>34</v>
      </c>
      <c r="E4089" s="45">
        <v>5.1058684800000002E-3</v>
      </c>
      <c r="F4089" s="45">
        <v>4.7623887999999998E-4</v>
      </c>
      <c r="G4089" s="45">
        <v>1.63058255E-3</v>
      </c>
      <c r="H4089" s="45">
        <v>2.9990466200000001E-3</v>
      </c>
    </row>
    <row r="4090" spans="1:8" x14ac:dyDescent="0.35">
      <c r="A4090" s="45" t="s">
        <v>60</v>
      </c>
      <c r="B4090" s="45" t="s">
        <v>70</v>
      </c>
      <c r="C4090" s="45" t="s">
        <v>53</v>
      </c>
      <c r="D4090" s="45">
        <v>125</v>
      </c>
      <c r="E4090" s="45">
        <v>6.71777752E-3</v>
      </c>
      <c r="F4090" s="45">
        <v>4.4648125000000001E-4</v>
      </c>
      <c r="G4090" s="45">
        <v>1.5924071700000001E-3</v>
      </c>
      <c r="H4090" s="45">
        <v>4.6788886200000001E-3</v>
      </c>
    </row>
    <row r="4091" spans="1:8" x14ac:dyDescent="0.35">
      <c r="A4091" s="45" t="s">
        <v>60</v>
      </c>
      <c r="B4091" s="45" t="s">
        <v>71</v>
      </c>
      <c r="C4091" s="45" t="s">
        <v>53</v>
      </c>
      <c r="D4091" s="45">
        <v>7</v>
      </c>
      <c r="E4091" s="45">
        <v>5.5208331299999996E-3</v>
      </c>
      <c r="F4091" s="45">
        <v>1.3558183000000001E-4</v>
      </c>
      <c r="G4091" s="45">
        <v>1.39880932E-3</v>
      </c>
      <c r="H4091" s="45">
        <v>3.9864415599999998E-3</v>
      </c>
    </row>
    <row r="4092" spans="1:8" x14ac:dyDescent="0.35">
      <c r="A4092" s="45" t="s">
        <v>60</v>
      </c>
      <c r="B4092" s="45" t="s">
        <v>69</v>
      </c>
      <c r="C4092" s="45" t="s">
        <v>54</v>
      </c>
      <c r="D4092" s="45">
        <v>675</v>
      </c>
      <c r="E4092" s="45">
        <v>4.7987823400000001E-3</v>
      </c>
      <c r="F4092" s="45">
        <v>1.0958159399999999E-3</v>
      </c>
      <c r="G4092" s="45">
        <v>8.3287013000000001E-4</v>
      </c>
      <c r="H4092" s="45">
        <v>2.8700957799999999E-3</v>
      </c>
    </row>
    <row r="4093" spans="1:8" x14ac:dyDescent="0.35">
      <c r="A4093" s="45" t="s">
        <v>60</v>
      </c>
      <c r="B4093" s="45" t="s">
        <v>70</v>
      </c>
      <c r="C4093" s="45" t="s">
        <v>54</v>
      </c>
      <c r="D4093" s="45">
        <v>1107</v>
      </c>
      <c r="E4093" s="45">
        <v>4.5907250300000002E-3</v>
      </c>
      <c r="F4093" s="45">
        <v>8.0087967999999999E-4</v>
      </c>
      <c r="G4093" s="45">
        <v>8.0055556000000003E-4</v>
      </c>
      <c r="H4093" s="45">
        <v>2.9892893000000001E-3</v>
      </c>
    </row>
    <row r="4094" spans="1:8" x14ac:dyDescent="0.35">
      <c r="A4094" s="45" t="s">
        <v>60</v>
      </c>
      <c r="B4094" s="45" t="s">
        <v>71</v>
      </c>
      <c r="C4094" s="45" t="s">
        <v>54</v>
      </c>
      <c r="D4094" s="45">
        <v>168</v>
      </c>
      <c r="E4094" s="45">
        <v>5.1275901399999999E-3</v>
      </c>
      <c r="F4094" s="45">
        <v>1.2522732300000001E-3</v>
      </c>
      <c r="G4094" s="45">
        <v>8.0894484000000003E-4</v>
      </c>
      <c r="H4094" s="45">
        <v>3.0663715699999999E-3</v>
      </c>
    </row>
    <row r="4095" spans="1:8" x14ac:dyDescent="0.35">
      <c r="A4095" s="45" t="s">
        <v>60</v>
      </c>
      <c r="B4095" s="45" t="s">
        <v>69</v>
      </c>
      <c r="C4095" s="45" t="s">
        <v>55</v>
      </c>
      <c r="D4095" s="45">
        <v>132</v>
      </c>
      <c r="E4095" s="45">
        <v>5.1985126599999997E-3</v>
      </c>
      <c r="F4095" s="45">
        <v>7.9334995000000005E-4</v>
      </c>
      <c r="G4095" s="45">
        <v>1.59722198E-3</v>
      </c>
      <c r="H4095" s="45">
        <v>2.80794025E-3</v>
      </c>
    </row>
    <row r="4096" spans="1:8" x14ac:dyDescent="0.35">
      <c r="A4096" s="45" t="s">
        <v>60</v>
      </c>
      <c r="B4096" s="45" t="s">
        <v>70</v>
      </c>
      <c r="C4096" s="45" t="s">
        <v>55</v>
      </c>
      <c r="D4096" s="45">
        <v>258</v>
      </c>
      <c r="E4096" s="45">
        <v>6.3469887200000002E-3</v>
      </c>
      <c r="F4096" s="45">
        <v>6.4536655000000005E-4</v>
      </c>
      <c r="G4096" s="45">
        <v>1.64118552E-3</v>
      </c>
      <c r="H4096" s="45">
        <v>4.06043615E-3</v>
      </c>
    </row>
    <row r="4097" spans="1:8" x14ac:dyDescent="0.35">
      <c r="A4097" s="45" t="s">
        <v>60</v>
      </c>
      <c r="B4097" s="45" t="s">
        <v>71</v>
      </c>
      <c r="C4097" s="45" t="s">
        <v>55</v>
      </c>
      <c r="D4097" s="45">
        <v>47</v>
      </c>
      <c r="E4097" s="45">
        <v>5.7436955600000004E-3</v>
      </c>
      <c r="F4097" s="45">
        <v>7.5674718000000004E-4</v>
      </c>
      <c r="G4097" s="45">
        <v>1.6528760599999999E-3</v>
      </c>
      <c r="H4097" s="45">
        <v>3.3340718600000001E-3</v>
      </c>
    </row>
    <row r="4098" spans="1:8" x14ac:dyDescent="0.35">
      <c r="A4098" s="45" t="s">
        <v>60</v>
      </c>
      <c r="B4098" s="45" t="s">
        <v>69</v>
      </c>
      <c r="C4098" s="45" t="s">
        <v>56</v>
      </c>
      <c r="D4098" s="45">
        <v>290</v>
      </c>
      <c r="E4098" s="45">
        <v>4.7209847599999997E-3</v>
      </c>
      <c r="F4098" s="45">
        <v>8.0435800000000003E-4</v>
      </c>
      <c r="G4098" s="45">
        <v>8.8585545E-4</v>
      </c>
      <c r="H4098" s="45">
        <v>3.0307708300000001E-3</v>
      </c>
    </row>
    <row r="4099" spans="1:8" x14ac:dyDescent="0.35">
      <c r="A4099" s="45" t="s">
        <v>60</v>
      </c>
      <c r="B4099" s="45" t="s">
        <v>70</v>
      </c>
      <c r="C4099" s="45" t="s">
        <v>56</v>
      </c>
      <c r="D4099" s="45">
        <v>816</v>
      </c>
      <c r="E4099" s="45">
        <v>4.9231938600000002E-3</v>
      </c>
      <c r="F4099" s="45">
        <v>6.7034573000000004E-4</v>
      </c>
      <c r="G4099" s="45">
        <v>8.9551538000000005E-4</v>
      </c>
      <c r="H4099" s="45">
        <v>3.35733227E-3</v>
      </c>
    </row>
    <row r="4100" spans="1:8" x14ac:dyDescent="0.35">
      <c r="A4100" s="45" t="s">
        <v>60</v>
      </c>
      <c r="B4100" s="45" t="s">
        <v>71</v>
      </c>
      <c r="C4100" s="45" t="s">
        <v>56</v>
      </c>
      <c r="D4100" s="45">
        <v>105</v>
      </c>
      <c r="E4100" s="45">
        <v>4.84766287E-3</v>
      </c>
      <c r="F4100" s="45">
        <v>7.3192218000000002E-4</v>
      </c>
      <c r="G4100" s="45">
        <v>9.2901211999999996E-4</v>
      </c>
      <c r="H4100" s="45">
        <v>3.1867281500000001E-3</v>
      </c>
    </row>
    <row r="4101" spans="1:8" x14ac:dyDescent="0.35">
      <c r="A4101" s="45" t="s">
        <v>61</v>
      </c>
      <c r="B4101" s="45" t="s">
        <v>69</v>
      </c>
      <c r="C4101" s="45" t="s">
        <v>9</v>
      </c>
      <c r="D4101" s="45">
        <v>9704</v>
      </c>
      <c r="E4101" s="45">
        <v>4.9070517399999996E-3</v>
      </c>
      <c r="F4101" s="45">
        <v>9.6391832000000005E-4</v>
      </c>
      <c r="G4101" s="45">
        <v>9.1729164000000003E-4</v>
      </c>
      <c r="H4101" s="45">
        <v>3.02580074E-3</v>
      </c>
    </row>
    <row r="4102" spans="1:8" x14ac:dyDescent="0.35">
      <c r="A4102" s="45" t="s">
        <v>61</v>
      </c>
      <c r="B4102" s="45" t="s">
        <v>70</v>
      </c>
      <c r="C4102" s="45" t="s">
        <v>9</v>
      </c>
      <c r="D4102" s="45">
        <v>17394</v>
      </c>
      <c r="E4102" s="45">
        <v>5.7252977500000003E-3</v>
      </c>
      <c r="F4102" s="45">
        <v>8.0443183999999999E-4</v>
      </c>
      <c r="G4102" s="45">
        <v>1.1475531699999999E-3</v>
      </c>
      <c r="H4102" s="45">
        <v>3.7731944899999999E-3</v>
      </c>
    </row>
    <row r="4103" spans="1:8" x14ac:dyDescent="0.35">
      <c r="A4103" s="45" t="s">
        <v>61</v>
      </c>
      <c r="B4103" s="45" t="s">
        <v>71</v>
      </c>
      <c r="C4103" s="45" t="s">
        <v>9</v>
      </c>
      <c r="D4103" s="45">
        <v>3040</v>
      </c>
      <c r="E4103" s="45">
        <v>5.37240702E-3</v>
      </c>
      <c r="F4103" s="45">
        <v>9.3825359999999999E-4</v>
      </c>
      <c r="G4103" s="45">
        <v>1.1442073899999999E-3</v>
      </c>
      <c r="H4103" s="45">
        <v>3.2898541699999998E-3</v>
      </c>
    </row>
    <row r="4104" spans="1:8" x14ac:dyDescent="0.35">
      <c r="A4104" s="45" t="s">
        <v>61</v>
      </c>
      <c r="B4104" s="45" t="s">
        <v>69</v>
      </c>
      <c r="C4104" s="45" t="s">
        <v>14</v>
      </c>
      <c r="D4104" s="45">
        <v>184</v>
      </c>
      <c r="E4104" s="45">
        <v>5.10435512E-3</v>
      </c>
      <c r="F4104" s="45">
        <v>1.0429873999999999E-3</v>
      </c>
      <c r="G4104" s="45">
        <v>9.482561E-4</v>
      </c>
      <c r="H4104" s="45">
        <v>3.1131111599999998E-3</v>
      </c>
    </row>
    <row r="4105" spans="1:8" x14ac:dyDescent="0.35">
      <c r="A4105" s="45" t="s">
        <v>61</v>
      </c>
      <c r="B4105" s="45" t="s">
        <v>70</v>
      </c>
      <c r="C4105" s="45" t="s">
        <v>14</v>
      </c>
      <c r="D4105" s="45">
        <v>274</v>
      </c>
      <c r="E4105" s="45">
        <v>5.9581556699999996E-3</v>
      </c>
      <c r="F4105" s="45">
        <v>8.3654341999999998E-4</v>
      </c>
      <c r="G4105" s="45">
        <v>1.2933391599999999E-3</v>
      </c>
      <c r="H4105" s="45">
        <v>3.82827259E-3</v>
      </c>
    </row>
    <row r="4106" spans="1:8" x14ac:dyDescent="0.35">
      <c r="A4106" s="45" t="s">
        <v>61</v>
      </c>
      <c r="B4106" s="45" t="s">
        <v>71</v>
      </c>
      <c r="C4106" s="45" t="s">
        <v>14</v>
      </c>
      <c r="D4106" s="45">
        <v>46</v>
      </c>
      <c r="E4106" s="45">
        <v>5.6501607999999998E-3</v>
      </c>
      <c r="F4106" s="45">
        <v>9.2969986000000001E-4</v>
      </c>
      <c r="G4106" s="45">
        <v>9.6039624999999995E-4</v>
      </c>
      <c r="H4106" s="45">
        <v>3.7600642100000001E-3</v>
      </c>
    </row>
    <row r="4107" spans="1:8" x14ac:dyDescent="0.35">
      <c r="A4107" s="45" t="s">
        <v>61</v>
      </c>
      <c r="B4107" s="45" t="s">
        <v>69</v>
      </c>
      <c r="C4107" s="45" t="s">
        <v>15</v>
      </c>
      <c r="D4107" s="45">
        <v>157</v>
      </c>
      <c r="E4107" s="45">
        <v>5.1084422100000004E-3</v>
      </c>
      <c r="F4107" s="45">
        <v>7.2179440000000002E-4</v>
      </c>
      <c r="G4107" s="45">
        <v>1.42818152E-3</v>
      </c>
      <c r="H4107" s="45">
        <v>2.9584657999999998E-3</v>
      </c>
    </row>
    <row r="4108" spans="1:8" x14ac:dyDescent="0.35">
      <c r="A4108" s="45" t="s">
        <v>61</v>
      </c>
      <c r="B4108" s="45" t="s">
        <v>70</v>
      </c>
      <c r="C4108" s="45" t="s">
        <v>15</v>
      </c>
      <c r="D4108" s="45">
        <v>230</v>
      </c>
      <c r="E4108" s="45">
        <v>5.7098930900000002E-3</v>
      </c>
      <c r="F4108" s="45">
        <v>5.1887050999999997E-4</v>
      </c>
      <c r="G4108" s="45">
        <v>1.7215678000000001E-3</v>
      </c>
      <c r="H4108" s="45">
        <v>3.4694542700000001E-3</v>
      </c>
    </row>
    <row r="4109" spans="1:8" x14ac:dyDescent="0.35">
      <c r="A4109" s="45" t="s">
        <v>61</v>
      </c>
      <c r="B4109" s="45" t="s">
        <v>71</v>
      </c>
      <c r="C4109" s="45" t="s">
        <v>15</v>
      </c>
      <c r="D4109" s="45">
        <v>53</v>
      </c>
      <c r="E4109" s="45">
        <v>5.5081671299999999E-3</v>
      </c>
      <c r="F4109" s="45">
        <v>5.6647423000000003E-4</v>
      </c>
      <c r="G4109" s="45">
        <v>1.7883033600000001E-3</v>
      </c>
      <c r="H4109" s="45">
        <v>3.1533890199999999E-3</v>
      </c>
    </row>
    <row r="4110" spans="1:8" x14ac:dyDescent="0.35">
      <c r="A4110" s="45" t="s">
        <v>61</v>
      </c>
      <c r="B4110" s="45" t="s">
        <v>69</v>
      </c>
      <c r="C4110" s="45" t="s">
        <v>16</v>
      </c>
      <c r="D4110" s="45">
        <v>142</v>
      </c>
      <c r="E4110" s="45">
        <v>5.2978283600000004E-3</v>
      </c>
      <c r="F4110" s="45">
        <v>9.9977154999999996E-4</v>
      </c>
      <c r="G4110" s="45">
        <v>9.5429032000000002E-4</v>
      </c>
      <c r="H4110" s="45">
        <v>3.3437660799999999E-3</v>
      </c>
    </row>
    <row r="4111" spans="1:8" x14ac:dyDescent="0.35">
      <c r="A4111" s="45" t="s">
        <v>61</v>
      </c>
      <c r="B4111" s="45" t="s">
        <v>70</v>
      </c>
      <c r="C4111" s="45" t="s">
        <v>16</v>
      </c>
      <c r="D4111" s="45">
        <v>225</v>
      </c>
      <c r="E4111" s="45">
        <v>6.1274689000000004E-3</v>
      </c>
      <c r="F4111" s="45">
        <v>8.8364173000000002E-4</v>
      </c>
      <c r="G4111" s="45">
        <v>9.9583310000000004E-4</v>
      </c>
      <c r="H4111" s="45">
        <v>4.2479935799999997E-3</v>
      </c>
    </row>
    <row r="4112" spans="1:8" x14ac:dyDescent="0.35">
      <c r="A4112" s="45" t="s">
        <v>61</v>
      </c>
      <c r="B4112" s="45" t="s">
        <v>71</v>
      </c>
      <c r="C4112" s="45" t="s">
        <v>16</v>
      </c>
      <c r="D4112" s="45">
        <v>25</v>
      </c>
      <c r="E4112" s="45">
        <v>5.55324046E-3</v>
      </c>
      <c r="F4112" s="45">
        <v>1.07407382E-3</v>
      </c>
      <c r="G4112" s="45">
        <v>1.06388877E-3</v>
      </c>
      <c r="H4112" s="45">
        <v>3.4152775200000001E-3</v>
      </c>
    </row>
    <row r="4113" spans="1:8" x14ac:dyDescent="0.35">
      <c r="A4113" s="45" t="s">
        <v>61</v>
      </c>
      <c r="B4113" s="45" t="s">
        <v>69</v>
      </c>
      <c r="C4113" s="45" t="s">
        <v>17</v>
      </c>
      <c r="D4113" s="45">
        <v>92</v>
      </c>
      <c r="E4113" s="45">
        <v>6.4702846E-3</v>
      </c>
      <c r="F4113" s="45">
        <v>1.0382697100000001E-3</v>
      </c>
      <c r="G4113" s="45">
        <v>9.5662212000000003E-4</v>
      </c>
      <c r="H4113" s="45">
        <v>4.4753922599999997E-3</v>
      </c>
    </row>
    <row r="4114" spans="1:8" x14ac:dyDescent="0.35">
      <c r="A4114" s="45" t="s">
        <v>61</v>
      </c>
      <c r="B4114" s="45" t="s">
        <v>70</v>
      </c>
      <c r="C4114" s="45" t="s">
        <v>17</v>
      </c>
      <c r="D4114" s="45">
        <v>257</v>
      </c>
      <c r="E4114" s="45">
        <v>6.9288169399999997E-3</v>
      </c>
      <c r="F4114" s="45">
        <v>8.6494787000000002E-4</v>
      </c>
      <c r="G4114" s="45">
        <v>1.1387175300000001E-3</v>
      </c>
      <c r="H4114" s="45">
        <v>4.9251511099999996E-3</v>
      </c>
    </row>
    <row r="4115" spans="1:8" x14ac:dyDescent="0.35">
      <c r="A4115" s="45" t="s">
        <v>61</v>
      </c>
      <c r="B4115" s="45" t="s">
        <v>71</v>
      </c>
      <c r="C4115" s="45" t="s">
        <v>17</v>
      </c>
      <c r="D4115" s="45">
        <v>57</v>
      </c>
      <c r="E4115" s="45">
        <v>5.9171943500000001E-3</v>
      </c>
      <c r="F4115" s="45">
        <v>1.0268434600000001E-3</v>
      </c>
      <c r="G4115" s="45">
        <v>8.9404621000000004E-4</v>
      </c>
      <c r="H4115" s="45">
        <v>3.9963041700000002E-3</v>
      </c>
    </row>
    <row r="4116" spans="1:8" x14ac:dyDescent="0.35">
      <c r="A4116" s="45" t="s">
        <v>61</v>
      </c>
      <c r="B4116" s="45" t="s">
        <v>69</v>
      </c>
      <c r="C4116" s="45" t="s">
        <v>18</v>
      </c>
      <c r="D4116" s="45">
        <v>48</v>
      </c>
      <c r="E4116" s="45">
        <v>5.7764272499999996E-3</v>
      </c>
      <c r="F4116" s="45">
        <v>6.6695581000000002E-4</v>
      </c>
      <c r="G4116" s="45">
        <v>1.09495536E-3</v>
      </c>
      <c r="H4116" s="45">
        <v>4.0145156E-3</v>
      </c>
    </row>
    <row r="4117" spans="1:8" x14ac:dyDescent="0.35">
      <c r="A4117" s="45" t="s">
        <v>61</v>
      </c>
      <c r="B4117" s="45" t="s">
        <v>70</v>
      </c>
      <c r="C4117" s="45" t="s">
        <v>18</v>
      </c>
      <c r="D4117" s="45">
        <v>201</v>
      </c>
      <c r="E4117" s="45">
        <v>6.9618917000000002E-3</v>
      </c>
      <c r="F4117" s="45">
        <v>6.3081558999999998E-4</v>
      </c>
      <c r="G4117" s="45">
        <v>1.4476803499999999E-3</v>
      </c>
      <c r="H4117" s="45">
        <v>4.8833952600000003E-3</v>
      </c>
    </row>
    <row r="4118" spans="1:8" x14ac:dyDescent="0.35">
      <c r="A4118" s="45" t="s">
        <v>61</v>
      </c>
      <c r="B4118" s="45" t="s">
        <v>71</v>
      </c>
      <c r="C4118" s="45" t="s">
        <v>18</v>
      </c>
      <c r="D4118" s="45">
        <v>32</v>
      </c>
      <c r="E4118" s="45">
        <v>6.9791664400000002E-3</v>
      </c>
      <c r="F4118" s="45">
        <v>1.5794991899999999E-3</v>
      </c>
      <c r="G4118" s="45">
        <v>1.5983070199999999E-3</v>
      </c>
      <c r="H4118" s="45">
        <v>3.8013596499999998E-3</v>
      </c>
    </row>
    <row r="4119" spans="1:8" x14ac:dyDescent="0.35">
      <c r="A4119" s="45" t="s">
        <v>61</v>
      </c>
      <c r="B4119" s="45" t="s">
        <v>69</v>
      </c>
      <c r="C4119" s="45" t="s">
        <v>19</v>
      </c>
      <c r="D4119" s="45">
        <v>87</v>
      </c>
      <c r="E4119" s="45">
        <v>5.9357702699999997E-3</v>
      </c>
      <c r="F4119" s="45">
        <v>8.5062769999999998E-4</v>
      </c>
      <c r="G4119" s="45">
        <v>1.2256543099999999E-3</v>
      </c>
      <c r="H4119" s="45">
        <v>3.85948786E-3</v>
      </c>
    </row>
    <row r="4120" spans="1:8" x14ac:dyDescent="0.35">
      <c r="A4120" s="45" t="s">
        <v>61</v>
      </c>
      <c r="B4120" s="45" t="s">
        <v>70</v>
      </c>
      <c r="C4120" s="45" t="s">
        <v>19</v>
      </c>
      <c r="D4120" s="45">
        <v>315</v>
      </c>
      <c r="E4120" s="45">
        <v>6.1794530300000004E-3</v>
      </c>
      <c r="F4120" s="45">
        <v>8.1103003000000001E-4</v>
      </c>
      <c r="G4120" s="45">
        <v>1.3218325E-3</v>
      </c>
      <c r="H4120" s="45">
        <v>4.04659001E-3</v>
      </c>
    </row>
    <row r="4121" spans="1:8" x14ac:dyDescent="0.35">
      <c r="A4121" s="45" t="s">
        <v>61</v>
      </c>
      <c r="B4121" s="45" t="s">
        <v>71</v>
      </c>
      <c r="C4121" s="45" t="s">
        <v>19</v>
      </c>
      <c r="D4121" s="45">
        <v>29</v>
      </c>
      <c r="E4121" s="45">
        <v>7.0079020299999998E-3</v>
      </c>
      <c r="F4121" s="45">
        <v>1.2368292999999999E-3</v>
      </c>
      <c r="G4121" s="45">
        <v>1.39846723E-3</v>
      </c>
      <c r="H4121" s="45">
        <v>4.37260519E-3</v>
      </c>
    </row>
    <row r="4122" spans="1:8" x14ac:dyDescent="0.35">
      <c r="A4122" s="45" t="s">
        <v>61</v>
      </c>
      <c r="B4122" s="45" t="s">
        <v>69</v>
      </c>
      <c r="C4122" s="45" t="s">
        <v>20</v>
      </c>
      <c r="D4122" s="45">
        <v>37</v>
      </c>
      <c r="E4122" s="45">
        <v>4.0305928600000004E-3</v>
      </c>
      <c r="F4122" s="45">
        <v>9.6283759000000005E-4</v>
      </c>
      <c r="G4122" s="45">
        <v>5.0832055999999997E-4</v>
      </c>
      <c r="H4122" s="45">
        <v>2.5594342100000002E-3</v>
      </c>
    </row>
    <row r="4123" spans="1:8" x14ac:dyDescent="0.35">
      <c r="A4123" s="45" t="s">
        <v>61</v>
      </c>
      <c r="B4123" s="45" t="s">
        <v>70</v>
      </c>
      <c r="C4123" s="45" t="s">
        <v>20</v>
      </c>
      <c r="D4123" s="45">
        <v>166</v>
      </c>
      <c r="E4123" s="45">
        <v>4.02275746E-3</v>
      </c>
      <c r="F4123" s="45">
        <v>7.3585985999999998E-4</v>
      </c>
      <c r="G4123" s="45">
        <v>5.1678911999999998E-4</v>
      </c>
      <c r="H4123" s="45">
        <v>2.7701079799999999E-3</v>
      </c>
    </row>
    <row r="4124" spans="1:8" x14ac:dyDescent="0.35">
      <c r="A4124" s="45" t="s">
        <v>61</v>
      </c>
      <c r="B4124" s="45" t="s">
        <v>71</v>
      </c>
      <c r="C4124" s="45" t="s">
        <v>20</v>
      </c>
      <c r="D4124" s="45">
        <v>8</v>
      </c>
      <c r="E4124" s="45">
        <v>3.6660876700000001E-3</v>
      </c>
      <c r="F4124" s="45">
        <v>5.5121501000000004E-4</v>
      </c>
      <c r="G4124" s="45">
        <v>4.9189790999999998E-4</v>
      </c>
      <c r="H4124" s="45">
        <v>2.6229742999999998E-3</v>
      </c>
    </row>
    <row r="4125" spans="1:8" x14ac:dyDescent="0.35">
      <c r="A4125" s="45" t="s">
        <v>61</v>
      </c>
      <c r="B4125" s="45" t="s">
        <v>69</v>
      </c>
      <c r="C4125" s="45" t="s">
        <v>21</v>
      </c>
      <c r="D4125" s="45">
        <v>41</v>
      </c>
      <c r="E4125" s="45">
        <v>6.2449184700000002E-3</v>
      </c>
      <c r="F4125" s="45">
        <v>1.26157382E-3</v>
      </c>
      <c r="G4125" s="45">
        <v>1.95206615E-3</v>
      </c>
      <c r="H4125" s="45">
        <v>3.0312779699999998E-3</v>
      </c>
    </row>
    <row r="4126" spans="1:8" x14ac:dyDescent="0.35">
      <c r="A4126" s="45" t="s">
        <v>61</v>
      </c>
      <c r="B4126" s="45" t="s">
        <v>70</v>
      </c>
      <c r="C4126" s="45" t="s">
        <v>21</v>
      </c>
      <c r="D4126" s="45">
        <v>196</v>
      </c>
      <c r="E4126" s="45">
        <v>7.83877763E-3</v>
      </c>
      <c r="F4126" s="45">
        <v>1.1050286000000001E-3</v>
      </c>
      <c r="G4126" s="45">
        <v>1.70947869E-3</v>
      </c>
      <c r="H4126" s="45">
        <v>5.0242698800000004E-3</v>
      </c>
    </row>
    <row r="4127" spans="1:8" x14ac:dyDescent="0.35">
      <c r="A4127" s="45" t="s">
        <v>61</v>
      </c>
      <c r="B4127" s="45" t="s">
        <v>71</v>
      </c>
      <c r="C4127" s="45" t="s">
        <v>21</v>
      </c>
      <c r="D4127" s="45">
        <v>35</v>
      </c>
      <c r="E4127" s="45">
        <v>7.7136240600000003E-3</v>
      </c>
      <c r="F4127" s="45">
        <v>1.4275790799999999E-3</v>
      </c>
      <c r="G4127" s="45">
        <v>1.3650791199999999E-3</v>
      </c>
      <c r="H4127" s="45">
        <v>4.9209653699999996E-3</v>
      </c>
    </row>
    <row r="4128" spans="1:8" x14ac:dyDescent="0.35">
      <c r="A4128" s="45" t="s">
        <v>61</v>
      </c>
      <c r="B4128" s="45" t="s">
        <v>69</v>
      </c>
      <c r="C4128" s="45" t="s">
        <v>22</v>
      </c>
      <c r="D4128" s="45">
        <v>41</v>
      </c>
      <c r="E4128" s="45">
        <v>5.6292342000000004E-3</v>
      </c>
      <c r="F4128" s="45">
        <v>1.22656933E-3</v>
      </c>
      <c r="G4128" s="45">
        <v>1.6133127799999999E-3</v>
      </c>
      <c r="H4128" s="45">
        <v>2.7893516199999999E-3</v>
      </c>
    </row>
    <row r="4129" spans="1:8" x14ac:dyDescent="0.35">
      <c r="A4129" s="45" t="s">
        <v>61</v>
      </c>
      <c r="B4129" s="45" t="s">
        <v>70</v>
      </c>
      <c r="C4129" s="45" t="s">
        <v>22</v>
      </c>
      <c r="D4129" s="45">
        <v>230</v>
      </c>
      <c r="E4129" s="45">
        <v>6.9335746199999998E-3</v>
      </c>
      <c r="F4129" s="45">
        <v>9.9275335999999994E-4</v>
      </c>
      <c r="G4129" s="45">
        <v>1.5761370299999999E-3</v>
      </c>
      <c r="H4129" s="45">
        <v>4.3646837599999998E-3</v>
      </c>
    </row>
    <row r="4130" spans="1:8" x14ac:dyDescent="0.35">
      <c r="A4130" s="45" t="s">
        <v>61</v>
      </c>
      <c r="B4130" s="45" t="s">
        <v>71</v>
      </c>
      <c r="C4130" s="45" t="s">
        <v>22</v>
      </c>
      <c r="D4130" s="45">
        <v>11</v>
      </c>
      <c r="E4130" s="45">
        <v>9.2824071899999996E-3</v>
      </c>
      <c r="F4130" s="45">
        <v>1.0700756200000001E-3</v>
      </c>
      <c r="G4130" s="45">
        <v>2.6336277699999999E-3</v>
      </c>
      <c r="H4130" s="45">
        <v>5.5787035299999996E-3</v>
      </c>
    </row>
    <row r="4131" spans="1:8" x14ac:dyDescent="0.35">
      <c r="A4131" s="45" t="s">
        <v>61</v>
      </c>
      <c r="B4131" s="45" t="s">
        <v>69</v>
      </c>
      <c r="C4131" s="45" t="s">
        <v>23</v>
      </c>
      <c r="D4131" s="45">
        <v>84</v>
      </c>
      <c r="E4131" s="45">
        <v>5.3078149999999996E-3</v>
      </c>
      <c r="F4131" s="45">
        <v>4.2713821E-4</v>
      </c>
      <c r="G4131" s="45">
        <v>1.4993934799999999E-3</v>
      </c>
      <c r="H4131" s="45">
        <v>3.3812828499999999E-3</v>
      </c>
    </row>
    <row r="4132" spans="1:8" x14ac:dyDescent="0.35">
      <c r="A4132" s="45" t="s">
        <v>61</v>
      </c>
      <c r="B4132" s="45" t="s">
        <v>70</v>
      </c>
      <c r="C4132" s="45" t="s">
        <v>23</v>
      </c>
      <c r="D4132" s="45">
        <v>371</v>
      </c>
      <c r="E4132" s="45">
        <v>6.1877618200000001E-3</v>
      </c>
      <c r="F4132" s="45">
        <v>4.4321505000000002E-4</v>
      </c>
      <c r="G4132" s="45">
        <v>1.7002343699999999E-3</v>
      </c>
      <c r="H4132" s="45">
        <v>4.0443119199999999E-3</v>
      </c>
    </row>
    <row r="4133" spans="1:8" x14ac:dyDescent="0.35">
      <c r="A4133" s="45" t="s">
        <v>61</v>
      </c>
      <c r="B4133" s="45" t="s">
        <v>71</v>
      </c>
      <c r="C4133" s="45" t="s">
        <v>23</v>
      </c>
      <c r="D4133" s="45">
        <v>37</v>
      </c>
      <c r="E4133" s="45">
        <v>6.5402901000000003E-3</v>
      </c>
      <c r="F4133" s="45">
        <v>4.8454675999999998E-4</v>
      </c>
      <c r="G4133" s="45">
        <v>2.0173295899999998E-3</v>
      </c>
      <c r="H4133" s="45">
        <v>4.0384131900000004E-3</v>
      </c>
    </row>
    <row r="4134" spans="1:8" x14ac:dyDescent="0.35">
      <c r="A4134" s="45" t="s">
        <v>61</v>
      </c>
      <c r="B4134" s="45" t="s">
        <v>69</v>
      </c>
      <c r="C4134" s="45" t="s">
        <v>24</v>
      </c>
      <c r="D4134" s="45">
        <v>276</v>
      </c>
      <c r="E4134" s="45">
        <v>5.4645562499999996E-3</v>
      </c>
      <c r="F4134" s="45">
        <v>1.15816202E-3</v>
      </c>
      <c r="G4134" s="45">
        <v>1.2761672400000001E-3</v>
      </c>
      <c r="H4134" s="45">
        <v>3.03022654E-3</v>
      </c>
    </row>
    <row r="4135" spans="1:8" x14ac:dyDescent="0.35">
      <c r="A4135" s="45" t="s">
        <v>61</v>
      </c>
      <c r="B4135" s="45" t="s">
        <v>70</v>
      </c>
      <c r="C4135" s="45" t="s">
        <v>24</v>
      </c>
      <c r="D4135" s="45">
        <v>527</v>
      </c>
      <c r="E4135" s="45">
        <v>7.0072560699999996E-3</v>
      </c>
      <c r="F4135" s="45">
        <v>1.1448008700000001E-3</v>
      </c>
      <c r="G4135" s="45">
        <v>1.62478453E-3</v>
      </c>
      <c r="H4135" s="45">
        <v>4.23767018E-3</v>
      </c>
    </row>
    <row r="4136" spans="1:8" x14ac:dyDescent="0.35">
      <c r="A4136" s="45" t="s">
        <v>61</v>
      </c>
      <c r="B4136" s="45" t="s">
        <v>71</v>
      </c>
      <c r="C4136" s="45" t="s">
        <v>24</v>
      </c>
      <c r="D4136" s="45">
        <v>127</v>
      </c>
      <c r="E4136" s="45">
        <v>6.7156056199999996E-3</v>
      </c>
      <c r="F4136" s="45">
        <v>1.40884711E-3</v>
      </c>
      <c r="G4136" s="45">
        <v>1.6880830200000001E-3</v>
      </c>
      <c r="H4136" s="45">
        <v>3.61867501E-3</v>
      </c>
    </row>
    <row r="4137" spans="1:8" x14ac:dyDescent="0.35">
      <c r="A4137" s="45" t="s">
        <v>61</v>
      </c>
      <c r="B4137" s="45" t="s">
        <v>69</v>
      </c>
      <c r="C4137" s="45" t="s">
        <v>25</v>
      </c>
      <c r="D4137" s="45">
        <v>224</v>
      </c>
      <c r="E4137" s="45">
        <v>5.1780028100000004E-3</v>
      </c>
      <c r="F4137" s="45">
        <v>7.4931773000000001E-4</v>
      </c>
      <c r="G4137" s="45">
        <v>1.35137624E-3</v>
      </c>
      <c r="H4137" s="45">
        <v>3.0773083599999998E-3</v>
      </c>
    </row>
    <row r="4138" spans="1:8" x14ac:dyDescent="0.35">
      <c r="A4138" s="45" t="s">
        <v>61</v>
      </c>
      <c r="B4138" s="45" t="s">
        <v>70</v>
      </c>
      <c r="C4138" s="45" t="s">
        <v>25</v>
      </c>
      <c r="D4138" s="45">
        <v>411</v>
      </c>
      <c r="E4138" s="45">
        <v>6.7264517400000001E-3</v>
      </c>
      <c r="F4138" s="45">
        <v>6.4037554E-4</v>
      </c>
      <c r="G4138" s="45">
        <v>2.00245538E-3</v>
      </c>
      <c r="H4138" s="45">
        <v>4.08362034E-3</v>
      </c>
    </row>
    <row r="4139" spans="1:8" x14ac:dyDescent="0.35">
      <c r="A4139" s="45" t="s">
        <v>61</v>
      </c>
      <c r="B4139" s="45" t="s">
        <v>71</v>
      </c>
      <c r="C4139" s="45" t="s">
        <v>25</v>
      </c>
      <c r="D4139" s="45">
        <v>104</v>
      </c>
      <c r="E4139" s="45">
        <v>6.2479965699999999E-3</v>
      </c>
      <c r="F4139" s="45">
        <v>7.7935782999999999E-4</v>
      </c>
      <c r="G4139" s="45">
        <v>1.5750754100000001E-3</v>
      </c>
      <c r="H4139" s="45">
        <v>3.8935627700000001E-3</v>
      </c>
    </row>
    <row r="4140" spans="1:8" x14ac:dyDescent="0.35">
      <c r="A4140" s="45" t="s">
        <v>61</v>
      </c>
      <c r="B4140" s="45" t="s">
        <v>69</v>
      </c>
      <c r="C4140" s="45" t="s">
        <v>26</v>
      </c>
      <c r="D4140" s="45">
        <v>28</v>
      </c>
      <c r="E4140" s="45">
        <v>4.3171294300000003E-3</v>
      </c>
      <c r="F4140" s="45">
        <v>6.0391836999999999E-4</v>
      </c>
      <c r="G4140" s="45">
        <v>1.0825890999999999E-3</v>
      </c>
      <c r="H4140" s="45">
        <v>2.6306214400000001E-3</v>
      </c>
    </row>
    <row r="4141" spans="1:8" x14ac:dyDescent="0.35">
      <c r="A4141" s="45" t="s">
        <v>61</v>
      </c>
      <c r="B4141" s="45" t="s">
        <v>70</v>
      </c>
      <c r="C4141" s="45" t="s">
        <v>26</v>
      </c>
      <c r="D4141" s="45">
        <v>240</v>
      </c>
      <c r="E4141" s="45">
        <v>5.5733022099999996E-3</v>
      </c>
      <c r="F4141" s="45">
        <v>5.9804181000000002E-4</v>
      </c>
      <c r="G4141" s="45">
        <v>1.27420887E-3</v>
      </c>
      <c r="H4141" s="45">
        <v>3.70105108E-3</v>
      </c>
    </row>
    <row r="4142" spans="1:8" x14ac:dyDescent="0.35">
      <c r="A4142" s="45" t="s">
        <v>61</v>
      </c>
      <c r="B4142" s="45" t="s">
        <v>71</v>
      </c>
      <c r="C4142" s="45" t="s">
        <v>26</v>
      </c>
      <c r="D4142" s="45">
        <v>15</v>
      </c>
      <c r="E4142" s="45">
        <v>5.5987651799999996E-3</v>
      </c>
      <c r="F4142" s="45">
        <v>7.1296281000000005E-4</v>
      </c>
      <c r="G4142" s="45">
        <v>1.0262343399999999E-3</v>
      </c>
      <c r="H4142" s="45">
        <v>3.8595676799999998E-3</v>
      </c>
    </row>
    <row r="4143" spans="1:8" x14ac:dyDescent="0.35">
      <c r="A4143" s="45" t="s">
        <v>61</v>
      </c>
      <c r="B4143" s="45" t="s">
        <v>69</v>
      </c>
      <c r="C4143" s="45" t="s">
        <v>27</v>
      </c>
      <c r="D4143" s="45">
        <v>232</v>
      </c>
      <c r="E4143" s="45">
        <v>4.5746525299999998E-3</v>
      </c>
      <c r="F4143" s="45">
        <v>4.5802377999999998E-4</v>
      </c>
      <c r="G4143" s="45">
        <v>1.03468208E-3</v>
      </c>
      <c r="H4143" s="45">
        <v>3.08194619E-3</v>
      </c>
    </row>
    <row r="4144" spans="1:8" x14ac:dyDescent="0.35">
      <c r="A4144" s="45" t="s">
        <v>61</v>
      </c>
      <c r="B4144" s="45" t="s">
        <v>70</v>
      </c>
      <c r="C4144" s="45" t="s">
        <v>27</v>
      </c>
      <c r="D4144" s="45">
        <v>253</v>
      </c>
      <c r="E4144" s="45">
        <v>5.7924349800000004E-3</v>
      </c>
      <c r="F4144" s="45">
        <v>4.1145123999999998E-4</v>
      </c>
      <c r="G4144" s="45">
        <v>1.65010588E-3</v>
      </c>
      <c r="H4144" s="45">
        <v>3.7308774000000002E-3</v>
      </c>
    </row>
    <row r="4145" spans="1:8" x14ac:dyDescent="0.35">
      <c r="A4145" s="45" t="s">
        <v>61</v>
      </c>
      <c r="B4145" s="45" t="s">
        <v>71</v>
      </c>
      <c r="C4145" s="45" t="s">
        <v>27</v>
      </c>
      <c r="D4145" s="45">
        <v>71</v>
      </c>
      <c r="E4145" s="45">
        <v>5.0683031200000001E-3</v>
      </c>
      <c r="F4145" s="45">
        <v>4.4959545E-4</v>
      </c>
      <c r="G4145" s="45">
        <v>1.4495302800000001E-3</v>
      </c>
      <c r="H4145" s="45">
        <v>3.1691769099999999E-3</v>
      </c>
    </row>
    <row r="4146" spans="1:8" x14ac:dyDescent="0.35">
      <c r="A4146" s="45" t="s">
        <v>61</v>
      </c>
      <c r="B4146" s="45" t="s">
        <v>69</v>
      </c>
      <c r="C4146" s="45" t="s">
        <v>28</v>
      </c>
      <c r="D4146" s="45">
        <v>237</v>
      </c>
      <c r="E4146" s="45">
        <v>5.4411819800000002E-3</v>
      </c>
      <c r="F4146" s="45">
        <v>6.8760721000000005E-4</v>
      </c>
      <c r="G4146" s="45">
        <v>1.5826689500000001E-3</v>
      </c>
      <c r="H4146" s="45">
        <v>3.1709053700000002E-3</v>
      </c>
    </row>
    <row r="4147" spans="1:8" x14ac:dyDescent="0.35">
      <c r="A4147" s="45" t="s">
        <v>61</v>
      </c>
      <c r="B4147" s="45" t="s">
        <v>70</v>
      </c>
      <c r="C4147" s="45" t="s">
        <v>28</v>
      </c>
      <c r="D4147" s="45">
        <v>536</v>
      </c>
      <c r="E4147" s="45">
        <v>5.9919799600000002E-3</v>
      </c>
      <c r="F4147" s="45">
        <v>6.9869810999999998E-4</v>
      </c>
      <c r="G4147" s="45">
        <v>1.66403204E-3</v>
      </c>
      <c r="H4147" s="45">
        <v>3.6292493400000001E-3</v>
      </c>
    </row>
    <row r="4148" spans="1:8" x14ac:dyDescent="0.35">
      <c r="A4148" s="45" t="s">
        <v>61</v>
      </c>
      <c r="B4148" s="45" t="s">
        <v>71</v>
      </c>
      <c r="C4148" s="45" t="s">
        <v>28</v>
      </c>
      <c r="D4148" s="45">
        <v>109</v>
      </c>
      <c r="E4148" s="45">
        <v>6.12905599E-3</v>
      </c>
      <c r="F4148" s="45">
        <v>8.3673096999999997E-4</v>
      </c>
      <c r="G4148" s="45">
        <v>2.0589107500000002E-3</v>
      </c>
      <c r="H4148" s="45">
        <v>3.23341379E-3</v>
      </c>
    </row>
    <row r="4149" spans="1:8" x14ac:dyDescent="0.35">
      <c r="A4149" s="45" t="s">
        <v>61</v>
      </c>
      <c r="B4149" s="45" t="s">
        <v>69</v>
      </c>
      <c r="C4149" s="45" t="s">
        <v>29</v>
      </c>
      <c r="D4149" s="45">
        <v>57</v>
      </c>
      <c r="E4149" s="45">
        <v>5.8268353700000001E-3</v>
      </c>
      <c r="F4149" s="45">
        <v>1.1054253299999999E-3</v>
      </c>
      <c r="G4149" s="45">
        <v>1.54666159E-3</v>
      </c>
      <c r="H4149" s="45">
        <v>3.1747479999999998E-3</v>
      </c>
    </row>
    <row r="4150" spans="1:8" x14ac:dyDescent="0.35">
      <c r="A4150" s="45" t="s">
        <v>61</v>
      </c>
      <c r="B4150" s="45" t="s">
        <v>70</v>
      </c>
      <c r="C4150" s="45" t="s">
        <v>29</v>
      </c>
      <c r="D4150" s="45">
        <v>192</v>
      </c>
      <c r="E4150" s="45">
        <v>7.2052225600000002E-3</v>
      </c>
      <c r="F4150" s="45">
        <v>1.1648218099999999E-3</v>
      </c>
      <c r="G4150" s="45">
        <v>1.73514636E-3</v>
      </c>
      <c r="H4150" s="45">
        <v>4.3052538900000001E-3</v>
      </c>
    </row>
    <row r="4151" spans="1:8" x14ac:dyDescent="0.35">
      <c r="A4151" s="45" t="s">
        <v>61</v>
      </c>
      <c r="B4151" s="45" t="s">
        <v>71</v>
      </c>
      <c r="C4151" s="45" t="s">
        <v>29</v>
      </c>
      <c r="D4151" s="45">
        <v>35</v>
      </c>
      <c r="E4151" s="45">
        <v>5.9209653900000004E-3</v>
      </c>
      <c r="F4151" s="45">
        <v>1.0727510799999999E-3</v>
      </c>
      <c r="G4151" s="45">
        <v>1.9421293400000001E-3</v>
      </c>
      <c r="H4151" s="45">
        <v>2.9060843999999999E-3</v>
      </c>
    </row>
    <row r="4152" spans="1:8" x14ac:dyDescent="0.35">
      <c r="A4152" s="45" t="s">
        <v>61</v>
      </c>
      <c r="B4152" s="45" t="s">
        <v>69</v>
      </c>
      <c r="C4152" s="45" t="s">
        <v>30</v>
      </c>
      <c r="D4152" s="45">
        <v>3283</v>
      </c>
      <c r="E4152" s="45">
        <v>4.5699257800000002E-3</v>
      </c>
      <c r="F4152" s="45">
        <v>1.00808293E-3</v>
      </c>
      <c r="G4152" s="45">
        <v>6.9766293999999997E-4</v>
      </c>
      <c r="H4152" s="45">
        <v>2.8641794300000001E-3</v>
      </c>
    </row>
    <row r="4153" spans="1:8" x14ac:dyDescent="0.35">
      <c r="A4153" s="45" t="s">
        <v>61</v>
      </c>
      <c r="B4153" s="45" t="s">
        <v>70</v>
      </c>
      <c r="C4153" s="45" t="s">
        <v>30</v>
      </c>
      <c r="D4153" s="45">
        <v>1954</v>
      </c>
      <c r="E4153" s="45">
        <v>4.6864454200000001E-3</v>
      </c>
      <c r="F4153" s="45">
        <v>8.316272E-4</v>
      </c>
      <c r="G4153" s="45">
        <v>6.8693349000000003E-4</v>
      </c>
      <c r="H4153" s="45">
        <v>3.16788426E-3</v>
      </c>
    </row>
    <row r="4154" spans="1:8" x14ac:dyDescent="0.35">
      <c r="A4154" s="45" t="s">
        <v>61</v>
      </c>
      <c r="B4154" s="45" t="s">
        <v>71</v>
      </c>
      <c r="C4154" s="45" t="s">
        <v>30</v>
      </c>
      <c r="D4154" s="45">
        <v>568</v>
      </c>
      <c r="E4154" s="45">
        <v>4.3976996199999998E-3</v>
      </c>
      <c r="F4154" s="45">
        <v>9.3368927999999999E-4</v>
      </c>
      <c r="G4154" s="45">
        <v>7.0373606000000003E-4</v>
      </c>
      <c r="H4154" s="45">
        <v>2.7602738E-3</v>
      </c>
    </row>
    <row r="4155" spans="1:8" x14ac:dyDescent="0.35">
      <c r="A4155" s="45" t="s">
        <v>61</v>
      </c>
      <c r="B4155" s="45" t="s">
        <v>69</v>
      </c>
      <c r="C4155" s="45" t="s">
        <v>31</v>
      </c>
      <c r="D4155" s="45">
        <v>608</v>
      </c>
      <c r="E4155" s="45">
        <v>4.8662126200000001E-3</v>
      </c>
      <c r="F4155" s="45">
        <v>1.19264336E-3</v>
      </c>
      <c r="G4155" s="45">
        <v>7.5631220000000005E-4</v>
      </c>
      <c r="H4155" s="45">
        <v>2.9172565599999999E-3</v>
      </c>
    </row>
    <row r="4156" spans="1:8" x14ac:dyDescent="0.35">
      <c r="A4156" s="45" t="s">
        <v>61</v>
      </c>
      <c r="B4156" s="45" t="s">
        <v>70</v>
      </c>
      <c r="C4156" s="45" t="s">
        <v>31</v>
      </c>
      <c r="D4156" s="45">
        <v>1335</v>
      </c>
      <c r="E4156" s="45">
        <v>5.0398717899999999E-3</v>
      </c>
      <c r="F4156" s="45">
        <v>9.4484300999999997E-4</v>
      </c>
      <c r="G4156" s="45">
        <v>7.8955100999999995E-4</v>
      </c>
      <c r="H4156" s="45">
        <v>3.30547728E-3</v>
      </c>
    </row>
    <row r="4157" spans="1:8" x14ac:dyDescent="0.35">
      <c r="A4157" s="45" t="s">
        <v>61</v>
      </c>
      <c r="B4157" s="45" t="s">
        <v>71</v>
      </c>
      <c r="C4157" s="45" t="s">
        <v>31</v>
      </c>
      <c r="D4157" s="45">
        <v>202</v>
      </c>
      <c r="E4157" s="45">
        <v>5.0526560699999997E-3</v>
      </c>
      <c r="F4157" s="45">
        <v>1.33422693E-3</v>
      </c>
      <c r="G4157" s="45">
        <v>8.2668661000000004E-4</v>
      </c>
      <c r="H4157" s="45">
        <v>2.8917420499999999E-3</v>
      </c>
    </row>
    <row r="4158" spans="1:8" x14ac:dyDescent="0.35">
      <c r="A4158" s="45" t="s">
        <v>61</v>
      </c>
      <c r="B4158" s="45" t="s">
        <v>69</v>
      </c>
      <c r="C4158" s="45" t="s">
        <v>159</v>
      </c>
      <c r="D4158" s="45">
        <v>316</v>
      </c>
      <c r="E4158" s="45">
        <v>5.0733266399999996E-3</v>
      </c>
      <c r="F4158" s="45">
        <v>8.6527166999999996E-4</v>
      </c>
      <c r="G4158" s="45">
        <v>1.0625437199999999E-3</v>
      </c>
      <c r="H4158" s="45">
        <v>3.1455107700000002E-3</v>
      </c>
    </row>
    <row r="4159" spans="1:8" x14ac:dyDescent="0.35">
      <c r="A4159" s="45" t="s">
        <v>61</v>
      </c>
      <c r="B4159" s="45" t="s">
        <v>70</v>
      </c>
      <c r="C4159" s="45" t="s">
        <v>159</v>
      </c>
      <c r="D4159" s="45">
        <v>499</v>
      </c>
      <c r="E4159" s="45">
        <v>6.0530085599999998E-3</v>
      </c>
      <c r="F4159" s="45">
        <v>7.1555122999999998E-4</v>
      </c>
      <c r="G4159" s="45">
        <v>1.3179597500000001E-3</v>
      </c>
      <c r="H4159" s="45">
        <v>4.0194970999999999E-3</v>
      </c>
    </row>
    <row r="4160" spans="1:8" x14ac:dyDescent="0.35">
      <c r="A4160" s="45" t="s">
        <v>61</v>
      </c>
      <c r="B4160" s="45" t="s">
        <v>71</v>
      </c>
      <c r="C4160" s="45" t="s">
        <v>159</v>
      </c>
      <c r="D4160" s="45">
        <v>96</v>
      </c>
      <c r="E4160" s="45">
        <v>4.91090351E-3</v>
      </c>
      <c r="F4160" s="45">
        <v>7.6473258999999998E-4</v>
      </c>
      <c r="G4160" s="45">
        <v>1.1365497300000001E-3</v>
      </c>
      <c r="H4160" s="45">
        <v>3.0096206500000002E-3</v>
      </c>
    </row>
    <row r="4161" spans="1:8" x14ac:dyDescent="0.35">
      <c r="A4161" s="45" t="s">
        <v>61</v>
      </c>
      <c r="B4161" s="45" t="s">
        <v>69</v>
      </c>
      <c r="C4161" s="45" t="s">
        <v>33</v>
      </c>
      <c r="D4161" s="45">
        <v>79</v>
      </c>
      <c r="E4161" s="45">
        <v>5.7835205999999997E-3</v>
      </c>
      <c r="F4161" s="45">
        <v>1.2710968E-3</v>
      </c>
      <c r="G4161" s="45">
        <v>1.3761425399999999E-3</v>
      </c>
      <c r="H4161" s="45">
        <v>3.1362808200000002E-3</v>
      </c>
    </row>
    <row r="4162" spans="1:8" x14ac:dyDescent="0.35">
      <c r="A4162" s="45" t="s">
        <v>61</v>
      </c>
      <c r="B4162" s="45" t="s">
        <v>70</v>
      </c>
      <c r="C4162" s="45" t="s">
        <v>33</v>
      </c>
      <c r="D4162" s="45">
        <v>237</v>
      </c>
      <c r="E4162" s="45">
        <v>7.2519629600000003E-3</v>
      </c>
      <c r="F4162" s="45">
        <v>1.3429830500000001E-3</v>
      </c>
      <c r="G4162" s="45">
        <v>1.5092199399999999E-3</v>
      </c>
      <c r="H4162" s="45">
        <v>4.3997594900000003E-3</v>
      </c>
    </row>
    <row r="4163" spans="1:8" x14ac:dyDescent="0.35">
      <c r="A4163" s="45" t="s">
        <v>61</v>
      </c>
      <c r="B4163" s="45" t="s">
        <v>71</v>
      </c>
      <c r="C4163" s="45" t="s">
        <v>33</v>
      </c>
      <c r="D4163" s="45">
        <v>53</v>
      </c>
      <c r="E4163" s="45">
        <v>5.9800836099999999E-3</v>
      </c>
      <c r="F4163" s="45">
        <v>1.1637401599999999E-3</v>
      </c>
      <c r="G4163" s="45">
        <v>1.28777931E-3</v>
      </c>
      <c r="H4163" s="45">
        <v>3.52856371E-3</v>
      </c>
    </row>
    <row r="4164" spans="1:8" x14ac:dyDescent="0.35">
      <c r="A4164" s="45" t="s">
        <v>61</v>
      </c>
      <c r="B4164" s="45" t="s">
        <v>69</v>
      </c>
      <c r="C4164" s="45" t="s">
        <v>34</v>
      </c>
      <c r="D4164" s="45">
        <v>125</v>
      </c>
      <c r="E4164" s="45">
        <v>5.2213886600000004E-3</v>
      </c>
      <c r="F4164" s="45">
        <v>8.8731457000000005E-4</v>
      </c>
      <c r="G4164" s="45">
        <v>1.09111086E-3</v>
      </c>
      <c r="H4164" s="45">
        <v>3.24296273E-3</v>
      </c>
    </row>
    <row r="4165" spans="1:8" x14ac:dyDescent="0.35">
      <c r="A4165" s="45" t="s">
        <v>61</v>
      </c>
      <c r="B4165" s="45" t="s">
        <v>70</v>
      </c>
      <c r="C4165" s="45" t="s">
        <v>34</v>
      </c>
      <c r="D4165" s="45">
        <v>299</v>
      </c>
      <c r="E4165" s="45">
        <v>5.4918398600000001E-3</v>
      </c>
      <c r="F4165" s="45">
        <v>7.4917910999999998E-4</v>
      </c>
      <c r="G4165" s="45">
        <v>1.08962724E-3</v>
      </c>
      <c r="H4165" s="45">
        <v>3.6530330199999999E-3</v>
      </c>
    </row>
    <row r="4166" spans="1:8" x14ac:dyDescent="0.35">
      <c r="A4166" s="45" t="s">
        <v>61</v>
      </c>
      <c r="B4166" s="45" t="s">
        <v>71</v>
      </c>
      <c r="C4166" s="45" t="s">
        <v>34</v>
      </c>
      <c r="D4166" s="45">
        <v>83</v>
      </c>
      <c r="E4166" s="45">
        <v>4.9910751900000003E-3</v>
      </c>
      <c r="F4166" s="45">
        <v>7.3613873000000002E-4</v>
      </c>
      <c r="G4166" s="45">
        <v>1.1774874699999999E-3</v>
      </c>
      <c r="H4166" s="45">
        <v>3.0774484499999999E-3</v>
      </c>
    </row>
    <row r="4167" spans="1:8" x14ac:dyDescent="0.35">
      <c r="A4167" s="45" t="s">
        <v>61</v>
      </c>
      <c r="B4167" s="45" t="s">
        <v>69</v>
      </c>
      <c r="C4167" s="45" t="s">
        <v>35</v>
      </c>
      <c r="D4167" s="45">
        <v>111</v>
      </c>
      <c r="E4167" s="45">
        <v>4.3156695999999996E-3</v>
      </c>
      <c r="F4167" s="45">
        <v>8.2457433999999995E-4</v>
      </c>
      <c r="G4167" s="45">
        <v>7.5377436999999995E-4</v>
      </c>
      <c r="H4167" s="45">
        <v>2.7373203999999998E-3</v>
      </c>
    </row>
    <row r="4168" spans="1:8" x14ac:dyDescent="0.35">
      <c r="A4168" s="45" t="s">
        <v>61</v>
      </c>
      <c r="B4168" s="45" t="s">
        <v>70</v>
      </c>
      <c r="C4168" s="45" t="s">
        <v>35</v>
      </c>
      <c r="D4168" s="45">
        <v>350</v>
      </c>
      <c r="E4168" s="45">
        <v>5.68432513E-3</v>
      </c>
      <c r="F4168" s="45">
        <v>7.6263204999999998E-4</v>
      </c>
      <c r="G4168" s="45">
        <v>1.0325725E-3</v>
      </c>
      <c r="H4168" s="45">
        <v>3.8891201400000001E-3</v>
      </c>
    </row>
    <row r="4169" spans="1:8" x14ac:dyDescent="0.35">
      <c r="A4169" s="45" t="s">
        <v>61</v>
      </c>
      <c r="B4169" s="45" t="s">
        <v>71</v>
      </c>
      <c r="C4169" s="45" t="s">
        <v>35</v>
      </c>
      <c r="D4169" s="45">
        <v>35</v>
      </c>
      <c r="E4169" s="45">
        <v>5.7605817600000003E-3</v>
      </c>
      <c r="F4169" s="45">
        <v>8.2638868000000005E-4</v>
      </c>
      <c r="G4169" s="45">
        <v>1.1458331699999999E-3</v>
      </c>
      <c r="H4169" s="45">
        <v>3.7883595900000001E-3</v>
      </c>
    </row>
    <row r="4170" spans="1:8" x14ac:dyDescent="0.35">
      <c r="A4170" s="45" t="s">
        <v>61</v>
      </c>
      <c r="B4170" s="45" t="s">
        <v>70</v>
      </c>
      <c r="C4170" s="45" t="s">
        <v>57</v>
      </c>
      <c r="D4170" s="45">
        <v>1</v>
      </c>
      <c r="E4170" s="45">
        <v>5.9606479100000002E-3</v>
      </c>
      <c r="F4170" s="45">
        <v>8.1018471999999998E-4</v>
      </c>
      <c r="G4170" s="45">
        <v>3.5069444400000001E-3</v>
      </c>
      <c r="H4170" s="45">
        <v>1.6435180500000001E-3</v>
      </c>
    </row>
    <row r="4171" spans="1:8" x14ac:dyDescent="0.35">
      <c r="A4171" s="45" t="s">
        <v>61</v>
      </c>
      <c r="B4171" s="45" t="s">
        <v>69</v>
      </c>
      <c r="C4171" s="45" t="s">
        <v>36</v>
      </c>
      <c r="D4171" s="45">
        <v>194</v>
      </c>
      <c r="E4171" s="45">
        <v>4.2167809700000003E-3</v>
      </c>
      <c r="F4171" s="45">
        <v>3.2532671E-4</v>
      </c>
      <c r="G4171" s="45">
        <v>7.3883137000000005E-4</v>
      </c>
      <c r="H4171" s="45">
        <v>3.1526224E-3</v>
      </c>
    </row>
    <row r="4172" spans="1:8" x14ac:dyDescent="0.35">
      <c r="A4172" s="45" t="s">
        <v>61</v>
      </c>
      <c r="B4172" s="45" t="s">
        <v>70</v>
      </c>
      <c r="C4172" s="45" t="s">
        <v>36</v>
      </c>
      <c r="D4172" s="45">
        <v>410</v>
      </c>
      <c r="E4172" s="45">
        <v>5.3015184999999996E-3</v>
      </c>
      <c r="F4172" s="45">
        <v>2.8054402E-4</v>
      </c>
      <c r="G4172" s="45">
        <v>8.9837374999999998E-4</v>
      </c>
      <c r="H4172" s="45">
        <v>4.1226002600000004E-3</v>
      </c>
    </row>
    <row r="4173" spans="1:8" x14ac:dyDescent="0.35">
      <c r="A4173" s="45" t="s">
        <v>61</v>
      </c>
      <c r="B4173" s="45" t="s">
        <v>71</v>
      </c>
      <c r="C4173" s="45" t="s">
        <v>36</v>
      </c>
      <c r="D4173" s="45">
        <v>60</v>
      </c>
      <c r="E4173" s="45">
        <v>5.6682096399999996E-3</v>
      </c>
      <c r="F4173" s="45">
        <v>3.1134240000000002E-4</v>
      </c>
      <c r="G4173" s="45">
        <v>9.4135780000000004E-4</v>
      </c>
      <c r="H4173" s="45">
        <v>4.4155090199999997E-3</v>
      </c>
    </row>
    <row r="4174" spans="1:8" x14ac:dyDescent="0.35">
      <c r="A4174" s="45" t="s">
        <v>61</v>
      </c>
      <c r="B4174" s="45" t="s">
        <v>69</v>
      </c>
      <c r="C4174" s="45" t="s">
        <v>37</v>
      </c>
      <c r="D4174" s="45">
        <v>206</v>
      </c>
      <c r="E4174" s="45">
        <v>4.7298631100000004E-3</v>
      </c>
      <c r="F4174" s="45">
        <v>1.1111670599999999E-3</v>
      </c>
      <c r="G4174" s="45">
        <v>9.3592657000000001E-4</v>
      </c>
      <c r="H4174" s="45">
        <v>2.6827690000000002E-3</v>
      </c>
    </row>
    <row r="4175" spans="1:8" x14ac:dyDescent="0.35">
      <c r="A4175" s="45" t="s">
        <v>61</v>
      </c>
      <c r="B4175" s="45" t="s">
        <v>70</v>
      </c>
      <c r="C4175" s="45" t="s">
        <v>37</v>
      </c>
      <c r="D4175" s="45">
        <v>674</v>
      </c>
      <c r="E4175" s="45">
        <v>5.2425401499999998E-3</v>
      </c>
      <c r="F4175" s="45">
        <v>9.309915E-4</v>
      </c>
      <c r="G4175" s="45">
        <v>9.8441425999999991E-4</v>
      </c>
      <c r="H4175" s="45">
        <v>3.3271339300000001E-3</v>
      </c>
    </row>
    <row r="4176" spans="1:8" x14ac:dyDescent="0.35">
      <c r="A4176" s="45" t="s">
        <v>61</v>
      </c>
      <c r="B4176" s="45" t="s">
        <v>71</v>
      </c>
      <c r="C4176" s="45" t="s">
        <v>37</v>
      </c>
      <c r="D4176" s="45">
        <v>118</v>
      </c>
      <c r="E4176" s="45">
        <v>4.8789624099999998E-3</v>
      </c>
      <c r="F4176" s="45">
        <v>1.18261508E-3</v>
      </c>
      <c r="G4176" s="45">
        <v>9.1425353000000001E-4</v>
      </c>
      <c r="H4176" s="45">
        <v>2.7820933099999999E-3</v>
      </c>
    </row>
    <row r="4177" spans="1:8" x14ac:dyDescent="0.35">
      <c r="A4177" s="45" t="s">
        <v>61</v>
      </c>
      <c r="B4177" s="45" t="s">
        <v>69</v>
      </c>
      <c r="C4177" s="45" t="s">
        <v>38</v>
      </c>
      <c r="D4177" s="45">
        <v>110</v>
      </c>
      <c r="E4177" s="45">
        <v>4.8547977099999999E-3</v>
      </c>
      <c r="F4177" s="45">
        <v>7.0433477999999996E-4</v>
      </c>
      <c r="G4177" s="45">
        <v>1.2854584999999999E-3</v>
      </c>
      <c r="H4177" s="45">
        <v>2.8650039700000001E-3</v>
      </c>
    </row>
    <row r="4178" spans="1:8" x14ac:dyDescent="0.35">
      <c r="A4178" s="45" t="s">
        <v>61</v>
      </c>
      <c r="B4178" s="45" t="s">
        <v>70</v>
      </c>
      <c r="C4178" s="45" t="s">
        <v>38</v>
      </c>
      <c r="D4178" s="45">
        <v>279</v>
      </c>
      <c r="E4178" s="45">
        <v>5.7383758800000004E-3</v>
      </c>
      <c r="F4178" s="45">
        <v>5.9724685000000003E-4</v>
      </c>
      <c r="G4178" s="45">
        <v>1.49467321E-3</v>
      </c>
      <c r="H4178" s="45">
        <v>3.6464553700000001E-3</v>
      </c>
    </row>
    <row r="4179" spans="1:8" x14ac:dyDescent="0.35">
      <c r="A4179" s="45" t="s">
        <v>61</v>
      </c>
      <c r="B4179" s="45" t="s">
        <v>71</v>
      </c>
      <c r="C4179" s="45" t="s">
        <v>38</v>
      </c>
      <c r="D4179" s="45">
        <v>19</v>
      </c>
      <c r="E4179" s="45">
        <v>6.6422999499999996E-3</v>
      </c>
      <c r="F4179" s="45">
        <v>6.8896180000000003E-4</v>
      </c>
      <c r="G4179" s="45">
        <v>1.8226118000000001E-3</v>
      </c>
      <c r="H4179" s="45">
        <v>4.13072587E-3</v>
      </c>
    </row>
    <row r="4180" spans="1:8" x14ac:dyDescent="0.35">
      <c r="A4180" s="45" t="s">
        <v>61</v>
      </c>
      <c r="B4180" s="45" t="s">
        <v>69</v>
      </c>
      <c r="C4180" s="45" t="s">
        <v>39</v>
      </c>
      <c r="D4180" s="45">
        <v>51</v>
      </c>
      <c r="E4180" s="45">
        <v>5.31545005E-3</v>
      </c>
      <c r="F4180" s="45">
        <v>7.8136321000000001E-4</v>
      </c>
      <c r="G4180" s="45">
        <v>1.25045363E-3</v>
      </c>
      <c r="H4180" s="45">
        <v>3.2836326399999999E-3</v>
      </c>
    </row>
    <row r="4181" spans="1:8" x14ac:dyDescent="0.35">
      <c r="A4181" s="45" t="s">
        <v>61</v>
      </c>
      <c r="B4181" s="45" t="s">
        <v>70</v>
      </c>
      <c r="C4181" s="45" t="s">
        <v>39</v>
      </c>
      <c r="D4181" s="45">
        <v>221</v>
      </c>
      <c r="E4181" s="45">
        <v>6.7680050199999996E-3</v>
      </c>
      <c r="F4181" s="45">
        <v>6.7071996000000003E-4</v>
      </c>
      <c r="G4181" s="45">
        <v>1.6187990099999999E-3</v>
      </c>
      <c r="H4181" s="45">
        <v>4.4784855800000002E-3</v>
      </c>
    </row>
    <row r="4182" spans="1:8" x14ac:dyDescent="0.35">
      <c r="A4182" s="45" t="s">
        <v>61</v>
      </c>
      <c r="B4182" s="45" t="s">
        <v>71</v>
      </c>
      <c r="C4182" s="45" t="s">
        <v>39</v>
      </c>
      <c r="D4182" s="45">
        <v>30</v>
      </c>
      <c r="E4182" s="45">
        <v>5.4687498100000004E-3</v>
      </c>
      <c r="F4182" s="45">
        <v>7.9783925000000003E-4</v>
      </c>
      <c r="G4182" s="45">
        <v>1.68634237E-3</v>
      </c>
      <c r="H4182" s="45">
        <v>2.98456765E-3</v>
      </c>
    </row>
    <row r="4183" spans="1:8" x14ac:dyDescent="0.35">
      <c r="A4183" s="45" t="s">
        <v>61</v>
      </c>
      <c r="B4183" s="45" t="s">
        <v>69</v>
      </c>
      <c r="C4183" s="45" t="s">
        <v>40</v>
      </c>
      <c r="D4183" s="45">
        <v>295</v>
      </c>
      <c r="E4183" s="45">
        <v>4.3626802399999998E-3</v>
      </c>
      <c r="F4183" s="45">
        <v>9.4722983E-4</v>
      </c>
      <c r="G4183" s="45">
        <v>4.8348218000000002E-4</v>
      </c>
      <c r="H4183" s="45">
        <v>2.9319677500000002E-3</v>
      </c>
    </row>
    <row r="4184" spans="1:8" x14ac:dyDescent="0.35">
      <c r="A4184" s="45" t="s">
        <v>61</v>
      </c>
      <c r="B4184" s="45" t="s">
        <v>70</v>
      </c>
      <c r="C4184" s="45" t="s">
        <v>40</v>
      </c>
      <c r="D4184" s="45">
        <v>725</v>
      </c>
      <c r="E4184" s="45">
        <v>4.7118452200000001E-3</v>
      </c>
      <c r="F4184" s="45">
        <v>8.4080435000000002E-4</v>
      </c>
      <c r="G4184" s="45">
        <v>4.9648762999999997E-4</v>
      </c>
      <c r="H4184" s="45">
        <v>3.3745527699999998E-3</v>
      </c>
    </row>
    <row r="4185" spans="1:8" x14ac:dyDescent="0.35">
      <c r="A4185" s="45" t="s">
        <v>61</v>
      </c>
      <c r="B4185" s="45" t="s">
        <v>71</v>
      </c>
      <c r="C4185" s="45" t="s">
        <v>40</v>
      </c>
      <c r="D4185" s="45">
        <v>125</v>
      </c>
      <c r="E4185" s="45">
        <v>4.4902775400000004E-3</v>
      </c>
      <c r="F4185" s="45">
        <v>8.5370349000000003E-4</v>
      </c>
      <c r="G4185" s="45">
        <v>4.8712940000000002E-4</v>
      </c>
      <c r="H4185" s="45">
        <v>3.1494441800000001E-3</v>
      </c>
    </row>
    <row r="4186" spans="1:8" x14ac:dyDescent="0.35">
      <c r="A4186" s="45" t="s">
        <v>61</v>
      </c>
      <c r="B4186" s="45" t="s">
        <v>69</v>
      </c>
      <c r="C4186" s="45" t="s">
        <v>41</v>
      </c>
      <c r="D4186" s="45">
        <v>112</v>
      </c>
      <c r="E4186" s="45">
        <v>4.67168871E-3</v>
      </c>
      <c r="F4186" s="45">
        <v>7.3071652000000005E-4</v>
      </c>
      <c r="G4186" s="45">
        <v>8.7973274000000001E-4</v>
      </c>
      <c r="H4186" s="45">
        <v>3.0612389999999999E-3</v>
      </c>
    </row>
    <row r="4187" spans="1:8" x14ac:dyDescent="0.35">
      <c r="A4187" s="45" t="s">
        <v>61</v>
      </c>
      <c r="B4187" s="45" t="s">
        <v>70</v>
      </c>
      <c r="C4187" s="45" t="s">
        <v>41</v>
      </c>
      <c r="D4187" s="45">
        <v>297</v>
      </c>
      <c r="E4187" s="45">
        <v>6.48927524E-3</v>
      </c>
      <c r="F4187" s="45">
        <v>7.2417827999999998E-4</v>
      </c>
      <c r="G4187" s="45">
        <v>1.34738566E-3</v>
      </c>
      <c r="H4187" s="45">
        <v>4.4177108300000002E-3</v>
      </c>
    </row>
    <row r="4188" spans="1:8" x14ac:dyDescent="0.35">
      <c r="A4188" s="45" t="s">
        <v>61</v>
      </c>
      <c r="B4188" s="45" t="s">
        <v>71</v>
      </c>
      <c r="C4188" s="45" t="s">
        <v>41</v>
      </c>
      <c r="D4188" s="45">
        <v>66</v>
      </c>
      <c r="E4188" s="45">
        <v>5.4527915499999998E-3</v>
      </c>
      <c r="F4188" s="45">
        <v>7.6231032999999997E-4</v>
      </c>
      <c r="G4188" s="45">
        <v>1.3403126E-3</v>
      </c>
      <c r="H4188" s="45">
        <v>3.3501681300000001E-3</v>
      </c>
    </row>
    <row r="4189" spans="1:8" x14ac:dyDescent="0.35">
      <c r="A4189" s="45" t="s">
        <v>61</v>
      </c>
      <c r="B4189" s="45" t="s">
        <v>69</v>
      </c>
      <c r="C4189" s="45" t="s">
        <v>42</v>
      </c>
      <c r="D4189" s="45">
        <v>82</v>
      </c>
      <c r="E4189" s="45">
        <v>5.1508861599999997E-3</v>
      </c>
      <c r="F4189" s="45">
        <v>1.2826047700000001E-3</v>
      </c>
      <c r="G4189" s="45">
        <v>1.41203682E-3</v>
      </c>
      <c r="H4189" s="45">
        <v>2.4562441200000002E-3</v>
      </c>
    </row>
    <row r="4190" spans="1:8" x14ac:dyDescent="0.35">
      <c r="A4190" s="45" t="s">
        <v>61</v>
      </c>
      <c r="B4190" s="45" t="s">
        <v>70</v>
      </c>
      <c r="C4190" s="45" t="s">
        <v>42</v>
      </c>
      <c r="D4190" s="45">
        <v>249</v>
      </c>
      <c r="E4190" s="45">
        <v>6.6618322900000001E-3</v>
      </c>
      <c r="F4190" s="45">
        <v>9.8323827E-4</v>
      </c>
      <c r="G4190" s="45">
        <v>1.47915711E-3</v>
      </c>
      <c r="H4190" s="45">
        <v>4.1994364000000001E-3</v>
      </c>
    </row>
    <row r="4191" spans="1:8" x14ac:dyDescent="0.35">
      <c r="A4191" s="45" t="s">
        <v>61</v>
      </c>
      <c r="B4191" s="45" t="s">
        <v>71</v>
      </c>
      <c r="C4191" s="45" t="s">
        <v>42</v>
      </c>
      <c r="D4191" s="45">
        <v>43</v>
      </c>
      <c r="E4191" s="45">
        <v>6.6906220799999999E-3</v>
      </c>
      <c r="F4191" s="45">
        <v>1.3902344499999999E-3</v>
      </c>
      <c r="G4191" s="45">
        <v>1.4308782999999999E-3</v>
      </c>
      <c r="H4191" s="45">
        <v>3.8695088399999999E-3</v>
      </c>
    </row>
    <row r="4192" spans="1:8" x14ac:dyDescent="0.35">
      <c r="A4192" s="45" t="s">
        <v>61</v>
      </c>
      <c r="B4192" s="45" t="s">
        <v>69</v>
      </c>
      <c r="C4192" s="45" t="s">
        <v>43</v>
      </c>
      <c r="D4192" s="45">
        <v>82</v>
      </c>
      <c r="E4192" s="45">
        <v>5.4839936700000003E-3</v>
      </c>
      <c r="F4192" s="45">
        <v>9.1223436999999998E-4</v>
      </c>
      <c r="G4192" s="45">
        <v>1.5795786000000001E-3</v>
      </c>
      <c r="H4192" s="45">
        <v>2.9921802200000001E-3</v>
      </c>
    </row>
    <row r="4193" spans="1:8" x14ac:dyDescent="0.35">
      <c r="A4193" s="45" t="s">
        <v>61</v>
      </c>
      <c r="B4193" s="45" t="s">
        <v>70</v>
      </c>
      <c r="C4193" s="45" t="s">
        <v>43</v>
      </c>
      <c r="D4193" s="45">
        <v>267</v>
      </c>
      <c r="E4193" s="45">
        <v>6.5781919500000003E-3</v>
      </c>
      <c r="F4193" s="45">
        <v>8.6757849000000003E-4</v>
      </c>
      <c r="G4193" s="45">
        <v>1.60029973E-3</v>
      </c>
      <c r="H4193" s="45">
        <v>4.1103132499999999E-3</v>
      </c>
    </row>
    <row r="4194" spans="1:8" x14ac:dyDescent="0.35">
      <c r="A4194" s="45" t="s">
        <v>61</v>
      </c>
      <c r="B4194" s="45" t="s">
        <v>71</v>
      </c>
      <c r="C4194" s="45" t="s">
        <v>43</v>
      </c>
      <c r="D4194" s="45">
        <v>47</v>
      </c>
      <c r="E4194" s="45">
        <v>5.5538315100000001E-3</v>
      </c>
      <c r="F4194" s="45">
        <v>9.7123691000000005E-4</v>
      </c>
      <c r="G4194" s="45">
        <v>1.4935478600000001E-3</v>
      </c>
      <c r="H4194" s="45">
        <v>3.0890462400000001E-3</v>
      </c>
    </row>
    <row r="4195" spans="1:8" x14ac:dyDescent="0.35">
      <c r="A4195" s="45" t="s">
        <v>61</v>
      </c>
      <c r="B4195" s="45" t="s">
        <v>69</v>
      </c>
      <c r="C4195" s="45" t="s">
        <v>44</v>
      </c>
      <c r="D4195" s="45">
        <v>22</v>
      </c>
      <c r="E4195" s="45">
        <v>6.5146252400000004E-3</v>
      </c>
      <c r="F4195" s="45">
        <v>8.9435996999999998E-4</v>
      </c>
      <c r="G4195" s="45">
        <v>8.9278168000000004E-4</v>
      </c>
      <c r="H4195" s="45">
        <v>4.7274829800000003E-3</v>
      </c>
    </row>
    <row r="4196" spans="1:8" x14ac:dyDescent="0.35">
      <c r="A4196" s="45" t="s">
        <v>61</v>
      </c>
      <c r="B4196" s="45" t="s">
        <v>70</v>
      </c>
      <c r="C4196" s="45" t="s">
        <v>44</v>
      </c>
      <c r="D4196" s="45">
        <v>136</v>
      </c>
      <c r="E4196" s="45">
        <v>6.47390703E-3</v>
      </c>
      <c r="F4196" s="45">
        <v>7.4984658000000004E-4</v>
      </c>
      <c r="G4196" s="45">
        <v>1.2502550799999999E-3</v>
      </c>
      <c r="H4196" s="45">
        <v>4.4738049300000002E-3</v>
      </c>
    </row>
    <row r="4197" spans="1:8" x14ac:dyDescent="0.35">
      <c r="A4197" s="45" t="s">
        <v>61</v>
      </c>
      <c r="B4197" s="45" t="s">
        <v>71</v>
      </c>
      <c r="C4197" s="45" t="s">
        <v>44</v>
      </c>
      <c r="D4197" s="45">
        <v>14</v>
      </c>
      <c r="E4197" s="45">
        <v>7.2123013300000004E-3</v>
      </c>
      <c r="F4197" s="45">
        <v>7.7794279999999995E-4</v>
      </c>
      <c r="G4197" s="45">
        <v>1.47982787E-3</v>
      </c>
      <c r="H4197" s="45">
        <v>4.9545301499999998E-3</v>
      </c>
    </row>
    <row r="4198" spans="1:8" x14ac:dyDescent="0.35">
      <c r="A4198" s="45" t="s">
        <v>61</v>
      </c>
      <c r="B4198" s="45" t="s">
        <v>69</v>
      </c>
      <c r="C4198" s="45" t="s">
        <v>45</v>
      </c>
      <c r="D4198" s="45">
        <v>144</v>
      </c>
      <c r="E4198" s="45">
        <v>4.8508227999999997E-3</v>
      </c>
      <c r="F4198" s="45">
        <v>7.2193260999999995E-4</v>
      </c>
      <c r="G4198" s="45">
        <v>8.8196029000000003E-4</v>
      </c>
      <c r="H4198" s="45">
        <v>3.24692942E-3</v>
      </c>
    </row>
    <row r="4199" spans="1:8" x14ac:dyDescent="0.35">
      <c r="A4199" s="45" t="s">
        <v>61</v>
      </c>
      <c r="B4199" s="45" t="s">
        <v>70</v>
      </c>
      <c r="C4199" s="45" t="s">
        <v>45</v>
      </c>
      <c r="D4199" s="45">
        <v>401</v>
      </c>
      <c r="E4199" s="45">
        <v>5.5514278900000002E-3</v>
      </c>
      <c r="F4199" s="45">
        <v>5.5079292000000005E-4</v>
      </c>
      <c r="G4199" s="45">
        <v>1.0260226600000001E-3</v>
      </c>
      <c r="H4199" s="45">
        <v>3.9746118299999996E-3</v>
      </c>
    </row>
    <row r="4200" spans="1:8" x14ac:dyDescent="0.35">
      <c r="A4200" s="45" t="s">
        <v>61</v>
      </c>
      <c r="B4200" s="45" t="s">
        <v>71</v>
      </c>
      <c r="C4200" s="45" t="s">
        <v>45</v>
      </c>
      <c r="D4200" s="45">
        <v>64</v>
      </c>
      <c r="E4200" s="45">
        <v>5.1980249399999996E-3</v>
      </c>
      <c r="F4200" s="45">
        <v>7.4598503E-4</v>
      </c>
      <c r="G4200" s="45">
        <v>9.8234926999999999E-4</v>
      </c>
      <c r="H4200" s="45">
        <v>3.46969013E-3</v>
      </c>
    </row>
    <row r="4201" spans="1:8" x14ac:dyDescent="0.35">
      <c r="A4201" s="45" t="s">
        <v>61</v>
      </c>
      <c r="B4201" s="45" t="s">
        <v>69</v>
      </c>
      <c r="C4201" s="45" t="s">
        <v>46</v>
      </c>
      <c r="D4201" s="45">
        <v>38</v>
      </c>
      <c r="E4201" s="45">
        <v>5.7291664599999998E-3</v>
      </c>
      <c r="F4201" s="45">
        <v>7.5109624000000005E-4</v>
      </c>
      <c r="G4201" s="45">
        <v>1.82322103E-3</v>
      </c>
      <c r="H4201" s="45">
        <v>3.1548487500000001E-3</v>
      </c>
    </row>
    <row r="4202" spans="1:8" x14ac:dyDescent="0.35">
      <c r="A4202" s="45" t="s">
        <v>61</v>
      </c>
      <c r="B4202" s="45" t="s">
        <v>70</v>
      </c>
      <c r="C4202" s="45" t="s">
        <v>46</v>
      </c>
      <c r="D4202" s="45">
        <v>186</v>
      </c>
      <c r="E4202" s="45">
        <v>7.5257613999999999E-3</v>
      </c>
      <c r="F4202" s="45">
        <v>8.2095010000000001E-4</v>
      </c>
      <c r="G4202" s="45">
        <v>2.37697855E-3</v>
      </c>
      <c r="H4202" s="45">
        <v>4.3278322999999999E-3</v>
      </c>
    </row>
    <row r="4203" spans="1:8" x14ac:dyDescent="0.35">
      <c r="A4203" s="45" t="s">
        <v>61</v>
      </c>
      <c r="B4203" s="45" t="s">
        <v>71</v>
      </c>
      <c r="C4203" s="45" t="s">
        <v>46</v>
      </c>
      <c r="D4203" s="45">
        <v>44</v>
      </c>
      <c r="E4203" s="45">
        <v>6.3589012999999998E-3</v>
      </c>
      <c r="F4203" s="45">
        <v>6.7971354999999995E-4</v>
      </c>
      <c r="G4203" s="45">
        <v>1.9896882500000002E-3</v>
      </c>
      <c r="H4203" s="45">
        <v>3.6894988900000002E-3</v>
      </c>
    </row>
    <row r="4204" spans="1:8" x14ac:dyDescent="0.35">
      <c r="A4204" s="45" t="s">
        <v>61</v>
      </c>
      <c r="B4204" s="45" t="s">
        <v>69</v>
      </c>
      <c r="C4204" s="45" t="s">
        <v>47</v>
      </c>
      <c r="D4204" s="45">
        <v>38</v>
      </c>
      <c r="E4204" s="45">
        <v>4.8178603900000004E-3</v>
      </c>
      <c r="F4204" s="45">
        <v>1.7208802000000001E-4</v>
      </c>
      <c r="G4204" s="45">
        <v>1.63834034E-3</v>
      </c>
      <c r="H4204" s="45">
        <v>2.99707579E-3</v>
      </c>
    </row>
    <row r="4205" spans="1:8" x14ac:dyDescent="0.35">
      <c r="A4205" s="45" t="s">
        <v>61</v>
      </c>
      <c r="B4205" s="45" t="s">
        <v>70</v>
      </c>
      <c r="C4205" s="45" t="s">
        <v>47</v>
      </c>
      <c r="D4205" s="45">
        <v>183</v>
      </c>
      <c r="E4205" s="45">
        <v>6.4342994899999999E-3</v>
      </c>
      <c r="F4205" s="45">
        <v>5.5365796E-4</v>
      </c>
      <c r="G4205" s="45">
        <v>1.3244406399999999E-3</v>
      </c>
      <c r="H4205" s="45">
        <v>4.5450058199999997E-3</v>
      </c>
    </row>
    <row r="4206" spans="1:8" x14ac:dyDescent="0.35">
      <c r="A4206" s="45" t="s">
        <v>61</v>
      </c>
      <c r="B4206" s="45" t="s">
        <v>71</v>
      </c>
      <c r="C4206" s="45" t="s">
        <v>47</v>
      </c>
      <c r="D4206" s="45">
        <v>24</v>
      </c>
      <c r="E4206" s="45">
        <v>5.0245946400000003E-3</v>
      </c>
      <c r="F4206" s="45">
        <v>2.7054377E-4</v>
      </c>
      <c r="G4206" s="45">
        <v>1.17380381E-3</v>
      </c>
      <c r="H4206" s="45">
        <v>3.5686726199999999E-3</v>
      </c>
    </row>
    <row r="4207" spans="1:8" x14ac:dyDescent="0.35">
      <c r="A4207" s="45" t="s">
        <v>61</v>
      </c>
      <c r="B4207" s="45" t="s">
        <v>69</v>
      </c>
      <c r="C4207" s="45" t="s">
        <v>48</v>
      </c>
      <c r="D4207" s="45">
        <v>181</v>
      </c>
      <c r="E4207" s="45">
        <v>5.4848319499999996E-3</v>
      </c>
      <c r="F4207" s="45">
        <v>1.2267236999999999E-3</v>
      </c>
      <c r="G4207" s="45">
        <v>8.2936847999999996E-4</v>
      </c>
      <c r="H4207" s="45">
        <v>3.4287392699999999E-3</v>
      </c>
    </row>
    <row r="4208" spans="1:8" x14ac:dyDescent="0.35">
      <c r="A4208" s="45" t="s">
        <v>61</v>
      </c>
      <c r="B4208" s="45" t="s">
        <v>70</v>
      </c>
      <c r="C4208" s="45" t="s">
        <v>48</v>
      </c>
      <c r="D4208" s="45">
        <v>461</v>
      </c>
      <c r="E4208" s="45">
        <v>5.6713462599999997E-3</v>
      </c>
      <c r="F4208" s="45">
        <v>9.3511465000000002E-4</v>
      </c>
      <c r="G4208" s="45">
        <v>8.3920801999999995E-4</v>
      </c>
      <c r="H4208" s="45">
        <v>3.8970231400000002E-3</v>
      </c>
    </row>
    <row r="4209" spans="1:8" x14ac:dyDescent="0.35">
      <c r="A4209" s="45" t="s">
        <v>61</v>
      </c>
      <c r="B4209" s="45" t="s">
        <v>71</v>
      </c>
      <c r="C4209" s="45" t="s">
        <v>48</v>
      </c>
      <c r="D4209" s="45">
        <v>31</v>
      </c>
      <c r="E4209" s="45">
        <v>5.08960557E-3</v>
      </c>
      <c r="F4209" s="45">
        <v>1.2556001900000001E-3</v>
      </c>
      <c r="G4209" s="45">
        <v>7.2468611999999995E-4</v>
      </c>
      <c r="H4209" s="45">
        <v>3.10931872E-3</v>
      </c>
    </row>
    <row r="4210" spans="1:8" x14ac:dyDescent="0.35">
      <c r="A4210" s="45" t="s">
        <v>61</v>
      </c>
      <c r="B4210" s="45" t="s">
        <v>69</v>
      </c>
      <c r="C4210" s="45" t="s">
        <v>49</v>
      </c>
      <c r="D4210" s="45">
        <v>100</v>
      </c>
      <c r="E4210" s="45">
        <v>6.8949071599999998E-3</v>
      </c>
      <c r="F4210" s="45">
        <v>1.37071739E-3</v>
      </c>
      <c r="G4210" s="45">
        <v>1.1276617999999999E-3</v>
      </c>
      <c r="H4210" s="45">
        <v>4.3965275099999996E-3</v>
      </c>
    </row>
    <row r="4211" spans="1:8" x14ac:dyDescent="0.35">
      <c r="A4211" s="45" t="s">
        <v>61</v>
      </c>
      <c r="B4211" s="45" t="s">
        <v>70</v>
      </c>
      <c r="C4211" s="45" t="s">
        <v>49</v>
      </c>
      <c r="D4211" s="45">
        <v>402</v>
      </c>
      <c r="E4211" s="45">
        <v>6.7298919599999996E-3</v>
      </c>
      <c r="F4211" s="45">
        <v>1.0418391800000001E-3</v>
      </c>
      <c r="G4211" s="45">
        <v>1.09274206E-3</v>
      </c>
      <c r="H4211" s="45">
        <v>4.5953102399999999E-3</v>
      </c>
    </row>
    <row r="4212" spans="1:8" x14ac:dyDescent="0.35">
      <c r="A4212" s="45" t="s">
        <v>61</v>
      </c>
      <c r="B4212" s="45" t="s">
        <v>71</v>
      </c>
      <c r="C4212" s="45" t="s">
        <v>49</v>
      </c>
      <c r="D4212" s="45">
        <v>49</v>
      </c>
      <c r="E4212" s="45">
        <v>6.43896425E-3</v>
      </c>
      <c r="F4212" s="45">
        <v>1.2223637199999999E-3</v>
      </c>
      <c r="G4212" s="45">
        <v>1.23889806E-3</v>
      </c>
      <c r="H4212" s="45">
        <v>3.9777019299999999E-3</v>
      </c>
    </row>
    <row r="4213" spans="1:8" x14ac:dyDescent="0.35">
      <c r="A4213" s="45" t="s">
        <v>61</v>
      </c>
      <c r="B4213" s="45" t="s">
        <v>69</v>
      </c>
      <c r="C4213" s="45" t="s">
        <v>50</v>
      </c>
      <c r="D4213" s="45">
        <v>57</v>
      </c>
      <c r="E4213" s="45">
        <v>4.8353230299999998E-3</v>
      </c>
      <c r="F4213" s="45">
        <v>6.2317223999999998E-4</v>
      </c>
      <c r="G4213" s="45">
        <v>1.7180391E-3</v>
      </c>
      <c r="H4213" s="45">
        <v>2.49411116E-3</v>
      </c>
    </row>
    <row r="4214" spans="1:8" x14ac:dyDescent="0.35">
      <c r="A4214" s="45" t="s">
        <v>61</v>
      </c>
      <c r="B4214" s="45" t="s">
        <v>70</v>
      </c>
      <c r="C4214" s="45" t="s">
        <v>50</v>
      </c>
      <c r="D4214" s="45">
        <v>214</v>
      </c>
      <c r="E4214" s="45">
        <v>7.8311589100000002E-3</v>
      </c>
      <c r="F4214" s="45">
        <v>7.0309769999999999E-4</v>
      </c>
      <c r="G4214" s="45">
        <v>2.4211446300000002E-3</v>
      </c>
      <c r="H4214" s="45">
        <v>4.70691606E-3</v>
      </c>
    </row>
    <row r="4215" spans="1:8" x14ac:dyDescent="0.35">
      <c r="A4215" s="45" t="s">
        <v>61</v>
      </c>
      <c r="B4215" s="45" t="s">
        <v>71</v>
      </c>
      <c r="C4215" s="45" t="s">
        <v>50</v>
      </c>
      <c r="D4215" s="45">
        <v>44</v>
      </c>
      <c r="E4215" s="45">
        <v>7.3700544599999999E-3</v>
      </c>
      <c r="F4215" s="45">
        <v>5.8896239999999998E-4</v>
      </c>
      <c r="G4215" s="45">
        <v>2.1893410700000002E-3</v>
      </c>
      <c r="H4215" s="45">
        <v>4.5917505799999998E-3</v>
      </c>
    </row>
    <row r="4216" spans="1:8" x14ac:dyDescent="0.35">
      <c r="A4216" s="45" t="s">
        <v>61</v>
      </c>
      <c r="B4216" s="45" t="s">
        <v>69</v>
      </c>
      <c r="C4216" s="45" t="s">
        <v>51</v>
      </c>
      <c r="D4216" s="45">
        <v>154</v>
      </c>
      <c r="E4216" s="45">
        <v>5.3488754400000003E-3</v>
      </c>
      <c r="F4216" s="45">
        <v>8.0357118000000003E-4</v>
      </c>
      <c r="G4216" s="45">
        <v>8.0597619999999998E-4</v>
      </c>
      <c r="H4216" s="45">
        <v>3.7393275700000001E-3</v>
      </c>
    </row>
    <row r="4217" spans="1:8" x14ac:dyDescent="0.35">
      <c r="A4217" s="45" t="s">
        <v>61</v>
      </c>
      <c r="B4217" s="45" t="s">
        <v>70</v>
      </c>
      <c r="C4217" s="45" t="s">
        <v>51</v>
      </c>
      <c r="D4217" s="45">
        <v>340</v>
      </c>
      <c r="E4217" s="45">
        <v>5.9129218599999998E-3</v>
      </c>
      <c r="F4217" s="45">
        <v>6.4382464999999999E-4</v>
      </c>
      <c r="G4217" s="45">
        <v>9.1261548999999997E-4</v>
      </c>
      <c r="H4217" s="45">
        <v>4.3564812399999996E-3</v>
      </c>
    </row>
    <row r="4218" spans="1:8" x14ac:dyDescent="0.35">
      <c r="A4218" s="45" t="s">
        <v>61</v>
      </c>
      <c r="B4218" s="45" t="s">
        <v>71</v>
      </c>
      <c r="C4218" s="45" t="s">
        <v>51</v>
      </c>
      <c r="D4218" s="45">
        <v>59</v>
      </c>
      <c r="E4218" s="45">
        <v>5.6185261E-3</v>
      </c>
      <c r="F4218" s="45">
        <v>5.8105747999999998E-4</v>
      </c>
      <c r="G4218" s="45">
        <v>8.0979263000000002E-4</v>
      </c>
      <c r="H4218" s="45">
        <v>4.2276755399999998E-3</v>
      </c>
    </row>
    <row r="4219" spans="1:8" x14ac:dyDescent="0.35">
      <c r="A4219" s="45" t="s">
        <v>61</v>
      </c>
      <c r="B4219" s="45" t="s">
        <v>69</v>
      </c>
      <c r="C4219" s="45" t="s">
        <v>52</v>
      </c>
      <c r="D4219" s="45">
        <v>207</v>
      </c>
      <c r="E4219" s="45">
        <v>3.89716384E-3</v>
      </c>
      <c r="F4219" s="45">
        <v>7.9956142000000001E-4</v>
      </c>
      <c r="G4219" s="45">
        <v>5.3128888000000005E-4</v>
      </c>
      <c r="H4219" s="45">
        <v>2.56631304E-3</v>
      </c>
    </row>
    <row r="4220" spans="1:8" x14ac:dyDescent="0.35">
      <c r="A4220" s="45" t="s">
        <v>61</v>
      </c>
      <c r="B4220" s="45" t="s">
        <v>70</v>
      </c>
      <c r="C4220" s="45" t="s">
        <v>52</v>
      </c>
      <c r="D4220" s="45">
        <v>388</v>
      </c>
      <c r="E4220" s="45">
        <v>4.3550434300000003E-3</v>
      </c>
      <c r="F4220" s="45">
        <v>7.7692438999999998E-4</v>
      </c>
      <c r="G4220" s="45">
        <v>5.5167740999999997E-4</v>
      </c>
      <c r="H4220" s="45">
        <v>3.0264411299999999E-3</v>
      </c>
    </row>
    <row r="4221" spans="1:8" x14ac:dyDescent="0.35">
      <c r="A4221" s="45" t="s">
        <v>61</v>
      </c>
      <c r="B4221" s="45" t="s">
        <v>71</v>
      </c>
      <c r="C4221" s="45" t="s">
        <v>52</v>
      </c>
      <c r="D4221" s="45">
        <v>66</v>
      </c>
      <c r="E4221" s="45">
        <v>4.2245368100000003E-3</v>
      </c>
      <c r="F4221" s="45">
        <v>8.9365853999999998E-4</v>
      </c>
      <c r="G4221" s="45">
        <v>5.2065770000000002E-4</v>
      </c>
      <c r="H4221" s="45">
        <v>2.8102200199999999E-3</v>
      </c>
    </row>
    <row r="4222" spans="1:8" x14ac:dyDescent="0.35">
      <c r="A4222" s="45" t="s">
        <v>61</v>
      </c>
      <c r="B4222" s="45" t="s">
        <v>69</v>
      </c>
      <c r="C4222" s="45" t="s">
        <v>53</v>
      </c>
      <c r="D4222" s="45">
        <v>31</v>
      </c>
      <c r="E4222" s="45">
        <v>5.4431747899999997E-3</v>
      </c>
      <c r="F4222" s="45">
        <v>7.6538205000000002E-4</v>
      </c>
      <c r="G4222" s="45">
        <v>1.35491319E-3</v>
      </c>
      <c r="H4222" s="45">
        <v>3.32287909E-3</v>
      </c>
    </row>
    <row r="4223" spans="1:8" x14ac:dyDescent="0.35">
      <c r="A4223" s="45" t="s">
        <v>61</v>
      </c>
      <c r="B4223" s="45" t="s">
        <v>70</v>
      </c>
      <c r="C4223" s="45" t="s">
        <v>53</v>
      </c>
      <c r="D4223" s="45">
        <v>127</v>
      </c>
      <c r="E4223" s="45">
        <v>6.5067254600000004E-3</v>
      </c>
      <c r="F4223" s="45">
        <v>7.3481676000000001E-4</v>
      </c>
      <c r="G4223" s="45">
        <v>1.4914149199999999E-3</v>
      </c>
      <c r="H4223" s="45">
        <v>4.2804933500000001E-3</v>
      </c>
    </row>
    <row r="4224" spans="1:8" x14ac:dyDescent="0.35">
      <c r="A4224" s="45" t="s">
        <v>61</v>
      </c>
      <c r="B4224" s="45" t="s">
        <v>71</v>
      </c>
      <c r="C4224" s="45" t="s">
        <v>53</v>
      </c>
      <c r="D4224" s="45">
        <v>14</v>
      </c>
      <c r="E4224" s="45">
        <v>5.8763225100000004E-3</v>
      </c>
      <c r="F4224" s="45">
        <v>7.6223510999999999E-4</v>
      </c>
      <c r="G4224" s="45">
        <v>1.4062497399999999E-3</v>
      </c>
      <c r="H4224" s="45">
        <v>3.7078370899999999E-3</v>
      </c>
    </row>
    <row r="4225" spans="1:8" x14ac:dyDescent="0.35">
      <c r="A4225" s="45" t="s">
        <v>61</v>
      </c>
      <c r="B4225" s="45" t="s">
        <v>69</v>
      </c>
      <c r="C4225" s="45" t="s">
        <v>54</v>
      </c>
      <c r="D4225" s="45">
        <v>648</v>
      </c>
      <c r="E4225" s="45">
        <v>5.0216118499999997E-3</v>
      </c>
      <c r="F4225" s="45">
        <v>1.27507691E-3</v>
      </c>
      <c r="G4225" s="45">
        <v>8.3322593000000002E-4</v>
      </c>
      <c r="H4225" s="45">
        <v>2.9133084900000001E-3</v>
      </c>
    </row>
    <row r="4226" spans="1:8" x14ac:dyDescent="0.35">
      <c r="A4226" s="45" t="s">
        <v>61</v>
      </c>
      <c r="B4226" s="45" t="s">
        <v>70</v>
      </c>
      <c r="C4226" s="45" t="s">
        <v>54</v>
      </c>
      <c r="D4226" s="45">
        <v>1081</v>
      </c>
      <c r="E4226" s="45">
        <v>4.8984669600000003E-3</v>
      </c>
      <c r="F4226" s="45">
        <v>9.3897730000000001E-4</v>
      </c>
      <c r="G4226" s="45">
        <v>8.0846114999999995E-4</v>
      </c>
      <c r="H4226" s="45">
        <v>3.15102804E-3</v>
      </c>
    </row>
    <row r="4227" spans="1:8" x14ac:dyDescent="0.35">
      <c r="A4227" s="45" t="s">
        <v>61</v>
      </c>
      <c r="B4227" s="45" t="s">
        <v>71</v>
      </c>
      <c r="C4227" s="45" t="s">
        <v>54</v>
      </c>
      <c r="D4227" s="45">
        <v>148</v>
      </c>
      <c r="E4227" s="45">
        <v>4.7301204999999997E-3</v>
      </c>
      <c r="F4227" s="45">
        <v>1.1359013E-3</v>
      </c>
      <c r="G4227" s="45">
        <v>8.6305029000000001E-4</v>
      </c>
      <c r="H4227" s="45">
        <v>2.7311684499999999E-3</v>
      </c>
    </row>
    <row r="4228" spans="1:8" x14ac:dyDescent="0.35">
      <c r="A4228" s="45" t="s">
        <v>61</v>
      </c>
      <c r="B4228" s="45" t="s">
        <v>69</v>
      </c>
      <c r="C4228" s="45" t="s">
        <v>55</v>
      </c>
      <c r="D4228" s="45">
        <v>136</v>
      </c>
      <c r="E4228" s="45">
        <v>5.5893413899999996E-3</v>
      </c>
      <c r="F4228" s="45">
        <v>7.9954699999999995E-4</v>
      </c>
      <c r="G4228" s="45">
        <v>1.53739424E-3</v>
      </c>
      <c r="H4228" s="45">
        <v>3.2523996899999998E-3</v>
      </c>
    </row>
    <row r="4229" spans="1:8" x14ac:dyDescent="0.35">
      <c r="A4229" s="45" t="s">
        <v>61</v>
      </c>
      <c r="B4229" s="45" t="s">
        <v>70</v>
      </c>
      <c r="C4229" s="45" t="s">
        <v>55</v>
      </c>
      <c r="D4229" s="45">
        <v>266</v>
      </c>
      <c r="E4229" s="45">
        <v>6.4814812599999997E-3</v>
      </c>
      <c r="F4229" s="45">
        <v>6.8234798999999998E-4</v>
      </c>
      <c r="G4229" s="45">
        <v>1.9327830900000001E-3</v>
      </c>
      <c r="H4229" s="45">
        <v>3.8663496700000002E-3</v>
      </c>
    </row>
    <row r="4230" spans="1:8" x14ac:dyDescent="0.35">
      <c r="A4230" s="45" t="s">
        <v>61</v>
      </c>
      <c r="B4230" s="45" t="s">
        <v>71</v>
      </c>
      <c r="C4230" s="45" t="s">
        <v>55</v>
      </c>
      <c r="D4230" s="45">
        <v>51</v>
      </c>
      <c r="E4230" s="45">
        <v>5.6009438399999998E-3</v>
      </c>
      <c r="F4230" s="45">
        <v>7.1713850000000004E-4</v>
      </c>
      <c r="G4230" s="45">
        <v>2.1085237399999998E-3</v>
      </c>
      <c r="H4230" s="45">
        <v>2.7752811699999999E-3</v>
      </c>
    </row>
    <row r="4231" spans="1:8" x14ac:dyDescent="0.35">
      <c r="A4231" s="45" t="s">
        <v>61</v>
      </c>
      <c r="B4231" s="45" t="s">
        <v>69</v>
      </c>
      <c r="C4231" s="45" t="s">
        <v>56</v>
      </c>
      <c r="D4231" s="45">
        <v>327</v>
      </c>
      <c r="E4231" s="45">
        <v>5.3046775300000003E-3</v>
      </c>
      <c r="F4231" s="45">
        <v>1.0156159E-3</v>
      </c>
      <c r="G4231" s="45">
        <v>1.0208543300000001E-3</v>
      </c>
      <c r="H4231" s="45">
        <v>3.2682068099999999E-3</v>
      </c>
    </row>
    <row r="4232" spans="1:8" x14ac:dyDescent="0.35">
      <c r="A4232" s="45" t="s">
        <v>61</v>
      </c>
      <c r="B4232" s="45" t="s">
        <v>70</v>
      </c>
      <c r="C4232" s="45" t="s">
        <v>56</v>
      </c>
      <c r="D4232" s="45">
        <v>788</v>
      </c>
      <c r="E4232" s="45">
        <v>5.2468741699999997E-3</v>
      </c>
      <c r="F4232" s="45">
        <v>7.5783722999999998E-4</v>
      </c>
      <c r="G4232" s="45">
        <v>9.7413139999999996E-4</v>
      </c>
      <c r="H4232" s="45">
        <v>3.5149050499999998E-3</v>
      </c>
    </row>
    <row r="4233" spans="1:8" x14ac:dyDescent="0.35">
      <c r="A4233" s="45" t="s">
        <v>61</v>
      </c>
      <c r="B4233" s="45" t="s">
        <v>71</v>
      </c>
      <c r="C4233" s="45" t="s">
        <v>56</v>
      </c>
      <c r="D4233" s="45">
        <v>93</v>
      </c>
      <c r="E4233" s="45">
        <v>5.41654196E-3</v>
      </c>
      <c r="F4233" s="45">
        <v>8.7340678999999995E-4</v>
      </c>
      <c r="G4233" s="45">
        <v>1.04813798E-3</v>
      </c>
      <c r="H4233" s="45">
        <v>3.4949968000000001E-3</v>
      </c>
    </row>
    <row r="4234" spans="1:8" x14ac:dyDescent="0.35">
      <c r="A4234" s="45" t="s">
        <v>63</v>
      </c>
      <c r="B4234" s="45" t="s">
        <v>69</v>
      </c>
      <c r="C4234" s="45" t="s">
        <v>9</v>
      </c>
      <c r="D4234" s="45">
        <v>9718</v>
      </c>
      <c r="E4234" s="45">
        <v>4.8866898399999997E-3</v>
      </c>
      <c r="F4234" s="45">
        <v>9.9010355999999992E-4</v>
      </c>
      <c r="G4234" s="45">
        <v>8.9011609000000001E-4</v>
      </c>
      <c r="H4234" s="45">
        <v>3.0064220700000001E-3</v>
      </c>
    </row>
    <row r="4235" spans="1:8" x14ac:dyDescent="0.35">
      <c r="A4235" s="45" t="s">
        <v>63</v>
      </c>
      <c r="B4235" s="45" t="s">
        <v>70</v>
      </c>
      <c r="C4235" s="45" t="s">
        <v>9</v>
      </c>
      <c r="D4235" s="45">
        <v>17467</v>
      </c>
      <c r="E4235" s="45">
        <v>5.71404068E-3</v>
      </c>
      <c r="F4235" s="45">
        <v>8.3337484000000001E-4</v>
      </c>
      <c r="G4235" s="45">
        <v>1.08402739E-3</v>
      </c>
      <c r="H4235" s="45">
        <v>3.7965239999999999E-3</v>
      </c>
    </row>
    <row r="4236" spans="1:8" x14ac:dyDescent="0.35">
      <c r="A4236" s="45" t="s">
        <v>63</v>
      </c>
      <c r="B4236" s="45" t="s">
        <v>71</v>
      </c>
      <c r="C4236" s="45" t="s">
        <v>9</v>
      </c>
      <c r="D4236" s="45">
        <v>2969</v>
      </c>
      <c r="E4236" s="45">
        <v>5.3080011100000001E-3</v>
      </c>
      <c r="F4236" s="45">
        <v>9.6260876E-4</v>
      </c>
      <c r="G4236" s="45">
        <v>1.11500138E-3</v>
      </c>
      <c r="H4236" s="45">
        <v>3.2301838800000001E-3</v>
      </c>
    </row>
    <row r="4237" spans="1:8" x14ac:dyDescent="0.35">
      <c r="A4237" s="45" t="s">
        <v>63</v>
      </c>
      <c r="B4237" s="45" t="s">
        <v>69</v>
      </c>
      <c r="C4237" s="45" t="s">
        <v>14</v>
      </c>
      <c r="D4237" s="45">
        <v>167</v>
      </c>
      <c r="E4237" s="45">
        <v>5.7338792299999998E-3</v>
      </c>
      <c r="F4237" s="45">
        <v>1.1998916300000001E-3</v>
      </c>
      <c r="G4237" s="45">
        <v>1.1122890900000001E-3</v>
      </c>
      <c r="H4237" s="45">
        <v>3.4216980099999999E-3</v>
      </c>
    </row>
    <row r="4238" spans="1:8" x14ac:dyDescent="0.35">
      <c r="A4238" s="45" t="s">
        <v>63</v>
      </c>
      <c r="B4238" s="45" t="s">
        <v>70</v>
      </c>
      <c r="C4238" s="45" t="s">
        <v>14</v>
      </c>
      <c r="D4238" s="45">
        <v>286</v>
      </c>
      <c r="E4238" s="45">
        <v>5.9884094799999999E-3</v>
      </c>
      <c r="F4238" s="45">
        <v>8.6311810999999995E-4</v>
      </c>
      <c r="G4238" s="45">
        <v>1.2069409800000001E-3</v>
      </c>
      <c r="H4238" s="45">
        <v>3.9183499199999996E-3</v>
      </c>
    </row>
    <row r="4239" spans="1:8" x14ac:dyDescent="0.35">
      <c r="A4239" s="45" t="s">
        <v>63</v>
      </c>
      <c r="B4239" s="45" t="s">
        <v>71</v>
      </c>
      <c r="C4239" s="45" t="s">
        <v>14</v>
      </c>
      <c r="D4239" s="45">
        <v>58</v>
      </c>
      <c r="E4239" s="45">
        <v>6.0261013200000003E-3</v>
      </c>
      <c r="F4239" s="45">
        <v>1.1288710899999999E-3</v>
      </c>
      <c r="G4239" s="45">
        <v>1.2122842599999999E-3</v>
      </c>
      <c r="H4239" s="45">
        <v>3.6849455099999999E-3</v>
      </c>
    </row>
    <row r="4240" spans="1:8" x14ac:dyDescent="0.35">
      <c r="A4240" s="45" t="s">
        <v>63</v>
      </c>
      <c r="B4240" s="45" t="s">
        <v>69</v>
      </c>
      <c r="C4240" s="45" t="s">
        <v>15</v>
      </c>
      <c r="D4240" s="45">
        <v>113</v>
      </c>
      <c r="E4240" s="45">
        <v>4.8941942799999999E-3</v>
      </c>
      <c r="F4240" s="45">
        <v>7.2424998000000004E-4</v>
      </c>
      <c r="G4240" s="45">
        <v>1.38765955E-3</v>
      </c>
      <c r="H4240" s="45">
        <v>2.7822842399999998E-3</v>
      </c>
    </row>
    <row r="4241" spans="1:8" x14ac:dyDescent="0.35">
      <c r="A4241" s="45" t="s">
        <v>63</v>
      </c>
      <c r="B4241" s="45" t="s">
        <v>70</v>
      </c>
      <c r="C4241" s="45" t="s">
        <v>15</v>
      </c>
      <c r="D4241" s="45">
        <v>197</v>
      </c>
      <c r="E4241" s="45">
        <v>5.61037064E-3</v>
      </c>
      <c r="F4241" s="45">
        <v>6.0091158000000005E-4</v>
      </c>
      <c r="G4241" s="45">
        <v>1.6678414600000001E-3</v>
      </c>
      <c r="H4241" s="45">
        <v>3.34161707E-3</v>
      </c>
    </row>
    <row r="4242" spans="1:8" x14ac:dyDescent="0.35">
      <c r="A4242" s="45" t="s">
        <v>63</v>
      </c>
      <c r="B4242" s="45" t="s">
        <v>71</v>
      </c>
      <c r="C4242" s="45" t="s">
        <v>15</v>
      </c>
      <c r="D4242" s="45">
        <v>42</v>
      </c>
      <c r="E4242" s="45">
        <v>5.1226298700000001E-3</v>
      </c>
      <c r="F4242" s="45">
        <v>6.3519596999999999E-4</v>
      </c>
      <c r="G4242" s="45">
        <v>1.7683528799999999E-3</v>
      </c>
      <c r="H4242" s="45">
        <v>2.7190804100000001E-3</v>
      </c>
    </row>
    <row r="4243" spans="1:8" x14ac:dyDescent="0.35">
      <c r="A4243" s="45" t="s">
        <v>63</v>
      </c>
      <c r="B4243" s="45" t="s">
        <v>69</v>
      </c>
      <c r="C4243" s="45" t="s">
        <v>16</v>
      </c>
      <c r="D4243" s="45">
        <v>122</v>
      </c>
      <c r="E4243" s="45">
        <v>5.5017643199999997E-3</v>
      </c>
      <c r="F4243" s="45">
        <v>1.1215465100000001E-3</v>
      </c>
      <c r="G4243" s="45">
        <v>9.4594312000000004E-4</v>
      </c>
      <c r="H4243" s="45">
        <v>3.4342741899999999E-3</v>
      </c>
    </row>
    <row r="4244" spans="1:8" x14ac:dyDescent="0.35">
      <c r="A4244" s="45" t="s">
        <v>63</v>
      </c>
      <c r="B4244" s="45" t="s">
        <v>70</v>
      </c>
      <c r="C4244" s="45" t="s">
        <v>16</v>
      </c>
      <c r="D4244" s="45">
        <v>233</v>
      </c>
      <c r="E4244" s="45">
        <v>5.9916942099999997E-3</v>
      </c>
      <c r="F4244" s="45">
        <v>7.8599362000000004E-4</v>
      </c>
      <c r="G4244" s="45">
        <v>1.0189156699999999E-3</v>
      </c>
      <c r="H4244" s="45">
        <v>4.1867844199999999E-3</v>
      </c>
    </row>
    <row r="4245" spans="1:8" x14ac:dyDescent="0.35">
      <c r="A4245" s="45" t="s">
        <v>63</v>
      </c>
      <c r="B4245" s="45" t="s">
        <v>71</v>
      </c>
      <c r="C4245" s="45" t="s">
        <v>16</v>
      </c>
      <c r="D4245" s="45">
        <v>31</v>
      </c>
      <c r="E4245" s="45">
        <v>6.2668008900000002E-3</v>
      </c>
      <c r="F4245" s="45">
        <v>1.1327656E-3</v>
      </c>
      <c r="G4245" s="45">
        <v>1.0035839500000001E-3</v>
      </c>
      <c r="H4245" s="45">
        <v>4.1304508000000002E-3</v>
      </c>
    </row>
    <row r="4246" spans="1:8" x14ac:dyDescent="0.35">
      <c r="A4246" s="45" t="s">
        <v>63</v>
      </c>
      <c r="B4246" s="45" t="s">
        <v>69</v>
      </c>
      <c r="C4246" s="45" t="s">
        <v>17</v>
      </c>
      <c r="D4246" s="45">
        <v>90</v>
      </c>
      <c r="E4246" s="45">
        <v>5.8289606200000003E-3</v>
      </c>
      <c r="F4246" s="45">
        <v>1.0875769499999999E-3</v>
      </c>
      <c r="G4246" s="45">
        <v>8.9801930999999996E-4</v>
      </c>
      <c r="H4246" s="45">
        <v>3.8433639799999998E-3</v>
      </c>
    </row>
    <row r="4247" spans="1:8" x14ac:dyDescent="0.35">
      <c r="A4247" s="45" t="s">
        <v>63</v>
      </c>
      <c r="B4247" s="45" t="s">
        <v>70</v>
      </c>
      <c r="C4247" s="45" t="s">
        <v>17</v>
      </c>
      <c r="D4247" s="45">
        <v>272</v>
      </c>
      <c r="E4247" s="45">
        <v>6.9195514400000003E-3</v>
      </c>
      <c r="F4247" s="45">
        <v>9.3090421999999996E-4</v>
      </c>
      <c r="G4247" s="45">
        <v>1.0207735200000001E-3</v>
      </c>
      <c r="H4247" s="45">
        <v>4.9678732100000003E-3</v>
      </c>
    </row>
    <row r="4248" spans="1:8" x14ac:dyDescent="0.35">
      <c r="A4248" s="45" t="s">
        <v>63</v>
      </c>
      <c r="B4248" s="45" t="s">
        <v>71</v>
      </c>
      <c r="C4248" s="45" t="s">
        <v>17</v>
      </c>
      <c r="D4248" s="45">
        <v>53</v>
      </c>
      <c r="E4248" s="45">
        <v>6.19737039E-3</v>
      </c>
      <c r="F4248" s="45">
        <v>1.1615564100000001E-3</v>
      </c>
      <c r="G4248" s="45">
        <v>9.9296797000000001E-4</v>
      </c>
      <c r="H4248" s="45">
        <v>4.0428456499999998E-3</v>
      </c>
    </row>
    <row r="4249" spans="1:8" x14ac:dyDescent="0.35">
      <c r="A4249" s="45" t="s">
        <v>63</v>
      </c>
      <c r="B4249" s="45" t="s">
        <v>69</v>
      </c>
      <c r="C4249" s="45" t="s">
        <v>18</v>
      </c>
      <c r="D4249" s="45">
        <v>52</v>
      </c>
      <c r="E4249" s="45">
        <v>5.7122504700000002E-3</v>
      </c>
      <c r="F4249" s="45">
        <v>7.0290217999999997E-4</v>
      </c>
      <c r="G4249" s="45">
        <v>9.9091857999999999E-4</v>
      </c>
      <c r="H4249" s="45">
        <v>4.0184292200000004E-3</v>
      </c>
    </row>
    <row r="4250" spans="1:8" x14ac:dyDescent="0.35">
      <c r="A4250" s="45" t="s">
        <v>63</v>
      </c>
      <c r="B4250" s="45" t="s">
        <v>70</v>
      </c>
      <c r="C4250" s="45" t="s">
        <v>18</v>
      </c>
      <c r="D4250" s="45">
        <v>178</v>
      </c>
      <c r="E4250" s="45">
        <v>7.4092928399999997E-3</v>
      </c>
      <c r="F4250" s="45">
        <v>6.3475320999999997E-4</v>
      </c>
      <c r="G4250" s="45">
        <v>1.5207550700000001E-3</v>
      </c>
      <c r="H4250" s="45">
        <v>5.2537840799999997E-3</v>
      </c>
    </row>
    <row r="4251" spans="1:8" x14ac:dyDescent="0.35">
      <c r="A4251" s="45" t="s">
        <v>63</v>
      </c>
      <c r="B4251" s="45" t="s">
        <v>71</v>
      </c>
      <c r="C4251" s="45" t="s">
        <v>18</v>
      </c>
      <c r="D4251" s="45">
        <v>25</v>
      </c>
      <c r="E4251" s="45">
        <v>6.2634256800000003E-3</v>
      </c>
      <c r="F4251" s="45">
        <v>6.9861090999999995E-4</v>
      </c>
      <c r="G4251" s="45">
        <v>1.50648124E-3</v>
      </c>
      <c r="H4251" s="45">
        <v>4.0583331300000003E-3</v>
      </c>
    </row>
    <row r="4252" spans="1:8" x14ac:dyDescent="0.35">
      <c r="A4252" s="45" t="s">
        <v>63</v>
      </c>
      <c r="B4252" s="45" t="s">
        <v>69</v>
      </c>
      <c r="C4252" s="45" t="s">
        <v>19</v>
      </c>
      <c r="D4252" s="45">
        <v>77</v>
      </c>
      <c r="E4252" s="45">
        <v>5.7873374000000002E-3</v>
      </c>
      <c r="F4252" s="45">
        <v>1.0406142100000001E-3</v>
      </c>
      <c r="G4252" s="45">
        <v>1.31177828E-3</v>
      </c>
      <c r="H4252" s="45">
        <v>3.43494445E-3</v>
      </c>
    </row>
    <row r="4253" spans="1:8" x14ac:dyDescent="0.35">
      <c r="A4253" s="45" t="s">
        <v>63</v>
      </c>
      <c r="B4253" s="45" t="s">
        <v>70</v>
      </c>
      <c r="C4253" s="45" t="s">
        <v>19</v>
      </c>
      <c r="D4253" s="45">
        <v>298</v>
      </c>
      <c r="E4253" s="45">
        <v>5.9476756099999997E-3</v>
      </c>
      <c r="F4253" s="45">
        <v>9.3831537000000004E-4</v>
      </c>
      <c r="G4253" s="45">
        <v>1.1652138299999999E-3</v>
      </c>
      <c r="H4253" s="45">
        <v>3.84414592E-3</v>
      </c>
    </row>
    <row r="4254" spans="1:8" x14ac:dyDescent="0.35">
      <c r="A4254" s="45" t="s">
        <v>63</v>
      </c>
      <c r="B4254" s="45" t="s">
        <v>71</v>
      </c>
      <c r="C4254" s="45" t="s">
        <v>19</v>
      </c>
      <c r="D4254" s="45">
        <v>25</v>
      </c>
      <c r="E4254" s="45">
        <v>5.9611107999999998E-3</v>
      </c>
      <c r="F4254" s="45">
        <v>9.2777751999999995E-4</v>
      </c>
      <c r="G4254" s="45">
        <v>1.2893516300000001E-3</v>
      </c>
      <c r="H4254" s="45">
        <v>3.7439812700000002E-3</v>
      </c>
    </row>
    <row r="4255" spans="1:8" x14ac:dyDescent="0.35">
      <c r="A4255" s="45" t="s">
        <v>63</v>
      </c>
      <c r="B4255" s="45" t="s">
        <v>69</v>
      </c>
      <c r="C4255" s="45" t="s">
        <v>20</v>
      </c>
      <c r="D4255" s="45">
        <v>32</v>
      </c>
      <c r="E4255" s="45">
        <v>3.9771410299999999E-3</v>
      </c>
      <c r="F4255" s="45">
        <v>7.7618610000000003E-4</v>
      </c>
      <c r="G4255" s="45">
        <v>4.3547436000000001E-4</v>
      </c>
      <c r="H4255" s="45">
        <v>2.7654801600000001E-3</v>
      </c>
    </row>
    <row r="4256" spans="1:8" x14ac:dyDescent="0.35">
      <c r="A4256" s="45" t="s">
        <v>63</v>
      </c>
      <c r="B4256" s="45" t="s">
        <v>70</v>
      </c>
      <c r="C4256" s="45" t="s">
        <v>20</v>
      </c>
      <c r="D4256" s="45">
        <v>144</v>
      </c>
      <c r="E4256" s="45">
        <v>4.1422322499999999E-3</v>
      </c>
      <c r="F4256" s="45">
        <v>8.5431110999999995E-4</v>
      </c>
      <c r="G4256" s="45">
        <v>4.3965382E-4</v>
      </c>
      <c r="H4256" s="45">
        <v>2.8482668599999999E-3</v>
      </c>
    </row>
    <row r="4257" spans="1:8" x14ac:dyDescent="0.35">
      <c r="A4257" s="45" t="s">
        <v>63</v>
      </c>
      <c r="B4257" s="45" t="s">
        <v>71</v>
      </c>
      <c r="C4257" s="45" t="s">
        <v>20</v>
      </c>
      <c r="D4257" s="45">
        <v>3</v>
      </c>
      <c r="E4257" s="45">
        <v>4.1280861E-3</v>
      </c>
      <c r="F4257" s="45">
        <v>7.8317869999999996E-4</v>
      </c>
      <c r="G4257" s="45">
        <v>9.2592349999999994E-5</v>
      </c>
      <c r="H4257" s="45">
        <v>3.2523145799999999E-3</v>
      </c>
    </row>
    <row r="4258" spans="1:8" x14ac:dyDescent="0.35">
      <c r="A4258" s="45" t="s">
        <v>63</v>
      </c>
      <c r="B4258" s="45" t="s">
        <v>69</v>
      </c>
      <c r="C4258" s="45" t="s">
        <v>21</v>
      </c>
      <c r="D4258" s="45">
        <v>67</v>
      </c>
      <c r="E4258" s="45">
        <v>6.1254489100000002E-3</v>
      </c>
      <c r="F4258" s="45">
        <v>1.21596853E-3</v>
      </c>
      <c r="G4258" s="45">
        <v>1.6310804599999999E-3</v>
      </c>
      <c r="H4258" s="45">
        <v>3.27839942E-3</v>
      </c>
    </row>
    <row r="4259" spans="1:8" x14ac:dyDescent="0.35">
      <c r="A4259" s="45" t="s">
        <v>63</v>
      </c>
      <c r="B4259" s="45" t="s">
        <v>70</v>
      </c>
      <c r="C4259" s="45" t="s">
        <v>21</v>
      </c>
      <c r="D4259" s="45">
        <v>183</v>
      </c>
      <c r="E4259" s="45">
        <v>7.2111538799999996E-3</v>
      </c>
      <c r="F4259" s="45">
        <v>1.0490662299999999E-3</v>
      </c>
      <c r="G4259" s="45">
        <v>1.5160769699999999E-3</v>
      </c>
      <c r="H4259" s="45">
        <v>4.64601018E-3</v>
      </c>
    </row>
    <row r="4260" spans="1:8" x14ac:dyDescent="0.35">
      <c r="A4260" s="45" t="s">
        <v>63</v>
      </c>
      <c r="B4260" s="45" t="s">
        <v>71</v>
      </c>
      <c r="C4260" s="45" t="s">
        <v>21</v>
      </c>
      <c r="D4260" s="45">
        <v>24</v>
      </c>
      <c r="E4260" s="45">
        <v>6.7679394900000004E-3</v>
      </c>
      <c r="F4260" s="45">
        <v>9.8379606000000008E-4</v>
      </c>
      <c r="G4260" s="45">
        <v>1.66618422E-3</v>
      </c>
      <c r="H4260" s="45">
        <v>4.1179588399999998E-3</v>
      </c>
    </row>
    <row r="4261" spans="1:8" x14ac:dyDescent="0.35">
      <c r="A4261" s="45" t="s">
        <v>63</v>
      </c>
      <c r="B4261" s="45" t="s">
        <v>69</v>
      </c>
      <c r="C4261" s="45" t="s">
        <v>22</v>
      </c>
      <c r="D4261" s="45">
        <v>28</v>
      </c>
      <c r="E4261" s="45">
        <v>4.7288357300000004E-3</v>
      </c>
      <c r="F4261" s="45">
        <v>3.6044951999999997E-4</v>
      </c>
      <c r="G4261" s="45">
        <v>1.3764878399999999E-3</v>
      </c>
      <c r="H4261" s="45">
        <v>2.9918979100000001E-3</v>
      </c>
    </row>
    <row r="4262" spans="1:8" x14ac:dyDescent="0.35">
      <c r="A4262" s="45" t="s">
        <v>63</v>
      </c>
      <c r="B4262" s="45" t="s">
        <v>70</v>
      </c>
      <c r="C4262" s="45" t="s">
        <v>22</v>
      </c>
      <c r="D4262" s="45">
        <v>222</v>
      </c>
      <c r="E4262" s="45">
        <v>7.1412034800000003E-3</v>
      </c>
      <c r="F4262" s="45">
        <v>4.8652793999999998E-4</v>
      </c>
      <c r="G4262" s="45">
        <v>1.3448863000000001E-3</v>
      </c>
      <c r="H4262" s="45">
        <v>5.3097887199999999E-3</v>
      </c>
    </row>
    <row r="4263" spans="1:8" x14ac:dyDescent="0.35">
      <c r="A4263" s="45" t="s">
        <v>63</v>
      </c>
      <c r="B4263" s="45" t="s">
        <v>71</v>
      </c>
      <c r="C4263" s="45" t="s">
        <v>22</v>
      </c>
      <c r="D4263" s="45">
        <v>19</v>
      </c>
      <c r="E4263" s="45">
        <v>5.7212473599999999E-3</v>
      </c>
      <c r="F4263" s="45">
        <v>4.7027262E-4</v>
      </c>
      <c r="G4263" s="45">
        <v>1.1342590899999999E-3</v>
      </c>
      <c r="H4263" s="45">
        <v>4.1167151200000003E-3</v>
      </c>
    </row>
    <row r="4264" spans="1:8" x14ac:dyDescent="0.35">
      <c r="A4264" s="45" t="s">
        <v>63</v>
      </c>
      <c r="B4264" s="45" t="s">
        <v>69</v>
      </c>
      <c r="C4264" s="45" t="s">
        <v>23</v>
      </c>
      <c r="D4264" s="45">
        <v>100</v>
      </c>
      <c r="E4264" s="45">
        <v>6.0296293900000001E-3</v>
      </c>
      <c r="F4264" s="45">
        <v>1.22280066E-3</v>
      </c>
      <c r="G4264" s="45">
        <v>1.4729164299999999E-3</v>
      </c>
      <c r="H4264" s="45">
        <v>3.3339118E-3</v>
      </c>
    </row>
    <row r="4265" spans="1:8" x14ac:dyDescent="0.35">
      <c r="A4265" s="45" t="s">
        <v>63</v>
      </c>
      <c r="B4265" s="45" t="s">
        <v>70</v>
      </c>
      <c r="C4265" s="45" t="s">
        <v>23</v>
      </c>
      <c r="D4265" s="45">
        <v>338</v>
      </c>
      <c r="E4265" s="45">
        <v>6.5580482100000004E-3</v>
      </c>
      <c r="F4265" s="45">
        <v>1.0561169E-3</v>
      </c>
      <c r="G4265" s="45">
        <v>1.68036356E-3</v>
      </c>
      <c r="H4265" s="45">
        <v>3.8215672799999999E-3</v>
      </c>
    </row>
    <row r="4266" spans="1:8" x14ac:dyDescent="0.35">
      <c r="A4266" s="45" t="s">
        <v>63</v>
      </c>
      <c r="B4266" s="45" t="s">
        <v>71</v>
      </c>
      <c r="C4266" s="45" t="s">
        <v>23</v>
      </c>
      <c r="D4266" s="45">
        <v>45</v>
      </c>
      <c r="E4266" s="45">
        <v>7.3487651800000003E-3</v>
      </c>
      <c r="F4266" s="45">
        <v>1.3665121499999999E-3</v>
      </c>
      <c r="G4266" s="45">
        <v>2.32021578E-3</v>
      </c>
      <c r="H4266" s="45">
        <v>3.6620367799999999E-3</v>
      </c>
    </row>
    <row r="4267" spans="1:8" x14ac:dyDescent="0.35">
      <c r="A4267" s="45" t="s">
        <v>63</v>
      </c>
      <c r="B4267" s="45" t="s">
        <v>69</v>
      </c>
      <c r="C4267" s="45" t="s">
        <v>24</v>
      </c>
      <c r="D4267" s="45">
        <v>266</v>
      </c>
      <c r="E4267" s="45">
        <v>5.0623953300000003E-3</v>
      </c>
      <c r="F4267" s="45">
        <v>1.0110343E-3</v>
      </c>
      <c r="G4267" s="45">
        <v>1.27871736E-3</v>
      </c>
      <c r="H4267" s="45">
        <v>2.7726431700000002E-3</v>
      </c>
    </row>
    <row r="4268" spans="1:8" x14ac:dyDescent="0.35">
      <c r="A4268" s="45" t="s">
        <v>63</v>
      </c>
      <c r="B4268" s="45" t="s">
        <v>70</v>
      </c>
      <c r="C4268" s="45" t="s">
        <v>24</v>
      </c>
      <c r="D4268" s="45">
        <v>555</v>
      </c>
      <c r="E4268" s="45">
        <v>6.8185474800000001E-3</v>
      </c>
      <c r="F4268" s="45">
        <v>1.0087376699999999E-3</v>
      </c>
      <c r="G4268" s="45">
        <v>1.60527169E-3</v>
      </c>
      <c r="H4268" s="45">
        <v>4.2045376299999996E-3</v>
      </c>
    </row>
    <row r="4269" spans="1:8" x14ac:dyDescent="0.35">
      <c r="A4269" s="45" t="s">
        <v>63</v>
      </c>
      <c r="B4269" s="45" t="s">
        <v>71</v>
      </c>
      <c r="C4269" s="45" t="s">
        <v>24</v>
      </c>
      <c r="D4269" s="45">
        <v>117</v>
      </c>
      <c r="E4269" s="45">
        <v>6.0180236599999999E-3</v>
      </c>
      <c r="F4269" s="45">
        <v>1.06600165E-3</v>
      </c>
      <c r="G4269" s="45">
        <v>1.75075156E-3</v>
      </c>
      <c r="H4269" s="45">
        <v>3.2012699399999998E-3</v>
      </c>
    </row>
    <row r="4270" spans="1:8" x14ac:dyDescent="0.35">
      <c r="A4270" s="45" t="s">
        <v>63</v>
      </c>
      <c r="B4270" s="45" t="s">
        <v>69</v>
      </c>
      <c r="C4270" s="45" t="s">
        <v>25</v>
      </c>
      <c r="D4270" s="45">
        <v>199</v>
      </c>
      <c r="E4270" s="45">
        <v>5.2449746500000003E-3</v>
      </c>
      <c r="F4270" s="45">
        <v>8.7945492999999997E-4</v>
      </c>
      <c r="G4270" s="45">
        <v>1.2476733299999999E-3</v>
      </c>
      <c r="H4270" s="45">
        <v>3.1178459299999999E-3</v>
      </c>
    </row>
    <row r="4271" spans="1:8" x14ac:dyDescent="0.35">
      <c r="A4271" s="45" t="s">
        <v>63</v>
      </c>
      <c r="B4271" s="45" t="s">
        <v>70</v>
      </c>
      <c r="C4271" s="45" t="s">
        <v>25</v>
      </c>
      <c r="D4271" s="45">
        <v>462</v>
      </c>
      <c r="E4271" s="45">
        <v>7.1889026900000003E-3</v>
      </c>
      <c r="F4271" s="45">
        <v>9.1412614000000001E-4</v>
      </c>
      <c r="G4271" s="45">
        <v>1.66629063E-3</v>
      </c>
      <c r="H4271" s="45">
        <v>4.6084854099999999E-3</v>
      </c>
    </row>
    <row r="4272" spans="1:8" x14ac:dyDescent="0.35">
      <c r="A4272" s="45" t="s">
        <v>63</v>
      </c>
      <c r="B4272" s="45" t="s">
        <v>71</v>
      </c>
      <c r="C4272" s="45" t="s">
        <v>25</v>
      </c>
      <c r="D4272" s="45">
        <v>109</v>
      </c>
      <c r="E4272" s="45">
        <v>5.7810904799999998E-3</v>
      </c>
      <c r="F4272" s="45">
        <v>9.8719395999999999E-4</v>
      </c>
      <c r="G4272" s="45">
        <v>1.5136550400000001E-3</v>
      </c>
      <c r="H4272" s="45">
        <v>3.2802410100000001E-3</v>
      </c>
    </row>
    <row r="4273" spans="1:8" x14ac:dyDescent="0.35">
      <c r="A4273" s="45" t="s">
        <v>63</v>
      </c>
      <c r="B4273" s="45" t="s">
        <v>69</v>
      </c>
      <c r="C4273" s="45" t="s">
        <v>26</v>
      </c>
      <c r="D4273" s="45">
        <v>25</v>
      </c>
      <c r="E4273" s="45">
        <v>4.8861108000000002E-3</v>
      </c>
      <c r="F4273" s="45">
        <v>1.1208331599999999E-3</v>
      </c>
      <c r="G4273" s="45">
        <v>9.0416643999999995E-4</v>
      </c>
      <c r="H4273" s="45">
        <v>2.8611109099999999E-3</v>
      </c>
    </row>
    <row r="4274" spans="1:8" x14ac:dyDescent="0.35">
      <c r="A4274" s="45" t="s">
        <v>63</v>
      </c>
      <c r="B4274" s="45" t="s">
        <v>70</v>
      </c>
      <c r="C4274" s="45" t="s">
        <v>26</v>
      </c>
      <c r="D4274" s="45">
        <v>234</v>
      </c>
      <c r="E4274" s="45">
        <v>5.6245546099999997E-3</v>
      </c>
      <c r="F4274" s="45">
        <v>6.0674834E-4</v>
      </c>
      <c r="G4274" s="45">
        <v>1.1147710600000001E-3</v>
      </c>
      <c r="H4274" s="45">
        <v>3.9030347299999998E-3</v>
      </c>
    </row>
    <row r="4275" spans="1:8" x14ac:dyDescent="0.35">
      <c r="A4275" s="45" t="s">
        <v>63</v>
      </c>
      <c r="B4275" s="45" t="s">
        <v>71</v>
      </c>
      <c r="C4275" s="45" t="s">
        <v>26</v>
      </c>
      <c r="D4275" s="45">
        <v>22</v>
      </c>
      <c r="E4275" s="45">
        <v>5.5576596500000004E-3</v>
      </c>
      <c r="F4275" s="45">
        <v>7.5494503000000002E-4</v>
      </c>
      <c r="G4275" s="45">
        <v>1.1426765099999999E-3</v>
      </c>
      <c r="H4275" s="45">
        <v>3.6600376500000001E-3</v>
      </c>
    </row>
    <row r="4276" spans="1:8" x14ac:dyDescent="0.35">
      <c r="A4276" s="45" t="s">
        <v>63</v>
      </c>
      <c r="B4276" s="45" t="s">
        <v>69</v>
      </c>
      <c r="C4276" s="45" t="s">
        <v>27</v>
      </c>
      <c r="D4276" s="45">
        <v>275</v>
      </c>
      <c r="E4276" s="45">
        <v>4.3957909999999996E-3</v>
      </c>
      <c r="F4276" s="45">
        <v>4.3560581E-4</v>
      </c>
      <c r="G4276" s="45">
        <v>1.0206226499999999E-3</v>
      </c>
      <c r="H4276" s="45">
        <v>2.93956205E-3</v>
      </c>
    </row>
    <row r="4277" spans="1:8" x14ac:dyDescent="0.35">
      <c r="A4277" s="45" t="s">
        <v>63</v>
      </c>
      <c r="B4277" s="45" t="s">
        <v>70</v>
      </c>
      <c r="C4277" s="45" t="s">
        <v>27</v>
      </c>
      <c r="D4277" s="45">
        <v>250</v>
      </c>
      <c r="E4277" s="45">
        <v>6.0420830999999998E-3</v>
      </c>
      <c r="F4277" s="45">
        <v>4.3671272000000001E-4</v>
      </c>
      <c r="G4277" s="45">
        <v>1.4958330900000001E-3</v>
      </c>
      <c r="H4277" s="45">
        <v>4.1095367999999998E-3</v>
      </c>
    </row>
    <row r="4278" spans="1:8" x14ac:dyDescent="0.35">
      <c r="A4278" s="45" t="s">
        <v>63</v>
      </c>
      <c r="B4278" s="45" t="s">
        <v>71</v>
      </c>
      <c r="C4278" s="45" t="s">
        <v>27</v>
      </c>
      <c r="D4278" s="45">
        <v>64</v>
      </c>
      <c r="E4278" s="45">
        <v>5.1878976199999996E-3</v>
      </c>
      <c r="F4278" s="45">
        <v>4.0256047999999997E-4</v>
      </c>
      <c r="G4278" s="45">
        <v>1.3885269299999999E-3</v>
      </c>
      <c r="H4278" s="45">
        <v>3.3968096199999999E-3</v>
      </c>
    </row>
    <row r="4279" spans="1:8" x14ac:dyDescent="0.35">
      <c r="A4279" s="45" t="s">
        <v>63</v>
      </c>
      <c r="B4279" s="45" t="s">
        <v>69</v>
      </c>
      <c r="C4279" s="45" t="s">
        <v>28</v>
      </c>
      <c r="D4279" s="45">
        <v>223</v>
      </c>
      <c r="E4279" s="45">
        <v>5.1744931999999997E-3</v>
      </c>
      <c r="F4279" s="45">
        <v>6.8188402000000003E-4</v>
      </c>
      <c r="G4279" s="45">
        <v>1.4646132000000001E-3</v>
      </c>
      <c r="H4279" s="45">
        <v>3.02799552E-3</v>
      </c>
    </row>
    <row r="4280" spans="1:8" x14ac:dyDescent="0.35">
      <c r="A4280" s="45" t="s">
        <v>63</v>
      </c>
      <c r="B4280" s="45" t="s">
        <v>70</v>
      </c>
      <c r="C4280" s="45" t="s">
        <v>28</v>
      </c>
      <c r="D4280" s="45">
        <v>558</v>
      </c>
      <c r="E4280" s="45">
        <v>6.1612444599999996E-3</v>
      </c>
      <c r="F4280" s="45">
        <v>7.2201039999999995E-4</v>
      </c>
      <c r="G4280" s="45">
        <v>1.76861371E-3</v>
      </c>
      <c r="H4280" s="45">
        <v>3.67061987E-3</v>
      </c>
    </row>
    <row r="4281" spans="1:8" x14ac:dyDescent="0.35">
      <c r="A4281" s="45" t="s">
        <v>63</v>
      </c>
      <c r="B4281" s="45" t="s">
        <v>71</v>
      </c>
      <c r="C4281" s="45" t="s">
        <v>28</v>
      </c>
      <c r="D4281" s="45">
        <v>114</v>
      </c>
      <c r="E4281" s="45">
        <v>5.2485377499999998E-3</v>
      </c>
      <c r="F4281" s="45">
        <v>6.6977314000000001E-4</v>
      </c>
      <c r="G4281" s="45">
        <v>1.6949924700000001E-3</v>
      </c>
      <c r="H4281" s="45">
        <v>2.8837716800000001E-3</v>
      </c>
    </row>
    <row r="4282" spans="1:8" x14ac:dyDescent="0.35">
      <c r="A4282" s="45" t="s">
        <v>63</v>
      </c>
      <c r="B4282" s="45" t="s">
        <v>69</v>
      </c>
      <c r="C4282" s="45" t="s">
        <v>29</v>
      </c>
      <c r="D4282" s="45">
        <v>61</v>
      </c>
      <c r="E4282" s="45">
        <v>5.6329687999999998E-3</v>
      </c>
      <c r="F4282" s="45">
        <v>1.0909985399999999E-3</v>
      </c>
      <c r="G4282" s="45">
        <v>1.3987550900000001E-3</v>
      </c>
      <c r="H4282" s="45">
        <v>3.1432146999999999E-3</v>
      </c>
    </row>
    <row r="4283" spans="1:8" x14ac:dyDescent="0.35">
      <c r="A4283" s="45" t="s">
        <v>63</v>
      </c>
      <c r="B4283" s="45" t="s">
        <v>70</v>
      </c>
      <c r="C4283" s="45" t="s">
        <v>29</v>
      </c>
      <c r="D4283" s="45">
        <v>196</v>
      </c>
      <c r="E4283" s="45">
        <v>7.0736486500000001E-3</v>
      </c>
      <c r="F4283" s="45">
        <v>1.0155656800000001E-3</v>
      </c>
      <c r="G4283" s="45">
        <v>1.8313607699999999E-3</v>
      </c>
      <c r="H4283" s="45">
        <v>4.2267217199999998E-3</v>
      </c>
    </row>
    <row r="4284" spans="1:8" x14ac:dyDescent="0.35">
      <c r="A4284" s="45" t="s">
        <v>63</v>
      </c>
      <c r="B4284" s="45" t="s">
        <v>71</v>
      </c>
      <c r="C4284" s="45" t="s">
        <v>29</v>
      </c>
      <c r="D4284" s="45">
        <v>74</v>
      </c>
      <c r="E4284" s="45">
        <v>6.9705640999999999E-3</v>
      </c>
      <c r="F4284" s="45">
        <v>1.4020268000000001E-3</v>
      </c>
      <c r="G4284" s="45">
        <v>1.5132317100000001E-3</v>
      </c>
      <c r="H4284" s="45">
        <v>4.0553050400000002E-3</v>
      </c>
    </row>
    <row r="4285" spans="1:8" x14ac:dyDescent="0.35">
      <c r="A4285" s="45" t="s">
        <v>63</v>
      </c>
      <c r="B4285" s="45" t="s">
        <v>69</v>
      </c>
      <c r="C4285" s="45" t="s">
        <v>30</v>
      </c>
      <c r="D4285" s="45">
        <v>3269</v>
      </c>
      <c r="E4285" s="45">
        <v>4.5602628399999999E-3</v>
      </c>
      <c r="F4285" s="45">
        <v>9.7469682999999998E-4</v>
      </c>
      <c r="G4285" s="45">
        <v>7.1909355000000005E-4</v>
      </c>
      <c r="H4285" s="45">
        <v>2.8664719800000002E-3</v>
      </c>
    </row>
    <row r="4286" spans="1:8" x14ac:dyDescent="0.35">
      <c r="A4286" s="45" t="s">
        <v>63</v>
      </c>
      <c r="B4286" s="45" t="s">
        <v>70</v>
      </c>
      <c r="C4286" s="45" t="s">
        <v>30</v>
      </c>
      <c r="D4286" s="45">
        <v>1921</v>
      </c>
      <c r="E4286" s="45">
        <v>4.6300330700000001E-3</v>
      </c>
      <c r="F4286" s="45">
        <v>7.7639660000000004E-4</v>
      </c>
      <c r="G4286" s="45">
        <v>7.2512363000000002E-4</v>
      </c>
      <c r="H4286" s="45">
        <v>3.1285123499999999E-3</v>
      </c>
    </row>
    <row r="4287" spans="1:8" x14ac:dyDescent="0.35">
      <c r="A4287" s="45" t="s">
        <v>63</v>
      </c>
      <c r="B4287" s="45" t="s">
        <v>71</v>
      </c>
      <c r="C4287" s="45" t="s">
        <v>30</v>
      </c>
      <c r="D4287" s="45">
        <v>434</v>
      </c>
      <c r="E4287" s="45">
        <v>4.3376373700000003E-3</v>
      </c>
      <c r="F4287" s="45">
        <v>9.0939128999999999E-4</v>
      </c>
      <c r="G4287" s="45">
        <v>6.9919117000000002E-4</v>
      </c>
      <c r="H4287" s="45">
        <v>2.7290544199999999E-3</v>
      </c>
    </row>
    <row r="4288" spans="1:8" x14ac:dyDescent="0.35">
      <c r="A4288" s="45" t="s">
        <v>63</v>
      </c>
      <c r="B4288" s="45" t="s">
        <v>69</v>
      </c>
      <c r="C4288" s="45" t="s">
        <v>31</v>
      </c>
      <c r="D4288" s="45">
        <v>684</v>
      </c>
      <c r="E4288" s="45">
        <v>4.6306108199999996E-3</v>
      </c>
      <c r="F4288" s="45">
        <v>1.18292426E-3</v>
      </c>
      <c r="G4288" s="45">
        <v>6.6226016000000003E-4</v>
      </c>
      <c r="H4288" s="45">
        <v>2.7854259000000001E-3</v>
      </c>
    </row>
    <row r="4289" spans="1:8" x14ac:dyDescent="0.35">
      <c r="A4289" s="45" t="s">
        <v>63</v>
      </c>
      <c r="B4289" s="45" t="s">
        <v>70</v>
      </c>
      <c r="C4289" s="45" t="s">
        <v>31</v>
      </c>
      <c r="D4289" s="45">
        <v>1420</v>
      </c>
      <c r="E4289" s="45">
        <v>4.8350936600000003E-3</v>
      </c>
      <c r="F4289" s="45">
        <v>9.1630780000000005E-4</v>
      </c>
      <c r="G4289" s="45">
        <v>6.2007670000000003E-4</v>
      </c>
      <c r="H4289" s="45">
        <v>3.2987086799999999E-3</v>
      </c>
    </row>
    <row r="4290" spans="1:8" x14ac:dyDescent="0.35">
      <c r="A4290" s="45" t="s">
        <v>63</v>
      </c>
      <c r="B4290" s="45" t="s">
        <v>71</v>
      </c>
      <c r="C4290" s="45" t="s">
        <v>31</v>
      </c>
      <c r="D4290" s="45">
        <v>227</v>
      </c>
      <c r="E4290" s="45">
        <v>5.0551678300000003E-3</v>
      </c>
      <c r="F4290" s="45">
        <v>1.2717202600000001E-3</v>
      </c>
      <c r="G4290" s="45">
        <v>6.6961346999999997E-4</v>
      </c>
      <c r="H4290" s="45">
        <v>3.1138335700000002E-3</v>
      </c>
    </row>
    <row r="4291" spans="1:8" x14ac:dyDescent="0.35">
      <c r="A4291" s="45" t="s">
        <v>63</v>
      </c>
      <c r="B4291" s="45" t="s">
        <v>69</v>
      </c>
      <c r="C4291" s="45" t="s">
        <v>159</v>
      </c>
      <c r="D4291" s="45">
        <v>304</v>
      </c>
      <c r="E4291" s="45">
        <v>5.0796476499999996E-3</v>
      </c>
      <c r="F4291" s="45">
        <v>1.18329657E-3</v>
      </c>
      <c r="G4291" s="45">
        <v>8.3546515999999998E-4</v>
      </c>
      <c r="H4291" s="45">
        <v>3.06088548E-3</v>
      </c>
    </row>
    <row r="4292" spans="1:8" x14ac:dyDescent="0.35">
      <c r="A4292" s="45" t="s">
        <v>63</v>
      </c>
      <c r="B4292" s="45" t="s">
        <v>70</v>
      </c>
      <c r="C4292" s="45" t="s">
        <v>159</v>
      </c>
      <c r="D4292" s="45">
        <v>481</v>
      </c>
      <c r="E4292" s="45">
        <v>5.9759035599999998E-3</v>
      </c>
      <c r="F4292" s="45">
        <v>1.01791671E-3</v>
      </c>
      <c r="G4292" s="45">
        <v>1.30404419E-3</v>
      </c>
      <c r="H4292" s="45">
        <v>3.6539421700000001E-3</v>
      </c>
    </row>
    <row r="4293" spans="1:8" x14ac:dyDescent="0.35">
      <c r="A4293" s="45" t="s">
        <v>63</v>
      </c>
      <c r="B4293" s="45" t="s">
        <v>71</v>
      </c>
      <c r="C4293" s="45" t="s">
        <v>159</v>
      </c>
      <c r="D4293" s="45">
        <v>120</v>
      </c>
      <c r="E4293" s="45">
        <v>5.2460452900000001E-3</v>
      </c>
      <c r="F4293" s="45">
        <v>1.1630013E-3</v>
      </c>
      <c r="G4293" s="45">
        <v>1.1580823299999999E-3</v>
      </c>
      <c r="H4293" s="45">
        <v>2.92496117E-3</v>
      </c>
    </row>
    <row r="4294" spans="1:8" x14ac:dyDescent="0.35">
      <c r="A4294" s="45" t="s">
        <v>63</v>
      </c>
      <c r="B4294" s="45" t="s">
        <v>69</v>
      </c>
      <c r="C4294" s="45" t="s">
        <v>33</v>
      </c>
      <c r="D4294" s="45">
        <v>85</v>
      </c>
      <c r="E4294" s="45">
        <v>5.7320259199999998E-3</v>
      </c>
      <c r="F4294" s="45">
        <v>1.2056098100000001E-3</v>
      </c>
      <c r="G4294" s="45">
        <v>1.36383421E-3</v>
      </c>
      <c r="H4294" s="45">
        <v>3.16258149E-3</v>
      </c>
    </row>
    <row r="4295" spans="1:8" x14ac:dyDescent="0.35">
      <c r="A4295" s="45" t="s">
        <v>63</v>
      </c>
      <c r="B4295" s="45" t="s">
        <v>70</v>
      </c>
      <c r="C4295" s="45" t="s">
        <v>33</v>
      </c>
      <c r="D4295" s="45">
        <v>244</v>
      </c>
      <c r="E4295" s="45">
        <v>6.5266865499999998E-3</v>
      </c>
      <c r="F4295" s="45">
        <v>1.03227436E-3</v>
      </c>
      <c r="G4295" s="45">
        <v>1.39230394E-3</v>
      </c>
      <c r="H4295" s="45">
        <v>4.1021077500000003E-3</v>
      </c>
    </row>
    <row r="4296" spans="1:8" x14ac:dyDescent="0.35">
      <c r="A4296" s="45" t="s">
        <v>63</v>
      </c>
      <c r="B4296" s="45" t="s">
        <v>71</v>
      </c>
      <c r="C4296" s="45" t="s">
        <v>33</v>
      </c>
      <c r="D4296" s="45">
        <v>46</v>
      </c>
      <c r="E4296" s="45">
        <v>6.3058572399999997E-3</v>
      </c>
      <c r="F4296" s="45">
        <v>1.09198852E-3</v>
      </c>
      <c r="G4296" s="45">
        <v>1.9054446299999999E-3</v>
      </c>
      <c r="H4296" s="45">
        <v>3.3084236799999999E-3</v>
      </c>
    </row>
    <row r="4297" spans="1:8" x14ac:dyDescent="0.35">
      <c r="A4297" s="45" t="s">
        <v>63</v>
      </c>
      <c r="B4297" s="45" t="s">
        <v>69</v>
      </c>
      <c r="C4297" s="45" t="s">
        <v>34</v>
      </c>
      <c r="D4297" s="45">
        <v>145</v>
      </c>
      <c r="E4297" s="45">
        <v>5.0634576099999997E-3</v>
      </c>
      <c r="F4297" s="45">
        <v>7.8192824999999996E-4</v>
      </c>
      <c r="G4297" s="45">
        <v>9.4947295000000003E-4</v>
      </c>
      <c r="H4297" s="45">
        <v>3.3320559400000001E-3</v>
      </c>
    </row>
    <row r="4298" spans="1:8" x14ac:dyDescent="0.35">
      <c r="A4298" s="45" t="s">
        <v>63</v>
      </c>
      <c r="B4298" s="45" t="s">
        <v>70</v>
      </c>
      <c r="C4298" s="45" t="s">
        <v>34</v>
      </c>
      <c r="D4298" s="45">
        <v>277</v>
      </c>
      <c r="E4298" s="45">
        <v>5.4164993099999996E-3</v>
      </c>
      <c r="F4298" s="45">
        <v>7.4496065999999999E-4</v>
      </c>
      <c r="G4298" s="45">
        <v>9.802026499999999E-4</v>
      </c>
      <c r="H4298" s="45">
        <v>3.6913355000000002E-3</v>
      </c>
    </row>
    <row r="4299" spans="1:8" x14ac:dyDescent="0.35">
      <c r="A4299" s="45" t="s">
        <v>63</v>
      </c>
      <c r="B4299" s="45" t="s">
        <v>71</v>
      </c>
      <c r="C4299" s="45" t="s">
        <v>34</v>
      </c>
      <c r="D4299" s="45">
        <v>64</v>
      </c>
      <c r="E4299" s="45">
        <v>5.1124853099999996E-3</v>
      </c>
      <c r="F4299" s="45">
        <v>7.0873093000000005E-4</v>
      </c>
      <c r="G4299" s="45">
        <v>1.12865281E-3</v>
      </c>
      <c r="H4299" s="45">
        <v>3.2751010199999998E-3</v>
      </c>
    </row>
    <row r="4300" spans="1:8" x14ac:dyDescent="0.35">
      <c r="A4300" s="45" t="s">
        <v>63</v>
      </c>
      <c r="B4300" s="45" t="s">
        <v>69</v>
      </c>
      <c r="C4300" s="45" t="s">
        <v>35</v>
      </c>
      <c r="D4300" s="45">
        <v>124</v>
      </c>
      <c r="E4300" s="45">
        <v>4.5503843199999998E-3</v>
      </c>
      <c r="F4300" s="45">
        <v>7.8470329999999998E-4</v>
      </c>
      <c r="G4300" s="45">
        <v>7.6771554999999995E-4</v>
      </c>
      <c r="H4300" s="45">
        <v>2.9979649399999998E-3</v>
      </c>
    </row>
    <row r="4301" spans="1:8" x14ac:dyDescent="0.35">
      <c r="A4301" s="45" t="s">
        <v>63</v>
      </c>
      <c r="B4301" s="45" t="s">
        <v>70</v>
      </c>
      <c r="C4301" s="45" t="s">
        <v>35</v>
      </c>
      <c r="D4301" s="45">
        <v>331</v>
      </c>
      <c r="E4301" s="45">
        <v>5.4163167399999997E-3</v>
      </c>
      <c r="F4301" s="45">
        <v>6.9538832000000004E-4</v>
      </c>
      <c r="G4301" s="45">
        <v>1.0393586099999999E-3</v>
      </c>
      <c r="H4301" s="45">
        <v>3.6815693699999998E-3</v>
      </c>
    </row>
    <row r="4302" spans="1:8" x14ac:dyDescent="0.35">
      <c r="A4302" s="45" t="s">
        <v>63</v>
      </c>
      <c r="B4302" s="45" t="s">
        <v>71</v>
      </c>
      <c r="C4302" s="45" t="s">
        <v>35</v>
      </c>
      <c r="D4302" s="45">
        <v>26</v>
      </c>
      <c r="E4302" s="45">
        <v>4.1190346299999998E-3</v>
      </c>
      <c r="F4302" s="45">
        <v>5.7736796999999999E-4</v>
      </c>
      <c r="G4302" s="45">
        <v>9.8646698000000007E-4</v>
      </c>
      <c r="H4302" s="45">
        <v>2.5551991899999999E-3</v>
      </c>
    </row>
    <row r="4303" spans="1:8" x14ac:dyDescent="0.35">
      <c r="A4303" s="45" t="s">
        <v>63</v>
      </c>
      <c r="B4303" s="45" t="s">
        <v>69</v>
      </c>
      <c r="C4303" s="45" t="s">
        <v>57</v>
      </c>
      <c r="D4303" s="45">
        <v>1</v>
      </c>
      <c r="E4303" s="45">
        <v>5.8101847200000001E-3</v>
      </c>
      <c r="F4303" s="45">
        <v>1.4467590200000001E-3</v>
      </c>
      <c r="G4303" s="45">
        <v>3.32175902E-3</v>
      </c>
      <c r="H4303" s="45">
        <v>1.0416666600000001E-3</v>
      </c>
    </row>
    <row r="4304" spans="1:8" x14ac:dyDescent="0.35">
      <c r="A4304" s="45" t="s">
        <v>63</v>
      </c>
      <c r="B4304" s="45" t="s">
        <v>69</v>
      </c>
      <c r="C4304" s="45" t="s">
        <v>36</v>
      </c>
      <c r="D4304" s="45">
        <v>180</v>
      </c>
      <c r="E4304" s="45">
        <v>4.7564298199999997E-3</v>
      </c>
      <c r="F4304" s="45">
        <v>8.1687218999999995E-4</v>
      </c>
      <c r="G4304" s="45">
        <v>9.1300129000000002E-4</v>
      </c>
      <c r="H4304" s="45">
        <v>3.02655581E-3</v>
      </c>
    </row>
    <row r="4305" spans="1:8" x14ac:dyDescent="0.35">
      <c r="A4305" s="45" t="s">
        <v>63</v>
      </c>
      <c r="B4305" s="45" t="s">
        <v>70</v>
      </c>
      <c r="C4305" s="45" t="s">
        <v>36</v>
      </c>
      <c r="D4305" s="45">
        <v>382</v>
      </c>
      <c r="E4305" s="45">
        <v>5.8234254300000001E-3</v>
      </c>
      <c r="F4305" s="45">
        <v>6.5063239000000001E-4</v>
      </c>
      <c r="G4305" s="45">
        <v>1.0008542000000001E-3</v>
      </c>
      <c r="H4305" s="45">
        <v>4.1719383800000003E-3</v>
      </c>
    </row>
    <row r="4306" spans="1:8" x14ac:dyDescent="0.35">
      <c r="A4306" s="45" t="s">
        <v>63</v>
      </c>
      <c r="B4306" s="45" t="s">
        <v>71</v>
      </c>
      <c r="C4306" s="45" t="s">
        <v>36</v>
      </c>
      <c r="D4306" s="45">
        <v>55</v>
      </c>
      <c r="E4306" s="45">
        <v>5.6056394999999997E-3</v>
      </c>
      <c r="F4306" s="45">
        <v>6.6393074000000005E-4</v>
      </c>
      <c r="G4306" s="45">
        <v>7.6157378000000001E-4</v>
      </c>
      <c r="H4306" s="45">
        <v>4.1801344600000002E-3</v>
      </c>
    </row>
    <row r="4307" spans="1:8" x14ac:dyDescent="0.35">
      <c r="A4307" s="45" t="s">
        <v>63</v>
      </c>
      <c r="B4307" s="45" t="s">
        <v>69</v>
      </c>
      <c r="C4307" s="45" t="s">
        <v>37</v>
      </c>
      <c r="D4307" s="45">
        <v>203</v>
      </c>
      <c r="E4307" s="45">
        <v>4.7727943999999996E-3</v>
      </c>
      <c r="F4307" s="45">
        <v>1.1072908300000001E-3</v>
      </c>
      <c r="G4307" s="45">
        <v>7.7261192999999995E-4</v>
      </c>
      <c r="H4307" s="45">
        <v>2.8928911199999998E-3</v>
      </c>
    </row>
    <row r="4308" spans="1:8" x14ac:dyDescent="0.35">
      <c r="A4308" s="45" t="s">
        <v>63</v>
      </c>
      <c r="B4308" s="45" t="s">
        <v>70</v>
      </c>
      <c r="C4308" s="45" t="s">
        <v>37</v>
      </c>
      <c r="D4308" s="45">
        <v>695</v>
      </c>
      <c r="E4308" s="45">
        <v>5.1668995800000003E-3</v>
      </c>
      <c r="F4308" s="45">
        <v>9.4332841999999995E-4</v>
      </c>
      <c r="G4308" s="45">
        <v>8.6355891999999996E-4</v>
      </c>
      <c r="H4308" s="45">
        <v>3.3600117400000001E-3</v>
      </c>
    </row>
    <row r="4309" spans="1:8" x14ac:dyDescent="0.35">
      <c r="A4309" s="45" t="s">
        <v>63</v>
      </c>
      <c r="B4309" s="45" t="s">
        <v>71</v>
      </c>
      <c r="C4309" s="45" t="s">
        <v>37</v>
      </c>
      <c r="D4309" s="45">
        <v>109</v>
      </c>
      <c r="E4309" s="45">
        <v>4.9941596E-3</v>
      </c>
      <c r="F4309" s="45">
        <v>1.12385298E-3</v>
      </c>
      <c r="G4309" s="45">
        <v>8.3258981000000002E-4</v>
      </c>
      <c r="H4309" s="45">
        <v>3.03771637E-3</v>
      </c>
    </row>
    <row r="4310" spans="1:8" x14ac:dyDescent="0.35">
      <c r="A4310" s="45" t="s">
        <v>63</v>
      </c>
      <c r="B4310" s="45" t="s">
        <v>69</v>
      </c>
      <c r="C4310" s="45" t="s">
        <v>38</v>
      </c>
      <c r="D4310" s="45">
        <v>124</v>
      </c>
      <c r="E4310" s="45">
        <v>5.3448885300000004E-3</v>
      </c>
      <c r="F4310" s="45">
        <v>1.08488252E-3</v>
      </c>
      <c r="G4310" s="45">
        <v>1.42183743E-3</v>
      </c>
      <c r="H4310" s="45">
        <v>2.83816808E-3</v>
      </c>
    </row>
    <row r="4311" spans="1:8" x14ac:dyDescent="0.35">
      <c r="A4311" s="45" t="s">
        <v>63</v>
      </c>
      <c r="B4311" s="45" t="s">
        <v>70</v>
      </c>
      <c r="C4311" s="45" t="s">
        <v>38</v>
      </c>
      <c r="D4311" s="45">
        <v>275</v>
      </c>
      <c r="E4311" s="45">
        <v>6.2569442100000004E-3</v>
      </c>
      <c r="F4311" s="45">
        <v>9.6607720000000004E-4</v>
      </c>
      <c r="G4311" s="45">
        <v>1.4919189700000001E-3</v>
      </c>
      <c r="H4311" s="45">
        <v>3.79894755E-3</v>
      </c>
    </row>
    <row r="4312" spans="1:8" x14ac:dyDescent="0.35">
      <c r="A4312" s="45" t="s">
        <v>63</v>
      </c>
      <c r="B4312" s="45" t="s">
        <v>71</v>
      </c>
      <c r="C4312" s="45" t="s">
        <v>38</v>
      </c>
      <c r="D4312" s="45">
        <v>27</v>
      </c>
      <c r="E4312" s="45">
        <v>5.9550752199999998E-3</v>
      </c>
      <c r="F4312" s="45">
        <v>1.30444083E-3</v>
      </c>
      <c r="G4312" s="45">
        <v>1.37602862E-3</v>
      </c>
      <c r="H4312" s="45">
        <v>3.2746053399999998E-3</v>
      </c>
    </row>
    <row r="4313" spans="1:8" x14ac:dyDescent="0.35">
      <c r="A4313" s="45" t="s">
        <v>63</v>
      </c>
      <c r="B4313" s="45" t="s">
        <v>69</v>
      </c>
      <c r="C4313" s="45" t="s">
        <v>39</v>
      </c>
      <c r="D4313" s="45">
        <v>57</v>
      </c>
      <c r="E4313" s="45">
        <v>5.07431745E-3</v>
      </c>
      <c r="F4313" s="45">
        <v>7.4114662000000005E-4</v>
      </c>
      <c r="G4313" s="45">
        <v>1.1811644899999999E-3</v>
      </c>
      <c r="H4313" s="45">
        <v>3.1520059000000001E-3</v>
      </c>
    </row>
    <row r="4314" spans="1:8" x14ac:dyDescent="0.35">
      <c r="A4314" s="45" t="s">
        <v>63</v>
      </c>
      <c r="B4314" s="45" t="s">
        <v>70</v>
      </c>
      <c r="C4314" s="45" t="s">
        <v>39</v>
      </c>
      <c r="D4314" s="45">
        <v>279</v>
      </c>
      <c r="E4314" s="45">
        <v>6.2052383800000003E-3</v>
      </c>
      <c r="F4314" s="45">
        <v>6.4926800000000005E-4</v>
      </c>
      <c r="G4314" s="45">
        <v>1.4695752800000001E-3</v>
      </c>
      <c r="H4314" s="45">
        <v>4.0863946300000002E-3</v>
      </c>
    </row>
    <row r="4315" spans="1:8" x14ac:dyDescent="0.35">
      <c r="A4315" s="45" t="s">
        <v>63</v>
      </c>
      <c r="B4315" s="45" t="s">
        <v>71</v>
      </c>
      <c r="C4315" s="45" t="s">
        <v>39</v>
      </c>
      <c r="D4315" s="45">
        <v>35</v>
      </c>
      <c r="E4315" s="45">
        <v>5.5701055899999999E-3</v>
      </c>
      <c r="F4315" s="45">
        <v>6.5773781000000005E-4</v>
      </c>
      <c r="G4315" s="45">
        <v>1.47023789E-3</v>
      </c>
      <c r="H4315" s="45">
        <v>3.4421294399999999E-3</v>
      </c>
    </row>
    <row r="4316" spans="1:8" x14ac:dyDescent="0.35">
      <c r="A4316" s="45" t="s">
        <v>63</v>
      </c>
      <c r="B4316" s="45" t="s">
        <v>69</v>
      </c>
      <c r="C4316" s="45" t="s">
        <v>40</v>
      </c>
      <c r="D4316" s="45">
        <v>323</v>
      </c>
      <c r="E4316" s="45">
        <v>4.6092403899999999E-3</v>
      </c>
      <c r="F4316" s="45">
        <v>1.0517713399999999E-3</v>
      </c>
      <c r="G4316" s="45">
        <v>4.9209499000000005E-4</v>
      </c>
      <c r="H4316" s="45">
        <v>3.06537357E-3</v>
      </c>
    </row>
    <row r="4317" spans="1:8" x14ac:dyDescent="0.35">
      <c r="A4317" s="45" t="s">
        <v>63</v>
      </c>
      <c r="B4317" s="45" t="s">
        <v>70</v>
      </c>
      <c r="C4317" s="45" t="s">
        <v>40</v>
      </c>
      <c r="D4317" s="45">
        <v>758</v>
      </c>
      <c r="E4317" s="45">
        <v>4.7155493199999999E-3</v>
      </c>
      <c r="F4317" s="45">
        <v>8.3840247999999995E-4</v>
      </c>
      <c r="G4317" s="45">
        <v>4.7410924999999999E-4</v>
      </c>
      <c r="H4317" s="45">
        <v>3.4030371099999998E-3</v>
      </c>
    </row>
    <row r="4318" spans="1:8" x14ac:dyDescent="0.35">
      <c r="A4318" s="45" t="s">
        <v>63</v>
      </c>
      <c r="B4318" s="45" t="s">
        <v>71</v>
      </c>
      <c r="C4318" s="45" t="s">
        <v>40</v>
      </c>
      <c r="D4318" s="45">
        <v>131</v>
      </c>
      <c r="E4318" s="45">
        <v>4.6475647900000002E-3</v>
      </c>
      <c r="F4318" s="45">
        <v>9.1550015999999998E-4</v>
      </c>
      <c r="G4318" s="45">
        <v>4.9989371000000004E-4</v>
      </c>
      <c r="H4318" s="45">
        <v>3.2321703800000001E-3</v>
      </c>
    </row>
    <row r="4319" spans="1:8" x14ac:dyDescent="0.35">
      <c r="A4319" s="45" t="s">
        <v>63</v>
      </c>
      <c r="B4319" s="45" t="s">
        <v>69</v>
      </c>
      <c r="C4319" s="45" t="s">
        <v>41</v>
      </c>
      <c r="D4319" s="45">
        <v>88</v>
      </c>
      <c r="E4319" s="45">
        <v>4.7706226500000004E-3</v>
      </c>
      <c r="F4319" s="45">
        <v>6.6064263999999996E-4</v>
      </c>
      <c r="G4319" s="45">
        <v>8.9699048E-4</v>
      </c>
      <c r="H4319" s="45">
        <v>3.2129890099999998E-3</v>
      </c>
    </row>
    <row r="4320" spans="1:8" x14ac:dyDescent="0.35">
      <c r="A4320" s="45" t="s">
        <v>63</v>
      </c>
      <c r="B4320" s="45" t="s">
        <v>70</v>
      </c>
      <c r="C4320" s="45" t="s">
        <v>41</v>
      </c>
      <c r="D4320" s="45">
        <v>314</v>
      </c>
      <c r="E4320" s="45">
        <v>6.8879007800000001E-3</v>
      </c>
      <c r="F4320" s="45">
        <v>6.7914725000000004E-4</v>
      </c>
      <c r="G4320" s="45">
        <v>1.39272208E-3</v>
      </c>
      <c r="H4320" s="45">
        <v>4.8160309600000003E-3</v>
      </c>
    </row>
    <row r="4321" spans="1:8" x14ac:dyDescent="0.35">
      <c r="A4321" s="45" t="s">
        <v>63</v>
      </c>
      <c r="B4321" s="45" t="s">
        <v>71</v>
      </c>
      <c r="C4321" s="45" t="s">
        <v>41</v>
      </c>
      <c r="D4321" s="45">
        <v>66</v>
      </c>
      <c r="E4321" s="45">
        <v>5.4669961300000004E-3</v>
      </c>
      <c r="F4321" s="45">
        <v>6.5516250999999995E-4</v>
      </c>
      <c r="G4321" s="45">
        <v>1.37345658E-3</v>
      </c>
      <c r="H4321" s="45">
        <v>3.4383765800000002E-3</v>
      </c>
    </row>
    <row r="4322" spans="1:8" x14ac:dyDescent="0.35">
      <c r="A4322" s="45" t="s">
        <v>63</v>
      </c>
      <c r="B4322" s="45" t="s">
        <v>69</v>
      </c>
      <c r="C4322" s="45" t="s">
        <v>42</v>
      </c>
      <c r="D4322" s="45">
        <v>88</v>
      </c>
      <c r="E4322" s="45">
        <v>4.8469063300000002E-3</v>
      </c>
      <c r="F4322" s="45">
        <v>1.1122946E-3</v>
      </c>
      <c r="G4322" s="45">
        <v>1.2573650600000001E-3</v>
      </c>
      <c r="H4322" s="45">
        <v>2.4772462200000002E-3</v>
      </c>
    </row>
    <row r="4323" spans="1:8" x14ac:dyDescent="0.35">
      <c r="A4323" s="45" t="s">
        <v>63</v>
      </c>
      <c r="B4323" s="45" t="s">
        <v>70</v>
      </c>
      <c r="C4323" s="45" t="s">
        <v>42</v>
      </c>
      <c r="D4323" s="45">
        <v>242</v>
      </c>
      <c r="E4323" s="45">
        <v>7.0662111299999997E-3</v>
      </c>
      <c r="F4323" s="45">
        <v>1.0705059600000001E-3</v>
      </c>
      <c r="G4323" s="45">
        <v>1.6359138200000001E-3</v>
      </c>
      <c r="H4323" s="45">
        <v>4.3597908599999997E-3</v>
      </c>
    </row>
    <row r="4324" spans="1:8" x14ac:dyDescent="0.35">
      <c r="A4324" s="45" t="s">
        <v>63</v>
      </c>
      <c r="B4324" s="45" t="s">
        <v>71</v>
      </c>
      <c r="C4324" s="45" t="s">
        <v>42</v>
      </c>
      <c r="D4324" s="45">
        <v>38</v>
      </c>
      <c r="E4324" s="45">
        <v>6.5877800300000004E-3</v>
      </c>
      <c r="F4324" s="45">
        <v>1.5399607599999999E-3</v>
      </c>
      <c r="G4324" s="45">
        <v>1.50462936E-3</v>
      </c>
      <c r="H4324" s="45">
        <v>3.5431893599999998E-3</v>
      </c>
    </row>
    <row r="4325" spans="1:8" x14ac:dyDescent="0.35">
      <c r="A4325" s="45" t="s">
        <v>63</v>
      </c>
      <c r="B4325" s="45" t="s">
        <v>69</v>
      </c>
      <c r="C4325" s="45" t="s">
        <v>43</v>
      </c>
      <c r="D4325" s="45">
        <v>73</v>
      </c>
      <c r="E4325" s="45">
        <v>5.1135208200000001E-3</v>
      </c>
      <c r="F4325" s="45">
        <v>1.0013950099999999E-3</v>
      </c>
      <c r="G4325" s="45">
        <v>1.21274075E-3</v>
      </c>
      <c r="H4325" s="45">
        <v>2.89938455E-3</v>
      </c>
    </row>
    <row r="4326" spans="1:8" x14ac:dyDescent="0.35">
      <c r="A4326" s="45" t="s">
        <v>63</v>
      </c>
      <c r="B4326" s="45" t="s">
        <v>70</v>
      </c>
      <c r="C4326" s="45" t="s">
        <v>43</v>
      </c>
      <c r="D4326" s="45">
        <v>237</v>
      </c>
      <c r="E4326" s="45">
        <v>6.5915570400000003E-3</v>
      </c>
      <c r="F4326" s="45">
        <v>9.3906250000000001E-4</v>
      </c>
      <c r="G4326" s="45">
        <v>1.3060632099999999E-3</v>
      </c>
      <c r="H4326" s="45">
        <v>4.3464308300000002E-3</v>
      </c>
    </row>
    <row r="4327" spans="1:8" x14ac:dyDescent="0.35">
      <c r="A4327" s="45" t="s">
        <v>63</v>
      </c>
      <c r="B4327" s="45" t="s">
        <v>71</v>
      </c>
      <c r="C4327" s="45" t="s">
        <v>43</v>
      </c>
      <c r="D4327" s="45">
        <v>52</v>
      </c>
      <c r="E4327" s="45">
        <v>5.5753648300000003E-3</v>
      </c>
      <c r="F4327" s="45">
        <v>9.3059983999999995E-4</v>
      </c>
      <c r="G4327" s="45">
        <v>1.46078148E-3</v>
      </c>
      <c r="H4327" s="45">
        <v>3.1839830299999999E-3</v>
      </c>
    </row>
    <row r="4328" spans="1:8" x14ac:dyDescent="0.35">
      <c r="A4328" s="45" t="s">
        <v>63</v>
      </c>
      <c r="B4328" s="45" t="s">
        <v>69</v>
      </c>
      <c r="C4328" s="45" t="s">
        <v>44</v>
      </c>
      <c r="D4328" s="45">
        <v>28</v>
      </c>
      <c r="E4328" s="45">
        <v>6.5782074799999998E-3</v>
      </c>
      <c r="F4328" s="45">
        <v>7.5231460000000001E-4</v>
      </c>
      <c r="G4328" s="45">
        <v>1.28017499E-3</v>
      </c>
      <c r="H4328" s="45">
        <v>4.5457173799999997E-3</v>
      </c>
    </row>
    <row r="4329" spans="1:8" x14ac:dyDescent="0.35">
      <c r="A4329" s="45" t="s">
        <v>63</v>
      </c>
      <c r="B4329" s="45" t="s">
        <v>70</v>
      </c>
      <c r="C4329" s="45" t="s">
        <v>44</v>
      </c>
      <c r="D4329" s="45">
        <v>119</v>
      </c>
      <c r="E4329" s="45">
        <v>7.3488559700000001E-3</v>
      </c>
      <c r="F4329" s="45">
        <v>6.2461071000000003E-4</v>
      </c>
      <c r="G4329" s="45">
        <v>1.1913512899999999E-3</v>
      </c>
      <c r="H4329" s="45">
        <v>5.5328934700000004E-3</v>
      </c>
    </row>
    <row r="4330" spans="1:8" x14ac:dyDescent="0.35">
      <c r="A4330" s="45" t="s">
        <v>63</v>
      </c>
      <c r="B4330" s="45" t="s">
        <v>71</v>
      </c>
      <c r="C4330" s="45" t="s">
        <v>44</v>
      </c>
      <c r="D4330" s="45">
        <v>14</v>
      </c>
      <c r="E4330" s="45">
        <v>5.8564812400000001E-3</v>
      </c>
      <c r="F4330" s="45">
        <v>6.2830659000000005E-4</v>
      </c>
      <c r="G4330" s="45">
        <v>1.3888886799999999E-3</v>
      </c>
      <c r="H4330" s="45">
        <v>3.8392853599999999E-3</v>
      </c>
    </row>
    <row r="4331" spans="1:8" x14ac:dyDescent="0.35">
      <c r="A4331" s="45" t="s">
        <v>63</v>
      </c>
      <c r="B4331" s="45" t="s">
        <v>69</v>
      </c>
      <c r="C4331" s="45" t="s">
        <v>45</v>
      </c>
      <c r="D4331" s="45">
        <v>133</v>
      </c>
      <c r="E4331" s="45">
        <v>5.2825638099999999E-3</v>
      </c>
      <c r="F4331" s="45">
        <v>1.13356284E-3</v>
      </c>
      <c r="G4331" s="45">
        <v>1.15862548E-3</v>
      </c>
      <c r="H4331" s="45">
        <v>2.99037499E-3</v>
      </c>
    </row>
    <row r="4332" spans="1:8" x14ac:dyDescent="0.35">
      <c r="A4332" s="45" t="s">
        <v>63</v>
      </c>
      <c r="B4332" s="45" t="s">
        <v>70</v>
      </c>
      <c r="C4332" s="45" t="s">
        <v>45</v>
      </c>
      <c r="D4332" s="45">
        <v>378</v>
      </c>
      <c r="E4332" s="45">
        <v>6.0380839800000001E-3</v>
      </c>
      <c r="F4332" s="45">
        <v>9.4469529999999995E-4</v>
      </c>
      <c r="G4332" s="45">
        <v>1.2664116799999999E-3</v>
      </c>
      <c r="H4332" s="45">
        <v>3.8269765400000002E-3</v>
      </c>
    </row>
    <row r="4333" spans="1:8" x14ac:dyDescent="0.35">
      <c r="A4333" s="45" t="s">
        <v>63</v>
      </c>
      <c r="B4333" s="45" t="s">
        <v>71</v>
      </c>
      <c r="C4333" s="45" t="s">
        <v>45</v>
      </c>
      <c r="D4333" s="45">
        <v>47</v>
      </c>
      <c r="E4333" s="45">
        <v>5.7574859700000001E-3</v>
      </c>
      <c r="F4333" s="45">
        <v>1.3521963399999999E-3</v>
      </c>
      <c r="G4333" s="45">
        <v>1.25320105E-3</v>
      </c>
      <c r="H4333" s="45">
        <v>3.1520881099999999E-3</v>
      </c>
    </row>
    <row r="4334" spans="1:8" x14ac:dyDescent="0.35">
      <c r="A4334" s="45" t="s">
        <v>63</v>
      </c>
      <c r="B4334" s="45" t="s">
        <v>69</v>
      </c>
      <c r="C4334" s="45" t="s">
        <v>46</v>
      </c>
      <c r="D4334" s="45">
        <v>72</v>
      </c>
      <c r="E4334" s="45">
        <v>6.3710452800000003E-3</v>
      </c>
      <c r="F4334" s="45">
        <v>1.10741361E-3</v>
      </c>
      <c r="G4334" s="45">
        <v>1.5380655999999999E-3</v>
      </c>
      <c r="H4334" s="45">
        <v>3.7255656300000002E-3</v>
      </c>
    </row>
    <row r="4335" spans="1:8" x14ac:dyDescent="0.35">
      <c r="A4335" s="45" t="s">
        <v>63</v>
      </c>
      <c r="B4335" s="45" t="s">
        <v>70</v>
      </c>
      <c r="C4335" s="45" t="s">
        <v>46</v>
      </c>
      <c r="D4335" s="45">
        <v>223</v>
      </c>
      <c r="E4335" s="45">
        <v>7.7287304600000004E-3</v>
      </c>
      <c r="F4335" s="45">
        <v>9.4377985999999998E-4</v>
      </c>
      <c r="G4335" s="45">
        <v>1.66874249E-3</v>
      </c>
      <c r="H4335" s="45">
        <v>5.1162076100000004E-3</v>
      </c>
    </row>
    <row r="4336" spans="1:8" x14ac:dyDescent="0.35">
      <c r="A4336" s="45" t="s">
        <v>63</v>
      </c>
      <c r="B4336" s="45" t="s">
        <v>71</v>
      </c>
      <c r="C4336" s="45" t="s">
        <v>46</v>
      </c>
      <c r="D4336" s="45">
        <v>49</v>
      </c>
      <c r="E4336" s="45">
        <v>5.9998580400000001E-3</v>
      </c>
      <c r="F4336" s="45">
        <v>1.0100148999999999E-3</v>
      </c>
      <c r="G4336" s="45">
        <v>1.5015586799999999E-3</v>
      </c>
      <c r="H4336" s="45">
        <v>3.4882839199999998E-3</v>
      </c>
    </row>
    <row r="4337" spans="1:8" x14ac:dyDescent="0.35">
      <c r="A4337" s="45" t="s">
        <v>63</v>
      </c>
      <c r="B4337" s="45" t="s">
        <v>69</v>
      </c>
      <c r="C4337" s="45" t="s">
        <v>47</v>
      </c>
      <c r="D4337" s="45">
        <v>42</v>
      </c>
      <c r="E4337" s="45">
        <v>5.0203922400000002E-3</v>
      </c>
      <c r="F4337" s="45">
        <v>1.0940237000000001E-4</v>
      </c>
      <c r="G4337" s="45">
        <v>1.0791443899999999E-3</v>
      </c>
      <c r="H4337" s="45">
        <v>3.82082205E-3</v>
      </c>
    </row>
    <row r="4338" spans="1:8" x14ac:dyDescent="0.35">
      <c r="A4338" s="45" t="s">
        <v>63</v>
      </c>
      <c r="B4338" s="45" t="s">
        <v>70</v>
      </c>
      <c r="C4338" s="45" t="s">
        <v>47</v>
      </c>
      <c r="D4338" s="45">
        <v>175</v>
      </c>
      <c r="E4338" s="45">
        <v>6.05992041E-3</v>
      </c>
      <c r="F4338" s="45">
        <v>2.3478813000000001E-4</v>
      </c>
      <c r="G4338" s="45">
        <v>1.1687166800000001E-3</v>
      </c>
      <c r="H4338" s="45">
        <v>4.6450394400000001E-3</v>
      </c>
    </row>
    <row r="4339" spans="1:8" x14ac:dyDescent="0.35">
      <c r="A4339" s="45" t="s">
        <v>63</v>
      </c>
      <c r="B4339" s="45" t="s">
        <v>71</v>
      </c>
      <c r="C4339" s="45" t="s">
        <v>47</v>
      </c>
      <c r="D4339" s="45">
        <v>43</v>
      </c>
      <c r="E4339" s="45">
        <v>5.0715975400000002E-3</v>
      </c>
      <c r="F4339" s="45">
        <v>1.1385643000000001E-4</v>
      </c>
      <c r="G4339" s="45">
        <v>1.5374674699999999E-3</v>
      </c>
      <c r="H4339" s="45">
        <v>3.4060075000000001E-3</v>
      </c>
    </row>
    <row r="4340" spans="1:8" x14ac:dyDescent="0.35">
      <c r="A4340" s="45" t="s">
        <v>63</v>
      </c>
      <c r="B4340" s="45" t="s">
        <v>69</v>
      </c>
      <c r="C4340" s="45" t="s">
        <v>48</v>
      </c>
      <c r="D4340" s="45">
        <v>185</v>
      </c>
      <c r="E4340" s="45">
        <v>5.3385883500000004E-3</v>
      </c>
      <c r="F4340" s="45">
        <v>1.1766764100000001E-3</v>
      </c>
      <c r="G4340" s="45">
        <v>7.7083310999999995E-4</v>
      </c>
      <c r="H4340" s="45">
        <v>3.3910783200000001E-3</v>
      </c>
    </row>
    <row r="4341" spans="1:8" x14ac:dyDescent="0.35">
      <c r="A4341" s="45" t="s">
        <v>63</v>
      </c>
      <c r="B4341" s="45" t="s">
        <v>70</v>
      </c>
      <c r="C4341" s="45" t="s">
        <v>48</v>
      </c>
      <c r="D4341" s="45">
        <v>466</v>
      </c>
      <c r="E4341" s="45">
        <v>5.5502650100000004E-3</v>
      </c>
      <c r="F4341" s="45">
        <v>9.3104212000000004E-4</v>
      </c>
      <c r="G4341" s="45">
        <v>8.0588814000000003E-4</v>
      </c>
      <c r="H4341" s="45">
        <v>3.81333428E-3</v>
      </c>
    </row>
    <row r="4342" spans="1:8" x14ac:dyDescent="0.35">
      <c r="A4342" s="45" t="s">
        <v>63</v>
      </c>
      <c r="B4342" s="45" t="s">
        <v>71</v>
      </c>
      <c r="C4342" s="45" t="s">
        <v>48</v>
      </c>
      <c r="D4342" s="45">
        <v>42</v>
      </c>
      <c r="E4342" s="45">
        <v>5.8115628000000004E-3</v>
      </c>
      <c r="F4342" s="45">
        <v>1.07831768E-3</v>
      </c>
      <c r="G4342" s="45">
        <v>7.6306191000000004E-4</v>
      </c>
      <c r="H4342" s="45">
        <v>3.9701827499999997E-3</v>
      </c>
    </row>
    <row r="4343" spans="1:8" x14ac:dyDescent="0.35">
      <c r="A4343" s="45" t="s">
        <v>63</v>
      </c>
      <c r="B4343" s="45" t="s">
        <v>69</v>
      </c>
      <c r="C4343" s="45" t="s">
        <v>49</v>
      </c>
      <c r="D4343" s="45">
        <v>107</v>
      </c>
      <c r="E4343" s="45">
        <v>6.6109594299999996E-3</v>
      </c>
      <c r="F4343" s="45">
        <v>1.1740651900000001E-3</v>
      </c>
      <c r="G4343" s="45">
        <v>9.3187496999999999E-4</v>
      </c>
      <c r="H4343" s="45">
        <v>4.5050187699999999E-3</v>
      </c>
    </row>
    <row r="4344" spans="1:8" x14ac:dyDescent="0.35">
      <c r="A4344" s="45" t="s">
        <v>63</v>
      </c>
      <c r="B4344" s="45" t="s">
        <v>70</v>
      </c>
      <c r="C4344" s="45" t="s">
        <v>49</v>
      </c>
      <c r="D4344" s="45">
        <v>460</v>
      </c>
      <c r="E4344" s="45">
        <v>6.7388534300000004E-3</v>
      </c>
      <c r="F4344" s="45">
        <v>9.1279163000000001E-4</v>
      </c>
      <c r="G4344" s="45">
        <v>1.06546875E-3</v>
      </c>
      <c r="H4344" s="45">
        <v>4.7605925599999996E-3</v>
      </c>
    </row>
    <row r="4345" spans="1:8" x14ac:dyDescent="0.35">
      <c r="A4345" s="45" t="s">
        <v>63</v>
      </c>
      <c r="B4345" s="45" t="s">
        <v>71</v>
      </c>
      <c r="C4345" s="45" t="s">
        <v>49</v>
      </c>
      <c r="D4345" s="45">
        <v>58</v>
      </c>
      <c r="E4345" s="45">
        <v>5.80579476E-3</v>
      </c>
      <c r="F4345" s="45">
        <v>1.2585805699999999E-3</v>
      </c>
      <c r="G4345" s="45">
        <v>1.0676083099999999E-3</v>
      </c>
      <c r="H4345" s="45">
        <v>3.4796054300000002E-3</v>
      </c>
    </row>
    <row r="4346" spans="1:8" x14ac:dyDescent="0.35">
      <c r="A4346" s="45" t="s">
        <v>63</v>
      </c>
      <c r="B4346" s="45" t="s">
        <v>69</v>
      </c>
      <c r="C4346" s="45" t="s">
        <v>50</v>
      </c>
      <c r="D4346" s="45">
        <v>58</v>
      </c>
      <c r="E4346" s="45">
        <v>5.56633119E-3</v>
      </c>
      <c r="F4346" s="45">
        <v>7.1040841000000003E-4</v>
      </c>
      <c r="G4346" s="45">
        <v>1.8077504E-3</v>
      </c>
      <c r="H4346" s="45">
        <v>3.0481718299999998E-3</v>
      </c>
    </row>
    <row r="4347" spans="1:8" x14ac:dyDescent="0.35">
      <c r="A4347" s="45" t="s">
        <v>63</v>
      </c>
      <c r="B4347" s="45" t="s">
        <v>70</v>
      </c>
      <c r="C4347" s="45" t="s">
        <v>50</v>
      </c>
      <c r="D4347" s="45">
        <v>209</v>
      </c>
      <c r="E4347" s="45">
        <v>6.5991048599999998E-3</v>
      </c>
      <c r="F4347" s="45">
        <v>6.6465065999999999E-4</v>
      </c>
      <c r="G4347" s="45">
        <v>1.9911835300000002E-3</v>
      </c>
      <c r="H4347" s="45">
        <v>3.9432701899999997E-3</v>
      </c>
    </row>
    <row r="4348" spans="1:8" x14ac:dyDescent="0.35">
      <c r="A4348" s="45" t="s">
        <v>63</v>
      </c>
      <c r="B4348" s="45" t="s">
        <v>71</v>
      </c>
      <c r="C4348" s="45" t="s">
        <v>50</v>
      </c>
      <c r="D4348" s="45">
        <v>43</v>
      </c>
      <c r="E4348" s="45">
        <v>5.59269999E-3</v>
      </c>
      <c r="F4348" s="45">
        <v>6.4007297000000002E-4</v>
      </c>
      <c r="G4348" s="45">
        <v>1.3961561E-3</v>
      </c>
      <c r="H4348" s="45">
        <v>3.5564704800000002E-3</v>
      </c>
    </row>
    <row r="4349" spans="1:8" x14ac:dyDescent="0.35">
      <c r="A4349" s="45" t="s">
        <v>63</v>
      </c>
      <c r="B4349" s="45" t="s">
        <v>69</v>
      </c>
      <c r="C4349" s="45" t="s">
        <v>51</v>
      </c>
      <c r="D4349" s="45">
        <v>143</v>
      </c>
      <c r="E4349" s="45">
        <v>5.4983324499999998E-3</v>
      </c>
      <c r="F4349" s="45">
        <v>1.0115576200000001E-3</v>
      </c>
      <c r="G4349" s="45">
        <v>8.3786560999999998E-4</v>
      </c>
      <c r="H4349" s="45">
        <v>3.64890871E-3</v>
      </c>
    </row>
    <row r="4350" spans="1:8" x14ac:dyDescent="0.35">
      <c r="A4350" s="45" t="s">
        <v>63</v>
      </c>
      <c r="B4350" s="45" t="s">
        <v>70</v>
      </c>
      <c r="C4350" s="45" t="s">
        <v>51</v>
      </c>
      <c r="D4350" s="45">
        <v>365</v>
      </c>
      <c r="E4350" s="45">
        <v>5.8802001699999997E-3</v>
      </c>
      <c r="F4350" s="45">
        <v>7.8202665000000002E-4</v>
      </c>
      <c r="G4350" s="45">
        <v>8.5990589999999998E-4</v>
      </c>
      <c r="H4350" s="45">
        <v>4.2382671399999999E-3</v>
      </c>
    </row>
    <row r="4351" spans="1:8" x14ac:dyDescent="0.35">
      <c r="A4351" s="45" t="s">
        <v>63</v>
      </c>
      <c r="B4351" s="45" t="s">
        <v>71</v>
      </c>
      <c r="C4351" s="45" t="s">
        <v>51</v>
      </c>
      <c r="D4351" s="45">
        <v>51</v>
      </c>
      <c r="E4351" s="45">
        <v>5.3976032899999997E-3</v>
      </c>
      <c r="F4351" s="45">
        <v>7.8068240000000002E-4</v>
      </c>
      <c r="G4351" s="45">
        <v>9.6791004000000005E-4</v>
      </c>
      <c r="H4351" s="45">
        <v>3.6490102199999998E-3</v>
      </c>
    </row>
    <row r="4352" spans="1:8" x14ac:dyDescent="0.35">
      <c r="A4352" s="45" t="s">
        <v>63</v>
      </c>
      <c r="B4352" s="45" t="s">
        <v>69</v>
      </c>
      <c r="C4352" s="45" t="s">
        <v>52</v>
      </c>
      <c r="D4352" s="45">
        <v>230</v>
      </c>
      <c r="E4352" s="45">
        <v>4.0102654599999997E-3</v>
      </c>
      <c r="F4352" s="45">
        <v>8.4234073000000003E-4</v>
      </c>
      <c r="G4352" s="45">
        <v>5.4050902000000003E-4</v>
      </c>
      <c r="H4352" s="45">
        <v>2.6274152100000002E-3</v>
      </c>
    </row>
    <row r="4353" spans="1:8" x14ac:dyDescent="0.35">
      <c r="A4353" s="45" t="s">
        <v>63</v>
      </c>
      <c r="B4353" s="45" t="s">
        <v>70</v>
      </c>
      <c r="C4353" s="45" t="s">
        <v>52</v>
      </c>
      <c r="D4353" s="45">
        <v>378</v>
      </c>
      <c r="E4353" s="45">
        <v>4.3333881799999998E-3</v>
      </c>
      <c r="F4353" s="45">
        <v>7.6153098000000005E-4</v>
      </c>
      <c r="G4353" s="45">
        <v>4.9349012000000003E-4</v>
      </c>
      <c r="H4353" s="45">
        <v>3.0783666499999999E-3</v>
      </c>
    </row>
    <row r="4354" spans="1:8" x14ac:dyDescent="0.35">
      <c r="A4354" s="45" t="s">
        <v>63</v>
      </c>
      <c r="B4354" s="45" t="s">
        <v>71</v>
      </c>
      <c r="C4354" s="45" t="s">
        <v>52</v>
      </c>
      <c r="D4354" s="45">
        <v>46</v>
      </c>
      <c r="E4354" s="45">
        <v>4.5918878700000002E-3</v>
      </c>
      <c r="F4354" s="45">
        <v>8.5144903999999995E-4</v>
      </c>
      <c r="G4354" s="45">
        <v>5.0774933999999999E-4</v>
      </c>
      <c r="H4354" s="45">
        <v>3.2326889299999998E-3</v>
      </c>
    </row>
    <row r="4355" spans="1:8" x14ac:dyDescent="0.35">
      <c r="A4355" s="45" t="s">
        <v>63</v>
      </c>
      <c r="B4355" s="45" t="s">
        <v>69</v>
      </c>
      <c r="C4355" s="45" t="s">
        <v>53</v>
      </c>
      <c r="D4355" s="45">
        <v>23</v>
      </c>
      <c r="E4355" s="45">
        <v>6.2263484500000004E-3</v>
      </c>
      <c r="F4355" s="45">
        <v>1.9056962199999999E-3</v>
      </c>
      <c r="G4355" s="45">
        <v>1.2464771900000001E-3</v>
      </c>
      <c r="H4355" s="45">
        <v>3.07417451E-3</v>
      </c>
    </row>
    <row r="4356" spans="1:8" x14ac:dyDescent="0.35">
      <c r="A4356" s="45" t="s">
        <v>63</v>
      </c>
      <c r="B4356" s="45" t="s">
        <v>70</v>
      </c>
      <c r="C4356" s="45" t="s">
        <v>53</v>
      </c>
      <c r="D4356" s="45">
        <v>123</v>
      </c>
      <c r="E4356" s="45">
        <v>6.2170654000000001E-3</v>
      </c>
      <c r="F4356" s="45">
        <v>6.0787388000000005E-4</v>
      </c>
      <c r="G4356" s="45">
        <v>1.1822490799999999E-3</v>
      </c>
      <c r="H4356" s="45">
        <v>4.42694193E-3</v>
      </c>
    </row>
    <row r="4357" spans="1:8" x14ac:dyDescent="0.35">
      <c r="A4357" s="45" t="s">
        <v>63</v>
      </c>
      <c r="B4357" s="45" t="s">
        <v>71</v>
      </c>
      <c r="C4357" s="45" t="s">
        <v>53</v>
      </c>
      <c r="D4357" s="45">
        <v>12</v>
      </c>
      <c r="E4357" s="45">
        <v>5.5989580300000001E-3</v>
      </c>
      <c r="F4357" s="45">
        <v>9.7897342999999997E-4</v>
      </c>
      <c r="G4357" s="45">
        <v>1.2268516700000001E-3</v>
      </c>
      <c r="H4357" s="45">
        <v>3.3931323999999998E-3</v>
      </c>
    </row>
    <row r="4358" spans="1:8" x14ac:dyDescent="0.35">
      <c r="A4358" s="45" t="s">
        <v>63</v>
      </c>
      <c r="B4358" s="45" t="s">
        <v>69</v>
      </c>
      <c r="C4358" s="45" t="s">
        <v>54</v>
      </c>
      <c r="D4358" s="45">
        <v>611</v>
      </c>
      <c r="E4358" s="45">
        <v>4.5501831399999996E-3</v>
      </c>
      <c r="F4358" s="45">
        <v>1.0797794299999999E-3</v>
      </c>
      <c r="G4358" s="45">
        <v>7.1609587000000003E-4</v>
      </c>
      <c r="H4358" s="45">
        <v>2.75430736E-3</v>
      </c>
    </row>
    <row r="4359" spans="1:8" x14ac:dyDescent="0.35">
      <c r="A4359" s="45" t="s">
        <v>63</v>
      </c>
      <c r="B4359" s="45" t="s">
        <v>70</v>
      </c>
      <c r="C4359" s="45" t="s">
        <v>54</v>
      </c>
      <c r="D4359" s="45">
        <v>1084</v>
      </c>
      <c r="E4359" s="45">
        <v>4.4583032000000003E-3</v>
      </c>
      <c r="F4359" s="45">
        <v>8.2094755000000001E-4</v>
      </c>
      <c r="G4359" s="45">
        <v>7.0902924000000003E-4</v>
      </c>
      <c r="H4359" s="45">
        <v>2.9283259100000001E-3</v>
      </c>
    </row>
    <row r="4360" spans="1:8" x14ac:dyDescent="0.35">
      <c r="A4360" s="45" t="s">
        <v>63</v>
      </c>
      <c r="B4360" s="45" t="s">
        <v>71</v>
      </c>
      <c r="C4360" s="45" t="s">
        <v>54</v>
      </c>
      <c r="D4360" s="45">
        <v>169</v>
      </c>
      <c r="E4360" s="45">
        <v>4.3163075599999996E-3</v>
      </c>
      <c r="F4360" s="45">
        <v>9.6057941000000002E-4</v>
      </c>
      <c r="G4360" s="45">
        <v>7.7005236999999995E-4</v>
      </c>
      <c r="H4360" s="45">
        <v>2.58567532E-3</v>
      </c>
    </row>
    <row r="4361" spans="1:8" x14ac:dyDescent="0.35">
      <c r="A4361" s="45" t="s">
        <v>63</v>
      </c>
      <c r="B4361" s="45" t="s">
        <v>69</v>
      </c>
      <c r="C4361" s="45" t="s">
        <v>55</v>
      </c>
      <c r="D4361" s="45">
        <v>136</v>
      </c>
      <c r="E4361" s="45">
        <v>5.66099853E-3</v>
      </c>
      <c r="F4361" s="45">
        <v>9.0430941000000005E-4</v>
      </c>
      <c r="G4361" s="45">
        <v>1.58275438E-3</v>
      </c>
      <c r="H4361" s="45">
        <v>3.17393427E-3</v>
      </c>
    </row>
    <row r="4362" spans="1:8" x14ac:dyDescent="0.35">
      <c r="A4362" s="45" t="s">
        <v>63</v>
      </c>
      <c r="B4362" s="45" t="s">
        <v>70</v>
      </c>
      <c r="C4362" s="45" t="s">
        <v>55</v>
      </c>
      <c r="D4362" s="45">
        <v>273</v>
      </c>
      <c r="E4362" s="45">
        <v>6.2400791100000004E-3</v>
      </c>
      <c r="F4362" s="45">
        <v>6.8859357000000004E-4</v>
      </c>
      <c r="G4362" s="45">
        <v>1.52845586E-3</v>
      </c>
      <c r="H4362" s="45">
        <v>4.0230291900000001E-3</v>
      </c>
    </row>
    <row r="4363" spans="1:8" x14ac:dyDescent="0.35">
      <c r="A4363" s="45" t="s">
        <v>63</v>
      </c>
      <c r="B4363" s="45" t="s">
        <v>71</v>
      </c>
      <c r="C4363" s="45" t="s">
        <v>55</v>
      </c>
      <c r="D4363" s="45">
        <v>55</v>
      </c>
      <c r="E4363" s="45">
        <v>5.7117000499999999E-3</v>
      </c>
      <c r="F4363" s="45">
        <v>7.6515128999999997E-4</v>
      </c>
      <c r="G4363" s="45">
        <v>1.45180952E-3</v>
      </c>
      <c r="H4363" s="45">
        <v>3.4947387900000002E-3</v>
      </c>
    </row>
    <row r="4364" spans="1:8" x14ac:dyDescent="0.35">
      <c r="A4364" s="45" t="s">
        <v>63</v>
      </c>
      <c r="B4364" s="45" t="s">
        <v>69</v>
      </c>
      <c r="C4364" s="45" t="s">
        <v>56</v>
      </c>
      <c r="D4364" s="45">
        <v>305</v>
      </c>
      <c r="E4364" s="45">
        <v>5.49438349E-3</v>
      </c>
      <c r="F4364" s="45">
        <v>1.1356631100000001E-3</v>
      </c>
      <c r="G4364" s="45">
        <v>1.0351014799999999E-3</v>
      </c>
      <c r="H4364" s="45">
        <v>3.3236184699999998E-3</v>
      </c>
    </row>
    <row r="4365" spans="1:8" x14ac:dyDescent="0.35">
      <c r="A4365" s="45" t="s">
        <v>63</v>
      </c>
      <c r="B4365" s="45" t="s">
        <v>70</v>
      </c>
      <c r="C4365" s="45" t="s">
        <v>56</v>
      </c>
      <c r="D4365" s="45">
        <v>752</v>
      </c>
      <c r="E4365" s="45">
        <v>5.6598451099999997E-3</v>
      </c>
      <c r="F4365" s="45">
        <v>9.2227800000000001E-4</v>
      </c>
      <c r="G4365" s="45">
        <v>1.0741723399999999E-3</v>
      </c>
      <c r="H4365" s="45">
        <v>3.6633942800000001E-3</v>
      </c>
    </row>
    <row r="4366" spans="1:8" x14ac:dyDescent="0.35">
      <c r="A4366" s="45" t="s">
        <v>63</v>
      </c>
      <c r="B4366" s="45" t="s">
        <v>71</v>
      </c>
      <c r="C4366" s="45" t="s">
        <v>56</v>
      </c>
      <c r="D4366" s="45">
        <v>85</v>
      </c>
      <c r="E4366" s="45">
        <v>5.4588777399999996E-3</v>
      </c>
      <c r="F4366" s="45">
        <v>1.0441174100000001E-3</v>
      </c>
      <c r="G4366" s="45">
        <v>1.1413396499999999E-3</v>
      </c>
      <c r="H4366" s="45">
        <v>3.27342021E-3</v>
      </c>
    </row>
    <row r="4367" spans="1:8" x14ac:dyDescent="0.35">
      <c r="A4367" s="45" t="s">
        <v>64</v>
      </c>
      <c r="B4367" s="45" t="s">
        <v>69</v>
      </c>
      <c r="C4367" s="45" t="s">
        <v>9</v>
      </c>
      <c r="D4367" s="45">
        <v>9295</v>
      </c>
      <c r="E4367" s="45">
        <v>4.87434728E-3</v>
      </c>
      <c r="F4367" s="45">
        <v>9.7638217E-4</v>
      </c>
      <c r="G4367" s="45">
        <v>8.8453670000000002E-4</v>
      </c>
      <c r="H4367" s="45">
        <v>3.01339431E-3</v>
      </c>
    </row>
    <row r="4368" spans="1:8" x14ac:dyDescent="0.35">
      <c r="A4368" s="45" t="s">
        <v>64</v>
      </c>
      <c r="B4368" s="45" t="s">
        <v>70</v>
      </c>
      <c r="C4368" s="45" t="s">
        <v>9</v>
      </c>
      <c r="D4368" s="45">
        <v>17227</v>
      </c>
      <c r="E4368" s="45">
        <v>5.68888594E-3</v>
      </c>
      <c r="F4368" s="45">
        <v>8.3080489999999996E-4</v>
      </c>
      <c r="G4368" s="45">
        <v>1.0681973699999999E-3</v>
      </c>
      <c r="H4368" s="45">
        <v>3.78977501E-3</v>
      </c>
    </row>
    <row r="4369" spans="1:8" x14ac:dyDescent="0.35">
      <c r="A4369" s="45" t="s">
        <v>64</v>
      </c>
      <c r="B4369" s="45" t="s">
        <v>71</v>
      </c>
      <c r="C4369" s="45" t="s">
        <v>9</v>
      </c>
      <c r="D4369" s="45">
        <v>2845</v>
      </c>
      <c r="E4369" s="45">
        <v>5.3482959899999998E-3</v>
      </c>
      <c r="F4369" s="45">
        <v>9.4742212999999998E-4</v>
      </c>
      <c r="G4369" s="45">
        <v>1.07323579E-3</v>
      </c>
      <c r="H4369" s="45">
        <v>3.3274341799999999E-3</v>
      </c>
    </row>
    <row r="4370" spans="1:8" x14ac:dyDescent="0.35">
      <c r="A4370" s="45" t="s">
        <v>64</v>
      </c>
      <c r="B4370" s="45" t="s">
        <v>69</v>
      </c>
      <c r="C4370" s="45" t="s">
        <v>14</v>
      </c>
      <c r="D4370" s="45">
        <v>170</v>
      </c>
      <c r="E4370" s="45">
        <v>5.5495640299999998E-3</v>
      </c>
      <c r="F4370" s="45">
        <v>1.1902911400000001E-3</v>
      </c>
      <c r="G4370" s="45">
        <v>9.4042734000000002E-4</v>
      </c>
      <c r="H4370" s="45">
        <v>3.4188450799999999E-3</v>
      </c>
    </row>
    <row r="4371" spans="1:8" x14ac:dyDescent="0.35">
      <c r="A4371" s="45" t="s">
        <v>64</v>
      </c>
      <c r="B4371" s="45" t="s">
        <v>70</v>
      </c>
      <c r="C4371" s="45" t="s">
        <v>14</v>
      </c>
      <c r="D4371" s="45">
        <v>274</v>
      </c>
      <c r="E4371" s="45">
        <v>6.1152082700000002E-3</v>
      </c>
      <c r="F4371" s="45">
        <v>9.2119467E-4</v>
      </c>
      <c r="G4371" s="45">
        <v>1.1262754399999999E-3</v>
      </c>
      <c r="H4371" s="45">
        <v>4.0677376600000001E-3</v>
      </c>
    </row>
    <row r="4372" spans="1:8" x14ac:dyDescent="0.35">
      <c r="A4372" s="45" t="s">
        <v>64</v>
      </c>
      <c r="B4372" s="45" t="s">
        <v>71</v>
      </c>
      <c r="C4372" s="45" t="s">
        <v>14</v>
      </c>
      <c r="D4372" s="45">
        <v>59</v>
      </c>
      <c r="E4372" s="45">
        <v>5.9934084500000004E-3</v>
      </c>
      <c r="F4372" s="45">
        <v>1.14818716E-3</v>
      </c>
      <c r="G4372" s="45">
        <v>8.6609359999999995E-4</v>
      </c>
      <c r="H4372" s="45">
        <v>3.9791271999999999E-3</v>
      </c>
    </row>
    <row r="4373" spans="1:8" x14ac:dyDescent="0.35">
      <c r="A4373" s="45" t="s">
        <v>64</v>
      </c>
      <c r="B4373" s="45" t="s">
        <v>69</v>
      </c>
      <c r="C4373" s="45" t="s">
        <v>15</v>
      </c>
      <c r="D4373" s="45">
        <v>140</v>
      </c>
      <c r="E4373" s="45">
        <v>5.5305883699999997E-3</v>
      </c>
      <c r="F4373" s="45">
        <v>9.4808176000000003E-4</v>
      </c>
      <c r="G4373" s="45">
        <v>1.65542302E-3</v>
      </c>
      <c r="H4373" s="45">
        <v>2.9270830900000001E-3</v>
      </c>
    </row>
    <row r="4374" spans="1:8" x14ac:dyDescent="0.35">
      <c r="A4374" s="45" t="s">
        <v>64</v>
      </c>
      <c r="B4374" s="45" t="s">
        <v>70</v>
      </c>
      <c r="C4374" s="45" t="s">
        <v>15</v>
      </c>
      <c r="D4374" s="45">
        <v>205</v>
      </c>
      <c r="E4374" s="45">
        <v>6.1566167699999997E-3</v>
      </c>
      <c r="F4374" s="45">
        <v>7.0234845000000004E-4</v>
      </c>
      <c r="G4374" s="45">
        <v>1.76027527E-3</v>
      </c>
      <c r="H4374" s="45">
        <v>3.6939925500000001E-3</v>
      </c>
    </row>
    <row r="4375" spans="1:8" x14ac:dyDescent="0.35">
      <c r="A4375" s="45" t="s">
        <v>64</v>
      </c>
      <c r="B4375" s="45" t="s">
        <v>71</v>
      </c>
      <c r="C4375" s="45" t="s">
        <v>15</v>
      </c>
      <c r="D4375" s="45">
        <v>33</v>
      </c>
      <c r="E4375" s="45">
        <v>5.4983864200000001E-3</v>
      </c>
      <c r="F4375" s="45">
        <v>8.4490711999999995E-4</v>
      </c>
      <c r="G4375" s="45">
        <v>1.9016552300000001E-3</v>
      </c>
      <c r="H4375" s="45">
        <v>2.7518235200000001E-3</v>
      </c>
    </row>
    <row r="4376" spans="1:8" x14ac:dyDescent="0.35">
      <c r="A4376" s="45" t="s">
        <v>64</v>
      </c>
      <c r="B4376" s="45" t="s">
        <v>69</v>
      </c>
      <c r="C4376" s="45" t="s">
        <v>16</v>
      </c>
      <c r="D4376" s="45">
        <v>107</v>
      </c>
      <c r="E4376" s="45">
        <v>5.09270051E-3</v>
      </c>
      <c r="F4376" s="45">
        <v>8.3181873999999998E-4</v>
      </c>
      <c r="G4376" s="45">
        <v>8.4339281000000001E-4</v>
      </c>
      <c r="H4376" s="45">
        <v>3.41748849E-3</v>
      </c>
    </row>
    <row r="4377" spans="1:8" x14ac:dyDescent="0.35">
      <c r="A4377" s="45" t="s">
        <v>64</v>
      </c>
      <c r="B4377" s="45" t="s">
        <v>70</v>
      </c>
      <c r="C4377" s="45" t="s">
        <v>16</v>
      </c>
      <c r="D4377" s="45">
        <v>248</v>
      </c>
      <c r="E4377" s="45">
        <v>5.8612415500000001E-3</v>
      </c>
      <c r="F4377" s="45">
        <v>6.6858922000000002E-4</v>
      </c>
      <c r="G4377" s="45">
        <v>8.7253560000000001E-4</v>
      </c>
      <c r="H4377" s="45">
        <v>4.3201162399999996E-3</v>
      </c>
    </row>
    <row r="4378" spans="1:8" x14ac:dyDescent="0.35">
      <c r="A4378" s="45" t="s">
        <v>64</v>
      </c>
      <c r="B4378" s="45" t="s">
        <v>71</v>
      </c>
      <c r="C4378" s="45" t="s">
        <v>16</v>
      </c>
      <c r="D4378" s="45">
        <v>27</v>
      </c>
      <c r="E4378" s="45">
        <v>6.7798351200000001E-3</v>
      </c>
      <c r="F4378" s="45">
        <v>7.6817533000000005E-4</v>
      </c>
      <c r="G4378" s="45">
        <v>1.15955061E-3</v>
      </c>
      <c r="H4378" s="45">
        <v>4.85210886E-3</v>
      </c>
    </row>
    <row r="4379" spans="1:8" x14ac:dyDescent="0.35">
      <c r="A4379" s="45" t="s">
        <v>64</v>
      </c>
      <c r="B4379" s="45" t="s">
        <v>69</v>
      </c>
      <c r="C4379" s="45" t="s">
        <v>17</v>
      </c>
      <c r="D4379" s="45">
        <v>63</v>
      </c>
      <c r="E4379" s="45">
        <v>5.6538431199999999E-3</v>
      </c>
      <c r="F4379" s="45">
        <v>7.2475724000000004E-4</v>
      </c>
      <c r="G4379" s="45">
        <v>7.9071111000000003E-4</v>
      </c>
      <c r="H4379" s="45">
        <v>4.1383742000000003E-3</v>
      </c>
    </row>
    <row r="4380" spans="1:8" x14ac:dyDescent="0.35">
      <c r="A4380" s="45" t="s">
        <v>64</v>
      </c>
      <c r="B4380" s="45" t="s">
        <v>70</v>
      </c>
      <c r="C4380" s="45" t="s">
        <v>17</v>
      </c>
      <c r="D4380" s="45">
        <v>249</v>
      </c>
      <c r="E4380" s="45">
        <v>6.6856776600000001E-3</v>
      </c>
      <c r="F4380" s="45">
        <v>6.9811631999999995E-4</v>
      </c>
      <c r="G4380" s="45">
        <v>7.8564232000000005E-4</v>
      </c>
      <c r="H4380" s="45">
        <v>5.2019185400000003E-3</v>
      </c>
    </row>
    <row r="4381" spans="1:8" x14ac:dyDescent="0.35">
      <c r="A4381" s="45" t="s">
        <v>64</v>
      </c>
      <c r="B4381" s="45" t="s">
        <v>71</v>
      </c>
      <c r="C4381" s="45" t="s">
        <v>17</v>
      </c>
      <c r="D4381" s="45">
        <v>37</v>
      </c>
      <c r="E4381" s="45">
        <v>6.0232104400000002E-3</v>
      </c>
      <c r="F4381" s="45">
        <v>7.3041768999999998E-4</v>
      </c>
      <c r="G4381" s="45">
        <v>9.3155630000000004E-4</v>
      </c>
      <c r="H4381" s="45">
        <v>4.36123603E-3</v>
      </c>
    </row>
    <row r="4382" spans="1:8" x14ac:dyDescent="0.35">
      <c r="A4382" s="45" t="s">
        <v>64</v>
      </c>
      <c r="B4382" s="45" t="s">
        <v>69</v>
      </c>
      <c r="C4382" s="45" t="s">
        <v>18</v>
      </c>
      <c r="D4382" s="45">
        <v>58</v>
      </c>
      <c r="E4382" s="45">
        <v>5.8409161200000002E-3</v>
      </c>
      <c r="F4382" s="45">
        <v>7.0222674999999995E-4</v>
      </c>
      <c r="G4382" s="45">
        <v>1.40066226E-3</v>
      </c>
      <c r="H4382" s="45">
        <v>3.7380266099999999E-3</v>
      </c>
    </row>
    <row r="4383" spans="1:8" x14ac:dyDescent="0.35">
      <c r="A4383" s="45" t="s">
        <v>64</v>
      </c>
      <c r="B4383" s="45" t="s">
        <v>70</v>
      </c>
      <c r="C4383" s="45" t="s">
        <v>18</v>
      </c>
      <c r="D4383" s="45">
        <v>190</v>
      </c>
      <c r="E4383" s="45">
        <v>6.5299096199999997E-3</v>
      </c>
      <c r="F4383" s="45">
        <v>6.0105968999999999E-4</v>
      </c>
      <c r="G4383" s="45">
        <v>1.3967468300000001E-3</v>
      </c>
      <c r="H4383" s="45">
        <v>4.5321025999999999E-3</v>
      </c>
    </row>
    <row r="4384" spans="1:8" x14ac:dyDescent="0.35">
      <c r="A4384" s="45" t="s">
        <v>64</v>
      </c>
      <c r="B4384" s="45" t="s">
        <v>71</v>
      </c>
      <c r="C4384" s="45" t="s">
        <v>18</v>
      </c>
      <c r="D4384" s="45">
        <v>33</v>
      </c>
      <c r="E4384" s="45">
        <v>6.1367141699999999E-3</v>
      </c>
      <c r="F4384" s="45">
        <v>6.5060303999999998E-4</v>
      </c>
      <c r="G4384" s="45">
        <v>1.1111108500000001E-3</v>
      </c>
      <c r="H4384" s="45">
        <v>4.3749997599999996E-3</v>
      </c>
    </row>
    <row r="4385" spans="1:8" x14ac:dyDescent="0.35">
      <c r="A4385" s="45" t="s">
        <v>64</v>
      </c>
      <c r="B4385" s="45" t="s">
        <v>69</v>
      </c>
      <c r="C4385" s="45" t="s">
        <v>19</v>
      </c>
      <c r="D4385" s="45">
        <v>88</v>
      </c>
      <c r="E4385" s="45">
        <v>5.7512624000000002E-3</v>
      </c>
      <c r="F4385" s="45">
        <v>1.2144883400000001E-3</v>
      </c>
      <c r="G4385" s="45">
        <v>1.1574071600000001E-3</v>
      </c>
      <c r="H4385" s="45">
        <v>3.3793663299999999E-3</v>
      </c>
    </row>
    <row r="4386" spans="1:8" x14ac:dyDescent="0.35">
      <c r="A4386" s="45" t="s">
        <v>64</v>
      </c>
      <c r="B4386" s="45" t="s">
        <v>70</v>
      </c>
      <c r="C4386" s="45" t="s">
        <v>19</v>
      </c>
      <c r="D4386" s="45">
        <v>316</v>
      </c>
      <c r="E4386" s="45">
        <v>6.1475179099999997E-3</v>
      </c>
      <c r="F4386" s="45">
        <v>9.6127056E-4</v>
      </c>
      <c r="G4386" s="45">
        <v>1.21450837E-3</v>
      </c>
      <c r="H4386" s="45">
        <v>3.9717385100000004E-3</v>
      </c>
    </row>
    <row r="4387" spans="1:8" x14ac:dyDescent="0.35">
      <c r="A4387" s="45" t="s">
        <v>64</v>
      </c>
      <c r="B4387" s="45" t="s">
        <v>71</v>
      </c>
      <c r="C4387" s="45" t="s">
        <v>19</v>
      </c>
      <c r="D4387" s="45">
        <v>25</v>
      </c>
      <c r="E4387" s="45">
        <v>6.3874997999999999E-3</v>
      </c>
      <c r="F4387" s="45">
        <v>1.48287013E-3</v>
      </c>
      <c r="G4387" s="45">
        <v>1.6064813E-3</v>
      </c>
      <c r="H4387" s="45">
        <v>3.2981478799999999E-3</v>
      </c>
    </row>
    <row r="4388" spans="1:8" x14ac:dyDescent="0.35">
      <c r="A4388" s="45" t="s">
        <v>64</v>
      </c>
      <c r="B4388" s="45" t="s">
        <v>69</v>
      </c>
      <c r="C4388" s="45" t="s">
        <v>20</v>
      </c>
      <c r="D4388" s="45">
        <v>30</v>
      </c>
      <c r="E4388" s="45">
        <v>3.9880398299999998E-3</v>
      </c>
      <c r="F4388" s="45">
        <v>9.3634231000000001E-4</v>
      </c>
      <c r="G4388" s="45">
        <v>5.4938253999999996E-4</v>
      </c>
      <c r="H4388" s="45">
        <v>2.5023145700000002E-3</v>
      </c>
    </row>
    <row r="4389" spans="1:8" x14ac:dyDescent="0.35">
      <c r="A4389" s="45" t="s">
        <v>64</v>
      </c>
      <c r="B4389" s="45" t="s">
        <v>70</v>
      </c>
      <c r="C4389" s="45" t="s">
        <v>20</v>
      </c>
      <c r="D4389" s="45">
        <v>156</v>
      </c>
      <c r="E4389" s="45">
        <v>3.9000175699999999E-3</v>
      </c>
      <c r="F4389" s="45">
        <v>6.7990241000000001E-4</v>
      </c>
      <c r="G4389" s="45">
        <v>5.6163910999999995E-4</v>
      </c>
      <c r="H4389" s="45">
        <v>2.65847553E-3</v>
      </c>
    </row>
    <row r="4390" spans="1:8" x14ac:dyDescent="0.35">
      <c r="A4390" s="45" t="s">
        <v>64</v>
      </c>
      <c r="B4390" s="45" t="s">
        <v>71</v>
      </c>
      <c r="C4390" s="45" t="s">
        <v>20</v>
      </c>
      <c r="D4390" s="45">
        <v>8</v>
      </c>
      <c r="E4390" s="45">
        <v>4.60503445E-3</v>
      </c>
      <c r="F4390" s="45">
        <v>9.0422438000000002E-4</v>
      </c>
      <c r="G4390" s="45">
        <v>4.1956006000000001E-4</v>
      </c>
      <c r="H4390" s="45">
        <v>3.2812497300000001E-3</v>
      </c>
    </row>
    <row r="4391" spans="1:8" x14ac:dyDescent="0.35">
      <c r="A4391" s="45" t="s">
        <v>64</v>
      </c>
      <c r="B4391" s="45" t="s">
        <v>69</v>
      </c>
      <c r="C4391" s="45" t="s">
        <v>21</v>
      </c>
      <c r="D4391" s="45">
        <v>62</v>
      </c>
      <c r="E4391" s="45">
        <v>6.9373503800000003E-3</v>
      </c>
      <c r="F4391" s="45">
        <v>1.3254179299999999E-3</v>
      </c>
      <c r="G4391" s="45">
        <v>2.1193620800000002E-3</v>
      </c>
      <c r="H4391" s="45">
        <v>3.4925699700000001E-3</v>
      </c>
    </row>
    <row r="4392" spans="1:8" x14ac:dyDescent="0.35">
      <c r="A4392" s="45" t="s">
        <v>64</v>
      </c>
      <c r="B4392" s="45" t="s">
        <v>70</v>
      </c>
      <c r="C4392" s="45" t="s">
        <v>21</v>
      </c>
      <c r="D4392" s="45">
        <v>170</v>
      </c>
      <c r="E4392" s="45">
        <v>7.8684638300000002E-3</v>
      </c>
      <c r="F4392" s="45">
        <v>1.2546294000000001E-3</v>
      </c>
      <c r="G4392" s="45">
        <v>2.0908221800000001E-3</v>
      </c>
      <c r="H4392" s="45">
        <v>4.52301174E-3</v>
      </c>
    </row>
    <row r="4393" spans="1:8" x14ac:dyDescent="0.35">
      <c r="A4393" s="45" t="s">
        <v>64</v>
      </c>
      <c r="B4393" s="45" t="s">
        <v>71</v>
      </c>
      <c r="C4393" s="45" t="s">
        <v>21</v>
      </c>
      <c r="D4393" s="45">
        <v>31</v>
      </c>
      <c r="E4393" s="45">
        <v>7.0967739199999996E-3</v>
      </c>
      <c r="F4393" s="45">
        <v>1.4826013099999999E-3</v>
      </c>
      <c r="G4393" s="45">
        <v>2.0362900399999999E-3</v>
      </c>
      <c r="H4393" s="45">
        <v>3.5778820900000002E-3</v>
      </c>
    </row>
    <row r="4394" spans="1:8" x14ac:dyDescent="0.35">
      <c r="A4394" s="45" t="s">
        <v>64</v>
      </c>
      <c r="B4394" s="45" t="s">
        <v>69</v>
      </c>
      <c r="C4394" s="45" t="s">
        <v>22</v>
      </c>
      <c r="D4394" s="45">
        <v>44</v>
      </c>
      <c r="E4394" s="45">
        <v>5.5250418099999999E-3</v>
      </c>
      <c r="F4394" s="45">
        <v>1.1400460299999999E-3</v>
      </c>
      <c r="G4394" s="45">
        <v>1.2026513E-3</v>
      </c>
      <c r="H4394" s="45">
        <v>3.18234404E-3</v>
      </c>
    </row>
    <row r="4395" spans="1:8" x14ac:dyDescent="0.35">
      <c r="A4395" s="45" t="s">
        <v>64</v>
      </c>
      <c r="B4395" s="45" t="s">
        <v>70</v>
      </c>
      <c r="C4395" s="45" t="s">
        <v>22</v>
      </c>
      <c r="D4395" s="45">
        <v>204</v>
      </c>
      <c r="E4395" s="45">
        <v>6.7528478700000002E-3</v>
      </c>
      <c r="F4395" s="45">
        <v>9.7023623000000003E-4</v>
      </c>
      <c r="G4395" s="45">
        <v>1.32789781E-3</v>
      </c>
      <c r="H4395" s="45">
        <v>4.4547133400000003E-3</v>
      </c>
    </row>
    <row r="4396" spans="1:8" x14ac:dyDescent="0.35">
      <c r="A4396" s="45" t="s">
        <v>64</v>
      </c>
      <c r="B4396" s="45" t="s">
        <v>71</v>
      </c>
      <c r="C4396" s="45" t="s">
        <v>22</v>
      </c>
      <c r="D4396" s="45">
        <v>20</v>
      </c>
      <c r="E4396" s="45">
        <v>6.2083330499999997E-3</v>
      </c>
      <c r="F4396" s="45">
        <v>1.08217568E-3</v>
      </c>
      <c r="G4396" s="45">
        <v>1.9265044400000001E-3</v>
      </c>
      <c r="H4396" s="45">
        <v>3.1996526000000001E-3</v>
      </c>
    </row>
    <row r="4397" spans="1:8" x14ac:dyDescent="0.35">
      <c r="A4397" s="45" t="s">
        <v>64</v>
      </c>
      <c r="B4397" s="45" t="s">
        <v>69</v>
      </c>
      <c r="C4397" s="45" t="s">
        <v>23</v>
      </c>
      <c r="D4397" s="45">
        <v>76</v>
      </c>
      <c r="E4397" s="45">
        <v>6.7038252899999998E-3</v>
      </c>
      <c r="F4397" s="45">
        <v>1.2940116899999999E-3</v>
      </c>
      <c r="G4397" s="45">
        <v>1.4612266200000001E-3</v>
      </c>
      <c r="H4397" s="45">
        <v>3.94858654E-3</v>
      </c>
    </row>
    <row r="4398" spans="1:8" x14ac:dyDescent="0.35">
      <c r="A4398" s="45" t="s">
        <v>64</v>
      </c>
      <c r="B4398" s="45" t="s">
        <v>70</v>
      </c>
      <c r="C4398" s="45" t="s">
        <v>23</v>
      </c>
      <c r="D4398" s="45">
        <v>338</v>
      </c>
      <c r="E4398" s="45">
        <v>6.6221164999999997E-3</v>
      </c>
      <c r="F4398" s="45">
        <v>1.2183251599999999E-3</v>
      </c>
      <c r="G4398" s="45">
        <v>1.46158615E-3</v>
      </c>
      <c r="H4398" s="45">
        <v>3.94220474E-3</v>
      </c>
    </row>
    <row r="4399" spans="1:8" x14ac:dyDescent="0.35">
      <c r="A4399" s="45" t="s">
        <v>64</v>
      </c>
      <c r="B4399" s="45" t="s">
        <v>71</v>
      </c>
      <c r="C4399" s="45" t="s">
        <v>23</v>
      </c>
      <c r="D4399" s="45">
        <v>29</v>
      </c>
      <c r="E4399" s="45">
        <v>7.1424007599999997E-3</v>
      </c>
      <c r="F4399" s="45">
        <v>1.51301058E-3</v>
      </c>
      <c r="G4399" s="45">
        <v>1.7971740999999999E-3</v>
      </c>
      <c r="H4399" s="45">
        <v>3.8322155800000002E-3</v>
      </c>
    </row>
    <row r="4400" spans="1:8" x14ac:dyDescent="0.35">
      <c r="A4400" s="45" t="s">
        <v>64</v>
      </c>
      <c r="B4400" s="45" t="s">
        <v>69</v>
      </c>
      <c r="C4400" s="45" t="s">
        <v>24</v>
      </c>
      <c r="D4400" s="45">
        <v>273</v>
      </c>
      <c r="E4400" s="45">
        <v>5.2292766499999997E-3</v>
      </c>
      <c r="F4400" s="45">
        <v>8.1641712000000001E-4</v>
      </c>
      <c r="G4400" s="45">
        <v>1.5010257299999999E-3</v>
      </c>
      <c r="H4400" s="45">
        <v>2.9118332900000001E-3</v>
      </c>
    </row>
    <row r="4401" spans="1:8" x14ac:dyDescent="0.35">
      <c r="A4401" s="45" t="s">
        <v>64</v>
      </c>
      <c r="B4401" s="45" t="s">
        <v>70</v>
      </c>
      <c r="C4401" s="45" t="s">
        <v>24</v>
      </c>
      <c r="D4401" s="45">
        <v>589</v>
      </c>
      <c r="E4401" s="45">
        <v>6.8794014400000002E-3</v>
      </c>
      <c r="F4401" s="45">
        <v>7.0126287999999998E-4</v>
      </c>
      <c r="G4401" s="45">
        <v>1.94159489E-3</v>
      </c>
      <c r="H4401" s="45">
        <v>4.2365431799999999E-3</v>
      </c>
    </row>
    <row r="4402" spans="1:8" x14ac:dyDescent="0.35">
      <c r="A4402" s="45" t="s">
        <v>64</v>
      </c>
      <c r="B4402" s="45" t="s">
        <v>71</v>
      </c>
      <c r="C4402" s="45" t="s">
        <v>24</v>
      </c>
      <c r="D4402" s="45">
        <v>120</v>
      </c>
      <c r="E4402" s="45">
        <v>6.30922042E-3</v>
      </c>
      <c r="F4402" s="45">
        <v>8.8483770999999995E-4</v>
      </c>
      <c r="G4402" s="45">
        <v>1.8890815500000001E-3</v>
      </c>
      <c r="H4402" s="45">
        <v>3.5353007000000001E-3</v>
      </c>
    </row>
    <row r="4403" spans="1:8" x14ac:dyDescent="0.35">
      <c r="A4403" s="45" t="s">
        <v>64</v>
      </c>
      <c r="B4403" s="45" t="s">
        <v>69</v>
      </c>
      <c r="C4403" s="45" t="s">
        <v>25</v>
      </c>
      <c r="D4403" s="45">
        <v>219</v>
      </c>
      <c r="E4403" s="45">
        <v>5.17197252E-3</v>
      </c>
      <c r="F4403" s="45">
        <v>7.9565128000000005E-4</v>
      </c>
      <c r="G4403" s="45">
        <v>1.3376244899999999E-3</v>
      </c>
      <c r="H4403" s="45">
        <v>3.0386962699999998E-3</v>
      </c>
    </row>
    <row r="4404" spans="1:8" x14ac:dyDescent="0.35">
      <c r="A4404" s="45" t="s">
        <v>64</v>
      </c>
      <c r="B4404" s="45" t="s">
        <v>70</v>
      </c>
      <c r="C4404" s="45" t="s">
        <v>25</v>
      </c>
      <c r="D4404" s="45">
        <v>469</v>
      </c>
      <c r="E4404" s="45">
        <v>6.7672053900000003E-3</v>
      </c>
      <c r="F4404" s="45">
        <v>7.6090260000000003E-4</v>
      </c>
      <c r="G4404" s="45">
        <v>1.5646961199999999E-3</v>
      </c>
      <c r="H4404" s="45">
        <v>4.4416062099999999E-3</v>
      </c>
    </row>
    <row r="4405" spans="1:8" x14ac:dyDescent="0.35">
      <c r="A4405" s="45" t="s">
        <v>64</v>
      </c>
      <c r="B4405" s="45" t="s">
        <v>71</v>
      </c>
      <c r="C4405" s="45" t="s">
        <v>25</v>
      </c>
      <c r="D4405" s="45">
        <v>111</v>
      </c>
      <c r="E4405" s="45">
        <v>5.3533739600000003E-3</v>
      </c>
      <c r="F4405" s="45">
        <v>8.4344735E-4</v>
      </c>
      <c r="G4405" s="45">
        <v>1.15219364E-3</v>
      </c>
      <c r="H4405" s="45">
        <v>3.3577324799999998E-3</v>
      </c>
    </row>
    <row r="4406" spans="1:8" x14ac:dyDescent="0.35">
      <c r="A4406" s="45" t="s">
        <v>64</v>
      </c>
      <c r="B4406" s="45" t="s">
        <v>69</v>
      </c>
      <c r="C4406" s="45" t="s">
        <v>26</v>
      </c>
      <c r="D4406" s="45">
        <v>34</v>
      </c>
      <c r="E4406" s="45">
        <v>4.7024780100000003E-3</v>
      </c>
      <c r="F4406" s="45">
        <v>6.0831947999999999E-4</v>
      </c>
      <c r="G4406" s="45">
        <v>9.0856455000000002E-4</v>
      </c>
      <c r="H4406" s="45">
        <v>3.1855934599999999E-3</v>
      </c>
    </row>
    <row r="4407" spans="1:8" x14ac:dyDescent="0.35">
      <c r="A4407" s="45" t="s">
        <v>64</v>
      </c>
      <c r="B4407" s="45" t="s">
        <v>70</v>
      </c>
      <c r="C4407" s="45" t="s">
        <v>26</v>
      </c>
      <c r="D4407" s="45">
        <v>209</v>
      </c>
      <c r="E4407" s="45">
        <v>5.4403683700000004E-3</v>
      </c>
      <c r="F4407" s="45">
        <v>5.2681395E-4</v>
      </c>
      <c r="G4407" s="45">
        <v>1.00179402E-3</v>
      </c>
      <c r="H4407" s="45">
        <v>3.9117598999999998E-3</v>
      </c>
    </row>
    <row r="4408" spans="1:8" x14ac:dyDescent="0.35">
      <c r="A4408" s="45" t="s">
        <v>64</v>
      </c>
      <c r="B4408" s="45" t="s">
        <v>71</v>
      </c>
      <c r="C4408" s="45" t="s">
        <v>26</v>
      </c>
      <c r="D4408" s="45">
        <v>14</v>
      </c>
      <c r="E4408" s="45">
        <v>5.6762563900000004E-3</v>
      </c>
      <c r="F4408" s="45">
        <v>6.2913336999999997E-4</v>
      </c>
      <c r="G4408" s="45">
        <v>8.3994682000000003E-4</v>
      </c>
      <c r="H4408" s="45">
        <v>4.2071756299999997E-3</v>
      </c>
    </row>
    <row r="4409" spans="1:8" x14ac:dyDescent="0.35">
      <c r="A4409" s="45" t="s">
        <v>64</v>
      </c>
      <c r="B4409" s="45" t="s">
        <v>69</v>
      </c>
      <c r="C4409" s="45" t="s">
        <v>27</v>
      </c>
      <c r="D4409" s="45">
        <v>224</v>
      </c>
      <c r="E4409" s="45">
        <v>4.4796831400000002E-3</v>
      </c>
      <c r="F4409" s="45">
        <v>4.4761672999999997E-4</v>
      </c>
      <c r="G4409" s="45">
        <v>1.1022753000000001E-3</v>
      </c>
      <c r="H4409" s="45">
        <v>2.9297905900000001E-3</v>
      </c>
    </row>
    <row r="4410" spans="1:8" x14ac:dyDescent="0.35">
      <c r="A4410" s="45" t="s">
        <v>64</v>
      </c>
      <c r="B4410" s="45" t="s">
        <v>70</v>
      </c>
      <c r="C4410" s="45" t="s">
        <v>27</v>
      </c>
      <c r="D4410" s="45">
        <v>288</v>
      </c>
      <c r="E4410" s="45">
        <v>5.8967091900000001E-3</v>
      </c>
      <c r="F4410" s="45">
        <v>3.6478404E-4</v>
      </c>
      <c r="G4410" s="45">
        <v>1.4918496800000001E-3</v>
      </c>
      <c r="H4410" s="45">
        <v>4.0400749799999998E-3</v>
      </c>
    </row>
    <row r="4411" spans="1:8" x14ac:dyDescent="0.35">
      <c r="A4411" s="45" t="s">
        <v>64</v>
      </c>
      <c r="B4411" s="45" t="s">
        <v>71</v>
      </c>
      <c r="C4411" s="45" t="s">
        <v>27</v>
      </c>
      <c r="D4411" s="45">
        <v>61</v>
      </c>
      <c r="E4411" s="45">
        <v>5.2062459399999997E-3</v>
      </c>
      <c r="F4411" s="45">
        <v>5.0394635999999999E-4</v>
      </c>
      <c r="G4411" s="45">
        <v>1.16177118E-3</v>
      </c>
      <c r="H4411" s="45">
        <v>3.5405279699999999E-3</v>
      </c>
    </row>
    <row r="4412" spans="1:8" x14ac:dyDescent="0.35">
      <c r="A4412" s="45" t="s">
        <v>64</v>
      </c>
      <c r="B4412" s="45" t="s">
        <v>69</v>
      </c>
      <c r="C4412" s="45" t="s">
        <v>28</v>
      </c>
      <c r="D4412" s="45">
        <v>220</v>
      </c>
      <c r="E4412" s="45">
        <v>5.52730405E-3</v>
      </c>
      <c r="F4412" s="45">
        <v>8.0929057000000005E-4</v>
      </c>
      <c r="G4412" s="45">
        <v>1.4904774700000001E-3</v>
      </c>
      <c r="H4412" s="45">
        <v>3.2275355300000002E-3</v>
      </c>
    </row>
    <row r="4413" spans="1:8" x14ac:dyDescent="0.35">
      <c r="A4413" s="45" t="s">
        <v>64</v>
      </c>
      <c r="B4413" s="45" t="s">
        <v>70</v>
      </c>
      <c r="C4413" s="45" t="s">
        <v>28</v>
      </c>
      <c r="D4413" s="45">
        <v>558</v>
      </c>
      <c r="E4413" s="45">
        <v>6.2781052799999997E-3</v>
      </c>
      <c r="F4413" s="45">
        <v>6.5503426000000002E-4</v>
      </c>
      <c r="G4413" s="45">
        <v>1.7459426100000001E-3</v>
      </c>
      <c r="H4413" s="45">
        <v>3.8771279000000001E-3</v>
      </c>
    </row>
    <row r="4414" spans="1:8" x14ac:dyDescent="0.35">
      <c r="A4414" s="45" t="s">
        <v>64</v>
      </c>
      <c r="B4414" s="45" t="s">
        <v>71</v>
      </c>
      <c r="C4414" s="45" t="s">
        <v>28</v>
      </c>
      <c r="D4414" s="45">
        <v>137</v>
      </c>
      <c r="E4414" s="45">
        <v>5.6834615099999996E-3</v>
      </c>
      <c r="F4414" s="45">
        <v>7.540887E-4</v>
      </c>
      <c r="G4414" s="45">
        <v>1.6981783200000001E-3</v>
      </c>
      <c r="H4414" s="45">
        <v>3.2311940000000002E-3</v>
      </c>
    </row>
    <row r="4415" spans="1:8" x14ac:dyDescent="0.35">
      <c r="A4415" s="45" t="s">
        <v>64</v>
      </c>
      <c r="B4415" s="45" t="s">
        <v>69</v>
      </c>
      <c r="C4415" s="45" t="s">
        <v>29</v>
      </c>
      <c r="D4415" s="45">
        <v>60</v>
      </c>
      <c r="E4415" s="45">
        <v>5.9548608600000002E-3</v>
      </c>
      <c r="F4415" s="45">
        <v>1.12847198E-3</v>
      </c>
      <c r="G4415" s="45">
        <v>1.2235723200000001E-3</v>
      </c>
      <c r="H4415" s="45">
        <v>3.6028161E-3</v>
      </c>
    </row>
    <row r="4416" spans="1:8" x14ac:dyDescent="0.35">
      <c r="A4416" s="45" t="s">
        <v>64</v>
      </c>
      <c r="B4416" s="45" t="s">
        <v>70</v>
      </c>
      <c r="C4416" s="45" t="s">
        <v>29</v>
      </c>
      <c r="D4416" s="45">
        <v>200</v>
      </c>
      <c r="E4416" s="45">
        <v>7.03310164E-3</v>
      </c>
      <c r="F4416" s="45">
        <v>1.00335625E-3</v>
      </c>
      <c r="G4416" s="45">
        <v>1.6083331E-3</v>
      </c>
      <c r="H4416" s="45">
        <v>4.4214118000000004E-3</v>
      </c>
    </row>
    <row r="4417" spans="1:8" x14ac:dyDescent="0.35">
      <c r="A4417" s="45" t="s">
        <v>64</v>
      </c>
      <c r="B4417" s="45" t="s">
        <v>71</v>
      </c>
      <c r="C4417" s="45" t="s">
        <v>29</v>
      </c>
      <c r="D4417" s="45">
        <v>42</v>
      </c>
      <c r="E4417" s="45">
        <v>6.5578150199999997E-3</v>
      </c>
      <c r="F4417" s="45">
        <v>1.22409591E-3</v>
      </c>
      <c r="G4417" s="45">
        <v>1.5649798500000001E-3</v>
      </c>
      <c r="H4417" s="45">
        <v>3.7687387299999999E-3</v>
      </c>
    </row>
    <row r="4418" spans="1:8" x14ac:dyDescent="0.35">
      <c r="A4418" s="45" t="s">
        <v>64</v>
      </c>
      <c r="B4418" s="45" t="s">
        <v>69</v>
      </c>
      <c r="C4418" s="45" t="s">
        <v>30</v>
      </c>
      <c r="D4418" s="45">
        <v>3222</v>
      </c>
      <c r="E4418" s="45">
        <v>4.4323528499999997E-3</v>
      </c>
      <c r="F4418" s="45">
        <v>9.3812121000000001E-4</v>
      </c>
      <c r="G4418" s="45">
        <v>6.9207693999999995E-4</v>
      </c>
      <c r="H4418" s="45">
        <v>2.8021542199999998E-3</v>
      </c>
    </row>
    <row r="4419" spans="1:8" x14ac:dyDescent="0.35">
      <c r="A4419" s="45" t="s">
        <v>64</v>
      </c>
      <c r="B4419" s="45" t="s">
        <v>70</v>
      </c>
      <c r="C4419" s="45" t="s">
        <v>30</v>
      </c>
      <c r="D4419" s="45">
        <v>1842</v>
      </c>
      <c r="E4419" s="45">
        <v>4.5215544299999997E-3</v>
      </c>
      <c r="F4419" s="45">
        <v>7.7537475000000005E-4</v>
      </c>
      <c r="G4419" s="45">
        <v>7.0011186000000004E-4</v>
      </c>
      <c r="H4419" s="45">
        <v>3.0460673399999999E-3</v>
      </c>
    </row>
    <row r="4420" spans="1:8" x14ac:dyDescent="0.35">
      <c r="A4420" s="45" t="s">
        <v>64</v>
      </c>
      <c r="B4420" s="45" t="s">
        <v>71</v>
      </c>
      <c r="C4420" s="45" t="s">
        <v>30</v>
      </c>
      <c r="D4420" s="45">
        <v>364</v>
      </c>
      <c r="E4420" s="45">
        <v>4.2625023000000001E-3</v>
      </c>
      <c r="F4420" s="45">
        <v>8.8776939000000002E-4</v>
      </c>
      <c r="G4420" s="45">
        <v>6.8770325999999995E-4</v>
      </c>
      <c r="H4420" s="45">
        <v>2.6870291599999999E-3</v>
      </c>
    </row>
    <row r="4421" spans="1:8" x14ac:dyDescent="0.35">
      <c r="A4421" s="45" t="s">
        <v>64</v>
      </c>
      <c r="B4421" s="45" t="s">
        <v>69</v>
      </c>
      <c r="C4421" s="45" t="s">
        <v>31</v>
      </c>
      <c r="D4421" s="45">
        <v>595</v>
      </c>
      <c r="E4421" s="45">
        <v>4.6159933899999998E-3</v>
      </c>
      <c r="F4421" s="45">
        <v>1.24221887E-3</v>
      </c>
      <c r="G4421" s="45">
        <v>4.9550630000000004E-4</v>
      </c>
      <c r="H4421" s="45">
        <v>2.8782677200000001E-3</v>
      </c>
    </row>
    <row r="4422" spans="1:8" x14ac:dyDescent="0.35">
      <c r="A4422" s="45" t="s">
        <v>64</v>
      </c>
      <c r="B4422" s="45" t="s">
        <v>70</v>
      </c>
      <c r="C4422" s="45" t="s">
        <v>31</v>
      </c>
      <c r="D4422" s="45">
        <v>1384</v>
      </c>
      <c r="E4422" s="45">
        <v>4.7320398800000003E-3</v>
      </c>
      <c r="F4422" s="45">
        <v>9.7687169000000009E-4</v>
      </c>
      <c r="G4422" s="45">
        <v>4.7770628000000002E-4</v>
      </c>
      <c r="H4422" s="45">
        <v>3.2774614300000002E-3</v>
      </c>
    </row>
    <row r="4423" spans="1:8" x14ac:dyDescent="0.35">
      <c r="A4423" s="45" t="s">
        <v>64</v>
      </c>
      <c r="B4423" s="45" t="s">
        <v>71</v>
      </c>
      <c r="C4423" s="45" t="s">
        <v>31</v>
      </c>
      <c r="D4423" s="45">
        <v>211</v>
      </c>
      <c r="E4423" s="45">
        <v>4.6031352100000004E-3</v>
      </c>
      <c r="F4423" s="45">
        <v>1.2598185300000001E-3</v>
      </c>
      <c r="G4423" s="45">
        <v>4.6811895000000001E-4</v>
      </c>
      <c r="H4423" s="45">
        <v>2.8751972500000002E-3</v>
      </c>
    </row>
    <row r="4424" spans="1:8" x14ac:dyDescent="0.35">
      <c r="A4424" s="45" t="s">
        <v>64</v>
      </c>
      <c r="B4424" s="45" t="s">
        <v>69</v>
      </c>
      <c r="C4424" s="45" t="s">
        <v>159</v>
      </c>
      <c r="D4424" s="45">
        <v>283</v>
      </c>
      <c r="E4424" s="45">
        <v>5.0381574299999997E-3</v>
      </c>
      <c r="F4424" s="45">
        <v>1.0199088099999999E-3</v>
      </c>
      <c r="G4424" s="45">
        <v>9.9017610999999994E-4</v>
      </c>
      <c r="H4424" s="45">
        <v>3.0280720200000001E-3</v>
      </c>
    </row>
    <row r="4425" spans="1:8" x14ac:dyDescent="0.35">
      <c r="A4425" s="45" t="s">
        <v>64</v>
      </c>
      <c r="B4425" s="45" t="s">
        <v>70</v>
      </c>
      <c r="C4425" s="45" t="s">
        <v>159</v>
      </c>
      <c r="D4425" s="45">
        <v>491</v>
      </c>
      <c r="E4425" s="45">
        <v>6.0994425099999998E-3</v>
      </c>
      <c r="F4425" s="45">
        <v>9.9687877000000005E-4</v>
      </c>
      <c r="G4425" s="45">
        <v>1.18989002E-3</v>
      </c>
      <c r="H4425" s="45">
        <v>3.91267326E-3</v>
      </c>
    </row>
    <row r="4426" spans="1:8" x14ac:dyDescent="0.35">
      <c r="A4426" s="45" t="s">
        <v>64</v>
      </c>
      <c r="B4426" s="45" t="s">
        <v>71</v>
      </c>
      <c r="C4426" s="45" t="s">
        <v>159</v>
      </c>
      <c r="D4426" s="45">
        <v>103</v>
      </c>
      <c r="E4426" s="45">
        <v>5.3292428299999998E-3</v>
      </c>
      <c r="F4426" s="45">
        <v>9.5795102999999995E-4</v>
      </c>
      <c r="G4426" s="45">
        <v>1.0349243000000001E-3</v>
      </c>
      <c r="H4426" s="45">
        <v>3.3363670400000001E-3</v>
      </c>
    </row>
    <row r="4427" spans="1:8" x14ac:dyDescent="0.35">
      <c r="A4427" s="45" t="s">
        <v>64</v>
      </c>
      <c r="B4427" s="45" t="s">
        <v>69</v>
      </c>
      <c r="C4427" s="45" t="s">
        <v>33</v>
      </c>
      <c r="D4427" s="45">
        <v>88</v>
      </c>
      <c r="E4427" s="45">
        <v>5.9623576799999996E-3</v>
      </c>
      <c r="F4427" s="45">
        <v>1.2403984999999999E-3</v>
      </c>
      <c r="G4427" s="45">
        <v>1.5163349700000001E-3</v>
      </c>
      <c r="H4427" s="45">
        <v>3.2056237000000001E-3</v>
      </c>
    </row>
    <row r="4428" spans="1:8" x14ac:dyDescent="0.35">
      <c r="A4428" s="45" t="s">
        <v>64</v>
      </c>
      <c r="B4428" s="45" t="s">
        <v>70</v>
      </c>
      <c r="C4428" s="45" t="s">
        <v>33</v>
      </c>
      <c r="D4428" s="45">
        <v>237</v>
      </c>
      <c r="E4428" s="45">
        <v>6.4426079799999999E-3</v>
      </c>
      <c r="F4428" s="45">
        <v>1.0064558499999999E-3</v>
      </c>
      <c r="G4428" s="45">
        <v>1.3984116300000001E-3</v>
      </c>
      <c r="H4428" s="45">
        <v>4.0377400299999996E-3</v>
      </c>
    </row>
    <row r="4429" spans="1:8" x14ac:dyDescent="0.35">
      <c r="A4429" s="45" t="s">
        <v>64</v>
      </c>
      <c r="B4429" s="45" t="s">
        <v>71</v>
      </c>
      <c r="C4429" s="45" t="s">
        <v>33</v>
      </c>
      <c r="D4429" s="45">
        <v>40</v>
      </c>
      <c r="E4429" s="45">
        <v>6.9592011200000003E-3</v>
      </c>
      <c r="F4429" s="45">
        <v>1.59809004E-3</v>
      </c>
      <c r="G4429" s="45">
        <v>1.5610530300000001E-3</v>
      </c>
      <c r="H4429" s="45">
        <v>3.80005763E-3</v>
      </c>
    </row>
    <row r="4430" spans="1:8" x14ac:dyDescent="0.35">
      <c r="A4430" s="45" t="s">
        <v>64</v>
      </c>
      <c r="B4430" s="45" t="s">
        <v>69</v>
      </c>
      <c r="C4430" s="45" t="s">
        <v>34</v>
      </c>
      <c r="D4430" s="45">
        <v>163</v>
      </c>
      <c r="E4430" s="45">
        <v>5.17389488E-3</v>
      </c>
      <c r="F4430" s="45">
        <v>7.7830296999999995E-4</v>
      </c>
      <c r="G4430" s="45">
        <v>8.9809112000000001E-4</v>
      </c>
      <c r="H4430" s="45">
        <v>3.4975003400000001E-3</v>
      </c>
    </row>
    <row r="4431" spans="1:8" x14ac:dyDescent="0.35">
      <c r="A4431" s="45" t="s">
        <v>64</v>
      </c>
      <c r="B4431" s="45" t="s">
        <v>70</v>
      </c>
      <c r="C4431" s="45" t="s">
        <v>34</v>
      </c>
      <c r="D4431" s="45">
        <v>322</v>
      </c>
      <c r="E4431" s="45">
        <v>5.7533210099999996E-3</v>
      </c>
      <c r="F4431" s="45">
        <v>7.3621152000000005E-4</v>
      </c>
      <c r="G4431" s="45">
        <v>9.8943931000000001E-4</v>
      </c>
      <c r="H4431" s="45">
        <v>4.0276697E-3</v>
      </c>
    </row>
    <row r="4432" spans="1:8" x14ac:dyDescent="0.35">
      <c r="A4432" s="45" t="s">
        <v>64</v>
      </c>
      <c r="B4432" s="45" t="s">
        <v>71</v>
      </c>
      <c r="C4432" s="45" t="s">
        <v>34</v>
      </c>
      <c r="D4432" s="45">
        <v>88</v>
      </c>
      <c r="E4432" s="45">
        <v>5.1344168400000003E-3</v>
      </c>
      <c r="F4432" s="45">
        <v>6.5919586000000004E-4</v>
      </c>
      <c r="G4432" s="45">
        <v>9.3565844E-4</v>
      </c>
      <c r="H4432" s="45">
        <v>3.5395620299999999E-3</v>
      </c>
    </row>
    <row r="4433" spans="1:8" x14ac:dyDescent="0.35">
      <c r="A4433" s="45" t="s">
        <v>64</v>
      </c>
      <c r="B4433" s="45" t="s">
        <v>69</v>
      </c>
      <c r="C4433" s="45" t="s">
        <v>35</v>
      </c>
      <c r="D4433" s="45">
        <v>113</v>
      </c>
      <c r="E4433" s="45">
        <v>4.2845580699999997E-3</v>
      </c>
      <c r="F4433" s="45">
        <v>7.8929015000000005E-4</v>
      </c>
      <c r="G4433" s="45">
        <v>7.0642796999999995E-4</v>
      </c>
      <c r="H4433" s="45">
        <v>2.7888394799999998E-3</v>
      </c>
    </row>
    <row r="4434" spans="1:8" x14ac:dyDescent="0.35">
      <c r="A4434" s="45" t="s">
        <v>64</v>
      </c>
      <c r="B4434" s="45" t="s">
        <v>70</v>
      </c>
      <c r="C4434" s="45" t="s">
        <v>35</v>
      </c>
      <c r="D4434" s="45">
        <v>328</v>
      </c>
      <c r="E4434" s="45">
        <v>5.1107650500000004E-3</v>
      </c>
      <c r="F4434" s="45">
        <v>6.1571931999999995E-4</v>
      </c>
      <c r="G4434" s="45">
        <v>9.1798615000000003E-4</v>
      </c>
      <c r="H4434" s="45">
        <v>3.5770590800000002E-3</v>
      </c>
    </row>
    <row r="4435" spans="1:8" x14ac:dyDescent="0.35">
      <c r="A4435" s="45" t="s">
        <v>64</v>
      </c>
      <c r="B4435" s="45" t="s">
        <v>71</v>
      </c>
      <c r="C4435" s="45" t="s">
        <v>35</v>
      </c>
      <c r="D4435" s="45">
        <v>36</v>
      </c>
      <c r="E4435" s="45">
        <v>4.3843232699999997E-3</v>
      </c>
      <c r="F4435" s="45">
        <v>6.0828157000000001E-4</v>
      </c>
      <c r="G4435" s="45">
        <v>5.8802699999999997E-4</v>
      </c>
      <c r="H4435" s="45">
        <v>3.18801419E-3</v>
      </c>
    </row>
    <row r="4436" spans="1:8" x14ac:dyDescent="0.35">
      <c r="A4436" s="45" t="s">
        <v>64</v>
      </c>
      <c r="B4436" s="45" t="s">
        <v>69</v>
      </c>
      <c r="C4436" s="45" t="s">
        <v>36</v>
      </c>
      <c r="D4436" s="45">
        <v>162</v>
      </c>
      <c r="E4436" s="45">
        <v>5.4501026200000002E-3</v>
      </c>
      <c r="F4436" s="45">
        <v>1.0090161099999999E-3</v>
      </c>
      <c r="G4436" s="45">
        <v>8.5891036000000003E-4</v>
      </c>
      <c r="H4436" s="45">
        <v>3.5821757100000001E-3</v>
      </c>
    </row>
    <row r="4437" spans="1:8" x14ac:dyDescent="0.35">
      <c r="A4437" s="45" t="s">
        <v>64</v>
      </c>
      <c r="B4437" s="45" t="s">
        <v>70</v>
      </c>
      <c r="C4437" s="45" t="s">
        <v>36</v>
      </c>
      <c r="D4437" s="45">
        <v>399</v>
      </c>
      <c r="E4437" s="45">
        <v>6.2314058399999999E-3</v>
      </c>
      <c r="F4437" s="45">
        <v>7.5066113000000004E-4</v>
      </c>
      <c r="G4437" s="45">
        <v>1.10658566E-3</v>
      </c>
      <c r="H4437" s="45">
        <v>4.37415854E-3</v>
      </c>
    </row>
    <row r="4438" spans="1:8" x14ac:dyDescent="0.35">
      <c r="A4438" s="45" t="s">
        <v>64</v>
      </c>
      <c r="B4438" s="45" t="s">
        <v>71</v>
      </c>
      <c r="C4438" s="45" t="s">
        <v>36</v>
      </c>
      <c r="D4438" s="45">
        <v>44</v>
      </c>
      <c r="E4438" s="45">
        <v>6.3149724200000003E-3</v>
      </c>
      <c r="F4438" s="45">
        <v>7.9466515999999997E-4</v>
      </c>
      <c r="G4438" s="45">
        <v>1.1279458899999999E-3</v>
      </c>
      <c r="H4438" s="45">
        <v>4.3923609000000004E-3</v>
      </c>
    </row>
    <row r="4439" spans="1:8" x14ac:dyDescent="0.35">
      <c r="A4439" s="45" t="s">
        <v>64</v>
      </c>
      <c r="B4439" s="45" t="s">
        <v>69</v>
      </c>
      <c r="C4439" s="45" t="s">
        <v>37</v>
      </c>
      <c r="D4439" s="45">
        <v>196</v>
      </c>
      <c r="E4439" s="45">
        <v>4.7515114799999997E-3</v>
      </c>
      <c r="F4439" s="45">
        <v>1.11613024E-3</v>
      </c>
      <c r="G4439" s="45">
        <v>7.3448108000000005E-4</v>
      </c>
      <c r="H4439" s="45">
        <v>2.90089969E-3</v>
      </c>
    </row>
    <row r="4440" spans="1:8" x14ac:dyDescent="0.35">
      <c r="A4440" s="45" t="s">
        <v>64</v>
      </c>
      <c r="B4440" s="45" t="s">
        <v>70</v>
      </c>
      <c r="C4440" s="45" t="s">
        <v>37</v>
      </c>
      <c r="D4440" s="45">
        <v>638</v>
      </c>
      <c r="E4440" s="45">
        <v>5.1261717000000004E-3</v>
      </c>
      <c r="F4440" s="45">
        <v>9.2665133E-4</v>
      </c>
      <c r="G4440" s="45">
        <v>8.0497841999999998E-4</v>
      </c>
      <c r="H4440" s="45">
        <v>3.39454144E-3</v>
      </c>
    </row>
    <row r="4441" spans="1:8" x14ac:dyDescent="0.35">
      <c r="A4441" s="45" t="s">
        <v>64</v>
      </c>
      <c r="B4441" s="45" t="s">
        <v>71</v>
      </c>
      <c r="C4441" s="45" t="s">
        <v>37</v>
      </c>
      <c r="D4441" s="45">
        <v>105</v>
      </c>
      <c r="E4441" s="45">
        <v>4.8160270700000002E-3</v>
      </c>
      <c r="F4441" s="45">
        <v>1.0804671100000001E-3</v>
      </c>
      <c r="G4441" s="45">
        <v>8.2396360000000003E-4</v>
      </c>
      <c r="H4441" s="45">
        <v>2.9115958799999998E-3</v>
      </c>
    </row>
    <row r="4442" spans="1:8" x14ac:dyDescent="0.35">
      <c r="A4442" s="45" t="s">
        <v>64</v>
      </c>
      <c r="B4442" s="45" t="s">
        <v>69</v>
      </c>
      <c r="C4442" s="45" t="s">
        <v>38</v>
      </c>
      <c r="D4442" s="45">
        <v>97</v>
      </c>
      <c r="E4442" s="45">
        <v>5.5155830000000001E-3</v>
      </c>
      <c r="F4442" s="45">
        <v>1.3579846799999999E-3</v>
      </c>
      <c r="G4442" s="45">
        <v>1.2420052999999999E-3</v>
      </c>
      <c r="H4442" s="45">
        <v>2.9155925700000002E-3</v>
      </c>
    </row>
    <row r="4443" spans="1:8" x14ac:dyDescent="0.35">
      <c r="A4443" s="45" t="s">
        <v>64</v>
      </c>
      <c r="B4443" s="45" t="s">
        <v>70</v>
      </c>
      <c r="C4443" s="45" t="s">
        <v>38</v>
      </c>
      <c r="D4443" s="45">
        <v>298</v>
      </c>
      <c r="E4443" s="45">
        <v>6.4405059299999998E-3</v>
      </c>
      <c r="F4443" s="45">
        <v>1.1056345400000001E-3</v>
      </c>
      <c r="G4443" s="45">
        <v>1.3716829E-3</v>
      </c>
      <c r="H4443" s="45">
        <v>3.9631880100000003E-3</v>
      </c>
    </row>
    <row r="4444" spans="1:8" x14ac:dyDescent="0.35">
      <c r="A4444" s="45" t="s">
        <v>64</v>
      </c>
      <c r="B4444" s="45" t="s">
        <v>71</v>
      </c>
      <c r="C4444" s="45" t="s">
        <v>38</v>
      </c>
      <c r="D4444" s="45">
        <v>43</v>
      </c>
      <c r="E4444" s="45">
        <v>6.5199717000000001E-3</v>
      </c>
      <c r="F4444" s="45">
        <v>1.4769054500000001E-3</v>
      </c>
      <c r="G4444" s="45">
        <v>1.56384558E-3</v>
      </c>
      <c r="H4444" s="45">
        <v>3.4792202700000001E-3</v>
      </c>
    </row>
    <row r="4445" spans="1:8" x14ac:dyDescent="0.35">
      <c r="A4445" s="45" t="s">
        <v>64</v>
      </c>
      <c r="B4445" s="45" t="s">
        <v>69</v>
      </c>
      <c r="C4445" s="45" t="s">
        <v>39</v>
      </c>
      <c r="D4445" s="45">
        <v>47</v>
      </c>
      <c r="E4445" s="45">
        <v>4.9276002299999998E-3</v>
      </c>
      <c r="F4445" s="45">
        <v>7.1143593000000003E-4</v>
      </c>
      <c r="G4445" s="45">
        <v>1.0453603000000001E-3</v>
      </c>
      <c r="H4445" s="45">
        <v>3.1708035199999999E-3</v>
      </c>
    </row>
    <row r="4446" spans="1:8" x14ac:dyDescent="0.35">
      <c r="A4446" s="45" t="s">
        <v>64</v>
      </c>
      <c r="B4446" s="45" t="s">
        <v>70</v>
      </c>
      <c r="C4446" s="45" t="s">
        <v>39</v>
      </c>
      <c r="D4446" s="45">
        <v>268</v>
      </c>
      <c r="E4446" s="45">
        <v>6.3359847599999998E-3</v>
      </c>
      <c r="F4446" s="45">
        <v>6.5117097999999995E-4</v>
      </c>
      <c r="G4446" s="45">
        <v>1.37221852E-3</v>
      </c>
      <c r="H4446" s="45">
        <v>4.3125947599999999E-3</v>
      </c>
    </row>
    <row r="4447" spans="1:8" x14ac:dyDescent="0.35">
      <c r="A4447" s="45" t="s">
        <v>64</v>
      </c>
      <c r="B4447" s="45" t="s">
        <v>71</v>
      </c>
      <c r="C4447" s="45" t="s">
        <v>39</v>
      </c>
      <c r="D4447" s="45">
        <v>37</v>
      </c>
      <c r="E4447" s="45">
        <v>6.6328826699999996E-3</v>
      </c>
      <c r="F4447" s="45">
        <v>9.5970946999999996E-4</v>
      </c>
      <c r="G4447" s="45">
        <v>1.6913785899999999E-3</v>
      </c>
      <c r="H4447" s="45">
        <v>3.9817940000000003E-3</v>
      </c>
    </row>
    <row r="4448" spans="1:8" x14ac:dyDescent="0.35">
      <c r="A4448" s="45" t="s">
        <v>64</v>
      </c>
      <c r="B4448" s="45" t="s">
        <v>69</v>
      </c>
      <c r="C4448" s="45" t="s">
        <v>40</v>
      </c>
      <c r="D4448" s="45">
        <v>271</v>
      </c>
      <c r="E4448" s="45">
        <v>4.7390492400000003E-3</v>
      </c>
      <c r="F4448" s="45">
        <v>9.9660868000000006E-4</v>
      </c>
      <c r="G4448" s="45">
        <v>4.9418282E-4</v>
      </c>
      <c r="H4448" s="45">
        <v>3.24825723E-3</v>
      </c>
    </row>
    <row r="4449" spans="1:8" x14ac:dyDescent="0.35">
      <c r="A4449" s="45" t="s">
        <v>64</v>
      </c>
      <c r="B4449" s="45" t="s">
        <v>70</v>
      </c>
      <c r="C4449" s="45" t="s">
        <v>40</v>
      </c>
      <c r="D4449" s="45">
        <v>705</v>
      </c>
      <c r="E4449" s="45">
        <v>4.7409867600000004E-3</v>
      </c>
      <c r="F4449" s="45">
        <v>7.8567418000000003E-4</v>
      </c>
      <c r="G4449" s="45">
        <v>4.7287866E-4</v>
      </c>
      <c r="H4449" s="45">
        <v>3.48243344E-3</v>
      </c>
    </row>
    <row r="4450" spans="1:8" x14ac:dyDescent="0.35">
      <c r="A4450" s="45" t="s">
        <v>64</v>
      </c>
      <c r="B4450" s="45" t="s">
        <v>71</v>
      </c>
      <c r="C4450" s="45" t="s">
        <v>40</v>
      </c>
      <c r="D4450" s="45">
        <v>139</v>
      </c>
      <c r="E4450" s="45">
        <v>4.4675923699999997E-3</v>
      </c>
      <c r="F4450" s="45">
        <v>8.3616417E-4</v>
      </c>
      <c r="G4450" s="45">
        <v>4.8411245000000002E-4</v>
      </c>
      <c r="H4450" s="45">
        <v>3.1473152099999999E-3</v>
      </c>
    </row>
    <row r="4451" spans="1:8" x14ac:dyDescent="0.35">
      <c r="A4451" s="45" t="s">
        <v>64</v>
      </c>
      <c r="B4451" s="45" t="s">
        <v>69</v>
      </c>
      <c r="C4451" s="45" t="s">
        <v>41</v>
      </c>
      <c r="D4451" s="45">
        <v>69</v>
      </c>
      <c r="E4451" s="45">
        <v>4.44125713E-3</v>
      </c>
      <c r="F4451" s="45">
        <v>6.7968301999999997E-4</v>
      </c>
      <c r="G4451" s="45">
        <v>8.8097131999999995E-4</v>
      </c>
      <c r="H4451" s="45">
        <v>2.88060229E-3</v>
      </c>
    </row>
    <row r="4452" spans="1:8" x14ac:dyDescent="0.35">
      <c r="A4452" s="45" t="s">
        <v>64</v>
      </c>
      <c r="B4452" s="45" t="s">
        <v>70</v>
      </c>
      <c r="C4452" s="45" t="s">
        <v>41</v>
      </c>
      <c r="D4452" s="45">
        <v>285</v>
      </c>
      <c r="E4452" s="45">
        <v>6.8589178899999999E-3</v>
      </c>
      <c r="F4452" s="45">
        <v>7.2335908999999999E-4</v>
      </c>
      <c r="G4452" s="45">
        <v>1.26466024E-3</v>
      </c>
      <c r="H4452" s="45">
        <v>4.87089806E-3</v>
      </c>
    </row>
    <row r="4453" spans="1:8" x14ac:dyDescent="0.35">
      <c r="A4453" s="45" t="s">
        <v>64</v>
      </c>
      <c r="B4453" s="45" t="s">
        <v>71</v>
      </c>
      <c r="C4453" s="45" t="s">
        <v>41</v>
      </c>
      <c r="D4453" s="45">
        <v>60</v>
      </c>
      <c r="E4453" s="45">
        <v>5.9243825000000003E-3</v>
      </c>
      <c r="F4453" s="45">
        <v>6.4737633000000005E-4</v>
      </c>
      <c r="G4453" s="45">
        <v>1.1035877000000001E-3</v>
      </c>
      <c r="H4453" s="45">
        <v>4.17341798E-3</v>
      </c>
    </row>
    <row r="4454" spans="1:8" x14ac:dyDescent="0.35">
      <c r="A4454" s="45" t="s">
        <v>64</v>
      </c>
      <c r="B4454" s="45" t="s">
        <v>69</v>
      </c>
      <c r="C4454" s="45" t="s">
        <v>42</v>
      </c>
      <c r="D4454" s="45">
        <v>70</v>
      </c>
      <c r="E4454" s="45">
        <v>5.2463621700000003E-3</v>
      </c>
      <c r="F4454" s="45">
        <v>1.0600196100000001E-3</v>
      </c>
      <c r="G4454" s="45">
        <v>1.54133571E-3</v>
      </c>
      <c r="H4454" s="45">
        <v>2.6450063699999999E-3</v>
      </c>
    </row>
    <row r="4455" spans="1:8" x14ac:dyDescent="0.35">
      <c r="A4455" s="45" t="s">
        <v>64</v>
      </c>
      <c r="B4455" s="45" t="s">
        <v>70</v>
      </c>
      <c r="C4455" s="45" t="s">
        <v>42</v>
      </c>
      <c r="D4455" s="45">
        <v>216</v>
      </c>
      <c r="E4455" s="45">
        <v>6.8812154500000004E-3</v>
      </c>
      <c r="F4455" s="45">
        <v>9.8170629000000008E-4</v>
      </c>
      <c r="G4455" s="45">
        <v>1.8299358899999999E-3</v>
      </c>
      <c r="H4455" s="45">
        <v>4.0695727999999999E-3</v>
      </c>
    </row>
    <row r="4456" spans="1:8" x14ac:dyDescent="0.35">
      <c r="A4456" s="45" t="s">
        <v>64</v>
      </c>
      <c r="B4456" s="45" t="s">
        <v>71</v>
      </c>
      <c r="C4456" s="45" t="s">
        <v>42</v>
      </c>
      <c r="D4456" s="45">
        <v>30</v>
      </c>
      <c r="E4456" s="45">
        <v>6.8310183E-3</v>
      </c>
      <c r="F4456" s="45">
        <v>1.01928988E-3</v>
      </c>
      <c r="G4456" s="45">
        <v>1.6979163800000001E-3</v>
      </c>
      <c r="H4456" s="45">
        <v>4.1138114700000001E-3</v>
      </c>
    </row>
    <row r="4457" spans="1:8" x14ac:dyDescent="0.35">
      <c r="A4457" s="45" t="s">
        <v>64</v>
      </c>
      <c r="B4457" s="45" t="s">
        <v>69</v>
      </c>
      <c r="C4457" s="45" t="s">
        <v>43</v>
      </c>
      <c r="D4457" s="45">
        <v>74</v>
      </c>
      <c r="E4457" s="45">
        <v>5.1695442899999996E-3</v>
      </c>
      <c r="F4457" s="45">
        <v>9.4266116000000003E-4</v>
      </c>
      <c r="G4457" s="45">
        <v>1.1793040599999999E-3</v>
      </c>
      <c r="H4457" s="45">
        <v>3.0475785899999998E-3</v>
      </c>
    </row>
    <row r="4458" spans="1:8" x14ac:dyDescent="0.35">
      <c r="A4458" s="45" t="s">
        <v>64</v>
      </c>
      <c r="B4458" s="45" t="s">
        <v>70</v>
      </c>
      <c r="C4458" s="45" t="s">
        <v>43</v>
      </c>
      <c r="D4458" s="45">
        <v>236</v>
      </c>
      <c r="E4458" s="45">
        <v>6.2262140699999996E-3</v>
      </c>
      <c r="F4458" s="45">
        <v>8.6888899999999997E-4</v>
      </c>
      <c r="G4458" s="45">
        <v>1.35043919E-3</v>
      </c>
      <c r="H4458" s="45">
        <v>4.0068853400000003E-3</v>
      </c>
    </row>
    <row r="4459" spans="1:8" x14ac:dyDescent="0.35">
      <c r="A4459" s="45" t="s">
        <v>64</v>
      </c>
      <c r="B4459" s="45" t="s">
        <v>71</v>
      </c>
      <c r="C4459" s="45" t="s">
        <v>43</v>
      </c>
      <c r="D4459" s="45">
        <v>57</v>
      </c>
      <c r="E4459" s="45">
        <v>5.4911872199999998E-3</v>
      </c>
      <c r="F4459" s="45">
        <v>9.4318525000000001E-4</v>
      </c>
      <c r="G4459" s="45">
        <v>1.16918431E-3</v>
      </c>
      <c r="H4459" s="45">
        <v>3.3788171699999999E-3</v>
      </c>
    </row>
    <row r="4460" spans="1:8" x14ac:dyDescent="0.35">
      <c r="A4460" s="45" t="s">
        <v>64</v>
      </c>
      <c r="B4460" s="45" t="s">
        <v>69</v>
      </c>
      <c r="C4460" s="45" t="s">
        <v>44</v>
      </c>
      <c r="D4460" s="45">
        <v>19</v>
      </c>
      <c r="E4460" s="45">
        <v>6.9036303300000004E-3</v>
      </c>
      <c r="F4460" s="45">
        <v>6.0977074999999997E-4</v>
      </c>
      <c r="G4460" s="45">
        <v>7.6998021999999996E-4</v>
      </c>
      <c r="H4460" s="45">
        <v>5.5238789000000002E-3</v>
      </c>
    </row>
    <row r="4461" spans="1:8" x14ac:dyDescent="0.35">
      <c r="A4461" s="45" t="s">
        <v>64</v>
      </c>
      <c r="B4461" s="45" t="s">
        <v>70</v>
      </c>
      <c r="C4461" s="45" t="s">
        <v>44</v>
      </c>
      <c r="D4461" s="45">
        <v>135</v>
      </c>
      <c r="E4461" s="45">
        <v>6.7068756300000002E-3</v>
      </c>
      <c r="F4461" s="45">
        <v>6.3400182000000001E-4</v>
      </c>
      <c r="G4461" s="45">
        <v>1.1576643800000001E-3</v>
      </c>
      <c r="H4461" s="45">
        <v>4.9152089399999996E-3</v>
      </c>
    </row>
    <row r="4462" spans="1:8" x14ac:dyDescent="0.35">
      <c r="A4462" s="45" t="s">
        <v>64</v>
      </c>
      <c r="B4462" s="45" t="s">
        <v>71</v>
      </c>
      <c r="C4462" s="45" t="s">
        <v>44</v>
      </c>
      <c r="D4462" s="45">
        <v>19</v>
      </c>
      <c r="E4462" s="45">
        <v>6.3827970299999998E-3</v>
      </c>
      <c r="F4462" s="45">
        <v>7.3343061999999999E-4</v>
      </c>
      <c r="G4462" s="45">
        <v>1.5143759800000001E-3</v>
      </c>
      <c r="H4462" s="45">
        <v>4.1349899799999999E-3</v>
      </c>
    </row>
    <row r="4463" spans="1:8" x14ac:dyDescent="0.35">
      <c r="A4463" s="45" t="s">
        <v>64</v>
      </c>
      <c r="B4463" s="45" t="s">
        <v>69</v>
      </c>
      <c r="C4463" s="45" t="s">
        <v>45</v>
      </c>
      <c r="D4463" s="45">
        <v>136</v>
      </c>
      <c r="E4463" s="45">
        <v>5.6409991999999999E-3</v>
      </c>
      <c r="F4463" s="45">
        <v>1.3137422800000001E-3</v>
      </c>
      <c r="G4463" s="45">
        <v>1.19587393E-3</v>
      </c>
      <c r="H4463" s="45">
        <v>3.13138251E-3</v>
      </c>
    </row>
    <row r="4464" spans="1:8" x14ac:dyDescent="0.35">
      <c r="A4464" s="45" t="s">
        <v>64</v>
      </c>
      <c r="B4464" s="45" t="s">
        <v>70</v>
      </c>
      <c r="C4464" s="45" t="s">
        <v>45</v>
      </c>
      <c r="D4464" s="45">
        <v>393</v>
      </c>
      <c r="E4464" s="45">
        <v>6.3779330299999996E-3</v>
      </c>
      <c r="F4464" s="45">
        <v>1.1976660900000001E-3</v>
      </c>
      <c r="G4464" s="45">
        <v>1.41627767E-3</v>
      </c>
      <c r="H4464" s="45">
        <v>3.7639887800000001E-3</v>
      </c>
    </row>
    <row r="4465" spans="1:8" x14ac:dyDescent="0.35">
      <c r="A4465" s="45" t="s">
        <v>64</v>
      </c>
      <c r="B4465" s="45" t="s">
        <v>71</v>
      </c>
      <c r="C4465" s="45" t="s">
        <v>45</v>
      </c>
      <c r="D4465" s="45">
        <v>63</v>
      </c>
      <c r="E4465" s="45">
        <v>6.1326056000000004E-3</v>
      </c>
      <c r="F4465" s="45">
        <v>1.2777408200000001E-3</v>
      </c>
      <c r="G4465" s="45">
        <v>1.41332283E-3</v>
      </c>
      <c r="H4465" s="45">
        <v>3.4415415500000002E-3</v>
      </c>
    </row>
    <row r="4466" spans="1:8" x14ac:dyDescent="0.35">
      <c r="A4466" s="45" t="s">
        <v>64</v>
      </c>
      <c r="B4466" s="45" t="s">
        <v>69</v>
      </c>
      <c r="C4466" s="45" t="s">
        <v>46</v>
      </c>
      <c r="D4466" s="45">
        <v>47</v>
      </c>
      <c r="E4466" s="45">
        <v>6.3061462800000001E-3</v>
      </c>
      <c r="F4466" s="45">
        <v>7.3606162E-4</v>
      </c>
      <c r="G4466" s="45">
        <v>1.3376671999999999E-3</v>
      </c>
      <c r="H4466" s="45">
        <v>4.2324169999999996E-3</v>
      </c>
    </row>
    <row r="4467" spans="1:8" x14ac:dyDescent="0.35">
      <c r="A4467" s="45" t="s">
        <v>64</v>
      </c>
      <c r="B4467" s="45" t="s">
        <v>70</v>
      </c>
      <c r="C4467" s="45" t="s">
        <v>46</v>
      </c>
      <c r="D4467" s="45">
        <v>177</v>
      </c>
      <c r="E4467" s="45">
        <v>6.8723187500000001E-3</v>
      </c>
      <c r="F4467" s="45">
        <v>6.5004422999999996E-4</v>
      </c>
      <c r="G4467" s="45">
        <v>1.4325693200000001E-3</v>
      </c>
      <c r="H4467" s="45">
        <v>4.7897047000000003E-3</v>
      </c>
    </row>
    <row r="4468" spans="1:8" x14ac:dyDescent="0.35">
      <c r="A4468" s="45" t="s">
        <v>64</v>
      </c>
      <c r="B4468" s="45" t="s">
        <v>71</v>
      </c>
      <c r="C4468" s="45" t="s">
        <v>46</v>
      </c>
      <c r="D4468" s="45">
        <v>41</v>
      </c>
      <c r="E4468" s="45">
        <v>5.7489270599999998E-3</v>
      </c>
      <c r="F4468" s="45">
        <v>7.2210902E-4</v>
      </c>
      <c r="G4468" s="45">
        <v>1.3005304800000001E-3</v>
      </c>
      <c r="H4468" s="45">
        <v>3.7262870499999998E-3</v>
      </c>
    </row>
    <row r="4469" spans="1:8" x14ac:dyDescent="0.35">
      <c r="A4469" s="45" t="s">
        <v>64</v>
      </c>
      <c r="B4469" s="45" t="s">
        <v>69</v>
      </c>
      <c r="C4469" s="45" t="s">
        <v>47</v>
      </c>
      <c r="D4469" s="45">
        <v>24</v>
      </c>
      <c r="E4469" s="45">
        <v>5.35252681E-3</v>
      </c>
      <c r="F4469" s="45">
        <v>2.8211779000000001E-4</v>
      </c>
      <c r="G4469" s="45">
        <v>1.0638500500000001E-3</v>
      </c>
      <c r="H4469" s="45">
        <v>3.9935375800000004E-3</v>
      </c>
    </row>
    <row r="4470" spans="1:8" x14ac:dyDescent="0.35">
      <c r="A4470" s="45" t="s">
        <v>64</v>
      </c>
      <c r="B4470" s="45" t="s">
        <v>70</v>
      </c>
      <c r="C4470" s="45" t="s">
        <v>47</v>
      </c>
      <c r="D4470" s="45">
        <v>176</v>
      </c>
      <c r="E4470" s="45">
        <v>6.01371765E-3</v>
      </c>
      <c r="F4470" s="45">
        <v>2.2464202E-4</v>
      </c>
      <c r="G4470" s="45">
        <v>1.4503101500000001E-3</v>
      </c>
      <c r="H4470" s="45">
        <v>4.3281773700000001E-3</v>
      </c>
    </row>
    <row r="4471" spans="1:8" x14ac:dyDescent="0.35">
      <c r="A4471" s="45" t="s">
        <v>64</v>
      </c>
      <c r="B4471" s="45" t="s">
        <v>71</v>
      </c>
      <c r="C4471" s="45" t="s">
        <v>47</v>
      </c>
      <c r="D4471" s="45">
        <v>43</v>
      </c>
      <c r="E4471" s="45">
        <v>4.8818365100000002E-3</v>
      </c>
      <c r="F4471" s="45">
        <v>3.5825773999999998E-4</v>
      </c>
      <c r="G4471" s="45">
        <v>1.2909128E-3</v>
      </c>
      <c r="H4471" s="45">
        <v>3.21920731E-3</v>
      </c>
    </row>
    <row r="4472" spans="1:8" x14ac:dyDescent="0.35">
      <c r="A4472" s="45" t="s">
        <v>64</v>
      </c>
      <c r="B4472" s="45" t="s">
        <v>69</v>
      </c>
      <c r="C4472" s="45" t="s">
        <v>48</v>
      </c>
      <c r="D4472" s="45">
        <v>186</v>
      </c>
      <c r="E4472" s="45">
        <v>5.2708082000000002E-3</v>
      </c>
      <c r="F4472" s="45">
        <v>1.23749231E-3</v>
      </c>
      <c r="G4472" s="45">
        <v>7.2991315000000005E-4</v>
      </c>
      <c r="H4472" s="45">
        <v>3.3034022800000002E-3</v>
      </c>
    </row>
    <row r="4473" spans="1:8" x14ac:dyDescent="0.35">
      <c r="A4473" s="45" t="s">
        <v>64</v>
      </c>
      <c r="B4473" s="45" t="s">
        <v>70</v>
      </c>
      <c r="C4473" s="45" t="s">
        <v>48</v>
      </c>
      <c r="D4473" s="45">
        <v>452</v>
      </c>
      <c r="E4473" s="45">
        <v>5.5264664899999996E-3</v>
      </c>
      <c r="F4473" s="45">
        <v>1.0382607899999999E-3</v>
      </c>
      <c r="G4473" s="45">
        <v>7.9220929000000002E-4</v>
      </c>
      <c r="H4473" s="45">
        <v>3.6959959500000002E-3</v>
      </c>
    </row>
    <row r="4474" spans="1:8" x14ac:dyDescent="0.35">
      <c r="A4474" s="45" t="s">
        <v>64</v>
      </c>
      <c r="B4474" s="45" t="s">
        <v>71</v>
      </c>
      <c r="C4474" s="45" t="s">
        <v>48</v>
      </c>
      <c r="D4474" s="45">
        <v>37</v>
      </c>
      <c r="E4474" s="45">
        <v>5.5374121700000004E-3</v>
      </c>
      <c r="F4474" s="45">
        <v>1.1977599599999999E-3</v>
      </c>
      <c r="G4474" s="45">
        <v>8.1894371999999998E-4</v>
      </c>
      <c r="H4474" s="45">
        <v>3.52070799E-3</v>
      </c>
    </row>
    <row r="4475" spans="1:8" x14ac:dyDescent="0.35">
      <c r="A4475" s="45" t="s">
        <v>64</v>
      </c>
      <c r="B4475" s="45" t="s">
        <v>69</v>
      </c>
      <c r="C4475" s="45" t="s">
        <v>49</v>
      </c>
      <c r="D4475" s="45">
        <v>109</v>
      </c>
      <c r="E4475" s="45">
        <v>6.3742352199999998E-3</v>
      </c>
      <c r="F4475" s="45">
        <v>1.1837408299999999E-3</v>
      </c>
      <c r="G4475" s="45">
        <v>1.0212790800000001E-3</v>
      </c>
      <c r="H4475" s="45">
        <v>4.1692148500000002E-3</v>
      </c>
    </row>
    <row r="4476" spans="1:8" x14ac:dyDescent="0.35">
      <c r="A4476" s="45" t="s">
        <v>64</v>
      </c>
      <c r="B4476" s="45" t="s">
        <v>70</v>
      </c>
      <c r="C4476" s="45" t="s">
        <v>49</v>
      </c>
      <c r="D4476" s="45">
        <v>433</v>
      </c>
      <c r="E4476" s="45">
        <v>6.3627200099999996E-3</v>
      </c>
      <c r="F4476" s="45">
        <v>9.2012527000000005E-4</v>
      </c>
      <c r="G4476" s="45">
        <v>9.5217451999999995E-4</v>
      </c>
      <c r="H4476" s="45">
        <v>4.4904197500000003E-3</v>
      </c>
    </row>
    <row r="4477" spans="1:8" x14ac:dyDescent="0.35">
      <c r="A4477" s="45" t="s">
        <v>64</v>
      </c>
      <c r="B4477" s="45" t="s">
        <v>71</v>
      </c>
      <c r="C4477" s="45" t="s">
        <v>49</v>
      </c>
      <c r="D4477" s="45">
        <v>69</v>
      </c>
      <c r="E4477" s="45">
        <v>6.6992080399999997E-3</v>
      </c>
      <c r="F4477" s="45">
        <v>1.16445229E-3</v>
      </c>
      <c r="G4477" s="45">
        <v>1.3051862999999999E-3</v>
      </c>
      <c r="H4477" s="45">
        <v>4.2295690099999998E-3</v>
      </c>
    </row>
    <row r="4478" spans="1:8" x14ac:dyDescent="0.35">
      <c r="A4478" s="45" t="s">
        <v>64</v>
      </c>
      <c r="B4478" s="45" t="s">
        <v>69</v>
      </c>
      <c r="C4478" s="45" t="s">
        <v>50</v>
      </c>
      <c r="D4478" s="45">
        <v>65</v>
      </c>
      <c r="E4478" s="45">
        <v>5.8691236800000003E-3</v>
      </c>
      <c r="F4478" s="45">
        <v>7.4394559999999997E-4</v>
      </c>
      <c r="G4478" s="45">
        <v>1.89618921E-3</v>
      </c>
      <c r="H4478" s="45">
        <v>3.2289883600000002E-3</v>
      </c>
    </row>
    <row r="4479" spans="1:8" x14ac:dyDescent="0.35">
      <c r="A4479" s="45" t="s">
        <v>64</v>
      </c>
      <c r="B4479" s="45" t="s">
        <v>70</v>
      </c>
      <c r="C4479" s="45" t="s">
        <v>50</v>
      </c>
      <c r="D4479" s="45">
        <v>191</v>
      </c>
      <c r="E4479" s="45">
        <v>7.2751839699999998E-3</v>
      </c>
      <c r="F4479" s="45">
        <v>6.8680895999999997E-4</v>
      </c>
      <c r="G4479" s="45">
        <v>1.8929971299999999E-3</v>
      </c>
      <c r="H4479" s="45">
        <v>4.6953774099999998E-3</v>
      </c>
    </row>
    <row r="4480" spans="1:8" x14ac:dyDescent="0.35">
      <c r="A4480" s="45" t="s">
        <v>64</v>
      </c>
      <c r="B4480" s="45" t="s">
        <v>71</v>
      </c>
      <c r="C4480" s="45" t="s">
        <v>50</v>
      </c>
      <c r="D4480" s="45">
        <v>35</v>
      </c>
      <c r="E4480" s="45">
        <v>6.2420632199999999E-3</v>
      </c>
      <c r="F4480" s="45">
        <v>1.0512563600000001E-3</v>
      </c>
      <c r="G4480" s="45">
        <v>1.6888225099999999E-3</v>
      </c>
      <c r="H4480" s="45">
        <v>3.5019838600000002E-3</v>
      </c>
    </row>
    <row r="4481" spans="1:8" x14ac:dyDescent="0.35">
      <c r="A4481" s="45" t="s">
        <v>64</v>
      </c>
      <c r="B4481" s="45" t="s">
        <v>69</v>
      </c>
      <c r="C4481" s="45" t="s">
        <v>51</v>
      </c>
      <c r="D4481" s="45">
        <v>156</v>
      </c>
      <c r="E4481" s="45">
        <v>5.32459317E-3</v>
      </c>
      <c r="F4481" s="45">
        <v>9.5693826E-4</v>
      </c>
      <c r="G4481" s="45">
        <v>7.8399492E-4</v>
      </c>
      <c r="H4481" s="45">
        <v>3.5836595299999999E-3</v>
      </c>
    </row>
    <row r="4482" spans="1:8" x14ac:dyDescent="0.35">
      <c r="A4482" s="45" t="s">
        <v>64</v>
      </c>
      <c r="B4482" s="45" t="s">
        <v>70</v>
      </c>
      <c r="C4482" s="45" t="s">
        <v>51</v>
      </c>
      <c r="D4482" s="45">
        <v>354</v>
      </c>
      <c r="E4482" s="45">
        <v>5.9382844500000002E-3</v>
      </c>
      <c r="F4482" s="45">
        <v>8.1656049999999998E-4</v>
      </c>
      <c r="G4482" s="45">
        <v>8.9957340999999996E-4</v>
      </c>
      <c r="H4482" s="45">
        <v>4.2221500499999998E-3</v>
      </c>
    </row>
    <row r="4483" spans="1:8" x14ac:dyDescent="0.35">
      <c r="A4483" s="45" t="s">
        <v>64</v>
      </c>
      <c r="B4483" s="45" t="s">
        <v>71</v>
      </c>
      <c r="C4483" s="45" t="s">
        <v>51</v>
      </c>
      <c r="D4483" s="45">
        <v>46</v>
      </c>
      <c r="E4483" s="45">
        <v>5.8861712599999998E-3</v>
      </c>
      <c r="F4483" s="45">
        <v>9.9310566999999991E-4</v>
      </c>
      <c r="G4483" s="45">
        <v>8.3006216999999998E-4</v>
      </c>
      <c r="H4483" s="45">
        <v>4.0630029600000001E-3</v>
      </c>
    </row>
    <row r="4484" spans="1:8" x14ac:dyDescent="0.35">
      <c r="A4484" s="45" t="s">
        <v>64</v>
      </c>
      <c r="B4484" s="45" t="s">
        <v>69</v>
      </c>
      <c r="C4484" s="45" t="s">
        <v>52</v>
      </c>
      <c r="D4484" s="45">
        <v>218</v>
      </c>
      <c r="E4484" s="45">
        <v>3.8909592199999998E-3</v>
      </c>
      <c r="F4484" s="45">
        <v>7.6558759999999996E-4</v>
      </c>
      <c r="G4484" s="45">
        <v>4.8329699999999999E-4</v>
      </c>
      <c r="H4484" s="45">
        <v>2.64207419E-3</v>
      </c>
    </row>
    <row r="4485" spans="1:8" x14ac:dyDescent="0.35">
      <c r="A4485" s="45" t="s">
        <v>64</v>
      </c>
      <c r="B4485" s="45" t="s">
        <v>70</v>
      </c>
      <c r="C4485" s="45" t="s">
        <v>52</v>
      </c>
      <c r="D4485" s="45">
        <v>369</v>
      </c>
      <c r="E4485" s="45">
        <v>4.4601585899999999E-3</v>
      </c>
      <c r="F4485" s="45">
        <v>7.0275621000000005E-4</v>
      </c>
      <c r="G4485" s="45">
        <v>5.0994908999999996E-4</v>
      </c>
      <c r="H4485" s="45">
        <v>3.2474528500000001E-3</v>
      </c>
    </row>
    <row r="4486" spans="1:8" x14ac:dyDescent="0.35">
      <c r="A4486" s="45" t="s">
        <v>64</v>
      </c>
      <c r="B4486" s="45" t="s">
        <v>71</v>
      </c>
      <c r="C4486" s="45" t="s">
        <v>52</v>
      </c>
      <c r="D4486" s="45">
        <v>48</v>
      </c>
      <c r="E4486" s="45">
        <v>3.8681517299999999E-3</v>
      </c>
      <c r="F4486" s="45">
        <v>7.8896578999999997E-4</v>
      </c>
      <c r="G4486" s="45">
        <v>4.5717570000000001E-4</v>
      </c>
      <c r="H4486" s="45">
        <v>2.6220097800000002E-3</v>
      </c>
    </row>
    <row r="4487" spans="1:8" x14ac:dyDescent="0.35">
      <c r="A4487" s="45" t="s">
        <v>64</v>
      </c>
      <c r="B4487" s="45" t="s">
        <v>69</v>
      </c>
      <c r="C4487" s="45" t="s">
        <v>53</v>
      </c>
      <c r="D4487" s="45">
        <v>27</v>
      </c>
      <c r="E4487" s="45">
        <v>4.7097905799999996E-3</v>
      </c>
      <c r="F4487" s="45">
        <v>7.5488659E-4</v>
      </c>
      <c r="G4487" s="45">
        <v>1.22770889E-3</v>
      </c>
      <c r="H4487" s="45">
        <v>2.7271945899999999E-3</v>
      </c>
    </row>
    <row r="4488" spans="1:8" x14ac:dyDescent="0.35">
      <c r="A4488" s="45" t="s">
        <v>64</v>
      </c>
      <c r="B4488" s="45" t="s">
        <v>70</v>
      </c>
      <c r="C4488" s="45" t="s">
        <v>53</v>
      </c>
      <c r="D4488" s="45">
        <v>118</v>
      </c>
      <c r="E4488" s="45">
        <v>6.84165074E-3</v>
      </c>
      <c r="F4488" s="45">
        <v>6.4971726999999996E-4</v>
      </c>
      <c r="G4488" s="45">
        <v>1.3498506399999999E-3</v>
      </c>
      <c r="H4488" s="45">
        <v>4.8420822999999998E-3</v>
      </c>
    </row>
    <row r="4489" spans="1:8" x14ac:dyDescent="0.35">
      <c r="A4489" s="45" t="s">
        <v>64</v>
      </c>
      <c r="B4489" s="45" t="s">
        <v>71</v>
      </c>
      <c r="C4489" s="45" t="s">
        <v>53</v>
      </c>
      <c r="D4489" s="45">
        <v>13</v>
      </c>
      <c r="E4489" s="45">
        <v>6.6034542599999997E-3</v>
      </c>
      <c r="F4489" s="45">
        <v>8.1285581000000004E-4</v>
      </c>
      <c r="G4489" s="45">
        <v>1.2802703999999999E-3</v>
      </c>
      <c r="H4489" s="45">
        <v>4.5103273400000001E-3</v>
      </c>
    </row>
    <row r="4490" spans="1:8" x14ac:dyDescent="0.35">
      <c r="A4490" s="45" t="s">
        <v>64</v>
      </c>
      <c r="B4490" s="45" t="s">
        <v>69</v>
      </c>
      <c r="C4490" s="45" t="s">
        <v>54</v>
      </c>
      <c r="D4490" s="45">
        <v>551</v>
      </c>
      <c r="E4490" s="45">
        <v>4.5720320899999998E-3</v>
      </c>
      <c r="F4490" s="45">
        <v>1.13320874E-3</v>
      </c>
      <c r="G4490" s="45">
        <v>7.0309850000000004E-4</v>
      </c>
      <c r="H4490" s="45">
        <v>2.73572437E-3</v>
      </c>
    </row>
    <row r="4491" spans="1:8" x14ac:dyDescent="0.35">
      <c r="A4491" s="45" t="s">
        <v>64</v>
      </c>
      <c r="B4491" s="45" t="s">
        <v>70</v>
      </c>
      <c r="C4491" s="45" t="s">
        <v>54</v>
      </c>
      <c r="D4491" s="45">
        <v>1039</v>
      </c>
      <c r="E4491" s="45">
        <v>4.40495422E-3</v>
      </c>
      <c r="F4491" s="45">
        <v>8.1070850999999996E-4</v>
      </c>
      <c r="G4491" s="45">
        <v>7.0016998000000004E-4</v>
      </c>
      <c r="H4491" s="45">
        <v>2.8940752500000002E-3</v>
      </c>
    </row>
    <row r="4492" spans="1:8" x14ac:dyDescent="0.35">
      <c r="A4492" s="45" t="s">
        <v>64</v>
      </c>
      <c r="B4492" s="45" t="s">
        <v>71</v>
      </c>
      <c r="C4492" s="45" t="s">
        <v>54</v>
      </c>
      <c r="D4492" s="45">
        <v>160</v>
      </c>
      <c r="E4492" s="45">
        <v>4.2050778999999996E-3</v>
      </c>
      <c r="F4492" s="45">
        <v>9.6339672999999995E-4</v>
      </c>
      <c r="G4492" s="45">
        <v>7.2337938999999997E-4</v>
      </c>
      <c r="H4492" s="45">
        <v>2.51830126E-3</v>
      </c>
    </row>
    <row r="4493" spans="1:8" x14ac:dyDescent="0.35">
      <c r="A4493" s="45" t="s">
        <v>64</v>
      </c>
      <c r="B4493" s="45" t="s">
        <v>69</v>
      </c>
      <c r="C4493" s="45" t="s">
        <v>55</v>
      </c>
      <c r="D4493" s="45">
        <v>134</v>
      </c>
      <c r="E4493" s="45">
        <v>5.3950730000000002E-3</v>
      </c>
      <c r="F4493" s="45">
        <v>8.5527200000000002E-4</v>
      </c>
      <c r="G4493" s="45">
        <v>1.56560921E-3</v>
      </c>
      <c r="H4493" s="45">
        <v>2.9741912799999999E-3</v>
      </c>
    </row>
    <row r="4494" spans="1:8" x14ac:dyDescent="0.35">
      <c r="A4494" s="45" t="s">
        <v>64</v>
      </c>
      <c r="B4494" s="45" t="s">
        <v>70</v>
      </c>
      <c r="C4494" s="45" t="s">
        <v>55</v>
      </c>
      <c r="D4494" s="45">
        <v>275</v>
      </c>
      <c r="E4494" s="45">
        <v>6.4373314000000003E-3</v>
      </c>
      <c r="F4494" s="45">
        <v>7.7129605E-4</v>
      </c>
      <c r="G4494" s="45">
        <v>1.6379206099999999E-3</v>
      </c>
      <c r="H4494" s="45">
        <v>4.0281142400000001E-3</v>
      </c>
    </row>
    <row r="4495" spans="1:8" x14ac:dyDescent="0.35">
      <c r="A4495" s="45" t="s">
        <v>64</v>
      </c>
      <c r="B4495" s="45" t="s">
        <v>71</v>
      </c>
      <c r="C4495" s="45" t="s">
        <v>55</v>
      </c>
      <c r="D4495" s="45">
        <v>74</v>
      </c>
      <c r="E4495" s="45">
        <v>5.7912597700000004E-3</v>
      </c>
      <c r="F4495" s="45">
        <v>7.6826797000000002E-4</v>
      </c>
      <c r="G4495" s="45">
        <v>1.4109419500000001E-3</v>
      </c>
      <c r="H4495" s="45">
        <v>3.6120493100000001E-3</v>
      </c>
    </row>
    <row r="4496" spans="1:8" x14ac:dyDescent="0.35">
      <c r="A4496" s="45" t="s">
        <v>64</v>
      </c>
      <c r="B4496" s="45" t="s">
        <v>69</v>
      </c>
      <c r="C4496" s="45" t="s">
        <v>56</v>
      </c>
      <c r="D4496" s="45">
        <v>305</v>
      </c>
      <c r="E4496" s="45">
        <v>5.21057202E-3</v>
      </c>
      <c r="F4496" s="45">
        <v>1.1044700099999999E-3</v>
      </c>
      <c r="G4496" s="45">
        <v>1.02337559E-3</v>
      </c>
      <c r="H4496" s="45">
        <v>3.0827259199999999E-3</v>
      </c>
    </row>
    <row r="4497" spans="1:8" x14ac:dyDescent="0.35">
      <c r="A4497" s="45" t="s">
        <v>64</v>
      </c>
      <c r="B4497" s="45" t="s">
        <v>70</v>
      </c>
      <c r="C4497" s="45" t="s">
        <v>56</v>
      </c>
      <c r="D4497" s="45">
        <v>803</v>
      </c>
      <c r="E4497" s="45">
        <v>5.5332575700000001E-3</v>
      </c>
      <c r="F4497" s="45">
        <v>9.5841380000000003E-4</v>
      </c>
      <c r="G4497" s="45">
        <v>1.0310292400000001E-3</v>
      </c>
      <c r="H4497" s="45">
        <v>3.54381405E-3</v>
      </c>
    </row>
    <row r="4498" spans="1:8" x14ac:dyDescent="0.35">
      <c r="A4498" s="45" t="s">
        <v>64</v>
      </c>
      <c r="B4498" s="45" t="s">
        <v>71</v>
      </c>
      <c r="C4498" s="45" t="s">
        <v>56</v>
      </c>
      <c r="D4498" s="45">
        <v>53</v>
      </c>
      <c r="E4498" s="45">
        <v>5.2111719500000002E-3</v>
      </c>
      <c r="F4498" s="45">
        <v>1.06350428E-3</v>
      </c>
      <c r="G4498" s="45">
        <v>1.17815315E-3</v>
      </c>
      <c r="H4498" s="45">
        <v>2.9695141199999999E-3</v>
      </c>
    </row>
    <row r="4499" spans="1:8" x14ac:dyDescent="0.35">
      <c r="A4499" s="45" t="s">
        <v>65</v>
      </c>
      <c r="B4499" s="45" t="s">
        <v>69</v>
      </c>
      <c r="C4499" s="45" t="s">
        <v>9</v>
      </c>
      <c r="D4499" s="45">
        <v>9679</v>
      </c>
      <c r="E4499" s="45">
        <v>4.8657397800000004E-3</v>
      </c>
      <c r="F4499" s="45">
        <v>9.6460836999999998E-4</v>
      </c>
      <c r="G4499" s="45">
        <v>8.7113567000000002E-4</v>
      </c>
      <c r="H4499" s="45">
        <v>3.0299498099999999E-3</v>
      </c>
    </row>
    <row r="4500" spans="1:8" x14ac:dyDescent="0.35">
      <c r="A4500" s="45" t="s">
        <v>65</v>
      </c>
      <c r="B4500" s="45" t="s">
        <v>70</v>
      </c>
      <c r="C4500" s="45" t="s">
        <v>9</v>
      </c>
      <c r="D4500" s="45">
        <v>17215</v>
      </c>
      <c r="E4500" s="45">
        <v>5.7248353099999998E-3</v>
      </c>
      <c r="F4500" s="45">
        <v>8.0505778999999996E-4</v>
      </c>
      <c r="G4500" s="45">
        <v>1.06236664E-3</v>
      </c>
      <c r="H4500" s="45">
        <v>3.8572907199999999E-3</v>
      </c>
    </row>
    <row r="4501" spans="1:8" x14ac:dyDescent="0.35">
      <c r="A4501" s="45" t="s">
        <v>65</v>
      </c>
      <c r="B4501" s="45" t="s">
        <v>71</v>
      </c>
      <c r="C4501" s="45" t="s">
        <v>9</v>
      </c>
      <c r="D4501" s="45">
        <v>2873</v>
      </c>
      <c r="E4501" s="45">
        <v>5.4301017100000003E-3</v>
      </c>
      <c r="F4501" s="45">
        <v>9.0995644000000004E-4</v>
      </c>
      <c r="G4501" s="45">
        <v>1.1033035100000001E-3</v>
      </c>
      <c r="H4501" s="45">
        <v>3.4166962399999998E-3</v>
      </c>
    </row>
    <row r="4502" spans="1:8" x14ac:dyDescent="0.35">
      <c r="A4502" s="45" t="s">
        <v>65</v>
      </c>
      <c r="B4502" s="45" t="s">
        <v>69</v>
      </c>
      <c r="C4502" s="45" t="s">
        <v>14</v>
      </c>
      <c r="D4502" s="45">
        <v>195</v>
      </c>
      <c r="E4502" s="45">
        <v>5.5119893099999998E-3</v>
      </c>
      <c r="F4502" s="45">
        <v>1.22797935E-3</v>
      </c>
      <c r="G4502" s="45">
        <v>1.01507572E-3</v>
      </c>
      <c r="H4502" s="45">
        <v>3.2689337499999999E-3</v>
      </c>
    </row>
    <row r="4503" spans="1:8" x14ac:dyDescent="0.35">
      <c r="A4503" s="45" t="s">
        <v>65</v>
      </c>
      <c r="B4503" s="45" t="s">
        <v>70</v>
      </c>
      <c r="C4503" s="45" t="s">
        <v>14</v>
      </c>
      <c r="D4503" s="45">
        <v>317</v>
      </c>
      <c r="E4503" s="45">
        <v>6.1345876199999996E-3</v>
      </c>
      <c r="F4503" s="45">
        <v>9.997149700000001E-4</v>
      </c>
      <c r="G4503" s="45">
        <v>1.1906689500000001E-3</v>
      </c>
      <c r="H4503" s="45">
        <v>3.9442032200000003E-3</v>
      </c>
    </row>
    <row r="4504" spans="1:8" x14ac:dyDescent="0.35">
      <c r="A4504" s="45" t="s">
        <v>65</v>
      </c>
      <c r="B4504" s="45" t="s">
        <v>71</v>
      </c>
      <c r="C4504" s="45" t="s">
        <v>14</v>
      </c>
      <c r="D4504" s="45">
        <v>59</v>
      </c>
      <c r="E4504" s="45">
        <v>6.0706996599999997E-3</v>
      </c>
      <c r="F4504" s="45">
        <v>1.34985068E-3</v>
      </c>
      <c r="G4504" s="45">
        <v>1.03793919E-3</v>
      </c>
      <c r="H4504" s="45">
        <v>3.6829093400000002E-3</v>
      </c>
    </row>
    <row r="4505" spans="1:8" x14ac:dyDescent="0.35">
      <c r="A4505" s="45" t="s">
        <v>65</v>
      </c>
      <c r="B4505" s="45" t="s">
        <v>69</v>
      </c>
      <c r="C4505" s="45" t="s">
        <v>15</v>
      </c>
      <c r="D4505" s="45">
        <v>141</v>
      </c>
      <c r="E4505" s="45">
        <v>6.1835103999999998E-3</v>
      </c>
      <c r="F4505" s="45">
        <v>1.1344231600000001E-3</v>
      </c>
      <c r="G4505" s="45">
        <v>1.67889719E-3</v>
      </c>
      <c r="H4505" s="45">
        <v>3.37018954E-3</v>
      </c>
    </row>
    <row r="4506" spans="1:8" x14ac:dyDescent="0.35">
      <c r="A4506" s="45" t="s">
        <v>65</v>
      </c>
      <c r="B4506" s="45" t="s">
        <v>70</v>
      </c>
      <c r="C4506" s="45" t="s">
        <v>15</v>
      </c>
      <c r="D4506" s="45">
        <v>224</v>
      </c>
      <c r="E4506" s="45">
        <v>6.26209056E-3</v>
      </c>
      <c r="F4506" s="45">
        <v>8.3705331999999995E-4</v>
      </c>
      <c r="G4506" s="45">
        <v>1.6778271500000001E-3</v>
      </c>
      <c r="H4506" s="45">
        <v>3.7472096100000002E-3</v>
      </c>
    </row>
    <row r="4507" spans="1:8" x14ac:dyDescent="0.35">
      <c r="A4507" s="45" t="s">
        <v>65</v>
      </c>
      <c r="B4507" s="45" t="s">
        <v>71</v>
      </c>
      <c r="C4507" s="45" t="s">
        <v>15</v>
      </c>
      <c r="D4507" s="45">
        <v>49</v>
      </c>
      <c r="E4507" s="45">
        <v>6.6784767199999998E-3</v>
      </c>
      <c r="F4507" s="45">
        <v>9.2592566000000004E-4</v>
      </c>
      <c r="G4507" s="45">
        <v>1.63525113E-3</v>
      </c>
      <c r="H4507" s="45">
        <v>4.1172994800000003E-3</v>
      </c>
    </row>
    <row r="4508" spans="1:8" x14ac:dyDescent="0.35">
      <c r="A4508" s="45" t="s">
        <v>65</v>
      </c>
      <c r="B4508" s="45" t="s">
        <v>69</v>
      </c>
      <c r="C4508" s="45" t="s">
        <v>16</v>
      </c>
      <c r="D4508" s="45">
        <v>129</v>
      </c>
      <c r="E4508" s="45">
        <v>4.86757085E-3</v>
      </c>
      <c r="F4508" s="45">
        <v>7.2988418999999998E-4</v>
      </c>
      <c r="G4508" s="45">
        <v>7.9565004999999998E-4</v>
      </c>
      <c r="H4508" s="45">
        <v>3.3420360900000001E-3</v>
      </c>
    </row>
    <row r="4509" spans="1:8" x14ac:dyDescent="0.35">
      <c r="A4509" s="45" t="s">
        <v>65</v>
      </c>
      <c r="B4509" s="45" t="s">
        <v>70</v>
      </c>
      <c r="C4509" s="45" t="s">
        <v>16</v>
      </c>
      <c r="D4509" s="45">
        <v>231</v>
      </c>
      <c r="E4509" s="45">
        <v>5.7463521599999999E-3</v>
      </c>
      <c r="F4509" s="45">
        <v>7.7270699000000001E-4</v>
      </c>
      <c r="G4509" s="45">
        <v>7.0070723999999997E-4</v>
      </c>
      <c r="H4509" s="45">
        <v>4.2729374799999999E-3</v>
      </c>
    </row>
    <row r="4510" spans="1:8" x14ac:dyDescent="0.35">
      <c r="A4510" s="45" t="s">
        <v>65</v>
      </c>
      <c r="B4510" s="45" t="s">
        <v>71</v>
      </c>
      <c r="C4510" s="45" t="s">
        <v>16</v>
      </c>
      <c r="D4510" s="45">
        <v>31</v>
      </c>
      <c r="E4510" s="45">
        <v>6.0222518700000002E-3</v>
      </c>
      <c r="F4510" s="45">
        <v>8.5946807E-4</v>
      </c>
      <c r="G4510" s="45">
        <v>8.3295975999999998E-4</v>
      </c>
      <c r="H4510" s="45">
        <v>4.3298235099999997E-3</v>
      </c>
    </row>
    <row r="4511" spans="1:8" x14ac:dyDescent="0.35">
      <c r="A4511" s="45" t="s">
        <v>65</v>
      </c>
      <c r="B4511" s="45" t="s">
        <v>69</v>
      </c>
      <c r="C4511" s="45" t="s">
        <v>17</v>
      </c>
      <c r="D4511" s="45">
        <v>91</v>
      </c>
      <c r="E4511" s="45">
        <v>5.4516430199999999E-3</v>
      </c>
      <c r="F4511" s="45">
        <v>7.5702048999999995E-4</v>
      </c>
      <c r="G4511" s="45">
        <v>6.7116883999999999E-4</v>
      </c>
      <c r="H4511" s="45">
        <v>4.0234531699999999E-3</v>
      </c>
    </row>
    <row r="4512" spans="1:8" x14ac:dyDescent="0.35">
      <c r="A4512" s="45" t="s">
        <v>65</v>
      </c>
      <c r="B4512" s="45" t="s">
        <v>70</v>
      </c>
      <c r="C4512" s="45" t="s">
        <v>17</v>
      </c>
      <c r="D4512" s="45">
        <v>249</v>
      </c>
      <c r="E4512" s="45">
        <v>6.39386226E-3</v>
      </c>
      <c r="F4512" s="45">
        <v>6.6962266E-4</v>
      </c>
      <c r="G4512" s="45">
        <v>7.7643885999999999E-4</v>
      </c>
      <c r="H4512" s="45">
        <v>4.9478001899999997E-3</v>
      </c>
    </row>
    <row r="4513" spans="1:8" x14ac:dyDescent="0.35">
      <c r="A4513" s="45" t="s">
        <v>65</v>
      </c>
      <c r="B4513" s="45" t="s">
        <v>71</v>
      </c>
      <c r="C4513" s="45" t="s">
        <v>17</v>
      </c>
      <c r="D4513" s="45">
        <v>35</v>
      </c>
      <c r="E4513" s="45">
        <v>6.6954362399999998E-3</v>
      </c>
      <c r="F4513" s="45">
        <v>7.5760556999999995E-4</v>
      </c>
      <c r="G4513" s="45">
        <v>9.8412679999999994E-4</v>
      </c>
      <c r="H4513" s="45">
        <v>4.9537034800000001E-3</v>
      </c>
    </row>
    <row r="4514" spans="1:8" x14ac:dyDescent="0.35">
      <c r="A4514" s="45" t="s">
        <v>65</v>
      </c>
      <c r="B4514" s="45" t="s">
        <v>69</v>
      </c>
      <c r="C4514" s="45" t="s">
        <v>18</v>
      </c>
      <c r="D4514" s="45">
        <v>51</v>
      </c>
      <c r="E4514" s="45">
        <v>5.8167662799999999E-3</v>
      </c>
      <c r="F4514" s="45">
        <v>6.8377787999999995E-4</v>
      </c>
      <c r="G4514" s="45">
        <v>1.4249725E-3</v>
      </c>
      <c r="H4514" s="45">
        <v>3.7080153800000001E-3</v>
      </c>
    </row>
    <row r="4515" spans="1:8" x14ac:dyDescent="0.35">
      <c r="A4515" s="45" t="s">
        <v>65</v>
      </c>
      <c r="B4515" s="45" t="s">
        <v>70</v>
      </c>
      <c r="C4515" s="45" t="s">
        <v>18</v>
      </c>
      <c r="D4515" s="45">
        <v>188</v>
      </c>
      <c r="E4515" s="45">
        <v>6.7541491800000002E-3</v>
      </c>
      <c r="F4515" s="45">
        <v>6.4266868999999995E-4</v>
      </c>
      <c r="G4515" s="45">
        <v>1.25800309E-3</v>
      </c>
      <c r="H4515" s="45">
        <v>4.8534769199999996E-3</v>
      </c>
    </row>
    <row r="4516" spans="1:8" x14ac:dyDescent="0.35">
      <c r="A4516" s="45" t="s">
        <v>65</v>
      </c>
      <c r="B4516" s="45" t="s">
        <v>71</v>
      </c>
      <c r="C4516" s="45" t="s">
        <v>18</v>
      </c>
      <c r="D4516" s="45">
        <v>32</v>
      </c>
      <c r="E4516" s="45">
        <v>6.2449361199999999E-3</v>
      </c>
      <c r="F4516" s="45">
        <v>8.1054664999999999E-4</v>
      </c>
      <c r="G4516" s="45">
        <v>1.56069135E-3</v>
      </c>
      <c r="H4516" s="45">
        <v>3.8736977099999999E-3</v>
      </c>
    </row>
    <row r="4517" spans="1:8" x14ac:dyDescent="0.35">
      <c r="A4517" s="45" t="s">
        <v>65</v>
      </c>
      <c r="B4517" s="45" t="s">
        <v>69</v>
      </c>
      <c r="C4517" s="45" t="s">
        <v>19</v>
      </c>
      <c r="D4517" s="45">
        <v>82</v>
      </c>
      <c r="E4517" s="45">
        <v>6.0381377600000003E-3</v>
      </c>
      <c r="F4517" s="45">
        <v>1.0742714299999999E-3</v>
      </c>
      <c r="G4517" s="45">
        <v>1.05197015E-3</v>
      </c>
      <c r="H4517" s="45">
        <v>3.9118956200000004E-3</v>
      </c>
    </row>
    <row r="4518" spans="1:8" x14ac:dyDescent="0.35">
      <c r="A4518" s="45" t="s">
        <v>65</v>
      </c>
      <c r="B4518" s="45" t="s">
        <v>70</v>
      </c>
      <c r="C4518" s="45" t="s">
        <v>19</v>
      </c>
      <c r="D4518" s="45">
        <v>308</v>
      </c>
      <c r="E4518" s="45">
        <v>6.1235116599999998E-3</v>
      </c>
      <c r="F4518" s="45">
        <v>8.9871910000000001E-4</v>
      </c>
      <c r="G4518" s="45">
        <v>1.1259918399999999E-3</v>
      </c>
      <c r="H4518" s="45">
        <v>4.0988002700000003E-3</v>
      </c>
    </row>
    <row r="4519" spans="1:8" x14ac:dyDescent="0.35">
      <c r="A4519" s="45" t="s">
        <v>65</v>
      </c>
      <c r="B4519" s="45" t="s">
        <v>71</v>
      </c>
      <c r="C4519" s="45" t="s">
        <v>19</v>
      </c>
      <c r="D4519" s="45">
        <v>32</v>
      </c>
      <c r="E4519" s="45">
        <v>5.8170570400000003E-3</v>
      </c>
      <c r="F4519" s="45">
        <v>1.3541663500000001E-3</v>
      </c>
      <c r="G4519" s="45">
        <v>1.12015307E-3</v>
      </c>
      <c r="H4519" s="45">
        <v>3.3427370799999998E-3</v>
      </c>
    </row>
    <row r="4520" spans="1:8" x14ac:dyDescent="0.35">
      <c r="A4520" s="45" t="s">
        <v>65</v>
      </c>
      <c r="B4520" s="45" t="s">
        <v>69</v>
      </c>
      <c r="C4520" s="45" t="s">
        <v>20</v>
      </c>
      <c r="D4520" s="45">
        <v>34</v>
      </c>
      <c r="E4520" s="45">
        <v>4.1098173300000004E-3</v>
      </c>
      <c r="F4520" s="45">
        <v>7.6865441999999996E-4</v>
      </c>
      <c r="G4520" s="45">
        <v>6.9614628999999995E-4</v>
      </c>
      <c r="H4520" s="45">
        <v>2.6450160399999999E-3</v>
      </c>
    </row>
    <row r="4521" spans="1:8" x14ac:dyDescent="0.35">
      <c r="A4521" s="45" t="s">
        <v>65</v>
      </c>
      <c r="B4521" s="45" t="s">
        <v>70</v>
      </c>
      <c r="C4521" s="45" t="s">
        <v>20</v>
      </c>
      <c r="D4521" s="45">
        <v>179</v>
      </c>
      <c r="E4521" s="45">
        <v>4.1845124700000003E-3</v>
      </c>
      <c r="F4521" s="45">
        <v>6.2260733000000005E-4</v>
      </c>
      <c r="G4521" s="45">
        <v>5.6182729999999998E-4</v>
      </c>
      <c r="H4521" s="45">
        <v>3.0000773299999998E-3</v>
      </c>
    </row>
    <row r="4522" spans="1:8" x14ac:dyDescent="0.35">
      <c r="A4522" s="45" t="s">
        <v>65</v>
      </c>
      <c r="B4522" s="45" t="s">
        <v>71</v>
      </c>
      <c r="C4522" s="45" t="s">
        <v>20</v>
      </c>
      <c r="D4522" s="45">
        <v>5</v>
      </c>
      <c r="E4522" s="45">
        <v>3.49074055E-3</v>
      </c>
      <c r="F4522" s="45">
        <v>7.5231471E-4</v>
      </c>
      <c r="G4522" s="45">
        <v>4.5601832000000001E-4</v>
      </c>
      <c r="H4522" s="45">
        <v>2.28240694E-3</v>
      </c>
    </row>
    <row r="4523" spans="1:8" x14ac:dyDescent="0.35">
      <c r="A4523" s="45" t="s">
        <v>65</v>
      </c>
      <c r="B4523" s="45" t="s">
        <v>69</v>
      </c>
      <c r="C4523" s="45" t="s">
        <v>21</v>
      </c>
      <c r="D4523" s="45">
        <v>72</v>
      </c>
      <c r="E4523" s="45">
        <v>6.6981736300000001E-3</v>
      </c>
      <c r="F4523" s="45">
        <v>1.1566034100000001E-3</v>
      </c>
      <c r="G4523" s="45">
        <v>2.23170632E-3</v>
      </c>
      <c r="H4523" s="45">
        <v>3.3098634400000001E-3</v>
      </c>
    </row>
    <row r="4524" spans="1:8" x14ac:dyDescent="0.35">
      <c r="A4524" s="45" t="s">
        <v>65</v>
      </c>
      <c r="B4524" s="45" t="s">
        <v>70</v>
      </c>
      <c r="C4524" s="45" t="s">
        <v>21</v>
      </c>
      <c r="D4524" s="45">
        <v>228</v>
      </c>
      <c r="E4524" s="45">
        <v>8.5011064100000006E-3</v>
      </c>
      <c r="F4524" s="45">
        <v>1.1686258799999999E-3</v>
      </c>
      <c r="G4524" s="45">
        <v>2.0630784499999998E-3</v>
      </c>
      <c r="H4524" s="45">
        <v>5.2694015400000004E-3</v>
      </c>
    </row>
    <row r="4525" spans="1:8" x14ac:dyDescent="0.35">
      <c r="A4525" s="45" t="s">
        <v>65</v>
      </c>
      <c r="B4525" s="45" t="s">
        <v>71</v>
      </c>
      <c r="C4525" s="45" t="s">
        <v>21</v>
      </c>
      <c r="D4525" s="45">
        <v>32</v>
      </c>
      <c r="E4525" s="45">
        <v>7.0833331100000002E-3</v>
      </c>
      <c r="F4525" s="45">
        <v>1.4822046099999999E-3</v>
      </c>
      <c r="G4525" s="45">
        <v>1.7068139899999999E-3</v>
      </c>
      <c r="H4525" s="45">
        <v>3.8943139899999999E-3</v>
      </c>
    </row>
    <row r="4526" spans="1:8" x14ac:dyDescent="0.35">
      <c r="A4526" s="45" t="s">
        <v>65</v>
      </c>
      <c r="B4526" s="45" t="s">
        <v>69</v>
      </c>
      <c r="C4526" s="45" t="s">
        <v>22</v>
      </c>
      <c r="D4526" s="45">
        <v>44</v>
      </c>
      <c r="E4526" s="45">
        <v>5.7181184700000002E-3</v>
      </c>
      <c r="F4526" s="45">
        <v>1.1468852700000001E-3</v>
      </c>
      <c r="G4526" s="45">
        <v>1.55355616E-3</v>
      </c>
      <c r="H4526" s="45">
        <v>3.0176765100000001E-3</v>
      </c>
    </row>
    <row r="4527" spans="1:8" x14ac:dyDescent="0.35">
      <c r="A4527" s="45" t="s">
        <v>65</v>
      </c>
      <c r="B4527" s="45" t="s">
        <v>70</v>
      </c>
      <c r="C4527" s="45" t="s">
        <v>22</v>
      </c>
      <c r="D4527" s="45">
        <v>179</v>
      </c>
      <c r="E4527" s="45">
        <v>6.5626937400000002E-3</v>
      </c>
      <c r="F4527" s="45">
        <v>8.7251680999999995E-4</v>
      </c>
      <c r="G4527" s="45">
        <v>1.40039805E-3</v>
      </c>
      <c r="H4527" s="45">
        <v>4.2897783700000004E-3</v>
      </c>
    </row>
    <row r="4528" spans="1:8" x14ac:dyDescent="0.35">
      <c r="A4528" s="45" t="s">
        <v>65</v>
      </c>
      <c r="B4528" s="45" t="s">
        <v>71</v>
      </c>
      <c r="C4528" s="45" t="s">
        <v>22</v>
      </c>
      <c r="D4528" s="45">
        <v>9</v>
      </c>
      <c r="E4528" s="45">
        <v>7.2710902699999998E-3</v>
      </c>
      <c r="F4528" s="45">
        <v>1.08539073E-3</v>
      </c>
      <c r="G4528" s="45">
        <v>1.3361623400000001E-3</v>
      </c>
      <c r="H4528" s="45">
        <v>4.8495367200000004E-3</v>
      </c>
    </row>
    <row r="4529" spans="1:8" x14ac:dyDescent="0.35">
      <c r="A4529" s="45" t="s">
        <v>65</v>
      </c>
      <c r="B4529" s="45" t="s">
        <v>69</v>
      </c>
      <c r="C4529" s="45" t="s">
        <v>23</v>
      </c>
      <c r="D4529" s="45">
        <v>78</v>
      </c>
      <c r="E4529" s="45">
        <v>6.4417139099999998E-3</v>
      </c>
      <c r="F4529" s="45">
        <v>1.24539984E-3</v>
      </c>
      <c r="G4529" s="45">
        <v>1.26335447E-3</v>
      </c>
      <c r="H4529" s="45">
        <v>3.93295916E-3</v>
      </c>
    </row>
    <row r="4530" spans="1:8" x14ac:dyDescent="0.35">
      <c r="A4530" s="45" t="s">
        <v>65</v>
      </c>
      <c r="B4530" s="45" t="s">
        <v>70</v>
      </c>
      <c r="C4530" s="45" t="s">
        <v>23</v>
      </c>
      <c r="D4530" s="45">
        <v>334</v>
      </c>
      <c r="E4530" s="45">
        <v>6.7071063900000002E-3</v>
      </c>
      <c r="F4530" s="45">
        <v>1.06069087E-3</v>
      </c>
      <c r="G4530" s="45">
        <v>1.5409110000000001E-3</v>
      </c>
      <c r="H4530" s="45">
        <v>4.1055040400000001E-3</v>
      </c>
    </row>
    <row r="4531" spans="1:8" x14ac:dyDescent="0.35">
      <c r="A4531" s="45" t="s">
        <v>65</v>
      </c>
      <c r="B4531" s="45" t="s">
        <v>71</v>
      </c>
      <c r="C4531" s="45" t="s">
        <v>23</v>
      </c>
      <c r="D4531" s="45">
        <v>38</v>
      </c>
      <c r="E4531" s="45">
        <v>6.5646317899999999E-3</v>
      </c>
      <c r="F4531" s="45">
        <v>1.1601484000000001E-3</v>
      </c>
      <c r="G4531" s="45">
        <v>1.6575289900000001E-3</v>
      </c>
      <c r="H4531" s="45">
        <v>3.7469539200000001E-3</v>
      </c>
    </row>
    <row r="4532" spans="1:8" x14ac:dyDescent="0.35">
      <c r="A4532" s="45" t="s">
        <v>65</v>
      </c>
      <c r="B4532" s="45" t="s">
        <v>69</v>
      </c>
      <c r="C4532" s="45" t="s">
        <v>24</v>
      </c>
      <c r="D4532" s="45">
        <v>286</v>
      </c>
      <c r="E4532" s="45">
        <v>5.2473854800000001E-3</v>
      </c>
      <c r="F4532" s="45">
        <v>7.4717505E-4</v>
      </c>
      <c r="G4532" s="45">
        <v>1.65472813E-3</v>
      </c>
      <c r="H4532" s="45">
        <v>2.8454818400000001E-3</v>
      </c>
    </row>
    <row r="4533" spans="1:8" x14ac:dyDescent="0.35">
      <c r="A4533" s="45" t="s">
        <v>65</v>
      </c>
      <c r="B4533" s="45" t="s">
        <v>70</v>
      </c>
      <c r="C4533" s="45" t="s">
        <v>24</v>
      </c>
      <c r="D4533" s="45">
        <v>632</v>
      </c>
      <c r="E4533" s="45">
        <v>6.8017094900000002E-3</v>
      </c>
      <c r="F4533" s="45">
        <v>6.2675784000000003E-4</v>
      </c>
      <c r="G4533" s="45">
        <v>1.79718609E-3</v>
      </c>
      <c r="H4533" s="45">
        <v>4.3777650700000002E-3</v>
      </c>
    </row>
    <row r="4534" spans="1:8" x14ac:dyDescent="0.35">
      <c r="A4534" s="45" t="s">
        <v>65</v>
      </c>
      <c r="B4534" s="45" t="s">
        <v>71</v>
      </c>
      <c r="C4534" s="45" t="s">
        <v>24</v>
      </c>
      <c r="D4534" s="45">
        <v>121</v>
      </c>
      <c r="E4534" s="45">
        <v>6.23182562E-3</v>
      </c>
      <c r="F4534" s="45">
        <v>7.3347085000000003E-4</v>
      </c>
      <c r="G4534" s="45">
        <v>1.74538927E-3</v>
      </c>
      <c r="H4534" s="45">
        <v>3.7529650299999999E-3</v>
      </c>
    </row>
    <row r="4535" spans="1:8" x14ac:dyDescent="0.35">
      <c r="A4535" s="45" t="s">
        <v>65</v>
      </c>
      <c r="B4535" s="45" t="s">
        <v>69</v>
      </c>
      <c r="C4535" s="45" t="s">
        <v>25</v>
      </c>
      <c r="D4535" s="45">
        <v>243</v>
      </c>
      <c r="E4535" s="45">
        <v>5.22333652E-3</v>
      </c>
      <c r="F4535" s="45">
        <v>7.2611808999999995E-4</v>
      </c>
      <c r="G4535" s="45">
        <v>1.17679255E-3</v>
      </c>
      <c r="H4535" s="45">
        <v>3.3204253799999999E-3</v>
      </c>
    </row>
    <row r="4536" spans="1:8" x14ac:dyDescent="0.35">
      <c r="A4536" s="45" t="s">
        <v>65</v>
      </c>
      <c r="B4536" s="45" t="s">
        <v>70</v>
      </c>
      <c r="C4536" s="45" t="s">
        <v>25</v>
      </c>
      <c r="D4536" s="45">
        <v>460</v>
      </c>
      <c r="E4536" s="45">
        <v>6.6774101800000001E-3</v>
      </c>
      <c r="F4536" s="45">
        <v>6.7610181000000004E-4</v>
      </c>
      <c r="G4536" s="45">
        <v>1.5978258400000001E-3</v>
      </c>
      <c r="H4536" s="45">
        <v>4.4034820400000001E-3</v>
      </c>
    </row>
    <row r="4537" spans="1:8" x14ac:dyDescent="0.35">
      <c r="A4537" s="45" t="s">
        <v>65</v>
      </c>
      <c r="B4537" s="45" t="s">
        <v>71</v>
      </c>
      <c r="C4537" s="45" t="s">
        <v>25</v>
      </c>
      <c r="D4537" s="45">
        <v>124</v>
      </c>
      <c r="E4537" s="45">
        <v>5.5263401499999996E-3</v>
      </c>
      <c r="F4537" s="45">
        <v>6.8333683000000004E-4</v>
      </c>
      <c r="G4537" s="45">
        <v>1.2319852599999999E-3</v>
      </c>
      <c r="H4537" s="45">
        <v>3.6110175299999998E-3</v>
      </c>
    </row>
    <row r="4538" spans="1:8" x14ac:dyDescent="0.35">
      <c r="A4538" s="45" t="s">
        <v>65</v>
      </c>
      <c r="B4538" s="45" t="s">
        <v>69</v>
      </c>
      <c r="C4538" s="45" t="s">
        <v>26</v>
      </c>
      <c r="D4538" s="45">
        <v>34</v>
      </c>
      <c r="E4538" s="45">
        <v>4.7749861399999996E-3</v>
      </c>
      <c r="F4538" s="45">
        <v>5.6474650000000004E-4</v>
      </c>
      <c r="G4538" s="45">
        <v>1.0859202299999999E-3</v>
      </c>
      <c r="H4538" s="45">
        <v>3.1243189199999999E-3</v>
      </c>
    </row>
    <row r="4539" spans="1:8" x14ac:dyDescent="0.35">
      <c r="A4539" s="45" t="s">
        <v>65</v>
      </c>
      <c r="B4539" s="45" t="s">
        <v>70</v>
      </c>
      <c r="C4539" s="45" t="s">
        <v>26</v>
      </c>
      <c r="D4539" s="45">
        <v>251</v>
      </c>
      <c r="E4539" s="45">
        <v>5.4533714500000002E-3</v>
      </c>
      <c r="F4539" s="45">
        <v>4.7988578999999998E-4</v>
      </c>
      <c r="G4539" s="45">
        <v>9.8494887000000002E-4</v>
      </c>
      <c r="H4539" s="45">
        <v>3.9885363600000003E-3</v>
      </c>
    </row>
    <row r="4540" spans="1:8" x14ac:dyDescent="0.35">
      <c r="A4540" s="45" t="s">
        <v>65</v>
      </c>
      <c r="B4540" s="45" t="s">
        <v>71</v>
      </c>
      <c r="C4540" s="45" t="s">
        <v>26</v>
      </c>
      <c r="D4540" s="45">
        <v>18</v>
      </c>
      <c r="E4540" s="45">
        <v>5.0012858700000003E-3</v>
      </c>
      <c r="F4540" s="45">
        <v>5.2469118999999998E-4</v>
      </c>
      <c r="G4540" s="45">
        <v>8.1404288999999998E-4</v>
      </c>
      <c r="H4540" s="45">
        <v>3.6625512599999998E-3</v>
      </c>
    </row>
    <row r="4541" spans="1:8" x14ac:dyDescent="0.35">
      <c r="A4541" s="45" t="s">
        <v>65</v>
      </c>
      <c r="B4541" s="45" t="s">
        <v>69</v>
      </c>
      <c r="C4541" s="45" t="s">
        <v>27</v>
      </c>
      <c r="D4541" s="45">
        <v>222</v>
      </c>
      <c r="E4541" s="45">
        <v>4.6755085900000003E-3</v>
      </c>
      <c r="F4541" s="45">
        <v>4.7677861000000002E-4</v>
      </c>
      <c r="G4541" s="45">
        <v>1.26381563E-3</v>
      </c>
      <c r="H4541" s="45">
        <v>2.93491386E-3</v>
      </c>
    </row>
    <row r="4542" spans="1:8" x14ac:dyDescent="0.35">
      <c r="A4542" s="45" t="s">
        <v>65</v>
      </c>
      <c r="B4542" s="45" t="s">
        <v>70</v>
      </c>
      <c r="C4542" s="45" t="s">
        <v>27</v>
      </c>
      <c r="D4542" s="45">
        <v>250</v>
      </c>
      <c r="E4542" s="45">
        <v>6.1506016300000004E-3</v>
      </c>
      <c r="F4542" s="45">
        <v>3.9226828E-4</v>
      </c>
      <c r="G4542" s="45">
        <v>1.6554626999999999E-3</v>
      </c>
      <c r="H4542" s="45">
        <v>4.1028701200000002E-3</v>
      </c>
    </row>
    <row r="4543" spans="1:8" x14ac:dyDescent="0.35">
      <c r="A4543" s="45" t="s">
        <v>65</v>
      </c>
      <c r="B4543" s="45" t="s">
        <v>71</v>
      </c>
      <c r="C4543" s="45" t="s">
        <v>27</v>
      </c>
      <c r="D4543" s="45">
        <v>66</v>
      </c>
      <c r="E4543" s="45">
        <v>5.02420008E-3</v>
      </c>
      <c r="F4543" s="45">
        <v>3.7492960000000002E-4</v>
      </c>
      <c r="G4543" s="45">
        <v>1.6740317600000001E-3</v>
      </c>
      <c r="H4543" s="45">
        <v>2.9752382500000001E-3</v>
      </c>
    </row>
    <row r="4544" spans="1:8" x14ac:dyDescent="0.35">
      <c r="A4544" s="45" t="s">
        <v>65</v>
      </c>
      <c r="B4544" s="45" t="s">
        <v>69</v>
      </c>
      <c r="C4544" s="45" t="s">
        <v>28</v>
      </c>
      <c r="D4544" s="45">
        <v>238</v>
      </c>
      <c r="E4544" s="45">
        <v>5.62626416E-3</v>
      </c>
      <c r="F4544" s="45">
        <v>8.8672945999999995E-4</v>
      </c>
      <c r="G4544" s="45">
        <v>1.3707008200000001E-3</v>
      </c>
      <c r="H4544" s="45">
        <v>3.3688333900000001E-3</v>
      </c>
    </row>
    <row r="4545" spans="1:8" x14ac:dyDescent="0.35">
      <c r="A4545" s="45" t="s">
        <v>65</v>
      </c>
      <c r="B4545" s="45" t="s">
        <v>70</v>
      </c>
      <c r="C4545" s="45" t="s">
        <v>28</v>
      </c>
      <c r="D4545" s="45">
        <v>514</v>
      </c>
      <c r="E4545" s="45">
        <v>6.52617878E-3</v>
      </c>
      <c r="F4545" s="45">
        <v>7.1892088999999998E-4</v>
      </c>
      <c r="G4545" s="45">
        <v>1.4802202400000001E-3</v>
      </c>
      <c r="H4545" s="45">
        <v>4.32703716E-3</v>
      </c>
    </row>
    <row r="4546" spans="1:8" x14ac:dyDescent="0.35">
      <c r="A4546" s="45" t="s">
        <v>65</v>
      </c>
      <c r="B4546" s="45" t="s">
        <v>71</v>
      </c>
      <c r="C4546" s="45" t="s">
        <v>28</v>
      </c>
      <c r="D4546" s="45">
        <v>121</v>
      </c>
      <c r="E4546" s="45">
        <v>5.6576176400000002E-3</v>
      </c>
      <c r="F4546" s="45">
        <v>7.2754031E-4</v>
      </c>
      <c r="G4546" s="45">
        <v>1.67642311E-3</v>
      </c>
      <c r="H4546" s="45">
        <v>3.2536537300000001E-3</v>
      </c>
    </row>
    <row r="4547" spans="1:8" x14ac:dyDescent="0.35">
      <c r="A4547" s="45" t="s">
        <v>65</v>
      </c>
      <c r="B4547" s="45" t="s">
        <v>69</v>
      </c>
      <c r="C4547" s="45" t="s">
        <v>29</v>
      </c>
      <c r="D4547" s="45">
        <v>58</v>
      </c>
      <c r="E4547" s="45">
        <v>5.6655090299999999E-3</v>
      </c>
      <c r="F4547" s="45">
        <v>1.2342351E-3</v>
      </c>
      <c r="G4547" s="45">
        <v>9.0577083999999997E-4</v>
      </c>
      <c r="H4547" s="45">
        <v>3.5255026E-3</v>
      </c>
    </row>
    <row r="4548" spans="1:8" x14ac:dyDescent="0.35">
      <c r="A4548" s="45" t="s">
        <v>65</v>
      </c>
      <c r="B4548" s="45" t="s">
        <v>70</v>
      </c>
      <c r="C4548" s="45" t="s">
        <v>29</v>
      </c>
      <c r="D4548" s="45">
        <v>180</v>
      </c>
      <c r="E4548" s="45">
        <v>7.3935825800000004E-3</v>
      </c>
      <c r="F4548" s="45">
        <v>9.7980940000000002E-4</v>
      </c>
      <c r="G4548" s="45">
        <v>1.85532384E-3</v>
      </c>
      <c r="H4548" s="45">
        <v>4.5584488499999997E-3</v>
      </c>
    </row>
    <row r="4549" spans="1:8" x14ac:dyDescent="0.35">
      <c r="A4549" s="45" t="s">
        <v>65</v>
      </c>
      <c r="B4549" s="45" t="s">
        <v>71</v>
      </c>
      <c r="C4549" s="45" t="s">
        <v>29</v>
      </c>
      <c r="D4549" s="45">
        <v>53</v>
      </c>
      <c r="E4549" s="45">
        <v>6.4061405599999998E-3</v>
      </c>
      <c r="F4549" s="45">
        <v>1.2113467399999999E-3</v>
      </c>
      <c r="G4549" s="45">
        <v>1.6426447900000001E-3</v>
      </c>
      <c r="H4549" s="45">
        <v>3.5521486299999998E-3</v>
      </c>
    </row>
    <row r="4550" spans="1:8" x14ac:dyDescent="0.35">
      <c r="A4550" s="45" t="s">
        <v>65</v>
      </c>
      <c r="B4550" s="45" t="s">
        <v>69</v>
      </c>
      <c r="C4550" s="45" t="s">
        <v>30</v>
      </c>
      <c r="D4550" s="45">
        <v>3341</v>
      </c>
      <c r="E4550" s="45">
        <v>4.3480028300000003E-3</v>
      </c>
      <c r="F4550" s="45">
        <v>9.2935876000000003E-4</v>
      </c>
      <c r="G4550" s="45">
        <v>6.7557440999999995E-4</v>
      </c>
      <c r="H4550" s="45">
        <v>2.7430691700000001E-3</v>
      </c>
    </row>
    <row r="4551" spans="1:8" x14ac:dyDescent="0.35">
      <c r="A4551" s="45" t="s">
        <v>65</v>
      </c>
      <c r="B4551" s="45" t="s">
        <v>70</v>
      </c>
      <c r="C4551" s="45" t="s">
        <v>30</v>
      </c>
      <c r="D4551" s="45">
        <v>1842</v>
      </c>
      <c r="E4551" s="45">
        <v>4.5115700600000001E-3</v>
      </c>
      <c r="F4551" s="45">
        <v>7.8624507999999998E-4</v>
      </c>
      <c r="G4551" s="45">
        <v>6.9127106999999997E-4</v>
      </c>
      <c r="H4551" s="45">
        <v>3.0340534200000002E-3</v>
      </c>
    </row>
    <row r="4552" spans="1:8" x14ac:dyDescent="0.35">
      <c r="A4552" s="45" t="s">
        <v>65</v>
      </c>
      <c r="B4552" s="45" t="s">
        <v>71</v>
      </c>
      <c r="C4552" s="45" t="s">
        <v>30</v>
      </c>
      <c r="D4552" s="45">
        <v>389</v>
      </c>
      <c r="E4552" s="45">
        <v>4.1630960299999997E-3</v>
      </c>
      <c r="F4552" s="45">
        <v>8.2396078000000002E-4</v>
      </c>
      <c r="G4552" s="45">
        <v>7.0970769999999998E-4</v>
      </c>
      <c r="H4552" s="45">
        <v>2.6294270599999999E-3</v>
      </c>
    </row>
    <row r="4553" spans="1:8" x14ac:dyDescent="0.35">
      <c r="A4553" s="45" t="s">
        <v>65</v>
      </c>
      <c r="B4553" s="45" t="s">
        <v>69</v>
      </c>
      <c r="C4553" s="45" t="s">
        <v>31</v>
      </c>
      <c r="D4553" s="45">
        <v>630</v>
      </c>
      <c r="E4553" s="45">
        <v>4.6094206700000003E-3</v>
      </c>
      <c r="F4553" s="45">
        <v>1.17408854E-3</v>
      </c>
      <c r="G4553" s="45">
        <v>4.9017098000000005E-4</v>
      </c>
      <c r="H4553" s="45">
        <v>2.9451606999999999E-3</v>
      </c>
    </row>
    <row r="4554" spans="1:8" x14ac:dyDescent="0.35">
      <c r="A4554" s="45" t="s">
        <v>65</v>
      </c>
      <c r="B4554" s="45" t="s">
        <v>70</v>
      </c>
      <c r="C4554" s="45" t="s">
        <v>31</v>
      </c>
      <c r="D4554" s="45">
        <v>1377</v>
      </c>
      <c r="E4554" s="45">
        <v>4.6957369400000004E-3</v>
      </c>
      <c r="F4554" s="45">
        <v>9.2100858999999999E-4</v>
      </c>
      <c r="G4554" s="45">
        <v>4.8418606999999999E-4</v>
      </c>
      <c r="H4554" s="45">
        <v>3.2905418E-3</v>
      </c>
    </row>
    <row r="4555" spans="1:8" x14ac:dyDescent="0.35">
      <c r="A4555" s="45" t="s">
        <v>65</v>
      </c>
      <c r="B4555" s="45" t="s">
        <v>71</v>
      </c>
      <c r="C4555" s="45" t="s">
        <v>31</v>
      </c>
      <c r="D4555" s="45">
        <v>238</v>
      </c>
      <c r="E4555" s="45">
        <v>4.5543979099999998E-3</v>
      </c>
      <c r="F4555" s="45">
        <v>1.0972511500000001E-3</v>
      </c>
      <c r="G4555" s="45">
        <v>4.7424502000000001E-4</v>
      </c>
      <c r="H4555" s="45">
        <v>2.9829012599999999E-3</v>
      </c>
    </row>
    <row r="4556" spans="1:8" x14ac:dyDescent="0.35">
      <c r="A4556" s="45" t="s">
        <v>65</v>
      </c>
      <c r="B4556" s="45" t="s">
        <v>69</v>
      </c>
      <c r="C4556" s="45" t="s">
        <v>159</v>
      </c>
      <c r="D4556" s="45">
        <v>332</v>
      </c>
      <c r="E4556" s="45">
        <v>4.9288122300000002E-3</v>
      </c>
      <c r="F4556" s="45">
        <v>1.0173329900000001E-3</v>
      </c>
      <c r="G4556" s="45">
        <v>8.7792116000000005E-4</v>
      </c>
      <c r="H4556" s="45">
        <v>3.0335575899999999E-3</v>
      </c>
    </row>
    <row r="4557" spans="1:8" x14ac:dyDescent="0.35">
      <c r="A4557" s="45" t="s">
        <v>65</v>
      </c>
      <c r="B4557" s="45" t="s">
        <v>70</v>
      </c>
      <c r="C4557" s="45" t="s">
        <v>159</v>
      </c>
      <c r="D4557" s="45">
        <v>478</v>
      </c>
      <c r="E4557" s="45">
        <v>5.8854164200000001E-3</v>
      </c>
      <c r="F4557" s="45">
        <v>9.2372224999999995E-4</v>
      </c>
      <c r="G4557" s="45">
        <v>9.9776728000000006E-4</v>
      </c>
      <c r="H4557" s="45">
        <v>3.9639264299999996E-3</v>
      </c>
    </row>
    <row r="4558" spans="1:8" x14ac:dyDescent="0.35">
      <c r="A4558" s="45" t="s">
        <v>65</v>
      </c>
      <c r="B4558" s="45" t="s">
        <v>71</v>
      </c>
      <c r="C4558" s="45" t="s">
        <v>159</v>
      </c>
      <c r="D4558" s="45">
        <v>102</v>
      </c>
      <c r="E4558" s="45">
        <v>5.6145604200000003E-3</v>
      </c>
      <c r="F4558" s="45">
        <v>9.1991171000000002E-4</v>
      </c>
      <c r="G4558" s="45">
        <v>1.21652575E-3</v>
      </c>
      <c r="H4558" s="45">
        <v>3.47812247E-3</v>
      </c>
    </row>
    <row r="4559" spans="1:8" x14ac:dyDescent="0.35">
      <c r="A4559" s="45" t="s">
        <v>65</v>
      </c>
      <c r="B4559" s="45" t="s">
        <v>69</v>
      </c>
      <c r="C4559" s="45" t="s">
        <v>33</v>
      </c>
      <c r="D4559" s="45">
        <v>81</v>
      </c>
      <c r="E4559" s="45">
        <v>5.4912549099999999E-3</v>
      </c>
      <c r="F4559" s="45">
        <v>1.10553818E-3</v>
      </c>
      <c r="G4559" s="45">
        <v>1.2697185499999999E-3</v>
      </c>
      <c r="H4559" s="45">
        <v>3.1159977199999998E-3</v>
      </c>
    </row>
    <row r="4560" spans="1:8" x14ac:dyDescent="0.35">
      <c r="A4560" s="45" t="s">
        <v>65</v>
      </c>
      <c r="B4560" s="45" t="s">
        <v>70</v>
      </c>
      <c r="C4560" s="45" t="s">
        <v>33</v>
      </c>
      <c r="D4560" s="45">
        <v>233</v>
      </c>
      <c r="E4560" s="45">
        <v>6.9743480399999998E-3</v>
      </c>
      <c r="F4560" s="45">
        <v>1.0407226199999999E-3</v>
      </c>
      <c r="G4560" s="45">
        <v>1.5824191000000001E-3</v>
      </c>
      <c r="H4560" s="45">
        <v>4.3512058399999996E-3</v>
      </c>
    </row>
    <row r="4561" spans="1:8" x14ac:dyDescent="0.35">
      <c r="A4561" s="45" t="s">
        <v>65</v>
      </c>
      <c r="B4561" s="45" t="s">
        <v>71</v>
      </c>
      <c r="C4561" s="45" t="s">
        <v>33</v>
      </c>
      <c r="D4561" s="45">
        <v>47</v>
      </c>
      <c r="E4561" s="45">
        <v>6.7649229400000002E-3</v>
      </c>
      <c r="F4561" s="45">
        <v>1.72995442E-3</v>
      </c>
      <c r="G4561" s="45">
        <v>1.6523835500000001E-3</v>
      </c>
      <c r="H4561" s="45">
        <v>3.3825845099999998E-3</v>
      </c>
    </row>
    <row r="4562" spans="1:8" x14ac:dyDescent="0.35">
      <c r="A4562" s="45" t="s">
        <v>65</v>
      </c>
      <c r="B4562" s="45" t="s">
        <v>69</v>
      </c>
      <c r="C4562" s="45" t="s">
        <v>34</v>
      </c>
      <c r="D4562" s="45">
        <v>117</v>
      </c>
      <c r="E4562" s="45">
        <v>5.33653823E-3</v>
      </c>
      <c r="F4562" s="45">
        <v>9.2661816000000005E-4</v>
      </c>
      <c r="G4562" s="45">
        <v>8.9347872000000001E-4</v>
      </c>
      <c r="H4562" s="45">
        <v>3.5164408899999999E-3</v>
      </c>
    </row>
    <row r="4563" spans="1:8" x14ac:dyDescent="0.35">
      <c r="A4563" s="45" t="s">
        <v>65</v>
      </c>
      <c r="B4563" s="45" t="s">
        <v>70</v>
      </c>
      <c r="C4563" s="45" t="s">
        <v>34</v>
      </c>
      <c r="D4563" s="45">
        <v>264</v>
      </c>
      <c r="E4563" s="45">
        <v>5.6444652600000002E-3</v>
      </c>
      <c r="F4563" s="45">
        <v>6.9917907000000001E-4</v>
      </c>
      <c r="G4563" s="45">
        <v>9.2548727999999998E-4</v>
      </c>
      <c r="H4563" s="45">
        <v>4.0197984599999997E-3</v>
      </c>
    </row>
    <row r="4564" spans="1:8" x14ac:dyDescent="0.35">
      <c r="A4564" s="45" t="s">
        <v>65</v>
      </c>
      <c r="B4564" s="45" t="s">
        <v>71</v>
      </c>
      <c r="C4564" s="45" t="s">
        <v>34</v>
      </c>
      <c r="D4564" s="45">
        <v>61</v>
      </c>
      <c r="E4564" s="45">
        <v>5.0516087600000004E-3</v>
      </c>
      <c r="F4564" s="45">
        <v>7.7280638000000001E-4</v>
      </c>
      <c r="G4564" s="45">
        <v>9.7677575000000008E-4</v>
      </c>
      <c r="H4564" s="45">
        <v>3.3020261499999998E-3</v>
      </c>
    </row>
    <row r="4565" spans="1:8" x14ac:dyDescent="0.35">
      <c r="A4565" s="45" t="s">
        <v>65</v>
      </c>
      <c r="B4565" s="45" t="s">
        <v>69</v>
      </c>
      <c r="C4565" s="45" t="s">
        <v>35</v>
      </c>
      <c r="D4565" s="45">
        <v>117</v>
      </c>
      <c r="E4565" s="45">
        <v>4.1941672100000004E-3</v>
      </c>
      <c r="F4565" s="45">
        <v>7.1541602999999996E-4</v>
      </c>
      <c r="G4565" s="45">
        <v>6.4280600999999996E-4</v>
      </c>
      <c r="H4565" s="45">
        <v>2.8359447100000002E-3</v>
      </c>
    </row>
    <row r="4566" spans="1:8" x14ac:dyDescent="0.35">
      <c r="A4566" s="45" t="s">
        <v>65</v>
      </c>
      <c r="B4566" s="45" t="s">
        <v>70</v>
      </c>
      <c r="C4566" s="45" t="s">
        <v>35</v>
      </c>
      <c r="D4566" s="45">
        <v>333</v>
      </c>
      <c r="E4566" s="45">
        <v>5.2683236300000002E-3</v>
      </c>
      <c r="F4566" s="45">
        <v>6.1147928999999998E-4</v>
      </c>
      <c r="G4566" s="45">
        <v>1.00756982E-3</v>
      </c>
      <c r="H4566" s="45">
        <v>3.6492740399999999E-3</v>
      </c>
    </row>
    <row r="4567" spans="1:8" x14ac:dyDescent="0.35">
      <c r="A4567" s="45" t="s">
        <v>65</v>
      </c>
      <c r="B4567" s="45" t="s">
        <v>71</v>
      </c>
      <c r="C4567" s="45" t="s">
        <v>35</v>
      </c>
      <c r="D4567" s="45">
        <v>30</v>
      </c>
      <c r="E4567" s="45">
        <v>4.8545522099999999E-3</v>
      </c>
      <c r="F4567" s="45">
        <v>5.7716026999999996E-4</v>
      </c>
      <c r="G4567" s="45">
        <v>6.5200589000000001E-4</v>
      </c>
      <c r="H4567" s="45">
        <v>3.62538557E-3</v>
      </c>
    </row>
    <row r="4568" spans="1:8" x14ac:dyDescent="0.35">
      <c r="A4568" s="45" t="s">
        <v>65</v>
      </c>
      <c r="B4568" s="45" t="s">
        <v>70</v>
      </c>
      <c r="C4568" s="45" t="s">
        <v>57</v>
      </c>
      <c r="D4568" s="45">
        <v>1</v>
      </c>
      <c r="E4568" s="45">
        <v>5.9606479100000002E-3</v>
      </c>
      <c r="F4568" s="45">
        <v>1.60879583E-3</v>
      </c>
      <c r="G4568" s="45">
        <v>3.31018472E-3</v>
      </c>
      <c r="H4568" s="45">
        <v>1.0416666600000001E-3</v>
      </c>
    </row>
    <row r="4569" spans="1:8" x14ac:dyDescent="0.35">
      <c r="A4569" s="45" t="s">
        <v>65</v>
      </c>
      <c r="B4569" s="45" t="s">
        <v>69</v>
      </c>
      <c r="C4569" s="45" t="s">
        <v>36</v>
      </c>
      <c r="D4569" s="45">
        <v>170</v>
      </c>
      <c r="E4569" s="45">
        <v>5.3969904799999998E-3</v>
      </c>
      <c r="F4569" s="45">
        <v>9.3021491E-4</v>
      </c>
      <c r="G4569" s="45">
        <v>8.4524760999999998E-4</v>
      </c>
      <c r="H4569" s="45">
        <v>3.6215275600000002E-3</v>
      </c>
    </row>
    <row r="4570" spans="1:8" x14ac:dyDescent="0.35">
      <c r="A4570" s="45" t="s">
        <v>65</v>
      </c>
      <c r="B4570" s="45" t="s">
        <v>70</v>
      </c>
      <c r="C4570" s="45" t="s">
        <v>36</v>
      </c>
      <c r="D4570" s="45">
        <v>379</v>
      </c>
      <c r="E4570" s="45">
        <v>5.9744207699999998E-3</v>
      </c>
      <c r="F4570" s="45">
        <v>7.1014098000000004E-4</v>
      </c>
      <c r="G4570" s="45">
        <v>1.10967556E-3</v>
      </c>
      <c r="H4570" s="45">
        <v>4.1546037600000002E-3</v>
      </c>
    </row>
    <row r="4571" spans="1:8" x14ac:dyDescent="0.35">
      <c r="A4571" s="45" t="s">
        <v>65</v>
      </c>
      <c r="B4571" s="45" t="s">
        <v>71</v>
      </c>
      <c r="C4571" s="45" t="s">
        <v>36</v>
      </c>
      <c r="D4571" s="45">
        <v>42</v>
      </c>
      <c r="E4571" s="45">
        <v>5.69389306E-3</v>
      </c>
      <c r="F4571" s="45">
        <v>8.3691552999999998E-4</v>
      </c>
      <c r="G4571" s="45">
        <v>1.09099397E-3</v>
      </c>
      <c r="H4571" s="45">
        <v>3.7659829399999999E-3</v>
      </c>
    </row>
    <row r="4572" spans="1:8" x14ac:dyDescent="0.35">
      <c r="A4572" s="45" t="s">
        <v>65</v>
      </c>
      <c r="B4572" s="45" t="s">
        <v>69</v>
      </c>
      <c r="C4572" s="45" t="s">
        <v>37</v>
      </c>
      <c r="D4572" s="45">
        <v>205</v>
      </c>
      <c r="E4572" s="45">
        <v>4.7115512500000003E-3</v>
      </c>
      <c r="F4572" s="45">
        <v>1.06306434E-3</v>
      </c>
      <c r="G4572" s="45">
        <v>8.0019171999999995E-4</v>
      </c>
      <c r="H4572" s="45">
        <v>2.8482947100000001E-3</v>
      </c>
    </row>
    <row r="4573" spans="1:8" x14ac:dyDescent="0.35">
      <c r="A4573" s="45" t="s">
        <v>65</v>
      </c>
      <c r="B4573" s="45" t="s">
        <v>70</v>
      </c>
      <c r="C4573" s="45" t="s">
        <v>37</v>
      </c>
      <c r="D4573" s="45">
        <v>677</v>
      </c>
      <c r="E4573" s="45">
        <v>4.98642545E-3</v>
      </c>
      <c r="F4573" s="45">
        <v>8.6914945999999995E-4</v>
      </c>
      <c r="G4573" s="45">
        <v>8.341879E-4</v>
      </c>
      <c r="H4573" s="45">
        <v>3.2830875999999998E-3</v>
      </c>
    </row>
    <row r="4574" spans="1:8" x14ac:dyDescent="0.35">
      <c r="A4574" s="45" t="s">
        <v>65</v>
      </c>
      <c r="B4574" s="45" t="s">
        <v>71</v>
      </c>
      <c r="C4574" s="45" t="s">
        <v>37</v>
      </c>
      <c r="D4574" s="45">
        <v>132</v>
      </c>
      <c r="E4574" s="45">
        <v>5.0284088599999999E-3</v>
      </c>
      <c r="F4574" s="45">
        <v>1.11181233E-3</v>
      </c>
      <c r="G4574" s="45">
        <v>8.3473601000000005E-4</v>
      </c>
      <c r="H4574" s="45">
        <v>3.0818600499999999E-3</v>
      </c>
    </row>
    <row r="4575" spans="1:8" x14ac:dyDescent="0.35">
      <c r="A4575" s="45" t="s">
        <v>65</v>
      </c>
      <c r="B4575" s="45" t="s">
        <v>69</v>
      </c>
      <c r="C4575" s="45" t="s">
        <v>38</v>
      </c>
      <c r="D4575" s="45">
        <v>126</v>
      </c>
      <c r="E4575" s="45">
        <v>5.6003818999999996E-3</v>
      </c>
      <c r="F4575" s="45">
        <v>1.3874188999999999E-3</v>
      </c>
      <c r="G4575" s="45">
        <v>1.2334653399999999E-3</v>
      </c>
      <c r="H4575" s="45">
        <v>2.9794971100000002E-3</v>
      </c>
    </row>
    <row r="4576" spans="1:8" x14ac:dyDescent="0.35">
      <c r="A4576" s="45" t="s">
        <v>65</v>
      </c>
      <c r="B4576" s="45" t="s">
        <v>70</v>
      </c>
      <c r="C4576" s="45" t="s">
        <v>38</v>
      </c>
      <c r="D4576" s="45">
        <v>264</v>
      </c>
      <c r="E4576" s="45">
        <v>6.6301905699999997E-3</v>
      </c>
      <c r="F4576" s="45">
        <v>1.0989230200000001E-3</v>
      </c>
      <c r="G4576" s="45">
        <v>1.4661806600000001E-3</v>
      </c>
      <c r="H4576" s="45">
        <v>4.0650863800000001E-3</v>
      </c>
    </row>
    <row r="4577" spans="1:8" x14ac:dyDescent="0.35">
      <c r="A4577" s="45" t="s">
        <v>65</v>
      </c>
      <c r="B4577" s="45" t="s">
        <v>71</v>
      </c>
      <c r="C4577" s="45" t="s">
        <v>38</v>
      </c>
      <c r="D4577" s="45">
        <v>28</v>
      </c>
      <c r="E4577" s="45">
        <v>7.0312497900000001E-3</v>
      </c>
      <c r="F4577" s="45">
        <v>1.4641200800000001E-3</v>
      </c>
      <c r="G4577" s="45">
        <v>1.09705669E-3</v>
      </c>
      <c r="H4577" s="45">
        <v>4.4700724600000002E-3</v>
      </c>
    </row>
    <row r="4578" spans="1:8" x14ac:dyDescent="0.35">
      <c r="A4578" s="45" t="s">
        <v>65</v>
      </c>
      <c r="B4578" s="45" t="s">
        <v>69</v>
      </c>
      <c r="C4578" s="45" t="s">
        <v>39</v>
      </c>
      <c r="D4578" s="45">
        <v>77</v>
      </c>
      <c r="E4578" s="45">
        <v>5.1173939700000001E-3</v>
      </c>
      <c r="F4578" s="45">
        <v>6.4950070999999999E-4</v>
      </c>
      <c r="G4578" s="45">
        <v>1.22083912E-3</v>
      </c>
      <c r="H4578" s="45">
        <v>3.2470536600000001E-3</v>
      </c>
    </row>
    <row r="4579" spans="1:8" x14ac:dyDescent="0.35">
      <c r="A4579" s="45" t="s">
        <v>65</v>
      </c>
      <c r="B4579" s="45" t="s">
        <v>70</v>
      </c>
      <c r="C4579" s="45" t="s">
        <v>39</v>
      </c>
      <c r="D4579" s="45">
        <v>273</v>
      </c>
      <c r="E4579" s="45">
        <v>6.3607802E-3</v>
      </c>
      <c r="F4579" s="45">
        <v>6.6650533000000005E-4</v>
      </c>
      <c r="G4579" s="45">
        <v>1.4043207700000001E-3</v>
      </c>
      <c r="H4579" s="45">
        <v>4.2899536300000001E-3</v>
      </c>
    </row>
    <row r="4580" spans="1:8" x14ac:dyDescent="0.35">
      <c r="A4580" s="45" t="s">
        <v>65</v>
      </c>
      <c r="B4580" s="45" t="s">
        <v>71</v>
      </c>
      <c r="C4580" s="45" t="s">
        <v>39</v>
      </c>
      <c r="D4580" s="45">
        <v>34</v>
      </c>
      <c r="E4580" s="45">
        <v>6.5614785199999996E-3</v>
      </c>
      <c r="F4580" s="45">
        <v>7.2406013999999999E-4</v>
      </c>
      <c r="G4580" s="45">
        <v>1.4419932300000001E-3</v>
      </c>
      <c r="H4580" s="45">
        <v>4.3954246400000003E-3</v>
      </c>
    </row>
    <row r="4581" spans="1:8" x14ac:dyDescent="0.35">
      <c r="A4581" s="45" t="s">
        <v>65</v>
      </c>
      <c r="B4581" s="45" t="s">
        <v>69</v>
      </c>
      <c r="C4581" s="45" t="s">
        <v>40</v>
      </c>
      <c r="D4581" s="45">
        <v>241</v>
      </c>
      <c r="E4581" s="45">
        <v>4.9767555799999997E-3</v>
      </c>
      <c r="F4581" s="45">
        <v>1.09708751E-3</v>
      </c>
      <c r="G4581" s="45">
        <v>5.3322356000000003E-4</v>
      </c>
      <c r="H4581" s="45">
        <v>3.3464439900000001E-3</v>
      </c>
    </row>
    <row r="4582" spans="1:8" x14ac:dyDescent="0.35">
      <c r="A4582" s="45" t="s">
        <v>65</v>
      </c>
      <c r="B4582" s="45" t="s">
        <v>70</v>
      </c>
      <c r="C4582" s="45" t="s">
        <v>40</v>
      </c>
      <c r="D4582" s="45">
        <v>670</v>
      </c>
      <c r="E4582" s="45">
        <v>4.8277360699999997E-3</v>
      </c>
      <c r="F4582" s="45">
        <v>8.3863641999999997E-4</v>
      </c>
      <c r="G4582" s="45">
        <v>5.2040123000000004E-4</v>
      </c>
      <c r="H4582" s="45">
        <v>3.4686979299999999E-3</v>
      </c>
    </row>
    <row r="4583" spans="1:8" x14ac:dyDescent="0.35">
      <c r="A4583" s="45" t="s">
        <v>65</v>
      </c>
      <c r="B4583" s="45" t="s">
        <v>71</v>
      </c>
      <c r="C4583" s="45" t="s">
        <v>40</v>
      </c>
      <c r="D4583" s="45">
        <v>114</v>
      </c>
      <c r="E4583" s="45">
        <v>4.5962270200000004E-3</v>
      </c>
      <c r="F4583" s="45">
        <v>9.2105237000000004E-4</v>
      </c>
      <c r="G4583" s="45">
        <v>5.3890489000000001E-4</v>
      </c>
      <c r="H4583" s="45">
        <v>3.13626926E-3</v>
      </c>
    </row>
    <row r="4584" spans="1:8" x14ac:dyDescent="0.35">
      <c r="A4584" s="45" t="s">
        <v>65</v>
      </c>
      <c r="B4584" s="45" t="s">
        <v>69</v>
      </c>
      <c r="C4584" s="45" t="s">
        <v>41</v>
      </c>
      <c r="D4584" s="45">
        <v>101</v>
      </c>
      <c r="E4584" s="45">
        <v>4.8444946299999996E-3</v>
      </c>
      <c r="F4584" s="45">
        <v>7.7569190999999995E-4</v>
      </c>
      <c r="G4584" s="45">
        <v>8.4983472999999995E-4</v>
      </c>
      <c r="H4584" s="45">
        <v>3.21896745E-3</v>
      </c>
    </row>
    <row r="4585" spans="1:8" x14ac:dyDescent="0.35">
      <c r="A4585" s="45" t="s">
        <v>65</v>
      </c>
      <c r="B4585" s="45" t="s">
        <v>70</v>
      </c>
      <c r="C4585" s="45" t="s">
        <v>41</v>
      </c>
      <c r="D4585" s="45">
        <v>281</v>
      </c>
      <c r="E4585" s="45">
        <v>6.9217903300000001E-3</v>
      </c>
      <c r="F4585" s="45">
        <v>6.4818909000000004E-4</v>
      </c>
      <c r="G4585" s="45">
        <v>1.32372788E-3</v>
      </c>
      <c r="H4585" s="45">
        <v>4.9498729E-3</v>
      </c>
    </row>
    <row r="4586" spans="1:8" x14ac:dyDescent="0.35">
      <c r="A4586" s="45" t="s">
        <v>65</v>
      </c>
      <c r="B4586" s="45" t="s">
        <v>71</v>
      </c>
      <c r="C4586" s="45" t="s">
        <v>41</v>
      </c>
      <c r="D4586" s="45">
        <v>63</v>
      </c>
      <c r="E4586" s="45">
        <v>5.9472366999999996E-3</v>
      </c>
      <c r="F4586" s="45">
        <v>7.1942950000000001E-4</v>
      </c>
      <c r="G4586" s="45">
        <v>1.21858443E-3</v>
      </c>
      <c r="H4586" s="45">
        <v>4.0092222900000004E-3</v>
      </c>
    </row>
    <row r="4587" spans="1:8" x14ac:dyDescent="0.35">
      <c r="A4587" s="45" t="s">
        <v>65</v>
      </c>
      <c r="B4587" s="45" t="s">
        <v>69</v>
      </c>
      <c r="C4587" s="45" t="s">
        <v>42</v>
      </c>
      <c r="D4587" s="45">
        <v>78</v>
      </c>
      <c r="E4587" s="45">
        <v>5.0753796099999998E-3</v>
      </c>
      <c r="F4587" s="45">
        <v>1.06748554E-3</v>
      </c>
      <c r="G4587" s="45">
        <v>1.4745071200000001E-3</v>
      </c>
      <c r="H4587" s="45">
        <v>2.5333865499999999E-3</v>
      </c>
    </row>
    <row r="4588" spans="1:8" x14ac:dyDescent="0.35">
      <c r="A4588" s="45" t="s">
        <v>65</v>
      </c>
      <c r="B4588" s="45" t="s">
        <v>70</v>
      </c>
      <c r="C4588" s="45" t="s">
        <v>42</v>
      </c>
      <c r="D4588" s="45">
        <v>239</v>
      </c>
      <c r="E4588" s="45">
        <v>7.1522932800000003E-3</v>
      </c>
      <c r="F4588" s="45">
        <v>9.0243854999999995E-4</v>
      </c>
      <c r="G4588" s="45">
        <v>1.69703021E-3</v>
      </c>
      <c r="H4588" s="45">
        <v>4.5528240500000003E-3</v>
      </c>
    </row>
    <row r="4589" spans="1:8" x14ac:dyDescent="0.35">
      <c r="A4589" s="45" t="s">
        <v>65</v>
      </c>
      <c r="B4589" s="45" t="s">
        <v>71</v>
      </c>
      <c r="C4589" s="45" t="s">
        <v>42</v>
      </c>
      <c r="D4589" s="45">
        <v>52</v>
      </c>
      <c r="E4589" s="45">
        <v>7.73214896E-3</v>
      </c>
      <c r="F4589" s="45">
        <v>8.6694240999999998E-4</v>
      </c>
      <c r="G4589" s="45">
        <v>2.1683580299999999E-3</v>
      </c>
      <c r="H4589" s="45">
        <v>4.6968480399999998E-3</v>
      </c>
    </row>
    <row r="4590" spans="1:8" x14ac:dyDescent="0.35">
      <c r="A4590" s="45" t="s">
        <v>65</v>
      </c>
      <c r="B4590" s="45" t="s">
        <v>69</v>
      </c>
      <c r="C4590" s="45" t="s">
        <v>43</v>
      </c>
      <c r="D4590" s="45">
        <v>74</v>
      </c>
      <c r="E4590" s="45">
        <v>5.3478476200000003E-3</v>
      </c>
      <c r="F4590" s="45">
        <v>1.11283136E-3</v>
      </c>
      <c r="G4590" s="45">
        <v>1.0837397299999999E-3</v>
      </c>
      <c r="H4590" s="45">
        <v>3.1512760100000001E-3</v>
      </c>
    </row>
    <row r="4591" spans="1:8" x14ac:dyDescent="0.35">
      <c r="A4591" s="45" t="s">
        <v>65</v>
      </c>
      <c r="B4591" s="45" t="s">
        <v>70</v>
      </c>
      <c r="C4591" s="45" t="s">
        <v>43</v>
      </c>
      <c r="D4591" s="45">
        <v>255</v>
      </c>
      <c r="E4591" s="45">
        <v>6.8053737800000003E-3</v>
      </c>
      <c r="F4591" s="45">
        <v>8.0242349000000002E-4</v>
      </c>
      <c r="G4591" s="45">
        <v>1.32997434E-3</v>
      </c>
      <c r="H4591" s="45">
        <v>4.6729754400000002E-3</v>
      </c>
    </row>
    <row r="4592" spans="1:8" x14ac:dyDescent="0.35">
      <c r="A4592" s="45" t="s">
        <v>65</v>
      </c>
      <c r="B4592" s="45" t="s">
        <v>71</v>
      </c>
      <c r="C4592" s="45" t="s">
        <v>43</v>
      </c>
      <c r="D4592" s="45">
        <v>39</v>
      </c>
      <c r="E4592" s="45">
        <v>5.2961773400000004E-3</v>
      </c>
      <c r="F4592" s="45">
        <v>9.2444184999999999E-4</v>
      </c>
      <c r="G4592" s="45">
        <v>1.33517307E-3</v>
      </c>
      <c r="H4592" s="45">
        <v>3.0365619199999999E-3</v>
      </c>
    </row>
    <row r="4593" spans="1:8" x14ac:dyDescent="0.35">
      <c r="A4593" s="45" t="s">
        <v>65</v>
      </c>
      <c r="B4593" s="45" t="s">
        <v>69</v>
      </c>
      <c r="C4593" s="45" t="s">
        <v>44</v>
      </c>
      <c r="D4593" s="45">
        <v>25</v>
      </c>
      <c r="E4593" s="45">
        <v>6.5254626899999999E-3</v>
      </c>
      <c r="F4593" s="45">
        <v>8.5185163000000002E-4</v>
      </c>
      <c r="G4593" s="45">
        <v>1.0467590200000001E-3</v>
      </c>
      <c r="H4593" s="45">
        <v>4.6268516900000002E-3</v>
      </c>
    </row>
    <row r="4594" spans="1:8" x14ac:dyDescent="0.35">
      <c r="A4594" s="45" t="s">
        <v>65</v>
      </c>
      <c r="B4594" s="45" t="s">
        <v>70</v>
      </c>
      <c r="C4594" s="45" t="s">
        <v>44</v>
      </c>
      <c r="D4594" s="45">
        <v>120</v>
      </c>
      <c r="E4594" s="45">
        <v>7.1887536100000001E-3</v>
      </c>
      <c r="F4594" s="45">
        <v>6.4766566000000003E-4</v>
      </c>
      <c r="G4594" s="45">
        <v>1.2173995E-3</v>
      </c>
      <c r="H4594" s="45">
        <v>5.3236880499999998E-3</v>
      </c>
    </row>
    <row r="4595" spans="1:8" x14ac:dyDescent="0.35">
      <c r="A4595" s="45" t="s">
        <v>65</v>
      </c>
      <c r="B4595" s="45" t="s">
        <v>71</v>
      </c>
      <c r="C4595" s="45" t="s">
        <v>44</v>
      </c>
      <c r="D4595" s="45">
        <v>13</v>
      </c>
      <c r="E4595" s="45">
        <v>6.04344711E-3</v>
      </c>
      <c r="F4595" s="45">
        <v>7.1314079999999997E-4</v>
      </c>
      <c r="G4595" s="45">
        <v>1.30787013E-3</v>
      </c>
      <c r="H4595" s="45">
        <v>4.0224356199999997E-3</v>
      </c>
    </row>
    <row r="4596" spans="1:8" x14ac:dyDescent="0.35">
      <c r="A4596" s="45" t="s">
        <v>65</v>
      </c>
      <c r="B4596" s="45" t="s">
        <v>69</v>
      </c>
      <c r="C4596" s="45" t="s">
        <v>45</v>
      </c>
      <c r="D4596" s="45">
        <v>138</v>
      </c>
      <c r="E4596" s="45">
        <v>5.8064946900000004E-3</v>
      </c>
      <c r="F4596" s="45">
        <v>1.3981143600000001E-3</v>
      </c>
      <c r="G4596" s="45">
        <v>1.14960721E-3</v>
      </c>
      <c r="H4596" s="45">
        <v>3.2587725699999999E-3</v>
      </c>
    </row>
    <row r="4597" spans="1:8" x14ac:dyDescent="0.35">
      <c r="A4597" s="45" t="s">
        <v>65</v>
      </c>
      <c r="B4597" s="45" t="s">
        <v>70</v>
      </c>
      <c r="C4597" s="45" t="s">
        <v>45</v>
      </c>
      <c r="D4597" s="45">
        <v>396</v>
      </c>
      <c r="E4597" s="45">
        <v>6.1738037799999998E-3</v>
      </c>
      <c r="F4597" s="45">
        <v>1.0513991699999999E-3</v>
      </c>
      <c r="G4597" s="45">
        <v>1.42112653E-3</v>
      </c>
      <c r="H4597" s="45">
        <v>3.70127759E-3</v>
      </c>
    </row>
    <row r="4598" spans="1:8" x14ac:dyDescent="0.35">
      <c r="A4598" s="45" t="s">
        <v>65</v>
      </c>
      <c r="B4598" s="45" t="s">
        <v>71</v>
      </c>
      <c r="C4598" s="45" t="s">
        <v>45</v>
      </c>
      <c r="D4598" s="45">
        <v>60</v>
      </c>
      <c r="E4598" s="45">
        <v>5.6687883099999998E-3</v>
      </c>
      <c r="F4598" s="45">
        <v>1.2409333800000001E-3</v>
      </c>
      <c r="G4598" s="45">
        <v>1.3734565299999999E-3</v>
      </c>
      <c r="H4598" s="45">
        <v>3.0543978999999998E-3</v>
      </c>
    </row>
    <row r="4599" spans="1:8" x14ac:dyDescent="0.35">
      <c r="A4599" s="45" t="s">
        <v>65</v>
      </c>
      <c r="B4599" s="45" t="s">
        <v>69</v>
      </c>
      <c r="C4599" s="45" t="s">
        <v>46</v>
      </c>
      <c r="D4599" s="45">
        <v>57</v>
      </c>
      <c r="E4599" s="45">
        <v>5.4256007800000004E-3</v>
      </c>
      <c r="F4599" s="45">
        <v>6.9911449000000002E-4</v>
      </c>
      <c r="G4599" s="45">
        <v>1.1913171700000001E-3</v>
      </c>
      <c r="H4599" s="45">
        <v>3.53516866E-3</v>
      </c>
    </row>
    <row r="4600" spans="1:8" x14ac:dyDescent="0.35">
      <c r="A4600" s="45" t="s">
        <v>65</v>
      </c>
      <c r="B4600" s="45" t="s">
        <v>70</v>
      </c>
      <c r="C4600" s="45" t="s">
        <v>46</v>
      </c>
      <c r="D4600" s="45">
        <v>207</v>
      </c>
      <c r="E4600" s="45">
        <v>6.9282852200000002E-3</v>
      </c>
      <c r="F4600" s="45">
        <v>6.4278022000000001E-4</v>
      </c>
      <c r="G4600" s="45">
        <v>1.4765049499999999E-3</v>
      </c>
      <c r="H4600" s="45">
        <v>4.8089995999999998E-3</v>
      </c>
    </row>
    <row r="4601" spans="1:8" x14ac:dyDescent="0.35">
      <c r="A4601" s="45" t="s">
        <v>65</v>
      </c>
      <c r="B4601" s="45" t="s">
        <v>71</v>
      </c>
      <c r="C4601" s="45" t="s">
        <v>46</v>
      </c>
      <c r="D4601" s="45">
        <v>33</v>
      </c>
      <c r="E4601" s="45">
        <v>5.3763325199999998E-3</v>
      </c>
      <c r="F4601" s="45">
        <v>5.3240719000000004E-4</v>
      </c>
      <c r="G4601" s="45">
        <v>1.2257994199999999E-3</v>
      </c>
      <c r="H4601" s="45">
        <v>3.6181254299999998E-3</v>
      </c>
    </row>
    <row r="4602" spans="1:8" x14ac:dyDescent="0.35">
      <c r="A4602" s="45" t="s">
        <v>65</v>
      </c>
      <c r="B4602" s="45" t="s">
        <v>69</v>
      </c>
      <c r="C4602" s="45" t="s">
        <v>47</v>
      </c>
      <c r="D4602" s="45">
        <v>38</v>
      </c>
      <c r="E4602" s="45">
        <v>5.4888521100000002E-3</v>
      </c>
      <c r="F4602" s="45">
        <v>6.2408597000000005E-4</v>
      </c>
      <c r="G4602" s="45">
        <v>1.0179091500000001E-3</v>
      </c>
      <c r="H4602" s="45">
        <v>3.8352823899999999E-3</v>
      </c>
    </row>
    <row r="4603" spans="1:8" x14ac:dyDescent="0.35">
      <c r="A4603" s="45" t="s">
        <v>65</v>
      </c>
      <c r="B4603" s="45" t="s">
        <v>70</v>
      </c>
      <c r="C4603" s="45" t="s">
        <v>47</v>
      </c>
      <c r="D4603" s="45">
        <v>168</v>
      </c>
      <c r="E4603" s="45">
        <v>7.2636268299999997E-3</v>
      </c>
      <c r="F4603" s="45">
        <v>3.4839316999999998E-4</v>
      </c>
      <c r="G4603" s="45">
        <v>1.68829892E-3</v>
      </c>
      <c r="H4603" s="45">
        <v>5.2146712600000004E-3</v>
      </c>
    </row>
    <row r="4604" spans="1:8" x14ac:dyDescent="0.35">
      <c r="A4604" s="45" t="s">
        <v>65</v>
      </c>
      <c r="B4604" s="45" t="s">
        <v>71</v>
      </c>
      <c r="C4604" s="45" t="s">
        <v>47</v>
      </c>
      <c r="D4604" s="45">
        <v>36</v>
      </c>
      <c r="E4604" s="45">
        <v>5.4202028999999997E-3</v>
      </c>
      <c r="F4604" s="45">
        <v>1.2667158000000001E-4</v>
      </c>
      <c r="G4604" s="45">
        <v>1.5949715000000001E-3</v>
      </c>
      <c r="H4604" s="45">
        <v>3.68698539E-3</v>
      </c>
    </row>
    <row r="4605" spans="1:8" x14ac:dyDescent="0.35">
      <c r="A4605" s="45" t="s">
        <v>65</v>
      </c>
      <c r="B4605" s="45" t="s">
        <v>69</v>
      </c>
      <c r="C4605" s="45" t="s">
        <v>48</v>
      </c>
      <c r="D4605" s="45">
        <v>180</v>
      </c>
      <c r="E4605" s="45">
        <v>5.3481221699999996E-3</v>
      </c>
      <c r="F4605" s="45">
        <v>1.2401618000000001E-3</v>
      </c>
      <c r="G4605" s="45">
        <v>7.2382949000000005E-4</v>
      </c>
      <c r="H4605" s="45">
        <v>3.3841304000000001E-3</v>
      </c>
    </row>
    <row r="4606" spans="1:8" x14ac:dyDescent="0.35">
      <c r="A4606" s="45" t="s">
        <v>65</v>
      </c>
      <c r="B4606" s="45" t="s">
        <v>70</v>
      </c>
      <c r="C4606" s="45" t="s">
        <v>48</v>
      </c>
      <c r="D4606" s="45">
        <v>494</v>
      </c>
      <c r="E4606" s="45">
        <v>5.4876103499999999E-3</v>
      </c>
      <c r="F4606" s="45">
        <v>9.9258203999999994E-4</v>
      </c>
      <c r="G4606" s="45">
        <v>7.6466182000000001E-4</v>
      </c>
      <c r="H4606" s="45">
        <v>3.7303660100000001E-3</v>
      </c>
    </row>
    <row r="4607" spans="1:8" x14ac:dyDescent="0.35">
      <c r="A4607" s="45" t="s">
        <v>65</v>
      </c>
      <c r="B4607" s="45" t="s">
        <v>71</v>
      </c>
      <c r="C4607" s="45" t="s">
        <v>48</v>
      </c>
      <c r="D4607" s="45">
        <v>40</v>
      </c>
      <c r="E4607" s="45">
        <v>5.48929369E-3</v>
      </c>
      <c r="F4607" s="45">
        <v>1.2022566399999999E-3</v>
      </c>
      <c r="G4607" s="45">
        <v>6.7939794000000003E-4</v>
      </c>
      <c r="H4607" s="45">
        <v>3.6076386900000001E-3</v>
      </c>
    </row>
    <row r="4608" spans="1:8" x14ac:dyDescent="0.35">
      <c r="A4608" s="45" t="s">
        <v>65</v>
      </c>
      <c r="B4608" s="45" t="s">
        <v>69</v>
      </c>
      <c r="C4608" s="45" t="s">
        <v>49</v>
      </c>
      <c r="D4608" s="45">
        <v>105</v>
      </c>
      <c r="E4608" s="45">
        <v>6.2320324000000003E-3</v>
      </c>
      <c r="F4608" s="45">
        <v>1.08807298E-3</v>
      </c>
      <c r="G4608" s="45">
        <v>1.06889306E-3</v>
      </c>
      <c r="H4608" s="45">
        <v>4.0750658800000001E-3</v>
      </c>
    </row>
    <row r="4609" spans="1:8" x14ac:dyDescent="0.35">
      <c r="A4609" s="45" t="s">
        <v>65</v>
      </c>
      <c r="B4609" s="45" t="s">
        <v>70</v>
      </c>
      <c r="C4609" s="45" t="s">
        <v>49</v>
      </c>
      <c r="D4609" s="45">
        <v>425</v>
      </c>
      <c r="E4609" s="45">
        <v>6.7372274200000002E-3</v>
      </c>
      <c r="F4609" s="45">
        <v>8.6195512999999999E-4</v>
      </c>
      <c r="G4609" s="45">
        <v>1.05114356E-3</v>
      </c>
      <c r="H4609" s="45">
        <v>4.8241282900000002E-3</v>
      </c>
    </row>
    <row r="4610" spans="1:8" x14ac:dyDescent="0.35">
      <c r="A4610" s="45" t="s">
        <v>65</v>
      </c>
      <c r="B4610" s="45" t="s">
        <v>71</v>
      </c>
      <c r="C4610" s="45" t="s">
        <v>49</v>
      </c>
      <c r="D4610" s="45">
        <v>68</v>
      </c>
      <c r="E4610" s="45">
        <v>7.0395899200000004E-3</v>
      </c>
      <c r="F4610" s="45">
        <v>9.1026669999999998E-4</v>
      </c>
      <c r="G4610" s="45">
        <v>1.46360951E-3</v>
      </c>
      <c r="H4610" s="45">
        <v>4.6657133099999998E-3</v>
      </c>
    </row>
    <row r="4611" spans="1:8" x14ac:dyDescent="0.35">
      <c r="A4611" s="45" t="s">
        <v>65</v>
      </c>
      <c r="B4611" s="45" t="s">
        <v>69</v>
      </c>
      <c r="C4611" s="45" t="s">
        <v>50</v>
      </c>
      <c r="D4611" s="45">
        <v>54</v>
      </c>
      <c r="E4611" s="45">
        <v>5.86076793E-3</v>
      </c>
      <c r="F4611" s="45">
        <v>6.9251518000000003E-4</v>
      </c>
      <c r="G4611" s="45">
        <v>1.70331765E-3</v>
      </c>
      <c r="H4611" s="45">
        <v>3.4649345800000001E-3</v>
      </c>
    </row>
    <row r="4612" spans="1:8" x14ac:dyDescent="0.35">
      <c r="A4612" s="45" t="s">
        <v>65</v>
      </c>
      <c r="B4612" s="45" t="s">
        <v>70</v>
      </c>
      <c r="C4612" s="45" t="s">
        <v>50</v>
      </c>
      <c r="D4612" s="45">
        <v>183</v>
      </c>
      <c r="E4612" s="45">
        <v>7.4813421099999998E-3</v>
      </c>
      <c r="F4612" s="45">
        <v>7.3555430000000002E-4</v>
      </c>
      <c r="G4612" s="45">
        <v>2.0139519100000002E-3</v>
      </c>
      <c r="H4612" s="45">
        <v>4.7318354300000002E-3</v>
      </c>
    </row>
    <row r="4613" spans="1:8" x14ac:dyDescent="0.35">
      <c r="A4613" s="45" t="s">
        <v>65</v>
      </c>
      <c r="B4613" s="45" t="s">
        <v>71</v>
      </c>
      <c r="C4613" s="45" t="s">
        <v>50</v>
      </c>
      <c r="D4613" s="45">
        <v>39</v>
      </c>
      <c r="E4613" s="45">
        <v>6.6657760899999996E-3</v>
      </c>
      <c r="F4613" s="45">
        <v>7.0572147000000005E-4</v>
      </c>
      <c r="G4613" s="45">
        <v>1.89874139E-3</v>
      </c>
      <c r="H4613" s="45">
        <v>4.06131267E-3</v>
      </c>
    </row>
    <row r="4614" spans="1:8" x14ac:dyDescent="0.35">
      <c r="A4614" s="45" t="s">
        <v>65</v>
      </c>
      <c r="B4614" s="45" t="s">
        <v>69</v>
      </c>
      <c r="C4614" s="45" t="s">
        <v>51</v>
      </c>
      <c r="D4614" s="45">
        <v>141</v>
      </c>
      <c r="E4614" s="45">
        <v>5.33277492E-3</v>
      </c>
      <c r="F4614" s="45">
        <v>7.9959590000000004E-4</v>
      </c>
      <c r="G4614" s="45">
        <v>8.2857210999999996E-4</v>
      </c>
      <c r="H4614" s="45">
        <v>3.7046064300000001E-3</v>
      </c>
    </row>
    <row r="4615" spans="1:8" x14ac:dyDescent="0.35">
      <c r="A4615" s="45" t="s">
        <v>65</v>
      </c>
      <c r="B4615" s="45" t="s">
        <v>70</v>
      </c>
      <c r="C4615" s="45" t="s">
        <v>51</v>
      </c>
      <c r="D4615" s="45">
        <v>330</v>
      </c>
      <c r="E4615" s="45">
        <v>5.9699071800000001E-3</v>
      </c>
      <c r="F4615" s="45">
        <v>7.3898685999999999E-4</v>
      </c>
      <c r="G4615" s="45">
        <v>8.9278174999999997E-4</v>
      </c>
      <c r="H4615" s="45">
        <v>4.3381380899999997E-3</v>
      </c>
    </row>
    <row r="4616" spans="1:8" x14ac:dyDescent="0.35">
      <c r="A4616" s="45" t="s">
        <v>65</v>
      </c>
      <c r="B4616" s="45" t="s">
        <v>71</v>
      </c>
      <c r="C4616" s="45" t="s">
        <v>51</v>
      </c>
      <c r="D4616" s="45">
        <v>71</v>
      </c>
      <c r="E4616" s="45">
        <v>6.4583330699999998E-3</v>
      </c>
      <c r="F4616" s="45">
        <v>9.2413249999999999E-4</v>
      </c>
      <c r="G4616" s="45">
        <v>9.6081094999999998E-4</v>
      </c>
      <c r="H4616" s="45">
        <v>4.57338916E-3</v>
      </c>
    </row>
    <row r="4617" spans="1:8" x14ac:dyDescent="0.35">
      <c r="A4617" s="45" t="s">
        <v>65</v>
      </c>
      <c r="B4617" s="45" t="s">
        <v>69</v>
      </c>
      <c r="C4617" s="45" t="s">
        <v>52</v>
      </c>
      <c r="D4617" s="45">
        <v>198</v>
      </c>
      <c r="E4617" s="45">
        <v>4.0935977700000004E-3</v>
      </c>
      <c r="F4617" s="45">
        <v>7.1133769999999995E-4</v>
      </c>
      <c r="G4617" s="45">
        <v>5.0990202000000004E-4</v>
      </c>
      <c r="H4617" s="45">
        <v>2.8723575700000002E-3</v>
      </c>
    </row>
    <row r="4618" spans="1:8" x14ac:dyDescent="0.35">
      <c r="A4618" s="45" t="s">
        <v>65</v>
      </c>
      <c r="B4618" s="45" t="s">
        <v>70</v>
      </c>
      <c r="C4618" s="45" t="s">
        <v>52</v>
      </c>
      <c r="D4618" s="45">
        <v>389</v>
      </c>
      <c r="E4618" s="45">
        <v>4.5357276499999998E-3</v>
      </c>
      <c r="F4618" s="45">
        <v>6.9450369999999998E-4</v>
      </c>
      <c r="G4618" s="45">
        <v>5.0598614000000003E-4</v>
      </c>
      <c r="H4618" s="45">
        <v>3.3352373000000001E-3</v>
      </c>
    </row>
    <row r="4619" spans="1:8" x14ac:dyDescent="0.35">
      <c r="A4619" s="45" t="s">
        <v>65</v>
      </c>
      <c r="B4619" s="45" t="s">
        <v>71</v>
      </c>
      <c r="C4619" s="45" t="s">
        <v>52</v>
      </c>
      <c r="D4619" s="45">
        <v>42</v>
      </c>
      <c r="E4619" s="45">
        <v>4.2636682299999999E-3</v>
      </c>
      <c r="F4619" s="45">
        <v>9.2675237000000002E-4</v>
      </c>
      <c r="G4619" s="45">
        <v>5.2717132000000002E-4</v>
      </c>
      <c r="H4619" s="45">
        <v>2.8097440099999998E-3</v>
      </c>
    </row>
    <row r="4620" spans="1:8" x14ac:dyDescent="0.35">
      <c r="A4620" s="45" t="s">
        <v>65</v>
      </c>
      <c r="B4620" s="45" t="s">
        <v>69</v>
      </c>
      <c r="C4620" s="45" t="s">
        <v>53</v>
      </c>
      <c r="D4620" s="45">
        <v>22</v>
      </c>
      <c r="E4620" s="45">
        <v>4.7332699699999996E-3</v>
      </c>
      <c r="F4620" s="45">
        <v>7.6651911999999997E-4</v>
      </c>
      <c r="G4620" s="45">
        <v>1.27262177E-3</v>
      </c>
      <c r="H4620" s="45">
        <v>2.6941285300000001E-3</v>
      </c>
    </row>
    <row r="4621" spans="1:8" x14ac:dyDescent="0.35">
      <c r="A4621" s="45" t="s">
        <v>65</v>
      </c>
      <c r="B4621" s="45" t="s">
        <v>70</v>
      </c>
      <c r="C4621" s="45" t="s">
        <v>53</v>
      </c>
      <c r="D4621" s="45">
        <v>129</v>
      </c>
      <c r="E4621" s="45">
        <v>6.0701081399999997E-3</v>
      </c>
      <c r="F4621" s="45">
        <v>7.0359576E-4</v>
      </c>
      <c r="G4621" s="45">
        <v>1.1884508E-3</v>
      </c>
      <c r="H4621" s="45">
        <v>4.17806106E-3</v>
      </c>
    </row>
    <row r="4622" spans="1:8" x14ac:dyDescent="0.35">
      <c r="A4622" s="45" t="s">
        <v>65</v>
      </c>
      <c r="B4622" s="45" t="s">
        <v>71</v>
      </c>
      <c r="C4622" s="45" t="s">
        <v>53</v>
      </c>
      <c r="D4622" s="45">
        <v>12</v>
      </c>
      <c r="E4622" s="45">
        <v>5.8670907899999996E-3</v>
      </c>
      <c r="F4622" s="45">
        <v>8.6805526E-4</v>
      </c>
      <c r="G4622" s="45">
        <v>1.23167418E-3</v>
      </c>
      <c r="H4622" s="45">
        <v>3.7673608100000002E-3</v>
      </c>
    </row>
    <row r="4623" spans="1:8" x14ac:dyDescent="0.35">
      <c r="A4623" s="45" t="s">
        <v>65</v>
      </c>
      <c r="B4623" s="45" t="s">
        <v>69</v>
      </c>
      <c r="C4623" s="45" t="s">
        <v>54</v>
      </c>
      <c r="D4623" s="45">
        <v>591</v>
      </c>
      <c r="E4623" s="45">
        <v>4.5880528099999998E-3</v>
      </c>
      <c r="F4623" s="45">
        <v>1.01091973E-3</v>
      </c>
      <c r="G4623" s="45">
        <v>7.1112967000000005E-4</v>
      </c>
      <c r="H4623" s="45">
        <v>2.8660029200000001E-3</v>
      </c>
    </row>
    <row r="4624" spans="1:8" x14ac:dyDescent="0.35">
      <c r="A4624" s="45" t="s">
        <v>65</v>
      </c>
      <c r="B4624" s="45" t="s">
        <v>70</v>
      </c>
      <c r="C4624" s="45" t="s">
        <v>54</v>
      </c>
      <c r="D4624" s="45">
        <v>1072</v>
      </c>
      <c r="E4624" s="45">
        <v>4.3186733199999999E-3</v>
      </c>
      <c r="F4624" s="45">
        <v>7.2283955000000005E-4</v>
      </c>
      <c r="G4624" s="45">
        <v>7.0543525999999996E-4</v>
      </c>
      <c r="H4624" s="45">
        <v>2.8903980300000001E-3</v>
      </c>
    </row>
    <row r="4625" spans="1:8" x14ac:dyDescent="0.35">
      <c r="A4625" s="45" t="s">
        <v>65</v>
      </c>
      <c r="B4625" s="45" t="s">
        <v>71</v>
      </c>
      <c r="C4625" s="45" t="s">
        <v>54</v>
      </c>
      <c r="D4625" s="45">
        <v>146</v>
      </c>
      <c r="E4625" s="45">
        <v>4.34122885E-3</v>
      </c>
      <c r="F4625" s="45">
        <v>9.0182623000000005E-4</v>
      </c>
      <c r="G4625" s="45">
        <v>7.5255239000000004E-4</v>
      </c>
      <c r="H4625" s="45">
        <v>2.6868497000000001E-3</v>
      </c>
    </row>
    <row r="4626" spans="1:8" x14ac:dyDescent="0.35">
      <c r="A4626" s="45" t="s">
        <v>65</v>
      </c>
      <c r="B4626" s="45" t="s">
        <v>69</v>
      </c>
      <c r="C4626" s="45" t="s">
        <v>55</v>
      </c>
      <c r="D4626" s="45">
        <v>162</v>
      </c>
      <c r="E4626" s="45">
        <v>5.3509371199999996E-3</v>
      </c>
      <c r="F4626" s="45">
        <v>1.02930648E-3</v>
      </c>
      <c r="G4626" s="45">
        <v>1.43082682E-3</v>
      </c>
      <c r="H4626" s="45">
        <v>2.8908033599999998E-3</v>
      </c>
    </row>
    <row r="4627" spans="1:8" x14ac:dyDescent="0.35">
      <c r="A4627" s="45" t="s">
        <v>65</v>
      </c>
      <c r="B4627" s="45" t="s">
        <v>70</v>
      </c>
      <c r="C4627" s="45" t="s">
        <v>55</v>
      </c>
      <c r="D4627" s="45">
        <v>290</v>
      </c>
      <c r="E4627" s="45">
        <v>6.2968149100000002E-3</v>
      </c>
      <c r="F4627" s="45">
        <v>7.9749336E-4</v>
      </c>
      <c r="G4627" s="45">
        <v>1.57722675E-3</v>
      </c>
      <c r="H4627" s="45">
        <v>3.9220942699999999E-3</v>
      </c>
    </row>
    <row r="4628" spans="1:8" x14ac:dyDescent="0.35">
      <c r="A4628" s="45" t="s">
        <v>65</v>
      </c>
      <c r="B4628" s="45" t="s">
        <v>71</v>
      </c>
      <c r="C4628" s="45" t="s">
        <v>55</v>
      </c>
      <c r="D4628" s="45">
        <v>44</v>
      </c>
      <c r="E4628" s="45">
        <v>6.3123419599999996E-3</v>
      </c>
      <c r="F4628" s="45">
        <v>7.5678637E-4</v>
      </c>
      <c r="G4628" s="45">
        <v>1.55066265E-3</v>
      </c>
      <c r="H4628" s="45">
        <v>4.0048924500000003E-3</v>
      </c>
    </row>
    <row r="4629" spans="1:8" x14ac:dyDescent="0.35">
      <c r="A4629" s="45" t="s">
        <v>65</v>
      </c>
      <c r="B4629" s="45" t="s">
        <v>69</v>
      </c>
      <c r="C4629" s="45" t="s">
        <v>56</v>
      </c>
      <c r="D4629" s="45">
        <v>280</v>
      </c>
      <c r="E4629" s="45">
        <v>5.2427659600000004E-3</v>
      </c>
      <c r="F4629" s="45">
        <v>1.1983711199999999E-3</v>
      </c>
      <c r="G4629" s="45">
        <v>8.4738732999999999E-4</v>
      </c>
      <c r="H4629" s="45">
        <v>3.1970070399999998E-3</v>
      </c>
    </row>
    <row r="4630" spans="1:8" x14ac:dyDescent="0.35">
      <c r="A4630" s="45" t="s">
        <v>65</v>
      </c>
      <c r="B4630" s="45" t="s">
        <v>70</v>
      </c>
      <c r="C4630" s="45" t="s">
        <v>56</v>
      </c>
      <c r="D4630" s="45">
        <v>722</v>
      </c>
      <c r="E4630" s="45">
        <v>5.5004742599999998E-3</v>
      </c>
      <c r="F4630" s="45">
        <v>9.4149136999999996E-4</v>
      </c>
      <c r="G4630" s="45">
        <v>9.6172195999999998E-4</v>
      </c>
      <c r="H4630" s="45">
        <v>3.5972604400000001E-3</v>
      </c>
    </row>
    <row r="4631" spans="1:8" x14ac:dyDescent="0.35">
      <c r="A4631" s="45" t="s">
        <v>65</v>
      </c>
      <c r="B4631" s="45" t="s">
        <v>71</v>
      </c>
      <c r="C4631" s="45" t="s">
        <v>56</v>
      </c>
      <c r="D4631" s="45">
        <v>73</v>
      </c>
      <c r="E4631" s="45">
        <v>5.71521414E-3</v>
      </c>
      <c r="F4631" s="45">
        <v>1.0736933400000001E-3</v>
      </c>
      <c r="G4631" s="45">
        <v>1.11729427E-3</v>
      </c>
      <c r="H4631" s="45">
        <v>3.5242260399999999E-3</v>
      </c>
    </row>
    <row r="4632" spans="1:8" x14ac:dyDescent="0.35">
      <c r="A4632" s="45" t="s">
        <v>66</v>
      </c>
      <c r="B4632" s="45" t="s">
        <v>69</v>
      </c>
      <c r="C4632" s="45" t="s">
        <v>9</v>
      </c>
      <c r="D4632" s="45">
        <v>9589</v>
      </c>
      <c r="E4632" s="45">
        <v>4.8708261400000003E-3</v>
      </c>
      <c r="F4632" s="45">
        <v>9.5284574999999995E-4</v>
      </c>
      <c r="G4632" s="45">
        <v>8.5252826000000001E-4</v>
      </c>
      <c r="H4632" s="45">
        <v>3.06541905E-3</v>
      </c>
    </row>
    <row r="4633" spans="1:8" x14ac:dyDescent="0.35">
      <c r="A4633" s="45" t="s">
        <v>66</v>
      </c>
      <c r="B4633" s="45" t="s">
        <v>70</v>
      </c>
      <c r="C4633" s="45" t="s">
        <v>9</v>
      </c>
      <c r="D4633" s="45">
        <v>16424</v>
      </c>
      <c r="E4633" s="45">
        <v>5.7120273000000003E-3</v>
      </c>
      <c r="F4633" s="45">
        <v>7.8462176999999995E-4</v>
      </c>
      <c r="G4633" s="45">
        <v>1.0425043199999999E-3</v>
      </c>
      <c r="H4633" s="45">
        <v>3.8847950199999998E-3</v>
      </c>
    </row>
    <row r="4634" spans="1:8" x14ac:dyDescent="0.35">
      <c r="A4634" s="45" t="s">
        <v>66</v>
      </c>
      <c r="B4634" s="45" t="s">
        <v>71</v>
      </c>
      <c r="C4634" s="45" t="s">
        <v>9</v>
      </c>
      <c r="D4634" s="45">
        <v>2711</v>
      </c>
      <c r="E4634" s="45">
        <v>5.3897271399999998E-3</v>
      </c>
      <c r="F4634" s="45">
        <v>9.1357459999999999E-4</v>
      </c>
      <c r="G4634" s="45">
        <v>1.0979272700000001E-3</v>
      </c>
      <c r="H4634" s="45">
        <v>3.3780710999999999E-3</v>
      </c>
    </row>
    <row r="4635" spans="1:8" x14ac:dyDescent="0.35">
      <c r="A4635" s="45" t="s">
        <v>66</v>
      </c>
      <c r="B4635" s="45" t="s">
        <v>69</v>
      </c>
      <c r="C4635" s="45" t="s">
        <v>14</v>
      </c>
      <c r="D4635" s="45">
        <v>212</v>
      </c>
      <c r="E4635" s="45">
        <v>5.27461106E-3</v>
      </c>
      <c r="F4635" s="45">
        <v>1.14239361E-3</v>
      </c>
      <c r="G4635" s="45">
        <v>8.7968398999999997E-4</v>
      </c>
      <c r="H4635" s="45">
        <v>3.2525329499999999E-3</v>
      </c>
    </row>
    <row r="4636" spans="1:8" x14ac:dyDescent="0.35">
      <c r="A4636" s="45" t="s">
        <v>66</v>
      </c>
      <c r="B4636" s="45" t="s">
        <v>70</v>
      </c>
      <c r="C4636" s="45" t="s">
        <v>14</v>
      </c>
      <c r="D4636" s="45">
        <v>290</v>
      </c>
      <c r="E4636" s="45">
        <v>6.3935182899999997E-3</v>
      </c>
      <c r="F4636" s="45">
        <v>1.04402116E-3</v>
      </c>
      <c r="G4636" s="45">
        <v>1.0589477E-3</v>
      </c>
      <c r="H4636" s="45">
        <v>4.2905489399999996E-3</v>
      </c>
    </row>
    <row r="4637" spans="1:8" x14ac:dyDescent="0.35">
      <c r="A4637" s="45" t="s">
        <v>66</v>
      </c>
      <c r="B4637" s="45" t="s">
        <v>71</v>
      </c>
      <c r="C4637" s="45" t="s">
        <v>14</v>
      </c>
      <c r="D4637" s="45">
        <v>71</v>
      </c>
      <c r="E4637" s="45">
        <v>6.0465568899999997E-3</v>
      </c>
      <c r="F4637" s="45">
        <v>1.2071267699999999E-3</v>
      </c>
      <c r="G4637" s="45">
        <v>9.9879343000000001E-4</v>
      </c>
      <c r="H4637" s="45">
        <v>3.8406361599999999E-3</v>
      </c>
    </row>
    <row r="4638" spans="1:8" x14ac:dyDescent="0.35">
      <c r="A4638" s="45" t="s">
        <v>66</v>
      </c>
      <c r="B4638" s="45" t="s">
        <v>69</v>
      </c>
      <c r="C4638" s="45" t="s">
        <v>15</v>
      </c>
      <c r="D4638" s="45">
        <v>135</v>
      </c>
      <c r="E4638" s="45">
        <v>5.9341561399999998E-3</v>
      </c>
      <c r="F4638" s="45">
        <v>1.1588646399999999E-3</v>
      </c>
      <c r="G4638" s="45">
        <v>1.4748797499999999E-3</v>
      </c>
      <c r="H4638" s="45">
        <v>3.3004112900000002E-3</v>
      </c>
    </row>
    <row r="4639" spans="1:8" x14ac:dyDescent="0.35">
      <c r="A4639" s="45" t="s">
        <v>66</v>
      </c>
      <c r="B4639" s="45" t="s">
        <v>70</v>
      </c>
      <c r="C4639" s="45" t="s">
        <v>15</v>
      </c>
      <c r="D4639" s="45">
        <v>207</v>
      </c>
      <c r="E4639" s="45">
        <v>6.3415299899999998E-3</v>
      </c>
      <c r="F4639" s="45">
        <v>8.2690308000000004E-4</v>
      </c>
      <c r="G4639" s="45">
        <v>1.5769813200000001E-3</v>
      </c>
      <c r="H4639" s="45">
        <v>3.9376451400000003E-3</v>
      </c>
    </row>
    <row r="4640" spans="1:8" x14ac:dyDescent="0.35">
      <c r="A4640" s="45" t="s">
        <v>66</v>
      </c>
      <c r="B4640" s="45" t="s">
        <v>71</v>
      </c>
      <c r="C4640" s="45" t="s">
        <v>15</v>
      </c>
      <c r="D4640" s="45">
        <v>62</v>
      </c>
      <c r="E4640" s="45">
        <v>6.4187572099999998E-3</v>
      </c>
      <c r="F4640" s="45">
        <v>1.0035840000000001E-3</v>
      </c>
      <c r="G4640" s="45">
        <v>1.5455120200000001E-3</v>
      </c>
      <c r="H4640" s="45">
        <v>3.8696607500000001E-3</v>
      </c>
    </row>
    <row r="4641" spans="1:8" x14ac:dyDescent="0.35">
      <c r="A4641" s="45" t="s">
        <v>66</v>
      </c>
      <c r="B4641" s="45" t="s">
        <v>69</v>
      </c>
      <c r="C4641" s="45" t="s">
        <v>16</v>
      </c>
      <c r="D4641" s="45">
        <v>133</v>
      </c>
      <c r="E4641" s="45">
        <v>4.8169031300000003E-3</v>
      </c>
      <c r="F4641" s="45">
        <v>7.6171305999999999E-4</v>
      </c>
      <c r="G4641" s="45">
        <v>5.7852941000000003E-4</v>
      </c>
      <c r="H4641" s="45">
        <v>3.4766601600000001E-3</v>
      </c>
    </row>
    <row r="4642" spans="1:8" x14ac:dyDescent="0.35">
      <c r="A4642" s="45" t="s">
        <v>66</v>
      </c>
      <c r="B4642" s="45" t="s">
        <v>70</v>
      </c>
      <c r="C4642" s="45" t="s">
        <v>16</v>
      </c>
      <c r="D4642" s="45">
        <v>217</v>
      </c>
      <c r="E4642" s="45">
        <v>5.3259406099999997E-3</v>
      </c>
      <c r="F4642" s="45">
        <v>5.9662460999999997E-4</v>
      </c>
      <c r="G4642" s="45">
        <v>5.9379772999999998E-4</v>
      </c>
      <c r="H4642" s="45">
        <v>4.1355177499999996E-3</v>
      </c>
    </row>
    <row r="4643" spans="1:8" x14ac:dyDescent="0.35">
      <c r="A4643" s="45" t="s">
        <v>66</v>
      </c>
      <c r="B4643" s="45" t="s">
        <v>71</v>
      </c>
      <c r="C4643" s="45" t="s">
        <v>16</v>
      </c>
      <c r="D4643" s="45">
        <v>23</v>
      </c>
      <c r="E4643" s="45">
        <v>5.4201889699999999E-3</v>
      </c>
      <c r="F4643" s="45">
        <v>6.8890878000000004E-4</v>
      </c>
      <c r="G4643" s="45">
        <v>6.4814785000000003E-4</v>
      </c>
      <c r="H4643" s="45">
        <v>4.0831318099999996E-3</v>
      </c>
    </row>
    <row r="4644" spans="1:8" x14ac:dyDescent="0.35">
      <c r="A4644" s="45" t="s">
        <v>66</v>
      </c>
      <c r="B4644" s="45" t="s">
        <v>69</v>
      </c>
      <c r="C4644" s="45" t="s">
        <v>17</v>
      </c>
      <c r="D4644" s="45">
        <v>93</v>
      </c>
      <c r="E4644" s="45">
        <v>5.7014135400000002E-3</v>
      </c>
      <c r="F4644" s="45">
        <v>7.7708061000000004E-4</v>
      </c>
      <c r="G4644" s="45">
        <v>7.4285617000000004E-4</v>
      </c>
      <c r="H4644" s="45">
        <v>4.1814762699999997E-3</v>
      </c>
    </row>
    <row r="4645" spans="1:8" x14ac:dyDescent="0.35">
      <c r="A4645" s="45" t="s">
        <v>66</v>
      </c>
      <c r="B4645" s="45" t="s">
        <v>70</v>
      </c>
      <c r="C4645" s="45" t="s">
        <v>17</v>
      </c>
      <c r="D4645" s="45">
        <v>244</v>
      </c>
      <c r="E4645" s="45">
        <v>6.2970075899999997E-3</v>
      </c>
      <c r="F4645" s="45">
        <v>6.5801433000000004E-4</v>
      </c>
      <c r="G4645" s="45">
        <v>7.8945600000000001E-4</v>
      </c>
      <c r="H4645" s="45">
        <v>4.84953681E-3</v>
      </c>
    </row>
    <row r="4646" spans="1:8" x14ac:dyDescent="0.35">
      <c r="A4646" s="45" t="s">
        <v>66</v>
      </c>
      <c r="B4646" s="45" t="s">
        <v>71</v>
      </c>
      <c r="C4646" s="45" t="s">
        <v>17</v>
      </c>
      <c r="D4646" s="45">
        <v>23</v>
      </c>
      <c r="E4646" s="45">
        <v>7.0616946200000004E-3</v>
      </c>
      <c r="F4646" s="45">
        <v>1.2499997200000001E-3</v>
      </c>
      <c r="G4646" s="45">
        <v>8.8365514999999995E-4</v>
      </c>
      <c r="H4646" s="45">
        <v>4.9280392400000003E-3</v>
      </c>
    </row>
    <row r="4647" spans="1:8" x14ac:dyDescent="0.35">
      <c r="A4647" s="45" t="s">
        <v>66</v>
      </c>
      <c r="B4647" s="45" t="s">
        <v>69</v>
      </c>
      <c r="C4647" s="45" t="s">
        <v>18</v>
      </c>
      <c r="D4647" s="45">
        <v>64</v>
      </c>
      <c r="E4647" s="45">
        <v>5.4224534799999996E-3</v>
      </c>
      <c r="F4647" s="45">
        <v>6.9571010000000003E-4</v>
      </c>
      <c r="G4647" s="45">
        <v>1.0311773900000001E-3</v>
      </c>
      <c r="H4647" s="45">
        <v>3.69556544E-3</v>
      </c>
    </row>
    <row r="4648" spans="1:8" x14ac:dyDescent="0.35">
      <c r="A4648" s="45" t="s">
        <v>66</v>
      </c>
      <c r="B4648" s="45" t="s">
        <v>70</v>
      </c>
      <c r="C4648" s="45" t="s">
        <v>18</v>
      </c>
      <c r="D4648" s="45">
        <v>170</v>
      </c>
      <c r="E4648" s="45">
        <v>6.8398009699999996E-3</v>
      </c>
      <c r="F4648" s="45">
        <v>6.8886139999999995E-4</v>
      </c>
      <c r="G4648" s="45">
        <v>1.38167189E-3</v>
      </c>
      <c r="H4648" s="45">
        <v>4.7692671899999999E-3</v>
      </c>
    </row>
    <row r="4649" spans="1:8" x14ac:dyDescent="0.35">
      <c r="A4649" s="45" t="s">
        <v>66</v>
      </c>
      <c r="B4649" s="45" t="s">
        <v>71</v>
      </c>
      <c r="C4649" s="45" t="s">
        <v>18</v>
      </c>
      <c r="D4649" s="45">
        <v>24</v>
      </c>
      <c r="E4649" s="45">
        <v>6.8306325100000002E-3</v>
      </c>
      <c r="F4649" s="45">
        <v>6.5297048000000004E-4</v>
      </c>
      <c r="G4649" s="45">
        <v>1.0098377199999999E-3</v>
      </c>
      <c r="H4649" s="45">
        <v>5.1678238300000004E-3</v>
      </c>
    </row>
    <row r="4650" spans="1:8" x14ac:dyDescent="0.35">
      <c r="A4650" s="45" t="s">
        <v>66</v>
      </c>
      <c r="B4650" s="45" t="s">
        <v>69</v>
      </c>
      <c r="C4650" s="45" t="s">
        <v>19</v>
      </c>
      <c r="D4650" s="45">
        <v>62</v>
      </c>
      <c r="E4650" s="45">
        <v>5.6511347200000001E-3</v>
      </c>
      <c r="F4650" s="45">
        <v>1.03961295E-3</v>
      </c>
      <c r="G4650" s="45">
        <v>1.0588408800000001E-3</v>
      </c>
      <c r="H4650" s="45">
        <v>3.5526804299999999E-3</v>
      </c>
    </row>
    <row r="4651" spans="1:8" x14ac:dyDescent="0.35">
      <c r="A4651" s="45" t="s">
        <v>66</v>
      </c>
      <c r="B4651" s="45" t="s">
        <v>70</v>
      </c>
      <c r="C4651" s="45" t="s">
        <v>19</v>
      </c>
      <c r="D4651" s="45">
        <v>306</v>
      </c>
      <c r="E4651" s="45">
        <v>6.0749513399999998E-3</v>
      </c>
      <c r="F4651" s="45">
        <v>7.3847108999999995E-4</v>
      </c>
      <c r="G4651" s="45">
        <v>1.14723255E-3</v>
      </c>
      <c r="H4651" s="45">
        <v>4.1892472200000001E-3</v>
      </c>
    </row>
    <row r="4652" spans="1:8" x14ac:dyDescent="0.35">
      <c r="A4652" s="45" t="s">
        <v>66</v>
      </c>
      <c r="B4652" s="45" t="s">
        <v>71</v>
      </c>
      <c r="C4652" s="45" t="s">
        <v>19</v>
      </c>
      <c r="D4652" s="45">
        <v>23</v>
      </c>
      <c r="E4652" s="45">
        <v>6.0245569000000002E-3</v>
      </c>
      <c r="F4652" s="45">
        <v>9.8329280000000003E-4</v>
      </c>
      <c r="G4652" s="45">
        <v>1.32699259E-3</v>
      </c>
      <c r="H4652" s="45">
        <v>3.7142711600000001E-3</v>
      </c>
    </row>
    <row r="4653" spans="1:8" x14ac:dyDescent="0.35">
      <c r="A4653" s="45" t="s">
        <v>66</v>
      </c>
      <c r="B4653" s="45" t="s">
        <v>69</v>
      </c>
      <c r="C4653" s="45" t="s">
        <v>20</v>
      </c>
      <c r="D4653" s="45">
        <v>32</v>
      </c>
      <c r="E4653" s="45">
        <v>4.3681276600000003E-3</v>
      </c>
      <c r="F4653" s="45">
        <v>8.1705700000000005E-4</v>
      </c>
      <c r="G4653" s="45">
        <v>5.2553508000000005E-4</v>
      </c>
      <c r="H4653" s="45">
        <v>3.0255350000000002E-3</v>
      </c>
    </row>
    <row r="4654" spans="1:8" x14ac:dyDescent="0.35">
      <c r="A4654" s="45" t="s">
        <v>66</v>
      </c>
      <c r="B4654" s="45" t="s">
        <v>70</v>
      </c>
      <c r="C4654" s="45" t="s">
        <v>20</v>
      </c>
      <c r="D4654" s="45">
        <v>152</v>
      </c>
      <c r="E4654" s="45">
        <v>4.2977123799999998E-3</v>
      </c>
      <c r="F4654" s="45">
        <v>7.6259418000000005E-4</v>
      </c>
      <c r="G4654" s="45">
        <v>4.9981701000000002E-4</v>
      </c>
      <c r="H4654" s="45">
        <v>3.0353006800000002E-3</v>
      </c>
    </row>
    <row r="4655" spans="1:8" x14ac:dyDescent="0.35">
      <c r="A4655" s="45" t="s">
        <v>66</v>
      </c>
      <c r="B4655" s="45" t="s">
        <v>71</v>
      </c>
      <c r="C4655" s="45" t="s">
        <v>20</v>
      </c>
      <c r="D4655" s="45">
        <v>9</v>
      </c>
      <c r="E4655" s="45">
        <v>4.7505141900000001E-3</v>
      </c>
      <c r="F4655" s="45">
        <v>7.6260260999999998E-4</v>
      </c>
      <c r="G4655" s="45">
        <v>6.1728379000000003E-4</v>
      </c>
      <c r="H4655" s="45">
        <v>3.3706273099999998E-3</v>
      </c>
    </row>
    <row r="4656" spans="1:8" x14ac:dyDescent="0.35">
      <c r="A4656" s="45" t="s">
        <v>66</v>
      </c>
      <c r="B4656" s="45" t="s">
        <v>69</v>
      </c>
      <c r="C4656" s="45" t="s">
        <v>21</v>
      </c>
      <c r="D4656" s="45">
        <v>50</v>
      </c>
      <c r="E4656" s="45">
        <v>7.1048608800000001E-3</v>
      </c>
      <c r="F4656" s="45">
        <v>1.11574049E-3</v>
      </c>
      <c r="G4656" s="45">
        <v>2.0796293399999999E-3</v>
      </c>
      <c r="H4656" s="45">
        <v>3.9094904899999996E-3</v>
      </c>
    </row>
    <row r="4657" spans="1:8" x14ac:dyDescent="0.35">
      <c r="A4657" s="45" t="s">
        <v>66</v>
      </c>
      <c r="B4657" s="45" t="s">
        <v>70</v>
      </c>
      <c r="C4657" s="45" t="s">
        <v>21</v>
      </c>
      <c r="D4657" s="45">
        <v>172</v>
      </c>
      <c r="E4657" s="45">
        <v>7.9797181999999994E-3</v>
      </c>
      <c r="F4657" s="45">
        <v>1.1070734E-3</v>
      </c>
      <c r="G4657" s="45">
        <v>1.8837476000000001E-3</v>
      </c>
      <c r="H4657" s="45">
        <v>4.9888966900000003E-3</v>
      </c>
    </row>
    <row r="4658" spans="1:8" x14ac:dyDescent="0.35">
      <c r="A4658" s="45" t="s">
        <v>66</v>
      </c>
      <c r="B4658" s="45" t="s">
        <v>71</v>
      </c>
      <c r="C4658" s="45" t="s">
        <v>21</v>
      </c>
      <c r="D4658" s="45">
        <v>23</v>
      </c>
      <c r="E4658" s="45">
        <v>7.9136471200000006E-3</v>
      </c>
      <c r="F4658" s="45">
        <v>1.10205295E-3</v>
      </c>
      <c r="G4658" s="45">
        <v>1.9675923199999998E-3</v>
      </c>
      <c r="H4658" s="45">
        <v>4.84400135E-3</v>
      </c>
    </row>
    <row r="4659" spans="1:8" x14ac:dyDescent="0.35">
      <c r="A4659" s="45" t="s">
        <v>66</v>
      </c>
      <c r="B4659" s="45" t="s">
        <v>69</v>
      </c>
      <c r="C4659" s="45" t="s">
        <v>22</v>
      </c>
      <c r="D4659" s="45">
        <v>72</v>
      </c>
      <c r="E4659" s="45">
        <v>6.0697978600000001E-3</v>
      </c>
      <c r="F4659" s="45">
        <v>1.0315391E-3</v>
      </c>
      <c r="G4659" s="45">
        <v>1.29211655E-3</v>
      </c>
      <c r="H4659" s="45">
        <v>3.7461417299999998E-3</v>
      </c>
    </row>
    <row r="4660" spans="1:8" x14ac:dyDescent="0.35">
      <c r="A4660" s="45" t="s">
        <v>66</v>
      </c>
      <c r="B4660" s="45" t="s">
        <v>70</v>
      </c>
      <c r="C4660" s="45" t="s">
        <v>22</v>
      </c>
      <c r="D4660" s="45">
        <v>181</v>
      </c>
      <c r="E4660" s="45">
        <v>6.9370905199999996E-3</v>
      </c>
      <c r="F4660" s="45">
        <v>8.6293971000000005E-4</v>
      </c>
      <c r="G4660" s="45">
        <v>1.41382724E-3</v>
      </c>
      <c r="H4660" s="45">
        <v>4.6603230499999999E-3</v>
      </c>
    </row>
    <row r="4661" spans="1:8" x14ac:dyDescent="0.35">
      <c r="A4661" s="45" t="s">
        <v>66</v>
      </c>
      <c r="B4661" s="45" t="s">
        <v>71</v>
      </c>
      <c r="C4661" s="45" t="s">
        <v>22</v>
      </c>
      <c r="D4661" s="45">
        <v>15</v>
      </c>
      <c r="E4661" s="45">
        <v>7.3564813300000002E-3</v>
      </c>
      <c r="F4661" s="45">
        <v>9.8842572999999993E-4</v>
      </c>
      <c r="G4661" s="45">
        <v>2.35416643E-3</v>
      </c>
      <c r="H4661" s="45">
        <v>4.01388869E-3</v>
      </c>
    </row>
    <row r="4662" spans="1:8" x14ac:dyDescent="0.35">
      <c r="A4662" s="45" t="s">
        <v>66</v>
      </c>
      <c r="B4662" s="45" t="s">
        <v>69</v>
      </c>
      <c r="C4662" s="45" t="s">
        <v>23</v>
      </c>
      <c r="D4662" s="45">
        <v>88</v>
      </c>
      <c r="E4662" s="45">
        <v>5.7648093199999997E-3</v>
      </c>
      <c r="F4662" s="45">
        <v>1.02377922E-3</v>
      </c>
      <c r="G4662" s="45">
        <v>1.3546925E-3</v>
      </c>
      <c r="H4662" s="45">
        <v>3.3863370900000002E-3</v>
      </c>
    </row>
    <row r="4663" spans="1:8" x14ac:dyDescent="0.35">
      <c r="A4663" s="45" t="s">
        <v>66</v>
      </c>
      <c r="B4663" s="45" t="s">
        <v>70</v>
      </c>
      <c r="C4663" s="45" t="s">
        <v>23</v>
      </c>
      <c r="D4663" s="45">
        <v>309</v>
      </c>
      <c r="E4663" s="45">
        <v>6.4306901600000004E-3</v>
      </c>
      <c r="F4663" s="45">
        <v>9.6394408E-4</v>
      </c>
      <c r="G4663" s="45">
        <v>1.3970916400000001E-3</v>
      </c>
      <c r="H4663" s="45">
        <v>4.06965396E-3</v>
      </c>
    </row>
    <row r="4664" spans="1:8" x14ac:dyDescent="0.35">
      <c r="A4664" s="45" t="s">
        <v>66</v>
      </c>
      <c r="B4664" s="45" t="s">
        <v>71</v>
      </c>
      <c r="C4664" s="45" t="s">
        <v>23</v>
      </c>
      <c r="D4664" s="45">
        <v>37</v>
      </c>
      <c r="E4664" s="45">
        <v>5.9509507399999996E-3</v>
      </c>
      <c r="F4664" s="45">
        <v>9.6971950999999999E-4</v>
      </c>
      <c r="G4664" s="45">
        <v>1.24874851E-3</v>
      </c>
      <c r="H4664" s="45">
        <v>3.7324822200000001E-3</v>
      </c>
    </row>
    <row r="4665" spans="1:8" x14ac:dyDescent="0.35">
      <c r="A4665" s="45" t="s">
        <v>66</v>
      </c>
      <c r="B4665" s="45" t="s">
        <v>69</v>
      </c>
      <c r="C4665" s="45" t="s">
        <v>24</v>
      </c>
      <c r="D4665" s="45">
        <v>272</v>
      </c>
      <c r="E4665" s="45">
        <v>5.2933089199999998E-3</v>
      </c>
      <c r="F4665" s="45">
        <v>6.0466000999999999E-4</v>
      </c>
      <c r="G4665" s="45">
        <v>1.5031400799999999E-3</v>
      </c>
      <c r="H4665" s="45">
        <v>3.18550835E-3</v>
      </c>
    </row>
    <row r="4666" spans="1:8" x14ac:dyDescent="0.35">
      <c r="A4666" s="45" t="s">
        <v>66</v>
      </c>
      <c r="B4666" s="45" t="s">
        <v>70</v>
      </c>
      <c r="C4666" s="45" t="s">
        <v>24</v>
      </c>
      <c r="D4666" s="45">
        <v>542</v>
      </c>
      <c r="E4666" s="45">
        <v>6.6486646800000002E-3</v>
      </c>
      <c r="F4666" s="45">
        <v>5.6727887000000005E-4</v>
      </c>
      <c r="G4666" s="45">
        <v>1.7896890100000001E-3</v>
      </c>
      <c r="H4666" s="45">
        <v>4.2916963299999998E-3</v>
      </c>
    </row>
    <row r="4667" spans="1:8" x14ac:dyDescent="0.35">
      <c r="A4667" s="45" t="s">
        <v>66</v>
      </c>
      <c r="B4667" s="45" t="s">
        <v>71</v>
      </c>
      <c r="C4667" s="45" t="s">
        <v>24</v>
      </c>
      <c r="D4667" s="45">
        <v>97</v>
      </c>
      <c r="E4667" s="45">
        <v>5.6068630599999999E-3</v>
      </c>
      <c r="F4667" s="45">
        <v>6.9897837999999995E-4</v>
      </c>
      <c r="G4667" s="45">
        <v>1.7991120299999999E-3</v>
      </c>
      <c r="H4667" s="45">
        <v>3.1087722000000002E-3</v>
      </c>
    </row>
    <row r="4668" spans="1:8" x14ac:dyDescent="0.35">
      <c r="A4668" s="45" t="s">
        <v>66</v>
      </c>
      <c r="B4668" s="45" t="s">
        <v>69</v>
      </c>
      <c r="C4668" s="45" t="s">
        <v>25</v>
      </c>
      <c r="D4668" s="45">
        <v>220</v>
      </c>
      <c r="E4668" s="45">
        <v>5.3226533800000003E-3</v>
      </c>
      <c r="F4668" s="45">
        <v>6.9807425999999996E-4</v>
      </c>
      <c r="G4668" s="45">
        <v>1.3342274400000001E-3</v>
      </c>
      <c r="H4668" s="45">
        <v>3.2903512E-3</v>
      </c>
    </row>
    <row r="4669" spans="1:8" x14ac:dyDescent="0.35">
      <c r="A4669" s="45" t="s">
        <v>66</v>
      </c>
      <c r="B4669" s="45" t="s">
        <v>70</v>
      </c>
      <c r="C4669" s="45" t="s">
        <v>25</v>
      </c>
      <c r="D4669" s="45">
        <v>430</v>
      </c>
      <c r="E4669" s="45">
        <v>6.6153905899999999E-3</v>
      </c>
      <c r="F4669" s="45">
        <v>6.0683115999999996E-4</v>
      </c>
      <c r="G4669" s="45">
        <v>1.5598350399999999E-3</v>
      </c>
      <c r="H4669" s="45">
        <v>4.4487239099999997E-3</v>
      </c>
    </row>
    <row r="4670" spans="1:8" x14ac:dyDescent="0.35">
      <c r="A4670" s="45" t="s">
        <v>66</v>
      </c>
      <c r="B4670" s="45" t="s">
        <v>71</v>
      </c>
      <c r="C4670" s="45" t="s">
        <v>25</v>
      </c>
      <c r="D4670" s="45">
        <v>84</v>
      </c>
      <c r="E4670" s="45">
        <v>5.16823721E-3</v>
      </c>
      <c r="F4670" s="45">
        <v>7.6623100999999999E-4</v>
      </c>
      <c r="G4670" s="45">
        <v>1.08451805E-3</v>
      </c>
      <c r="H4670" s="45">
        <v>3.3174876200000002E-3</v>
      </c>
    </row>
    <row r="4671" spans="1:8" x14ac:dyDescent="0.35">
      <c r="A4671" s="45" t="s">
        <v>66</v>
      </c>
      <c r="B4671" s="45" t="s">
        <v>69</v>
      </c>
      <c r="C4671" s="45" t="s">
        <v>26</v>
      </c>
      <c r="D4671" s="45">
        <v>29</v>
      </c>
      <c r="E4671" s="45">
        <v>4.8411555700000001E-3</v>
      </c>
      <c r="F4671" s="45">
        <v>5.2961339999999999E-4</v>
      </c>
      <c r="G4671" s="45">
        <v>1.1103126799999999E-3</v>
      </c>
      <c r="H4671" s="45">
        <v>3.2012290600000001E-3</v>
      </c>
    </row>
    <row r="4672" spans="1:8" x14ac:dyDescent="0.35">
      <c r="A4672" s="45" t="s">
        <v>66</v>
      </c>
      <c r="B4672" s="45" t="s">
        <v>70</v>
      </c>
      <c r="C4672" s="45" t="s">
        <v>26</v>
      </c>
      <c r="D4672" s="45">
        <v>250</v>
      </c>
      <c r="E4672" s="45">
        <v>5.3089812399999999E-3</v>
      </c>
      <c r="F4672" s="45">
        <v>4.3458309000000002E-4</v>
      </c>
      <c r="G4672" s="45">
        <v>1.0351386499999999E-3</v>
      </c>
      <c r="H4672" s="45">
        <v>3.8392590200000002E-3</v>
      </c>
    </row>
    <row r="4673" spans="1:8" x14ac:dyDescent="0.35">
      <c r="A4673" s="45" t="s">
        <v>66</v>
      </c>
      <c r="B4673" s="45" t="s">
        <v>71</v>
      </c>
      <c r="C4673" s="45" t="s">
        <v>26</v>
      </c>
      <c r="D4673" s="45">
        <v>13</v>
      </c>
      <c r="E4673" s="45">
        <v>5.9508545299999998E-3</v>
      </c>
      <c r="F4673" s="45">
        <v>4.9679476000000005E-4</v>
      </c>
      <c r="G4673" s="45">
        <v>1.55804823E-3</v>
      </c>
      <c r="H4673" s="45">
        <v>3.8960111499999998E-3</v>
      </c>
    </row>
    <row r="4674" spans="1:8" x14ac:dyDescent="0.35">
      <c r="A4674" s="45" t="s">
        <v>66</v>
      </c>
      <c r="B4674" s="45" t="s">
        <v>69</v>
      </c>
      <c r="C4674" s="45" t="s">
        <v>27</v>
      </c>
      <c r="D4674" s="45">
        <v>239</v>
      </c>
      <c r="E4674" s="45">
        <v>5.5042225799999999E-3</v>
      </c>
      <c r="F4674" s="45">
        <v>1.1463173399999999E-3</v>
      </c>
      <c r="G4674" s="45">
        <v>1.3266598299999999E-3</v>
      </c>
      <c r="H4674" s="45">
        <v>3.03124491E-3</v>
      </c>
    </row>
    <row r="4675" spans="1:8" x14ac:dyDescent="0.35">
      <c r="A4675" s="45" t="s">
        <v>66</v>
      </c>
      <c r="B4675" s="45" t="s">
        <v>70</v>
      </c>
      <c r="C4675" s="45" t="s">
        <v>27</v>
      </c>
      <c r="D4675" s="45">
        <v>258</v>
      </c>
      <c r="E4675" s="45">
        <v>6.4868645299999998E-3</v>
      </c>
      <c r="F4675" s="45">
        <v>9.6787049999999997E-4</v>
      </c>
      <c r="G4675" s="45">
        <v>1.65500261E-3</v>
      </c>
      <c r="H4675" s="45">
        <v>3.8639909599999999E-3</v>
      </c>
    </row>
    <row r="4676" spans="1:8" x14ac:dyDescent="0.35">
      <c r="A4676" s="45" t="s">
        <v>66</v>
      </c>
      <c r="B4676" s="45" t="s">
        <v>71</v>
      </c>
      <c r="C4676" s="45" t="s">
        <v>27</v>
      </c>
      <c r="D4676" s="45">
        <v>51</v>
      </c>
      <c r="E4676" s="45">
        <v>5.4981388299999998E-3</v>
      </c>
      <c r="F4676" s="45">
        <v>1.1816900400000001E-3</v>
      </c>
      <c r="G4676" s="45">
        <v>1.48465845E-3</v>
      </c>
      <c r="H4676" s="45">
        <v>2.83178986E-3</v>
      </c>
    </row>
    <row r="4677" spans="1:8" x14ac:dyDescent="0.35">
      <c r="A4677" s="45" t="s">
        <v>66</v>
      </c>
      <c r="B4677" s="45" t="s">
        <v>69</v>
      </c>
      <c r="C4677" s="45" t="s">
        <v>28</v>
      </c>
      <c r="D4677" s="45">
        <v>239</v>
      </c>
      <c r="E4677" s="45">
        <v>5.4605898100000003E-3</v>
      </c>
      <c r="F4677" s="45">
        <v>9.5507879999999999E-4</v>
      </c>
      <c r="G4677" s="45">
        <v>1.2040908800000001E-3</v>
      </c>
      <c r="H4677" s="45">
        <v>3.3014196499999999E-3</v>
      </c>
    </row>
    <row r="4678" spans="1:8" x14ac:dyDescent="0.35">
      <c r="A4678" s="45" t="s">
        <v>66</v>
      </c>
      <c r="B4678" s="45" t="s">
        <v>70</v>
      </c>
      <c r="C4678" s="45" t="s">
        <v>28</v>
      </c>
      <c r="D4678" s="45">
        <v>511</v>
      </c>
      <c r="E4678" s="45">
        <v>6.2654922699999999E-3</v>
      </c>
      <c r="F4678" s="45">
        <v>7.6966435999999995E-4</v>
      </c>
      <c r="G4678" s="45">
        <v>1.53165066E-3</v>
      </c>
      <c r="H4678" s="45">
        <v>3.9641767500000003E-3</v>
      </c>
    </row>
    <row r="4679" spans="1:8" x14ac:dyDescent="0.35">
      <c r="A4679" s="45" t="s">
        <v>66</v>
      </c>
      <c r="B4679" s="45" t="s">
        <v>71</v>
      </c>
      <c r="C4679" s="45" t="s">
        <v>28</v>
      </c>
      <c r="D4679" s="45">
        <v>131</v>
      </c>
      <c r="E4679" s="45">
        <v>6.0380439900000003E-3</v>
      </c>
      <c r="F4679" s="45">
        <v>7.0301428999999999E-4</v>
      </c>
      <c r="G4679" s="45">
        <v>1.5725718399999999E-3</v>
      </c>
      <c r="H4679" s="45">
        <v>3.7624573700000001E-3</v>
      </c>
    </row>
    <row r="4680" spans="1:8" x14ac:dyDescent="0.35">
      <c r="A4680" s="45" t="s">
        <v>66</v>
      </c>
      <c r="B4680" s="45" t="s">
        <v>69</v>
      </c>
      <c r="C4680" s="45" t="s">
        <v>29</v>
      </c>
      <c r="D4680" s="45">
        <v>62</v>
      </c>
      <c r="E4680" s="45">
        <v>5.7739693199999999E-3</v>
      </c>
      <c r="F4680" s="45">
        <v>1.0498802500000001E-3</v>
      </c>
      <c r="G4680" s="45">
        <v>1.1984764499999999E-3</v>
      </c>
      <c r="H4680" s="45">
        <v>3.5256120499999998E-3</v>
      </c>
    </row>
    <row r="4681" spans="1:8" x14ac:dyDescent="0.35">
      <c r="A4681" s="45" t="s">
        <v>66</v>
      </c>
      <c r="B4681" s="45" t="s">
        <v>70</v>
      </c>
      <c r="C4681" s="45" t="s">
        <v>29</v>
      </c>
      <c r="D4681" s="45">
        <v>201</v>
      </c>
      <c r="E4681" s="45">
        <v>6.8828309999999998E-3</v>
      </c>
      <c r="F4681" s="45">
        <v>8.5089572999999996E-4</v>
      </c>
      <c r="G4681" s="45">
        <v>1.6759947700000001E-3</v>
      </c>
      <c r="H4681" s="45">
        <v>4.3559399500000002E-3</v>
      </c>
    </row>
    <row r="4682" spans="1:8" x14ac:dyDescent="0.35">
      <c r="A4682" s="45" t="s">
        <v>66</v>
      </c>
      <c r="B4682" s="45" t="s">
        <v>71</v>
      </c>
      <c r="C4682" s="45" t="s">
        <v>29</v>
      </c>
      <c r="D4682" s="45">
        <v>42</v>
      </c>
      <c r="E4682" s="45">
        <v>6.14914E-3</v>
      </c>
      <c r="F4682" s="45">
        <v>9.6863948999999997E-4</v>
      </c>
      <c r="G4682" s="45">
        <v>1.3646381500000001E-3</v>
      </c>
      <c r="H4682" s="45">
        <v>3.8158618100000001E-3</v>
      </c>
    </row>
    <row r="4683" spans="1:8" x14ac:dyDescent="0.35">
      <c r="A4683" s="45" t="s">
        <v>66</v>
      </c>
      <c r="B4683" s="45" t="s">
        <v>69</v>
      </c>
      <c r="C4683" s="45" t="s">
        <v>30</v>
      </c>
      <c r="D4683" s="45">
        <v>3202</v>
      </c>
      <c r="E4683" s="45">
        <v>4.3366954299999998E-3</v>
      </c>
      <c r="F4683" s="45">
        <v>9.1671196000000003E-4</v>
      </c>
      <c r="G4683" s="45">
        <v>6.7845665000000003E-4</v>
      </c>
      <c r="H4683" s="45">
        <v>2.7415263300000002E-3</v>
      </c>
    </row>
    <row r="4684" spans="1:8" x14ac:dyDescent="0.35">
      <c r="A4684" s="45" t="s">
        <v>66</v>
      </c>
      <c r="B4684" s="45" t="s">
        <v>70</v>
      </c>
      <c r="C4684" s="45" t="s">
        <v>30</v>
      </c>
      <c r="D4684" s="45">
        <v>1763</v>
      </c>
      <c r="E4684" s="45">
        <v>4.4937669600000002E-3</v>
      </c>
      <c r="F4684" s="45">
        <v>7.4307762999999995E-4</v>
      </c>
      <c r="G4684" s="45">
        <v>7.3573142000000005E-4</v>
      </c>
      <c r="H4684" s="45">
        <v>3.01495743E-3</v>
      </c>
    </row>
    <row r="4685" spans="1:8" x14ac:dyDescent="0.35">
      <c r="A4685" s="45" t="s">
        <v>66</v>
      </c>
      <c r="B4685" s="45" t="s">
        <v>71</v>
      </c>
      <c r="C4685" s="45" t="s">
        <v>30</v>
      </c>
      <c r="D4685" s="45">
        <v>369</v>
      </c>
      <c r="E4685" s="45">
        <v>4.2334447499999999E-3</v>
      </c>
      <c r="F4685" s="45">
        <v>8.2194720999999998E-4</v>
      </c>
      <c r="G4685" s="45">
        <v>7.1649455E-4</v>
      </c>
      <c r="H4685" s="45">
        <v>2.6950025400000002E-3</v>
      </c>
    </row>
    <row r="4686" spans="1:8" x14ac:dyDescent="0.35">
      <c r="A4686" s="45" t="s">
        <v>66</v>
      </c>
      <c r="B4686" s="45" t="s">
        <v>69</v>
      </c>
      <c r="C4686" s="45" t="s">
        <v>31</v>
      </c>
      <c r="D4686" s="45">
        <v>667</v>
      </c>
      <c r="E4686" s="45">
        <v>4.5177929500000002E-3</v>
      </c>
      <c r="F4686" s="45">
        <v>1.0828090499999999E-3</v>
      </c>
      <c r="G4686" s="45">
        <v>4.9332947999999996E-4</v>
      </c>
      <c r="H4686" s="45">
        <v>2.9416539499999999E-3</v>
      </c>
    </row>
    <row r="4687" spans="1:8" x14ac:dyDescent="0.35">
      <c r="A4687" s="45" t="s">
        <v>66</v>
      </c>
      <c r="B4687" s="45" t="s">
        <v>70</v>
      </c>
      <c r="C4687" s="45" t="s">
        <v>31</v>
      </c>
      <c r="D4687" s="45">
        <v>1232</v>
      </c>
      <c r="E4687" s="45">
        <v>4.6758599299999998E-3</v>
      </c>
      <c r="F4687" s="45">
        <v>8.4101783000000005E-4</v>
      </c>
      <c r="G4687" s="45">
        <v>4.8870377000000001E-4</v>
      </c>
      <c r="H4687" s="45">
        <v>3.34613785E-3</v>
      </c>
    </row>
    <row r="4688" spans="1:8" x14ac:dyDescent="0.35">
      <c r="A4688" s="45" t="s">
        <v>66</v>
      </c>
      <c r="B4688" s="45" t="s">
        <v>71</v>
      </c>
      <c r="C4688" s="45" t="s">
        <v>31</v>
      </c>
      <c r="D4688" s="45">
        <v>230</v>
      </c>
      <c r="E4688" s="45">
        <v>4.5126305900000004E-3</v>
      </c>
      <c r="F4688" s="45">
        <v>1.04040838E-3</v>
      </c>
      <c r="G4688" s="45">
        <v>5.5137860000000003E-4</v>
      </c>
      <c r="H4688" s="45">
        <v>2.9208431300000001E-3</v>
      </c>
    </row>
    <row r="4689" spans="1:8" x14ac:dyDescent="0.35">
      <c r="A4689" s="45" t="s">
        <v>66</v>
      </c>
      <c r="B4689" s="45" t="s">
        <v>69</v>
      </c>
      <c r="C4689" s="45" t="s">
        <v>159</v>
      </c>
      <c r="D4689" s="45">
        <v>323</v>
      </c>
      <c r="E4689" s="45">
        <v>4.9285844900000004E-3</v>
      </c>
      <c r="F4689" s="45">
        <v>9.9540597999999997E-4</v>
      </c>
      <c r="G4689" s="45">
        <v>8.4107302000000004E-4</v>
      </c>
      <c r="H4689" s="45">
        <v>3.0921050199999999E-3</v>
      </c>
    </row>
    <row r="4690" spans="1:8" x14ac:dyDescent="0.35">
      <c r="A4690" s="45" t="s">
        <v>66</v>
      </c>
      <c r="B4690" s="45" t="s">
        <v>70</v>
      </c>
      <c r="C4690" s="45" t="s">
        <v>159</v>
      </c>
      <c r="D4690" s="45">
        <v>469</v>
      </c>
      <c r="E4690" s="45">
        <v>6.0581514500000003E-3</v>
      </c>
      <c r="F4690" s="45">
        <v>8.7168301000000001E-4</v>
      </c>
      <c r="G4690" s="45">
        <v>1.0513156100000001E-3</v>
      </c>
      <c r="H4690" s="45">
        <v>4.1351523799999998E-3</v>
      </c>
    </row>
    <row r="4691" spans="1:8" x14ac:dyDescent="0.35">
      <c r="A4691" s="45" t="s">
        <v>66</v>
      </c>
      <c r="B4691" s="45" t="s">
        <v>71</v>
      </c>
      <c r="C4691" s="45" t="s">
        <v>159</v>
      </c>
      <c r="D4691" s="45">
        <v>94</v>
      </c>
      <c r="E4691" s="45">
        <v>5.4076780599999997E-3</v>
      </c>
      <c r="F4691" s="45">
        <v>9.1706041000000002E-4</v>
      </c>
      <c r="G4691" s="45">
        <v>1.08537699E-3</v>
      </c>
      <c r="H4691" s="45">
        <v>3.4052401099999999E-3</v>
      </c>
    </row>
    <row r="4692" spans="1:8" x14ac:dyDescent="0.35">
      <c r="A4692" s="45" t="s">
        <v>66</v>
      </c>
      <c r="B4692" s="45" t="s">
        <v>69</v>
      </c>
      <c r="C4692" s="45" t="s">
        <v>33</v>
      </c>
      <c r="D4692" s="45">
        <v>76</v>
      </c>
      <c r="E4692" s="45">
        <v>6.4790445800000001E-3</v>
      </c>
      <c r="F4692" s="45">
        <v>1.1695903800000001E-3</v>
      </c>
      <c r="G4692" s="45">
        <v>1.4839179000000001E-3</v>
      </c>
      <c r="H4692" s="45">
        <v>3.8255358299999999E-3</v>
      </c>
    </row>
    <row r="4693" spans="1:8" x14ac:dyDescent="0.35">
      <c r="A4693" s="45" t="s">
        <v>66</v>
      </c>
      <c r="B4693" s="45" t="s">
        <v>70</v>
      </c>
      <c r="C4693" s="45" t="s">
        <v>33</v>
      </c>
      <c r="D4693" s="45">
        <v>270</v>
      </c>
      <c r="E4693" s="45">
        <v>7.3210302899999998E-3</v>
      </c>
      <c r="F4693" s="45">
        <v>1.0015858300000001E-3</v>
      </c>
      <c r="G4693" s="45">
        <v>1.4859822499999999E-3</v>
      </c>
      <c r="H4693" s="45">
        <v>4.8334616899999997E-3</v>
      </c>
    </row>
    <row r="4694" spans="1:8" x14ac:dyDescent="0.35">
      <c r="A4694" s="45" t="s">
        <v>66</v>
      </c>
      <c r="B4694" s="45" t="s">
        <v>71</v>
      </c>
      <c r="C4694" s="45" t="s">
        <v>33</v>
      </c>
      <c r="D4694" s="45">
        <v>50</v>
      </c>
      <c r="E4694" s="45">
        <v>7.04768494E-3</v>
      </c>
      <c r="F4694" s="45">
        <v>1.0541664200000001E-3</v>
      </c>
      <c r="G4694" s="45">
        <v>1.5263886400000001E-3</v>
      </c>
      <c r="H4694" s="45">
        <v>4.4671294100000003E-3</v>
      </c>
    </row>
    <row r="4695" spans="1:8" x14ac:dyDescent="0.35">
      <c r="A4695" s="45" t="s">
        <v>66</v>
      </c>
      <c r="B4695" s="45" t="s">
        <v>69</v>
      </c>
      <c r="C4695" s="45" t="s">
        <v>34</v>
      </c>
      <c r="D4695" s="45">
        <v>154</v>
      </c>
      <c r="E4695" s="45">
        <v>5.0239746099999998E-3</v>
      </c>
      <c r="F4695" s="45">
        <v>8.8496546000000004E-4</v>
      </c>
      <c r="G4695" s="45">
        <v>8.3874437000000003E-4</v>
      </c>
      <c r="H4695" s="45">
        <v>3.3002643199999998E-3</v>
      </c>
    </row>
    <row r="4696" spans="1:8" x14ac:dyDescent="0.35">
      <c r="A4696" s="45" t="s">
        <v>66</v>
      </c>
      <c r="B4696" s="45" t="s">
        <v>70</v>
      </c>
      <c r="C4696" s="45" t="s">
        <v>34</v>
      </c>
      <c r="D4696" s="45">
        <v>253</v>
      </c>
      <c r="E4696" s="45">
        <v>5.6283850800000002E-3</v>
      </c>
      <c r="F4696" s="45">
        <v>8.0547297000000003E-4</v>
      </c>
      <c r="G4696" s="45">
        <v>9.3896367000000005E-4</v>
      </c>
      <c r="H4696" s="45">
        <v>3.8839479400000002E-3</v>
      </c>
    </row>
    <row r="4697" spans="1:8" x14ac:dyDescent="0.35">
      <c r="A4697" s="45" t="s">
        <v>66</v>
      </c>
      <c r="B4697" s="45" t="s">
        <v>71</v>
      </c>
      <c r="C4697" s="45" t="s">
        <v>34</v>
      </c>
      <c r="D4697" s="45">
        <v>56</v>
      </c>
      <c r="E4697" s="45">
        <v>5.4664762800000002E-3</v>
      </c>
      <c r="F4697" s="45">
        <v>8.4800737000000005E-4</v>
      </c>
      <c r="G4697" s="45">
        <v>1.15637376E-3</v>
      </c>
      <c r="H4697" s="45">
        <v>3.4620947E-3</v>
      </c>
    </row>
    <row r="4698" spans="1:8" x14ac:dyDescent="0.35">
      <c r="A4698" s="45" t="s">
        <v>66</v>
      </c>
      <c r="B4698" s="45" t="s">
        <v>69</v>
      </c>
      <c r="C4698" s="45" t="s">
        <v>35</v>
      </c>
      <c r="D4698" s="45">
        <v>117</v>
      </c>
      <c r="E4698" s="45">
        <v>4.2640073699999996E-3</v>
      </c>
      <c r="F4698" s="45">
        <v>9.2661816000000005E-4</v>
      </c>
      <c r="G4698" s="45">
        <v>6.0224734000000003E-4</v>
      </c>
      <c r="H4698" s="45">
        <v>2.73514143E-3</v>
      </c>
    </row>
    <row r="4699" spans="1:8" x14ac:dyDescent="0.35">
      <c r="A4699" s="45" t="s">
        <v>66</v>
      </c>
      <c r="B4699" s="45" t="s">
        <v>70</v>
      </c>
      <c r="C4699" s="45" t="s">
        <v>35</v>
      </c>
      <c r="D4699" s="45">
        <v>327</v>
      </c>
      <c r="E4699" s="45">
        <v>5.1844770599999996E-3</v>
      </c>
      <c r="F4699" s="45">
        <v>6.256015E-4</v>
      </c>
      <c r="G4699" s="45">
        <v>1.04421484E-3</v>
      </c>
      <c r="H4699" s="45">
        <v>3.51466025E-3</v>
      </c>
    </row>
    <row r="4700" spans="1:8" x14ac:dyDescent="0.35">
      <c r="A4700" s="45" t="s">
        <v>66</v>
      </c>
      <c r="B4700" s="45" t="s">
        <v>71</v>
      </c>
      <c r="C4700" s="45" t="s">
        <v>35</v>
      </c>
      <c r="D4700" s="45">
        <v>32</v>
      </c>
      <c r="E4700" s="45">
        <v>4.9830004199999996E-3</v>
      </c>
      <c r="F4700" s="45">
        <v>7.4471911000000002E-4</v>
      </c>
      <c r="G4700" s="45">
        <v>8.7022545000000001E-4</v>
      </c>
      <c r="H4700" s="45">
        <v>3.3680553100000001E-3</v>
      </c>
    </row>
    <row r="4701" spans="1:8" x14ac:dyDescent="0.35">
      <c r="A4701" s="45" t="s">
        <v>66</v>
      </c>
      <c r="B4701" s="45" t="s">
        <v>69</v>
      </c>
      <c r="C4701" s="45" t="s">
        <v>36</v>
      </c>
      <c r="D4701" s="45">
        <v>138</v>
      </c>
      <c r="E4701" s="45">
        <v>5.7462759300000001E-3</v>
      </c>
      <c r="F4701" s="45">
        <v>9.2055801999999995E-4</v>
      </c>
      <c r="G4701" s="45">
        <v>9.3968036E-4</v>
      </c>
      <c r="H4701" s="45">
        <v>3.88603705E-3</v>
      </c>
    </row>
    <row r="4702" spans="1:8" x14ac:dyDescent="0.35">
      <c r="A4702" s="45" t="s">
        <v>66</v>
      </c>
      <c r="B4702" s="45" t="s">
        <v>70</v>
      </c>
      <c r="C4702" s="45" t="s">
        <v>36</v>
      </c>
      <c r="D4702" s="45">
        <v>393</v>
      </c>
      <c r="E4702" s="45">
        <v>6.34371147E-3</v>
      </c>
      <c r="F4702" s="45">
        <v>7.6388867000000004E-4</v>
      </c>
      <c r="G4702" s="45">
        <v>1.1608234300000001E-3</v>
      </c>
      <c r="H4702" s="45">
        <v>4.4189989200000002E-3</v>
      </c>
    </row>
    <row r="4703" spans="1:8" x14ac:dyDescent="0.35">
      <c r="A4703" s="45" t="s">
        <v>66</v>
      </c>
      <c r="B4703" s="45" t="s">
        <v>71</v>
      </c>
      <c r="C4703" s="45" t="s">
        <v>36</v>
      </c>
      <c r="D4703" s="45">
        <v>41</v>
      </c>
      <c r="E4703" s="45">
        <v>6.4761176100000001E-3</v>
      </c>
      <c r="F4703" s="45">
        <v>1.1709573200000001E-3</v>
      </c>
      <c r="G4703" s="45">
        <v>1.4504288699999999E-3</v>
      </c>
      <c r="H4703" s="45">
        <v>3.8547310000000001E-3</v>
      </c>
    </row>
    <row r="4704" spans="1:8" x14ac:dyDescent="0.35">
      <c r="A4704" s="45" t="s">
        <v>66</v>
      </c>
      <c r="B4704" s="45" t="s">
        <v>69</v>
      </c>
      <c r="C4704" s="45" t="s">
        <v>37</v>
      </c>
      <c r="D4704" s="45">
        <v>170</v>
      </c>
      <c r="E4704" s="45">
        <v>4.7802285099999998E-3</v>
      </c>
      <c r="F4704" s="45">
        <v>1.0630444100000001E-3</v>
      </c>
      <c r="G4704" s="45">
        <v>8.1903572000000002E-4</v>
      </c>
      <c r="H4704" s="45">
        <v>2.89814792E-3</v>
      </c>
    </row>
    <row r="4705" spans="1:8" x14ac:dyDescent="0.35">
      <c r="A4705" s="45" t="s">
        <v>66</v>
      </c>
      <c r="B4705" s="45" t="s">
        <v>70</v>
      </c>
      <c r="C4705" s="45" t="s">
        <v>37</v>
      </c>
      <c r="D4705" s="45">
        <v>618</v>
      </c>
      <c r="E4705" s="45">
        <v>5.2119101900000003E-3</v>
      </c>
      <c r="F4705" s="45">
        <v>7.8488305000000002E-4</v>
      </c>
      <c r="G4705" s="45">
        <v>8.6865463000000004E-4</v>
      </c>
      <c r="H4705" s="45">
        <v>3.5583720300000001E-3</v>
      </c>
    </row>
    <row r="4706" spans="1:8" x14ac:dyDescent="0.35">
      <c r="A4706" s="45" t="s">
        <v>66</v>
      </c>
      <c r="B4706" s="45" t="s">
        <v>71</v>
      </c>
      <c r="C4706" s="45" t="s">
        <v>37</v>
      </c>
      <c r="D4706" s="45">
        <v>112</v>
      </c>
      <c r="E4706" s="45">
        <v>4.9313820199999997E-3</v>
      </c>
      <c r="F4706" s="45">
        <v>1.02730219E-3</v>
      </c>
      <c r="G4706" s="45">
        <v>9.5992454000000003E-4</v>
      </c>
      <c r="H4706" s="45">
        <v>2.9441548600000001E-3</v>
      </c>
    </row>
    <row r="4707" spans="1:8" x14ac:dyDescent="0.35">
      <c r="A4707" s="45" t="s">
        <v>66</v>
      </c>
      <c r="B4707" s="45" t="s">
        <v>69</v>
      </c>
      <c r="C4707" s="45" t="s">
        <v>38</v>
      </c>
      <c r="D4707" s="45">
        <v>108</v>
      </c>
      <c r="E4707" s="45">
        <v>5.5616638399999998E-3</v>
      </c>
      <c r="F4707" s="45">
        <v>1.2688612000000001E-3</v>
      </c>
      <c r="G4707" s="45">
        <v>1.0833545600000001E-3</v>
      </c>
      <c r="H4707" s="45">
        <v>3.2094476599999998E-3</v>
      </c>
    </row>
    <row r="4708" spans="1:8" x14ac:dyDescent="0.35">
      <c r="A4708" s="45" t="s">
        <v>66</v>
      </c>
      <c r="B4708" s="45" t="s">
        <v>70</v>
      </c>
      <c r="C4708" s="45" t="s">
        <v>38</v>
      </c>
      <c r="D4708" s="45">
        <v>268</v>
      </c>
      <c r="E4708" s="45">
        <v>6.37761686E-3</v>
      </c>
      <c r="F4708" s="45">
        <v>1.0048280499999999E-3</v>
      </c>
      <c r="G4708" s="45">
        <v>1.3363734400000001E-3</v>
      </c>
      <c r="H4708" s="45">
        <v>4.0364149200000001E-3</v>
      </c>
    </row>
    <row r="4709" spans="1:8" x14ac:dyDescent="0.35">
      <c r="A4709" s="45" t="s">
        <v>66</v>
      </c>
      <c r="B4709" s="45" t="s">
        <v>71</v>
      </c>
      <c r="C4709" s="45" t="s">
        <v>38</v>
      </c>
      <c r="D4709" s="45">
        <v>31</v>
      </c>
      <c r="E4709" s="45">
        <v>5.4200266699999996E-3</v>
      </c>
      <c r="F4709" s="45">
        <v>1.1323922599999999E-3</v>
      </c>
      <c r="G4709" s="45">
        <v>1.2966694400000001E-3</v>
      </c>
      <c r="H4709" s="45">
        <v>2.9909645300000001E-3</v>
      </c>
    </row>
    <row r="4710" spans="1:8" x14ac:dyDescent="0.35">
      <c r="A4710" s="45" t="s">
        <v>66</v>
      </c>
      <c r="B4710" s="45" t="s">
        <v>69</v>
      </c>
      <c r="C4710" s="45" t="s">
        <v>39</v>
      </c>
      <c r="D4710" s="45">
        <v>58</v>
      </c>
      <c r="E4710" s="45">
        <v>5.1975572200000002E-3</v>
      </c>
      <c r="F4710" s="45">
        <v>7.5889983999999995E-4</v>
      </c>
      <c r="G4710" s="45">
        <v>1.0602248600000001E-3</v>
      </c>
      <c r="H4710" s="45">
        <v>3.3784320899999999E-3</v>
      </c>
    </row>
    <row r="4711" spans="1:8" x14ac:dyDescent="0.35">
      <c r="A4711" s="45" t="s">
        <v>66</v>
      </c>
      <c r="B4711" s="45" t="s">
        <v>70</v>
      </c>
      <c r="C4711" s="45" t="s">
        <v>39</v>
      </c>
      <c r="D4711" s="45">
        <v>234</v>
      </c>
      <c r="E4711" s="45">
        <v>6.4388451199999999E-3</v>
      </c>
      <c r="F4711" s="45">
        <v>6.2999539999999998E-4</v>
      </c>
      <c r="G4711" s="45">
        <v>1.38191453E-3</v>
      </c>
      <c r="H4711" s="45">
        <v>4.4269346900000003E-3</v>
      </c>
    </row>
    <row r="4712" spans="1:8" x14ac:dyDescent="0.35">
      <c r="A4712" s="45" t="s">
        <v>66</v>
      </c>
      <c r="B4712" s="45" t="s">
        <v>71</v>
      </c>
      <c r="C4712" s="45" t="s">
        <v>39</v>
      </c>
      <c r="D4712" s="45">
        <v>32</v>
      </c>
      <c r="E4712" s="45">
        <v>5.7132521199999998E-3</v>
      </c>
      <c r="F4712" s="45">
        <v>6.6442395000000003E-4</v>
      </c>
      <c r="G4712" s="45">
        <v>1.37152755E-3</v>
      </c>
      <c r="H4712" s="45">
        <v>3.6773001000000001E-3</v>
      </c>
    </row>
    <row r="4713" spans="1:8" x14ac:dyDescent="0.35">
      <c r="A4713" s="45" t="s">
        <v>66</v>
      </c>
      <c r="B4713" s="45" t="s">
        <v>69</v>
      </c>
      <c r="C4713" s="45" t="s">
        <v>40</v>
      </c>
      <c r="D4713" s="45">
        <v>278</v>
      </c>
      <c r="E4713" s="45">
        <v>5.0435066199999998E-3</v>
      </c>
      <c r="F4713" s="45">
        <v>1.0567793300000001E-3</v>
      </c>
      <c r="G4713" s="45">
        <v>5.2137430999999997E-4</v>
      </c>
      <c r="H4713" s="45">
        <v>3.4653524799999999E-3</v>
      </c>
    </row>
    <row r="4714" spans="1:8" x14ac:dyDescent="0.35">
      <c r="A4714" s="45" t="s">
        <v>66</v>
      </c>
      <c r="B4714" s="45" t="s">
        <v>70</v>
      </c>
      <c r="C4714" s="45" t="s">
        <v>40</v>
      </c>
      <c r="D4714" s="45">
        <v>605</v>
      </c>
      <c r="E4714" s="45">
        <v>5.1175770299999998E-3</v>
      </c>
      <c r="F4714" s="45">
        <v>8.7063796000000002E-4</v>
      </c>
      <c r="G4714" s="45">
        <v>5.0434242999999998E-4</v>
      </c>
      <c r="H4714" s="45">
        <v>3.7425961800000001E-3</v>
      </c>
    </row>
    <row r="4715" spans="1:8" x14ac:dyDescent="0.35">
      <c r="A4715" s="45" t="s">
        <v>66</v>
      </c>
      <c r="B4715" s="45" t="s">
        <v>71</v>
      </c>
      <c r="C4715" s="45" t="s">
        <v>40</v>
      </c>
      <c r="D4715" s="45">
        <v>103</v>
      </c>
      <c r="E4715" s="45">
        <v>5.1954105499999997E-3</v>
      </c>
      <c r="F4715" s="45">
        <v>9.5997369999999995E-4</v>
      </c>
      <c r="G4715" s="45">
        <v>5.0049423000000004E-4</v>
      </c>
      <c r="H4715" s="45">
        <v>3.7349421999999998E-3</v>
      </c>
    </row>
    <row r="4716" spans="1:8" x14ac:dyDescent="0.35">
      <c r="A4716" s="45" t="s">
        <v>66</v>
      </c>
      <c r="B4716" s="45" t="s">
        <v>69</v>
      </c>
      <c r="C4716" s="45" t="s">
        <v>41</v>
      </c>
      <c r="D4716" s="45">
        <v>97</v>
      </c>
      <c r="E4716" s="45">
        <v>4.7149434400000001E-3</v>
      </c>
      <c r="F4716" s="45">
        <v>7.5470094999999997E-4</v>
      </c>
      <c r="G4716" s="45">
        <v>9.9274508000000007E-4</v>
      </c>
      <c r="H4716" s="45">
        <v>2.9674969300000002E-3</v>
      </c>
    </row>
    <row r="4717" spans="1:8" x14ac:dyDescent="0.35">
      <c r="A4717" s="45" t="s">
        <v>66</v>
      </c>
      <c r="B4717" s="45" t="s">
        <v>70</v>
      </c>
      <c r="C4717" s="45" t="s">
        <v>41</v>
      </c>
      <c r="D4717" s="45">
        <v>292</v>
      </c>
      <c r="E4717" s="45">
        <v>6.5952797400000004E-3</v>
      </c>
      <c r="F4717" s="45">
        <v>6.8168101000000002E-4</v>
      </c>
      <c r="G4717" s="45">
        <v>1.28959738E-3</v>
      </c>
      <c r="H4717" s="45">
        <v>4.6240009100000003E-3</v>
      </c>
    </row>
    <row r="4718" spans="1:8" x14ac:dyDescent="0.35">
      <c r="A4718" s="45" t="s">
        <v>66</v>
      </c>
      <c r="B4718" s="45" t="s">
        <v>71</v>
      </c>
      <c r="C4718" s="45" t="s">
        <v>41</v>
      </c>
      <c r="D4718" s="45">
        <v>68</v>
      </c>
      <c r="E4718" s="45">
        <v>5.7759733599999996E-3</v>
      </c>
      <c r="F4718" s="45">
        <v>7.9078134E-4</v>
      </c>
      <c r="G4718" s="45">
        <v>1.59637097E-3</v>
      </c>
      <c r="H4718" s="45">
        <v>3.3888205599999998E-3</v>
      </c>
    </row>
    <row r="4719" spans="1:8" x14ac:dyDescent="0.35">
      <c r="A4719" s="45" t="s">
        <v>66</v>
      </c>
      <c r="B4719" s="45" t="s">
        <v>69</v>
      </c>
      <c r="C4719" s="45" t="s">
        <v>42</v>
      </c>
      <c r="D4719" s="45">
        <v>72</v>
      </c>
      <c r="E4719" s="45">
        <v>5.6854421200000001E-3</v>
      </c>
      <c r="F4719" s="45">
        <v>1.3641329900000001E-3</v>
      </c>
      <c r="G4719" s="45">
        <v>1.45704709E-3</v>
      </c>
      <c r="H4719" s="45">
        <v>2.8642615900000001E-3</v>
      </c>
    </row>
    <row r="4720" spans="1:8" x14ac:dyDescent="0.35">
      <c r="A4720" s="45" t="s">
        <v>66</v>
      </c>
      <c r="B4720" s="45" t="s">
        <v>70</v>
      </c>
      <c r="C4720" s="45" t="s">
        <v>42</v>
      </c>
      <c r="D4720" s="45">
        <v>203</v>
      </c>
      <c r="E4720" s="45">
        <v>7.0268881199999998E-3</v>
      </c>
      <c r="F4720" s="45">
        <v>9.3601738000000003E-4</v>
      </c>
      <c r="G4720" s="45">
        <v>1.60645845E-3</v>
      </c>
      <c r="H4720" s="45">
        <v>4.48441182E-3</v>
      </c>
    </row>
    <row r="4721" spans="1:8" x14ac:dyDescent="0.35">
      <c r="A4721" s="45" t="s">
        <v>66</v>
      </c>
      <c r="B4721" s="45" t="s">
        <v>71</v>
      </c>
      <c r="C4721" s="45" t="s">
        <v>42</v>
      </c>
      <c r="D4721" s="45">
        <v>22</v>
      </c>
      <c r="E4721" s="45">
        <v>6.5188339199999997E-3</v>
      </c>
      <c r="F4721" s="45">
        <v>8.6752919000000002E-4</v>
      </c>
      <c r="G4721" s="45">
        <v>2.1806604999999998E-3</v>
      </c>
      <c r="H4721" s="45">
        <v>3.4706436800000001E-3</v>
      </c>
    </row>
    <row r="4722" spans="1:8" x14ac:dyDescent="0.35">
      <c r="A4722" s="45" t="s">
        <v>66</v>
      </c>
      <c r="B4722" s="45" t="s">
        <v>69</v>
      </c>
      <c r="C4722" s="45" t="s">
        <v>43</v>
      </c>
      <c r="D4722" s="45">
        <v>74</v>
      </c>
      <c r="E4722" s="45">
        <v>5.54538889E-3</v>
      </c>
      <c r="F4722" s="45">
        <v>9.5705053999999999E-4</v>
      </c>
      <c r="G4722" s="45">
        <v>1.1486483899999999E-3</v>
      </c>
      <c r="H4722" s="45">
        <v>3.4396894400000001E-3</v>
      </c>
    </row>
    <row r="4723" spans="1:8" x14ac:dyDescent="0.35">
      <c r="A4723" s="45" t="s">
        <v>66</v>
      </c>
      <c r="B4723" s="45" t="s">
        <v>70</v>
      </c>
      <c r="C4723" s="45" t="s">
        <v>43</v>
      </c>
      <c r="D4723" s="45">
        <v>200</v>
      </c>
      <c r="E4723" s="45">
        <v>7.1817127300000004E-3</v>
      </c>
      <c r="F4723" s="45">
        <v>8.1892336999999998E-4</v>
      </c>
      <c r="G4723" s="45">
        <v>1.2634256899999999E-3</v>
      </c>
      <c r="H4723" s="45">
        <v>5.0993631700000002E-3</v>
      </c>
    </row>
    <row r="4724" spans="1:8" x14ac:dyDescent="0.35">
      <c r="A4724" s="45" t="s">
        <v>66</v>
      </c>
      <c r="B4724" s="45" t="s">
        <v>71</v>
      </c>
      <c r="C4724" s="45" t="s">
        <v>43</v>
      </c>
      <c r="D4724" s="45">
        <v>43</v>
      </c>
      <c r="E4724" s="45">
        <v>6.1221466300000003E-3</v>
      </c>
      <c r="F4724" s="45">
        <v>1.04947223E-3</v>
      </c>
      <c r="G4724" s="45">
        <v>1.3011410299999999E-3</v>
      </c>
      <c r="H4724" s="45">
        <v>3.77153292E-3</v>
      </c>
    </row>
    <row r="4725" spans="1:8" x14ac:dyDescent="0.35">
      <c r="A4725" s="45" t="s">
        <v>66</v>
      </c>
      <c r="B4725" s="45" t="s">
        <v>69</v>
      </c>
      <c r="C4725" s="45" t="s">
        <v>44</v>
      </c>
      <c r="D4725" s="45">
        <v>31</v>
      </c>
      <c r="E4725" s="45">
        <v>6.9802865100000002E-3</v>
      </c>
      <c r="F4725" s="45">
        <v>6.6532232000000001E-4</v>
      </c>
      <c r="G4725" s="45">
        <v>1.2582136300000001E-3</v>
      </c>
      <c r="H4725" s="45">
        <v>5.0567500400000003E-3</v>
      </c>
    </row>
    <row r="4726" spans="1:8" x14ac:dyDescent="0.35">
      <c r="A4726" s="45" t="s">
        <v>66</v>
      </c>
      <c r="B4726" s="45" t="s">
        <v>70</v>
      </c>
      <c r="C4726" s="45" t="s">
        <v>44</v>
      </c>
      <c r="D4726" s="45">
        <v>109</v>
      </c>
      <c r="E4726" s="45">
        <v>7.2877376299999999E-3</v>
      </c>
      <c r="F4726" s="45">
        <v>7.8523168000000005E-4</v>
      </c>
      <c r="G4726" s="45">
        <v>1.17906873E-3</v>
      </c>
      <c r="H4726" s="45">
        <v>5.3234367299999997E-3</v>
      </c>
    </row>
    <row r="4727" spans="1:8" x14ac:dyDescent="0.35">
      <c r="A4727" s="45" t="s">
        <v>66</v>
      </c>
      <c r="B4727" s="45" t="s">
        <v>71</v>
      </c>
      <c r="C4727" s="45" t="s">
        <v>44</v>
      </c>
      <c r="D4727" s="45">
        <v>10</v>
      </c>
      <c r="E4727" s="45">
        <v>6.8692127000000002E-3</v>
      </c>
      <c r="F4727" s="45">
        <v>8.0439791000000004E-4</v>
      </c>
      <c r="G4727" s="45">
        <v>1.7407405499999999E-3</v>
      </c>
      <c r="H4727" s="45">
        <v>4.3240738099999997E-3</v>
      </c>
    </row>
    <row r="4728" spans="1:8" x14ac:dyDescent="0.35">
      <c r="A4728" s="45" t="s">
        <v>66</v>
      </c>
      <c r="B4728" s="45" t="s">
        <v>69</v>
      </c>
      <c r="C4728" s="45" t="s">
        <v>45</v>
      </c>
      <c r="D4728" s="45">
        <v>151</v>
      </c>
      <c r="E4728" s="45">
        <v>5.7564536699999998E-3</v>
      </c>
      <c r="F4728" s="45">
        <v>1.3109361199999999E-3</v>
      </c>
      <c r="G4728" s="45">
        <v>1.1677548500000001E-3</v>
      </c>
      <c r="H4728" s="45">
        <v>3.2777621900000001E-3</v>
      </c>
    </row>
    <row r="4729" spans="1:8" x14ac:dyDescent="0.35">
      <c r="A4729" s="45" t="s">
        <v>66</v>
      </c>
      <c r="B4729" s="45" t="s">
        <v>70</v>
      </c>
      <c r="C4729" s="45" t="s">
        <v>45</v>
      </c>
      <c r="D4729" s="45">
        <v>433</v>
      </c>
      <c r="E4729" s="45">
        <v>6.1652924999999999E-3</v>
      </c>
      <c r="F4729" s="45">
        <v>9.9242981999999994E-4</v>
      </c>
      <c r="G4729" s="45">
        <v>1.3250842399999999E-3</v>
      </c>
      <c r="H4729" s="45">
        <v>3.8477779700000002E-3</v>
      </c>
    </row>
    <row r="4730" spans="1:8" x14ac:dyDescent="0.35">
      <c r="A4730" s="45" t="s">
        <v>66</v>
      </c>
      <c r="B4730" s="45" t="s">
        <v>71</v>
      </c>
      <c r="C4730" s="45" t="s">
        <v>45</v>
      </c>
      <c r="D4730" s="45">
        <v>64</v>
      </c>
      <c r="E4730" s="45">
        <v>6.4849173200000002E-3</v>
      </c>
      <c r="F4730" s="45">
        <v>1.15596041E-3</v>
      </c>
      <c r="G4730" s="45">
        <v>1.4932361799999999E-3</v>
      </c>
      <c r="H4730" s="45">
        <v>3.8357202399999998E-3</v>
      </c>
    </row>
    <row r="4731" spans="1:8" x14ac:dyDescent="0.35">
      <c r="A4731" s="45" t="s">
        <v>66</v>
      </c>
      <c r="B4731" s="45" t="s">
        <v>69</v>
      </c>
      <c r="C4731" s="45" t="s">
        <v>46</v>
      </c>
      <c r="D4731" s="45">
        <v>58</v>
      </c>
      <c r="E4731" s="45">
        <v>5.2480441399999998E-3</v>
      </c>
      <c r="F4731" s="45">
        <v>7.2517535999999997E-4</v>
      </c>
      <c r="G4731" s="45">
        <v>1.1376513899999999E-3</v>
      </c>
      <c r="H4731" s="45">
        <v>3.3852168699999999E-3</v>
      </c>
    </row>
    <row r="4732" spans="1:8" x14ac:dyDescent="0.35">
      <c r="A4732" s="45" t="s">
        <v>66</v>
      </c>
      <c r="B4732" s="45" t="s">
        <v>70</v>
      </c>
      <c r="C4732" s="45" t="s">
        <v>46</v>
      </c>
      <c r="D4732" s="45">
        <v>201</v>
      </c>
      <c r="E4732" s="45">
        <v>6.5831718699999996E-3</v>
      </c>
      <c r="F4732" s="45">
        <v>6.6144944999999998E-4</v>
      </c>
      <c r="G4732" s="45">
        <v>1.36821654E-3</v>
      </c>
      <c r="H4732" s="45">
        <v>4.5535053799999996E-3</v>
      </c>
    </row>
    <row r="4733" spans="1:8" x14ac:dyDescent="0.35">
      <c r="A4733" s="45" t="s">
        <v>66</v>
      </c>
      <c r="B4733" s="45" t="s">
        <v>71</v>
      </c>
      <c r="C4733" s="45" t="s">
        <v>46</v>
      </c>
      <c r="D4733" s="45">
        <v>43</v>
      </c>
      <c r="E4733" s="45">
        <v>5.9837960500000002E-3</v>
      </c>
      <c r="F4733" s="45">
        <v>7.1678487000000003E-4</v>
      </c>
      <c r="G4733" s="45">
        <v>1.5557706599999999E-3</v>
      </c>
      <c r="H4733" s="45">
        <v>3.7112400699999999E-3</v>
      </c>
    </row>
    <row r="4734" spans="1:8" x14ac:dyDescent="0.35">
      <c r="A4734" s="45" t="s">
        <v>66</v>
      </c>
      <c r="B4734" s="45" t="s">
        <v>69</v>
      </c>
      <c r="C4734" s="45" t="s">
        <v>47</v>
      </c>
      <c r="D4734" s="45">
        <v>29</v>
      </c>
      <c r="E4734" s="45">
        <v>5.2027456599999999E-3</v>
      </c>
      <c r="F4734" s="45">
        <v>7.6628149999999996E-5</v>
      </c>
      <c r="G4734" s="45">
        <v>1.2551881400000001E-3</v>
      </c>
      <c r="H4734" s="45">
        <v>3.8601530099999998E-3</v>
      </c>
    </row>
    <row r="4735" spans="1:8" x14ac:dyDescent="0.35">
      <c r="A4735" s="45" t="s">
        <v>66</v>
      </c>
      <c r="B4735" s="45" t="s">
        <v>70</v>
      </c>
      <c r="C4735" s="45" t="s">
        <v>47</v>
      </c>
      <c r="D4735" s="45">
        <v>148</v>
      </c>
      <c r="E4735" s="45">
        <v>6.5604664699999999E-3</v>
      </c>
      <c r="F4735" s="45">
        <v>1.2004170000000001E-4</v>
      </c>
      <c r="G4735" s="45">
        <v>1.67996099E-3</v>
      </c>
      <c r="H4735" s="45">
        <v>4.7487328600000003E-3</v>
      </c>
    </row>
    <row r="4736" spans="1:8" x14ac:dyDescent="0.35">
      <c r="A4736" s="45" t="s">
        <v>66</v>
      </c>
      <c r="B4736" s="45" t="s">
        <v>71</v>
      </c>
      <c r="C4736" s="45" t="s">
        <v>47</v>
      </c>
      <c r="D4736" s="45">
        <v>41</v>
      </c>
      <c r="E4736" s="45">
        <v>6.2483059499999997E-3</v>
      </c>
      <c r="F4736" s="45">
        <v>4.1130281999999998E-4</v>
      </c>
      <c r="G4736" s="45">
        <v>1.8267274100000001E-3</v>
      </c>
      <c r="H4736" s="45">
        <v>4.0001126100000003E-3</v>
      </c>
    </row>
    <row r="4737" spans="1:8" x14ac:dyDescent="0.35">
      <c r="A4737" s="45" t="s">
        <v>66</v>
      </c>
      <c r="B4737" s="45" t="s">
        <v>69</v>
      </c>
      <c r="C4737" s="45" t="s">
        <v>48</v>
      </c>
      <c r="D4737" s="45">
        <v>191</v>
      </c>
      <c r="E4737" s="45">
        <v>5.3186806600000001E-3</v>
      </c>
      <c r="F4737" s="45">
        <v>1.1588009000000001E-3</v>
      </c>
      <c r="G4737" s="45">
        <v>8.0151954000000001E-4</v>
      </c>
      <c r="H4737" s="45">
        <v>3.3583597400000001E-3</v>
      </c>
    </row>
    <row r="4738" spans="1:8" x14ac:dyDescent="0.35">
      <c r="A4738" s="45" t="s">
        <v>66</v>
      </c>
      <c r="B4738" s="45" t="s">
        <v>70</v>
      </c>
      <c r="C4738" s="45" t="s">
        <v>48</v>
      </c>
      <c r="D4738" s="45">
        <v>408</v>
      </c>
      <c r="E4738" s="45">
        <v>5.6733385500000004E-3</v>
      </c>
      <c r="F4738" s="45">
        <v>9.5301695999999996E-4</v>
      </c>
      <c r="G4738" s="45">
        <v>7.4278299000000005E-4</v>
      </c>
      <c r="H4738" s="45">
        <v>3.9775381199999996E-3</v>
      </c>
    </row>
    <row r="4739" spans="1:8" x14ac:dyDescent="0.35">
      <c r="A4739" s="45" t="s">
        <v>66</v>
      </c>
      <c r="B4739" s="45" t="s">
        <v>71</v>
      </c>
      <c r="C4739" s="45" t="s">
        <v>48</v>
      </c>
      <c r="D4739" s="45">
        <v>37</v>
      </c>
      <c r="E4739" s="45">
        <v>5.0178300799999997E-3</v>
      </c>
      <c r="F4739" s="45">
        <v>1.0838961400000001E-3</v>
      </c>
      <c r="G4739" s="45">
        <v>9.9568289000000003E-4</v>
      </c>
      <c r="H4739" s="45">
        <v>2.9382505499999999E-3</v>
      </c>
    </row>
    <row r="4740" spans="1:8" x14ac:dyDescent="0.35">
      <c r="A4740" s="45" t="s">
        <v>66</v>
      </c>
      <c r="B4740" s="45" t="s">
        <v>69</v>
      </c>
      <c r="C4740" s="45" t="s">
        <v>49</v>
      </c>
      <c r="D4740" s="45">
        <v>117</v>
      </c>
      <c r="E4740" s="45">
        <v>6.5608180600000001E-3</v>
      </c>
      <c r="F4740" s="45">
        <v>1.0558125499999999E-3</v>
      </c>
      <c r="G4740" s="45">
        <v>9.3146539999999995E-4</v>
      </c>
      <c r="H4740" s="45">
        <v>4.5735396299999998E-3</v>
      </c>
    </row>
    <row r="4741" spans="1:8" x14ac:dyDescent="0.35">
      <c r="A4741" s="45" t="s">
        <v>66</v>
      </c>
      <c r="B4741" s="45" t="s">
        <v>70</v>
      </c>
      <c r="C4741" s="45" t="s">
        <v>49</v>
      </c>
      <c r="D4741" s="45">
        <v>425</v>
      </c>
      <c r="E4741" s="45">
        <v>6.6107840700000003E-3</v>
      </c>
      <c r="F4741" s="45">
        <v>9.7932983000000007E-4</v>
      </c>
      <c r="G4741" s="45">
        <v>1.00699867E-3</v>
      </c>
      <c r="H4741" s="45">
        <v>4.62445509E-3</v>
      </c>
    </row>
    <row r="4742" spans="1:8" x14ac:dyDescent="0.35">
      <c r="A4742" s="45" t="s">
        <v>66</v>
      </c>
      <c r="B4742" s="45" t="s">
        <v>71</v>
      </c>
      <c r="C4742" s="45" t="s">
        <v>49</v>
      </c>
      <c r="D4742" s="45">
        <v>74</v>
      </c>
      <c r="E4742" s="45">
        <v>6.8796919599999999E-3</v>
      </c>
      <c r="F4742" s="45">
        <v>1.14207934E-3</v>
      </c>
      <c r="G4742" s="45">
        <v>9.9552648000000008E-4</v>
      </c>
      <c r="H4742" s="45">
        <v>4.7420856000000003E-3</v>
      </c>
    </row>
    <row r="4743" spans="1:8" x14ac:dyDescent="0.35">
      <c r="A4743" s="45" t="s">
        <v>66</v>
      </c>
      <c r="B4743" s="45" t="s">
        <v>69</v>
      </c>
      <c r="C4743" s="45" t="s">
        <v>50</v>
      </c>
      <c r="D4743" s="45">
        <v>55</v>
      </c>
      <c r="E4743" s="45">
        <v>5.52398964E-3</v>
      </c>
      <c r="F4743" s="45">
        <v>7.7104354000000002E-4</v>
      </c>
      <c r="G4743" s="45">
        <v>1.5079964000000001E-3</v>
      </c>
      <c r="H4743" s="45">
        <v>3.2449492499999999E-3</v>
      </c>
    </row>
    <row r="4744" spans="1:8" x14ac:dyDescent="0.35">
      <c r="A4744" s="45" t="s">
        <v>66</v>
      </c>
      <c r="B4744" s="45" t="s">
        <v>70</v>
      </c>
      <c r="C4744" s="45" t="s">
        <v>50</v>
      </c>
      <c r="D4744" s="45">
        <v>179</v>
      </c>
      <c r="E4744" s="45">
        <v>7.1558811599999996E-3</v>
      </c>
      <c r="F4744" s="45">
        <v>7.0989787000000002E-4</v>
      </c>
      <c r="G4744" s="45">
        <v>2.0449252399999999E-3</v>
      </c>
      <c r="H4744" s="45">
        <v>4.4010575800000002E-3</v>
      </c>
    </row>
    <row r="4745" spans="1:8" x14ac:dyDescent="0.35">
      <c r="A4745" s="45" t="s">
        <v>66</v>
      </c>
      <c r="B4745" s="45" t="s">
        <v>71</v>
      </c>
      <c r="C4745" s="45" t="s">
        <v>50</v>
      </c>
      <c r="D4745" s="45">
        <v>28</v>
      </c>
      <c r="E4745" s="45">
        <v>5.8101849100000002E-3</v>
      </c>
      <c r="F4745" s="45">
        <v>8.4284037000000001E-4</v>
      </c>
      <c r="G4745" s="45">
        <v>1.66129275E-3</v>
      </c>
      <c r="H4745" s="45">
        <v>3.3060513499999999E-3</v>
      </c>
    </row>
    <row r="4746" spans="1:8" x14ac:dyDescent="0.35">
      <c r="A4746" s="45" t="s">
        <v>66</v>
      </c>
      <c r="B4746" s="45" t="s">
        <v>69</v>
      </c>
      <c r="C4746" s="45" t="s">
        <v>51</v>
      </c>
      <c r="D4746" s="45">
        <v>151</v>
      </c>
      <c r="E4746" s="45">
        <v>5.8057392599999997E-3</v>
      </c>
      <c r="F4746" s="45">
        <v>9.7199204999999999E-4</v>
      </c>
      <c r="G4746" s="45">
        <v>1.03361823E-3</v>
      </c>
      <c r="H4746" s="45">
        <v>3.8001285199999999E-3</v>
      </c>
    </row>
    <row r="4747" spans="1:8" x14ac:dyDescent="0.35">
      <c r="A4747" s="45" t="s">
        <v>66</v>
      </c>
      <c r="B4747" s="45" t="s">
        <v>70</v>
      </c>
      <c r="C4747" s="45" t="s">
        <v>51</v>
      </c>
      <c r="D4747" s="45">
        <v>323</v>
      </c>
      <c r="E4747" s="45">
        <v>6.0577912899999996E-3</v>
      </c>
      <c r="F4747" s="45">
        <v>7.4557796000000005E-4</v>
      </c>
      <c r="G4747" s="45">
        <v>8.1194074999999997E-4</v>
      </c>
      <c r="H4747" s="45">
        <v>4.5002720800000002E-3</v>
      </c>
    </row>
    <row r="4748" spans="1:8" x14ac:dyDescent="0.35">
      <c r="A4748" s="45" t="s">
        <v>66</v>
      </c>
      <c r="B4748" s="45" t="s">
        <v>71</v>
      </c>
      <c r="C4748" s="45" t="s">
        <v>51</v>
      </c>
      <c r="D4748" s="45">
        <v>56</v>
      </c>
      <c r="E4748" s="45">
        <v>6.3049766400000004E-3</v>
      </c>
      <c r="F4748" s="45">
        <v>9.3315947999999995E-4</v>
      </c>
      <c r="G4748" s="45">
        <v>8.9657715999999998E-4</v>
      </c>
      <c r="H4748" s="45">
        <v>4.4752394599999997E-3</v>
      </c>
    </row>
    <row r="4749" spans="1:8" x14ac:dyDescent="0.35">
      <c r="A4749" s="45" t="s">
        <v>66</v>
      </c>
      <c r="B4749" s="45" t="s">
        <v>69</v>
      </c>
      <c r="C4749" s="45" t="s">
        <v>52</v>
      </c>
      <c r="D4749" s="45">
        <v>229</v>
      </c>
      <c r="E4749" s="45">
        <v>4.0526441099999998E-3</v>
      </c>
      <c r="F4749" s="45">
        <v>7.4331812000000004E-4</v>
      </c>
      <c r="G4749" s="45">
        <v>4.9404592000000004E-4</v>
      </c>
      <c r="H4749" s="45">
        <v>2.8152795499999999E-3</v>
      </c>
    </row>
    <row r="4750" spans="1:8" x14ac:dyDescent="0.35">
      <c r="A4750" s="45" t="s">
        <v>66</v>
      </c>
      <c r="B4750" s="45" t="s">
        <v>70</v>
      </c>
      <c r="C4750" s="45" t="s">
        <v>52</v>
      </c>
      <c r="D4750" s="45">
        <v>374</v>
      </c>
      <c r="E4750" s="45">
        <v>4.51005125E-3</v>
      </c>
      <c r="F4750" s="45">
        <v>6.6396170000000004E-4</v>
      </c>
      <c r="G4750" s="45">
        <v>5.2572268000000005E-4</v>
      </c>
      <c r="H4750" s="45">
        <v>3.32036641E-3</v>
      </c>
    </row>
    <row r="4751" spans="1:8" x14ac:dyDescent="0.35">
      <c r="A4751" s="45" t="s">
        <v>66</v>
      </c>
      <c r="B4751" s="45" t="s">
        <v>71</v>
      </c>
      <c r="C4751" s="45" t="s">
        <v>52</v>
      </c>
      <c r="D4751" s="45">
        <v>55</v>
      </c>
      <c r="E4751" s="45">
        <v>4.0603953699999999E-3</v>
      </c>
      <c r="F4751" s="45">
        <v>7.6893918999999995E-4</v>
      </c>
      <c r="G4751" s="45">
        <v>5.6207890000000002E-4</v>
      </c>
      <c r="H4751" s="45">
        <v>2.7293768899999999E-3</v>
      </c>
    </row>
    <row r="4752" spans="1:8" x14ac:dyDescent="0.35">
      <c r="A4752" s="45" t="s">
        <v>66</v>
      </c>
      <c r="B4752" s="45" t="s">
        <v>69</v>
      </c>
      <c r="C4752" s="45" t="s">
        <v>53</v>
      </c>
      <c r="D4752" s="45">
        <v>29</v>
      </c>
      <c r="E4752" s="45">
        <v>5.2626114600000003E-3</v>
      </c>
      <c r="F4752" s="45">
        <v>6.3258279999999997E-4</v>
      </c>
      <c r="G4752" s="45">
        <v>1.37013064E-3</v>
      </c>
      <c r="H4752" s="45">
        <v>3.2598975499999999E-3</v>
      </c>
    </row>
    <row r="4753" spans="1:8" x14ac:dyDescent="0.35">
      <c r="A4753" s="45" t="s">
        <v>66</v>
      </c>
      <c r="B4753" s="45" t="s">
        <v>70</v>
      </c>
      <c r="C4753" s="45" t="s">
        <v>53</v>
      </c>
      <c r="D4753" s="45">
        <v>127</v>
      </c>
      <c r="E4753" s="45">
        <v>5.7691744300000002E-3</v>
      </c>
      <c r="F4753" s="45">
        <v>5.9756828999999996E-4</v>
      </c>
      <c r="G4753" s="45">
        <v>1.11949524E-3</v>
      </c>
      <c r="H4753" s="45">
        <v>4.0521104400000002E-3</v>
      </c>
    </row>
    <row r="4754" spans="1:8" x14ac:dyDescent="0.35">
      <c r="A4754" s="45" t="s">
        <v>66</v>
      </c>
      <c r="B4754" s="45" t="s">
        <v>71</v>
      </c>
      <c r="C4754" s="45" t="s">
        <v>53</v>
      </c>
      <c r="D4754" s="45">
        <v>18</v>
      </c>
      <c r="E4754" s="45">
        <v>5.4706787300000002E-3</v>
      </c>
      <c r="F4754" s="45">
        <v>5.8256148999999999E-4</v>
      </c>
      <c r="G4754" s="45">
        <v>1.46797811E-3</v>
      </c>
      <c r="H4754" s="45">
        <v>3.4201386899999999E-3</v>
      </c>
    </row>
    <row r="4755" spans="1:8" x14ac:dyDescent="0.35">
      <c r="A4755" s="45" t="s">
        <v>66</v>
      </c>
      <c r="B4755" s="45" t="s">
        <v>69</v>
      </c>
      <c r="C4755" s="45" t="s">
        <v>54</v>
      </c>
      <c r="D4755" s="45">
        <v>568</v>
      </c>
      <c r="E4755" s="45">
        <v>4.4094978400000002E-3</v>
      </c>
      <c r="F4755" s="45">
        <v>9.992621100000001E-4</v>
      </c>
      <c r="G4755" s="45">
        <v>6.3973225000000004E-4</v>
      </c>
      <c r="H4755" s="45">
        <v>2.7705029900000002E-3</v>
      </c>
    </row>
    <row r="4756" spans="1:8" x14ac:dyDescent="0.35">
      <c r="A4756" s="45" t="s">
        <v>66</v>
      </c>
      <c r="B4756" s="45" t="s">
        <v>70</v>
      </c>
      <c r="C4756" s="45" t="s">
        <v>54</v>
      </c>
      <c r="D4756" s="45">
        <v>1097</v>
      </c>
      <c r="E4756" s="45">
        <v>4.4248199699999996E-3</v>
      </c>
      <c r="F4756" s="45">
        <v>7.5818073000000002E-4</v>
      </c>
      <c r="G4756" s="45">
        <v>6.4878094999999995E-4</v>
      </c>
      <c r="H4756" s="45">
        <v>3.0178578099999999E-3</v>
      </c>
    </row>
    <row r="4757" spans="1:8" x14ac:dyDescent="0.35">
      <c r="A4757" s="45" t="s">
        <v>66</v>
      </c>
      <c r="B4757" s="45" t="s">
        <v>71</v>
      </c>
      <c r="C4757" s="45" t="s">
        <v>54</v>
      </c>
      <c r="D4757" s="45">
        <v>173</v>
      </c>
      <c r="E4757" s="45">
        <v>4.09661989E-3</v>
      </c>
      <c r="F4757" s="45">
        <v>8.9106966000000005E-4</v>
      </c>
      <c r="G4757" s="45">
        <v>7.3712780000000002E-4</v>
      </c>
      <c r="H4757" s="45">
        <v>2.4684219399999999E-3</v>
      </c>
    </row>
    <row r="4758" spans="1:8" x14ac:dyDescent="0.35">
      <c r="A4758" s="45" t="s">
        <v>66</v>
      </c>
      <c r="B4758" s="45" t="s">
        <v>69</v>
      </c>
      <c r="C4758" s="45" t="s">
        <v>55</v>
      </c>
      <c r="D4758" s="45">
        <v>118</v>
      </c>
      <c r="E4758" s="45">
        <v>5.1573286899999999E-3</v>
      </c>
      <c r="F4758" s="45">
        <v>8.6933042000000003E-4</v>
      </c>
      <c r="G4758" s="45">
        <v>1.4756941999999999E-3</v>
      </c>
      <c r="H4758" s="45">
        <v>2.8123035900000002E-3</v>
      </c>
    </row>
    <row r="4759" spans="1:8" x14ac:dyDescent="0.35">
      <c r="A4759" s="45" t="s">
        <v>66</v>
      </c>
      <c r="B4759" s="45" t="s">
        <v>70</v>
      </c>
      <c r="C4759" s="45" t="s">
        <v>55</v>
      </c>
      <c r="D4759" s="45">
        <v>256</v>
      </c>
      <c r="E4759" s="45">
        <v>6.4179142600000001E-3</v>
      </c>
      <c r="F4759" s="45">
        <v>7.6217061E-4</v>
      </c>
      <c r="G4759" s="45">
        <v>1.61110182E-3</v>
      </c>
      <c r="H4759" s="45">
        <v>4.0446413300000003E-3</v>
      </c>
    </row>
    <row r="4760" spans="1:8" x14ac:dyDescent="0.35">
      <c r="A4760" s="45" t="s">
        <v>66</v>
      </c>
      <c r="B4760" s="45" t="s">
        <v>71</v>
      </c>
      <c r="C4760" s="45" t="s">
        <v>55</v>
      </c>
      <c r="D4760" s="45">
        <v>40</v>
      </c>
      <c r="E4760" s="45">
        <v>7.0584488300000003E-3</v>
      </c>
      <c r="F4760" s="45">
        <v>1.0228585499999999E-3</v>
      </c>
      <c r="G4760" s="45">
        <v>2.0387729100000002E-3</v>
      </c>
      <c r="H4760" s="45">
        <v>3.9968168800000002E-3</v>
      </c>
    </row>
    <row r="4761" spans="1:8" x14ac:dyDescent="0.35">
      <c r="A4761" s="45" t="s">
        <v>66</v>
      </c>
      <c r="B4761" s="45" t="s">
        <v>69</v>
      </c>
      <c r="C4761" s="45" t="s">
        <v>56</v>
      </c>
      <c r="D4761" s="45">
        <v>326</v>
      </c>
      <c r="E4761" s="45">
        <v>4.9315494099999996E-3</v>
      </c>
      <c r="F4761" s="45">
        <v>9.6781955000000005E-4</v>
      </c>
      <c r="G4761" s="45">
        <v>8.9436325999999995E-4</v>
      </c>
      <c r="H4761" s="45">
        <v>3.0693660900000001E-3</v>
      </c>
    </row>
    <row r="4762" spans="1:8" x14ac:dyDescent="0.35">
      <c r="A4762" s="45" t="s">
        <v>66</v>
      </c>
      <c r="B4762" s="45" t="s">
        <v>70</v>
      </c>
      <c r="C4762" s="45" t="s">
        <v>56</v>
      </c>
      <c r="D4762" s="45">
        <v>777</v>
      </c>
      <c r="E4762" s="45">
        <v>5.3532101200000001E-3</v>
      </c>
      <c r="F4762" s="45">
        <v>8.0148576E-4</v>
      </c>
      <c r="G4762" s="45">
        <v>8.9032460000000005E-4</v>
      </c>
      <c r="H4762" s="45">
        <v>3.6613992499999999E-3</v>
      </c>
    </row>
    <row r="4763" spans="1:8" x14ac:dyDescent="0.35">
      <c r="A4763" s="45" t="s">
        <v>66</v>
      </c>
      <c r="B4763" s="45" t="s">
        <v>71</v>
      </c>
      <c r="C4763" s="45" t="s">
        <v>56</v>
      </c>
      <c r="D4763" s="45">
        <v>61</v>
      </c>
      <c r="E4763" s="45">
        <v>4.9874769799999998E-3</v>
      </c>
      <c r="F4763" s="45">
        <v>1.0517226100000001E-3</v>
      </c>
      <c r="G4763" s="45">
        <v>9.3218710000000005E-4</v>
      </c>
      <c r="H4763" s="45">
        <v>3.0035668600000001E-3</v>
      </c>
    </row>
    <row r="4764" spans="1:8" x14ac:dyDescent="0.35">
      <c r="A4764" s="45" t="s">
        <v>67</v>
      </c>
      <c r="B4764" s="45" t="s">
        <v>69</v>
      </c>
      <c r="C4764" s="45" t="s">
        <v>9</v>
      </c>
      <c r="D4764" s="45">
        <v>9274</v>
      </c>
      <c r="E4764" s="45">
        <v>4.8737045699999999E-3</v>
      </c>
      <c r="F4764" s="45">
        <v>9.6017241999999997E-4</v>
      </c>
      <c r="G4764" s="45">
        <v>8.3535612000000005E-4</v>
      </c>
      <c r="H4764" s="45">
        <v>3.0781381099999998E-3</v>
      </c>
    </row>
    <row r="4765" spans="1:8" x14ac:dyDescent="0.35">
      <c r="A4765" s="45" t="s">
        <v>67</v>
      </c>
      <c r="B4765" s="45" t="s">
        <v>70</v>
      </c>
      <c r="C4765" s="45" t="s">
        <v>9</v>
      </c>
      <c r="D4765" s="45">
        <v>15396</v>
      </c>
      <c r="E4765" s="45">
        <v>5.7077150000000004E-3</v>
      </c>
      <c r="F4765" s="45">
        <v>7.7708050000000004E-4</v>
      </c>
      <c r="G4765" s="45">
        <v>1.00906266E-3</v>
      </c>
      <c r="H4765" s="45">
        <v>3.9214540800000001E-3</v>
      </c>
    </row>
    <row r="4766" spans="1:8" x14ac:dyDescent="0.35">
      <c r="A4766" s="45" t="s">
        <v>67</v>
      </c>
      <c r="B4766" s="45" t="s">
        <v>71</v>
      </c>
      <c r="C4766" s="45" t="s">
        <v>9</v>
      </c>
      <c r="D4766" s="45">
        <v>2678</v>
      </c>
      <c r="E4766" s="45">
        <v>5.3683388300000004E-3</v>
      </c>
      <c r="F4766" s="45">
        <v>8.7749867999999999E-4</v>
      </c>
      <c r="G4766" s="45">
        <v>1.05825823E-3</v>
      </c>
      <c r="H4766" s="45">
        <v>3.4324733799999999E-3</v>
      </c>
    </row>
    <row r="4767" spans="1:8" x14ac:dyDescent="0.35">
      <c r="A4767" s="45" t="s">
        <v>67</v>
      </c>
      <c r="B4767" s="45" t="s">
        <v>69</v>
      </c>
      <c r="C4767" s="45" t="s">
        <v>14</v>
      </c>
      <c r="D4767" s="45">
        <v>213</v>
      </c>
      <c r="E4767" s="45">
        <v>5.66336263E-3</v>
      </c>
      <c r="F4767" s="45">
        <v>1.3666099000000001E-3</v>
      </c>
      <c r="G4767" s="45">
        <v>8.9125781000000002E-4</v>
      </c>
      <c r="H4767" s="45">
        <v>3.4054944400000002E-3</v>
      </c>
    </row>
    <row r="4768" spans="1:8" x14ac:dyDescent="0.35">
      <c r="A4768" s="45" t="s">
        <v>67</v>
      </c>
      <c r="B4768" s="45" t="s">
        <v>70</v>
      </c>
      <c r="C4768" s="45" t="s">
        <v>14</v>
      </c>
      <c r="D4768" s="45">
        <v>252</v>
      </c>
      <c r="E4768" s="45">
        <v>6.0989856400000004E-3</v>
      </c>
      <c r="F4768" s="45">
        <v>9.5568758000000005E-4</v>
      </c>
      <c r="G4768" s="45">
        <v>1.2003506300000001E-3</v>
      </c>
      <c r="H4768" s="45">
        <v>3.9429469399999998E-3</v>
      </c>
    </row>
    <row r="4769" spans="1:8" x14ac:dyDescent="0.35">
      <c r="A4769" s="45" t="s">
        <v>67</v>
      </c>
      <c r="B4769" s="45" t="s">
        <v>71</v>
      </c>
      <c r="C4769" s="45" t="s">
        <v>14</v>
      </c>
      <c r="D4769" s="45">
        <v>55</v>
      </c>
      <c r="E4769" s="45">
        <v>6.0338801800000003E-3</v>
      </c>
      <c r="F4769" s="45">
        <v>1.21317318E-3</v>
      </c>
      <c r="G4769" s="45">
        <v>1.0837539600000001E-3</v>
      </c>
      <c r="H4769" s="45">
        <v>3.7369526000000002E-3</v>
      </c>
    </row>
    <row r="4770" spans="1:8" x14ac:dyDescent="0.35">
      <c r="A4770" s="45" t="s">
        <v>67</v>
      </c>
      <c r="B4770" s="45" t="s">
        <v>69</v>
      </c>
      <c r="C4770" s="45" t="s">
        <v>15</v>
      </c>
      <c r="D4770" s="45">
        <v>98</v>
      </c>
      <c r="E4770" s="45">
        <v>5.6665719100000003E-3</v>
      </c>
      <c r="F4770" s="45">
        <v>1.2005147E-3</v>
      </c>
      <c r="G4770" s="45">
        <v>1.5594291199999999E-3</v>
      </c>
      <c r="H4770" s="45">
        <v>2.90662769E-3</v>
      </c>
    </row>
    <row r="4771" spans="1:8" x14ac:dyDescent="0.35">
      <c r="A4771" s="45" t="s">
        <v>67</v>
      </c>
      <c r="B4771" s="45" t="s">
        <v>70</v>
      </c>
      <c r="C4771" s="45" t="s">
        <v>15</v>
      </c>
      <c r="D4771" s="45">
        <v>175</v>
      </c>
      <c r="E4771" s="45">
        <v>6.8374336500000004E-3</v>
      </c>
      <c r="F4771" s="45">
        <v>9.6269813999999999E-4</v>
      </c>
      <c r="G4771" s="45">
        <v>1.53392832E-3</v>
      </c>
      <c r="H4771" s="45">
        <v>4.3408066100000002E-3</v>
      </c>
    </row>
    <row r="4772" spans="1:8" x14ac:dyDescent="0.35">
      <c r="A4772" s="45" t="s">
        <v>67</v>
      </c>
      <c r="B4772" s="45" t="s">
        <v>71</v>
      </c>
      <c r="C4772" s="45" t="s">
        <v>15</v>
      </c>
      <c r="D4772" s="45">
        <v>34</v>
      </c>
      <c r="E4772" s="45">
        <v>5.9449888200000002E-3</v>
      </c>
      <c r="F4772" s="45">
        <v>1.08864354E-3</v>
      </c>
      <c r="G4772" s="45">
        <v>1.5121185200000001E-3</v>
      </c>
      <c r="H4772" s="45">
        <v>3.3442264200000001E-3</v>
      </c>
    </row>
    <row r="4773" spans="1:8" x14ac:dyDescent="0.35">
      <c r="A4773" s="45" t="s">
        <v>67</v>
      </c>
      <c r="B4773" s="45" t="s">
        <v>69</v>
      </c>
      <c r="C4773" s="45" t="s">
        <v>16</v>
      </c>
      <c r="D4773" s="45">
        <v>94</v>
      </c>
      <c r="E4773" s="45">
        <v>4.5930602600000002E-3</v>
      </c>
      <c r="F4773" s="45">
        <v>7.9196194000000003E-4</v>
      </c>
      <c r="G4773" s="45">
        <v>4.4375466E-4</v>
      </c>
      <c r="H4773" s="45">
        <v>3.3573431599999998E-3</v>
      </c>
    </row>
    <row r="4774" spans="1:8" x14ac:dyDescent="0.35">
      <c r="A4774" s="45" t="s">
        <v>67</v>
      </c>
      <c r="B4774" s="45" t="s">
        <v>70</v>
      </c>
      <c r="C4774" s="45" t="s">
        <v>16</v>
      </c>
      <c r="D4774" s="45">
        <v>257</v>
      </c>
      <c r="E4774" s="45">
        <v>5.2686804199999996E-3</v>
      </c>
      <c r="F4774" s="45">
        <v>7.5699825000000002E-4</v>
      </c>
      <c r="G4774" s="45">
        <v>4.7886016000000002E-4</v>
      </c>
      <c r="H4774" s="45">
        <v>4.0328214899999996E-3</v>
      </c>
    </row>
    <row r="4775" spans="1:8" x14ac:dyDescent="0.35">
      <c r="A4775" s="45" t="s">
        <v>67</v>
      </c>
      <c r="B4775" s="45" t="s">
        <v>71</v>
      </c>
      <c r="C4775" s="45" t="s">
        <v>16</v>
      </c>
      <c r="D4775" s="45">
        <v>32</v>
      </c>
      <c r="E4775" s="45">
        <v>5.03942395E-3</v>
      </c>
      <c r="F4775" s="45">
        <v>6.6442396999999995E-4</v>
      </c>
      <c r="G4775" s="45">
        <v>4.2317678999999998E-4</v>
      </c>
      <c r="H4775" s="45">
        <v>3.9518226499999998E-3</v>
      </c>
    </row>
    <row r="4776" spans="1:8" x14ac:dyDescent="0.35">
      <c r="A4776" s="45" t="s">
        <v>67</v>
      </c>
      <c r="B4776" s="45" t="s">
        <v>69</v>
      </c>
      <c r="C4776" s="45" t="s">
        <v>17</v>
      </c>
      <c r="D4776" s="45">
        <v>84</v>
      </c>
      <c r="E4776" s="45">
        <v>5.3485998699999999E-3</v>
      </c>
      <c r="F4776" s="45">
        <v>7.4239393000000002E-4</v>
      </c>
      <c r="G4776" s="45">
        <v>8.6736637999999995E-4</v>
      </c>
      <c r="H4776" s="45">
        <v>3.7388390400000002E-3</v>
      </c>
    </row>
    <row r="4777" spans="1:8" x14ac:dyDescent="0.35">
      <c r="A4777" s="45" t="s">
        <v>67</v>
      </c>
      <c r="B4777" s="45" t="s">
        <v>70</v>
      </c>
      <c r="C4777" s="45" t="s">
        <v>17</v>
      </c>
      <c r="D4777" s="45">
        <v>206</v>
      </c>
      <c r="E4777" s="45">
        <v>6.5436216800000002E-3</v>
      </c>
      <c r="F4777" s="45">
        <v>6.4988964E-4</v>
      </c>
      <c r="G4777" s="45">
        <v>1.0020561100000001E-3</v>
      </c>
      <c r="H4777" s="45">
        <v>4.8916754099999999E-3</v>
      </c>
    </row>
    <row r="4778" spans="1:8" x14ac:dyDescent="0.35">
      <c r="A4778" s="45" t="s">
        <v>67</v>
      </c>
      <c r="B4778" s="45" t="s">
        <v>71</v>
      </c>
      <c r="C4778" s="45" t="s">
        <v>17</v>
      </c>
      <c r="D4778" s="45">
        <v>31</v>
      </c>
      <c r="E4778" s="45">
        <v>6.3717142199999997E-3</v>
      </c>
      <c r="F4778" s="45">
        <v>6.7129604999999995E-4</v>
      </c>
      <c r="G4778" s="45">
        <v>1.19735635E-3</v>
      </c>
      <c r="H4778" s="45">
        <v>4.5030611900000002E-3</v>
      </c>
    </row>
    <row r="4779" spans="1:8" x14ac:dyDescent="0.35">
      <c r="A4779" s="45" t="s">
        <v>67</v>
      </c>
      <c r="B4779" s="45" t="s">
        <v>69</v>
      </c>
      <c r="C4779" s="45" t="s">
        <v>18</v>
      </c>
      <c r="D4779" s="45">
        <v>42</v>
      </c>
      <c r="E4779" s="45">
        <v>5.8399468700000004E-3</v>
      </c>
      <c r="F4779" s="45">
        <v>6.5007693000000005E-4</v>
      </c>
      <c r="G4779" s="45">
        <v>1.45888425E-3</v>
      </c>
      <c r="H4779" s="45">
        <v>3.7309851900000001E-3</v>
      </c>
    </row>
    <row r="4780" spans="1:8" x14ac:dyDescent="0.35">
      <c r="A4780" s="45" t="s">
        <v>67</v>
      </c>
      <c r="B4780" s="45" t="s">
        <v>70</v>
      </c>
      <c r="C4780" s="45" t="s">
        <v>18</v>
      </c>
      <c r="D4780" s="45">
        <v>196</v>
      </c>
      <c r="E4780" s="45">
        <v>7.3180033700000003E-3</v>
      </c>
      <c r="F4780" s="45">
        <v>6.3828633000000004E-4</v>
      </c>
      <c r="G4780" s="45">
        <v>1.5013225199999999E-3</v>
      </c>
      <c r="H4780" s="45">
        <v>5.1783940200000001E-3</v>
      </c>
    </row>
    <row r="4781" spans="1:8" x14ac:dyDescent="0.35">
      <c r="A4781" s="45" t="s">
        <v>67</v>
      </c>
      <c r="B4781" s="45" t="s">
        <v>71</v>
      </c>
      <c r="C4781" s="45" t="s">
        <v>18</v>
      </c>
      <c r="D4781" s="45">
        <v>28</v>
      </c>
      <c r="E4781" s="45">
        <v>5.8680553000000002E-3</v>
      </c>
      <c r="F4781" s="45">
        <v>6.2623979999999995E-4</v>
      </c>
      <c r="G4781" s="45">
        <v>1.2570268499999999E-3</v>
      </c>
      <c r="H4781" s="45">
        <v>3.98478811E-3</v>
      </c>
    </row>
    <row r="4782" spans="1:8" x14ac:dyDescent="0.35">
      <c r="A4782" s="45" t="s">
        <v>67</v>
      </c>
      <c r="B4782" s="45" t="s">
        <v>69</v>
      </c>
      <c r="C4782" s="45" t="s">
        <v>19</v>
      </c>
      <c r="D4782" s="45">
        <v>73</v>
      </c>
      <c r="E4782" s="45">
        <v>6.0126519700000004E-3</v>
      </c>
      <c r="F4782" s="45">
        <v>9.1530292000000001E-4</v>
      </c>
      <c r="G4782" s="45">
        <v>1.2095697900000001E-3</v>
      </c>
      <c r="H4782" s="45">
        <v>3.8877788199999999E-3</v>
      </c>
    </row>
    <row r="4783" spans="1:8" x14ac:dyDescent="0.35">
      <c r="A4783" s="45" t="s">
        <v>67</v>
      </c>
      <c r="B4783" s="45" t="s">
        <v>70</v>
      </c>
      <c r="C4783" s="45" t="s">
        <v>19</v>
      </c>
      <c r="D4783" s="45">
        <v>249</v>
      </c>
      <c r="E4783" s="45">
        <v>6.2142084299999997E-3</v>
      </c>
      <c r="F4783" s="45">
        <v>8.1213718000000003E-4</v>
      </c>
      <c r="G4783" s="45">
        <v>1.1437878700000001E-3</v>
      </c>
      <c r="H4783" s="45">
        <v>4.2582828900000003E-3</v>
      </c>
    </row>
    <row r="4784" spans="1:8" x14ac:dyDescent="0.35">
      <c r="A4784" s="45" t="s">
        <v>67</v>
      </c>
      <c r="B4784" s="45" t="s">
        <v>71</v>
      </c>
      <c r="C4784" s="45" t="s">
        <v>19</v>
      </c>
      <c r="D4784" s="45">
        <v>25</v>
      </c>
      <c r="E4784" s="45">
        <v>5.7555553000000004E-3</v>
      </c>
      <c r="F4784" s="45">
        <v>1.06342571E-3</v>
      </c>
      <c r="G4784" s="45">
        <v>1.3245368499999999E-3</v>
      </c>
      <c r="H4784" s="45">
        <v>3.3675923000000001E-3</v>
      </c>
    </row>
    <row r="4785" spans="1:8" x14ac:dyDescent="0.35">
      <c r="A4785" s="45" t="s">
        <v>67</v>
      </c>
      <c r="B4785" s="45" t="s">
        <v>69</v>
      </c>
      <c r="C4785" s="45" t="s">
        <v>20</v>
      </c>
      <c r="D4785" s="45">
        <v>46</v>
      </c>
      <c r="E4785" s="45">
        <v>4.3053036699999998E-3</v>
      </c>
      <c r="F4785" s="45">
        <v>8.8491318999999998E-4</v>
      </c>
      <c r="G4785" s="45">
        <v>4.9340759999999995E-4</v>
      </c>
      <c r="H4785" s="45">
        <v>2.9269824499999998E-3</v>
      </c>
    </row>
    <row r="4786" spans="1:8" x14ac:dyDescent="0.35">
      <c r="A4786" s="45" t="s">
        <v>67</v>
      </c>
      <c r="B4786" s="45" t="s">
        <v>70</v>
      </c>
      <c r="C4786" s="45" t="s">
        <v>20</v>
      </c>
      <c r="D4786" s="45">
        <v>185</v>
      </c>
      <c r="E4786" s="45">
        <v>4.27327304E-3</v>
      </c>
      <c r="F4786" s="45">
        <v>7.5256483999999995E-4</v>
      </c>
      <c r="G4786" s="45">
        <v>5.3822549000000003E-4</v>
      </c>
      <c r="H4786" s="45">
        <v>2.9824822500000001E-3</v>
      </c>
    </row>
    <row r="4787" spans="1:8" x14ac:dyDescent="0.35">
      <c r="A4787" s="45" t="s">
        <v>67</v>
      </c>
      <c r="B4787" s="45" t="s">
        <v>71</v>
      </c>
      <c r="C4787" s="45" t="s">
        <v>20</v>
      </c>
      <c r="D4787" s="45">
        <v>8</v>
      </c>
      <c r="E4787" s="45">
        <v>4.2838538999999997E-3</v>
      </c>
      <c r="F4787" s="45">
        <v>8.8975649999999996E-4</v>
      </c>
      <c r="G4787" s="45">
        <v>1.09374982E-3</v>
      </c>
      <c r="H4787" s="45">
        <v>2.30034687E-3</v>
      </c>
    </row>
    <row r="4788" spans="1:8" x14ac:dyDescent="0.35">
      <c r="A4788" s="45" t="s">
        <v>67</v>
      </c>
      <c r="B4788" s="45" t="s">
        <v>69</v>
      </c>
      <c r="C4788" s="45" t="s">
        <v>21</v>
      </c>
      <c r="D4788" s="45">
        <v>57</v>
      </c>
      <c r="E4788" s="45">
        <v>6.8215965700000004E-3</v>
      </c>
      <c r="F4788" s="45">
        <v>1.3746748799999999E-3</v>
      </c>
      <c r="G4788" s="45">
        <v>1.9363220399999999E-3</v>
      </c>
      <c r="H4788" s="45">
        <v>3.5105992000000002E-3</v>
      </c>
    </row>
    <row r="4789" spans="1:8" x14ac:dyDescent="0.35">
      <c r="A4789" s="45" t="s">
        <v>67</v>
      </c>
      <c r="B4789" s="45" t="s">
        <v>70</v>
      </c>
      <c r="C4789" s="45" t="s">
        <v>21</v>
      </c>
      <c r="D4789" s="45">
        <v>174</v>
      </c>
      <c r="E4789" s="45">
        <v>7.9718095999999992E-3</v>
      </c>
      <c r="F4789" s="45">
        <v>1.01898391E-3</v>
      </c>
      <c r="G4789" s="45">
        <v>1.6426535599999999E-3</v>
      </c>
      <c r="H4789" s="45">
        <v>5.3101716299999999E-3</v>
      </c>
    </row>
    <row r="4790" spans="1:8" x14ac:dyDescent="0.35">
      <c r="A4790" s="45" t="s">
        <v>67</v>
      </c>
      <c r="B4790" s="45" t="s">
        <v>71</v>
      </c>
      <c r="C4790" s="45" t="s">
        <v>21</v>
      </c>
      <c r="D4790" s="45">
        <v>22</v>
      </c>
      <c r="E4790" s="45">
        <v>7.7940864500000004E-3</v>
      </c>
      <c r="F4790" s="45">
        <v>1.1053238499999999E-3</v>
      </c>
      <c r="G4790" s="45">
        <v>1.8992000900000001E-3</v>
      </c>
      <c r="H4790" s="45">
        <v>4.7895620800000004E-3</v>
      </c>
    </row>
    <row r="4791" spans="1:8" x14ac:dyDescent="0.35">
      <c r="A4791" s="45" t="s">
        <v>67</v>
      </c>
      <c r="B4791" s="45" t="s">
        <v>69</v>
      </c>
      <c r="C4791" s="45" t="s">
        <v>22</v>
      </c>
      <c r="D4791" s="45">
        <v>62</v>
      </c>
      <c r="E4791" s="45">
        <v>5.5872907199999997E-3</v>
      </c>
      <c r="F4791" s="45">
        <v>1.09113626E-3</v>
      </c>
      <c r="G4791" s="45">
        <v>1.1452730500000001E-3</v>
      </c>
      <c r="H4791" s="45">
        <v>3.3508809199999999E-3</v>
      </c>
    </row>
    <row r="4792" spans="1:8" x14ac:dyDescent="0.35">
      <c r="A4792" s="45" t="s">
        <v>67</v>
      </c>
      <c r="B4792" s="45" t="s">
        <v>70</v>
      </c>
      <c r="C4792" s="45" t="s">
        <v>22</v>
      </c>
      <c r="D4792" s="45">
        <v>168</v>
      </c>
      <c r="E4792" s="45">
        <v>6.8067953900000002E-3</v>
      </c>
      <c r="F4792" s="45">
        <v>9.2661459E-4</v>
      </c>
      <c r="G4792" s="45">
        <v>1.30945466E-3</v>
      </c>
      <c r="H4792" s="45">
        <v>4.5707256200000004E-3</v>
      </c>
    </row>
    <row r="4793" spans="1:8" x14ac:dyDescent="0.35">
      <c r="A4793" s="45" t="s">
        <v>67</v>
      </c>
      <c r="B4793" s="45" t="s">
        <v>71</v>
      </c>
      <c r="C4793" s="45" t="s">
        <v>22</v>
      </c>
      <c r="D4793" s="45">
        <v>10</v>
      </c>
      <c r="E4793" s="45">
        <v>7.1979163799999997E-3</v>
      </c>
      <c r="F4793" s="45">
        <v>9.0393498999999996E-4</v>
      </c>
      <c r="G4793" s="45">
        <v>1.8020830499999999E-3</v>
      </c>
      <c r="H4793" s="45">
        <v>4.4918979099999997E-3</v>
      </c>
    </row>
    <row r="4794" spans="1:8" x14ac:dyDescent="0.35">
      <c r="A4794" s="45" t="s">
        <v>67</v>
      </c>
      <c r="B4794" s="45" t="s">
        <v>69</v>
      </c>
      <c r="C4794" s="45" t="s">
        <v>23</v>
      </c>
      <c r="D4794" s="45">
        <v>83</v>
      </c>
      <c r="E4794" s="45">
        <v>5.9586956799999998E-3</v>
      </c>
      <c r="F4794" s="45">
        <v>8.8339448000000005E-4</v>
      </c>
      <c r="G4794" s="45">
        <v>1.24358521E-3</v>
      </c>
      <c r="H4794" s="45">
        <v>3.83171551E-3</v>
      </c>
    </row>
    <row r="4795" spans="1:8" x14ac:dyDescent="0.35">
      <c r="A4795" s="45" t="s">
        <v>67</v>
      </c>
      <c r="B4795" s="45" t="s">
        <v>70</v>
      </c>
      <c r="C4795" s="45" t="s">
        <v>23</v>
      </c>
      <c r="D4795" s="45">
        <v>282</v>
      </c>
      <c r="E4795" s="45">
        <v>6.5005251300000004E-3</v>
      </c>
      <c r="F4795" s="45">
        <v>8.4909353000000003E-4</v>
      </c>
      <c r="G4795" s="45">
        <v>1.31730997E-3</v>
      </c>
      <c r="H4795" s="45">
        <v>4.3341211100000002E-3</v>
      </c>
    </row>
    <row r="4796" spans="1:8" x14ac:dyDescent="0.35">
      <c r="A4796" s="45" t="s">
        <v>67</v>
      </c>
      <c r="B4796" s="45" t="s">
        <v>71</v>
      </c>
      <c r="C4796" s="45" t="s">
        <v>23</v>
      </c>
      <c r="D4796" s="45">
        <v>35</v>
      </c>
      <c r="E4796" s="45">
        <v>6.4239415800000001E-3</v>
      </c>
      <c r="F4796" s="45">
        <v>9.0443089999999999E-4</v>
      </c>
      <c r="G4796" s="45">
        <v>1.8971558E-3</v>
      </c>
      <c r="H4796" s="45">
        <v>3.6223542600000002E-3</v>
      </c>
    </row>
    <row r="4797" spans="1:8" x14ac:dyDescent="0.35">
      <c r="A4797" s="45" t="s">
        <v>67</v>
      </c>
      <c r="B4797" s="45" t="s">
        <v>69</v>
      </c>
      <c r="C4797" s="45" t="s">
        <v>24</v>
      </c>
      <c r="D4797" s="45">
        <v>277</v>
      </c>
      <c r="E4797" s="45">
        <v>5.4858183700000002E-3</v>
      </c>
      <c r="F4797" s="45">
        <v>6.4325921999999996E-4</v>
      </c>
      <c r="G4797" s="45">
        <v>1.43255258E-3</v>
      </c>
      <c r="H4797" s="45">
        <v>3.4100061000000002E-3</v>
      </c>
    </row>
    <row r="4798" spans="1:8" x14ac:dyDescent="0.35">
      <c r="A4798" s="45" t="s">
        <v>67</v>
      </c>
      <c r="B4798" s="45" t="s">
        <v>70</v>
      </c>
      <c r="C4798" s="45" t="s">
        <v>24</v>
      </c>
      <c r="D4798" s="45">
        <v>542</v>
      </c>
      <c r="E4798" s="45">
        <v>6.8103600600000003E-3</v>
      </c>
      <c r="F4798" s="45">
        <v>5.8607071000000004E-4</v>
      </c>
      <c r="G4798" s="45">
        <v>1.6783259200000001E-3</v>
      </c>
      <c r="H4798" s="45">
        <v>4.5459629200000004E-3</v>
      </c>
    </row>
    <row r="4799" spans="1:8" x14ac:dyDescent="0.35">
      <c r="A4799" s="45" t="s">
        <v>67</v>
      </c>
      <c r="B4799" s="45" t="s">
        <v>71</v>
      </c>
      <c r="C4799" s="45" t="s">
        <v>24</v>
      </c>
      <c r="D4799" s="45">
        <v>106</v>
      </c>
      <c r="E4799" s="45">
        <v>6.3392074600000002E-3</v>
      </c>
      <c r="F4799" s="45">
        <v>5.6265261999999998E-4</v>
      </c>
      <c r="G4799" s="45">
        <v>2.13148561E-3</v>
      </c>
      <c r="H4799" s="45">
        <v>3.64506877E-3</v>
      </c>
    </row>
    <row r="4800" spans="1:8" x14ac:dyDescent="0.35">
      <c r="A4800" s="45" t="s">
        <v>67</v>
      </c>
      <c r="B4800" s="45" t="s">
        <v>69</v>
      </c>
      <c r="C4800" s="45" t="s">
        <v>25</v>
      </c>
      <c r="D4800" s="45">
        <v>246</v>
      </c>
      <c r="E4800" s="45">
        <v>5.2236710999999996E-3</v>
      </c>
      <c r="F4800" s="45">
        <v>7.7866207999999996E-4</v>
      </c>
      <c r="G4800" s="45">
        <v>1.1824843199999999E-3</v>
      </c>
      <c r="H4800" s="45">
        <v>3.2625242200000001E-3</v>
      </c>
    </row>
    <row r="4801" spans="1:8" x14ac:dyDescent="0.35">
      <c r="A4801" s="45" t="s">
        <v>67</v>
      </c>
      <c r="B4801" s="45" t="s">
        <v>70</v>
      </c>
      <c r="C4801" s="45" t="s">
        <v>25</v>
      </c>
      <c r="D4801" s="45">
        <v>390</v>
      </c>
      <c r="E4801" s="45">
        <v>6.9504686600000004E-3</v>
      </c>
      <c r="F4801" s="45">
        <v>6.3672220999999997E-4</v>
      </c>
      <c r="G4801" s="45">
        <v>1.6961654899999999E-3</v>
      </c>
      <c r="H4801" s="45">
        <v>4.6175804700000003E-3</v>
      </c>
    </row>
    <row r="4802" spans="1:8" x14ac:dyDescent="0.35">
      <c r="A4802" s="45" t="s">
        <v>67</v>
      </c>
      <c r="B4802" s="45" t="s">
        <v>71</v>
      </c>
      <c r="C4802" s="45" t="s">
        <v>25</v>
      </c>
      <c r="D4802" s="45">
        <v>104</v>
      </c>
      <c r="E4802" s="45">
        <v>5.4080971699999999E-3</v>
      </c>
      <c r="F4802" s="45">
        <v>7.3395188E-4</v>
      </c>
      <c r="G4802" s="45">
        <v>1.2258499899999999E-3</v>
      </c>
      <c r="H4802" s="45">
        <v>3.4482947800000001E-3</v>
      </c>
    </row>
    <row r="4803" spans="1:8" x14ac:dyDescent="0.35">
      <c r="A4803" s="45" t="s">
        <v>67</v>
      </c>
      <c r="B4803" s="45" t="s">
        <v>69</v>
      </c>
      <c r="C4803" s="45" t="s">
        <v>26</v>
      </c>
      <c r="D4803" s="45">
        <v>32</v>
      </c>
      <c r="E4803" s="45">
        <v>4.4824216099999996E-3</v>
      </c>
      <c r="F4803" s="45">
        <v>5.1540775999999995E-4</v>
      </c>
      <c r="G4803" s="45">
        <v>7.9680248999999999E-4</v>
      </c>
      <c r="H4803" s="45">
        <v>3.1702109900000001E-3</v>
      </c>
    </row>
    <row r="4804" spans="1:8" x14ac:dyDescent="0.35">
      <c r="A4804" s="45" t="s">
        <v>67</v>
      </c>
      <c r="B4804" s="45" t="s">
        <v>70</v>
      </c>
      <c r="C4804" s="45" t="s">
        <v>26</v>
      </c>
      <c r="D4804" s="45">
        <v>235</v>
      </c>
      <c r="E4804" s="45">
        <v>5.38677084E-3</v>
      </c>
      <c r="F4804" s="45">
        <v>4.9571490000000005E-4</v>
      </c>
      <c r="G4804" s="45">
        <v>9.4656201000000004E-4</v>
      </c>
      <c r="H4804" s="45">
        <v>3.9444934500000002E-3</v>
      </c>
    </row>
    <row r="4805" spans="1:8" x14ac:dyDescent="0.35">
      <c r="A4805" s="45" t="s">
        <v>67</v>
      </c>
      <c r="B4805" s="45" t="s">
        <v>71</v>
      </c>
      <c r="C4805" s="45" t="s">
        <v>26</v>
      </c>
      <c r="D4805" s="45">
        <v>15</v>
      </c>
      <c r="E4805" s="45">
        <v>4.6952158200000002E-3</v>
      </c>
      <c r="F4805" s="45">
        <v>6.4351828000000001E-4</v>
      </c>
      <c r="G4805" s="45">
        <v>9.9537008000000009E-4</v>
      </c>
      <c r="H4805" s="45">
        <v>3.0563268900000002E-3</v>
      </c>
    </row>
    <row r="4806" spans="1:8" x14ac:dyDescent="0.35">
      <c r="A4806" s="45" t="s">
        <v>67</v>
      </c>
      <c r="B4806" s="45" t="s">
        <v>69</v>
      </c>
      <c r="C4806" s="45" t="s">
        <v>27</v>
      </c>
      <c r="D4806" s="45">
        <v>227</v>
      </c>
      <c r="E4806" s="45">
        <v>5.0707698700000001E-3</v>
      </c>
      <c r="F4806" s="45">
        <v>9.3209512999999999E-4</v>
      </c>
      <c r="G4806" s="45">
        <v>1.2816117799999999E-3</v>
      </c>
      <c r="H4806" s="45">
        <v>2.8570624999999998E-3</v>
      </c>
    </row>
    <row r="4807" spans="1:8" x14ac:dyDescent="0.35">
      <c r="A4807" s="45" t="s">
        <v>67</v>
      </c>
      <c r="B4807" s="45" t="s">
        <v>70</v>
      </c>
      <c r="C4807" s="45" t="s">
        <v>27</v>
      </c>
      <c r="D4807" s="45">
        <v>210</v>
      </c>
      <c r="E4807" s="45">
        <v>6.15310823E-3</v>
      </c>
      <c r="F4807" s="45">
        <v>7.9502841999999998E-4</v>
      </c>
      <c r="G4807" s="45">
        <v>1.5562718300000001E-3</v>
      </c>
      <c r="H4807" s="45">
        <v>3.8018075100000001E-3</v>
      </c>
    </row>
    <row r="4808" spans="1:8" x14ac:dyDescent="0.35">
      <c r="A4808" s="45" t="s">
        <v>67</v>
      </c>
      <c r="B4808" s="45" t="s">
        <v>71</v>
      </c>
      <c r="C4808" s="45" t="s">
        <v>27</v>
      </c>
      <c r="D4808" s="45">
        <v>60</v>
      </c>
      <c r="E4808" s="45">
        <v>5.7031247200000001E-3</v>
      </c>
      <c r="F4808" s="45">
        <v>8.7075594999999997E-4</v>
      </c>
      <c r="G4808" s="45">
        <v>1.64544726E-3</v>
      </c>
      <c r="H4808" s="45">
        <v>3.18692103E-3</v>
      </c>
    </row>
    <row r="4809" spans="1:8" x14ac:dyDescent="0.35">
      <c r="A4809" s="45" t="s">
        <v>67</v>
      </c>
      <c r="B4809" s="45" t="s">
        <v>69</v>
      </c>
      <c r="C4809" s="45" t="s">
        <v>28</v>
      </c>
      <c r="D4809" s="45">
        <v>260</v>
      </c>
      <c r="E4809" s="45">
        <v>5.6632832499999997E-3</v>
      </c>
      <c r="F4809" s="45">
        <v>8.5496770000000001E-4</v>
      </c>
      <c r="G4809" s="45">
        <v>1.1677348199999999E-3</v>
      </c>
      <c r="H4809" s="45">
        <v>3.64058022E-3</v>
      </c>
    </row>
    <row r="4810" spans="1:8" x14ac:dyDescent="0.35">
      <c r="A4810" s="45" t="s">
        <v>67</v>
      </c>
      <c r="B4810" s="45" t="s">
        <v>70</v>
      </c>
      <c r="C4810" s="45" t="s">
        <v>28</v>
      </c>
      <c r="D4810" s="45">
        <v>455</v>
      </c>
      <c r="E4810" s="45">
        <v>6.2042630800000003E-3</v>
      </c>
      <c r="F4810" s="45">
        <v>8.0179055999999996E-4</v>
      </c>
      <c r="G4810" s="45">
        <v>1.3554128700000001E-3</v>
      </c>
      <c r="H4810" s="45">
        <v>4.0470591899999997E-3</v>
      </c>
    </row>
    <row r="4811" spans="1:8" x14ac:dyDescent="0.35">
      <c r="A4811" s="45" t="s">
        <v>67</v>
      </c>
      <c r="B4811" s="45" t="s">
        <v>71</v>
      </c>
      <c r="C4811" s="45" t="s">
        <v>28</v>
      </c>
      <c r="D4811" s="45">
        <v>123</v>
      </c>
      <c r="E4811" s="45">
        <v>5.7265316599999999E-3</v>
      </c>
      <c r="F4811" s="45">
        <v>7.6106567000000004E-4</v>
      </c>
      <c r="G4811" s="45">
        <v>1.29761344E-3</v>
      </c>
      <c r="H4811" s="45">
        <v>3.6678520499999999E-3</v>
      </c>
    </row>
    <row r="4812" spans="1:8" x14ac:dyDescent="0.35">
      <c r="A4812" s="45" t="s">
        <v>67</v>
      </c>
      <c r="B4812" s="45" t="s">
        <v>69</v>
      </c>
      <c r="C4812" s="45" t="s">
        <v>29</v>
      </c>
      <c r="D4812" s="45">
        <v>64</v>
      </c>
      <c r="E4812" s="45">
        <v>5.5819586799999996E-3</v>
      </c>
      <c r="F4812" s="45">
        <v>1.0271988399999999E-3</v>
      </c>
      <c r="G4812" s="45">
        <v>1.20207584E-3</v>
      </c>
      <c r="H4812" s="45">
        <v>3.35268353E-3</v>
      </c>
    </row>
    <row r="4813" spans="1:8" x14ac:dyDescent="0.35">
      <c r="A4813" s="45" t="s">
        <v>67</v>
      </c>
      <c r="B4813" s="45" t="s">
        <v>70</v>
      </c>
      <c r="C4813" s="45" t="s">
        <v>29</v>
      </c>
      <c r="D4813" s="45">
        <v>188</v>
      </c>
      <c r="E4813" s="45">
        <v>7.0742831400000001E-3</v>
      </c>
      <c r="F4813" s="45">
        <v>8.6356111999999995E-4</v>
      </c>
      <c r="G4813" s="45">
        <v>1.8581311600000001E-3</v>
      </c>
      <c r="H4813" s="45">
        <v>4.3525903900000001E-3</v>
      </c>
    </row>
    <row r="4814" spans="1:8" x14ac:dyDescent="0.35">
      <c r="A4814" s="45" t="s">
        <v>67</v>
      </c>
      <c r="B4814" s="45" t="s">
        <v>71</v>
      </c>
      <c r="C4814" s="45" t="s">
        <v>29</v>
      </c>
      <c r="D4814" s="45">
        <v>41</v>
      </c>
      <c r="E4814" s="45">
        <v>5.7590896800000001E-3</v>
      </c>
      <c r="F4814" s="45">
        <v>9.9424100000000009E-4</v>
      </c>
      <c r="G4814" s="45">
        <v>1.23560268E-3</v>
      </c>
      <c r="H4814" s="45">
        <v>3.5292454700000002E-3</v>
      </c>
    </row>
    <row r="4815" spans="1:8" x14ac:dyDescent="0.35">
      <c r="A4815" s="45" t="s">
        <v>67</v>
      </c>
      <c r="B4815" s="45" t="s">
        <v>69</v>
      </c>
      <c r="C4815" s="45" t="s">
        <v>30</v>
      </c>
      <c r="D4815" s="45">
        <v>3137</v>
      </c>
      <c r="E4815" s="45">
        <v>4.3705575500000001E-3</v>
      </c>
      <c r="F4815" s="45">
        <v>9.4520350999999995E-4</v>
      </c>
      <c r="G4815" s="45">
        <v>6.8927515999999995E-4</v>
      </c>
      <c r="H4815" s="45">
        <v>2.7360784E-3</v>
      </c>
    </row>
    <row r="4816" spans="1:8" x14ac:dyDescent="0.35">
      <c r="A4816" s="45" t="s">
        <v>67</v>
      </c>
      <c r="B4816" s="45" t="s">
        <v>70</v>
      </c>
      <c r="C4816" s="45" t="s">
        <v>30</v>
      </c>
      <c r="D4816" s="45">
        <v>1678</v>
      </c>
      <c r="E4816" s="45">
        <v>4.4907542900000002E-3</v>
      </c>
      <c r="F4816" s="45">
        <v>7.7620075000000004E-4</v>
      </c>
      <c r="G4816" s="45">
        <v>7.3020794999999997E-4</v>
      </c>
      <c r="H4816" s="45">
        <v>2.9843450999999998E-3</v>
      </c>
    </row>
    <row r="4817" spans="1:8" x14ac:dyDescent="0.35">
      <c r="A4817" s="45" t="s">
        <v>67</v>
      </c>
      <c r="B4817" s="45" t="s">
        <v>71</v>
      </c>
      <c r="C4817" s="45" t="s">
        <v>30</v>
      </c>
      <c r="D4817" s="45">
        <v>309</v>
      </c>
      <c r="E4817" s="45">
        <v>4.23667273E-3</v>
      </c>
      <c r="F4817" s="45">
        <v>8.5202390000000002E-4</v>
      </c>
      <c r="G4817" s="45">
        <v>6.9642941999999998E-4</v>
      </c>
      <c r="H4817" s="45">
        <v>2.6882189199999998E-3</v>
      </c>
    </row>
    <row r="4818" spans="1:8" x14ac:dyDescent="0.35">
      <c r="A4818" s="45" t="s">
        <v>67</v>
      </c>
      <c r="B4818" s="45" t="s">
        <v>69</v>
      </c>
      <c r="C4818" s="45" t="s">
        <v>31</v>
      </c>
      <c r="D4818" s="45">
        <v>625</v>
      </c>
      <c r="E4818" s="45">
        <v>4.4689812300000003E-3</v>
      </c>
      <c r="F4818" s="45">
        <v>1.0713145799999999E-3</v>
      </c>
      <c r="G4818" s="45">
        <v>4.8979603000000001E-4</v>
      </c>
      <c r="H4818" s="45">
        <v>2.9078701299999998E-3</v>
      </c>
    </row>
    <row r="4819" spans="1:8" x14ac:dyDescent="0.35">
      <c r="A4819" s="45" t="s">
        <v>67</v>
      </c>
      <c r="B4819" s="45" t="s">
        <v>70</v>
      </c>
      <c r="C4819" s="45" t="s">
        <v>31</v>
      </c>
      <c r="D4819" s="45">
        <v>1255</v>
      </c>
      <c r="E4819" s="45">
        <v>4.6375606199999999E-3</v>
      </c>
      <c r="F4819" s="45">
        <v>8.0836812999999998E-4</v>
      </c>
      <c r="G4819" s="45">
        <v>4.5697739999999999E-4</v>
      </c>
      <c r="H4819" s="45">
        <v>3.3722145999999999E-3</v>
      </c>
    </row>
    <row r="4820" spans="1:8" x14ac:dyDescent="0.35">
      <c r="A4820" s="45" t="s">
        <v>67</v>
      </c>
      <c r="B4820" s="45" t="s">
        <v>71</v>
      </c>
      <c r="C4820" s="45" t="s">
        <v>31</v>
      </c>
      <c r="D4820" s="45">
        <v>218</v>
      </c>
      <c r="E4820" s="45">
        <v>4.4583543399999998E-3</v>
      </c>
      <c r="F4820" s="45">
        <v>9.6239994E-4</v>
      </c>
      <c r="G4820" s="45">
        <v>5.0591418999999999E-4</v>
      </c>
      <c r="H4820" s="45">
        <v>2.9900396900000002E-3</v>
      </c>
    </row>
    <row r="4821" spans="1:8" x14ac:dyDescent="0.35">
      <c r="A4821" s="45" t="s">
        <v>67</v>
      </c>
      <c r="B4821" s="45" t="s">
        <v>69</v>
      </c>
      <c r="C4821" s="45" t="s">
        <v>159</v>
      </c>
      <c r="D4821" s="45">
        <v>290</v>
      </c>
      <c r="E4821" s="45">
        <v>5.0785837399999999E-3</v>
      </c>
      <c r="F4821" s="45">
        <v>1.0376354699999999E-3</v>
      </c>
      <c r="G4821" s="45">
        <v>8.4897803999999996E-4</v>
      </c>
      <c r="H4821" s="45">
        <v>3.1919697499999998E-3</v>
      </c>
    </row>
    <row r="4822" spans="1:8" x14ac:dyDescent="0.35">
      <c r="A4822" s="45" t="s">
        <v>67</v>
      </c>
      <c r="B4822" s="45" t="s">
        <v>70</v>
      </c>
      <c r="C4822" s="45" t="s">
        <v>159</v>
      </c>
      <c r="D4822" s="45">
        <v>431</v>
      </c>
      <c r="E4822" s="45">
        <v>6.1803673500000003E-3</v>
      </c>
      <c r="F4822" s="45">
        <v>8.7017677000000002E-4</v>
      </c>
      <c r="G4822" s="45">
        <v>1.0855190000000001E-3</v>
      </c>
      <c r="H4822" s="45">
        <v>4.2246710599999999E-3</v>
      </c>
    </row>
    <row r="4823" spans="1:8" x14ac:dyDescent="0.35">
      <c r="A4823" s="45" t="s">
        <v>67</v>
      </c>
      <c r="B4823" s="45" t="s">
        <v>71</v>
      </c>
      <c r="C4823" s="45" t="s">
        <v>159</v>
      </c>
      <c r="D4823" s="45">
        <v>93</v>
      </c>
      <c r="E4823" s="45">
        <v>5.4881020799999996E-3</v>
      </c>
      <c r="F4823" s="45">
        <v>9.8665849000000006E-4</v>
      </c>
      <c r="G4823" s="45">
        <v>1.04876019E-3</v>
      </c>
      <c r="H4823" s="45">
        <v>3.45268294E-3</v>
      </c>
    </row>
    <row r="4824" spans="1:8" x14ac:dyDescent="0.35">
      <c r="A4824" s="45" t="s">
        <v>67</v>
      </c>
      <c r="B4824" s="45" t="s">
        <v>69</v>
      </c>
      <c r="C4824" s="45" t="s">
        <v>33</v>
      </c>
      <c r="D4824" s="45">
        <v>74</v>
      </c>
      <c r="E4824" s="45">
        <v>6.2712710499999999E-3</v>
      </c>
      <c r="F4824" s="45">
        <v>1.03666141E-3</v>
      </c>
      <c r="G4824" s="45">
        <v>1.2299797699999999E-3</v>
      </c>
      <c r="H4824" s="45">
        <v>4.0046293600000003E-3</v>
      </c>
    </row>
    <row r="4825" spans="1:8" x14ac:dyDescent="0.35">
      <c r="A4825" s="45" t="s">
        <v>67</v>
      </c>
      <c r="B4825" s="45" t="s">
        <v>70</v>
      </c>
      <c r="C4825" s="45" t="s">
        <v>33</v>
      </c>
      <c r="D4825" s="45">
        <v>248</v>
      </c>
      <c r="E4825" s="45">
        <v>7.5334619199999998E-3</v>
      </c>
      <c r="F4825" s="45">
        <v>9.3908654000000001E-4</v>
      </c>
      <c r="G4825" s="45">
        <v>1.6611127300000001E-3</v>
      </c>
      <c r="H4825" s="45">
        <v>4.9332621500000002E-3</v>
      </c>
    </row>
    <row r="4826" spans="1:8" x14ac:dyDescent="0.35">
      <c r="A4826" s="45" t="s">
        <v>67</v>
      </c>
      <c r="B4826" s="45" t="s">
        <v>71</v>
      </c>
      <c r="C4826" s="45" t="s">
        <v>33</v>
      </c>
      <c r="D4826" s="45">
        <v>45</v>
      </c>
      <c r="E4826" s="45">
        <v>6.9850820999999997E-3</v>
      </c>
      <c r="F4826" s="45">
        <v>1.0396088600000001E-3</v>
      </c>
      <c r="G4826" s="45">
        <v>1.4807096699999999E-3</v>
      </c>
      <c r="H4826" s="45">
        <v>4.4647631400000004E-3</v>
      </c>
    </row>
    <row r="4827" spans="1:8" x14ac:dyDescent="0.35">
      <c r="A4827" s="45" t="s">
        <v>67</v>
      </c>
      <c r="B4827" s="45" t="s">
        <v>69</v>
      </c>
      <c r="C4827" s="45" t="s">
        <v>34</v>
      </c>
      <c r="D4827" s="45">
        <v>126</v>
      </c>
      <c r="E4827" s="45">
        <v>5.1323667299999999E-3</v>
      </c>
      <c r="F4827" s="45">
        <v>9.5633062000000004E-4</v>
      </c>
      <c r="G4827" s="45">
        <v>8.9451034E-4</v>
      </c>
      <c r="H4827" s="45">
        <v>3.28152532E-3</v>
      </c>
    </row>
    <row r="4828" spans="1:8" x14ac:dyDescent="0.35">
      <c r="A4828" s="45" t="s">
        <v>67</v>
      </c>
      <c r="B4828" s="45" t="s">
        <v>70</v>
      </c>
      <c r="C4828" s="45" t="s">
        <v>34</v>
      </c>
      <c r="D4828" s="45">
        <v>250</v>
      </c>
      <c r="E4828" s="45">
        <v>5.7403238199999996E-3</v>
      </c>
      <c r="F4828" s="45">
        <v>9.4245346E-4</v>
      </c>
      <c r="G4828" s="45">
        <v>8.3189791E-4</v>
      </c>
      <c r="H4828" s="45">
        <v>3.9659719999999999E-3</v>
      </c>
    </row>
    <row r="4829" spans="1:8" x14ac:dyDescent="0.35">
      <c r="A4829" s="45" t="s">
        <v>67</v>
      </c>
      <c r="B4829" s="45" t="s">
        <v>71</v>
      </c>
      <c r="C4829" s="45" t="s">
        <v>34</v>
      </c>
      <c r="D4829" s="45">
        <v>68</v>
      </c>
      <c r="E4829" s="45">
        <v>5.4352190399999997E-3</v>
      </c>
      <c r="F4829" s="45">
        <v>8.5716206000000005E-4</v>
      </c>
      <c r="G4829" s="45">
        <v>1.0360496299999999E-3</v>
      </c>
      <c r="H4829" s="45">
        <v>3.5420068200000001E-3</v>
      </c>
    </row>
    <row r="4830" spans="1:8" x14ac:dyDescent="0.35">
      <c r="A4830" s="45" t="s">
        <v>67</v>
      </c>
      <c r="B4830" s="45" t="s">
        <v>69</v>
      </c>
      <c r="C4830" s="45" t="s">
        <v>35</v>
      </c>
      <c r="D4830" s="45">
        <v>122</v>
      </c>
      <c r="E4830" s="45">
        <v>4.5677745099999998E-3</v>
      </c>
      <c r="F4830" s="45">
        <v>9.1027222000000004E-4</v>
      </c>
      <c r="G4830" s="45">
        <v>7.8409582000000004E-4</v>
      </c>
      <c r="H4830" s="45">
        <v>2.8734059599999999E-3</v>
      </c>
    </row>
    <row r="4831" spans="1:8" x14ac:dyDescent="0.35">
      <c r="A4831" s="45" t="s">
        <v>67</v>
      </c>
      <c r="B4831" s="45" t="s">
        <v>70</v>
      </c>
      <c r="C4831" s="45" t="s">
        <v>35</v>
      </c>
      <c r="D4831" s="45">
        <v>303</v>
      </c>
      <c r="E4831" s="45">
        <v>5.3283902299999996E-3</v>
      </c>
      <c r="F4831" s="45">
        <v>7.3753185E-4</v>
      </c>
      <c r="G4831" s="45">
        <v>9.7424649E-4</v>
      </c>
      <c r="H4831" s="45">
        <v>3.6166114300000001E-3</v>
      </c>
    </row>
    <row r="4832" spans="1:8" x14ac:dyDescent="0.35">
      <c r="A4832" s="45" t="s">
        <v>67</v>
      </c>
      <c r="B4832" s="45" t="s">
        <v>71</v>
      </c>
      <c r="C4832" s="45" t="s">
        <v>35</v>
      </c>
      <c r="D4832" s="45">
        <v>37</v>
      </c>
      <c r="E4832" s="45">
        <v>5.1604727399999998E-3</v>
      </c>
      <c r="F4832" s="45">
        <v>7.0758232999999999E-4</v>
      </c>
      <c r="G4832" s="45">
        <v>1.18993967E-3</v>
      </c>
      <c r="H4832" s="45">
        <v>3.2629501599999999E-3</v>
      </c>
    </row>
    <row r="4833" spans="1:8" x14ac:dyDescent="0.35">
      <c r="A4833" s="45" t="s">
        <v>67</v>
      </c>
      <c r="B4833" s="45" t="s">
        <v>70</v>
      </c>
      <c r="C4833" s="45" t="s">
        <v>57</v>
      </c>
      <c r="D4833" s="45">
        <v>2</v>
      </c>
      <c r="E4833" s="45">
        <v>8.7442128399999996E-3</v>
      </c>
      <c r="F4833" s="45">
        <v>1.85185173E-3</v>
      </c>
      <c r="G4833" s="45">
        <v>2.9976850600000001E-3</v>
      </c>
      <c r="H4833" s="45">
        <v>3.8946756900000001E-3</v>
      </c>
    </row>
    <row r="4834" spans="1:8" x14ac:dyDescent="0.35">
      <c r="A4834" s="45" t="s">
        <v>67</v>
      </c>
      <c r="B4834" s="45" t="s">
        <v>69</v>
      </c>
      <c r="C4834" s="45" t="s">
        <v>36</v>
      </c>
      <c r="D4834" s="45">
        <v>185</v>
      </c>
      <c r="E4834" s="45">
        <v>5.3563560800000002E-3</v>
      </c>
      <c r="F4834" s="45">
        <v>8.6899375999999998E-4</v>
      </c>
      <c r="G4834" s="45">
        <v>1.0185182699999999E-3</v>
      </c>
      <c r="H4834" s="45">
        <v>3.4688436199999998E-3</v>
      </c>
    </row>
    <row r="4835" spans="1:8" x14ac:dyDescent="0.35">
      <c r="A4835" s="45" t="s">
        <v>67</v>
      </c>
      <c r="B4835" s="45" t="s">
        <v>70</v>
      </c>
      <c r="C4835" s="45" t="s">
        <v>36</v>
      </c>
      <c r="D4835" s="45">
        <v>355</v>
      </c>
      <c r="E4835" s="45">
        <v>6.3679575100000002E-3</v>
      </c>
      <c r="F4835" s="45">
        <v>6.7670817000000001E-4</v>
      </c>
      <c r="G4835" s="45">
        <v>1.16415598E-3</v>
      </c>
      <c r="H4835" s="45">
        <v>4.5270928699999999E-3</v>
      </c>
    </row>
    <row r="4836" spans="1:8" x14ac:dyDescent="0.35">
      <c r="A4836" s="45" t="s">
        <v>67</v>
      </c>
      <c r="B4836" s="45" t="s">
        <v>71</v>
      </c>
      <c r="C4836" s="45" t="s">
        <v>36</v>
      </c>
      <c r="D4836" s="45">
        <v>49</v>
      </c>
      <c r="E4836" s="45">
        <v>6.7519366400000001E-3</v>
      </c>
      <c r="F4836" s="45">
        <v>8.5175715000000002E-4</v>
      </c>
      <c r="G4836" s="45">
        <v>1.1337866100000001E-3</v>
      </c>
      <c r="H4836" s="45">
        <v>4.7663924200000004E-3</v>
      </c>
    </row>
    <row r="4837" spans="1:8" x14ac:dyDescent="0.35">
      <c r="A4837" s="45" t="s">
        <v>67</v>
      </c>
      <c r="B4837" s="45" t="s">
        <v>69</v>
      </c>
      <c r="C4837" s="45" t="s">
        <v>37</v>
      </c>
      <c r="D4837" s="45">
        <v>188</v>
      </c>
      <c r="E4837" s="45">
        <v>4.6299987500000002E-3</v>
      </c>
      <c r="F4837" s="45">
        <v>9.5172110000000002E-4</v>
      </c>
      <c r="G4837" s="45">
        <v>8.2397532000000003E-4</v>
      </c>
      <c r="H4837" s="45">
        <v>2.8543018600000001E-3</v>
      </c>
    </row>
    <row r="4838" spans="1:8" x14ac:dyDescent="0.35">
      <c r="A4838" s="45" t="s">
        <v>67</v>
      </c>
      <c r="B4838" s="45" t="s">
        <v>70</v>
      </c>
      <c r="C4838" s="45" t="s">
        <v>37</v>
      </c>
      <c r="D4838" s="45">
        <v>585</v>
      </c>
      <c r="E4838" s="45">
        <v>4.9360158900000001E-3</v>
      </c>
      <c r="F4838" s="45">
        <v>7.6818193999999998E-4</v>
      </c>
      <c r="G4838" s="45">
        <v>8.9787091999999995E-4</v>
      </c>
      <c r="H4838" s="45">
        <v>3.2699625699999998E-3</v>
      </c>
    </row>
    <row r="4839" spans="1:8" x14ac:dyDescent="0.35">
      <c r="A4839" s="45" t="s">
        <v>67</v>
      </c>
      <c r="B4839" s="45" t="s">
        <v>71</v>
      </c>
      <c r="C4839" s="45" t="s">
        <v>37</v>
      </c>
      <c r="D4839" s="45">
        <v>129</v>
      </c>
      <c r="E4839" s="45">
        <v>5.0724050100000003E-3</v>
      </c>
      <c r="F4839" s="45">
        <v>1.0347579E-3</v>
      </c>
      <c r="G4839" s="45">
        <v>8.7388722000000005E-4</v>
      </c>
      <c r="H4839" s="45">
        <v>3.1637594800000002E-3</v>
      </c>
    </row>
    <row r="4840" spans="1:8" x14ac:dyDescent="0.35">
      <c r="A4840" s="45" t="s">
        <v>67</v>
      </c>
      <c r="B4840" s="45" t="s">
        <v>69</v>
      </c>
      <c r="C4840" s="45" t="s">
        <v>38</v>
      </c>
      <c r="D4840" s="45">
        <v>99</v>
      </c>
      <c r="E4840" s="45">
        <v>5.2670218500000003E-3</v>
      </c>
      <c r="F4840" s="45">
        <v>1.16009611E-3</v>
      </c>
      <c r="G4840" s="45">
        <v>9.3621375999999997E-4</v>
      </c>
      <c r="H4840" s="45">
        <v>3.17071145E-3</v>
      </c>
    </row>
    <row r="4841" spans="1:8" x14ac:dyDescent="0.35">
      <c r="A4841" s="45" t="s">
        <v>67</v>
      </c>
      <c r="B4841" s="45" t="s">
        <v>70</v>
      </c>
      <c r="C4841" s="45" t="s">
        <v>38</v>
      </c>
      <c r="D4841" s="45">
        <v>256</v>
      </c>
      <c r="E4841" s="45">
        <v>6.14027212E-3</v>
      </c>
      <c r="F4841" s="45">
        <v>9.6313455000000001E-4</v>
      </c>
      <c r="G4841" s="45">
        <v>9.1769721000000001E-4</v>
      </c>
      <c r="H4841" s="45">
        <v>4.2594398700000003E-3</v>
      </c>
    </row>
    <row r="4842" spans="1:8" x14ac:dyDescent="0.35">
      <c r="A4842" s="45" t="s">
        <v>67</v>
      </c>
      <c r="B4842" s="45" t="s">
        <v>71</v>
      </c>
      <c r="C4842" s="45" t="s">
        <v>38</v>
      </c>
      <c r="D4842" s="45">
        <v>23</v>
      </c>
      <c r="E4842" s="45">
        <v>5.9853057900000001E-3</v>
      </c>
      <c r="F4842" s="45">
        <v>1.1080915400000001E-3</v>
      </c>
      <c r="G4842" s="45">
        <v>1.0426728800000001E-3</v>
      </c>
      <c r="H4842" s="45">
        <v>3.8345408400000001E-3</v>
      </c>
    </row>
    <row r="4843" spans="1:8" x14ac:dyDescent="0.35">
      <c r="A4843" s="45" t="s">
        <v>67</v>
      </c>
      <c r="B4843" s="45" t="s">
        <v>69</v>
      </c>
      <c r="C4843" s="45" t="s">
        <v>39</v>
      </c>
      <c r="D4843" s="45">
        <v>63</v>
      </c>
      <c r="E4843" s="45">
        <v>5.1058198600000002E-3</v>
      </c>
      <c r="F4843" s="45">
        <v>6.4980134000000003E-4</v>
      </c>
      <c r="G4843" s="45">
        <v>1.1860667699999999E-3</v>
      </c>
      <c r="H4843" s="45">
        <v>3.2699512699999999E-3</v>
      </c>
    </row>
    <row r="4844" spans="1:8" x14ac:dyDescent="0.35">
      <c r="A4844" s="45" t="s">
        <v>67</v>
      </c>
      <c r="B4844" s="45" t="s">
        <v>70</v>
      </c>
      <c r="C4844" s="45" t="s">
        <v>39</v>
      </c>
      <c r="D4844" s="45">
        <v>243</v>
      </c>
      <c r="E4844" s="45">
        <v>6.7988395099999998E-3</v>
      </c>
      <c r="F4844" s="45">
        <v>6.7567799999999998E-4</v>
      </c>
      <c r="G4844" s="45">
        <v>1.42384901E-3</v>
      </c>
      <c r="H4844" s="45">
        <v>4.6993119799999998E-3</v>
      </c>
    </row>
    <row r="4845" spans="1:8" x14ac:dyDescent="0.35">
      <c r="A4845" s="45" t="s">
        <v>67</v>
      </c>
      <c r="B4845" s="45" t="s">
        <v>71</v>
      </c>
      <c r="C4845" s="45" t="s">
        <v>39</v>
      </c>
      <c r="D4845" s="45">
        <v>27</v>
      </c>
      <c r="E4845" s="45">
        <v>6.1818412700000002E-3</v>
      </c>
      <c r="F4845" s="45">
        <v>6.8930008999999997E-4</v>
      </c>
      <c r="G4845" s="45">
        <v>1.58564796E-3</v>
      </c>
      <c r="H4845" s="45">
        <v>3.9068927100000001E-3</v>
      </c>
    </row>
    <row r="4846" spans="1:8" x14ac:dyDescent="0.35">
      <c r="A4846" s="45" t="s">
        <v>67</v>
      </c>
      <c r="B4846" s="45" t="s">
        <v>69</v>
      </c>
      <c r="C4846" s="45" t="s">
        <v>40</v>
      </c>
      <c r="D4846" s="45">
        <v>243</v>
      </c>
      <c r="E4846" s="45">
        <v>4.9062164299999997E-3</v>
      </c>
      <c r="F4846" s="45">
        <v>9.6888788000000004E-4</v>
      </c>
      <c r="G4846" s="45">
        <v>5.0306714000000004E-4</v>
      </c>
      <c r="H4846" s="45">
        <v>3.4342609299999999E-3</v>
      </c>
    </row>
    <row r="4847" spans="1:8" x14ac:dyDescent="0.35">
      <c r="A4847" s="45" t="s">
        <v>67</v>
      </c>
      <c r="B4847" s="45" t="s">
        <v>70</v>
      </c>
      <c r="C4847" s="45" t="s">
        <v>40</v>
      </c>
      <c r="D4847" s="45">
        <v>554</v>
      </c>
      <c r="E4847" s="45">
        <v>4.8740220200000003E-3</v>
      </c>
      <c r="F4847" s="45">
        <v>8.3354201000000001E-4</v>
      </c>
      <c r="G4847" s="45">
        <v>4.9296340000000004E-4</v>
      </c>
      <c r="H4847" s="45">
        <v>3.54751614E-3</v>
      </c>
    </row>
    <row r="4848" spans="1:8" x14ac:dyDescent="0.35">
      <c r="A4848" s="45" t="s">
        <v>67</v>
      </c>
      <c r="B4848" s="45" t="s">
        <v>71</v>
      </c>
      <c r="C4848" s="45" t="s">
        <v>40</v>
      </c>
      <c r="D4848" s="45">
        <v>139</v>
      </c>
      <c r="E4848" s="45">
        <v>4.8109010100000002E-3</v>
      </c>
      <c r="F4848" s="45">
        <v>9.1718265000000001E-4</v>
      </c>
      <c r="G4848" s="45">
        <v>4.6612686000000001E-4</v>
      </c>
      <c r="H4848" s="45">
        <v>3.4275909899999998E-3</v>
      </c>
    </row>
    <row r="4849" spans="1:8" x14ac:dyDescent="0.35">
      <c r="A4849" s="45" t="s">
        <v>67</v>
      </c>
      <c r="B4849" s="45" t="s">
        <v>69</v>
      </c>
      <c r="C4849" s="45" t="s">
        <v>41</v>
      </c>
      <c r="D4849" s="45">
        <v>90</v>
      </c>
      <c r="E4849" s="45">
        <v>4.9481736200000003E-3</v>
      </c>
      <c r="F4849" s="45">
        <v>8.7757175999999995E-4</v>
      </c>
      <c r="G4849" s="45">
        <v>9.2849768000000002E-4</v>
      </c>
      <c r="H4849" s="45">
        <v>3.1421036399999999E-3</v>
      </c>
    </row>
    <row r="4850" spans="1:8" x14ac:dyDescent="0.35">
      <c r="A4850" s="45" t="s">
        <v>67</v>
      </c>
      <c r="B4850" s="45" t="s">
        <v>70</v>
      </c>
      <c r="C4850" s="45" t="s">
        <v>41</v>
      </c>
      <c r="D4850" s="45">
        <v>295</v>
      </c>
      <c r="E4850" s="45">
        <v>6.8669959800000003E-3</v>
      </c>
      <c r="F4850" s="45">
        <v>6.9248251000000004E-4</v>
      </c>
      <c r="G4850" s="45">
        <v>1.4374997500000001E-3</v>
      </c>
      <c r="H4850" s="45">
        <v>4.7370132299999999E-3</v>
      </c>
    </row>
    <row r="4851" spans="1:8" x14ac:dyDescent="0.35">
      <c r="A4851" s="45" t="s">
        <v>67</v>
      </c>
      <c r="B4851" s="45" t="s">
        <v>71</v>
      </c>
      <c r="C4851" s="45" t="s">
        <v>41</v>
      </c>
      <c r="D4851" s="45">
        <v>57</v>
      </c>
      <c r="E4851" s="45">
        <v>6.5539714800000003E-3</v>
      </c>
      <c r="F4851" s="45">
        <v>9.3749977000000002E-4</v>
      </c>
      <c r="G4851" s="45">
        <v>1.66077787E-3</v>
      </c>
      <c r="H4851" s="45">
        <v>3.95569337E-3</v>
      </c>
    </row>
    <row r="4852" spans="1:8" x14ac:dyDescent="0.35">
      <c r="A4852" s="45" t="s">
        <v>67</v>
      </c>
      <c r="B4852" s="45" t="s">
        <v>69</v>
      </c>
      <c r="C4852" s="45" t="s">
        <v>42</v>
      </c>
      <c r="D4852" s="45">
        <v>87</v>
      </c>
      <c r="E4852" s="45">
        <v>5.8906713099999997E-3</v>
      </c>
      <c r="F4852" s="45">
        <v>1.2194016099999999E-3</v>
      </c>
      <c r="G4852" s="45">
        <v>1.47363218E-3</v>
      </c>
      <c r="H4852" s="45">
        <v>3.1976370200000001E-3</v>
      </c>
    </row>
    <row r="4853" spans="1:8" x14ac:dyDescent="0.35">
      <c r="A4853" s="45" t="s">
        <v>67</v>
      </c>
      <c r="B4853" s="45" t="s">
        <v>70</v>
      </c>
      <c r="C4853" s="45" t="s">
        <v>42</v>
      </c>
      <c r="D4853" s="45">
        <v>208</v>
      </c>
      <c r="E4853" s="45">
        <v>7.0725380299999996E-3</v>
      </c>
      <c r="F4853" s="45">
        <v>9.3666506999999998E-4</v>
      </c>
      <c r="G4853" s="45">
        <v>1.55904978E-3</v>
      </c>
      <c r="H4853" s="45">
        <v>4.5768226600000003E-3</v>
      </c>
    </row>
    <row r="4854" spans="1:8" x14ac:dyDescent="0.35">
      <c r="A4854" s="45" t="s">
        <v>67</v>
      </c>
      <c r="B4854" s="45" t="s">
        <v>71</v>
      </c>
      <c r="C4854" s="45" t="s">
        <v>42</v>
      </c>
      <c r="D4854" s="45">
        <v>40</v>
      </c>
      <c r="E4854" s="45">
        <v>6.0986687400000003E-3</v>
      </c>
      <c r="F4854" s="45">
        <v>1.1614580300000001E-3</v>
      </c>
      <c r="G4854" s="45">
        <v>1.46440945E-3</v>
      </c>
      <c r="H4854" s="45">
        <v>3.4728006900000001E-3</v>
      </c>
    </row>
    <row r="4855" spans="1:8" x14ac:dyDescent="0.35">
      <c r="A4855" s="45" t="s">
        <v>67</v>
      </c>
      <c r="B4855" s="45" t="s">
        <v>69</v>
      </c>
      <c r="C4855" s="45" t="s">
        <v>43</v>
      </c>
      <c r="D4855" s="45">
        <v>74</v>
      </c>
      <c r="E4855" s="45">
        <v>5.3287660000000004E-3</v>
      </c>
      <c r="F4855" s="45">
        <v>1.0616864E-3</v>
      </c>
      <c r="G4855" s="45">
        <v>1.14770998E-3</v>
      </c>
      <c r="H4855" s="45">
        <v>3.1193690899999999E-3</v>
      </c>
    </row>
    <row r="4856" spans="1:8" x14ac:dyDescent="0.35">
      <c r="A4856" s="45" t="s">
        <v>67</v>
      </c>
      <c r="B4856" s="45" t="s">
        <v>70</v>
      </c>
      <c r="C4856" s="45" t="s">
        <v>43</v>
      </c>
      <c r="D4856" s="45">
        <v>227</v>
      </c>
      <c r="E4856" s="45">
        <v>6.4805124799999997E-3</v>
      </c>
      <c r="F4856" s="45">
        <v>8.3817687000000004E-4</v>
      </c>
      <c r="G4856" s="45">
        <v>1.2106377100000001E-3</v>
      </c>
      <c r="H4856" s="45">
        <v>4.4316974300000001E-3</v>
      </c>
    </row>
    <row r="4857" spans="1:8" x14ac:dyDescent="0.35">
      <c r="A4857" s="45" t="s">
        <v>67</v>
      </c>
      <c r="B4857" s="45" t="s">
        <v>71</v>
      </c>
      <c r="C4857" s="45" t="s">
        <v>43</v>
      </c>
      <c r="D4857" s="45">
        <v>39</v>
      </c>
      <c r="E4857" s="45">
        <v>5.1273145600000004E-3</v>
      </c>
      <c r="F4857" s="45">
        <v>7.2857293E-4</v>
      </c>
      <c r="G4857" s="45">
        <v>1.36128892E-3</v>
      </c>
      <c r="H4857" s="45">
        <v>3.0374522900000001E-3</v>
      </c>
    </row>
    <row r="4858" spans="1:8" x14ac:dyDescent="0.35">
      <c r="A4858" s="45" t="s">
        <v>67</v>
      </c>
      <c r="B4858" s="45" t="s">
        <v>69</v>
      </c>
      <c r="C4858" s="45" t="s">
        <v>44</v>
      </c>
      <c r="D4858" s="45">
        <v>13</v>
      </c>
      <c r="E4858" s="45">
        <v>5.9268160199999996E-3</v>
      </c>
      <c r="F4858" s="45">
        <v>7.1759234999999998E-4</v>
      </c>
      <c r="G4858" s="45">
        <v>6.0541287000000004E-4</v>
      </c>
      <c r="H4858" s="45">
        <v>4.60381019E-3</v>
      </c>
    </row>
    <row r="4859" spans="1:8" x14ac:dyDescent="0.35">
      <c r="A4859" s="45" t="s">
        <v>67</v>
      </c>
      <c r="B4859" s="45" t="s">
        <v>70</v>
      </c>
      <c r="C4859" s="45" t="s">
        <v>44</v>
      </c>
      <c r="D4859" s="45">
        <v>109</v>
      </c>
      <c r="E4859" s="45">
        <v>7.5840976099999999E-3</v>
      </c>
      <c r="F4859" s="45">
        <v>7.4318270999999998E-4</v>
      </c>
      <c r="G4859" s="45">
        <v>1.1601679799999999E-3</v>
      </c>
      <c r="H4859" s="45">
        <v>5.6807464700000003E-3</v>
      </c>
    </row>
    <row r="4860" spans="1:8" x14ac:dyDescent="0.35">
      <c r="A4860" s="45" t="s">
        <v>67</v>
      </c>
      <c r="B4860" s="45" t="s">
        <v>71</v>
      </c>
      <c r="C4860" s="45" t="s">
        <v>44</v>
      </c>
      <c r="D4860" s="45">
        <v>15</v>
      </c>
      <c r="E4860" s="45">
        <v>6.8580243900000001E-3</v>
      </c>
      <c r="F4860" s="45">
        <v>8.1172809000000002E-4</v>
      </c>
      <c r="G4860" s="45">
        <v>1.0833330499999999E-3</v>
      </c>
      <c r="H4860" s="45">
        <v>4.9629626800000003E-3</v>
      </c>
    </row>
    <row r="4861" spans="1:8" x14ac:dyDescent="0.35">
      <c r="A4861" s="45" t="s">
        <v>67</v>
      </c>
      <c r="B4861" s="45" t="s">
        <v>69</v>
      </c>
      <c r="C4861" s="45" t="s">
        <v>45</v>
      </c>
      <c r="D4861" s="45">
        <v>146</v>
      </c>
      <c r="E4861" s="45">
        <v>5.7296420599999998E-3</v>
      </c>
      <c r="F4861" s="45">
        <v>1.1456745100000001E-3</v>
      </c>
      <c r="G4861" s="45">
        <v>1.129344E-3</v>
      </c>
      <c r="H4861" s="45">
        <v>3.4546230500000002E-3</v>
      </c>
    </row>
    <row r="4862" spans="1:8" x14ac:dyDescent="0.35">
      <c r="A4862" s="45" t="s">
        <v>67</v>
      </c>
      <c r="B4862" s="45" t="s">
        <v>70</v>
      </c>
      <c r="C4862" s="45" t="s">
        <v>45</v>
      </c>
      <c r="D4862" s="45">
        <v>375</v>
      </c>
      <c r="E4862" s="45">
        <v>6.0508948200000004E-3</v>
      </c>
      <c r="F4862" s="45">
        <v>9.9129606999999995E-4</v>
      </c>
      <c r="G4862" s="45">
        <v>1.2399997700000001E-3</v>
      </c>
      <c r="H4862" s="45">
        <v>3.8195985300000001E-3</v>
      </c>
    </row>
    <row r="4863" spans="1:8" x14ac:dyDescent="0.35">
      <c r="A4863" s="45" t="s">
        <v>67</v>
      </c>
      <c r="B4863" s="45" t="s">
        <v>71</v>
      </c>
      <c r="C4863" s="45" t="s">
        <v>45</v>
      </c>
      <c r="D4863" s="45">
        <v>71</v>
      </c>
      <c r="E4863" s="45">
        <v>5.9963482500000002E-3</v>
      </c>
      <c r="F4863" s="45">
        <v>1.23043793E-3</v>
      </c>
      <c r="G4863" s="45">
        <v>1.4121998100000001E-3</v>
      </c>
      <c r="H4863" s="45">
        <v>3.3537100100000002E-3</v>
      </c>
    </row>
    <row r="4864" spans="1:8" x14ac:dyDescent="0.35">
      <c r="A4864" s="45" t="s">
        <v>67</v>
      </c>
      <c r="B4864" s="45" t="s">
        <v>69</v>
      </c>
      <c r="C4864" s="45" t="s">
        <v>46</v>
      </c>
      <c r="D4864" s="45">
        <v>72</v>
      </c>
      <c r="E4864" s="45">
        <v>5.2912806199999999E-3</v>
      </c>
      <c r="F4864" s="45">
        <v>6.3946732000000003E-4</v>
      </c>
      <c r="G4864" s="45">
        <v>1.0869981999999999E-3</v>
      </c>
      <c r="H4864" s="45">
        <v>3.56481453E-3</v>
      </c>
    </row>
    <row r="4865" spans="1:8" x14ac:dyDescent="0.35">
      <c r="A4865" s="45" t="s">
        <v>67</v>
      </c>
      <c r="B4865" s="45" t="s">
        <v>70</v>
      </c>
      <c r="C4865" s="45" t="s">
        <v>46</v>
      </c>
      <c r="D4865" s="45">
        <v>160</v>
      </c>
      <c r="E4865" s="45">
        <v>7.0382665799999999E-3</v>
      </c>
      <c r="F4865" s="45">
        <v>5.6734639E-4</v>
      </c>
      <c r="G4865" s="45">
        <v>1.29846618E-3</v>
      </c>
      <c r="H4865" s="45">
        <v>5.1724534700000003E-3</v>
      </c>
    </row>
    <row r="4866" spans="1:8" x14ac:dyDescent="0.35">
      <c r="A4866" s="45" t="s">
        <v>67</v>
      </c>
      <c r="B4866" s="45" t="s">
        <v>71</v>
      </c>
      <c r="C4866" s="45" t="s">
        <v>46</v>
      </c>
      <c r="D4866" s="45">
        <v>25</v>
      </c>
      <c r="E4866" s="45">
        <v>5.46574049E-3</v>
      </c>
      <c r="F4866" s="45">
        <v>6.2638863000000005E-4</v>
      </c>
      <c r="G4866" s="45">
        <v>1.2263886600000001E-3</v>
      </c>
      <c r="H4866" s="45">
        <v>3.6129626799999998E-3</v>
      </c>
    </row>
    <row r="4867" spans="1:8" x14ac:dyDescent="0.35">
      <c r="A4867" s="45" t="s">
        <v>67</v>
      </c>
      <c r="B4867" s="45" t="s">
        <v>69</v>
      </c>
      <c r="C4867" s="45" t="s">
        <v>47</v>
      </c>
      <c r="D4867" s="45">
        <v>35</v>
      </c>
      <c r="E4867" s="45">
        <v>5.8429230499999997E-3</v>
      </c>
      <c r="F4867" s="45">
        <v>6.1441776999999998E-4</v>
      </c>
      <c r="G4867" s="45">
        <v>1.3495368E-3</v>
      </c>
      <c r="H4867" s="45">
        <v>3.8690474100000001E-3</v>
      </c>
    </row>
    <row r="4868" spans="1:8" x14ac:dyDescent="0.35">
      <c r="A4868" s="45" t="s">
        <v>67</v>
      </c>
      <c r="B4868" s="45" t="s">
        <v>70</v>
      </c>
      <c r="C4868" s="45" t="s">
        <v>47</v>
      </c>
      <c r="D4868" s="45">
        <v>155</v>
      </c>
      <c r="E4868" s="45">
        <v>6.8324370300000001E-3</v>
      </c>
      <c r="F4868" s="45">
        <v>2.7090779000000001E-4</v>
      </c>
      <c r="G4868" s="45">
        <v>1.61066285E-3</v>
      </c>
      <c r="H4868" s="45">
        <v>4.9392172000000002E-3</v>
      </c>
    </row>
    <row r="4869" spans="1:8" x14ac:dyDescent="0.35">
      <c r="A4869" s="45" t="s">
        <v>67</v>
      </c>
      <c r="B4869" s="45" t="s">
        <v>71</v>
      </c>
      <c r="C4869" s="45" t="s">
        <v>47</v>
      </c>
      <c r="D4869" s="45">
        <v>25</v>
      </c>
      <c r="E4869" s="45">
        <v>6.0300923800000001E-3</v>
      </c>
      <c r="F4869" s="45">
        <v>1.4490719E-4</v>
      </c>
      <c r="G4869" s="45">
        <v>1.99398124E-3</v>
      </c>
      <c r="H4869" s="45">
        <v>3.87962941E-3</v>
      </c>
    </row>
    <row r="4870" spans="1:8" x14ac:dyDescent="0.35">
      <c r="A4870" s="45" t="s">
        <v>67</v>
      </c>
      <c r="B4870" s="45" t="s">
        <v>69</v>
      </c>
      <c r="C4870" s="45" t="s">
        <v>48</v>
      </c>
      <c r="D4870" s="45">
        <v>164</v>
      </c>
      <c r="E4870" s="45">
        <v>5.3966235200000002E-3</v>
      </c>
      <c r="F4870" s="45">
        <v>1.11428669E-3</v>
      </c>
      <c r="G4870" s="45">
        <v>7.4229307999999999E-4</v>
      </c>
      <c r="H4870" s="45">
        <v>3.54004323E-3</v>
      </c>
    </row>
    <row r="4871" spans="1:8" x14ac:dyDescent="0.35">
      <c r="A4871" s="45" t="s">
        <v>67</v>
      </c>
      <c r="B4871" s="45" t="s">
        <v>70</v>
      </c>
      <c r="C4871" s="45" t="s">
        <v>48</v>
      </c>
      <c r="D4871" s="45">
        <v>393</v>
      </c>
      <c r="E4871" s="45">
        <v>5.3279318700000002E-3</v>
      </c>
      <c r="F4871" s="45">
        <v>8.3221396000000001E-4</v>
      </c>
      <c r="G4871" s="45">
        <v>7.1187894999999999E-4</v>
      </c>
      <c r="H4871" s="45">
        <v>3.7838384800000001E-3</v>
      </c>
    </row>
    <row r="4872" spans="1:8" x14ac:dyDescent="0.35">
      <c r="A4872" s="45" t="s">
        <v>67</v>
      </c>
      <c r="B4872" s="45" t="s">
        <v>71</v>
      </c>
      <c r="C4872" s="45" t="s">
        <v>48</v>
      </c>
      <c r="D4872" s="45">
        <v>43</v>
      </c>
      <c r="E4872" s="45">
        <v>5.0721358600000002E-3</v>
      </c>
      <c r="F4872" s="45">
        <v>1.0796186299999999E-3</v>
      </c>
      <c r="G4872" s="45">
        <v>7.6684946999999997E-4</v>
      </c>
      <c r="H4872" s="45">
        <v>3.2256672899999999E-3</v>
      </c>
    </row>
    <row r="4873" spans="1:8" x14ac:dyDescent="0.35">
      <c r="A4873" s="45" t="s">
        <v>67</v>
      </c>
      <c r="B4873" s="45" t="s">
        <v>69</v>
      </c>
      <c r="C4873" s="45" t="s">
        <v>49</v>
      </c>
      <c r="D4873" s="45">
        <v>117</v>
      </c>
      <c r="E4873" s="45">
        <v>6.17719193E-3</v>
      </c>
      <c r="F4873" s="45">
        <v>9.9329271999999994E-4</v>
      </c>
      <c r="G4873" s="45">
        <v>1.03009234E-3</v>
      </c>
      <c r="H4873" s="45">
        <v>4.1538063499999998E-3</v>
      </c>
    </row>
    <row r="4874" spans="1:8" x14ac:dyDescent="0.35">
      <c r="A4874" s="45" t="s">
        <v>67</v>
      </c>
      <c r="B4874" s="45" t="s">
        <v>70</v>
      </c>
      <c r="C4874" s="45" t="s">
        <v>49</v>
      </c>
      <c r="D4874" s="45">
        <v>387</v>
      </c>
      <c r="E4874" s="45">
        <v>6.9902021500000003E-3</v>
      </c>
      <c r="F4874" s="45">
        <v>8.1479063999999996E-4</v>
      </c>
      <c r="G4874" s="45">
        <v>1.09537971E-3</v>
      </c>
      <c r="H4874" s="45">
        <v>5.08003134E-3</v>
      </c>
    </row>
    <row r="4875" spans="1:8" x14ac:dyDescent="0.35">
      <c r="A4875" s="45" t="s">
        <v>67</v>
      </c>
      <c r="B4875" s="45" t="s">
        <v>71</v>
      </c>
      <c r="C4875" s="45" t="s">
        <v>49</v>
      </c>
      <c r="D4875" s="45">
        <v>81</v>
      </c>
      <c r="E4875" s="45">
        <v>7.0820470699999999E-3</v>
      </c>
      <c r="F4875" s="45">
        <v>1.0993939E-3</v>
      </c>
      <c r="G4875" s="45">
        <v>1.21970712E-3</v>
      </c>
      <c r="H4875" s="45">
        <v>4.7629455699999997E-3</v>
      </c>
    </row>
    <row r="4876" spans="1:8" x14ac:dyDescent="0.35">
      <c r="A4876" s="45" t="s">
        <v>67</v>
      </c>
      <c r="B4876" s="45" t="s">
        <v>69</v>
      </c>
      <c r="C4876" s="45" t="s">
        <v>50</v>
      </c>
      <c r="D4876" s="45">
        <v>69</v>
      </c>
      <c r="E4876" s="45">
        <v>6.0156666900000001E-3</v>
      </c>
      <c r="F4876" s="45">
        <v>9.9469921999999992E-4</v>
      </c>
      <c r="G4876" s="45">
        <v>1.64200858E-3</v>
      </c>
      <c r="H4876" s="45">
        <v>3.37895844E-3</v>
      </c>
    </row>
    <row r="4877" spans="1:8" x14ac:dyDescent="0.35">
      <c r="A4877" s="45" t="s">
        <v>67</v>
      </c>
      <c r="B4877" s="45" t="s">
        <v>70</v>
      </c>
      <c r="C4877" s="45" t="s">
        <v>50</v>
      </c>
      <c r="D4877" s="45">
        <v>169</v>
      </c>
      <c r="E4877" s="45">
        <v>7.1589412600000001E-3</v>
      </c>
      <c r="F4877" s="45">
        <v>6.3102651000000005E-4</v>
      </c>
      <c r="G4877" s="45">
        <v>2.1116176500000001E-3</v>
      </c>
      <c r="H4877" s="45">
        <v>4.4162965800000004E-3</v>
      </c>
    </row>
    <row r="4878" spans="1:8" x14ac:dyDescent="0.35">
      <c r="A4878" s="45" t="s">
        <v>67</v>
      </c>
      <c r="B4878" s="45" t="s">
        <v>71</v>
      </c>
      <c r="C4878" s="45" t="s">
        <v>50</v>
      </c>
      <c r="D4878" s="45">
        <v>45</v>
      </c>
      <c r="E4878" s="45">
        <v>6.2183639399999999E-3</v>
      </c>
      <c r="F4878" s="45">
        <v>5.9439275000000005E-4</v>
      </c>
      <c r="G4878" s="45">
        <v>1.8490223699999999E-3</v>
      </c>
      <c r="H4878" s="45">
        <v>3.7749482899999999E-3</v>
      </c>
    </row>
    <row r="4879" spans="1:8" x14ac:dyDescent="0.35">
      <c r="A4879" s="45" t="s">
        <v>67</v>
      </c>
      <c r="B4879" s="45" t="s">
        <v>69</v>
      </c>
      <c r="C4879" s="45" t="s">
        <v>51</v>
      </c>
      <c r="D4879" s="45">
        <v>118</v>
      </c>
      <c r="E4879" s="45">
        <v>5.5791938799999996E-3</v>
      </c>
      <c r="F4879" s="45">
        <v>8.8796665999999998E-4</v>
      </c>
      <c r="G4879" s="45">
        <v>7.1170722999999996E-4</v>
      </c>
      <c r="H4879" s="45">
        <v>3.9795195199999996E-3</v>
      </c>
    </row>
    <row r="4880" spans="1:8" x14ac:dyDescent="0.35">
      <c r="A4880" s="45" t="s">
        <v>67</v>
      </c>
      <c r="B4880" s="45" t="s">
        <v>70</v>
      </c>
      <c r="C4880" s="45" t="s">
        <v>51</v>
      </c>
      <c r="D4880" s="45">
        <v>275</v>
      </c>
      <c r="E4880" s="45">
        <v>6.4604374700000002E-3</v>
      </c>
      <c r="F4880" s="45">
        <v>7.4242399999999999E-4</v>
      </c>
      <c r="G4880" s="45">
        <v>8.0601827000000004E-4</v>
      </c>
      <c r="H4880" s="45">
        <v>4.9119947299999999E-3</v>
      </c>
    </row>
    <row r="4881" spans="1:8" x14ac:dyDescent="0.35">
      <c r="A4881" s="45" t="s">
        <v>67</v>
      </c>
      <c r="B4881" s="45" t="s">
        <v>71</v>
      </c>
      <c r="C4881" s="45" t="s">
        <v>51</v>
      </c>
      <c r="D4881" s="45">
        <v>50</v>
      </c>
      <c r="E4881" s="45">
        <v>5.96435157E-3</v>
      </c>
      <c r="F4881" s="45">
        <v>9.5023118999999995E-4</v>
      </c>
      <c r="G4881" s="45">
        <v>9.9166638999999995E-4</v>
      </c>
      <c r="H4881" s="45">
        <v>4.0224535200000001E-3</v>
      </c>
    </row>
    <row r="4882" spans="1:8" x14ac:dyDescent="0.35">
      <c r="A4882" s="45" t="s">
        <v>67</v>
      </c>
      <c r="B4882" s="45" t="s">
        <v>69</v>
      </c>
      <c r="C4882" s="45" t="s">
        <v>52</v>
      </c>
      <c r="D4882" s="45">
        <v>231</v>
      </c>
      <c r="E4882" s="45">
        <v>3.7932898199999998E-3</v>
      </c>
      <c r="F4882" s="45">
        <v>7.2585955E-4</v>
      </c>
      <c r="G4882" s="45">
        <v>3.8710494000000002E-4</v>
      </c>
      <c r="H4882" s="45">
        <v>2.6803248099999998E-3</v>
      </c>
    </row>
    <row r="4883" spans="1:8" x14ac:dyDescent="0.35">
      <c r="A4883" s="45" t="s">
        <v>67</v>
      </c>
      <c r="B4883" s="45" t="s">
        <v>70</v>
      </c>
      <c r="C4883" s="45" t="s">
        <v>52</v>
      </c>
      <c r="D4883" s="45">
        <v>356</v>
      </c>
      <c r="E4883" s="45">
        <v>4.3583864299999997E-3</v>
      </c>
      <c r="F4883" s="45">
        <v>6.2932378999999998E-4</v>
      </c>
      <c r="G4883" s="45">
        <v>4.120498E-4</v>
      </c>
      <c r="H4883" s="45">
        <v>3.3170123600000001E-3</v>
      </c>
    </row>
    <row r="4884" spans="1:8" x14ac:dyDescent="0.35">
      <c r="A4884" s="45" t="s">
        <v>67</v>
      </c>
      <c r="B4884" s="45" t="s">
        <v>71</v>
      </c>
      <c r="C4884" s="45" t="s">
        <v>52</v>
      </c>
      <c r="D4884" s="45">
        <v>48</v>
      </c>
      <c r="E4884" s="45">
        <v>3.9286745399999996E-3</v>
      </c>
      <c r="F4884" s="45">
        <v>6.6816138000000001E-4</v>
      </c>
      <c r="G4884" s="45">
        <v>3.8966024999999998E-4</v>
      </c>
      <c r="H4884" s="45">
        <v>2.8708523899999999E-3</v>
      </c>
    </row>
    <row r="4885" spans="1:8" x14ac:dyDescent="0.35">
      <c r="A4885" s="45" t="s">
        <v>67</v>
      </c>
      <c r="B4885" s="45" t="s">
        <v>69</v>
      </c>
      <c r="C4885" s="45" t="s">
        <v>53</v>
      </c>
      <c r="D4885" s="45">
        <v>27</v>
      </c>
      <c r="E4885" s="45">
        <v>5.2589161200000002E-3</v>
      </c>
      <c r="F4885" s="45">
        <v>6.5157728000000005E-4</v>
      </c>
      <c r="G4885" s="45">
        <v>1.0009428099999999E-3</v>
      </c>
      <c r="H4885" s="45">
        <v>3.6063955899999999E-3</v>
      </c>
    </row>
    <row r="4886" spans="1:8" x14ac:dyDescent="0.35">
      <c r="A4886" s="45" t="s">
        <v>67</v>
      </c>
      <c r="B4886" s="45" t="s">
        <v>70</v>
      </c>
      <c r="C4886" s="45" t="s">
        <v>53</v>
      </c>
      <c r="D4886" s="45">
        <v>119</v>
      </c>
      <c r="E4886" s="45">
        <v>6.2111925800000002E-3</v>
      </c>
      <c r="F4886" s="45">
        <v>5.4174425000000001E-4</v>
      </c>
      <c r="G4886" s="45">
        <v>1.1746223500000001E-3</v>
      </c>
      <c r="H4886" s="45">
        <v>4.4948254899999998E-3</v>
      </c>
    </row>
    <row r="4887" spans="1:8" x14ac:dyDescent="0.35">
      <c r="A4887" s="45" t="s">
        <v>67</v>
      </c>
      <c r="B4887" s="45" t="s">
        <v>71</v>
      </c>
      <c r="C4887" s="45" t="s">
        <v>53</v>
      </c>
      <c r="D4887" s="45">
        <v>19</v>
      </c>
      <c r="E4887" s="45">
        <v>6.4400582100000003E-3</v>
      </c>
      <c r="F4887" s="45">
        <v>4.8550163999999999E-4</v>
      </c>
      <c r="G4887" s="45">
        <v>1.1287765999999999E-3</v>
      </c>
      <c r="H4887" s="45">
        <v>4.8257794900000003E-3</v>
      </c>
    </row>
    <row r="4888" spans="1:8" x14ac:dyDescent="0.35">
      <c r="A4888" s="45" t="s">
        <v>67</v>
      </c>
      <c r="B4888" s="45" t="s">
        <v>69</v>
      </c>
      <c r="C4888" s="45" t="s">
        <v>54</v>
      </c>
      <c r="D4888" s="45">
        <v>579</v>
      </c>
      <c r="E4888" s="45">
        <v>4.4926994999999999E-3</v>
      </c>
      <c r="F4888" s="45">
        <v>1.0124414100000001E-3</v>
      </c>
      <c r="G4888" s="45">
        <v>5.7530519999999998E-4</v>
      </c>
      <c r="H4888" s="45">
        <v>2.9049524300000002E-3</v>
      </c>
    </row>
    <row r="4889" spans="1:8" x14ac:dyDescent="0.35">
      <c r="A4889" s="45" t="s">
        <v>67</v>
      </c>
      <c r="B4889" s="45" t="s">
        <v>70</v>
      </c>
      <c r="C4889" s="45" t="s">
        <v>54</v>
      </c>
      <c r="D4889" s="45">
        <v>1005</v>
      </c>
      <c r="E4889" s="45">
        <v>4.2812670399999999E-3</v>
      </c>
      <c r="F4889" s="45">
        <v>7.1027937999999997E-4</v>
      </c>
      <c r="G4889" s="45">
        <v>6.0072298999999999E-4</v>
      </c>
      <c r="H4889" s="45">
        <v>2.97026418E-3</v>
      </c>
    </row>
    <row r="4890" spans="1:8" x14ac:dyDescent="0.35">
      <c r="A4890" s="45" t="s">
        <v>67</v>
      </c>
      <c r="B4890" s="45" t="s">
        <v>71</v>
      </c>
      <c r="C4890" s="45" t="s">
        <v>54</v>
      </c>
      <c r="D4890" s="45">
        <v>174</v>
      </c>
      <c r="E4890" s="45">
        <v>4.0413471400000001E-3</v>
      </c>
      <c r="F4890" s="45">
        <v>8.0014077999999999E-4</v>
      </c>
      <c r="G4890" s="45">
        <v>6.1375826999999995E-4</v>
      </c>
      <c r="H4890" s="45">
        <v>2.6274476199999999E-3</v>
      </c>
    </row>
    <row r="4891" spans="1:8" x14ac:dyDescent="0.35">
      <c r="A4891" s="45" t="s">
        <v>67</v>
      </c>
      <c r="B4891" s="45" t="s">
        <v>69</v>
      </c>
      <c r="C4891" s="45" t="s">
        <v>55</v>
      </c>
      <c r="D4891" s="45">
        <v>50</v>
      </c>
      <c r="E4891" s="45">
        <v>5.7462960500000004E-3</v>
      </c>
      <c r="F4891" s="45">
        <v>1.42013862E-3</v>
      </c>
      <c r="G4891" s="45">
        <v>1.17499975E-3</v>
      </c>
      <c r="H4891" s="45">
        <v>3.1511572E-3</v>
      </c>
    </row>
    <row r="4892" spans="1:8" x14ac:dyDescent="0.35">
      <c r="A4892" s="45" t="s">
        <v>67</v>
      </c>
      <c r="B4892" s="45" t="s">
        <v>70</v>
      </c>
      <c r="C4892" s="45" t="s">
        <v>55</v>
      </c>
      <c r="D4892" s="45">
        <v>70</v>
      </c>
      <c r="E4892" s="45">
        <v>6.6246690700000003E-3</v>
      </c>
      <c r="F4892" s="45">
        <v>8.1646799999999999E-4</v>
      </c>
      <c r="G4892" s="45">
        <v>1.3356479300000001E-3</v>
      </c>
      <c r="H4892" s="45">
        <v>4.4725526900000001E-3</v>
      </c>
    </row>
    <row r="4893" spans="1:8" x14ac:dyDescent="0.35">
      <c r="A4893" s="45" t="s">
        <v>67</v>
      </c>
      <c r="B4893" s="45" t="s">
        <v>71</v>
      </c>
      <c r="C4893" s="45" t="s">
        <v>55</v>
      </c>
      <c r="D4893" s="45">
        <v>17</v>
      </c>
      <c r="E4893" s="45">
        <v>6.9185727799999999E-3</v>
      </c>
      <c r="F4893" s="45">
        <v>7.1486903000000002E-4</v>
      </c>
      <c r="G4893" s="45">
        <v>1.35212393E-3</v>
      </c>
      <c r="H4893" s="45">
        <v>4.8515793200000004E-3</v>
      </c>
    </row>
    <row r="4894" spans="1:8" x14ac:dyDescent="0.35">
      <c r="A4894" s="45" t="s">
        <v>67</v>
      </c>
      <c r="B4894" s="45" t="s">
        <v>69</v>
      </c>
      <c r="C4894" s="45" t="s">
        <v>56</v>
      </c>
      <c r="D4894" s="45">
        <v>292</v>
      </c>
      <c r="E4894" s="45">
        <v>5.2566905400000001E-3</v>
      </c>
      <c r="F4894" s="45">
        <v>1.1017168400000001E-3</v>
      </c>
      <c r="G4894" s="45">
        <v>8.8553532999999999E-4</v>
      </c>
      <c r="H4894" s="45">
        <v>3.2694378600000001E-3</v>
      </c>
    </row>
    <row r="4895" spans="1:8" x14ac:dyDescent="0.35">
      <c r="A4895" s="45" t="s">
        <v>67</v>
      </c>
      <c r="B4895" s="45" t="s">
        <v>70</v>
      </c>
      <c r="C4895" s="45" t="s">
        <v>56</v>
      </c>
      <c r="D4895" s="45">
        <v>769</v>
      </c>
      <c r="E4895" s="45">
        <v>5.2963803400000002E-3</v>
      </c>
      <c r="F4895" s="45">
        <v>8.7546030999999995E-4</v>
      </c>
      <c r="G4895" s="45">
        <v>8.7708580000000005E-4</v>
      </c>
      <c r="H4895" s="45">
        <v>3.5438337600000001E-3</v>
      </c>
    </row>
    <row r="4896" spans="1:8" x14ac:dyDescent="0.35">
      <c r="A4896" s="45" t="s">
        <v>67</v>
      </c>
      <c r="B4896" s="45" t="s">
        <v>71</v>
      </c>
      <c r="C4896" s="45" t="s">
        <v>56</v>
      </c>
      <c r="D4896" s="45">
        <v>63</v>
      </c>
      <c r="E4896" s="45">
        <v>5.1677319899999996E-3</v>
      </c>
      <c r="F4896" s="45">
        <v>1.00326992E-3</v>
      </c>
      <c r="G4896" s="45">
        <v>7.9162969999999999E-4</v>
      </c>
      <c r="H4896" s="45">
        <v>3.3728319399999999E-3</v>
      </c>
    </row>
    <row r="4897" spans="1:8" x14ac:dyDescent="0.35">
      <c r="A4897" s="45" t="s">
        <v>68</v>
      </c>
      <c r="B4897" s="45" t="s">
        <v>69</v>
      </c>
      <c r="C4897" s="45" t="s">
        <v>9</v>
      </c>
      <c r="D4897" s="45">
        <v>8788</v>
      </c>
      <c r="E4897" s="45">
        <v>4.7690635300000001E-3</v>
      </c>
      <c r="F4897" s="45">
        <v>9.3989544000000003E-4</v>
      </c>
      <c r="G4897" s="45">
        <v>8.4560519000000003E-4</v>
      </c>
      <c r="H4897" s="45">
        <v>2.9835268499999999E-3</v>
      </c>
    </row>
    <row r="4898" spans="1:8" x14ac:dyDescent="0.35">
      <c r="A4898" s="45" t="s">
        <v>68</v>
      </c>
      <c r="B4898" s="45" t="s">
        <v>70</v>
      </c>
      <c r="C4898" s="45" t="s">
        <v>9</v>
      </c>
      <c r="D4898" s="45">
        <v>14919</v>
      </c>
      <c r="E4898" s="45">
        <v>5.58738072E-3</v>
      </c>
      <c r="F4898" s="45">
        <v>7.6416017000000003E-4</v>
      </c>
      <c r="G4898" s="45">
        <v>1.02902409E-3</v>
      </c>
      <c r="H4898" s="45">
        <v>3.7940811600000002E-3</v>
      </c>
    </row>
    <row r="4899" spans="1:8" x14ac:dyDescent="0.35">
      <c r="A4899" s="45" t="s">
        <v>68</v>
      </c>
      <c r="B4899" s="45" t="s">
        <v>71</v>
      </c>
      <c r="C4899" s="45" t="s">
        <v>9</v>
      </c>
      <c r="D4899" s="45">
        <v>2513</v>
      </c>
      <c r="E4899" s="45">
        <v>5.2554491999999998E-3</v>
      </c>
      <c r="F4899" s="45">
        <v>8.8454824999999995E-4</v>
      </c>
      <c r="G4899" s="45">
        <v>1.0661962699999999E-3</v>
      </c>
      <c r="H4899" s="45">
        <v>3.3045475899999999E-3</v>
      </c>
    </row>
    <row r="4900" spans="1:8" x14ac:dyDescent="0.35">
      <c r="A4900" s="45" t="s">
        <v>68</v>
      </c>
      <c r="B4900" s="45" t="s">
        <v>69</v>
      </c>
      <c r="C4900" s="45" t="s">
        <v>14</v>
      </c>
      <c r="D4900" s="45">
        <v>197</v>
      </c>
      <c r="E4900" s="45">
        <v>5.1968765200000001E-3</v>
      </c>
      <c r="F4900" s="45">
        <v>1.1497107E-3</v>
      </c>
      <c r="G4900" s="45">
        <v>7.9320572E-4</v>
      </c>
      <c r="H4900" s="45">
        <v>3.2539596399999999E-3</v>
      </c>
    </row>
    <row r="4901" spans="1:8" x14ac:dyDescent="0.35">
      <c r="A4901" s="45" t="s">
        <v>68</v>
      </c>
      <c r="B4901" s="45" t="s">
        <v>70</v>
      </c>
      <c r="C4901" s="45" t="s">
        <v>14</v>
      </c>
      <c r="D4901" s="45">
        <v>228</v>
      </c>
      <c r="E4901" s="45">
        <v>6.0680126600000002E-3</v>
      </c>
      <c r="F4901" s="45">
        <v>1.03329046E-3</v>
      </c>
      <c r="G4901" s="45">
        <v>1.12979186E-3</v>
      </c>
      <c r="H4901" s="45">
        <v>3.90492991E-3</v>
      </c>
    </row>
    <row r="4902" spans="1:8" x14ac:dyDescent="0.35">
      <c r="A4902" s="45" t="s">
        <v>68</v>
      </c>
      <c r="B4902" s="45" t="s">
        <v>71</v>
      </c>
      <c r="C4902" s="45" t="s">
        <v>14</v>
      </c>
      <c r="D4902" s="45">
        <v>56</v>
      </c>
      <c r="E4902" s="45">
        <v>5.7386737300000002E-3</v>
      </c>
      <c r="F4902" s="45">
        <v>1.3432124299999999E-3</v>
      </c>
      <c r="G4902" s="45">
        <v>1.00508408E-3</v>
      </c>
      <c r="H4902" s="45">
        <v>3.3903767400000001E-3</v>
      </c>
    </row>
    <row r="4903" spans="1:8" x14ac:dyDescent="0.35">
      <c r="A4903" s="45" t="s">
        <v>68</v>
      </c>
      <c r="B4903" s="45" t="s">
        <v>69</v>
      </c>
      <c r="C4903" s="45" t="s">
        <v>15</v>
      </c>
      <c r="D4903" s="45">
        <v>95</v>
      </c>
      <c r="E4903" s="45">
        <v>5.56286526E-3</v>
      </c>
      <c r="F4903" s="45">
        <v>1.12012646E-3</v>
      </c>
      <c r="G4903" s="45">
        <v>1.4963448099999999E-3</v>
      </c>
      <c r="H4903" s="45">
        <v>2.9463935600000002E-3</v>
      </c>
    </row>
    <row r="4904" spans="1:8" x14ac:dyDescent="0.35">
      <c r="A4904" s="45" t="s">
        <v>68</v>
      </c>
      <c r="B4904" s="45" t="s">
        <v>70</v>
      </c>
      <c r="C4904" s="45" t="s">
        <v>15</v>
      </c>
      <c r="D4904" s="45">
        <v>170</v>
      </c>
      <c r="E4904" s="45">
        <v>6.1242508600000004E-3</v>
      </c>
      <c r="F4904" s="45">
        <v>7.8438156000000005E-4</v>
      </c>
      <c r="G4904" s="45">
        <v>1.49795729E-3</v>
      </c>
      <c r="H4904" s="45">
        <v>3.8419115100000001E-3</v>
      </c>
    </row>
    <row r="4905" spans="1:8" x14ac:dyDescent="0.35">
      <c r="A4905" s="45" t="s">
        <v>68</v>
      </c>
      <c r="B4905" s="45" t="s">
        <v>71</v>
      </c>
      <c r="C4905" s="45" t="s">
        <v>15</v>
      </c>
      <c r="D4905" s="45">
        <v>36</v>
      </c>
      <c r="E4905" s="45">
        <v>5.3591175800000003E-3</v>
      </c>
      <c r="F4905" s="45">
        <v>8.8573793000000002E-4</v>
      </c>
      <c r="G4905" s="45">
        <v>1.3782790400000001E-3</v>
      </c>
      <c r="H4905" s="45">
        <v>3.0951000500000002E-3</v>
      </c>
    </row>
    <row r="4906" spans="1:8" x14ac:dyDescent="0.35">
      <c r="A4906" s="45" t="s">
        <v>68</v>
      </c>
      <c r="B4906" s="45" t="s">
        <v>69</v>
      </c>
      <c r="C4906" s="45" t="s">
        <v>16</v>
      </c>
      <c r="D4906" s="45">
        <v>94</v>
      </c>
      <c r="E4906" s="45">
        <v>4.5928139899999998E-3</v>
      </c>
      <c r="F4906" s="45">
        <v>7.6364236999999996E-4</v>
      </c>
      <c r="G4906" s="45">
        <v>4.4904921E-4</v>
      </c>
      <c r="H4906" s="45">
        <v>3.3801218699999998E-3</v>
      </c>
    </row>
    <row r="4907" spans="1:8" x14ac:dyDescent="0.35">
      <c r="A4907" s="45" t="s">
        <v>68</v>
      </c>
      <c r="B4907" s="45" t="s">
        <v>70</v>
      </c>
      <c r="C4907" s="45" t="s">
        <v>16</v>
      </c>
      <c r="D4907" s="45">
        <v>217</v>
      </c>
      <c r="E4907" s="45">
        <v>5.0976060000000002E-3</v>
      </c>
      <c r="F4907" s="45">
        <v>6.2563978999999998E-4</v>
      </c>
      <c r="G4907" s="45">
        <v>4.7026986000000003E-4</v>
      </c>
      <c r="H4907" s="45">
        <v>4.0016958499999996E-3</v>
      </c>
    </row>
    <row r="4908" spans="1:8" x14ac:dyDescent="0.35">
      <c r="A4908" s="45" t="s">
        <v>68</v>
      </c>
      <c r="B4908" s="45" t="s">
        <v>71</v>
      </c>
      <c r="C4908" s="45" t="s">
        <v>16</v>
      </c>
      <c r="D4908" s="45">
        <v>16</v>
      </c>
      <c r="E4908" s="45">
        <v>3.9474823699999998E-3</v>
      </c>
      <c r="F4908" s="45">
        <v>5.2517339000000005E-4</v>
      </c>
      <c r="G4908" s="45">
        <v>4.8972768000000002E-4</v>
      </c>
      <c r="H4908" s="45">
        <v>2.9325808499999998E-3</v>
      </c>
    </row>
    <row r="4909" spans="1:8" x14ac:dyDescent="0.35">
      <c r="A4909" s="45" t="s">
        <v>68</v>
      </c>
      <c r="B4909" s="45" t="s">
        <v>69</v>
      </c>
      <c r="C4909" s="45" t="s">
        <v>17</v>
      </c>
      <c r="D4909" s="45">
        <v>73</v>
      </c>
      <c r="E4909" s="45">
        <v>5.6858825200000003E-3</v>
      </c>
      <c r="F4909" s="45">
        <v>7.6373005999999998E-4</v>
      </c>
      <c r="G4909" s="45">
        <v>8.4934652000000005E-4</v>
      </c>
      <c r="H4909" s="45">
        <v>4.0728054099999998E-3</v>
      </c>
    </row>
    <row r="4910" spans="1:8" x14ac:dyDescent="0.35">
      <c r="A4910" s="45" t="s">
        <v>68</v>
      </c>
      <c r="B4910" s="45" t="s">
        <v>70</v>
      </c>
      <c r="C4910" s="45" t="s">
        <v>17</v>
      </c>
      <c r="D4910" s="45">
        <v>203</v>
      </c>
      <c r="E4910" s="45">
        <v>6.00774242E-3</v>
      </c>
      <c r="F4910" s="45">
        <v>6.2363141000000002E-4</v>
      </c>
      <c r="G4910" s="45">
        <v>9.5072726E-4</v>
      </c>
      <c r="H4910" s="45">
        <v>4.4333832499999998E-3</v>
      </c>
    </row>
    <row r="4911" spans="1:8" x14ac:dyDescent="0.35">
      <c r="A4911" s="45" t="s">
        <v>68</v>
      </c>
      <c r="B4911" s="45" t="s">
        <v>71</v>
      </c>
      <c r="C4911" s="45" t="s">
        <v>17</v>
      </c>
      <c r="D4911" s="45">
        <v>14</v>
      </c>
      <c r="E4911" s="45">
        <v>7.1172285600000001E-3</v>
      </c>
      <c r="F4911" s="45">
        <v>6.9692435000000004E-4</v>
      </c>
      <c r="G4911" s="45">
        <v>1.46742697E-3</v>
      </c>
      <c r="H4911" s="45">
        <v>4.9528767699999997E-3</v>
      </c>
    </row>
    <row r="4912" spans="1:8" x14ac:dyDescent="0.35">
      <c r="A4912" s="45" t="s">
        <v>68</v>
      </c>
      <c r="B4912" s="45" t="s">
        <v>69</v>
      </c>
      <c r="C4912" s="45" t="s">
        <v>18</v>
      </c>
      <c r="D4912" s="45">
        <v>47</v>
      </c>
      <c r="E4912" s="45">
        <v>5.3454981999999998E-3</v>
      </c>
      <c r="F4912" s="45">
        <v>7.2202498000000003E-4</v>
      </c>
      <c r="G4912" s="45">
        <v>1.3640167799999999E-3</v>
      </c>
      <c r="H4912" s="45">
        <v>3.2594560299999999E-3</v>
      </c>
    </row>
    <row r="4913" spans="1:8" x14ac:dyDescent="0.35">
      <c r="A4913" s="45" t="s">
        <v>68</v>
      </c>
      <c r="B4913" s="45" t="s">
        <v>70</v>
      </c>
      <c r="C4913" s="45" t="s">
        <v>18</v>
      </c>
      <c r="D4913" s="45">
        <v>170</v>
      </c>
      <c r="E4913" s="45">
        <v>6.6783085800000003E-3</v>
      </c>
      <c r="F4913" s="45">
        <v>5.8122253E-4</v>
      </c>
      <c r="G4913" s="45">
        <v>1.4557459499999999E-3</v>
      </c>
      <c r="H4913" s="45">
        <v>4.6413396299999996E-3</v>
      </c>
    </row>
    <row r="4914" spans="1:8" x14ac:dyDescent="0.35">
      <c r="A4914" s="45" t="s">
        <v>68</v>
      </c>
      <c r="B4914" s="45" t="s">
        <v>71</v>
      </c>
      <c r="C4914" s="45" t="s">
        <v>18</v>
      </c>
      <c r="D4914" s="45">
        <v>28</v>
      </c>
      <c r="E4914" s="45">
        <v>5.9102180000000001E-3</v>
      </c>
      <c r="F4914" s="45">
        <v>6.0929208E-4</v>
      </c>
      <c r="G4914" s="45">
        <v>1.45750642E-3</v>
      </c>
      <c r="H4914" s="45">
        <v>3.8434190899999999E-3</v>
      </c>
    </row>
    <row r="4915" spans="1:8" x14ac:dyDescent="0.35">
      <c r="A4915" s="45" t="s">
        <v>68</v>
      </c>
      <c r="B4915" s="45" t="s">
        <v>69</v>
      </c>
      <c r="C4915" s="45" t="s">
        <v>19</v>
      </c>
      <c r="D4915" s="45">
        <v>76</v>
      </c>
      <c r="E4915" s="45">
        <v>5.3406735000000004E-3</v>
      </c>
      <c r="F4915" s="45">
        <v>9.3521534999999999E-4</v>
      </c>
      <c r="G4915" s="45">
        <v>1.09740474E-3</v>
      </c>
      <c r="H4915" s="45">
        <v>3.3080529E-3</v>
      </c>
    </row>
    <row r="4916" spans="1:8" x14ac:dyDescent="0.35">
      <c r="A4916" s="45" t="s">
        <v>68</v>
      </c>
      <c r="B4916" s="45" t="s">
        <v>70</v>
      </c>
      <c r="C4916" s="45" t="s">
        <v>19</v>
      </c>
      <c r="D4916" s="45">
        <v>258</v>
      </c>
      <c r="E4916" s="45">
        <v>6.0997162299999998E-3</v>
      </c>
      <c r="F4916" s="45">
        <v>7.2952532999999995E-4</v>
      </c>
      <c r="G4916" s="45">
        <v>1.1654372200000001E-3</v>
      </c>
      <c r="H4916" s="45">
        <v>4.2047531799999996E-3</v>
      </c>
    </row>
    <row r="4917" spans="1:8" x14ac:dyDescent="0.35">
      <c r="A4917" s="45" t="s">
        <v>68</v>
      </c>
      <c r="B4917" s="45" t="s">
        <v>71</v>
      </c>
      <c r="C4917" s="45" t="s">
        <v>19</v>
      </c>
      <c r="D4917" s="45">
        <v>24</v>
      </c>
      <c r="E4917" s="45">
        <v>5.3968940300000001E-3</v>
      </c>
      <c r="F4917" s="45">
        <v>9.9344117000000004E-4</v>
      </c>
      <c r="G4917" s="45">
        <v>1.3151039500000001E-3</v>
      </c>
      <c r="H4917" s="45">
        <v>3.0883484600000002E-3</v>
      </c>
    </row>
    <row r="4918" spans="1:8" x14ac:dyDescent="0.35">
      <c r="A4918" s="45" t="s">
        <v>68</v>
      </c>
      <c r="B4918" s="45" t="s">
        <v>69</v>
      </c>
      <c r="C4918" s="45" t="s">
        <v>20</v>
      </c>
      <c r="D4918" s="45">
        <v>37</v>
      </c>
      <c r="E4918" s="45">
        <v>4.45507983E-3</v>
      </c>
      <c r="F4918" s="45">
        <v>8.5898376999999997E-4</v>
      </c>
      <c r="G4918" s="45">
        <v>5.6368849999999997E-4</v>
      </c>
      <c r="H4918" s="45">
        <v>3.0324071600000002E-3</v>
      </c>
    </row>
    <row r="4919" spans="1:8" x14ac:dyDescent="0.35">
      <c r="A4919" s="45" t="s">
        <v>68</v>
      </c>
      <c r="B4919" s="45" t="s">
        <v>70</v>
      </c>
      <c r="C4919" s="45" t="s">
        <v>20</v>
      </c>
      <c r="D4919" s="45">
        <v>184</v>
      </c>
      <c r="E4919" s="45">
        <v>4.1579229600000002E-3</v>
      </c>
      <c r="F4919" s="45">
        <v>7.9515122000000001E-4</v>
      </c>
      <c r="G4919" s="45">
        <v>5.0636550999999996E-4</v>
      </c>
      <c r="H4919" s="45">
        <v>2.8564057599999998E-3</v>
      </c>
    </row>
    <row r="4920" spans="1:8" x14ac:dyDescent="0.35">
      <c r="A4920" s="45" t="s">
        <v>68</v>
      </c>
      <c r="B4920" s="45" t="s">
        <v>71</v>
      </c>
      <c r="C4920" s="45" t="s">
        <v>20</v>
      </c>
      <c r="D4920" s="45">
        <v>10</v>
      </c>
      <c r="E4920" s="45">
        <v>4.3645831800000002E-3</v>
      </c>
      <c r="F4920" s="45">
        <v>7.1296263000000001E-4</v>
      </c>
      <c r="G4920" s="45">
        <v>4.1782388000000001E-4</v>
      </c>
      <c r="H4920" s="45">
        <v>3.2337959599999999E-3</v>
      </c>
    </row>
    <row r="4921" spans="1:8" x14ac:dyDescent="0.35">
      <c r="A4921" s="45" t="s">
        <v>68</v>
      </c>
      <c r="B4921" s="45" t="s">
        <v>69</v>
      </c>
      <c r="C4921" s="45" t="s">
        <v>21</v>
      </c>
      <c r="D4921" s="45">
        <v>53</v>
      </c>
      <c r="E4921" s="45">
        <v>6.3198809099999998E-3</v>
      </c>
      <c r="F4921" s="45">
        <v>1.2753317299999999E-3</v>
      </c>
      <c r="G4921" s="45">
        <v>1.63434639E-3</v>
      </c>
      <c r="H4921" s="45">
        <v>3.4102023899999999E-3</v>
      </c>
    </row>
    <row r="4922" spans="1:8" x14ac:dyDescent="0.35">
      <c r="A4922" s="45" t="s">
        <v>68</v>
      </c>
      <c r="B4922" s="45" t="s">
        <v>70</v>
      </c>
      <c r="C4922" s="45" t="s">
        <v>21</v>
      </c>
      <c r="D4922" s="45">
        <v>135</v>
      </c>
      <c r="E4922" s="45">
        <v>7.5657576500000002E-3</v>
      </c>
      <c r="F4922" s="45">
        <v>9.4495859E-4</v>
      </c>
      <c r="G4922" s="45">
        <v>1.8488509500000001E-3</v>
      </c>
      <c r="H4922" s="45">
        <v>4.7719476099999996E-3</v>
      </c>
    </row>
    <row r="4923" spans="1:8" x14ac:dyDescent="0.35">
      <c r="A4923" s="45" t="s">
        <v>68</v>
      </c>
      <c r="B4923" s="45" t="s">
        <v>71</v>
      </c>
      <c r="C4923" s="45" t="s">
        <v>21</v>
      </c>
      <c r="D4923" s="45">
        <v>26</v>
      </c>
      <c r="E4923" s="45">
        <v>9.1920403200000007E-3</v>
      </c>
      <c r="F4923" s="45">
        <v>1.3350247199999999E-3</v>
      </c>
      <c r="G4923" s="45">
        <v>1.8669869799999999E-3</v>
      </c>
      <c r="H4923" s="45">
        <v>5.9900281899999998E-3</v>
      </c>
    </row>
    <row r="4924" spans="1:8" x14ac:dyDescent="0.35">
      <c r="A4924" s="45" t="s">
        <v>68</v>
      </c>
      <c r="B4924" s="45" t="s">
        <v>69</v>
      </c>
      <c r="C4924" s="45" t="s">
        <v>22</v>
      </c>
      <c r="D4924" s="45">
        <v>50</v>
      </c>
      <c r="E4924" s="45">
        <v>5.76851827E-3</v>
      </c>
      <c r="F4924" s="45">
        <v>1.10347203E-3</v>
      </c>
      <c r="G4924" s="45">
        <v>1.48101827E-3</v>
      </c>
      <c r="H4924" s="45">
        <v>3.1840275E-3</v>
      </c>
    </row>
    <row r="4925" spans="1:8" x14ac:dyDescent="0.35">
      <c r="A4925" s="45" t="s">
        <v>68</v>
      </c>
      <c r="B4925" s="45" t="s">
        <v>70</v>
      </c>
      <c r="C4925" s="45" t="s">
        <v>22</v>
      </c>
      <c r="D4925" s="45">
        <v>185</v>
      </c>
      <c r="E4925" s="45">
        <v>6.5520518299999999E-3</v>
      </c>
      <c r="F4925" s="45">
        <v>8.4690915999999998E-4</v>
      </c>
      <c r="G4925" s="45">
        <v>1.3936433899999999E-3</v>
      </c>
      <c r="H4925" s="45">
        <v>4.31149876E-3</v>
      </c>
    </row>
    <row r="4926" spans="1:8" x14ac:dyDescent="0.35">
      <c r="A4926" s="45" t="s">
        <v>68</v>
      </c>
      <c r="B4926" s="45" t="s">
        <v>71</v>
      </c>
      <c r="C4926" s="45" t="s">
        <v>22</v>
      </c>
      <c r="D4926" s="45">
        <v>13</v>
      </c>
      <c r="E4926" s="45">
        <v>6.2161679399999996E-3</v>
      </c>
      <c r="F4926" s="45">
        <v>1.00338295E-3</v>
      </c>
      <c r="G4926" s="45">
        <v>1.77706527E-3</v>
      </c>
      <c r="H4926" s="45">
        <v>3.4357191099999998E-3</v>
      </c>
    </row>
    <row r="4927" spans="1:8" x14ac:dyDescent="0.35">
      <c r="A4927" s="45" t="s">
        <v>68</v>
      </c>
      <c r="B4927" s="45" t="s">
        <v>69</v>
      </c>
      <c r="C4927" s="45" t="s">
        <v>23</v>
      </c>
      <c r="D4927" s="45">
        <v>100</v>
      </c>
      <c r="E4927" s="45">
        <v>5.4651617899999999E-3</v>
      </c>
      <c r="F4927" s="45">
        <v>1.01874977E-3</v>
      </c>
      <c r="G4927" s="45">
        <v>1.1694441800000001E-3</v>
      </c>
      <c r="H4927" s="45">
        <v>3.2769673699999998E-3</v>
      </c>
    </row>
    <row r="4928" spans="1:8" x14ac:dyDescent="0.35">
      <c r="A4928" s="45" t="s">
        <v>68</v>
      </c>
      <c r="B4928" s="45" t="s">
        <v>70</v>
      </c>
      <c r="C4928" s="45" t="s">
        <v>23</v>
      </c>
      <c r="D4928" s="45">
        <v>311</v>
      </c>
      <c r="E4928" s="45">
        <v>6.32465441E-3</v>
      </c>
      <c r="F4928" s="45">
        <v>8.798899E-4</v>
      </c>
      <c r="G4928" s="45">
        <v>1.3677501500000001E-3</v>
      </c>
      <c r="H4928" s="45">
        <v>4.07701387E-3</v>
      </c>
    </row>
    <row r="4929" spans="1:8" x14ac:dyDescent="0.35">
      <c r="A4929" s="45" t="s">
        <v>68</v>
      </c>
      <c r="B4929" s="45" t="s">
        <v>71</v>
      </c>
      <c r="C4929" s="45" t="s">
        <v>23</v>
      </c>
      <c r="D4929" s="45">
        <v>40</v>
      </c>
      <c r="E4929" s="45">
        <v>5.76851829E-3</v>
      </c>
      <c r="F4929" s="45">
        <v>8.7413168999999995E-4</v>
      </c>
      <c r="G4929" s="45">
        <v>1.5564233799999999E-3</v>
      </c>
      <c r="H4929" s="45">
        <v>3.3379626800000002E-3</v>
      </c>
    </row>
    <row r="4930" spans="1:8" x14ac:dyDescent="0.35">
      <c r="A4930" s="45" t="s">
        <v>68</v>
      </c>
      <c r="B4930" s="45" t="s">
        <v>69</v>
      </c>
      <c r="C4930" s="45" t="s">
        <v>24</v>
      </c>
      <c r="D4930" s="45">
        <v>264</v>
      </c>
      <c r="E4930" s="45">
        <v>5.1814584499999998E-3</v>
      </c>
      <c r="F4930" s="45">
        <v>5.7212728000000004E-4</v>
      </c>
      <c r="G4930" s="45">
        <v>1.5144059799999999E-3</v>
      </c>
      <c r="H4930" s="45">
        <v>3.09492471E-3</v>
      </c>
    </row>
    <row r="4931" spans="1:8" x14ac:dyDescent="0.35">
      <c r="A4931" s="45" t="s">
        <v>68</v>
      </c>
      <c r="B4931" s="45" t="s">
        <v>70</v>
      </c>
      <c r="C4931" s="45" t="s">
        <v>24</v>
      </c>
      <c r="D4931" s="45">
        <v>531</v>
      </c>
      <c r="E4931" s="45">
        <v>6.6718104500000002E-3</v>
      </c>
      <c r="F4931" s="45">
        <v>5.2142161000000005E-4</v>
      </c>
      <c r="G4931" s="45">
        <v>1.7305090999999999E-3</v>
      </c>
      <c r="H4931" s="45">
        <v>4.4198792699999996E-3</v>
      </c>
    </row>
    <row r="4932" spans="1:8" x14ac:dyDescent="0.35">
      <c r="A4932" s="45" t="s">
        <v>68</v>
      </c>
      <c r="B4932" s="45" t="s">
        <v>71</v>
      </c>
      <c r="C4932" s="45" t="s">
        <v>24</v>
      </c>
      <c r="D4932" s="45">
        <v>64</v>
      </c>
      <c r="E4932" s="45">
        <v>6.1031536899999999E-3</v>
      </c>
      <c r="F4932" s="45">
        <v>5.3638578000000004E-4</v>
      </c>
      <c r="G4932" s="45">
        <v>2.09237533E-3</v>
      </c>
      <c r="H4932" s="45">
        <v>3.4743920699999999E-3</v>
      </c>
    </row>
    <row r="4933" spans="1:8" x14ac:dyDescent="0.35">
      <c r="A4933" s="45" t="s">
        <v>68</v>
      </c>
      <c r="B4933" s="45" t="s">
        <v>69</v>
      </c>
      <c r="C4933" s="45" t="s">
        <v>25</v>
      </c>
      <c r="D4933" s="45">
        <v>241</v>
      </c>
      <c r="E4933" s="45">
        <v>5.1555053799999997E-3</v>
      </c>
      <c r="F4933" s="45">
        <v>7.9347216000000005E-4</v>
      </c>
      <c r="G4933" s="45">
        <v>1.1803152E-3</v>
      </c>
      <c r="H4933" s="45">
        <v>3.1817175099999998E-3</v>
      </c>
    </row>
    <row r="4934" spans="1:8" x14ac:dyDescent="0.35">
      <c r="A4934" s="45" t="s">
        <v>68</v>
      </c>
      <c r="B4934" s="45" t="s">
        <v>70</v>
      </c>
      <c r="C4934" s="45" t="s">
        <v>25</v>
      </c>
      <c r="D4934" s="45">
        <v>353</v>
      </c>
      <c r="E4934" s="45">
        <v>6.4975144200000003E-3</v>
      </c>
      <c r="F4934" s="45">
        <v>7.0434611E-4</v>
      </c>
      <c r="G4934" s="45">
        <v>1.59177921E-3</v>
      </c>
      <c r="H4934" s="45">
        <v>4.2013886600000003E-3</v>
      </c>
    </row>
    <row r="4935" spans="1:8" x14ac:dyDescent="0.35">
      <c r="A4935" s="45" t="s">
        <v>68</v>
      </c>
      <c r="B4935" s="45" t="s">
        <v>71</v>
      </c>
      <c r="C4935" s="45" t="s">
        <v>25</v>
      </c>
      <c r="D4935" s="45">
        <v>93</v>
      </c>
      <c r="E4935" s="45">
        <v>5.7896502900000001E-3</v>
      </c>
      <c r="F4935" s="45">
        <v>7.3252668000000005E-4</v>
      </c>
      <c r="G4935" s="45">
        <v>1.5465698500000001E-3</v>
      </c>
      <c r="H4935" s="45">
        <v>3.5105533100000001E-3</v>
      </c>
    </row>
    <row r="4936" spans="1:8" x14ac:dyDescent="0.35">
      <c r="A4936" s="45" t="s">
        <v>68</v>
      </c>
      <c r="B4936" s="45" t="s">
        <v>69</v>
      </c>
      <c r="C4936" s="45" t="s">
        <v>26</v>
      </c>
      <c r="D4936" s="45">
        <v>24</v>
      </c>
      <c r="E4936" s="45">
        <v>4.6807482000000003E-3</v>
      </c>
      <c r="F4936" s="45">
        <v>5.9365326000000002E-4</v>
      </c>
      <c r="G4936" s="45">
        <v>9.3364174E-4</v>
      </c>
      <c r="H4936" s="45">
        <v>3.1534527099999999E-3</v>
      </c>
    </row>
    <row r="4937" spans="1:8" x14ac:dyDescent="0.35">
      <c r="A4937" s="45" t="s">
        <v>68</v>
      </c>
      <c r="B4937" s="45" t="s">
        <v>70</v>
      </c>
      <c r="C4937" s="45" t="s">
        <v>26</v>
      </c>
      <c r="D4937" s="45">
        <v>231</v>
      </c>
      <c r="E4937" s="45">
        <v>5.57479534E-3</v>
      </c>
      <c r="F4937" s="45">
        <v>5.6251980999999995E-4</v>
      </c>
      <c r="G4937" s="45">
        <v>1.0134577699999999E-3</v>
      </c>
      <c r="H4937" s="45">
        <v>3.9988173199999996E-3</v>
      </c>
    </row>
    <row r="4938" spans="1:8" x14ac:dyDescent="0.35">
      <c r="A4938" s="45" t="s">
        <v>68</v>
      </c>
      <c r="B4938" s="45" t="s">
        <v>71</v>
      </c>
      <c r="C4938" s="45" t="s">
        <v>26</v>
      </c>
      <c r="D4938" s="45">
        <v>13</v>
      </c>
      <c r="E4938" s="45">
        <v>5.0730054400000002E-3</v>
      </c>
      <c r="F4938" s="45">
        <v>6.1965784000000002E-4</v>
      </c>
      <c r="G4938" s="45">
        <v>1.20281308E-3</v>
      </c>
      <c r="H4938" s="45">
        <v>3.2505339699999999E-3</v>
      </c>
    </row>
    <row r="4939" spans="1:8" x14ac:dyDescent="0.35">
      <c r="A4939" s="45" t="s">
        <v>68</v>
      </c>
      <c r="B4939" s="45" t="s">
        <v>69</v>
      </c>
      <c r="C4939" s="45" t="s">
        <v>27</v>
      </c>
      <c r="D4939" s="45">
        <v>233</v>
      </c>
      <c r="E4939" s="45">
        <v>5.0103816500000004E-3</v>
      </c>
      <c r="F4939" s="45">
        <v>9.4182141000000001E-4</v>
      </c>
      <c r="G4939" s="45">
        <v>1.2052930399999999E-3</v>
      </c>
      <c r="H4939" s="45">
        <v>2.8632667199999999E-3</v>
      </c>
    </row>
    <row r="4940" spans="1:8" x14ac:dyDescent="0.35">
      <c r="A4940" s="45" t="s">
        <v>68</v>
      </c>
      <c r="B4940" s="45" t="s">
        <v>70</v>
      </c>
      <c r="C4940" s="45" t="s">
        <v>27</v>
      </c>
      <c r="D4940" s="45">
        <v>208</v>
      </c>
      <c r="E4940" s="45">
        <v>6.3186095099999999E-3</v>
      </c>
      <c r="F4940" s="45">
        <v>8.2493073999999995E-4</v>
      </c>
      <c r="G4940" s="45">
        <v>1.60267516E-3</v>
      </c>
      <c r="H4940" s="45">
        <v>3.89100314E-3</v>
      </c>
    </row>
    <row r="4941" spans="1:8" x14ac:dyDescent="0.35">
      <c r="A4941" s="45" t="s">
        <v>68</v>
      </c>
      <c r="B4941" s="45" t="s">
        <v>71</v>
      </c>
      <c r="C4941" s="45" t="s">
        <v>27</v>
      </c>
      <c r="D4941" s="45">
        <v>33</v>
      </c>
      <c r="E4941" s="45">
        <v>5.5513465599999999E-3</v>
      </c>
      <c r="F4941" s="45">
        <v>1.02377924E-3</v>
      </c>
      <c r="G4941" s="45">
        <v>1.41238749E-3</v>
      </c>
      <c r="H4941" s="45">
        <v>3.1151793100000001E-3</v>
      </c>
    </row>
    <row r="4942" spans="1:8" x14ac:dyDescent="0.35">
      <c r="A4942" s="45" t="s">
        <v>68</v>
      </c>
      <c r="B4942" s="45" t="s">
        <v>69</v>
      </c>
      <c r="C4942" s="45" t="s">
        <v>28</v>
      </c>
      <c r="D4942" s="45">
        <v>221</v>
      </c>
      <c r="E4942" s="45">
        <v>5.5473329999999998E-3</v>
      </c>
      <c r="F4942" s="45">
        <v>8.3904157E-4</v>
      </c>
      <c r="G4942" s="45">
        <v>1.3113790100000001E-3</v>
      </c>
      <c r="H4942" s="45">
        <v>3.39691195E-3</v>
      </c>
    </row>
    <row r="4943" spans="1:8" x14ac:dyDescent="0.35">
      <c r="A4943" s="45" t="s">
        <v>68</v>
      </c>
      <c r="B4943" s="45" t="s">
        <v>70</v>
      </c>
      <c r="C4943" s="45" t="s">
        <v>28</v>
      </c>
      <c r="D4943" s="45">
        <v>457</v>
      </c>
      <c r="E4943" s="45">
        <v>6.1034116900000003E-3</v>
      </c>
      <c r="F4943" s="45">
        <v>7.4942738999999995E-4</v>
      </c>
      <c r="G4943" s="45">
        <v>1.47727708E-3</v>
      </c>
      <c r="H4943" s="45">
        <v>3.8767067399999998E-3</v>
      </c>
    </row>
    <row r="4944" spans="1:8" x14ac:dyDescent="0.35">
      <c r="A4944" s="45" t="s">
        <v>68</v>
      </c>
      <c r="B4944" s="45" t="s">
        <v>71</v>
      </c>
      <c r="C4944" s="45" t="s">
        <v>28</v>
      </c>
      <c r="D4944" s="45">
        <v>108</v>
      </c>
      <c r="E4944" s="45">
        <v>6.0292350099999999E-3</v>
      </c>
      <c r="F4944" s="45">
        <v>7.9185930999999996E-4</v>
      </c>
      <c r="G4944" s="45">
        <v>1.3904961799999999E-3</v>
      </c>
      <c r="H4944" s="45">
        <v>3.8468790499999999E-3</v>
      </c>
    </row>
    <row r="4945" spans="1:8" x14ac:dyDescent="0.35">
      <c r="A4945" s="45" t="s">
        <v>68</v>
      </c>
      <c r="B4945" s="45" t="s">
        <v>69</v>
      </c>
      <c r="C4945" s="45" t="s">
        <v>29</v>
      </c>
      <c r="D4945" s="45">
        <v>50</v>
      </c>
      <c r="E4945" s="45">
        <v>5.6442126899999999E-3</v>
      </c>
      <c r="F4945" s="45">
        <v>8.5555527000000004E-4</v>
      </c>
      <c r="G4945" s="45">
        <v>1.50972196E-3</v>
      </c>
      <c r="H4945" s="45">
        <v>3.2789348499999999E-3</v>
      </c>
    </row>
    <row r="4946" spans="1:8" x14ac:dyDescent="0.35">
      <c r="A4946" s="45" t="s">
        <v>68</v>
      </c>
      <c r="B4946" s="45" t="s">
        <v>70</v>
      </c>
      <c r="C4946" s="45" t="s">
        <v>29</v>
      </c>
      <c r="D4946" s="45">
        <v>159</v>
      </c>
      <c r="E4946" s="45">
        <v>7.0681193599999997E-3</v>
      </c>
      <c r="F4946" s="45">
        <v>7.3564498999999998E-4</v>
      </c>
      <c r="G4946" s="45">
        <v>2.01024899E-3</v>
      </c>
      <c r="H4946" s="45">
        <v>4.3222249000000003E-3</v>
      </c>
    </row>
    <row r="4947" spans="1:8" x14ac:dyDescent="0.35">
      <c r="A4947" s="45" t="s">
        <v>68</v>
      </c>
      <c r="B4947" s="45" t="s">
        <v>71</v>
      </c>
      <c r="C4947" s="45" t="s">
        <v>29</v>
      </c>
      <c r="D4947" s="45">
        <v>47</v>
      </c>
      <c r="E4947" s="45">
        <v>5.3679075700000002E-3</v>
      </c>
      <c r="F4947" s="45">
        <v>9.0868774000000001E-4</v>
      </c>
      <c r="G4947" s="45">
        <v>1.36549423E-3</v>
      </c>
      <c r="H4947" s="45">
        <v>3.0937251500000001E-3</v>
      </c>
    </row>
    <row r="4948" spans="1:8" x14ac:dyDescent="0.35">
      <c r="A4948" s="45" t="s">
        <v>68</v>
      </c>
      <c r="B4948" s="45" t="s">
        <v>69</v>
      </c>
      <c r="C4948" s="45" t="s">
        <v>30</v>
      </c>
      <c r="D4948" s="45">
        <v>2894</v>
      </c>
      <c r="E4948" s="45">
        <v>4.2036722700000001E-3</v>
      </c>
      <c r="F4948" s="45">
        <v>9.4581837E-4</v>
      </c>
      <c r="G4948" s="45">
        <v>6.6781664000000005E-4</v>
      </c>
      <c r="H4948" s="45">
        <v>2.5900367799999999E-3</v>
      </c>
    </row>
    <row r="4949" spans="1:8" x14ac:dyDescent="0.35">
      <c r="A4949" s="45" t="s">
        <v>68</v>
      </c>
      <c r="B4949" s="45" t="s">
        <v>70</v>
      </c>
      <c r="C4949" s="45" t="s">
        <v>30</v>
      </c>
      <c r="D4949" s="45">
        <v>1653</v>
      </c>
      <c r="E4949" s="45">
        <v>4.3434073699999999E-3</v>
      </c>
      <c r="F4949" s="45">
        <v>7.6651433999999998E-4</v>
      </c>
      <c r="G4949" s="45">
        <v>7.3196717000000001E-4</v>
      </c>
      <c r="H4949" s="45">
        <v>2.8449253700000001E-3</v>
      </c>
    </row>
    <row r="4950" spans="1:8" x14ac:dyDescent="0.35">
      <c r="A4950" s="45" t="s">
        <v>68</v>
      </c>
      <c r="B4950" s="45" t="s">
        <v>71</v>
      </c>
      <c r="C4950" s="45" t="s">
        <v>30</v>
      </c>
      <c r="D4950" s="45">
        <v>361</v>
      </c>
      <c r="E4950" s="45">
        <v>4.20969247E-3</v>
      </c>
      <c r="F4950" s="45">
        <v>9.4692571999999999E-4</v>
      </c>
      <c r="G4950" s="45">
        <v>7.1393737000000003E-4</v>
      </c>
      <c r="H4950" s="45">
        <v>2.5488288899999999E-3</v>
      </c>
    </row>
    <row r="4951" spans="1:8" x14ac:dyDescent="0.35">
      <c r="A4951" s="45" t="s">
        <v>68</v>
      </c>
      <c r="B4951" s="45" t="s">
        <v>69</v>
      </c>
      <c r="C4951" s="45" t="s">
        <v>31</v>
      </c>
      <c r="D4951" s="45">
        <v>527</v>
      </c>
      <c r="E4951" s="45">
        <v>4.4534706600000001E-3</v>
      </c>
      <c r="F4951" s="45">
        <v>9.9130712000000004E-4</v>
      </c>
      <c r="G4951" s="45">
        <v>4.8879025999999995E-4</v>
      </c>
      <c r="H4951" s="45">
        <v>2.9733728E-3</v>
      </c>
    </row>
    <row r="4952" spans="1:8" x14ac:dyDescent="0.35">
      <c r="A4952" s="45" t="s">
        <v>68</v>
      </c>
      <c r="B4952" s="45" t="s">
        <v>70</v>
      </c>
      <c r="C4952" s="45" t="s">
        <v>31</v>
      </c>
      <c r="D4952" s="45">
        <v>1093</v>
      </c>
      <c r="E4952" s="45">
        <v>4.5661996599999999E-3</v>
      </c>
      <c r="F4952" s="45">
        <v>7.8418827999999997E-4</v>
      </c>
      <c r="G4952" s="45">
        <v>4.8443778000000002E-4</v>
      </c>
      <c r="H4952" s="45">
        <v>3.2975731200000002E-3</v>
      </c>
    </row>
    <row r="4953" spans="1:8" x14ac:dyDescent="0.35">
      <c r="A4953" s="45" t="s">
        <v>68</v>
      </c>
      <c r="B4953" s="45" t="s">
        <v>71</v>
      </c>
      <c r="C4953" s="45" t="s">
        <v>31</v>
      </c>
      <c r="D4953" s="45">
        <v>185</v>
      </c>
      <c r="E4953" s="45">
        <v>4.3231353899999998E-3</v>
      </c>
      <c r="F4953" s="45">
        <v>9.3287012999999995E-4</v>
      </c>
      <c r="G4953" s="45">
        <v>5.1958183999999998E-4</v>
      </c>
      <c r="H4953" s="45">
        <v>2.87068293E-3</v>
      </c>
    </row>
    <row r="4954" spans="1:8" x14ac:dyDescent="0.35">
      <c r="A4954" s="45" t="s">
        <v>68</v>
      </c>
      <c r="B4954" s="45" t="s">
        <v>69</v>
      </c>
      <c r="C4954" s="45" t="s">
        <v>159</v>
      </c>
      <c r="D4954" s="45">
        <v>276</v>
      </c>
      <c r="E4954" s="45">
        <v>5.0383703199999999E-3</v>
      </c>
      <c r="F4954" s="45">
        <v>1.06313716E-3</v>
      </c>
      <c r="G4954" s="45">
        <v>8.1655905999999999E-4</v>
      </c>
      <c r="H4954" s="45">
        <v>3.1586735900000001E-3</v>
      </c>
    </row>
    <row r="4955" spans="1:8" x14ac:dyDescent="0.35">
      <c r="A4955" s="45" t="s">
        <v>68</v>
      </c>
      <c r="B4955" s="45" t="s">
        <v>70</v>
      </c>
      <c r="C4955" s="45" t="s">
        <v>159</v>
      </c>
      <c r="D4955" s="45">
        <v>371</v>
      </c>
      <c r="E4955" s="45">
        <v>5.9567170799999999E-3</v>
      </c>
      <c r="F4955" s="45">
        <v>8.6306378999999995E-4</v>
      </c>
      <c r="G4955" s="45">
        <v>1.14963911E-3</v>
      </c>
      <c r="H4955" s="45">
        <v>3.9440136900000004E-3</v>
      </c>
    </row>
    <row r="4956" spans="1:8" x14ac:dyDescent="0.35">
      <c r="A4956" s="45" t="s">
        <v>68</v>
      </c>
      <c r="B4956" s="45" t="s">
        <v>71</v>
      </c>
      <c r="C4956" s="45" t="s">
        <v>159</v>
      </c>
      <c r="D4956" s="45">
        <v>87</v>
      </c>
      <c r="E4956" s="45">
        <v>5.0888673599999998E-3</v>
      </c>
      <c r="F4956" s="45">
        <v>9.9430586000000005E-4</v>
      </c>
      <c r="G4956" s="45">
        <v>9.7368534999999997E-4</v>
      </c>
      <c r="H4956" s="45">
        <v>3.1208756200000001E-3</v>
      </c>
    </row>
    <row r="4957" spans="1:8" x14ac:dyDescent="0.35">
      <c r="A4957" s="45" t="s">
        <v>68</v>
      </c>
      <c r="B4957" s="45" t="s">
        <v>69</v>
      </c>
      <c r="C4957" s="45" t="s">
        <v>33</v>
      </c>
      <c r="D4957" s="45">
        <v>69</v>
      </c>
      <c r="E4957" s="45">
        <v>6.4781264199999999E-3</v>
      </c>
      <c r="F4957" s="45">
        <v>1.0830982500000001E-3</v>
      </c>
      <c r="G4957" s="45">
        <v>1.66700191E-3</v>
      </c>
      <c r="H4957" s="45">
        <v>3.7280257699999998E-3</v>
      </c>
    </row>
    <row r="4958" spans="1:8" x14ac:dyDescent="0.35">
      <c r="A4958" s="45" t="s">
        <v>68</v>
      </c>
      <c r="B4958" s="45" t="s">
        <v>70</v>
      </c>
      <c r="C4958" s="45" t="s">
        <v>33</v>
      </c>
      <c r="D4958" s="45">
        <v>220</v>
      </c>
      <c r="E4958" s="45">
        <v>7.5197808800000002E-3</v>
      </c>
      <c r="F4958" s="45">
        <v>1.11789751E-3</v>
      </c>
      <c r="G4958" s="45">
        <v>1.7365317700000001E-3</v>
      </c>
      <c r="H4958" s="45">
        <v>4.6653511999999999E-3</v>
      </c>
    </row>
    <row r="4959" spans="1:8" x14ac:dyDescent="0.35">
      <c r="A4959" s="45" t="s">
        <v>68</v>
      </c>
      <c r="B4959" s="45" t="s">
        <v>71</v>
      </c>
      <c r="C4959" s="45" t="s">
        <v>33</v>
      </c>
      <c r="D4959" s="45">
        <v>40</v>
      </c>
      <c r="E4959" s="45">
        <v>8.4461803399999997E-3</v>
      </c>
      <c r="F4959" s="45">
        <v>1.28067105E-3</v>
      </c>
      <c r="G4959" s="45">
        <v>2.6059025099999999E-3</v>
      </c>
      <c r="H4959" s="45">
        <v>4.5596062199999999E-3</v>
      </c>
    </row>
    <row r="4960" spans="1:8" x14ac:dyDescent="0.35">
      <c r="A4960" s="45" t="s">
        <v>68</v>
      </c>
      <c r="B4960" s="45" t="s">
        <v>69</v>
      </c>
      <c r="C4960" s="45" t="s">
        <v>34</v>
      </c>
      <c r="D4960" s="45">
        <v>129</v>
      </c>
      <c r="E4960" s="45">
        <v>5.1335053300000004E-3</v>
      </c>
      <c r="F4960" s="45">
        <v>9.9886929000000003E-4</v>
      </c>
      <c r="G4960" s="45">
        <v>8.9685589000000003E-4</v>
      </c>
      <c r="H4960" s="45">
        <v>3.2377797099999999E-3</v>
      </c>
    </row>
    <row r="4961" spans="1:8" x14ac:dyDescent="0.35">
      <c r="A4961" s="45" t="s">
        <v>68</v>
      </c>
      <c r="B4961" s="45" t="s">
        <v>70</v>
      </c>
      <c r="C4961" s="45" t="s">
        <v>34</v>
      </c>
      <c r="D4961" s="45">
        <v>245</v>
      </c>
      <c r="E4961" s="45">
        <v>5.1857518299999999E-3</v>
      </c>
      <c r="F4961" s="45">
        <v>8.0064226E-4</v>
      </c>
      <c r="G4961" s="45">
        <v>7.9700465999999999E-4</v>
      </c>
      <c r="H4961" s="45">
        <v>3.5881044499999999E-3</v>
      </c>
    </row>
    <row r="4962" spans="1:8" x14ac:dyDescent="0.35">
      <c r="A4962" s="45" t="s">
        <v>68</v>
      </c>
      <c r="B4962" s="45" t="s">
        <v>71</v>
      </c>
      <c r="C4962" s="45" t="s">
        <v>34</v>
      </c>
      <c r="D4962" s="45">
        <v>52</v>
      </c>
      <c r="E4962" s="45">
        <v>5.5729164199999999E-3</v>
      </c>
      <c r="F4962" s="45">
        <v>8.6538437000000001E-4</v>
      </c>
      <c r="G4962" s="45">
        <v>7.8770451999999995E-4</v>
      </c>
      <c r="H4962" s="45">
        <v>3.9198270499999997E-3</v>
      </c>
    </row>
    <row r="4963" spans="1:8" x14ac:dyDescent="0.35">
      <c r="A4963" s="45" t="s">
        <v>68</v>
      </c>
      <c r="B4963" s="45" t="s">
        <v>69</v>
      </c>
      <c r="C4963" s="45" t="s">
        <v>35</v>
      </c>
      <c r="D4963" s="45">
        <v>107</v>
      </c>
      <c r="E4963" s="45">
        <v>4.8337441300000004E-3</v>
      </c>
      <c r="F4963" s="45">
        <v>9.4939834E-4</v>
      </c>
      <c r="G4963" s="45">
        <v>9.3122595000000004E-4</v>
      </c>
      <c r="H4963" s="45">
        <v>2.9531193400000001E-3</v>
      </c>
    </row>
    <row r="4964" spans="1:8" x14ac:dyDescent="0.35">
      <c r="A4964" s="45" t="s">
        <v>68</v>
      </c>
      <c r="B4964" s="45" t="s">
        <v>70</v>
      </c>
      <c r="C4964" s="45" t="s">
        <v>35</v>
      </c>
      <c r="D4964" s="45">
        <v>290</v>
      </c>
      <c r="E4964" s="45">
        <v>5.4080457399999999E-3</v>
      </c>
      <c r="F4964" s="45">
        <v>8.0020730000000004E-4</v>
      </c>
      <c r="G4964" s="45">
        <v>9.8511308999999999E-4</v>
      </c>
      <c r="H4964" s="45">
        <v>3.62272485E-3</v>
      </c>
    </row>
    <row r="4965" spans="1:8" x14ac:dyDescent="0.35">
      <c r="A4965" s="45" t="s">
        <v>68</v>
      </c>
      <c r="B4965" s="45" t="s">
        <v>71</v>
      </c>
      <c r="C4965" s="45" t="s">
        <v>35</v>
      </c>
      <c r="D4965" s="45">
        <v>30</v>
      </c>
      <c r="E4965" s="45">
        <v>4.7731479499999998E-3</v>
      </c>
      <c r="F4965" s="45">
        <v>8.1597200999999995E-4</v>
      </c>
      <c r="G4965" s="45">
        <v>1.1300151500000001E-3</v>
      </c>
      <c r="H4965" s="45">
        <v>2.8271603100000001E-3</v>
      </c>
    </row>
    <row r="4966" spans="1:8" x14ac:dyDescent="0.35">
      <c r="A4966" s="45" t="s">
        <v>68</v>
      </c>
      <c r="B4966" s="45" t="s">
        <v>69</v>
      </c>
      <c r="C4966" s="45" t="s">
        <v>36</v>
      </c>
      <c r="D4966" s="45">
        <v>163</v>
      </c>
      <c r="E4966" s="45">
        <v>5.6952252799999997E-3</v>
      </c>
      <c r="F4966" s="45">
        <v>8.7174764999999998E-4</v>
      </c>
      <c r="G4966" s="45">
        <v>1.15030649E-3</v>
      </c>
      <c r="H4966" s="45">
        <v>3.67317063E-3</v>
      </c>
    </row>
    <row r="4967" spans="1:8" x14ac:dyDescent="0.35">
      <c r="A4967" s="45" t="s">
        <v>68</v>
      </c>
      <c r="B4967" s="45" t="s">
        <v>70</v>
      </c>
      <c r="C4967" s="45" t="s">
        <v>36</v>
      </c>
      <c r="D4967" s="45">
        <v>379</v>
      </c>
      <c r="E4967" s="45">
        <v>6.2400442300000001E-3</v>
      </c>
      <c r="F4967" s="45">
        <v>6.7954142999999999E-4</v>
      </c>
      <c r="G4967" s="45">
        <v>1.22071337E-3</v>
      </c>
      <c r="H4967" s="45">
        <v>4.3397889300000004E-3</v>
      </c>
    </row>
    <row r="4968" spans="1:8" x14ac:dyDescent="0.35">
      <c r="A4968" s="45" t="s">
        <v>68</v>
      </c>
      <c r="B4968" s="45" t="s">
        <v>71</v>
      </c>
      <c r="C4968" s="45" t="s">
        <v>36</v>
      </c>
      <c r="D4968" s="45">
        <v>50</v>
      </c>
      <c r="E4968" s="45">
        <v>6.4120367799999998E-3</v>
      </c>
      <c r="F4968" s="45">
        <v>7.5555529999999998E-4</v>
      </c>
      <c r="G4968" s="45">
        <v>1.50694419E-3</v>
      </c>
      <c r="H4968" s="45">
        <v>4.1495367600000001E-3</v>
      </c>
    </row>
    <row r="4969" spans="1:8" x14ac:dyDescent="0.35">
      <c r="A4969" s="45" t="s">
        <v>68</v>
      </c>
      <c r="B4969" s="45" t="s">
        <v>69</v>
      </c>
      <c r="C4969" s="45" t="s">
        <v>37</v>
      </c>
      <c r="D4969" s="45">
        <v>185</v>
      </c>
      <c r="E4969" s="45">
        <v>4.2139011600000002E-3</v>
      </c>
      <c r="F4969" s="45">
        <v>8.5203931999999999E-4</v>
      </c>
      <c r="G4969" s="45">
        <v>6.7811539000000004E-4</v>
      </c>
      <c r="H4969" s="45">
        <v>2.6837460300000002E-3</v>
      </c>
    </row>
    <row r="4970" spans="1:8" x14ac:dyDescent="0.35">
      <c r="A4970" s="45" t="s">
        <v>68</v>
      </c>
      <c r="B4970" s="45" t="s">
        <v>70</v>
      </c>
      <c r="C4970" s="45" t="s">
        <v>37</v>
      </c>
      <c r="D4970" s="45">
        <v>637</v>
      </c>
      <c r="E4970" s="45">
        <v>4.8667434499999997E-3</v>
      </c>
      <c r="F4970" s="45">
        <v>7.1250483999999998E-4</v>
      </c>
      <c r="G4970" s="45">
        <v>8.2194072E-4</v>
      </c>
      <c r="H4970" s="45">
        <v>3.3322974300000001E-3</v>
      </c>
    </row>
    <row r="4971" spans="1:8" x14ac:dyDescent="0.35">
      <c r="A4971" s="45" t="s">
        <v>68</v>
      </c>
      <c r="B4971" s="45" t="s">
        <v>71</v>
      </c>
      <c r="C4971" s="45" t="s">
        <v>37</v>
      </c>
      <c r="D4971" s="45">
        <v>100</v>
      </c>
      <c r="E4971" s="45">
        <v>4.6693284600000003E-3</v>
      </c>
      <c r="F4971" s="45">
        <v>8.6134237000000001E-4</v>
      </c>
      <c r="G4971" s="45">
        <v>8.2905068999999997E-4</v>
      </c>
      <c r="H4971" s="45">
        <v>2.9789349400000001E-3</v>
      </c>
    </row>
    <row r="4972" spans="1:8" x14ac:dyDescent="0.35">
      <c r="A4972" s="45" t="s">
        <v>68</v>
      </c>
      <c r="B4972" s="45" t="s">
        <v>69</v>
      </c>
      <c r="C4972" s="45" t="s">
        <v>38</v>
      </c>
      <c r="D4972" s="45">
        <v>98</v>
      </c>
      <c r="E4972" s="45">
        <v>5.2091598399999998E-3</v>
      </c>
      <c r="F4972" s="45">
        <v>1.15575372E-3</v>
      </c>
      <c r="G4972" s="45">
        <v>8.6734671000000005E-4</v>
      </c>
      <c r="H4972" s="45">
        <v>3.18605894E-3</v>
      </c>
    </row>
    <row r="4973" spans="1:8" x14ac:dyDescent="0.35">
      <c r="A4973" s="45" t="s">
        <v>68</v>
      </c>
      <c r="B4973" s="45" t="s">
        <v>70</v>
      </c>
      <c r="C4973" s="45" t="s">
        <v>38</v>
      </c>
      <c r="D4973" s="45">
        <v>250</v>
      </c>
      <c r="E4973" s="45">
        <v>6.1902775399999997E-3</v>
      </c>
      <c r="F4973" s="45">
        <v>9.6240716999999995E-4</v>
      </c>
      <c r="G4973" s="45">
        <v>1.0297683E-3</v>
      </c>
      <c r="H4973" s="45">
        <v>4.1981016000000003E-3</v>
      </c>
    </row>
    <row r="4974" spans="1:8" x14ac:dyDescent="0.35">
      <c r="A4974" s="45" t="s">
        <v>68</v>
      </c>
      <c r="B4974" s="45" t="s">
        <v>71</v>
      </c>
      <c r="C4974" s="45" t="s">
        <v>38</v>
      </c>
      <c r="D4974" s="45">
        <v>36</v>
      </c>
      <c r="E4974" s="45">
        <v>6.6775975000000001E-3</v>
      </c>
      <c r="F4974" s="45">
        <v>9.6289843000000003E-4</v>
      </c>
      <c r="G4974" s="45">
        <v>8.5905327000000004E-4</v>
      </c>
      <c r="H4974" s="45">
        <v>4.85564534E-3</v>
      </c>
    </row>
    <row r="4975" spans="1:8" x14ac:dyDescent="0.35">
      <c r="A4975" s="45" t="s">
        <v>68</v>
      </c>
      <c r="B4975" s="45" t="s">
        <v>69</v>
      </c>
      <c r="C4975" s="45" t="s">
        <v>39</v>
      </c>
      <c r="D4975" s="45">
        <v>73</v>
      </c>
      <c r="E4975" s="45">
        <v>5.3927255599999996E-3</v>
      </c>
      <c r="F4975" s="45">
        <v>8.0431866000000001E-4</v>
      </c>
      <c r="G4975" s="45">
        <v>1.17611595E-3</v>
      </c>
      <c r="H4975" s="45">
        <v>3.4122904500000001E-3</v>
      </c>
    </row>
    <row r="4976" spans="1:8" x14ac:dyDescent="0.35">
      <c r="A4976" s="45" t="s">
        <v>68</v>
      </c>
      <c r="B4976" s="45" t="s">
        <v>70</v>
      </c>
      <c r="C4976" s="45" t="s">
        <v>39</v>
      </c>
      <c r="D4976" s="45">
        <v>233</v>
      </c>
      <c r="E4976" s="45">
        <v>6.6709880699999998E-3</v>
      </c>
      <c r="F4976" s="45">
        <v>7.1033993000000001E-4</v>
      </c>
      <c r="G4976" s="45">
        <v>1.3418969299999999E-3</v>
      </c>
      <c r="H4976" s="45">
        <v>4.61875076E-3</v>
      </c>
    </row>
    <row r="4977" spans="1:8" x14ac:dyDescent="0.35">
      <c r="A4977" s="45" t="s">
        <v>68</v>
      </c>
      <c r="B4977" s="45" t="s">
        <v>71</v>
      </c>
      <c r="C4977" s="45" t="s">
        <v>39</v>
      </c>
      <c r="D4977" s="45">
        <v>28</v>
      </c>
      <c r="E4977" s="45">
        <v>5.3364745900000001E-3</v>
      </c>
      <c r="F4977" s="45">
        <v>8.0439788000000005E-4</v>
      </c>
      <c r="G4977" s="45">
        <v>1.37814129E-3</v>
      </c>
      <c r="H4977" s="45">
        <v>3.1539349599999998E-3</v>
      </c>
    </row>
    <row r="4978" spans="1:8" x14ac:dyDescent="0.35">
      <c r="A4978" s="45" t="s">
        <v>68</v>
      </c>
      <c r="B4978" s="45" t="s">
        <v>69</v>
      </c>
      <c r="C4978" s="45" t="s">
        <v>40</v>
      </c>
      <c r="D4978" s="45">
        <v>220</v>
      </c>
      <c r="E4978" s="45">
        <v>4.72858772E-3</v>
      </c>
      <c r="F4978" s="45">
        <v>9.9195051000000004E-4</v>
      </c>
      <c r="G4978" s="45">
        <v>5.4708521000000003E-4</v>
      </c>
      <c r="H4978" s="45">
        <v>3.1895515200000002E-3</v>
      </c>
    </row>
    <row r="4979" spans="1:8" x14ac:dyDescent="0.35">
      <c r="A4979" s="45" t="s">
        <v>68</v>
      </c>
      <c r="B4979" s="45" t="s">
        <v>70</v>
      </c>
      <c r="C4979" s="45" t="s">
        <v>40</v>
      </c>
      <c r="D4979" s="45">
        <v>572</v>
      </c>
      <c r="E4979" s="45">
        <v>4.8622844599999996E-3</v>
      </c>
      <c r="F4979" s="45">
        <v>8.0743305999999996E-4</v>
      </c>
      <c r="G4979" s="45">
        <v>5.1423668000000005E-4</v>
      </c>
      <c r="H4979" s="45">
        <v>3.54061424E-3</v>
      </c>
    </row>
    <row r="4980" spans="1:8" x14ac:dyDescent="0.35">
      <c r="A4980" s="45" t="s">
        <v>68</v>
      </c>
      <c r="B4980" s="45" t="s">
        <v>71</v>
      </c>
      <c r="C4980" s="45" t="s">
        <v>40</v>
      </c>
      <c r="D4980" s="45">
        <v>87</v>
      </c>
      <c r="E4980" s="45">
        <v>4.7560129899999999E-3</v>
      </c>
      <c r="F4980" s="45">
        <v>8.9692397999999998E-4</v>
      </c>
      <c r="G4980" s="45">
        <v>5.5489014000000003E-4</v>
      </c>
      <c r="H4980" s="45">
        <v>3.3041983499999998E-3</v>
      </c>
    </row>
    <row r="4981" spans="1:8" x14ac:dyDescent="0.35">
      <c r="A4981" s="45" t="s">
        <v>68</v>
      </c>
      <c r="B4981" s="45" t="s">
        <v>69</v>
      </c>
      <c r="C4981" s="45" t="s">
        <v>41</v>
      </c>
      <c r="D4981" s="45">
        <v>98</v>
      </c>
      <c r="E4981" s="45">
        <v>4.9950394299999997E-3</v>
      </c>
      <c r="F4981" s="45">
        <v>7.9754790999999995E-4</v>
      </c>
      <c r="G4981" s="45">
        <v>1.08937995E-3</v>
      </c>
      <c r="H4981" s="45">
        <v>3.1081111100000002E-3</v>
      </c>
    </row>
    <row r="4982" spans="1:8" x14ac:dyDescent="0.35">
      <c r="A4982" s="45" t="s">
        <v>68</v>
      </c>
      <c r="B4982" s="45" t="s">
        <v>70</v>
      </c>
      <c r="C4982" s="45" t="s">
        <v>41</v>
      </c>
      <c r="D4982" s="45">
        <v>260</v>
      </c>
      <c r="E4982" s="45">
        <v>6.6627490499999997E-3</v>
      </c>
      <c r="F4982" s="45">
        <v>7.9936763000000002E-4</v>
      </c>
      <c r="G4982" s="45">
        <v>1.4826831899999999E-3</v>
      </c>
      <c r="H4982" s="45">
        <v>4.3806977799999997E-3</v>
      </c>
    </row>
    <row r="4983" spans="1:8" x14ac:dyDescent="0.35">
      <c r="A4983" s="45" t="s">
        <v>68</v>
      </c>
      <c r="B4983" s="45" t="s">
        <v>71</v>
      </c>
      <c r="C4983" s="45" t="s">
        <v>41</v>
      </c>
      <c r="D4983" s="45">
        <v>52</v>
      </c>
      <c r="E4983" s="45">
        <v>6.1456105399999997E-3</v>
      </c>
      <c r="F4983" s="45">
        <v>8.0417531999999999E-4</v>
      </c>
      <c r="G4983" s="45">
        <v>1.3517180299999999E-3</v>
      </c>
      <c r="H4983" s="45">
        <v>3.9897166000000001E-3</v>
      </c>
    </row>
    <row r="4984" spans="1:8" x14ac:dyDescent="0.35">
      <c r="A4984" s="45" t="s">
        <v>68</v>
      </c>
      <c r="B4984" s="45" t="s">
        <v>69</v>
      </c>
      <c r="C4984" s="45" t="s">
        <v>42</v>
      </c>
      <c r="D4984" s="45">
        <v>68</v>
      </c>
      <c r="E4984" s="45">
        <v>5.3470517999999996E-3</v>
      </c>
      <c r="F4984" s="45">
        <v>1.1458331E-3</v>
      </c>
      <c r="G4984" s="45">
        <v>1.2605526000000001E-3</v>
      </c>
      <c r="H4984" s="45">
        <v>2.9406656499999999E-3</v>
      </c>
    </row>
    <row r="4985" spans="1:8" x14ac:dyDescent="0.35">
      <c r="A4985" s="45" t="s">
        <v>68</v>
      </c>
      <c r="B4985" s="45" t="s">
        <v>70</v>
      </c>
      <c r="C4985" s="45" t="s">
        <v>42</v>
      </c>
      <c r="D4985" s="45">
        <v>196</v>
      </c>
      <c r="E4985" s="45">
        <v>6.9936340200000002E-3</v>
      </c>
      <c r="F4985" s="45">
        <v>9.8479991999999997E-4</v>
      </c>
      <c r="G4985" s="45">
        <v>1.6359597199999999E-3</v>
      </c>
      <c r="H4985" s="45">
        <v>4.3728738900000001E-3</v>
      </c>
    </row>
    <row r="4986" spans="1:8" x14ac:dyDescent="0.35">
      <c r="A4986" s="45" t="s">
        <v>68</v>
      </c>
      <c r="B4986" s="45" t="s">
        <v>71</v>
      </c>
      <c r="C4986" s="45" t="s">
        <v>42</v>
      </c>
      <c r="D4986" s="45">
        <v>29</v>
      </c>
      <c r="E4986" s="45">
        <v>6.3302201299999996E-3</v>
      </c>
      <c r="F4986" s="45">
        <v>1.20290533E-3</v>
      </c>
      <c r="G4986" s="45">
        <v>1.3250317E-3</v>
      </c>
      <c r="H4986" s="45">
        <v>3.8022826999999999E-3</v>
      </c>
    </row>
    <row r="4987" spans="1:8" x14ac:dyDescent="0.35">
      <c r="A4987" s="45" t="s">
        <v>68</v>
      </c>
      <c r="B4987" s="45" t="s">
        <v>69</v>
      </c>
      <c r="C4987" s="45" t="s">
        <v>43</v>
      </c>
      <c r="D4987" s="45">
        <v>76</v>
      </c>
      <c r="E4987" s="45">
        <v>5.3333635200000003E-3</v>
      </c>
      <c r="F4987" s="45">
        <v>1.0203457799999999E-3</v>
      </c>
      <c r="G4987" s="45">
        <v>1.22136914E-3</v>
      </c>
      <c r="H4987" s="45">
        <v>3.0916481400000001E-3</v>
      </c>
    </row>
    <row r="4988" spans="1:8" x14ac:dyDescent="0.35">
      <c r="A4988" s="45" t="s">
        <v>68</v>
      </c>
      <c r="B4988" s="45" t="s">
        <v>70</v>
      </c>
      <c r="C4988" s="45" t="s">
        <v>43</v>
      </c>
      <c r="D4988" s="45">
        <v>209</v>
      </c>
      <c r="E4988" s="45">
        <v>6.43823077E-3</v>
      </c>
      <c r="F4988" s="45">
        <v>7.3858072999999998E-4</v>
      </c>
      <c r="G4988" s="45">
        <v>1.3471887500000001E-3</v>
      </c>
      <c r="H4988" s="45">
        <v>4.3524607800000002E-3</v>
      </c>
    </row>
    <row r="4989" spans="1:8" x14ac:dyDescent="0.35">
      <c r="A4989" s="45" t="s">
        <v>68</v>
      </c>
      <c r="B4989" s="45" t="s">
        <v>71</v>
      </c>
      <c r="C4989" s="45" t="s">
        <v>43</v>
      </c>
      <c r="D4989" s="45">
        <v>54</v>
      </c>
      <c r="E4989" s="45">
        <v>5.20447503E-3</v>
      </c>
      <c r="F4989" s="45">
        <v>7.8210710999999998E-4</v>
      </c>
      <c r="G4989" s="45">
        <v>1.4671208099999999E-3</v>
      </c>
      <c r="H4989" s="45">
        <v>2.9552466599999999E-3</v>
      </c>
    </row>
    <row r="4990" spans="1:8" x14ac:dyDescent="0.35">
      <c r="A4990" s="45" t="s">
        <v>68</v>
      </c>
      <c r="B4990" s="45" t="s">
        <v>69</v>
      </c>
      <c r="C4990" s="45" t="s">
        <v>44</v>
      </c>
      <c r="D4990" s="45">
        <v>18</v>
      </c>
      <c r="E4990" s="45">
        <v>6.5869339000000004E-3</v>
      </c>
      <c r="F4990" s="45">
        <v>7.0666125999999997E-4</v>
      </c>
      <c r="G4990" s="45">
        <v>9.1049358999999999E-4</v>
      </c>
      <c r="H4990" s="45">
        <v>4.9697785799999996E-3</v>
      </c>
    </row>
    <row r="4991" spans="1:8" x14ac:dyDescent="0.35">
      <c r="A4991" s="45" t="s">
        <v>68</v>
      </c>
      <c r="B4991" s="45" t="s">
        <v>70</v>
      </c>
      <c r="C4991" s="45" t="s">
        <v>44</v>
      </c>
      <c r="D4991" s="45">
        <v>116</v>
      </c>
      <c r="E4991" s="45">
        <v>7.18909618E-3</v>
      </c>
      <c r="F4991" s="45">
        <v>6.4445620000000003E-4</v>
      </c>
      <c r="G4991" s="45">
        <v>1.0923528899999999E-3</v>
      </c>
      <c r="H4991" s="45">
        <v>5.4522866399999998E-3</v>
      </c>
    </row>
    <row r="4992" spans="1:8" x14ac:dyDescent="0.35">
      <c r="A4992" s="45" t="s">
        <v>68</v>
      </c>
      <c r="B4992" s="45" t="s">
        <v>71</v>
      </c>
      <c r="C4992" s="45" t="s">
        <v>44</v>
      </c>
      <c r="D4992" s="45">
        <v>7</v>
      </c>
      <c r="E4992" s="45">
        <v>5.8796294599999998E-3</v>
      </c>
      <c r="F4992" s="45">
        <v>6.0681190000000005E-4</v>
      </c>
      <c r="G4992" s="45">
        <v>1.36408709E-3</v>
      </c>
      <c r="H4992" s="45">
        <v>3.9087299500000002E-3</v>
      </c>
    </row>
    <row r="4993" spans="1:8" x14ac:dyDescent="0.35">
      <c r="A4993" s="45" t="s">
        <v>68</v>
      </c>
      <c r="B4993" s="45" t="s">
        <v>69</v>
      </c>
      <c r="C4993" s="45" t="s">
        <v>45</v>
      </c>
      <c r="D4993" s="45">
        <v>143</v>
      </c>
      <c r="E4993" s="45">
        <v>5.7783764699999999E-3</v>
      </c>
      <c r="F4993" s="45">
        <v>1.07428428E-3</v>
      </c>
      <c r="G4993" s="45">
        <v>1.05631613E-3</v>
      </c>
      <c r="H4993" s="45">
        <v>3.6477755800000001E-3</v>
      </c>
    </row>
    <row r="4994" spans="1:8" x14ac:dyDescent="0.35">
      <c r="A4994" s="45" t="s">
        <v>68</v>
      </c>
      <c r="B4994" s="45" t="s">
        <v>70</v>
      </c>
      <c r="C4994" s="45" t="s">
        <v>45</v>
      </c>
      <c r="D4994" s="45">
        <v>366</v>
      </c>
      <c r="E4994" s="45">
        <v>6.0242104500000003E-3</v>
      </c>
      <c r="F4994" s="45">
        <v>8.5458386000000005E-4</v>
      </c>
      <c r="G4994" s="45">
        <v>1.2535099300000001E-3</v>
      </c>
      <c r="H4994" s="45">
        <v>3.91611618E-3</v>
      </c>
    </row>
    <row r="4995" spans="1:8" x14ac:dyDescent="0.35">
      <c r="A4995" s="45" t="s">
        <v>68</v>
      </c>
      <c r="B4995" s="45" t="s">
        <v>71</v>
      </c>
      <c r="C4995" s="45" t="s">
        <v>45</v>
      </c>
      <c r="D4995" s="45">
        <v>61</v>
      </c>
      <c r="E4995" s="45">
        <v>5.4804186799999998E-3</v>
      </c>
      <c r="F4995" s="45">
        <v>9.3882795000000004E-4</v>
      </c>
      <c r="G4995" s="45">
        <v>1.1911806799999999E-3</v>
      </c>
      <c r="H4995" s="45">
        <v>3.3504096100000001E-3</v>
      </c>
    </row>
    <row r="4996" spans="1:8" x14ac:dyDescent="0.35">
      <c r="A4996" s="45" t="s">
        <v>68</v>
      </c>
      <c r="B4996" s="45" t="s">
        <v>69</v>
      </c>
      <c r="C4996" s="45" t="s">
        <v>46</v>
      </c>
      <c r="D4996" s="45">
        <v>59</v>
      </c>
      <c r="E4996" s="45">
        <v>5.3617386399999996E-3</v>
      </c>
      <c r="F4996" s="45">
        <v>7.3897497000000002E-4</v>
      </c>
      <c r="G4996" s="45">
        <v>1.1538760999999999E-3</v>
      </c>
      <c r="H4996" s="45">
        <v>3.46888708E-3</v>
      </c>
    </row>
    <row r="4997" spans="1:8" x14ac:dyDescent="0.35">
      <c r="A4997" s="45" t="s">
        <v>68</v>
      </c>
      <c r="B4997" s="45" t="s">
        <v>70</v>
      </c>
      <c r="C4997" s="45" t="s">
        <v>46</v>
      </c>
      <c r="D4997" s="45">
        <v>181</v>
      </c>
      <c r="E4997" s="45">
        <v>7.2620598299999997E-3</v>
      </c>
      <c r="F4997" s="45">
        <v>6.7468512999999998E-4</v>
      </c>
      <c r="G4997" s="45">
        <v>1.4240584999999999E-3</v>
      </c>
      <c r="H4997" s="45">
        <v>5.1633156999999997E-3</v>
      </c>
    </row>
    <row r="4998" spans="1:8" x14ac:dyDescent="0.35">
      <c r="A4998" s="45" t="s">
        <v>68</v>
      </c>
      <c r="B4998" s="45" t="s">
        <v>71</v>
      </c>
      <c r="C4998" s="45" t="s">
        <v>46</v>
      </c>
      <c r="D4998" s="45">
        <v>37</v>
      </c>
      <c r="E4998" s="45">
        <v>6.62756484E-3</v>
      </c>
      <c r="F4998" s="45">
        <v>6.3938913999999996E-4</v>
      </c>
      <c r="G4998" s="45">
        <v>1.87249725E-3</v>
      </c>
      <c r="H4998" s="45">
        <v>4.1156779399999996E-3</v>
      </c>
    </row>
    <row r="4999" spans="1:8" x14ac:dyDescent="0.35">
      <c r="A4999" s="45" t="s">
        <v>68</v>
      </c>
      <c r="B4999" s="45" t="s">
        <v>69</v>
      </c>
      <c r="C4999" s="45" t="s">
        <v>47</v>
      </c>
      <c r="D4999" s="45">
        <v>28</v>
      </c>
      <c r="E4999" s="45">
        <v>5.5423278399999998E-3</v>
      </c>
      <c r="F4999" s="45">
        <v>1.4715584E-4</v>
      </c>
      <c r="G4999" s="45">
        <v>1.45957318E-3</v>
      </c>
      <c r="H4999" s="45">
        <v>3.9244375899999996E-3</v>
      </c>
    </row>
    <row r="5000" spans="1:8" x14ac:dyDescent="0.35">
      <c r="A5000" s="45" t="s">
        <v>68</v>
      </c>
      <c r="B5000" s="45" t="s">
        <v>70</v>
      </c>
      <c r="C5000" s="45" t="s">
        <v>47</v>
      </c>
      <c r="D5000" s="45">
        <v>146</v>
      </c>
      <c r="E5000" s="45">
        <v>6.6976627499999997E-3</v>
      </c>
      <c r="F5000" s="45">
        <v>1.5775597000000001E-4</v>
      </c>
      <c r="G5000" s="45">
        <v>1.6352737400000001E-3</v>
      </c>
      <c r="H5000" s="45">
        <v>4.8928999199999998E-3</v>
      </c>
    </row>
    <row r="5001" spans="1:8" x14ac:dyDescent="0.35">
      <c r="A5001" s="45" t="s">
        <v>68</v>
      </c>
      <c r="B5001" s="45" t="s">
        <v>71</v>
      </c>
      <c r="C5001" s="45" t="s">
        <v>47</v>
      </c>
      <c r="D5001" s="45">
        <v>31</v>
      </c>
      <c r="E5001" s="45">
        <v>5.2266275900000004E-3</v>
      </c>
      <c r="F5001" s="45">
        <v>1.4747582E-4</v>
      </c>
      <c r="G5001" s="45">
        <v>1.49902896E-3</v>
      </c>
      <c r="H5001" s="45">
        <v>3.5674280800000002E-3</v>
      </c>
    </row>
    <row r="5002" spans="1:8" x14ac:dyDescent="0.35">
      <c r="A5002" s="45" t="s">
        <v>68</v>
      </c>
      <c r="B5002" s="45" t="s">
        <v>69</v>
      </c>
      <c r="C5002" s="45" t="s">
        <v>48</v>
      </c>
      <c r="D5002" s="45">
        <v>168</v>
      </c>
      <c r="E5002" s="45">
        <v>5.0590413399999997E-3</v>
      </c>
      <c r="F5002" s="45">
        <v>9.7304868999999997E-4</v>
      </c>
      <c r="G5002" s="45">
        <v>7.0250471000000004E-4</v>
      </c>
      <c r="H5002" s="45">
        <v>3.3834874200000002E-3</v>
      </c>
    </row>
    <row r="5003" spans="1:8" x14ac:dyDescent="0.35">
      <c r="A5003" s="45" t="s">
        <v>68</v>
      </c>
      <c r="B5003" s="45" t="s">
        <v>70</v>
      </c>
      <c r="C5003" s="45" t="s">
        <v>48</v>
      </c>
      <c r="D5003" s="45">
        <v>412</v>
      </c>
      <c r="E5003" s="45">
        <v>5.2011414400000002E-3</v>
      </c>
      <c r="F5003" s="45">
        <v>8.0588679999999996E-4</v>
      </c>
      <c r="G5003" s="45">
        <v>7.1534495000000003E-4</v>
      </c>
      <c r="H5003" s="45">
        <v>3.6799091700000001E-3</v>
      </c>
    </row>
    <row r="5004" spans="1:8" x14ac:dyDescent="0.35">
      <c r="A5004" s="45" t="s">
        <v>68</v>
      </c>
      <c r="B5004" s="45" t="s">
        <v>71</v>
      </c>
      <c r="C5004" s="45" t="s">
        <v>48</v>
      </c>
      <c r="D5004" s="45">
        <v>31</v>
      </c>
      <c r="E5004" s="45">
        <v>4.8939663200000001E-3</v>
      </c>
      <c r="F5004" s="45">
        <v>9.3861976999999998E-4</v>
      </c>
      <c r="G5004" s="45">
        <v>7.1684562000000004E-4</v>
      </c>
      <c r="H5004" s="45">
        <v>3.2385003899999998E-3</v>
      </c>
    </row>
    <row r="5005" spans="1:8" x14ac:dyDescent="0.35">
      <c r="A5005" s="45" t="s">
        <v>68</v>
      </c>
      <c r="B5005" s="45" t="s">
        <v>69</v>
      </c>
      <c r="C5005" s="45" t="s">
        <v>49</v>
      </c>
      <c r="D5005" s="45">
        <v>110</v>
      </c>
      <c r="E5005" s="45">
        <v>6.3767885100000001E-3</v>
      </c>
      <c r="F5005" s="45">
        <v>1.0777564700000001E-3</v>
      </c>
      <c r="G5005" s="45">
        <v>1.1783457099999999E-3</v>
      </c>
      <c r="H5005" s="45">
        <v>4.1206857800000002E-3</v>
      </c>
    </row>
    <row r="5006" spans="1:8" x14ac:dyDescent="0.35">
      <c r="A5006" s="45" t="s">
        <v>68</v>
      </c>
      <c r="B5006" s="45" t="s">
        <v>70</v>
      </c>
      <c r="C5006" s="45" t="s">
        <v>49</v>
      </c>
      <c r="D5006" s="45">
        <v>365</v>
      </c>
      <c r="E5006" s="45">
        <v>6.7995938800000004E-3</v>
      </c>
      <c r="F5006" s="45">
        <v>8.2689600000000003E-4</v>
      </c>
      <c r="G5006" s="45">
        <v>1.1899731199999999E-3</v>
      </c>
      <c r="H5006" s="45">
        <v>4.7827242600000002E-3</v>
      </c>
    </row>
    <row r="5007" spans="1:8" x14ac:dyDescent="0.35">
      <c r="A5007" s="45" t="s">
        <v>68</v>
      </c>
      <c r="B5007" s="45" t="s">
        <v>71</v>
      </c>
      <c r="C5007" s="45" t="s">
        <v>49</v>
      </c>
      <c r="D5007" s="45">
        <v>69</v>
      </c>
      <c r="E5007" s="45">
        <v>6.5358290899999996E-3</v>
      </c>
      <c r="F5007" s="45">
        <v>9.2475149999999998E-4</v>
      </c>
      <c r="G5007" s="45">
        <v>1.3665791699999999E-3</v>
      </c>
      <c r="H5007" s="45">
        <v>4.2444978799999998E-3</v>
      </c>
    </row>
    <row r="5008" spans="1:8" x14ac:dyDescent="0.35">
      <c r="A5008" s="45" t="s">
        <v>68</v>
      </c>
      <c r="B5008" s="45" t="s">
        <v>69</v>
      </c>
      <c r="C5008" s="45" t="s">
        <v>50</v>
      </c>
      <c r="D5008" s="45">
        <v>69</v>
      </c>
      <c r="E5008" s="45">
        <v>6.0948400800000004E-3</v>
      </c>
      <c r="F5008" s="45">
        <v>6.5167046000000003E-4</v>
      </c>
      <c r="G5008" s="45">
        <v>1.90301237E-3</v>
      </c>
      <c r="H5008" s="45">
        <v>3.54015678E-3</v>
      </c>
    </row>
    <row r="5009" spans="1:8" x14ac:dyDescent="0.35">
      <c r="A5009" s="45" t="s">
        <v>68</v>
      </c>
      <c r="B5009" s="45" t="s">
        <v>70</v>
      </c>
      <c r="C5009" s="45" t="s">
        <v>50</v>
      </c>
      <c r="D5009" s="45">
        <v>164</v>
      </c>
      <c r="E5009" s="45">
        <v>7.0176290699999998E-3</v>
      </c>
      <c r="F5009" s="45">
        <v>6.6840252E-4</v>
      </c>
      <c r="G5009" s="45">
        <v>2.0778989100000002E-3</v>
      </c>
      <c r="H5009" s="45">
        <v>4.2713271099999997E-3</v>
      </c>
    </row>
    <row r="5010" spans="1:8" x14ac:dyDescent="0.35">
      <c r="A5010" s="45" t="s">
        <v>68</v>
      </c>
      <c r="B5010" s="45" t="s">
        <v>71</v>
      </c>
      <c r="C5010" s="45" t="s">
        <v>50</v>
      </c>
      <c r="D5010" s="45">
        <v>24</v>
      </c>
      <c r="E5010" s="45">
        <v>6.1709102599999998E-3</v>
      </c>
      <c r="F5010" s="45">
        <v>6.3319799E-4</v>
      </c>
      <c r="G5010" s="45">
        <v>1.8041085E-3</v>
      </c>
      <c r="H5010" s="45">
        <v>3.73360317E-3</v>
      </c>
    </row>
    <row r="5011" spans="1:8" x14ac:dyDescent="0.35">
      <c r="A5011" s="45" t="s">
        <v>68</v>
      </c>
      <c r="B5011" s="45" t="s">
        <v>69</v>
      </c>
      <c r="C5011" s="45" t="s">
        <v>51</v>
      </c>
      <c r="D5011" s="45">
        <v>115</v>
      </c>
      <c r="E5011" s="45">
        <v>5.4464570599999998E-3</v>
      </c>
      <c r="F5011" s="45">
        <v>9.6084920000000002E-4</v>
      </c>
      <c r="G5011" s="45">
        <v>8.4802714999999995E-4</v>
      </c>
      <c r="H5011" s="45">
        <v>3.6375802799999998E-3</v>
      </c>
    </row>
    <row r="5012" spans="1:8" x14ac:dyDescent="0.35">
      <c r="A5012" s="45" t="s">
        <v>68</v>
      </c>
      <c r="B5012" s="45" t="s">
        <v>70</v>
      </c>
      <c r="C5012" s="45" t="s">
        <v>51</v>
      </c>
      <c r="D5012" s="45">
        <v>279</v>
      </c>
      <c r="E5012" s="45">
        <v>6.5137559000000003E-3</v>
      </c>
      <c r="F5012" s="45">
        <v>8.7879972000000004E-4</v>
      </c>
      <c r="G5012" s="45">
        <v>8.1250805E-4</v>
      </c>
      <c r="H5012" s="45">
        <v>4.8224476499999997E-3</v>
      </c>
    </row>
    <row r="5013" spans="1:8" x14ac:dyDescent="0.35">
      <c r="A5013" s="45" t="s">
        <v>68</v>
      </c>
      <c r="B5013" s="45" t="s">
        <v>71</v>
      </c>
      <c r="C5013" s="45" t="s">
        <v>51</v>
      </c>
      <c r="D5013" s="45">
        <v>59</v>
      </c>
      <c r="E5013" s="45">
        <v>6.0742307700000003E-3</v>
      </c>
      <c r="F5013" s="45">
        <v>9.5182019000000003E-4</v>
      </c>
      <c r="G5013" s="45">
        <v>7.4544854999999998E-4</v>
      </c>
      <c r="H5013" s="45">
        <v>4.3769614700000002E-3</v>
      </c>
    </row>
    <row r="5014" spans="1:8" x14ac:dyDescent="0.35">
      <c r="A5014" s="45" t="s">
        <v>68</v>
      </c>
      <c r="B5014" s="45" t="s">
        <v>69</v>
      </c>
      <c r="C5014" s="45" t="s">
        <v>52</v>
      </c>
      <c r="D5014" s="45">
        <v>187</v>
      </c>
      <c r="E5014" s="45">
        <v>3.7981528699999999E-3</v>
      </c>
      <c r="F5014" s="45">
        <v>7.0886535000000005E-4</v>
      </c>
      <c r="G5014" s="45">
        <v>4.3368711999999999E-4</v>
      </c>
      <c r="H5014" s="45">
        <v>2.6555998800000002E-3</v>
      </c>
    </row>
    <row r="5015" spans="1:8" x14ac:dyDescent="0.35">
      <c r="A5015" s="45" t="s">
        <v>68</v>
      </c>
      <c r="B5015" s="45" t="s">
        <v>70</v>
      </c>
      <c r="C5015" s="45" t="s">
        <v>52</v>
      </c>
      <c r="D5015" s="45">
        <v>360</v>
      </c>
      <c r="E5015" s="45">
        <v>4.2977428300000004E-3</v>
      </c>
      <c r="F5015" s="45">
        <v>5.8146838000000002E-4</v>
      </c>
      <c r="G5015" s="45">
        <v>4.5016693999999998E-4</v>
      </c>
      <c r="H5015" s="45">
        <v>3.2661070199999998E-3</v>
      </c>
    </row>
    <row r="5016" spans="1:8" x14ac:dyDescent="0.35">
      <c r="A5016" s="45" t="s">
        <v>68</v>
      </c>
      <c r="B5016" s="45" t="s">
        <v>71</v>
      </c>
      <c r="C5016" s="45" t="s">
        <v>52</v>
      </c>
      <c r="D5016" s="45">
        <v>46</v>
      </c>
      <c r="E5016" s="45">
        <v>3.9925520900000004E-3</v>
      </c>
      <c r="F5016" s="45">
        <v>7.5608873000000004E-4</v>
      </c>
      <c r="G5016" s="45">
        <v>4.6547880999999998E-4</v>
      </c>
      <c r="H5016" s="45">
        <v>2.77098406E-3</v>
      </c>
    </row>
    <row r="5017" spans="1:8" x14ac:dyDescent="0.35">
      <c r="A5017" s="45" t="s">
        <v>68</v>
      </c>
      <c r="B5017" s="45" t="s">
        <v>69</v>
      </c>
      <c r="C5017" s="45" t="s">
        <v>53</v>
      </c>
      <c r="D5017" s="45">
        <v>18</v>
      </c>
      <c r="E5017" s="45">
        <v>4.6630655800000004E-3</v>
      </c>
      <c r="F5017" s="45">
        <v>5.1118807000000003E-4</v>
      </c>
      <c r="G5017" s="45">
        <v>1.25642978E-3</v>
      </c>
      <c r="H5017" s="45">
        <v>2.8954472500000001E-3</v>
      </c>
    </row>
    <row r="5018" spans="1:8" x14ac:dyDescent="0.35">
      <c r="A5018" s="45" t="s">
        <v>68</v>
      </c>
      <c r="B5018" s="45" t="s">
        <v>70</v>
      </c>
      <c r="C5018" s="45" t="s">
        <v>53</v>
      </c>
      <c r="D5018" s="45">
        <v>84</v>
      </c>
      <c r="E5018" s="45">
        <v>5.5952378500000004E-3</v>
      </c>
      <c r="F5018" s="45">
        <v>4.8280399999999998E-4</v>
      </c>
      <c r="G5018" s="45">
        <v>1.2643295699999999E-3</v>
      </c>
      <c r="H5018" s="45">
        <v>3.84810383E-3</v>
      </c>
    </row>
    <row r="5019" spans="1:8" x14ac:dyDescent="0.35">
      <c r="A5019" s="45" t="s">
        <v>68</v>
      </c>
      <c r="B5019" s="45" t="s">
        <v>71</v>
      </c>
      <c r="C5019" s="45" t="s">
        <v>53</v>
      </c>
      <c r="D5019" s="45">
        <v>6</v>
      </c>
      <c r="E5019" s="45">
        <v>7.7932097100000004E-3</v>
      </c>
      <c r="F5019" s="45">
        <v>5.7677441000000005E-4</v>
      </c>
      <c r="G5019" s="45">
        <v>1.09182082E-3</v>
      </c>
      <c r="H5019" s="45">
        <v>6.1246139999999996E-3</v>
      </c>
    </row>
    <row r="5020" spans="1:8" x14ac:dyDescent="0.35">
      <c r="A5020" s="45" t="s">
        <v>68</v>
      </c>
      <c r="B5020" s="45" t="s">
        <v>69</v>
      </c>
      <c r="C5020" s="45" t="s">
        <v>54</v>
      </c>
      <c r="D5020" s="45">
        <v>614</v>
      </c>
      <c r="E5020" s="45">
        <v>4.3980913500000001E-3</v>
      </c>
      <c r="F5020" s="45">
        <v>1.0336362099999999E-3</v>
      </c>
      <c r="G5020" s="45">
        <v>5.6667697000000003E-4</v>
      </c>
      <c r="H5020" s="45">
        <v>2.7977776799999999E-3</v>
      </c>
    </row>
    <row r="5021" spans="1:8" x14ac:dyDescent="0.35">
      <c r="A5021" s="45" t="s">
        <v>68</v>
      </c>
      <c r="B5021" s="45" t="s">
        <v>70</v>
      </c>
      <c r="C5021" s="45" t="s">
        <v>54</v>
      </c>
      <c r="D5021" s="45">
        <v>939</v>
      </c>
      <c r="E5021" s="45">
        <v>4.2930321399999999E-3</v>
      </c>
      <c r="F5021" s="45">
        <v>7.7452593000000005E-4</v>
      </c>
      <c r="G5021" s="45">
        <v>5.8259847E-4</v>
      </c>
      <c r="H5021" s="45">
        <v>2.9359072500000001E-3</v>
      </c>
    </row>
    <row r="5022" spans="1:8" x14ac:dyDescent="0.35">
      <c r="A5022" s="45" t="s">
        <v>68</v>
      </c>
      <c r="B5022" s="45" t="s">
        <v>71</v>
      </c>
      <c r="C5022" s="45" t="s">
        <v>54</v>
      </c>
      <c r="D5022" s="45">
        <v>194</v>
      </c>
      <c r="E5022" s="45">
        <v>3.9386452300000001E-3</v>
      </c>
      <c r="F5022" s="45">
        <v>8.4789016999999999E-4</v>
      </c>
      <c r="G5022" s="45">
        <v>5.9123211000000001E-4</v>
      </c>
      <c r="H5022" s="45">
        <v>2.4995224799999999E-3</v>
      </c>
    </row>
    <row r="5023" spans="1:8" x14ac:dyDescent="0.35">
      <c r="A5023" s="45" t="s">
        <v>68</v>
      </c>
      <c r="B5023" s="45" t="s">
        <v>69</v>
      </c>
      <c r="C5023" s="45" t="s">
        <v>55</v>
      </c>
      <c r="D5023" s="45">
        <v>142</v>
      </c>
      <c r="E5023" s="45">
        <v>5.1797239500000003E-3</v>
      </c>
      <c r="F5023" s="45">
        <v>8.1849872000000002E-4</v>
      </c>
      <c r="G5023" s="45">
        <v>1.1120889399999999E-3</v>
      </c>
      <c r="H5023" s="45">
        <v>3.2491357700000002E-3</v>
      </c>
    </row>
    <row r="5024" spans="1:8" x14ac:dyDescent="0.35">
      <c r="A5024" s="45" t="s">
        <v>68</v>
      </c>
      <c r="B5024" s="45" t="s">
        <v>70</v>
      </c>
      <c r="C5024" s="45" t="s">
        <v>55</v>
      </c>
      <c r="D5024" s="45">
        <v>212</v>
      </c>
      <c r="E5024" s="45">
        <v>6.2433938200000001E-3</v>
      </c>
      <c r="F5024" s="45">
        <v>6.9864799E-4</v>
      </c>
      <c r="G5024" s="45">
        <v>1.38304703E-3</v>
      </c>
      <c r="H5024" s="45">
        <v>4.1616982999999998E-3</v>
      </c>
    </row>
    <row r="5025" spans="1:8" x14ac:dyDescent="0.35">
      <c r="A5025" s="45" t="s">
        <v>68</v>
      </c>
      <c r="B5025" s="45" t="s">
        <v>71</v>
      </c>
      <c r="C5025" s="45" t="s">
        <v>55</v>
      </c>
      <c r="D5025" s="45">
        <v>51</v>
      </c>
      <c r="E5025" s="45">
        <v>5.8226667900000001E-3</v>
      </c>
      <c r="F5025" s="45">
        <v>7.9724918999999998E-4</v>
      </c>
      <c r="G5025" s="45">
        <v>1.4036399400000001E-3</v>
      </c>
      <c r="H5025" s="45">
        <v>3.6217771699999998E-3</v>
      </c>
    </row>
    <row r="5026" spans="1:8" x14ac:dyDescent="0.35">
      <c r="A5026" s="45" t="s">
        <v>68</v>
      </c>
      <c r="B5026" s="45" t="s">
        <v>69</v>
      </c>
      <c r="C5026" s="45" t="s">
        <v>56</v>
      </c>
      <c r="D5026" s="45">
        <v>279</v>
      </c>
      <c r="E5026" s="45">
        <v>5.14801514E-3</v>
      </c>
      <c r="F5026" s="45">
        <v>1.1032288800000001E-3</v>
      </c>
      <c r="G5026" s="45">
        <v>8.311344E-4</v>
      </c>
      <c r="H5026" s="45">
        <v>3.2136513699999999E-3</v>
      </c>
    </row>
    <row r="5027" spans="1:8" x14ac:dyDescent="0.35">
      <c r="A5027" s="45" t="s">
        <v>68</v>
      </c>
      <c r="B5027" s="45" t="s">
        <v>70</v>
      </c>
      <c r="C5027" s="45" t="s">
        <v>56</v>
      </c>
      <c r="D5027" s="45">
        <v>687</v>
      </c>
      <c r="E5027" s="45">
        <v>5.2622612099999999E-3</v>
      </c>
      <c r="F5027" s="45">
        <v>8.6138378999999995E-4</v>
      </c>
      <c r="G5027" s="45">
        <v>8.3466403999999999E-4</v>
      </c>
      <c r="H5027" s="45">
        <v>3.5662128999999999E-3</v>
      </c>
    </row>
    <row r="5028" spans="1:8" x14ac:dyDescent="0.35">
      <c r="A5028" s="45" t="s">
        <v>68</v>
      </c>
      <c r="B5028" s="45" t="s">
        <v>71</v>
      </c>
      <c r="C5028" s="45" t="s">
        <v>56</v>
      </c>
      <c r="D5028" s="45">
        <v>85</v>
      </c>
      <c r="E5028" s="45">
        <v>5.4978211200000003E-3</v>
      </c>
      <c r="F5028" s="45">
        <v>1.14392675E-3</v>
      </c>
      <c r="G5028" s="45">
        <v>9.7208582E-4</v>
      </c>
      <c r="H5028" s="45">
        <v>3.3818080499999998E-3</v>
      </c>
    </row>
    <row r="5029" spans="1:8" x14ac:dyDescent="0.35">
      <c r="A5029" s="45" t="s">
        <v>165</v>
      </c>
      <c r="B5029" s="45" t="s">
        <v>69</v>
      </c>
      <c r="C5029" s="45" t="s">
        <v>9</v>
      </c>
      <c r="D5029" s="45">
        <v>9052</v>
      </c>
      <c r="E5029" s="45">
        <v>4.9381349799999998E-3</v>
      </c>
      <c r="F5029" s="45">
        <v>9.4381486999999995E-4</v>
      </c>
      <c r="G5029" s="45">
        <v>8.1798964000000002E-4</v>
      </c>
      <c r="H5029" s="45">
        <v>3.17628523E-3</v>
      </c>
    </row>
    <row r="5030" spans="1:8" x14ac:dyDescent="0.35">
      <c r="A5030" s="45" t="s">
        <v>165</v>
      </c>
      <c r="B5030" s="45" t="s">
        <v>70</v>
      </c>
      <c r="C5030" s="45" t="s">
        <v>9</v>
      </c>
      <c r="D5030" s="45">
        <v>14918</v>
      </c>
      <c r="E5030" s="45">
        <v>5.78943649E-3</v>
      </c>
      <c r="F5030" s="45">
        <v>7.6343788000000001E-4</v>
      </c>
      <c r="G5030" s="45">
        <v>1.00510079E-3</v>
      </c>
      <c r="H5030" s="45">
        <v>4.0207871599999999E-3</v>
      </c>
    </row>
    <row r="5031" spans="1:8" x14ac:dyDescent="0.35">
      <c r="A5031" s="45" t="s">
        <v>165</v>
      </c>
      <c r="B5031" s="45" t="s">
        <v>71</v>
      </c>
      <c r="C5031" s="45" t="s">
        <v>9</v>
      </c>
      <c r="D5031" s="45">
        <v>2436</v>
      </c>
      <c r="E5031" s="45">
        <v>5.3692535800000003E-3</v>
      </c>
      <c r="F5031" s="45">
        <v>8.7548153000000005E-4</v>
      </c>
      <c r="G5031" s="45">
        <v>1.02630085E-3</v>
      </c>
      <c r="H5031" s="45">
        <v>3.4673852E-3</v>
      </c>
    </row>
    <row r="5032" spans="1:8" x14ac:dyDescent="0.35">
      <c r="A5032" s="45" t="s">
        <v>165</v>
      </c>
      <c r="B5032" s="45" t="s">
        <v>69</v>
      </c>
      <c r="C5032" s="45" t="s">
        <v>14</v>
      </c>
      <c r="D5032" s="45">
        <v>199</v>
      </c>
      <c r="E5032" s="45">
        <v>5.3072652500000001E-3</v>
      </c>
      <c r="F5032" s="45">
        <v>1.16037337E-3</v>
      </c>
      <c r="G5032" s="45">
        <v>7.6022450000000005E-4</v>
      </c>
      <c r="H5032" s="45">
        <v>3.38666687E-3</v>
      </c>
    </row>
    <row r="5033" spans="1:8" x14ac:dyDescent="0.35">
      <c r="A5033" s="45" t="s">
        <v>165</v>
      </c>
      <c r="B5033" s="45" t="s">
        <v>70</v>
      </c>
      <c r="C5033" s="45" t="s">
        <v>14</v>
      </c>
      <c r="D5033" s="45">
        <v>254</v>
      </c>
      <c r="E5033" s="45">
        <v>6.1894409299999998E-3</v>
      </c>
      <c r="F5033" s="45">
        <v>1.02239151E-3</v>
      </c>
      <c r="G5033" s="45">
        <v>1.00981495E-3</v>
      </c>
      <c r="H5033" s="45">
        <v>4.1572340100000001E-3</v>
      </c>
    </row>
    <row r="5034" spans="1:8" x14ac:dyDescent="0.35">
      <c r="A5034" s="45" t="s">
        <v>165</v>
      </c>
      <c r="B5034" s="45" t="s">
        <v>71</v>
      </c>
      <c r="C5034" s="45" t="s">
        <v>14</v>
      </c>
      <c r="D5034" s="45">
        <v>57</v>
      </c>
      <c r="E5034" s="45">
        <v>5.9811563799999998E-3</v>
      </c>
      <c r="F5034" s="45">
        <v>1.2871586299999999E-3</v>
      </c>
      <c r="G5034" s="45">
        <v>8.6825835000000002E-4</v>
      </c>
      <c r="H5034" s="45">
        <v>3.8257388400000001E-3</v>
      </c>
    </row>
    <row r="5035" spans="1:8" x14ac:dyDescent="0.35">
      <c r="A5035" s="45" t="s">
        <v>165</v>
      </c>
      <c r="B5035" s="45" t="s">
        <v>69</v>
      </c>
      <c r="C5035" s="45" t="s">
        <v>15</v>
      </c>
      <c r="D5035" s="45">
        <v>77</v>
      </c>
      <c r="E5035" s="45">
        <v>7.0069742499999999E-3</v>
      </c>
      <c r="F5035" s="45">
        <v>1.0935243100000001E-3</v>
      </c>
      <c r="G5035" s="45">
        <v>1.4763706299999999E-3</v>
      </c>
      <c r="H5035" s="45">
        <v>4.4370788699999997E-3</v>
      </c>
    </row>
    <row r="5036" spans="1:8" x14ac:dyDescent="0.35">
      <c r="A5036" s="45" t="s">
        <v>165</v>
      </c>
      <c r="B5036" s="45" t="s">
        <v>70</v>
      </c>
      <c r="C5036" s="45" t="s">
        <v>15</v>
      </c>
      <c r="D5036" s="45">
        <v>171</v>
      </c>
      <c r="E5036" s="45">
        <v>6.6278154199999996E-3</v>
      </c>
      <c r="F5036" s="45">
        <v>1.04295243E-3</v>
      </c>
      <c r="G5036" s="45">
        <v>1.4279426800000001E-3</v>
      </c>
      <c r="H5036" s="45">
        <v>4.1569198500000003E-3</v>
      </c>
    </row>
    <row r="5037" spans="1:8" x14ac:dyDescent="0.35">
      <c r="A5037" s="45" t="s">
        <v>165</v>
      </c>
      <c r="B5037" s="45" t="s">
        <v>71</v>
      </c>
      <c r="C5037" s="45" t="s">
        <v>15</v>
      </c>
      <c r="D5037" s="45">
        <v>21</v>
      </c>
      <c r="E5037" s="45">
        <v>5.8553789600000001E-3</v>
      </c>
      <c r="F5037" s="45">
        <v>8.9506150000000001E-4</v>
      </c>
      <c r="G5037" s="45">
        <v>1.4175482399999999E-3</v>
      </c>
      <c r="H5037" s="45">
        <v>3.5427687100000002E-3</v>
      </c>
    </row>
    <row r="5038" spans="1:8" x14ac:dyDescent="0.35">
      <c r="A5038" s="45" t="s">
        <v>165</v>
      </c>
      <c r="B5038" s="45" t="s">
        <v>69</v>
      </c>
      <c r="C5038" s="45" t="s">
        <v>16</v>
      </c>
      <c r="D5038" s="45">
        <v>135</v>
      </c>
      <c r="E5038" s="45">
        <v>4.6132541999999999E-3</v>
      </c>
      <c r="F5038" s="45">
        <v>6.8809990000000005E-4</v>
      </c>
      <c r="G5038" s="45">
        <v>4.6716367999999998E-4</v>
      </c>
      <c r="H5038" s="45">
        <v>3.4579901799999999E-3</v>
      </c>
    </row>
    <row r="5039" spans="1:8" x14ac:dyDescent="0.35">
      <c r="A5039" s="45" t="s">
        <v>165</v>
      </c>
      <c r="B5039" s="45" t="s">
        <v>70</v>
      </c>
      <c r="C5039" s="45" t="s">
        <v>16</v>
      </c>
      <c r="D5039" s="45">
        <v>201</v>
      </c>
      <c r="E5039" s="45">
        <v>5.4062439900000002E-3</v>
      </c>
      <c r="F5039" s="45">
        <v>6.4428985999999996E-4</v>
      </c>
      <c r="G5039" s="45">
        <v>4.4833679000000001E-4</v>
      </c>
      <c r="H5039" s="45">
        <v>4.3136168800000001E-3</v>
      </c>
    </row>
    <row r="5040" spans="1:8" x14ac:dyDescent="0.35">
      <c r="A5040" s="45" t="s">
        <v>165</v>
      </c>
      <c r="B5040" s="45" t="s">
        <v>71</v>
      </c>
      <c r="C5040" s="45" t="s">
        <v>16</v>
      </c>
      <c r="D5040" s="45">
        <v>26</v>
      </c>
      <c r="E5040" s="45">
        <v>5.3147254999999999E-3</v>
      </c>
      <c r="F5040" s="45">
        <v>5.9294847000000001E-4</v>
      </c>
      <c r="G5040" s="45">
        <v>4.1355033999999999E-4</v>
      </c>
      <c r="H5040" s="45">
        <v>4.3082262200000001E-3</v>
      </c>
    </row>
    <row r="5041" spans="1:8" x14ac:dyDescent="0.35">
      <c r="A5041" s="45" t="s">
        <v>165</v>
      </c>
      <c r="B5041" s="45" t="s">
        <v>69</v>
      </c>
      <c r="C5041" s="45" t="s">
        <v>17</v>
      </c>
      <c r="D5041" s="45">
        <v>81</v>
      </c>
      <c r="E5041" s="45">
        <v>5.75817304E-3</v>
      </c>
      <c r="F5041" s="45">
        <v>7.3916870999999999E-4</v>
      </c>
      <c r="G5041" s="45">
        <v>9.5450365E-4</v>
      </c>
      <c r="H5041" s="45">
        <v>4.0645001699999997E-3</v>
      </c>
    </row>
    <row r="5042" spans="1:8" x14ac:dyDescent="0.35">
      <c r="A5042" s="45" t="s">
        <v>165</v>
      </c>
      <c r="B5042" s="45" t="s">
        <v>70</v>
      </c>
      <c r="C5042" s="45" t="s">
        <v>17</v>
      </c>
      <c r="D5042" s="45">
        <v>225</v>
      </c>
      <c r="E5042" s="45">
        <v>6.4679524299999999E-3</v>
      </c>
      <c r="F5042" s="45">
        <v>6.5370344999999999E-4</v>
      </c>
      <c r="G5042" s="45">
        <v>9.3791128999999997E-4</v>
      </c>
      <c r="H5042" s="45">
        <v>4.8763371899999998E-3</v>
      </c>
    </row>
    <row r="5043" spans="1:8" x14ac:dyDescent="0.35">
      <c r="A5043" s="45" t="s">
        <v>165</v>
      </c>
      <c r="B5043" s="45" t="s">
        <v>71</v>
      </c>
      <c r="C5043" s="45" t="s">
        <v>17</v>
      </c>
      <c r="D5043" s="45">
        <v>25</v>
      </c>
      <c r="E5043" s="45">
        <v>6.23009232E-3</v>
      </c>
      <c r="F5043" s="45">
        <v>7.8935159999999997E-4</v>
      </c>
      <c r="G5043" s="45">
        <v>1.15648121E-3</v>
      </c>
      <c r="H5043" s="45">
        <v>4.2842589399999997E-3</v>
      </c>
    </row>
    <row r="5044" spans="1:8" x14ac:dyDescent="0.35">
      <c r="A5044" s="45" t="s">
        <v>165</v>
      </c>
      <c r="B5044" s="45" t="s">
        <v>69</v>
      </c>
      <c r="C5044" s="45" t="s">
        <v>18</v>
      </c>
      <c r="D5044" s="45">
        <v>63</v>
      </c>
      <c r="E5044" s="45">
        <v>5.2502202699999997E-3</v>
      </c>
      <c r="F5044" s="45">
        <v>8.0320374000000003E-4</v>
      </c>
      <c r="G5044" s="45">
        <v>1.1559374799999999E-3</v>
      </c>
      <c r="H5044" s="45">
        <v>3.2910785299999998E-3</v>
      </c>
    </row>
    <row r="5045" spans="1:8" x14ac:dyDescent="0.35">
      <c r="A5045" s="45" t="s">
        <v>165</v>
      </c>
      <c r="B5045" s="45" t="s">
        <v>70</v>
      </c>
      <c r="C5045" s="45" t="s">
        <v>18</v>
      </c>
      <c r="D5045" s="45">
        <v>170</v>
      </c>
      <c r="E5045" s="45">
        <v>7.0385346499999999E-3</v>
      </c>
      <c r="F5045" s="45">
        <v>5.7366532999999999E-4</v>
      </c>
      <c r="G5045" s="45">
        <v>1.40325412E-3</v>
      </c>
      <c r="H5045" s="45">
        <v>5.0616147099999996E-3</v>
      </c>
    </row>
    <row r="5046" spans="1:8" x14ac:dyDescent="0.35">
      <c r="A5046" s="45" t="s">
        <v>165</v>
      </c>
      <c r="B5046" s="45" t="s">
        <v>71</v>
      </c>
      <c r="C5046" s="45" t="s">
        <v>18</v>
      </c>
      <c r="D5046" s="45">
        <v>27</v>
      </c>
      <c r="E5046" s="45">
        <v>5.8753427400000001E-3</v>
      </c>
      <c r="F5046" s="45">
        <v>6.1599767999999996E-4</v>
      </c>
      <c r="G5046" s="45">
        <v>1.65080565E-3</v>
      </c>
      <c r="H5046" s="45">
        <v>3.6085387999999999E-3</v>
      </c>
    </row>
    <row r="5047" spans="1:8" x14ac:dyDescent="0.35">
      <c r="A5047" s="45" t="s">
        <v>165</v>
      </c>
      <c r="B5047" s="45" t="s">
        <v>69</v>
      </c>
      <c r="C5047" s="45" t="s">
        <v>19</v>
      </c>
      <c r="D5047" s="45">
        <v>68</v>
      </c>
      <c r="E5047" s="45">
        <v>5.8815016799999998E-3</v>
      </c>
      <c r="F5047" s="45">
        <v>9.6796676999999997E-4</v>
      </c>
      <c r="G5047" s="45">
        <v>1.08779249E-3</v>
      </c>
      <c r="H5047" s="45">
        <v>3.8257418500000002E-3</v>
      </c>
    </row>
    <row r="5048" spans="1:8" x14ac:dyDescent="0.35">
      <c r="A5048" s="45" t="s">
        <v>165</v>
      </c>
      <c r="B5048" s="45" t="s">
        <v>70</v>
      </c>
      <c r="C5048" s="45" t="s">
        <v>19</v>
      </c>
      <c r="D5048" s="45">
        <v>248</v>
      </c>
      <c r="E5048" s="45">
        <v>6.3633603399999997E-3</v>
      </c>
      <c r="F5048" s="45">
        <v>7.2263267999999996E-4</v>
      </c>
      <c r="G5048" s="45">
        <v>1.07858211E-3</v>
      </c>
      <c r="H5048" s="45">
        <v>4.5621450599999998E-3</v>
      </c>
    </row>
    <row r="5049" spans="1:8" x14ac:dyDescent="0.35">
      <c r="A5049" s="45" t="s">
        <v>165</v>
      </c>
      <c r="B5049" s="45" t="s">
        <v>71</v>
      </c>
      <c r="C5049" s="45" t="s">
        <v>19</v>
      </c>
      <c r="D5049" s="45">
        <v>17</v>
      </c>
      <c r="E5049" s="45">
        <v>5.7237198900000003E-3</v>
      </c>
      <c r="F5049" s="45">
        <v>8.7350199E-4</v>
      </c>
      <c r="G5049" s="45">
        <v>1.3398690299999999E-3</v>
      </c>
      <c r="H5049" s="45">
        <v>3.5103484000000001E-3</v>
      </c>
    </row>
    <row r="5050" spans="1:8" x14ac:dyDescent="0.35">
      <c r="A5050" s="45" t="s">
        <v>165</v>
      </c>
      <c r="B5050" s="45" t="s">
        <v>69</v>
      </c>
      <c r="C5050" s="45" t="s">
        <v>20</v>
      </c>
      <c r="D5050" s="45">
        <v>40</v>
      </c>
      <c r="E5050" s="45">
        <v>4.4991316699999999E-3</v>
      </c>
      <c r="F5050" s="45">
        <v>1.0153354599999999E-3</v>
      </c>
      <c r="G5050" s="45">
        <v>4.4039325E-4</v>
      </c>
      <c r="H5050" s="45">
        <v>3.04340247E-3</v>
      </c>
    </row>
    <row r="5051" spans="1:8" x14ac:dyDescent="0.35">
      <c r="A5051" s="45" t="s">
        <v>165</v>
      </c>
      <c r="B5051" s="45" t="s">
        <v>70</v>
      </c>
      <c r="C5051" s="45" t="s">
        <v>20</v>
      </c>
      <c r="D5051" s="45">
        <v>216</v>
      </c>
      <c r="E5051" s="45">
        <v>4.1488766700000001E-3</v>
      </c>
      <c r="F5051" s="45">
        <v>7.7047943000000004E-4</v>
      </c>
      <c r="G5051" s="45">
        <v>4.3938593000000001E-4</v>
      </c>
      <c r="H5051" s="45">
        <v>2.9390108199999999E-3</v>
      </c>
    </row>
    <row r="5052" spans="1:8" x14ac:dyDescent="0.35">
      <c r="A5052" s="45" t="s">
        <v>165</v>
      </c>
      <c r="B5052" s="45" t="s">
        <v>71</v>
      </c>
      <c r="C5052" s="45" t="s">
        <v>20</v>
      </c>
      <c r="D5052" s="45">
        <v>9</v>
      </c>
      <c r="E5052" s="45">
        <v>4.2001026899999997E-3</v>
      </c>
      <c r="F5052" s="45">
        <v>1.118827E-3</v>
      </c>
      <c r="G5052" s="45">
        <v>3.9866225999999998E-4</v>
      </c>
      <c r="H5052" s="45">
        <v>2.6826129500000001E-3</v>
      </c>
    </row>
    <row r="5053" spans="1:8" x14ac:dyDescent="0.35">
      <c r="A5053" s="45" t="s">
        <v>165</v>
      </c>
      <c r="B5053" s="45" t="s">
        <v>69</v>
      </c>
      <c r="C5053" s="45" t="s">
        <v>21</v>
      </c>
      <c r="D5053" s="45">
        <v>62</v>
      </c>
      <c r="E5053" s="45">
        <v>6.61831665E-3</v>
      </c>
      <c r="F5053" s="45">
        <v>9.5448750000000002E-4</v>
      </c>
      <c r="G5053" s="45">
        <v>1.99260731E-3</v>
      </c>
      <c r="H5053" s="45">
        <v>3.67122136E-3</v>
      </c>
    </row>
    <row r="5054" spans="1:8" x14ac:dyDescent="0.35">
      <c r="A5054" s="45" t="s">
        <v>165</v>
      </c>
      <c r="B5054" s="45" t="s">
        <v>70</v>
      </c>
      <c r="C5054" s="45" t="s">
        <v>21</v>
      </c>
      <c r="D5054" s="45">
        <v>158</v>
      </c>
      <c r="E5054" s="45">
        <v>8.5056988699999999E-3</v>
      </c>
      <c r="F5054" s="45">
        <v>1.00372105E-3</v>
      </c>
      <c r="G5054" s="45">
        <v>1.8568328700000001E-3</v>
      </c>
      <c r="H5054" s="45">
        <v>5.6451445100000001E-3</v>
      </c>
    </row>
    <row r="5055" spans="1:8" x14ac:dyDescent="0.35">
      <c r="A5055" s="45" t="s">
        <v>165</v>
      </c>
      <c r="B5055" s="45" t="s">
        <v>71</v>
      </c>
      <c r="C5055" s="45" t="s">
        <v>21</v>
      </c>
      <c r="D5055" s="45">
        <v>21</v>
      </c>
      <c r="E5055" s="45">
        <v>7.1340385100000002E-3</v>
      </c>
      <c r="F5055" s="45">
        <v>1.0438709900000001E-3</v>
      </c>
      <c r="G5055" s="45">
        <v>9.0277754000000002E-4</v>
      </c>
      <c r="H5055" s="45">
        <v>5.1873895400000002E-3</v>
      </c>
    </row>
    <row r="5056" spans="1:8" x14ac:dyDescent="0.35">
      <c r="A5056" s="45" t="s">
        <v>165</v>
      </c>
      <c r="B5056" s="45" t="s">
        <v>69</v>
      </c>
      <c r="C5056" s="45" t="s">
        <v>22</v>
      </c>
      <c r="D5056" s="45">
        <v>64</v>
      </c>
      <c r="E5056" s="45">
        <v>5.9029583600000001E-3</v>
      </c>
      <c r="F5056" s="45">
        <v>9.8433859999999995E-4</v>
      </c>
      <c r="G5056" s="45">
        <v>1.2653715600000001E-3</v>
      </c>
      <c r="H5056" s="45">
        <v>3.6532477199999998E-3</v>
      </c>
    </row>
    <row r="5057" spans="1:8" x14ac:dyDescent="0.35">
      <c r="A5057" s="45" t="s">
        <v>165</v>
      </c>
      <c r="B5057" s="45" t="s">
        <v>70</v>
      </c>
      <c r="C5057" s="45" t="s">
        <v>22</v>
      </c>
      <c r="D5057" s="45">
        <v>165</v>
      </c>
      <c r="E5057" s="45">
        <v>6.4924240100000001E-3</v>
      </c>
      <c r="F5057" s="45">
        <v>7.8801882999999997E-4</v>
      </c>
      <c r="G5057" s="45">
        <v>1.48702276E-3</v>
      </c>
      <c r="H5057" s="45">
        <v>4.2173819299999998E-3</v>
      </c>
    </row>
    <row r="5058" spans="1:8" x14ac:dyDescent="0.35">
      <c r="A5058" s="45" t="s">
        <v>165</v>
      </c>
      <c r="B5058" s="45" t="s">
        <v>71</v>
      </c>
      <c r="C5058" s="45" t="s">
        <v>22</v>
      </c>
      <c r="D5058" s="45">
        <v>11</v>
      </c>
      <c r="E5058" s="45">
        <v>6.2563129299999997E-3</v>
      </c>
      <c r="F5058" s="45">
        <v>8.8699475000000004E-4</v>
      </c>
      <c r="G5058" s="45">
        <v>2.0254626799999999E-3</v>
      </c>
      <c r="H5058" s="45">
        <v>3.3438549799999998E-3</v>
      </c>
    </row>
    <row r="5059" spans="1:8" x14ac:dyDescent="0.35">
      <c r="A5059" s="45" t="s">
        <v>165</v>
      </c>
      <c r="B5059" s="45" t="s">
        <v>69</v>
      </c>
      <c r="C5059" s="45" t="s">
        <v>23</v>
      </c>
      <c r="D5059" s="45">
        <v>66</v>
      </c>
      <c r="E5059" s="45">
        <v>5.9690653900000001E-3</v>
      </c>
      <c r="F5059" s="45">
        <v>1.0518376100000001E-3</v>
      </c>
      <c r="G5059" s="45">
        <v>1.0239545500000001E-3</v>
      </c>
      <c r="H5059" s="45">
        <v>3.8932728E-3</v>
      </c>
    </row>
    <row r="5060" spans="1:8" x14ac:dyDescent="0.35">
      <c r="A5060" s="45" t="s">
        <v>165</v>
      </c>
      <c r="B5060" s="45" t="s">
        <v>70</v>
      </c>
      <c r="C5060" s="45" t="s">
        <v>23</v>
      </c>
      <c r="D5060" s="45">
        <v>301</v>
      </c>
      <c r="E5060" s="45">
        <v>6.7258441800000001E-3</v>
      </c>
      <c r="F5060" s="45">
        <v>9.3092445999999997E-4</v>
      </c>
      <c r="G5060" s="45">
        <v>1.5655374699999999E-3</v>
      </c>
      <c r="H5060" s="45">
        <v>4.2293817600000004E-3</v>
      </c>
    </row>
    <row r="5061" spans="1:8" x14ac:dyDescent="0.35">
      <c r="A5061" s="45" t="s">
        <v>165</v>
      </c>
      <c r="B5061" s="45" t="s">
        <v>71</v>
      </c>
      <c r="C5061" s="45" t="s">
        <v>23</v>
      </c>
      <c r="D5061" s="45">
        <v>33</v>
      </c>
      <c r="E5061" s="45">
        <v>7.1843431500000004E-3</v>
      </c>
      <c r="F5061" s="45">
        <v>9.6696102000000004E-4</v>
      </c>
      <c r="G5061" s="45">
        <v>1.34680115E-3</v>
      </c>
      <c r="H5061" s="45">
        <v>4.8705805899999996E-3</v>
      </c>
    </row>
    <row r="5062" spans="1:8" x14ac:dyDescent="0.35">
      <c r="A5062" s="45" t="s">
        <v>165</v>
      </c>
      <c r="B5062" s="45" t="s">
        <v>69</v>
      </c>
      <c r="C5062" s="45" t="s">
        <v>24</v>
      </c>
      <c r="D5062" s="45">
        <v>289</v>
      </c>
      <c r="E5062" s="45">
        <v>5.0824199699999999E-3</v>
      </c>
      <c r="F5062" s="45">
        <v>5.7762215000000002E-4</v>
      </c>
      <c r="G5062" s="45">
        <v>1.42805629E-3</v>
      </c>
      <c r="H5062" s="45">
        <v>3.0767410800000001E-3</v>
      </c>
    </row>
    <row r="5063" spans="1:8" x14ac:dyDescent="0.35">
      <c r="A5063" s="45" t="s">
        <v>165</v>
      </c>
      <c r="B5063" s="45" t="s">
        <v>70</v>
      </c>
      <c r="C5063" s="45" t="s">
        <v>24</v>
      </c>
      <c r="D5063" s="45">
        <v>503</v>
      </c>
      <c r="E5063" s="45">
        <v>6.8567527600000002E-3</v>
      </c>
      <c r="F5063" s="45">
        <v>5.4110498000000003E-4</v>
      </c>
      <c r="G5063" s="45">
        <v>1.6678399400000001E-3</v>
      </c>
      <c r="H5063" s="45">
        <v>4.6478073499999998E-3</v>
      </c>
    </row>
    <row r="5064" spans="1:8" x14ac:dyDescent="0.35">
      <c r="A5064" s="45" t="s">
        <v>165</v>
      </c>
      <c r="B5064" s="45" t="s">
        <v>71</v>
      </c>
      <c r="C5064" s="45" t="s">
        <v>24</v>
      </c>
      <c r="D5064" s="45">
        <v>65</v>
      </c>
      <c r="E5064" s="45">
        <v>5.9257476400000004E-3</v>
      </c>
      <c r="F5064" s="45">
        <v>6.3586155999999997E-4</v>
      </c>
      <c r="G5064" s="45">
        <v>1.8235396499999999E-3</v>
      </c>
      <c r="H5064" s="45">
        <v>3.4663458999999999E-3</v>
      </c>
    </row>
    <row r="5065" spans="1:8" x14ac:dyDescent="0.35">
      <c r="A5065" s="45" t="s">
        <v>165</v>
      </c>
      <c r="B5065" s="45" t="s">
        <v>69</v>
      </c>
      <c r="C5065" s="45" t="s">
        <v>25</v>
      </c>
      <c r="D5065" s="45">
        <v>250</v>
      </c>
      <c r="E5065" s="45">
        <v>5.36037014E-3</v>
      </c>
      <c r="F5065" s="45">
        <v>7.5939789999999996E-4</v>
      </c>
      <c r="G5065" s="45">
        <v>1.22268495E-3</v>
      </c>
      <c r="H5065" s="45">
        <v>3.3782868000000001E-3</v>
      </c>
    </row>
    <row r="5066" spans="1:8" x14ac:dyDescent="0.35">
      <c r="A5066" s="45" t="s">
        <v>165</v>
      </c>
      <c r="B5066" s="45" t="s">
        <v>70</v>
      </c>
      <c r="C5066" s="45" t="s">
        <v>25</v>
      </c>
      <c r="D5066" s="45">
        <v>374</v>
      </c>
      <c r="E5066" s="45">
        <v>7.0399148499999996E-3</v>
      </c>
      <c r="F5066" s="45">
        <v>7.0694666000000004E-4</v>
      </c>
      <c r="G5066" s="45">
        <v>1.67068948E-3</v>
      </c>
      <c r="H5066" s="45">
        <v>4.6622781899999998E-3</v>
      </c>
    </row>
    <row r="5067" spans="1:8" x14ac:dyDescent="0.35">
      <c r="A5067" s="45" t="s">
        <v>165</v>
      </c>
      <c r="B5067" s="45" t="s">
        <v>71</v>
      </c>
      <c r="C5067" s="45" t="s">
        <v>25</v>
      </c>
      <c r="D5067" s="45">
        <v>94</v>
      </c>
      <c r="E5067" s="45">
        <v>5.21325824E-3</v>
      </c>
      <c r="F5067" s="45">
        <v>7.3827791999999998E-4</v>
      </c>
      <c r="G5067" s="45">
        <v>1.20702794E-3</v>
      </c>
      <c r="H5067" s="45">
        <v>3.2679518900000002E-3</v>
      </c>
    </row>
    <row r="5068" spans="1:8" x14ac:dyDescent="0.35">
      <c r="A5068" s="45" t="s">
        <v>165</v>
      </c>
      <c r="B5068" s="45" t="s">
        <v>69</v>
      </c>
      <c r="C5068" s="45" t="s">
        <v>26</v>
      </c>
      <c r="D5068" s="45">
        <v>26</v>
      </c>
      <c r="E5068" s="45">
        <v>5.3788281699999997E-3</v>
      </c>
      <c r="F5068" s="45">
        <v>5.6801970000000003E-4</v>
      </c>
      <c r="G5068" s="45">
        <v>1.04166642E-3</v>
      </c>
      <c r="H5068" s="45">
        <v>3.76914147E-3</v>
      </c>
    </row>
    <row r="5069" spans="1:8" x14ac:dyDescent="0.35">
      <c r="A5069" s="45" t="s">
        <v>165</v>
      </c>
      <c r="B5069" s="45" t="s">
        <v>70</v>
      </c>
      <c r="C5069" s="45" t="s">
        <v>26</v>
      </c>
      <c r="D5069" s="45">
        <v>211</v>
      </c>
      <c r="E5069" s="45">
        <v>5.5898387300000003E-3</v>
      </c>
      <c r="F5069" s="45">
        <v>5.1337303000000001E-4</v>
      </c>
      <c r="G5069" s="45">
        <v>9.2603537999999997E-4</v>
      </c>
      <c r="H5069" s="45">
        <v>4.15042981E-3</v>
      </c>
    </row>
    <row r="5070" spans="1:8" x14ac:dyDescent="0.35">
      <c r="A5070" s="45" t="s">
        <v>165</v>
      </c>
      <c r="B5070" s="45" t="s">
        <v>71</v>
      </c>
      <c r="C5070" s="45" t="s">
        <v>26</v>
      </c>
      <c r="D5070" s="45">
        <v>18</v>
      </c>
      <c r="E5070" s="45">
        <v>5.1710388400000003E-3</v>
      </c>
      <c r="F5070" s="45">
        <v>6.0699563000000002E-4</v>
      </c>
      <c r="G5070" s="45">
        <v>1.02880636E-3</v>
      </c>
      <c r="H5070" s="45">
        <v>3.5352362999999999E-3</v>
      </c>
    </row>
    <row r="5071" spans="1:8" x14ac:dyDescent="0.35">
      <c r="A5071" s="45" t="s">
        <v>165</v>
      </c>
      <c r="B5071" s="45" t="s">
        <v>69</v>
      </c>
      <c r="C5071" s="45" t="s">
        <v>27</v>
      </c>
      <c r="D5071" s="45">
        <v>212</v>
      </c>
      <c r="E5071" s="45">
        <v>5.0957042500000002E-3</v>
      </c>
      <c r="F5071" s="45">
        <v>9.3804569000000004E-4</v>
      </c>
      <c r="G5071" s="45">
        <v>9.9007443000000009E-4</v>
      </c>
      <c r="H5071" s="45">
        <v>3.16758362E-3</v>
      </c>
    </row>
    <row r="5072" spans="1:8" x14ac:dyDescent="0.35">
      <c r="A5072" s="45" t="s">
        <v>165</v>
      </c>
      <c r="B5072" s="45" t="s">
        <v>70</v>
      </c>
      <c r="C5072" s="45" t="s">
        <v>27</v>
      </c>
      <c r="D5072" s="45">
        <v>202</v>
      </c>
      <c r="E5072" s="45">
        <v>6.4276217100000003E-3</v>
      </c>
      <c r="F5072" s="45">
        <v>8.1471145000000002E-4</v>
      </c>
      <c r="G5072" s="45">
        <v>1.4842888100000001E-3</v>
      </c>
      <c r="H5072" s="45">
        <v>4.1286209500000001E-3</v>
      </c>
    </row>
    <row r="5073" spans="1:8" x14ac:dyDescent="0.35">
      <c r="A5073" s="45" t="s">
        <v>165</v>
      </c>
      <c r="B5073" s="45" t="s">
        <v>71</v>
      </c>
      <c r="C5073" s="45" t="s">
        <v>27</v>
      </c>
      <c r="D5073" s="45">
        <v>50</v>
      </c>
      <c r="E5073" s="45">
        <v>5.4546293500000002E-3</v>
      </c>
      <c r="F5073" s="45">
        <v>8.2824049000000005E-4</v>
      </c>
      <c r="G5073" s="45">
        <v>1.26064791E-3</v>
      </c>
      <c r="H5073" s="45">
        <v>3.3657404600000002E-3</v>
      </c>
    </row>
    <row r="5074" spans="1:8" x14ac:dyDescent="0.35">
      <c r="A5074" s="45" t="s">
        <v>165</v>
      </c>
      <c r="B5074" s="45" t="s">
        <v>69</v>
      </c>
      <c r="C5074" s="45" t="s">
        <v>28</v>
      </c>
      <c r="D5074" s="45">
        <v>215</v>
      </c>
      <c r="E5074" s="45">
        <v>5.5252473799999998E-3</v>
      </c>
      <c r="F5074" s="45">
        <v>9.0170086999999996E-4</v>
      </c>
      <c r="G5074" s="45">
        <v>1.19762032E-3</v>
      </c>
      <c r="H5074" s="45">
        <v>3.4259256499999998E-3</v>
      </c>
    </row>
    <row r="5075" spans="1:8" x14ac:dyDescent="0.35">
      <c r="A5075" s="45" t="s">
        <v>165</v>
      </c>
      <c r="B5075" s="45" t="s">
        <v>70</v>
      </c>
      <c r="C5075" s="45" t="s">
        <v>28</v>
      </c>
      <c r="D5075" s="45">
        <v>464</v>
      </c>
      <c r="E5075" s="45">
        <v>6.2700797799999999E-3</v>
      </c>
      <c r="F5075" s="45">
        <v>6.8938056E-4</v>
      </c>
      <c r="G5075" s="45">
        <v>1.3573094E-3</v>
      </c>
      <c r="H5075" s="45">
        <v>4.2233893600000004E-3</v>
      </c>
    </row>
    <row r="5076" spans="1:8" x14ac:dyDescent="0.35">
      <c r="A5076" s="45" t="s">
        <v>165</v>
      </c>
      <c r="B5076" s="45" t="s">
        <v>71</v>
      </c>
      <c r="C5076" s="45" t="s">
        <v>28</v>
      </c>
      <c r="D5076" s="45">
        <v>98</v>
      </c>
      <c r="E5076" s="45">
        <v>5.5809474000000003E-3</v>
      </c>
      <c r="F5076" s="45">
        <v>7.4794475999999995E-4</v>
      </c>
      <c r="G5076" s="45">
        <v>1.3019650199999999E-3</v>
      </c>
      <c r="H5076" s="45">
        <v>3.53103719E-3</v>
      </c>
    </row>
    <row r="5077" spans="1:8" x14ac:dyDescent="0.35">
      <c r="A5077" s="45" t="s">
        <v>165</v>
      </c>
      <c r="B5077" s="45" t="s">
        <v>69</v>
      </c>
      <c r="C5077" s="45" t="s">
        <v>29</v>
      </c>
      <c r="D5077" s="45">
        <v>64</v>
      </c>
      <c r="E5077" s="45">
        <v>5.36820001E-3</v>
      </c>
      <c r="F5077" s="45">
        <v>9.0910711999999999E-4</v>
      </c>
      <c r="G5077" s="45">
        <v>8.3134379999999996E-4</v>
      </c>
      <c r="H5077" s="45">
        <v>3.6277486500000001E-3</v>
      </c>
    </row>
    <row r="5078" spans="1:8" x14ac:dyDescent="0.35">
      <c r="A5078" s="45" t="s">
        <v>165</v>
      </c>
      <c r="B5078" s="45" t="s">
        <v>70</v>
      </c>
      <c r="C5078" s="45" t="s">
        <v>29</v>
      </c>
      <c r="D5078" s="45">
        <v>181</v>
      </c>
      <c r="E5078" s="45">
        <v>6.8001839000000003E-3</v>
      </c>
      <c r="F5078" s="45">
        <v>7.8128172000000004E-4</v>
      </c>
      <c r="G5078" s="45">
        <v>1.76520591E-3</v>
      </c>
      <c r="H5078" s="45">
        <v>4.2536957699999996E-3</v>
      </c>
    </row>
    <row r="5079" spans="1:8" x14ac:dyDescent="0.35">
      <c r="A5079" s="45" t="s">
        <v>165</v>
      </c>
      <c r="B5079" s="45" t="s">
        <v>71</v>
      </c>
      <c r="C5079" s="45" t="s">
        <v>29</v>
      </c>
      <c r="D5079" s="45">
        <v>44</v>
      </c>
      <c r="E5079" s="45">
        <v>5.5381942299999997E-3</v>
      </c>
      <c r="F5079" s="45">
        <v>8.1939158E-4</v>
      </c>
      <c r="G5079" s="45">
        <v>1.3631100299999999E-3</v>
      </c>
      <c r="H5079" s="45">
        <v>3.35569211E-3</v>
      </c>
    </row>
    <row r="5080" spans="1:8" x14ac:dyDescent="0.35">
      <c r="A5080" s="45" t="s">
        <v>165</v>
      </c>
      <c r="B5080" s="45" t="s">
        <v>69</v>
      </c>
      <c r="C5080" s="45" t="s">
        <v>30</v>
      </c>
      <c r="D5080" s="45">
        <v>2970</v>
      </c>
      <c r="E5080" s="45">
        <v>4.3731136199999998E-3</v>
      </c>
      <c r="F5080" s="45">
        <v>9.3014612999999999E-4</v>
      </c>
      <c r="G5080" s="45">
        <v>6.7335756000000001E-4</v>
      </c>
      <c r="H5080" s="45">
        <v>2.7696094300000001E-3</v>
      </c>
    </row>
    <row r="5081" spans="1:8" x14ac:dyDescent="0.35">
      <c r="A5081" s="45" t="s">
        <v>165</v>
      </c>
      <c r="B5081" s="45" t="s">
        <v>70</v>
      </c>
      <c r="C5081" s="45" t="s">
        <v>30</v>
      </c>
      <c r="D5081" s="45">
        <v>1543</v>
      </c>
      <c r="E5081" s="45">
        <v>4.5927693700000003E-3</v>
      </c>
      <c r="F5081" s="45">
        <v>7.4837654000000004E-4</v>
      </c>
      <c r="G5081" s="45">
        <v>7.2032271999999996E-4</v>
      </c>
      <c r="H5081" s="45">
        <v>3.1240696299999998E-3</v>
      </c>
    </row>
    <row r="5082" spans="1:8" x14ac:dyDescent="0.35">
      <c r="A5082" s="45" t="s">
        <v>165</v>
      </c>
      <c r="B5082" s="45" t="s">
        <v>71</v>
      </c>
      <c r="C5082" s="45" t="s">
        <v>30</v>
      </c>
      <c r="D5082" s="45">
        <v>336</v>
      </c>
      <c r="E5082" s="45">
        <v>4.3321137000000001E-3</v>
      </c>
      <c r="F5082" s="45">
        <v>8.6936426999999997E-4</v>
      </c>
      <c r="G5082" s="45">
        <v>6.8986280999999998E-4</v>
      </c>
      <c r="H5082" s="45">
        <v>2.77288612E-3</v>
      </c>
    </row>
    <row r="5083" spans="1:8" x14ac:dyDescent="0.35">
      <c r="A5083" s="45" t="s">
        <v>165</v>
      </c>
      <c r="B5083" s="45" t="s">
        <v>69</v>
      </c>
      <c r="C5083" s="45" t="s">
        <v>31</v>
      </c>
      <c r="D5083" s="45">
        <v>499</v>
      </c>
      <c r="E5083" s="45">
        <v>4.4663166499999997E-3</v>
      </c>
      <c r="F5083" s="45">
        <v>9.6572750000000005E-4</v>
      </c>
      <c r="G5083" s="45">
        <v>4.7532541000000001E-4</v>
      </c>
      <c r="H5083" s="45">
        <v>3.0252632400000002E-3</v>
      </c>
    </row>
    <row r="5084" spans="1:8" x14ac:dyDescent="0.35">
      <c r="A5084" s="45" t="s">
        <v>165</v>
      </c>
      <c r="B5084" s="45" t="s">
        <v>70</v>
      </c>
      <c r="C5084" s="45" t="s">
        <v>31</v>
      </c>
      <c r="D5084" s="45">
        <v>995</v>
      </c>
      <c r="E5084" s="45">
        <v>4.71110156E-3</v>
      </c>
      <c r="F5084" s="45">
        <v>7.6359785000000005E-4</v>
      </c>
      <c r="G5084" s="45">
        <v>4.9291573000000003E-4</v>
      </c>
      <c r="H5084" s="45">
        <v>3.45458751E-3</v>
      </c>
    </row>
    <row r="5085" spans="1:8" x14ac:dyDescent="0.35">
      <c r="A5085" s="45" t="s">
        <v>165</v>
      </c>
      <c r="B5085" s="45" t="s">
        <v>71</v>
      </c>
      <c r="C5085" s="45" t="s">
        <v>31</v>
      </c>
      <c r="D5085" s="45">
        <v>183</v>
      </c>
      <c r="E5085" s="45">
        <v>4.3840439900000002E-3</v>
      </c>
      <c r="F5085" s="45">
        <v>9.0859619000000001E-4</v>
      </c>
      <c r="G5085" s="45">
        <v>5.8559732999999997E-4</v>
      </c>
      <c r="H5085" s="45">
        <v>2.8898500100000002E-3</v>
      </c>
    </row>
    <row r="5086" spans="1:8" x14ac:dyDescent="0.35">
      <c r="A5086" s="45" t="s">
        <v>165</v>
      </c>
      <c r="B5086" s="45" t="s">
        <v>69</v>
      </c>
      <c r="C5086" s="45" t="s">
        <v>159</v>
      </c>
      <c r="D5086" s="45">
        <v>352</v>
      </c>
      <c r="E5086" s="45">
        <v>5.2285877200000004E-3</v>
      </c>
      <c r="F5086" s="45">
        <v>1.0628745899999999E-3</v>
      </c>
      <c r="G5086" s="45">
        <v>8.0939578999999996E-4</v>
      </c>
      <c r="H5086" s="45">
        <v>3.35631682E-3</v>
      </c>
    </row>
    <row r="5087" spans="1:8" x14ac:dyDescent="0.35">
      <c r="A5087" s="45" t="s">
        <v>165</v>
      </c>
      <c r="B5087" s="45" t="s">
        <v>70</v>
      </c>
      <c r="C5087" s="45" t="s">
        <v>159</v>
      </c>
      <c r="D5087" s="45">
        <v>433</v>
      </c>
      <c r="E5087" s="45">
        <v>6.1744341499999997E-3</v>
      </c>
      <c r="F5087" s="45">
        <v>8.6294989999999999E-4</v>
      </c>
      <c r="G5087" s="45">
        <v>9.5209432000000003E-4</v>
      </c>
      <c r="H5087" s="45">
        <v>4.3593894699999998E-3</v>
      </c>
    </row>
    <row r="5088" spans="1:8" x14ac:dyDescent="0.35">
      <c r="A5088" s="45" t="s">
        <v>165</v>
      </c>
      <c r="B5088" s="45" t="s">
        <v>71</v>
      </c>
      <c r="C5088" s="45" t="s">
        <v>159</v>
      </c>
      <c r="D5088" s="45">
        <v>91</v>
      </c>
      <c r="E5088" s="45">
        <v>6.0771517699999998E-3</v>
      </c>
      <c r="F5088" s="45">
        <v>1.0569289400000001E-3</v>
      </c>
      <c r="G5088" s="45">
        <v>1.01788235E-3</v>
      </c>
      <c r="H5088" s="45">
        <v>4.0023400000000001E-3</v>
      </c>
    </row>
    <row r="5089" spans="1:8" x14ac:dyDescent="0.35">
      <c r="A5089" s="45" t="s">
        <v>165</v>
      </c>
      <c r="B5089" s="45" t="s">
        <v>69</v>
      </c>
      <c r="C5089" s="45" t="s">
        <v>33</v>
      </c>
      <c r="D5089" s="45">
        <v>74</v>
      </c>
      <c r="E5089" s="45">
        <v>6.6730790799999998E-3</v>
      </c>
      <c r="F5089" s="45">
        <v>1.33868224E-3</v>
      </c>
      <c r="G5089" s="45">
        <v>1.4788223599999999E-3</v>
      </c>
      <c r="H5089" s="45">
        <v>3.8555740900000001E-3</v>
      </c>
    </row>
    <row r="5090" spans="1:8" x14ac:dyDescent="0.35">
      <c r="A5090" s="45" t="s">
        <v>165</v>
      </c>
      <c r="B5090" s="45" t="s">
        <v>70</v>
      </c>
      <c r="C5090" s="45" t="s">
        <v>33</v>
      </c>
      <c r="D5090" s="45">
        <v>234</v>
      </c>
      <c r="E5090" s="45">
        <v>7.7165437499999998E-3</v>
      </c>
      <c r="F5090" s="45">
        <v>1.08034558E-3</v>
      </c>
      <c r="G5090" s="45">
        <v>1.80728647E-3</v>
      </c>
      <c r="H5090" s="45">
        <v>4.8289112E-3</v>
      </c>
    </row>
    <row r="5091" spans="1:8" x14ac:dyDescent="0.35">
      <c r="A5091" s="45" t="s">
        <v>165</v>
      </c>
      <c r="B5091" s="45" t="s">
        <v>71</v>
      </c>
      <c r="C5091" s="45" t="s">
        <v>33</v>
      </c>
      <c r="D5091" s="45">
        <v>43</v>
      </c>
      <c r="E5091" s="45">
        <v>6.9535958100000001E-3</v>
      </c>
      <c r="F5091" s="45">
        <v>1.3283266100000001E-3</v>
      </c>
      <c r="G5091" s="45">
        <v>2.2294894399999998E-3</v>
      </c>
      <c r="H5091" s="45">
        <v>3.39577929E-3</v>
      </c>
    </row>
    <row r="5092" spans="1:8" x14ac:dyDescent="0.35">
      <c r="A5092" s="45" t="s">
        <v>165</v>
      </c>
      <c r="B5092" s="45" t="s">
        <v>69</v>
      </c>
      <c r="C5092" s="45" t="s">
        <v>34</v>
      </c>
      <c r="D5092" s="45">
        <v>131</v>
      </c>
      <c r="E5092" s="45">
        <v>4.9008691299999999E-3</v>
      </c>
      <c r="F5092" s="45">
        <v>8.6169399000000002E-4</v>
      </c>
      <c r="G5092" s="45">
        <v>6.7748066999999998E-4</v>
      </c>
      <c r="H5092" s="45">
        <v>3.3616939900000002E-3</v>
      </c>
    </row>
    <row r="5093" spans="1:8" x14ac:dyDescent="0.35">
      <c r="A5093" s="45" t="s">
        <v>165</v>
      </c>
      <c r="B5093" s="45" t="s">
        <v>70</v>
      </c>
      <c r="C5093" s="45" t="s">
        <v>34</v>
      </c>
      <c r="D5093" s="45">
        <v>242</v>
      </c>
      <c r="E5093" s="45">
        <v>5.7452840399999996E-3</v>
      </c>
      <c r="F5093" s="45">
        <v>7.9172382000000001E-4</v>
      </c>
      <c r="G5093" s="45">
        <v>8.5997261000000003E-4</v>
      </c>
      <c r="H5093" s="45">
        <v>4.0935871600000003E-3</v>
      </c>
    </row>
    <row r="5094" spans="1:8" x14ac:dyDescent="0.35">
      <c r="A5094" s="45" t="s">
        <v>165</v>
      </c>
      <c r="B5094" s="45" t="s">
        <v>71</v>
      </c>
      <c r="C5094" s="45" t="s">
        <v>34</v>
      </c>
      <c r="D5094" s="45">
        <v>59</v>
      </c>
      <c r="E5094" s="45">
        <v>5.3191695299999999E-3</v>
      </c>
      <c r="F5094" s="45">
        <v>8.0469218999999997E-4</v>
      </c>
      <c r="G5094" s="45">
        <v>7.8389805000000001E-4</v>
      </c>
      <c r="H5094" s="45">
        <v>3.7305788400000001E-3</v>
      </c>
    </row>
    <row r="5095" spans="1:8" x14ac:dyDescent="0.35">
      <c r="A5095" s="45" t="s">
        <v>165</v>
      </c>
      <c r="B5095" s="45" t="s">
        <v>69</v>
      </c>
      <c r="C5095" s="45" t="s">
        <v>35</v>
      </c>
      <c r="D5095" s="45">
        <v>94</v>
      </c>
      <c r="E5095" s="45">
        <v>5.0197003499999997E-3</v>
      </c>
      <c r="F5095" s="45">
        <v>9.4537995999999995E-4</v>
      </c>
      <c r="G5095" s="45">
        <v>9.1065777999999997E-4</v>
      </c>
      <c r="H5095" s="45">
        <v>3.1636621099999998E-3</v>
      </c>
    </row>
    <row r="5096" spans="1:8" x14ac:dyDescent="0.35">
      <c r="A5096" s="45" t="s">
        <v>165</v>
      </c>
      <c r="B5096" s="45" t="s">
        <v>70</v>
      </c>
      <c r="C5096" s="45" t="s">
        <v>35</v>
      </c>
      <c r="D5096" s="45">
        <v>314</v>
      </c>
      <c r="E5096" s="45">
        <v>5.7651419300000003E-3</v>
      </c>
      <c r="F5096" s="45">
        <v>8.3325939E-4</v>
      </c>
      <c r="G5096" s="45">
        <v>1.0673947800000001E-3</v>
      </c>
      <c r="H5096" s="45">
        <v>3.86448727E-3</v>
      </c>
    </row>
    <row r="5097" spans="1:8" x14ac:dyDescent="0.35">
      <c r="A5097" s="45" t="s">
        <v>165</v>
      </c>
      <c r="B5097" s="45" t="s">
        <v>71</v>
      </c>
      <c r="C5097" s="45" t="s">
        <v>35</v>
      </c>
      <c r="D5097" s="45">
        <v>39</v>
      </c>
      <c r="E5097" s="45">
        <v>5.0608378500000004E-3</v>
      </c>
      <c r="F5097" s="45">
        <v>8.1255908999999999E-4</v>
      </c>
      <c r="G5097" s="45">
        <v>1.44468163E-3</v>
      </c>
      <c r="H5097" s="45">
        <v>2.8035966099999999E-3</v>
      </c>
    </row>
    <row r="5098" spans="1:8" x14ac:dyDescent="0.35">
      <c r="A5098" s="45" t="s">
        <v>165</v>
      </c>
      <c r="B5098" s="45" t="s">
        <v>70</v>
      </c>
      <c r="C5098" s="45" t="s">
        <v>57</v>
      </c>
      <c r="D5098" s="45">
        <v>1</v>
      </c>
      <c r="E5098" s="45">
        <v>4.4675923599999997E-3</v>
      </c>
      <c r="F5098" s="45">
        <v>7.4074027000000005E-4</v>
      </c>
      <c r="G5098" s="45">
        <v>2.3148124999999999E-4</v>
      </c>
      <c r="H5098" s="45">
        <v>3.4953701300000002E-3</v>
      </c>
    </row>
    <row r="5099" spans="1:8" x14ac:dyDescent="0.35">
      <c r="A5099" s="45" t="s">
        <v>165</v>
      </c>
      <c r="B5099" s="45" t="s">
        <v>69</v>
      </c>
      <c r="C5099" s="45" t="s">
        <v>36</v>
      </c>
      <c r="D5099" s="45">
        <v>165</v>
      </c>
      <c r="E5099" s="45">
        <v>5.6339082999999996E-3</v>
      </c>
      <c r="F5099" s="45">
        <v>8.6321523000000002E-4</v>
      </c>
      <c r="G5099" s="45">
        <v>1.24291502E-3</v>
      </c>
      <c r="H5099" s="45">
        <v>3.5277775299999998E-3</v>
      </c>
    </row>
    <row r="5100" spans="1:8" x14ac:dyDescent="0.35">
      <c r="A5100" s="45" t="s">
        <v>165</v>
      </c>
      <c r="B5100" s="45" t="s">
        <v>70</v>
      </c>
      <c r="C5100" s="45" t="s">
        <v>36</v>
      </c>
      <c r="D5100" s="45">
        <v>369</v>
      </c>
      <c r="E5100" s="45">
        <v>6.3733624600000004E-3</v>
      </c>
      <c r="F5100" s="45">
        <v>6.8032949000000002E-4</v>
      </c>
      <c r="G5100" s="45">
        <v>1.2371710400000001E-3</v>
      </c>
      <c r="H5100" s="45">
        <v>4.4558614500000001E-3</v>
      </c>
    </row>
    <row r="5101" spans="1:8" x14ac:dyDescent="0.35">
      <c r="A5101" s="45" t="s">
        <v>165</v>
      </c>
      <c r="B5101" s="45" t="s">
        <v>71</v>
      </c>
      <c r="C5101" s="45" t="s">
        <v>36</v>
      </c>
      <c r="D5101" s="45">
        <v>44</v>
      </c>
      <c r="E5101" s="45">
        <v>6.22290586E-3</v>
      </c>
      <c r="F5101" s="45">
        <v>7.7783018000000001E-4</v>
      </c>
      <c r="G5101" s="45">
        <v>1.65719672E-3</v>
      </c>
      <c r="H5101" s="45">
        <v>3.7878785300000002E-3</v>
      </c>
    </row>
    <row r="5102" spans="1:8" x14ac:dyDescent="0.35">
      <c r="A5102" s="45" t="s">
        <v>165</v>
      </c>
      <c r="B5102" s="45" t="s">
        <v>69</v>
      </c>
      <c r="C5102" s="45" t="s">
        <v>37</v>
      </c>
      <c r="D5102" s="45">
        <v>174</v>
      </c>
      <c r="E5102" s="45">
        <v>4.4195000700000004E-3</v>
      </c>
      <c r="F5102" s="45">
        <v>9.8545898999999998E-4</v>
      </c>
      <c r="G5102" s="45">
        <v>6.2546536000000004E-4</v>
      </c>
      <c r="H5102" s="45">
        <v>2.8085752099999998E-3</v>
      </c>
    </row>
    <row r="5103" spans="1:8" x14ac:dyDescent="0.35">
      <c r="A5103" s="45" t="s">
        <v>165</v>
      </c>
      <c r="B5103" s="45" t="s">
        <v>70</v>
      </c>
      <c r="C5103" s="45" t="s">
        <v>37</v>
      </c>
      <c r="D5103" s="45">
        <v>636</v>
      </c>
      <c r="E5103" s="45">
        <v>4.9357964000000002E-3</v>
      </c>
      <c r="F5103" s="45">
        <v>7.2758318999999996E-4</v>
      </c>
      <c r="G5103" s="45">
        <v>6.9204205000000004E-4</v>
      </c>
      <c r="H5103" s="45">
        <v>3.5161707000000001E-3</v>
      </c>
    </row>
    <row r="5104" spans="1:8" x14ac:dyDescent="0.35">
      <c r="A5104" s="45" t="s">
        <v>165</v>
      </c>
      <c r="B5104" s="45" t="s">
        <v>71</v>
      </c>
      <c r="C5104" s="45" t="s">
        <v>37</v>
      </c>
      <c r="D5104" s="45">
        <v>98</v>
      </c>
      <c r="E5104" s="45">
        <v>5.1638082800000004E-3</v>
      </c>
      <c r="F5104" s="45">
        <v>9.4328681999999997E-4</v>
      </c>
      <c r="G5104" s="45">
        <v>6.9019252000000004E-4</v>
      </c>
      <c r="H5104" s="45">
        <v>3.53032856E-3</v>
      </c>
    </row>
    <row r="5105" spans="1:8" x14ac:dyDescent="0.35">
      <c r="A5105" s="45" t="s">
        <v>165</v>
      </c>
      <c r="B5105" s="45" t="s">
        <v>69</v>
      </c>
      <c r="C5105" s="45" t="s">
        <v>38</v>
      </c>
      <c r="D5105" s="45">
        <v>97</v>
      </c>
      <c r="E5105" s="45">
        <v>5.7068535200000001E-3</v>
      </c>
      <c r="F5105" s="45">
        <v>1.2060898600000001E-3</v>
      </c>
      <c r="G5105" s="45">
        <v>7.5851925999999997E-4</v>
      </c>
      <c r="H5105" s="45">
        <v>3.7422439299999999E-3</v>
      </c>
    </row>
    <row r="5106" spans="1:8" x14ac:dyDescent="0.35">
      <c r="A5106" s="45" t="s">
        <v>165</v>
      </c>
      <c r="B5106" s="45" t="s">
        <v>70</v>
      </c>
      <c r="C5106" s="45" t="s">
        <v>38</v>
      </c>
      <c r="D5106" s="45">
        <v>254</v>
      </c>
      <c r="E5106" s="45">
        <v>5.9110252000000004E-3</v>
      </c>
      <c r="F5106" s="45">
        <v>9.1230108000000002E-4</v>
      </c>
      <c r="G5106" s="45">
        <v>9.2701929999999995E-4</v>
      </c>
      <c r="H5106" s="45">
        <v>4.0717043300000002E-3</v>
      </c>
    </row>
    <row r="5107" spans="1:8" x14ac:dyDescent="0.35">
      <c r="A5107" s="45" t="s">
        <v>165</v>
      </c>
      <c r="B5107" s="45" t="s">
        <v>71</v>
      </c>
      <c r="C5107" s="45" t="s">
        <v>38</v>
      </c>
      <c r="D5107" s="45">
        <v>23</v>
      </c>
      <c r="E5107" s="45">
        <v>6.0109699200000003E-3</v>
      </c>
      <c r="F5107" s="45">
        <v>1.06682738E-3</v>
      </c>
      <c r="G5107" s="45">
        <v>7.5734678999999998E-4</v>
      </c>
      <c r="H5107" s="45">
        <v>4.18679525E-3</v>
      </c>
    </row>
    <row r="5108" spans="1:8" x14ac:dyDescent="0.35">
      <c r="A5108" s="45" t="s">
        <v>165</v>
      </c>
      <c r="B5108" s="45" t="s">
        <v>69</v>
      </c>
      <c r="C5108" s="45" t="s">
        <v>39</v>
      </c>
      <c r="D5108" s="45">
        <v>56</v>
      </c>
      <c r="E5108" s="45">
        <v>5.4565556300000002E-3</v>
      </c>
      <c r="F5108" s="45">
        <v>8.1638534000000003E-4</v>
      </c>
      <c r="G5108" s="45">
        <v>1.40500966E-3</v>
      </c>
      <c r="H5108" s="45">
        <v>3.2351601600000002E-3</v>
      </c>
    </row>
    <row r="5109" spans="1:8" x14ac:dyDescent="0.35">
      <c r="A5109" s="45" t="s">
        <v>165</v>
      </c>
      <c r="B5109" s="45" t="s">
        <v>70</v>
      </c>
      <c r="C5109" s="45" t="s">
        <v>39</v>
      </c>
      <c r="D5109" s="45">
        <v>235</v>
      </c>
      <c r="E5109" s="45">
        <v>7.1054962200000002E-3</v>
      </c>
      <c r="F5109" s="45">
        <v>7.0365420999999998E-4</v>
      </c>
      <c r="G5109" s="45">
        <v>1.5299446000000001E-3</v>
      </c>
      <c r="H5109" s="45">
        <v>4.8718969200000004E-3</v>
      </c>
    </row>
    <row r="5110" spans="1:8" x14ac:dyDescent="0.35">
      <c r="A5110" s="45" t="s">
        <v>165</v>
      </c>
      <c r="B5110" s="45" t="s">
        <v>71</v>
      </c>
      <c r="C5110" s="45" t="s">
        <v>39</v>
      </c>
      <c r="D5110" s="45">
        <v>31</v>
      </c>
      <c r="E5110" s="45">
        <v>6.2488796499999997E-3</v>
      </c>
      <c r="F5110" s="45">
        <v>7.2431275999999996E-4</v>
      </c>
      <c r="G5110" s="45">
        <v>1.8145158499999999E-3</v>
      </c>
      <c r="H5110" s="45">
        <v>3.7100506000000001E-3</v>
      </c>
    </row>
    <row r="5111" spans="1:8" x14ac:dyDescent="0.35">
      <c r="A5111" s="45" t="s">
        <v>165</v>
      </c>
      <c r="B5111" s="45" t="s">
        <v>69</v>
      </c>
      <c r="C5111" s="45" t="s">
        <v>40</v>
      </c>
      <c r="D5111" s="45">
        <v>258</v>
      </c>
      <c r="E5111" s="45">
        <v>5.0189758500000002E-3</v>
      </c>
      <c r="F5111" s="45">
        <v>1.2312928099999999E-3</v>
      </c>
      <c r="G5111" s="45">
        <v>5.3572688999999995E-4</v>
      </c>
      <c r="H5111" s="45">
        <v>3.2519556899999998E-3</v>
      </c>
    </row>
    <row r="5112" spans="1:8" x14ac:dyDescent="0.35">
      <c r="A5112" s="45" t="s">
        <v>165</v>
      </c>
      <c r="B5112" s="45" t="s">
        <v>70</v>
      </c>
      <c r="C5112" s="45" t="s">
        <v>40</v>
      </c>
      <c r="D5112" s="45">
        <v>570</v>
      </c>
      <c r="E5112" s="45">
        <v>4.97136916E-3</v>
      </c>
      <c r="F5112" s="45">
        <v>8.6161851E-4</v>
      </c>
      <c r="G5112" s="45">
        <v>5.3569662999999998E-4</v>
      </c>
      <c r="H5112" s="45">
        <v>3.5740535199999999E-3</v>
      </c>
    </row>
    <row r="5113" spans="1:8" x14ac:dyDescent="0.35">
      <c r="A5113" s="45" t="s">
        <v>165</v>
      </c>
      <c r="B5113" s="45" t="s">
        <v>71</v>
      </c>
      <c r="C5113" s="45" t="s">
        <v>40</v>
      </c>
      <c r="D5113" s="45">
        <v>83</v>
      </c>
      <c r="E5113" s="45">
        <v>4.8229024500000004E-3</v>
      </c>
      <c r="F5113" s="45">
        <v>1.0091753899999999E-3</v>
      </c>
      <c r="G5113" s="45">
        <v>5.1316350000000003E-4</v>
      </c>
      <c r="H5113" s="45">
        <v>3.3005631400000002E-3</v>
      </c>
    </row>
    <row r="5114" spans="1:8" x14ac:dyDescent="0.35">
      <c r="A5114" s="45" t="s">
        <v>165</v>
      </c>
      <c r="B5114" s="45" t="s">
        <v>69</v>
      </c>
      <c r="C5114" s="45" t="s">
        <v>41</v>
      </c>
      <c r="D5114" s="45">
        <v>89</v>
      </c>
      <c r="E5114" s="45">
        <v>5.0570898999999997E-3</v>
      </c>
      <c r="F5114" s="45">
        <v>7.6284834000000005E-4</v>
      </c>
      <c r="G5114" s="45">
        <v>9.1344128000000004E-4</v>
      </c>
      <c r="H5114" s="45">
        <v>3.3807998200000001E-3</v>
      </c>
    </row>
    <row r="5115" spans="1:8" x14ac:dyDescent="0.35">
      <c r="A5115" s="45" t="s">
        <v>165</v>
      </c>
      <c r="B5115" s="45" t="s">
        <v>70</v>
      </c>
      <c r="C5115" s="45" t="s">
        <v>41</v>
      </c>
      <c r="D5115" s="45">
        <v>249</v>
      </c>
      <c r="E5115" s="45">
        <v>6.9498826000000003E-3</v>
      </c>
      <c r="F5115" s="45">
        <v>7.1233986999999998E-4</v>
      </c>
      <c r="G5115" s="45">
        <v>1.3773610600000001E-3</v>
      </c>
      <c r="H5115" s="45">
        <v>4.8601811999999999E-3</v>
      </c>
    </row>
    <row r="5116" spans="1:8" x14ac:dyDescent="0.35">
      <c r="A5116" s="45" t="s">
        <v>165</v>
      </c>
      <c r="B5116" s="45" t="s">
        <v>71</v>
      </c>
      <c r="C5116" s="45" t="s">
        <v>41</v>
      </c>
      <c r="D5116" s="45">
        <v>44</v>
      </c>
      <c r="E5116" s="45">
        <v>6.8050292399999997E-3</v>
      </c>
      <c r="F5116" s="45">
        <v>9.2829310999999995E-4</v>
      </c>
      <c r="G5116" s="45">
        <v>1.23369085E-3</v>
      </c>
      <c r="H5116" s="45">
        <v>4.6430448499999999E-3</v>
      </c>
    </row>
    <row r="5117" spans="1:8" x14ac:dyDescent="0.35">
      <c r="A5117" s="45" t="s">
        <v>165</v>
      </c>
      <c r="B5117" s="45" t="s">
        <v>69</v>
      </c>
      <c r="C5117" s="45" t="s">
        <v>42</v>
      </c>
      <c r="D5117" s="45">
        <v>77</v>
      </c>
      <c r="E5117" s="45">
        <v>5.72240235E-3</v>
      </c>
      <c r="F5117" s="45">
        <v>1.0580505199999999E-3</v>
      </c>
      <c r="G5117" s="45">
        <v>1.39520176E-3</v>
      </c>
      <c r="H5117" s="45">
        <v>3.26914961E-3</v>
      </c>
    </row>
    <row r="5118" spans="1:8" x14ac:dyDescent="0.35">
      <c r="A5118" s="45" t="s">
        <v>165</v>
      </c>
      <c r="B5118" s="45" t="s">
        <v>70</v>
      </c>
      <c r="C5118" s="45" t="s">
        <v>42</v>
      </c>
      <c r="D5118" s="45">
        <v>198</v>
      </c>
      <c r="E5118" s="45">
        <v>6.8897304100000003E-3</v>
      </c>
      <c r="F5118" s="45">
        <v>9.7420942999999999E-4</v>
      </c>
      <c r="G5118" s="45">
        <v>1.59891718E-3</v>
      </c>
      <c r="H5118" s="45">
        <v>4.3166032900000002E-3</v>
      </c>
    </row>
    <row r="5119" spans="1:8" x14ac:dyDescent="0.35">
      <c r="A5119" s="45" t="s">
        <v>165</v>
      </c>
      <c r="B5119" s="45" t="s">
        <v>71</v>
      </c>
      <c r="C5119" s="45" t="s">
        <v>42</v>
      </c>
      <c r="D5119" s="45">
        <v>30</v>
      </c>
      <c r="E5119" s="45">
        <v>7.2731479099999996E-3</v>
      </c>
      <c r="F5119" s="45">
        <v>1.18595647E-3</v>
      </c>
      <c r="G5119" s="45">
        <v>1.83294726E-3</v>
      </c>
      <c r="H5119" s="45">
        <v>4.2542435799999999E-3</v>
      </c>
    </row>
    <row r="5120" spans="1:8" x14ac:dyDescent="0.35">
      <c r="A5120" s="45" t="s">
        <v>165</v>
      </c>
      <c r="B5120" s="45" t="s">
        <v>69</v>
      </c>
      <c r="C5120" s="45" t="s">
        <v>43</v>
      </c>
      <c r="D5120" s="45">
        <v>89</v>
      </c>
      <c r="E5120" s="45">
        <v>5.0729554099999997E-3</v>
      </c>
      <c r="F5120" s="45">
        <v>8.9068329E-4</v>
      </c>
      <c r="G5120" s="45">
        <v>1.02150935E-3</v>
      </c>
      <c r="H5120" s="45">
        <v>3.16076236E-3</v>
      </c>
    </row>
    <row r="5121" spans="1:8" x14ac:dyDescent="0.35">
      <c r="A5121" s="45" t="s">
        <v>165</v>
      </c>
      <c r="B5121" s="45" t="s">
        <v>70</v>
      </c>
      <c r="C5121" s="45" t="s">
        <v>43</v>
      </c>
      <c r="D5121" s="45">
        <v>222</v>
      </c>
      <c r="E5121" s="45">
        <v>6.7347032099999999E-3</v>
      </c>
      <c r="F5121" s="45">
        <v>7.7478495000000004E-4</v>
      </c>
      <c r="G5121" s="45">
        <v>1.3672524200000001E-3</v>
      </c>
      <c r="H5121" s="45">
        <v>4.5926653499999996E-3</v>
      </c>
    </row>
    <row r="5122" spans="1:8" x14ac:dyDescent="0.35">
      <c r="A5122" s="45" t="s">
        <v>165</v>
      </c>
      <c r="B5122" s="45" t="s">
        <v>71</v>
      </c>
      <c r="C5122" s="45" t="s">
        <v>43</v>
      </c>
      <c r="D5122" s="45">
        <v>33</v>
      </c>
      <c r="E5122" s="45">
        <v>6.0739335800000004E-3</v>
      </c>
      <c r="F5122" s="45">
        <v>7.4950877000000003E-4</v>
      </c>
      <c r="G5122" s="45">
        <v>1.44044589E-3</v>
      </c>
      <c r="H5122" s="45">
        <v>3.8839784400000001E-3</v>
      </c>
    </row>
    <row r="5123" spans="1:8" x14ac:dyDescent="0.35">
      <c r="A5123" s="45" t="s">
        <v>165</v>
      </c>
      <c r="B5123" s="45" t="s">
        <v>69</v>
      </c>
      <c r="C5123" s="45" t="s">
        <v>44</v>
      </c>
      <c r="D5123" s="45">
        <v>23</v>
      </c>
      <c r="E5123" s="45">
        <v>7.5377413200000002E-3</v>
      </c>
      <c r="F5123" s="45">
        <v>8.1773323000000001E-4</v>
      </c>
      <c r="G5123" s="45">
        <v>1.70793052E-3</v>
      </c>
      <c r="H5123" s="45">
        <v>5.0120770699999999E-3</v>
      </c>
    </row>
    <row r="5124" spans="1:8" x14ac:dyDescent="0.35">
      <c r="A5124" s="45" t="s">
        <v>165</v>
      </c>
      <c r="B5124" s="45" t="s">
        <v>70</v>
      </c>
      <c r="C5124" s="45" t="s">
        <v>44</v>
      </c>
      <c r="D5124" s="45">
        <v>107</v>
      </c>
      <c r="E5124" s="45">
        <v>7.7663115999999999E-3</v>
      </c>
      <c r="F5124" s="45">
        <v>7.9028184999999996E-4</v>
      </c>
      <c r="G5124" s="45">
        <v>1.4244762399999999E-3</v>
      </c>
      <c r="H5124" s="45">
        <v>5.5515530499999997E-3</v>
      </c>
    </row>
    <row r="5125" spans="1:8" x14ac:dyDescent="0.35">
      <c r="A5125" s="45" t="s">
        <v>165</v>
      </c>
      <c r="B5125" s="45" t="s">
        <v>71</v>
      </c>
      <c r="C5125" s="45" t="s">
        <v>44</v>
      </c>
      <c r="D5125" s="45">
        <v>8</v>
      </c>
      <c r="E5125" s="45">
        <v>7.9065392300000006E-3</v>
      </c>
      <c r="F5125" s="45">
        <v>9.2013862000000005E-4</v>
      </c>
      <c r="G5125" s="45">
        <v>1.0416664E-3</v>
      </c>
      <c r="H5125" s="45">
        <v>5.9447335000000004E-3</v>
      </c>
    </row>
    <row r="5126" spans="1:8" x14ac:dyDescent="0.35">
      <c r="A5126" s="45" t="s">
        <v>165</v>
      </c>
      <c r="B5126" s="45" t="s">
        <v>69</v>
      </c>
      <c r="C5126" s="45" t="s">
        <v>45</v>
      </c>
      <c r="D5126" s="45">
        <v>155</v>
      </c>
      <c r="E5126" s="45">
        <v>5.72311802E-3</v>
      </c>
      <c r="F5126" s="45">
        <v>9.8476681E-4</v>
      </c>
      <c r="G5126" s="45">
        <v>1.06877216E-3</v>
      </c>
      <c r="H5126" s="45">
        <v>3.6695785999999999E-3</v>
      </c>
    </row>
    <row r="5127" spans="1:8" x14ac:dyDescent="0.35">
      <c r="A5127" s="45" t="s">
        <v>165</v>
      </c>
      <c r="B5127" s="45" t="s">
        <v>70</v>
      </c>
      <c r="C5127" s="45" t="s">
        <v>45</v>
      </c>
      <c r="D5127" s="45">
        <v>400</v>
      </c>
      <c r="E5127" s="45">
        <v>6.0465564799999996E-3</v>
      </c>
      <c r="F5127" s="45">
        <v>8.1374397000000005E-4</v>
      </c>
      <c r="G5127" s="45">
        <v>1.1161455900000001E-3</v>
      </c>
      <c r="H5127" s="45">
        <v>4.1166664299999997E-3</v>
      </c>
    </row>
    <row r="5128" spans="1:8" x14ac:dyDescent="0.35">
      <c r="A5128" s="45" t="s">
        <v>165</v>
      </c>
      <c r="B5128" s="45" t="s">
        <v>71</v>
      </c>
      <c r="C5128" s="45" t="s">
        <v>45</v>
      </c>
      <c r="D5128" s="45">
        <v>74</v>
      </c>
      <c r="E5128" s="45">
        <v>5.8115925800000003E-3</v>
      </c>
      <c r="F5128" s="45">
        <v>9.6487087000000004E-4</v>
      </c>
      <c r="G5128" s="45">
        <v>1.14129734E-3</v>
      </c>
      <c r="H5128" s="45">
        <v>3.70542393E-3</v>
      </c>
    </row>
    <row r="5129" spans="1:8" x14ac:dyDescent="0.35">
      <c r="A5129" s="45" t="s">
        <v>165</v>
      </c>
      <c r="B5129" s="45" t="s">
        <v>69</v>
      </c>
      <c r="C5129" s="45" t="s">
        <v>46</v>
      </c>
      <c r="D5129" s="45">
        <v>66</v>
      </c>
      <c r="E5129" s="45">
        <v>6.2868263799999999E-3</v>
      </c>
      <c r="F5129" s="45">
        <v>7.8791362999999998E-4</v>
      </c>
      <c r="G5129" s="45">
        <v>1.2110687899999999E-3</v>
      </c>
      <c r="H5129" s="45">
        <v>4.2878434400000004E-3</v>
      </c>
    </row>
    <row r="5130" spans="1:8" x14ac:dyDescent="0.35">
      <c r="A5130" s="45" t="s">
        <v>165</v>
      </c>
      <c r="B5130" s="45" t="s">
        <v>70</v>
      </c>
      <c r="C5130" s="45" t="s">
        <v>46</v>
      </c>
      <c r="D5130" s="45">
        <v>188</v>
      </c>
      <c r="E5130" s="45">
        <v>6.83799965E-3</v>
      </c>
      <c r="F5130" s="45">
        <v>6.3817449000000003E-4</v>
      </c>
      <c r="G5130" s="45">
        <v>1.45420828E-3</v>
      </c>
      <c r="H5130" s="45">
        <v>4.7456163699999996E-3</v>
      </c>
    </row>
    <row r="5131" spans="1:8" x14ac:dyDescent="0.35">
      <c r="A5131" s="45" t="s">
        <v>165</v>
      </c>
      <c r="B5131" s="45" t="s">
        <v>71</v>
      </c>
      <c r="C5131" s="45" t="s">
        <v>46</v>
      </c>
      <c r="D5131" s="45">
        <v>26</v>
      </c>
      <c r="E5131" s="45">
        <v>6.0024926499999999E-3</v>
      </c>
      <c r="F5131" s="45">
        <v>1.04834382E-3</v>
      </c>
      <c r="G5131" s="45">
        <v>1.1413815899999999E-3</v>
      </c>
      <c r="H5131" s="45">
        <v>3.8127668999999999E-3</v>
      </c>
    </row>
    <row r="5132" spans="1:8" x14ac:dyDescent="0.35">
      <c r="A5132" s="45" t="s">
        <v>165</v>
      </c>
      <c r="B5132" s="45" t="s">
        <v>69</v>
      </c>
      <c r="C5132" s="45" t="s">
        <v>47</v>
      </c>
      <c r="D5132" s="45">
        <v>33</v>
      </c>
      <c r="E5132" s="45">
        <v>5.1750138000000003E-3</v>
      </c>
      <c r="F5132" s="45">
        <v>1.1644195E-4</v>
      </c>
      <c r="G5132" s="45">
        <v>1.20615858E-3</v>
      </c>
      <c r="H5132" s="45">
        <v>3.8401372599999998E-3</v>
      </c>
    </row>
    <row r="5133" spans="1:8" x14ac:dyDescent="0.35">
      <c r="A5133" s="45" t="s">
        <v>165</v>
      </c>
      <c r="B5133" s="45" t="s">
        <v>70</v>
      </c>
      <c r="C5133" s="45" t="s">
        <v>47</v>
      </c>
      <c r="D5133" s="45">
        <v>134</v>
      </c>
      <c r="E5133" s="45">
        <v>7.1429309300000002E-3</v>
      </c>
      <c r="F5133" s="45">
        <v>5.4821353999999999E-4</v>
      </c>
      <c r="G5133" s="45">
        <v>1.48640453E-3</v>
      </c>
      <c r="H5133" s="45">
        <v>5.0960473099999999E-3</v>
      </c>
    </row>
    <row r="5134" spans="1:8" x14ac:dyDescent="0.35">
      <c r="A5134" s="45" t="s">
        <v>165</v>
      </c>
      <c r="B5134" s="45" t="s">
        <v>71</v>
      </c>
      <c r="C5134" s="45" t="s">
        <v>47</v>
      </c>
      <c r="D5134" s="45">
        <v>17</v>
      </c>
      <c r="E5134" s="45">
        <v>5.4309638399999997E-3</v>
      </c>
      <c r="F5134" s="45">
        <v>2.308004E-4</v>
      </c>
      <c r="G5134" s="45">
        <v>2.7294386700000002E-3</v>
      </c>
      <c r="H5134" s="45">
        <v>2.4584692699999998E-3</v>
      </c>
    </row>
    <row r="5135" spans="1:8" x14ac:dyDescent="0.35">
      <c r="A5135" s="45" t="s">
        <v>165</v>
      </c>
      <c r="B5135" s="45" t="s">
        <v>69</v>
      </c>
      <c r="C5135" s="45" t="s">
        <v>48</v>
      </c>
      <c r="D5135" s="45">
        <v>230</v>
      </c>
      <c r="E5135" s="45">
        <v>5.01328481E-3</v>
      </c>
      <c r="F5135" s="45">
        <v>9.7735484000000005E-4</v>
      </c>
      <c r="G5135" s="45">
        <v>7.1215755999999998E-4</v>
      </c>
      <c r="H5135" s="45">
        <v>3.32377189E-3</v>
      </c>
    </row>
    <row r="5136" spans="1:8" x14ac:dyDescent="0.35">
      <c r="A5136" s="45" t="s">
        <v>165</v>
      </c>
      <c r="B5136" s="45" t="s">
        <v>70</v>
      </c>
      <c r="C5136" s="45" t="s">
        <v>48</v>
      </c>
      <c r="D5136" s="45">
        <v>481</v>
      </c>
      <c r="E5136" s="45">
        <v>5.2114131000000003E-3</v>
      </c>
      <c r="F5136" s="45">
        <v>7.7096304E-4</v>
      </c>
      <c r="G5136" s="45">
        <v>7.1456047999999997E-4</v>
      </c>
      <c r="H5136" s="45">
        <v>3.7258891000000001E-3</v>
      </c>
    </row>
    <row r="5137" spans="1:8" x14ac:dyDescent="0.35">
      <c r="A5137" s="45" t="s">
        <v>165</v>
      </c>
      <c r="B5137" s="45" t="s">
        <v>71</v>
      </c>
      <c r="C5137" s="45" t="s">
        <v>48</v>
      </c>
      <c r="D5137" s="45">
        <v>31</v>
      </c>
      <c r="E5137" s="45">
        <v>5.1108868600000003E-3</v>
      </c>
      <c r="F5137" s="45">
        <v>8.2885280999999995E-4</v>
      </c>
      <c r="G5137" s="45">
        <v>6.7390957999999995E-4</v>
      </c>
      <c r="H5137" s="45">
        <v>3.6081240500000001E-3</v>
      </c>
    </row>
    <row r="5138" spans="1:8" x14ac:dyDescent="0.35">
      <c r="A5138" s="45" t="s">
        <v>165</v>
      </c>
      <c r="B5138" s="45" t="s">
        <v>69</v>
      </c>
      <c r="C5138" s="45" t="s">
        <v>49</v>
      </c>
      <c r="D5138" s="45">
        <v>96</v>
      </c>
      <c r="E5138" s="45">
        <v>7.2427177399999997E-3</v>
      </c>
      <c r="F5138" s="45">
        <v>1.08699823E-3</v>
      </c>
      <c r="G5138" s="45">
        <v>1.1072528299999999E-3</v>
      </c>
      <c r="H5138" s="45">
        <v>5.0484661899999998E-3</v>
      </c>
    </row>
    <row r="5139" spans="1:8" x14ac:dyDescent="0.35">
      <c r="A5139" s="45" t="s">
        <v>165</v>
      </c>
      <c r="B5139" s="45" t="s">
        <v>70</v>
      </c>
      <c r="C5139" s="45" t="s">
        <v>49</v>
      </c>
      <c r="D5139" s="45">
        <v>333</v>
      </c>
      <c r="E5139" s="45">
        <v>6.6632254899999998E-3</v>
      </c>
      <c r="F5139" s="45">
        <v>7.7907743E-4</v>
      </c>
      <c r="G5139" s="45">
        <v>1.0289453699999999E-3</v>
      </c>
      <c r="H5139" s="45">
        <v>4.8552021799999996E-3</v>
      </c>
    </row>
    <row r="5140" spans="1:8" x14ac:dyDescent="0.35">
      <c r="A5140" s="45" t="s">
        <v>165</v>
      </c>
      <c r="B5140" s="45" t="s">
        <v>71</v>
      </c>
      <c r="C5140" s="45" t="s">
        <v>49</v>
      </c>
      <c r="D5140" s="45">
        <v>53</v>
      </c>
      <c r="E5140" s="45">
        <v>6.7998774400000002E-3</v>
      </c>
      <c r="F5140" s="45">
        <v>8.8159480999999999E-4</v>
      </c>
      <c r="G5140" s="45">
        <v>1.2222656499999999E-3</v>
      </c>
      <c r="H5140" s="45">
        <v>4.6960165300000004E-3</v>
      </c>
    </row>
    <row r="5141" spans="1:8" x14ac:dyDescent="0.35">
      <c r="A5141" s="45" t="s">
        <v>165</v>
      </c>
      <c r="B5141" s="45" t="s">
        <v>69</v>
      </c>
      <c r="C5141" s="45" t="s">
        <v>50</v>
      </c>
      <c r="D5141" s="45">
        <v>86</v>
      </c>
      <c r="E5141" s="45">
        <v>6.4973619499999998E-3</v>
      </c>
      <c r="F5141" s="45">
        <v>7.6119698999999996E-4</v>
      </c>
      <c r="G5141" s="45">
        <v>1.76518067E-3</v>
      </c>
      <c r="H5141" s="45">
        <v>3.9709837800000003E-3</v>
      </c>
    </row>
    <row r="5142" spans="1:8" x14ac:dyDescent="0.35">
      <c r="A5142" s="45" t="s">
        <v>165</v>
      </c>
      <c r="B5142" s="45" t="s">
        <v>70</v>
      </c>
      <c r="C5142" s="45" t="s">
        <v>50</v>
      </c>
      <c r="D5142" s="45">
        <v>182</v>
      </c>
      <c r="E5142" s="45">
        <v>7.5740229500000002E-3</v>
      </c>
      <c r="F5142" s="45">
        <v>6.0763867E-4</v>
      </c>
      <c r="G5142" s="45">
        <v>1.9392295099999999E-3</v>
      </c>
      <c r="H5142" s="45">
        <v>5.0271543100000003E-3</v>
      </c>
    </row>
    <row r="5143" spans="1:8" x14ac:dyDescent="0.35">
      <c r="A5143" s="45" t="s">
        <v>165</v>
      </c>
      <c r="B5143" s="45" t="s">
        <v>71</v>
      </c>
      <c r="C5143" s="45" t="s">
        <v>50</v>
      </c>
      <c r="D5143" s="45">
        <v>49</v>
      </c>
      <c r="E5143" s="45">
        <v>7.2970991499999999E-3</v>
      </c>
      <c r="F5143" s="45">
        <v>7.7569892999999998E-4</v>
      </c>
      <c r="G5143" s="45">
        <v>1.56816866E-3</v>
      </c>
      <c r="H5143" s="45">
        <v>4.9532310399999996E-3</v>
      </c>
    </row>
    <row r="5144" spans="1:8" x14ac:dyDescent="0.35">
      <c r="A5144" s="45" t="s">
        <v>165</v>
      </c>
      <c r="B5144" s="45" t="s">
        <v>69</v>
      </c>
      <c r="C5144" s="45" t="s">
        <v>51</v>
      </c>
      <c r="D5144" s="45">
        <v>140</v>
      </c>
      <c r="E5144" s="45">
        <v>5.8988919500000004E-3</v>
      </c>
      <c r="F5144" s="45">
        <v>9.305553E-4</v>
      </c>
      <c r="G5144" s="45">
        <v>7.2056853000000004E-4</v>
      </c>
      <c r="H5144" s="45">
        <v>4.2477676099999997E-3</v>
      </c>
    </row>
    <row r="5145" spans="1:8" x14ac:dyDescent="0.35">
      <c r="A5145" s="45" t="s">
        <v>165</v>
      </c>
      <c r="B5145" s="45" t="s">
        <v>70</v>
      </c>
      <c r="C5145" s="45" t="s">
        <v>51</v>
      </c>
      <c r="D5145" s="45">
        <v>277</v>
      </c>
      <c r="E5145" s="45">
        <v>6.4513134300000002E-3</v>
      </c>
      <c r="F5145" s="45">
        <v>7.5482160000000002E-4</v>
      </c>
      <c r="G5145" s="45">
        <v>7.6184121E-4</v>
      </c>
      <c r="H5145" s="45">
        <v>4.9346501000000001E-3</v>
      </c>
    </row>
    <row r="5146" spans="1:8" x14ac:dyDescent="0.35">
      <c r="A5146" s="45" t="s">
        <v>165</v>
      </c>
      <c r="B5146" s="45" t="s">
        <v>71</v>
      </c>
      <c r="C5146" s="45" t="s">
        <v>51</v>
      </c>
      <c r="D5146" s="45">
        <v>66</v>
      </c>
      <c r="E5146" s="45">
        <v>6.4649969500000003E-3</v>
      </c>
      <c r="F5146" s="45">
        <v>8.4367958999999998E-4</v>
      </c>
      <c r="G5146" s="45">
        <v>9.9045992999999993E-4</v>
      </c>
      <c r="H5146" s="45">
        <v>4.6308569299999998E-3</v>
      </c>
    </row>
    <row r="5147" spans="1:8" x14ac:dyDescent="0.35">
      <c r="A5147" s="45" t="s">
        <v>165</v>
      </c>
      <c r="B5147" s="45" t="s">
        <v>69</v>
      </c>
      <c r="C5147" s="45" t="s">
        <v>52</v>
      </c>
      <c r="D5147" s="45">
        <v>205</v>
      </c>
      <c r="E5147" s="45">
        <v>3.9870142199999997E-3</v>
      </c>
      <c r="F5147" s="45">
        <v>7.1245458999999998E-4</v>
      </c>
      <c r="G5147" s="45">
        <v>4.1135929000000001E-4</v>
      </c>
      <c r="H5147" s="45">
        <v>2.86319984E-3</v>
      </c>
    </row>
    <row r="5148" spans="1:8" x14ac:dyDescent="0.35">
      <c r="A5148" s="45" t="s">
        <v>165</v>
      </c>
      <c r="B5148" s="45" t="s">
        <v>70</v>
      </c>
      <c r="C5148" s="45" t="s">
        <v>52</v>
      </c>
      <c r="D5148" s="45">
        <v>310</v>
      </c>
      <c r="E5148" s="45">
        <v>4.4288005299999997E-3</v>
      </c>
      <c r="F5148" s="45">
        <v>6.2257293999999999E-4</v>
      </c>
      <c r="G5148" s="45">
        <v>4.3540897E-4</v>
      </c>
      <c r="H5148" s="45">
        <v>3.37081816E-3</v>
      </c>
    </row>
    <row r="5149" spans="1:8" x14ac:dyDescent="0.35">
      <c r="A5149" s="45" t="s">
        <v>165</v>
      </c>
      <c r="B5149" s="45" t="s">
        <v>71</v>
      </c>
      <c r="C5149" s="45" t="s">
        <v>52</v>
      </c>
      <c r="D5149" s="45">
        <v>41</v>
      </c>
      <c r="E5149" s="45">
        <v>3.9699071400000003E-3</v>
      </c>
      <c r="F5149" s="45">
        <v>8.1498400000000004E-4</v>
      </c>
      <c r="G5149" s="45">
        <v>4.2569985E-4</v>
      </c>
      <c r="H5149" s="45">
        <v>2.7292228899999998E-3</v>
      </c>
    </row>
    <row r="5150" spans="1:8" x14ac:dyDescent="0.35">
      <c r="A5150" s="45" t="s">
        <v>165</v>
      </c>
      <c r="B5150" s="45" t="s">
        <v>69</v>
      </c>
      <c r="C5150" s="45" t="s">
        <v>53</v>
      </c>
      <c r="D5150" s="45">
        <v>30</v>
      </c>
      <c r="E5150" s="45">
        <v>5.7148917500000002E-3</v>
      </c>
      <c r="F5150" s="45">
        <v>6.5354908999999998E-4</v>
      </c>
      <c r="G5150" s="45">
        <v>1.15702133E-3</v>
      </c>
      <c r="H5150" s="45">
        <v>3.90432069E-3</v>
      </c>
    </row>
    <row r="5151" spans="1:8" x14ac:dyDescent="0.35">
      <c r="A5151" s="45" t="s">
        <v>165</v>
      </c>
      <c r="B5151" s="45" t="s">
        <v>70</v>
      </c>
      <c r="C5151" s="45" t="s">
        <v>53</v>
      </c>
      <c r="D5151" s="45">
        <v>120</v>
      </c>
      <c r="E5151" s="45">
        <v>6.4676888300000002E-3</v>
      </c>
      <c r="F5151" s="45">
        <v>5.5574821000000003E-4</v>
      </c>
      <c r="G5151" s="45">
        <v>1.1425537700000001E-3</v>
      </c>
      <c r="H5151" s="45">
        <v>4.76938632E-3</v>
      </c>
    </row>
    <row r="5152" spans="1:8" x14ac:dyDescent="0.35">
      <c r="A5152" s="45" t="s">
        <v>165</v>
      </c>
      <c r="B5152" s="45" t="s">
        <v>71</v>
      </c>
      <c r="C5152" s="45" t="s">
        <v>53</v>
      </c>
      <c r="D5152" s="45">
        <v>33</v>
      </c>
      <c r="E5152" s="45">
        <v>5.5422275599999998E-3</v>
      </c>
      <c r="F5152" s="45">
        <v>5.1697509999999996E-4</v>
      </c>
      <c r="G5152" s="45">
        <v>1.2717450499999999E-3</v>
      </c>
      <c r="H5152" s="45">
        <v>3.7535071000000001E-3</v>
      </c>
    </row>
    <row r="5153" spans="1:8" x14ac:dyDescent="0.35">
      <c r="A5153" s="45" t="s">
        <v>165</v>
      </c>
      <c r="B5153" s="45" t="s">
        <v>69</v>
      </c>
      <c r="C5153" s="45" t="s">
        <v>54</v>
      </c>
      <c r="D5153" s="45">
        <v>543</v>
      </c>
      <c r="E5153" s="45">
        <v>4.55240495E-3</v>
      </c>
      <c r="F5153" s="45">
        <v>1.09800212E-3</v>
      </c>
      <c r="G5153" s="45">
        <v>5.4756217E-4</v>
      </c>
      <c r="H5153" s="45">
        <v>2.9068402E-3</v>
      </c>
    </row>
    <row r="5154" spans="1:8" x14ac:dyDescent="0.35">
      <c r="A5154" s="45" t="s">
        <v>165</v>
      </c>
      <c r="B5154" s="45" t="s">
        <v>70</v>
      </c>
      <c r="C5154" s="45" t="s">
        <v>54</v>
      </c>
      <c r="D5154" s="45">
        <v>961</v>
      </c>
      <c r="E5154" s="45">
        <v>4.3674001399999999E-3</v>
      </c>
      <c r="F5154" s="45">
        <v>7.4736457000000004E-4</v>
      </c>
      <c r="G5154" s="45">
        <v>5.8780854999999996E-4</v>
      </c>
      <c r="H5154" s="45">
        <v>3.03222651E-3</v>
      </c>
    </row>
    <row r="5155" spans="1:8" x14ac:dyDescent="0.35">
      <c r="A5155" s="45" t="s">
        <v>165</v>
      </c>
      <c r="B5155" s="45" t="s">
        <v>71</v>
      </c>
      <c r="C5155" s="45" t="s">
        <v>54</v>
      </c>
      <c r="D5155" s="45">
        <v>166</v>
      </c>
      <c r="E5155" s="45">
        <v>4.1092841099999999E-3</v>
      </c>
      <c r="F5155" s="45">
        <v>8.9587491999999996E-4</v>
      </c>
      <c r="G5155" s="45">
        <v>5.9118392999999998E-4</v>
      </c>
      <c r="H5155" s="45">
        <v>2.6222247599999998E-3</v>
      </c>
    </row>
    <row r="5156" spans="1:8" x14ac:dyDescent="0.35">
      <c r="A5156" s="45" t="s">
        <v>165</v>
      </c>
      <c r="B5156" s="45" t="s">
        <v>69</v>
      </c>
      <c r="C5156" s="45" t="s">
        <v>55</v>
      </c>
      <c r="D5156" s="45">
        <v>114</v>
      </c>
      <c r="E5156" s="45">
        <v>5.4519978000000004E-3</v>
      </c>
      <c r="F5156" s="45">
        <v>9.3384478E-4</v>
      </c>
      <c r="G5156" s="45">
        <v>1.16827056E-3</v>
      </c>
      <c r="H5156" s="45">
        <v>3.3498819799999999E-3</v>
      </c>
    </row>
    <row r="5157" spans="1:8" x14ac:dyDescent="0.35">
      <c r="A5157" s="45" t="s">
        <v>165</v>
      </c>
      <c r="B5157" s="45" t="s">
        <v>70</v>
      </c>
      <c r="C5157" s="45" t="s">
        <v>55</v>
      </c>
      <c r="D5157" s="45">
        <v>221</v>
      </c>
      <c r="E5157" s="45">
        <v>6.51892676E-3</v>
      </c>
      <c r="F5157" s="45">
        <v>7.3309427E-4</v>
      </c>
      <c r="G5157" s="45">
        <v>1.2859788800000001E-3</v>
      </c>
      <c r="H5157" s="45">
        <v>4.4998531200000002E-3</v>
      </c>
    </row>
    <row r="5158" spans="1:8" x14ac:dyDescent="0.35">
      <c r="A5158" s="45" t="s">
        <v>165</v>
      </c>
      <c r="B5158" s="45" t="s">
        <v>71</v>
      </c>
      <c r="C5158" s="45" t="s">
        <v>55</v>
      </c>
      <c r="D5158" s="45">
        <v>42</v>
      </c>
      <c r="E5158" s="45">
        <v>5.8245147899999997E-3</v>
      </c>
      <c r="F5158" s="45">
        <v>8.2038117999999995E-4</v>
      </c>
      <c r="G5158" s="45">
        <v>1.5812387299999999E-3</v>
      </c>
      <c r="H5158" s="45">
        <v>3.4228943999999998E-3</v>
      </c>
    </row>
    <row r="5159" spans="1:8" x14ac:dyDescent="0.35">
      <c r="A5159" s="45" t="s">
        <v>165</v>
      </c>
      <c r="B5159" s="45" t="s">
        <v>69</v>
      </c>
      <c r="C5159" s="45" t="s">
        <v>56</v>
      </c>
      <c r="D5159" s="45">
        <v>295</v>
      </c>
      <c r="E5159" s="45">
        <v>5.2224574099999999E-3</v>
      </c>
      <c r="F5159" s="45">
        <v>1.1580741600000001E-3</v>
      </c>
      <c r="G5159" s="45">
        <v>7.1100103000000005E-4</v>
      </c>
      <c r="H5159" s="45">
        <v>3.3533817599999999E-3</v>
      </c>
    </row>
    <row r="5160" spans="1:8" x14ac:dyDescent="0.35">
      <c r="A5160" s="45" t="s">
        <v>165</v>
      </c>
      <c r="B5160" s="45" t="s">
        <v>70</v>
      </c>
      <c r="C5160" s="45" t="s">
        <v>56</v>
      </c>
      <c r="D5160" s="45">
        <v>665</v>
      </c>
      <c r="E5160" s="45">
        <v>5.4058059500000002E-3</v>
      </c>
      <c r="F5160" s="45">
        <v>8.4066043000000003E-4</v>
      </c>
      <c r="G5160" s="45">
        <v>7.3609347000000002E-4</v>
      </c>
      <c r="H5160" s="45">
        <v>3.8290515599999999E-3</v>
      </c>
    </row>
    <row r="5161" spans="1:8" x14ac:dyDescent="0.35">
      <c r="A5161" s="45" t="s">
        <v>165</v>
      </c>
      <c r="B5161" s="45" t="s">
        <v>71</v>
      </c>
      <c r="C5161" s="45" t="s">
        <v>56</v>
      </c>
      <c r="D5161" s="45">
        <v>77</v>
      </c>
      <c r="E5161" s="45">
        <v>4.8322508499999998E-3</v>
      </c>
      <c r="F5161" s="45">
        <v>8.9195501999999997E-4</v>
      </c>
      <c r="G5161" s="45">
        <v>7.6659427999999996E-4</v>
      </c>
      <c r="H5161" s="45">
        <v>3.1737011000000002E-3</v>
      </c>
    </row>
    <row r="5162" spans="1:8" x14ac:dyDescent="0.35">
      <c r="A5162" s="45" t="s">
        <v>166</v>
      </c>
      <c r="B5162" s="45" t="s">
        <v>69</v>
      </c>
      <c r="C5162" s="45" t="s">
        <v>9</v>
      </c>
      <c r="D5162" s="45">
        <v>9032</v>
      </c>
      <c r="E5162" s="45">
        <v>5.0141828699999998E-3</v>
      </c>
      <c r="F5162" s="45">
        <v>1.00640856E-3</v>
      </c>
      <c r="G5162" s="45">
        <v>7.8165981999999995E-4</v>
      </c>
      <c r="H5162" s="45">
        <v>3.2254194600000001E-3</v>
      </c>
    </row>
    <row r="5163" spans="1:8" x14ac:dyDescent="0.35">
      <c r="A5163" s="45" t="s">
        <v>166</v>
      </c>
      <c r="B5163" s="45" t="s">
        <v>70</v>
      </c>
      <c r="C5163" s="45" t="s">
        <v>9</v>
      </c>
      <c r="D5163" s="45">
        <v>14517</v>
      </c>
      <c r="E5163" s="45">
        <v>5.9165122400000004E-3</v>
      </c>
      <c r="F5163" s="45">
        <v>8.1417771E-4</v>
      </c>
      <c r="G5163" s="45">
        <v>9.9966745000000003E-4</v>
      </c>
      <c r="H5163" s="45">
        <v>4.10175769E-3</v>
      </c>
    </row>
    <row r="5164" spans="1:8" x14ac:dyDescent="0.35">
      <c r="A5164" s="45" t="s">
        <v>166</v>
      </c>
      <c r="B5164" s="45" t="s">
        <v>71</v>
      </c>
      <c r="C5164" s="45" t="s">
        <v>9</v>
      </c>
      <c r="D5164" s="45">
        <v>2497</v>
      </c>
      <c r="E5164" s="45">
        <v>5.4995019400000001E-3</v>
      </c>
      <c r="F5164" s="45">
        <v>9.0414491999999996E-4</v>
      </c>
      <c r="G5164" s="45">
        <v>1.00620257E-3</v>
      </c>
      <c r="H5164" s="45">
        <v>3.5882501099999999E-3</v>
      </c>
    </row>
    <row r="5165" spans="1:8" x14ac:dyDescent="0.35">
      <c r="A5165" s="45" t="s">
        <v>166</v>
      </c>
      <c r="B5165" s="45" t="s">
        <v>69</v>
      </c>
      <c r="C5165" s="45" t="s">
        <v>14</v>
      </c>
      <c r="D5165" s="45">
        <v>223</v>
      </c>
      <c r="E5165" s="45">
        <v>5.72766126E-3</v>
      </c>
      <c r="F5165" s="45">
        <v>1.33781739E-3</v>
      </c>
      <c r="G5165" s="45">
        <v>8.1729546000000001E-4</v>
      </c>
      <c r="H5165" s="45">
        <v>3.5725479399999998E-3</v>
      </c>
    </row>
    <row r="5166" spans="1:8" x14ac:dyDescent="0.35">
      <c r="A5166" s="45" t="s">
        <v>166</v>
      </c>
      <c r="B5166" s="45" t="s">
        <v>70</v>
      </c>
      <c r="C5166" s="45" t="s">
        <v>14</v>
      </c>
      <c r="D5166" s="45">
        <v>232</v>
      </c>
      <c r="E5166" s="45">
        <v>6.72513546E-3</v>
      </c>
      <c r="F5166" s="45">
        <v>1.1472299499999999E-3</v>
      </c>
      <c r="G5166" s="45">
        <v>1.04790245E-3</v>
      </c>
      <c r="H5166" s="45">
        <v>4.5300025400000004E-3</v>
      </c>
    </row>
    <row r="5167" spans="1:8" x14ac:dyDescent="0.35">
      <c r="A5167" s="45" t="s">
        <v>166</v>
      </c>
      <c r="B5167" s="45" t="s">
        <v>71</v>
      </c>
      <c r="C5167" s="45" t="s">
        <v>14</v>
      </c>
      <c r="D5167" s="45">
        <v>77</v>
      </c>
      <c r="E5167" s="45">
        <v>5.5496931399999999E-3</v>
      </c>
      <c r="F5167" s="45">
        <v>1.1686806500000001E-3</v>
      </c>
      <c r="G5167" s="45">
        <v>7.7395961000000001E-4</v>
      </c>
      <c r="H5167" s="45">
        <v>3.60705241E-3</v>
      </c>
    </row>
    <row r="5168" spans="1:8" x14ac:dyDescent="0.35">
      <c r="A5168" s="45" t="s">
        <v>166</v>
      </c>
      <c r="B5168" s="45" t="s">
        <v>69</v>
      </c>
      <c r="C5168" s="45" t="s">
        <v>15</v>
      </c>
      <c r="D5168" s="45">
        <v>96</v>
      </c>
      <c r="E5168" s="45">
        <v>5.4418641599999996E-3</v>
      </c>
      <c r="F5168" s="45">
        <v>1.1272663499999999E-3</v>
      </c>
      <c r="G5168" s="45">
        <v>1.2287806500000001E-3</v>
      </c>
      <c r="H5168" s="45">
        <v>3.0858167000000001E-3</v>
      </c>
    </row>
    <row r="5169" spans="1:8" x14ac:dyDescent="0.35">
      <c r="A5169" s="45" t="s">
        <v>166</v>
      </c>
      <c r="B5169" s="45" t="s">
        <v>70</v>
      </c>
      <c r="C5169" s="45" t="s">
        <v>15</v>
      </c>
      <c r="D5169" s="45">
        <v>186</v>
      </c>
      <c r="E5169" s="45">
        <v>6.7715175599999998E-3</v>
      </c>
      <c r="F5169" s="45">
        <v>9.4191782999999995E-4</v>
      </c>
      <c r="G5169" s="45">
        <v>1.4737029799999999E-3</v>
      </c>
      <c r="H5169" s="45">
        <v>4.3558963200000002E-3</v>
      </c>
    </row>
    <row r="5170" spans="1:8" x14ac:dyDescent="0.35">
      <c r="A5170" s="45" t="s">
        <v>166</v>
      </c>
      <c r="B5170" s="45" t="s">
        <v>71</v>
      </c>
      <c r="C5170" s="45" t="s">
        <v>15</v>
      </c>
      <c r="D5170" s="45">
        <v>21</v>
      </c>
      <c r="E5170" s="45">
        <v>4.9432316700000001E-3</v>
      </c>
      <c r="F5170" s="45">
        <v>8.0687800000000002E-4</v>
      </c>
      <c r="G5170" s="45">
        <v>1.2488974400000001E-3</v>
      </c>
      <c r="H5170" s="45">
        <v>2.88745568E-3</v>
      </c>
    </row>
    <row r="5171" spans="1:8" x14ac:dyDescent="0.35">
      <c r="A5171" s="45" t="s">
        <v>166</v>
      </c>
      <c r="B5171" s="45" t="s">
        <v>69</v>
      </c>
      <c r="C5171" s="45" t="s">
        <v>16</v>
      </c>
      <c r="D5171" s="45">
        <v>123</v>
      </c>
      <c r="E5171" s="45">
        <v>4.75826158E-3</v>
      </c>
      <c r="F5171" s="45">
        <v>7.7706238999999998E-4</v>
      </c>
      <c r="G5171" s="45">
        <v>4.5167093999999997E-4</v>
      </c>
      <c r="H5171" s="45">
        <v>3.5295277600000002E-3</v>
      </c>
    </row>
    <row r="5172" spans="1:8" x14ac:dyDescent="0.35">
      <c r="A5172" s="45" t="s">
        <v>166</v>
      </c>
      <c r="B5172" s="45" t="s">
        <v>70</v>
      </c>
      <c r="C5172" s="45" t="s">
        <v>16</v>
      </c>
      <c r="D5172" s="45">
        <v>204</v>
      </c>
      <c r="E5172" s="45">
        <v>5.5404636499999998E-3</v>
      </c>
      <c r="F5172" s="45">
        <v>5.9492984999999997E-4</v>
      </c>
      <c r="G5172" s="45">
        <v>4.9325957000000001E-4</v>
      </c>
      <c r="H5172" s="45">
        <v>4.4522737200000002E-3</v>
      </c>
    </row>
    <row r="5173" spans="1:8" x14ac:dyDescent="0.35">
      <c r="A5173" s="45" t="s">
        <v>166</v>
      </c>
      <c r="B5173" s="45" t="s">
        <v>71</v>
      </c>
      <c r="C5173" s="45" t="s">
        <v>16</v>
      </c>
      <c r="D5173" s="45">
        <v>24</v>
      </c>
      <c r="E5173" s="45">
        <v>4.2910877199999996E-3</v>
      </c>
      <c r="F5173" s="45">
        <v>5.8593719999999998E-4</v>
      </c>
      <c r="G5173" s="45">
        <v>5.2372664000000001E-4</v>
      </c>
      <c r="H5173" s="45">
        <v>3.1814234000000002E-3</v>
      </c>
    </row>
    <row r="5174" spans="1:8" x14ac:dyDescent="0.35">
      <c r="A5174" s="45" t="s">
        <v>166</v>
      </c>
      <c r="B5174" s="45" t="s">
        <v>69</v>
      </c>
      <c r="C5174" s="45" t="s">
        <v>17</v>
      </c>
      <c r="D5174" s="45">
        <v>99</v>
      </c>
      <c r="E5174" s="45">
        <v>6.3317197200000001E-3</v>
      </c>
      <c r="F5174" s="45">
        <v>9.3130353000000002E-4</v>
      </c>
      <c r="G5174" s="45">
        <v>1.06352854E-3</v>
      </c>
      <c r="H5174" s="45">
        <v>4.3368871299999997E-3</v>
      </c>
    </row>
    <row r="5175" spans="1:8" x14ac:dyDescent="0.35">
      <c r="A5175" s="45" t="s">
        <v>166</v>
      </c>
      <c r="B5175" s="45" t="s">
        <v>70</v>
      </c>
      <c r="C5175" s="45" t="s">
        <v>17</v>
      </c>
      <c r="D5175" s="45">
        <v>179</v>
      </c>
      <c r="E5175" s="45">
        <v>6.6382162199999997E-3</v>
      </c>
      <c r="F5175" s="45">
        <v>6.2894399000000003E-4</v>
      </c>
      <c r="G5175" s="45">
        <v>9.9582274999999998E-4</v>
      </c>
      <c r="H5175" s="45">
        <v>5.0134489699999998E-3</v>
      </c>
    </row>
    <row r="5176" spans="1:8" x14ac:dyDescent="0.35">
      <c r="A5176" s="45" t="s">
        <v>166</v>
      </c>
      <c r="B5176" s="45" t="s">
        <v>71</v>
      </c>
      <c r="C5176" s="45" t="s">
        <v>17</v>
      </c>
      <c r="D5176" s="45">
        <v>24</v>
      </c>
      <c r="E5176" s="45">
        <v>5.1003084099999997E-3</v>
      </c>
      <c r="F5176" s="45">
        <v>6.8913942999999998E-4</v>
      </c>
      <c r="G5176" s="45">
        <v>1.1313654699999999E-3</v>
      </c>
      <c r="H5176" s="45">
        <v>3.2798029700000001E-3</v>
      </c>
    </row>
    <row r="5177" spans="1:8" x14ac:dyDescent="0.35">
      <c r="A5177" s="45" t="s">
        <v>166</v>
      </c>
      <c r="B5177" s="45" t="s">
        <v>69</v>
      </c>
      <c r="C5177" s="45" t="s">
        <v>18</v>
      </c>
      <c r="D5177" s="45">
        <v>33</v>
      </c>
      <c r="E5177" s="45">
        <v>5.74494923E-3</v>
      </c>
      <c r="F5177" s="45">
        <v>6.8181793999999997E-4</v>
      </c>
      <c r="G5177" s="45">
        <v>1.1265429799999999E-3</v>
      </c>
      <c r="H5177" s="45">
        <v>3.9365879299999998E-3</v>
      </c>
    </row>
    <row r="5178" spans="1:8" x14ac:dyDescent="0.35">
      <c r="A5178" s="45" t="s">
        <v>166</v>
      </c>
      <c r="B5178" s="45" t="s">
        <v>70</v>
      </c>
      <c r="C5178" s="45" t="s">
        <v>18</v>
      </c>
      <c r="D5178" s="45">
        <v>185</v>
      </c>
      <c r="E5178" s="45">
        <v>6.7423671300000003E-3</v>
      </c>
      <c r="F5178" s="45">
        <v>7.0101327000000001E-4</v>
      </c>
      <c r="G5178" s="45">
        <v>1.38926403E-3</v>
      </c>
      <c r="H5178" s="45">
        <v>4.6520893700000001E-3</v>
      </c>
    </row>
    <row r="5179" spans="1:8" x14ac:dyDescent="0.35">
      <c r="A5179" s="45" t="s">
        <v>166</v>
      </c>
      <c r="B5179" s="45" t="s">
        <v>71</v>
      </c>
      <c r="C5179" s="45" t="s">
        <v>18</v>
      </c>
      <c r="D5179" s="45">
        <v>34</v>
      </c>
      <c r="E5179" s="45">
        <v>6.0988559499999999E-3</v>
      </c>
      <c r="F5179" s="45">
        <v>6.4099923999999997E-4</v>
      </c>
      <c r="G5179" s="45">
        <v>1.2482977E-3</v>
      </c>
      <c r="H5179" s="45">
        <v>4.2095586299999996E-3</v>
      </c>
    </row>
    <row r="5180" spans="1:8" x14ac:dyDescent="0.35">
      <c r="A5180" s="45" t="s">
        <v>166</v>
      </c>
      <c r="B5180" s="45" t="s">
        <v>69</v>
      </c>
      <c r="C5180" s="45" t="s">
        <v>19</v>
      </c>
      <c r="D5180" s="45">
        <v>69</v>
      </c>
      <c r="E5180" s="45">
        <v>5.5397877499999996E-3</v>
      </c>
      <c r="F5180" s="45">
        <v>1.0178473300000001E-3</v>
      </c>
      <c r="G5180" s="45">
        <v>9.5360283000000005E-4</v>
      </c>
      <c r="H5180" s="45">
        <v>3.56833711E-3</v>
      </c>
    </row>
    <row r="5181" spans="1:8" x14ac:dyDescent="0.35">
      <c r="A5181" s="45" t="s">
        <v>166</v>
      </c>
      <c r="B5181" s="45" t="s">
        <v>70</v>
      </c>
      <c r="C5181" s="45" t="s">
        <v>19</v>
      </c>
      <c r="D5181" s="45">
        <v>231</v>
      </c>
      <c r="E5181" s="45">
        <v>6.1928308599999999E-3</v>
      </c>
      <c r="F5181" s="45">
        <v>8.3428506000000002E-4</v>
      </c>
      <c r="G5181" s="45">
        <v>1.0315453499999999E-3</v>
      </c>
      <c r="H5181" s="45">
        <v>4.3269999300000004E-3</v>
      </c>
    </row>
    <row r="5182" spans="1:8" x14ac:dyDescent="0.35">
      <c r="A5182" s="45" t="s">
        <v>166</v>
      </c>
      <c r="B5182" s="45" t="s">
        <v>71</v>
      </c>
      <c r="C5182" s="45" t="s">
        <v>19</v>
      </c>
      <c r="D5182" s="45">
        <v>21</v>
      </c>
      <c r="E5182" s="45">
        <v>5.9733243599999998E-3</v>
      </c>
      <c r="F5182" s="45">
        <v>1.1447308100000001E-3</v>
      </c>
      <c r="G5182" s="45">
        <v>8.5482772999999996E-4</v>
      </c>
      <c r="H5182" s="45">
        <v>3.9737652399999997E-3</v>
      </c>
    </row>
    <row r="5183" spans="1:8" x14ac:dyDescent="0.35">
      <c r="A5183" s="45" t="s">
        <v>166</v>
      </c>
      <c r="B5183" s="45" t="s">
        <v>69</v>
      </c>
      <c r="C5183" s="45" t="s">
        <v>20</v>
      </c>
      <c r="D5183" s="45">
        <v>56</v>
      </c>
      <c r="E5183" s="45">
        <v>4.3710728600000002E-3</v>
      </c>
      <c r="F5183" s="45">
        <v>7.6843563000000001E-4</v>
      </c>
      <c r="G5183" s="45">
        <v>5.0243862000000003E-4</v>
      </c>
      <c r="H5183" s="45">
        <v>3.1001981400000001E-3</v>
      </c>
    </row>
    <row r="5184" spans="1:8" x14ac:dyDescent="0.35">
      <c r="A5184" s="45" t="s">
        <v>166</v>
      </c>
      <c r="B5184" s="45" t="s">
        <v>70</v>
      </c>
      <c r="C5184" s="45" t="s">
        <v>20</v>
      </c>
      <c r="D5184" s="45">
        <v>216</v>
      </c>
      <c r="E5184" s="45">
        <v>4.4979207400000004E-3</v>
      </c>
      <c r="F5184" s="45">
        <v>7.6244189000000001E-4</v>
      </c>
      <c r="G5184" s="45">
        <v>5.1365288999999999E-4</v>
      </c>
      <c r="H5184" s="45">
        <v>3.22182548E-3</v>
      </c>
    </row>
    <row r="5185" spans="1:8" x14ac:dyDescent="0.35">
      <c r="A5185" s="45" t="s">
        <v>166</v>
      </c>
      <c r="B5185" s="45" t="s">
        <v>71</v>
      </c>
      <c r="C5185" s="45" t="s">
        <v>20</v>
      </c>
      <c r="D5185" s="45">
        <v>18</v>
      </c>
      <c r="E5185" s="45">
        <v>4.0817898399999998E-3</v>
      </c>
      <c r="F5185" s="45">
        <v>9.1499458999999995E-4</v>
      </c>
      <c r="G5185" s="45">
        <v>4.2052445000000002E-4</v>
      </c>
      <c r="H5185" s="45">
        <v>2.7462704E-3</v>
      </c>
    </row>
    <row r="5186" spans="1:8" x14ac:dyDescent="0.35">
      <c r="A5186" s="45" t="s">
        <v>166</v>
      </c>
      <c r="B5186" s="45" t="s">
        <v>69</v>
      </c>
      <c r="C5186" s="45" t="s">
        <v>21</v>
      </c>
      <c r="D5186" s="45">
        <v>44</v>
      </c>
      <c r="E5186" s="45">
        <v>5.6818179500000001E-3</v>
      </c>
      <c r="F5186" s="45">
        <v>1.01694005E-3</v>
      </c>
      <c r="G5186" s="45">
        <v>9.3618450999999997E-4</v>
      </c>
      <c r="H5186" s="45">
        <v>3.7286929500000001E-3</v>
      </c>
    </row>
    <row r="5187" spans="1:8" x14ac:dyDescent="0.35">
      <c r="A5187" s="45" t="s">
        <v>166</v>
      </c>
      <c r="B5187" s="45" t="s">
        <v>70</v>
      </c>
      <c r="C5187" s="45" t="s">
        <v>21</v>
      </c>
      <c r="D5187" s="45">
        <v>144</v>
      </c>
      <c r="E5187" s="45">
        <v>7.5280507999999999E-3</v>
      </c>
      <c r="F5187" s="45">
        <v>8.2473289999999999E-4</v>
      </c>
      <c r="G5187" s="45">
        <v>1.5784141E-3</v>
      </c>
      <c r="H5187" s="45">
        <v>5.1249033199999997E-3</v>
      </c>
    </row>
    <row r="5188" spans="1:8" x14ac:dyDescent="0.35">
      <c r="A5188" s="45" t="s">
        <v>166</v>
      </c>
      <c r="B5188" s="45" t="s">
        <v>71</v>
      </c>
      <c r="C5188" s="45" t="s">
        <v>21</v>
      </c>
      <c r="D5188" s="45">
        <v>36</v>
      </c>
      <c r="E5188" s="45">
        <v>7.94624463E-3</v>
      </c>
      <c r="F5188" s="45">
        <v>9.2367516000000001E-4</v>
      </c>
      <c r="G5188" s="45">
        <v>1.8058768200000001E-3</v>
      </c>
      <c r="H5188" s="45">
        <v>5.2166921399999996E-3</v>
      </c>
    </row>
    <row r="5189" spans="1:8" x14ac:dyDescent="0.35">
      <c r="A5189" s="45" t="s">
        <v>166</v>
      </c>
      <c r="B5189" s="45" t="s">
        <v>69</v>
      </c>
      <c r="C5189" s="45" t="s">
        <v>22</v>
      </c>
      <c r="D5189" s="45">
        <v>44</v>
      </c>
      <c r="E5189" s="45">
        <v>5.3653722300000001E-3</v>
      </c>
      <c r="F5189" s="45">
        <v>9.5380867000000003E-4</v>
      </c>
      <c r="G5189" s="45">
        <v>1.16950731E-3</v>
      </c>
      <c r="H5189" s="45">
        <v>3.2420557700000002E-3</v>
      </c>
    </row>
    <row r="5190" spans="1:8" x14ac:dyDescent="0.35">
      <c r="A5190" s="45" t="s">
        <v>166</v>
      </c>
      <c r="B5190" s="45" t="s">
        <v>70</v>
      </c>
      <c r="C5190" s="45" t="s">
        <v>22</v>
      </c>
      <c r="D5190" s="45">
        <v>157</v>
      </c>
      <c r="E5190" s="45">
        <v>6.3498906500000004E-3</v>
      </c>
      <c r="F5190" s="45">
        <v>8.2655083000000005E-4</v>
      </c>
      <c r="G5190" s="45">
        <v>1.4425569600000001E-3</v>
      </c>
      <c r="H5190" s="45">
        <v>4.0807823300000002E-3</v>
      </c>
    </row>
    <row r="5191" spans="1:8" x14ac:dyDescent="0.35">
      <c r="A5191" s="45" t="s">
        <v>166</v>
      </c>
      <c r="B5191" s="45" t="s">
        <v>71</v>
      </c>
      <c r="C5191" s="45" t="s">
        <v>22</v>
      </c>
      <c r="D5191" s="45">
        <v>17</v>
      </c>
      <c r="E5191" s="45">
        <v>7.1963504799999996E-3</v>
      </c>
      <c r="F5191" s="45">
        <v>1.0600488499999999E-3</v>
      </c>
      <c r="G5191" s="45">
        <v>1.8961053E-3</v>
      </c>
      <c r="H5191" s="45">
        <v>4.2401958199999997E-3</v>
      </c>
    </row>
    <row r="5192" spans="1:8" x14ac:dyDescent="0.35">
      <c r="A5192" s="45" t="s">
        <v>166</v>
      </c>
      <c r="B5192" s="45" t="s">
        <v>69</v>
      </c>
      <c r="C5192" s="45" t="s">
        <v>23</v>
      </c>
      <c r="D5192" s="45">
        <v>94</v>
      </c>
      <c r="E5192" s="45">
        <v>5.8220052799999996E-3</v>
      </c>
      <c r="F5192" s="45">
        <v>9.9069124000000005E-4</v>
      </c>
      <c r="G5192" s="45">
        <v>1.1789546299999999E-3</v>
      </c>
      <c r="H5192" s="45">
        <v>3.6523589099999999E-3</v>
      </c>
    </row>
    <row r="5193" spans="1:8" x14ac:dyDescent="0.35">
      <c r="A5193" s="45" t="s">
        <v>166</v>
      </c>
      <c r="B5193" s="45" t="s">
        <v>70</v>
      </c>
      <c r="C5193" s="45" t="s">
        <v>23</v>
      </c>
      <c r="D5193" s="45">
        <v>297</v>
      </c>
      <c r="E5193" s="45">
        <v>6.78174468E-3</v>
      </c>
      <c r="F5193" s="45">
        <v>9.5542594000000002E-4</v>
      </c>
      <c r="G5193" s="45">
        <v>1.34726876E-3</v>
      </c>
      <c r="H5193" s="45">
        <v>4.4790495100000003E-3</v>
      </c>
    </row>
    <row r="5194" spans="1:8" x14ac:dyDescent="0.35">
      <c r="A5194" s="45" t="s">
        <v>166</v>
      </c>
      <c r="B5194" s="45" t="s">
        <v>71</v>
      </c>
      <c r="C5194" s="45" t="s">
        <v>23</v>
      </c>
      <c r="D5194" s="45">
        <v>31</v>
      </c>
      <c r="E5194" s="45">
        <v>5.4289872199999997E-3</v>
      </c>
      <c r="F5194" s="45">
        <v>9.8939640999999991E-4</v>
      </c>
      <c r="G5194" s="45">
        <v>1.1338856500000001E-3</v>
      </c>
      <c r="H5194" s="45">
        <v>3.3057046699999999E-3</v>
      </c>
    </row>
    <row r="5195" spans="1:8" x14ac:dyDescent="0.35">
      <c r="A5195" s="45" t="s">
        <v>166</v>
      </c>
      <c r="B5195" s="45" t="s">
        <v>69</v>
      </c>
      <c r="C5195" s="45" t="s">
        <v>24</v>
      </c>
      <c r="D5195" s="45">
        <v>282</v>
      </c>
      <c r="E5195" s="45">
        <v>5.3910967500000002E-3</v>
      </c>
      <c r="F5195" s="45">
        <v>5.9984052000000001E-4</v>
      </c>
      <c r="G5195" s="45">
        <v>1.3043404600000001E-3</v>
      </c>
      <c r="H5195" s="45">
        <v>3.4869152899999999E-3</v>
      </c>
    </row>
    <row r="5196" spans="1:8" x14ac:dyDescent="0.35">
      <c r="A5196" s="45" t="s">
        <v>166</v>
      </c>
      <c r="B5196" s="45" t="s">
        <v>70</v>
      </c>
      <c r="C5196" s="45" t="s">
        <v>24</v>
      </c>
      <c r="D5196" s="45">
        <v>508</v>
      </c>
      <c r="E5196" s="45">
        <v>6.87206069E-3</v>
      </c>
      <c r="F5196" s="45">
        <v>5.7066085000000003E-4</v>
      </c>
      <c r="G5196" s="45">
        <v>1.6591478300000001E-3</v>
      </c>
      <c r="H5196" s="45">
        <v>4.6422515199999997E-3</v>
      </c>
    </row>
    <row r="5197" spans="1:8" x14ac:dyDescent="0.35">
      <c r="A5197" s="45" t="s">
        <v>166</v>
      </c>
      <c r="B5197" s="45" t="s">
        <v>71</v>
      </c>
      <c r="C5197" s="45" t="s">
        <v>24</v>
      </c>
      <c r="D5197" s="45">
        <v>80</v>
      </c>
      <c r="E5197" s="45">
        <v>6.2526039199999996E-3</v>
      </c>
      <c r="F5197" s="45">
        <v>9.1073469999999998E-4</v>
      </c>
      <c r="G5197" s="45">
        <v>1.5956305300000001E-3</v>
      </c>
      <c r="H5197" s="45">
        <v>3.7462381899999999E-3</v>
      </c>
    </row>
    <row r="5198" spans="1:8" x14ac:dyDescent="0.35">
      <c r="A5198" s="45" t="s">
        <v>166</v>
      </c>
      <c r="B5198" s="45" t="s">
        <v>69</v>
      </c>
      <c r="C5198" s="45" t="s">
        <v>25</v>
      </c>
      <c r="D5198" s="45">
        <v>211</v>
      </c>
      <c r="E5198" s="45">
        <v>5.55944992E-3</v>
      </c>
      <c r="F5198" s="45">
        <v>8.5286091000000004E-4</v>
      </c>
      <c r="G5198" s="45">
        <v>1.11056233E-3</v>
      </c>
      <c r="H5198" s="45">
        <v>3.5960261900000001E-3</v>
      </c>
    </row>
    <row r="5199" spans="1:8" x14ac:dyDescent="0.35">
      <c r="A5199" s="45" t="s">
        <v>166</v>
      </c>
      <c r="B5199" s="45" t="s">
        <v>70</v>
      </c>
      <c r="C5199" s="45" t="s">
        <v>25</v>
      </c>
      <c r="D5199" s="45">
        <v>380</v>
      </c>
      <c r="E5199" s="45">
        <v>6.7207904399999999E-3</v>
      </c>
      <c r="F5199" s="45">
        <v>7.2331849000000002E-4</v>
      </c>
      <c r="G5199" s="45">
        <v>1.5985621400000001E-3</v>
      </c>
      <c r="H5199" s="45">
        <v>4.3989093499999998E-3</v>
      </c>
    </row>
    <row r="5200" spans="1:8" x14ac:dyDescent="0.35">
      <c r="A5200" s="45" t="s">
        <v>166</v>
      </c>
      <c r="B5200" s="45" t="s">
        <v>71</v>
      </c>
      <c r="C5200" s="45" t="s">
        <v>25</v>
      </c>
      <c r="D5200" s="45">
        <v>81</v>
      </c>
      <c r="E5200" s="45">
        <v>6.45504663E-3</v>
      </c>
      <c r="F5200" s="45">
        <v>8.6491175000000004E-4</v>
      </c>
      <c r="G5200" s="45">
        <v>1.50148579E-3</v>
      </c>
      <c r="H5200" s="45">
        <v>4.0886485899999997E-3</v>
      </c>
    </row>
    <row r="5201" spans="1:8" x14ac:dyDescent="0.35">
      <c r="A5201" s="45" t="s">
        <v>166</v>
      </c>
      <c r="B5201" s="45" t="s">
        <v>69</v>
      </c>
      <c r="C5201" s="45" t="s">
        <v>26</v>
      </c>
      <c r="D5201" s="45">
        <v>26</v>
      </c>
      <c r="E5201" s="45">
        <v>5.1522433900000001E-3</v>
      </c>
      <c r="F5201" s="45">
        <v>6.3523845000000004E-4</v>
      </c>
      <c r="G5201" s="45">
        <v>7.9638511000000003E-4</v>
      </c>
      <c r="H5201" s="45">
        <v>3.7206194100000002E-3</v>
      </c>
    </row>
    <row r="5202" spans="1:8" x14ac:dyDescent="0.35">
      <c r="A5202" s="45" t="s">
        <v>166</v>
      </c>
      <c r="B5202" s="45" t="s">
        <v>70</v>
      </c>
      <c r="C5202" s="45" t="s">
        <v>26</v>
      </c>
      <c r="D5202" s="45">
        <v>203</v>
      </c>
      <c r="E5202" s="45">
        <v>6.0002734400000004E-3</v>
      </c>
      <c r="F5202" s="45">
        <v>8.3390324E-4</v>
      </c>
      <c r="G5202" s="45">
        <v>1.0424076099999999E-3</v>
      </c>
      <c r="H5202" s="45">
        <v>4.1239620899999998E-3</v>
      </c>
    </row>
    <row r="5203" spans="1:8" x14ac:dyDescent="0.35">
      <c r="A5203" s="45" t="s">
        <v>166</v>
      </c>
      <c r="B5203" s="45" t="s">
        <v>71</v>
      </c>
      <c r="C5203" s="45" t="s">
        <v>26</v>
      </c>
      <c r="D5203" s="45">
        <v>21</v>
      </c>
      <c r="E5203" s="45">
        <v>5.7253084200000002E-3</v>
      </c>
      <c r="F5203" s="45">
        <v>6.0901656000000002E-4</v>
      </c>
      <c r="G5203" s="45">
        <v>1.1507933399999999E-3</v>
      </c>
      <c r="H5203" s="45">
        <v>3.96549791E-3</v>
      </c>
    </row>
    <row r="5204" spans="1:8" x14ac:dyDescent="0.35">
      <c r="A5204" s="45" t="s">
        <v>166</v>
      </c>
      <c r="B5204" s="45" t="s">
        <v>69</v>
      </c>
      <c r="C5204" s="45" t="s">
        <v>27</v>
      </c>
      <c r="D5204" s="45">
        <v>190</v>
      </c>
      <c r="E5204" s="45">
        <v>4.7783257900000002E-3</v>
      </c>
      <c r="F5204" s="45">
        <v>8.7146664000000004E-4</v>
      </c>
      <c r="G5204" s="45">
        <v>9.5534820000000003E-4</v>
      </c>
      <c r="H5204" s="45">
        <v>2.9515104999999998E-3</v>
      </c>
    </row>
    <row r="5205" spans="1:8" x14ac:dyDescent="0.35">
      <c r="A5205" s="45" t="s">
        <v>166</v>
      </c>
      <c r="B5205" s="45" t="s">
        <v>70</v>
      </c>
      <c r="C5205" s="45" t="s">
        <v>27</v>
      </c>
      <c r="D5205" s="45">
        <v>203</v>
      </c>
      <c r="E5205" s="45">
        <v>6.8751137699999999E-3</v>
      </c>
      <c r="F5205" s="45">
        <v>7.6736660999999996E-4</v>
      </c>
      <c r="G5205" s="45">
        <v>1.26311325E-3</v>
      </c>
      <c r="H5205" s="45">
        <v>4.8446334899999999E-3</v>
      </c>
    </row>
    <row r="5206" spans="1:8" x14ac:dyDescent="0.35">
      <c r="A5206" s="45" t="s">
        <v>166</v>
      </c>
      <c r="B5206" s="45" t="s">
        <v>71</v>
      </c>
      <c r="C5206" s="45" t="s">
        <v>27</v>
      </c>
      <c r="D5206" s="45">
        <v>41</v>
      </c>
      <c r="E5206" s="45">
        <v>4.5175584900000003E-3</v>
      </c>
      <c r="F5206" s="45">
        <v>7.7913256000000002E-4</v>
      </c>
      <c r="G5206" s="45">
        <v>8.1131409999999997E-4</v>
      </c>
      <c r="H5206" s="45">
        <v>2.9271113599999999E-3</v>
      </c>
    </row>
    <row r="5207" spans="1:8" x14ac:dyDescent="0.35">
      <c r="A5207" s="45" t="s">
        <v>166</v>
      </c>
      <c r="B5207" s="45" t="s">
        <v>69</v>
      </c>
      <c r="C5207" s="45" t="s">
        <v>28</v>
      </c>
      <c r="D5207" s="45">
        <v>237</v>
      </c>
      <c r="E5207" s="45">
        <v>5.8168266099999999E-3</v>
      </c>
      <c r="F5207" s="45">
        <v>9.0448676999999999E-4</v>
      </c>
      <c r="G5207" s="45">
        <v>1.16732084E-3</v>
      </c>
      <c r="H5207" s="45">
        <v>3.7450184899999999E-3</v>
      </c>
    </row>
    <row r="5208" spans="1:8" x14ac:dyDescent="0.35">
      <c r="A5208" s="45" t="s">
        <v>166</v>
      </c>
      <c r="B5208" s="45" t="s">
        <v>70</v>
      </c>
      <c r="C5208" s="45" t="s">
        <v>28</v>
      </c>
      <c r="D5208" s="45">
        <v>495</v>
      </c>
      <c r="E5208" s="45">
        <v>6.77702931E-3</v>
      </c>
      <c r="F5208" s="45">
        <v>7.5858092999999999E-4</v>
      </c>
      <c r="G5208" s="45">
        <v>1.47568252E-3</v>
      </c>
      <c r="H5208" s="45">
        <v>4.54276539E-3</v>
      </c>
    </row>
    <row r="5209" spans="1:8" x14ac:dyDescent="0.35">
      <c r="A5209" s="45" t="s">
        <v>166</v>
      </c>
      <c r="B5209" s="45" t="s">
        <v>71</v>
      </c>
      <c r="C5209" s="45" t="s">
        <v>28</v>
      </c>
      <c r="D5209" s="45">
        <v>100</v>
      </c>
      <c r="E5209" s="45">
        <v>6.1021988399999998E-3</v>
      </c>
      <c r="F5209" s="45">
        <v>7.8703680999999998E-4</v>
      </c>
      <c r="G5209" s="45">
        <v>1.31261549E-3</v>
      </c>
      <c r="H5209" s="45">
        <v>4.0025460499999999E-3</v>
      </c>
    </row>
    <row r="5210" spans="1:8" x14ac:dyDescent="0.35">
      <c r="A5210" s="45" t="s">
        <v>166</v>
      </c>
      <c r="B5210" s="45" t="s">
        <v>69</v>
      </c>
      <c r="C5210" s="45" t="s">
        <v>29</v>
      </c>
      <c r="D5210" s="45">
        <v>52</v>
      </c>
      <c r="E5210" s="45">
        <v>5.5279556300000003E-3</v>
      </c>
      <c r="F5210" s="45">
        <v>8.8853250999999995E-4</v>
      </c>
      <c r="G5210" s="45">
        <v>1.3092055600000001E-3</v>
      </c>
      <c r="H5210" s="45">
        <v>3.3302169400000001E-3</v>
      </c>
    </row>
    <row r="5211" spans="1:8" x14ac:dyDescent="0.35">
      <c r="A5211" s="45" t="s">
        <v>166</v>
      </c>
      <c r="B5211" s="45" t="s">
        <v>70</v>
      </c>
      <c r="C5211" s="45" t="s">
        <v>29</v>
      </c>
      <c r="D5211" s="45">
        <v>189</v>
      </c>
      <c r="E5211" s="45">
        <v>7.3013421200000001E-3</v>
      </c>
      <c r="F5211" s="45">
        <v>7.9089478999999998E-4</v>
      </c>
      <c r="G5211" s="45">
        <v>1.6918354E-3</v>
      </c>
      <c r="H5211" s="45">
        <v>4.8186113599999999E-3</v>
      </c>
    </row>
    <row r="5212" spans="1:8" x14ac:dyDescent="0.35">
      <c r="A5212" s="45" t="s">
        <v>166</v>
      </c>
      <c r="B5212" s="45" t="s">
        <v>71</v>
      </c>
      <c r="C5212" s="45" t="s">
        <v>29</v>
      </c>
      <c r="D5212" s="45">
        <v>46</v>
      </c>
      <c r="E5212" s="45">
        <v>5.6748185900000001E-3</v>
      </c>
      <c r="F5212" s="45">
        <v>8.1320427999999995E-4</v>
      </c>
      <c r="G5212" s="45">
        <v>1.4608491800000001E-3</v>
      </c>
      <c r="H5212" s="45">
        <v>3.40076468E-3</v>
      </c>
    </row>
    <row r="5213" spans="1:8" x14ac:dyDescent="0.35">
      <c r="A5213" s="45" t="s">
        <v>166</v>
      </c>
      <c r="B5213" s="45" t="s">
        <v>69</v>
      </c>
      <c r="C5213" s="45" t="s">
        <v>30</v>
      </c>
      <c r="D5213" s="45">
        <v>2980</v>
      </c>
      <c r="E5213" s="45">
        <v>4.4756709E-3</v>
      </c>
      <c r="F5213" s="45">
        <v>9.7417947999999996E-4</v>
      </c>
      <c r="G5213" s="45">
        <v>6.5236196000000002E-4</v>
      </c>
      <c r="H5213" s="45">
        <v>2.8491289799999998E-3</v>
      </c>
    </row>
    <row r="5214" spans="1:8" x14ac:dyDescent="0.35">
      <c r="A5214" s="45" t="s">
        <v>166</v>
      </c>
      <c r="B5214" s="45" t="s">
        <v>70</v>
      </c>
      <c r="C5214" s="45" t="s">
        <v>30</v>
      </c>
      <c r="D5214" s="45">
        <v>1559</v>
      </c>
      <c r="E5214" s="45">
        <v>4.6715529199999996E-3</v>
      </c>
      <c r="F5214" s="45">
        <v>7.9743787000000001E-4</v>
      </c>
      <c r="G5214" s="45">
        <v>7.0738428999999995E-4</v>
      </c>
      <c r="H5214" s="45">
        <v>3.1667302800000002E-3</v>
      </c>
    </row>
    <row r="5215" spans="1:8" x14ac:dyDescent="0.35">
      <c r="A5215" s="45" t="s">
        <v>166</v>
      </c>
      <c r="B5215" s="45" t="s">
        <v>71</v>
      </c>
      <c r="C5215" s="45" t="s">
        <v>30</v>
      </c>
      <c r="D5215" s="45">
        <v>385</v>
      </c>
      <c r="E5215" s="45">
        <v>4.4291123100000003E-3</v>
      </c>
      <c r="F5215" s="45">
        <v>8.8498050999999997E-4</v>
      </c>
      <c r="G5215" s="45">
        <v>7.1227127E-4</v>
      </c>
      <c r="H5215" s="45">
        <v>2.8318600300000002E-3</v>
      </c>
    </row>
    <row r="5216" spans="1:8" x14ac:dyDescent="0.35">
      <c r="A5216" s="45" t="s">
        <v>166</v>
      </c>
      <c r="B5216" s="45" t="s">
        <v>69</v>
      </c>
      <c r="C5216" s="45" t="s">
        <v>31</v>
      </c>
      <c r="D5216" s="45">
        <v>509</v>
      </c>
      <c r="E5216" s="45">
        <v>4.5104096000000002E-3</v>
      </c>
      <c r="F5216" s="45">
        <v>1.0615401800000001E-3</v>
      </c>
      <c r="G5216" s="45">
        <v>4.9131808000000003E-4</v>
      </c>
      <c r="H5216" s="45">
        <v>2.9575508700000002E-3</v>
      </c>
    </row>
    <row r="5217" spans="1:8" x14ac:dyDescent="0.35">
      <c r="A5217" s="45" t="s">
        <v>166</v>
      </c>
      <c r="B5217" s="45" t="s">
        <v>70</v>
      </c>
      <c r="C5217" s="45" t="s">
        <v>31</v>
      </c>
      <c r="D5217" s="45">
        <v>960</v>
      </c>
      <c r="E5217" s="45">
        <v>4.6594567499999998E-3</v>
      </c>
      <c r="F5217" s="45">
        <v>8.2313343999999996E-4</v>
      </c>
      <c r="G5217" s="45">
        <v>4.7547718000000001E-4</v>
      </c>
      <c r="H5217" s="45">
        <v>3.3608456399999999E-3</v>
      </c>
    </row>
    <row r="5218" spans="1:8" x14ac:dyDescent="0.35">
      <c r="A5218" s="45" t="s">
        <v>166</v>
      </c>
      <c r="B5218" s="45" t="s">
        <v>71</v>
      </c>
      <c r="C5218" s="45" t="s">
        <v>31</v>
      </c>
      <c r="D5218" s="45">
        <v>144</v>
      </c>
      <c r="E5218" s="45">
        <v>4.7369306900000002E-3</v>
      </c>
      <c r="F5218" s="45">
        <v>9.3846425000000005E-4</v>
      </c>
      <c r="G5218" s="45">
        <v>5.5346555999999999E-4</v>
      </c>
      <c r="H5218" s="45">
        <v>3.2450004000000002E-3</v>
      </c>
    </row>
    <row r="5219" spans="1:8" x14ac:dyDescent="0.35">
      <c r="A5219" s="45" t="s">
        <v>166</v>
      </c>
      <c r="B5219" s="45" t="s">
        <v>69</v>
      </c>
      <c r="C5219" s="45" t="s">
        <v>159</v>
      </c>
      <c r="D5219" s="45">
        <v>364</v>
      </c>
      <c r="E5219" s="45">
        <v>5.32470975E-3</v>
      </c>
      <c r="F5219" s="45">
        <v>1.1466598299999999E-3</v>
      </c>
      <c r="G5219" s="45">
        <v>7.2503282E-4</v>
      </c>
      <c r="H5219" s="45">
        <v>3.4530166400000002E-3</v>
      </c>
    </row>
    <row r="5220" spans="1:8" x14ac:dyDescent="0.35">
      <c r="A5220" s="45" t="s">
        <v>166</v>
      </c>
      <c r="B5220" s="45" t="s">
        <v>70</v>
      </c>
      <c r="C5220" s="45" t="s">
        <v>159</v>
      </c>
      <c r="D5220" s="45">
        <v>448</v>
      </c>
      <c r="E5220" s="45">
        <v>6.55371585E-3</v>
      </c>
      <c r="F5220" s="45">
        <v>9.4801460000000005E-4</v>
      </c>
      <c r="G5220" s="45">
        <v>1.04946859E-3</v>
      </c>
      <c r="H5220" s="45">
        <v>4.5562321699999997E-3</v>
      </c>
    </row>
    <row r="5221" spans="1:8" x14ac:dyDescent="0.35">
      <c r="A5221" s="45" t="s">
        <v>166</v>
      </c>
      <c r="B5221" s="45" t="s">
        <v>71</v>
      </c>
      <c r="C5221" s="45" t="s">
        <v>159</v>
      </c>
      <c r="D5221" s="45">
        <v>84</v>
      </c>
      <c r="E5221" s="45">
        <v>6.0316079600000001E-3</v>
      </c>
      <c r="F5221" s="45">
        <v>9.4259786999999998E-4</v>
      </c>
      <c r="G5221" s="45">
        <v>1.1681545099999999E-3</v>
      </c>
      <c r="H5221" s="45">
        <v>3.9208551200000004E-3</v>
      </c>
    </row>
    <row r="5222" spans="1:8" x14ac:dyDescent="0.35">
      <c r="A5222" s="45" t="s">
        <v>166</v>
      </c>
      <c r="B5222" s="45" t="s">
        <v>69</v>
      </c>
      <c r="C5222" s="45" t="s">
        <v>33</v>
      </c>
      <c r="D5222" s="45">
        <v>58</v>
      </c>
      <c r="E5222" s="45">
        <v>7.1322235700000004E-3</v>
      </c>
      <c r="F5222" s="45">
        <v>1.1861427899999999E-3</v>
      </c>
      <c r="G5222" s="45">
        <v>1.21028874E-3</v>
      </c>
      <c r="H5222" s="45">
        <v>4.7357916099999998E-3</v>
      </c>
    </row>
    <row r="5223" spans="1:8" x14ac:dyDescent="0.35">
      <c r="A5223" s="45" t="s">
        <v>166</v>
      </c>
      <c r="B5223" s="45" t="s">
        <v>70</v>
      </c>
      <c r="C5223" s="45" t="s">
        <v>33</v>
      </c>
      <c r="D5223" s="45">
        <v>223</v>
      </c>
      <c r="E5223" s="45">
        <v>7.9254378000000007E-3</v>
      </c>
      <c r="F5223" s="45">
        <v>1.1513865600000001E-3</v>
      </c>
      <c r="G5223" s="45">
        <v>1.5477077699999999E-3</v>
      </c>
      <c r="H5223" s="45">
        <v>5.2263429699999997E-3</v>
      </c>
    </row>
    <row r="5224" spans="1:8" x14ac:dyDescent="0.35">
      <c r="A5224" s="45" t="s">
        <v>166</v>
      </c>
      <c r="B5224" s="45" t="s">
        <v>71</v>
      </c>
      <c r="C5224" s="45" t="s">
        <v>33</v>
      </c>
      <c r="D5224" s="45">
        <v>48</v>
      </c>
      <c r="E5224" s="45">
        <v>8.8498261300000002E-3</v>
      </c>
      <c r="F5224" s="45">
        <v>1.3230611E-3</v>
      </c>
      <c r="G5224" s="45">
        <v>2.4616606200000002E-3</v>
      </c>
      <c r="H5224" s="45">
        <v>5.0651039100000003E-3</v>
      </c>
    </row>
    <row r="5225" spans="1:8" x14ac:dyDescent="0.35">
      <c r="A5225" s="45" t="s">
        <v>166</v>
      </c>
      <c r="B5225" s="45" t="s">
        <v>69</v>
      </c>
      <c r="C5225" s="45" t="s">
        <v>34</v>
      </c>
      <c r="D5225" s="45">
        <v>143</v>
      </c>
      <c r="E5225" s="45">
        <v>5.4784217800000002E-3</v>
      </c>
      <c r="F5225" s="45">
        <v>1.1043121100000001E-3</v>
      </c>
      <c r="G5225" s="45">
        <v>7.2115359999999997E-4</v>
      </c>
      <c r="H5225" s="45">
        <v>3.65295562E-3</v>
      </c>
    </row>
    <row r="5226" spans="1:8" x14ac:dyDescent="0.35">
      <c r="A5226" s="45" t="s">
        <v>166</v>
      </c>
      <c r="B5226" s="45" t="s">
        <v>70</v>
      </c>
      <c r="C5226" s="45" t="s">
        <v>34</v>
      </c>
      <c r="D5226" s="45">
        <v>209</v>
      </c>
      <c r="E5226" s="45">
        <v>5.6639307399999998E-3</v>
      </c>
      <c r="F5226" s="45">
        <v>8.7414693999999995E-4</v>
      </c>
      <c r="G5226" s="45">
        <v>7.1067004999999996E-4</v>
      </c>
      <c r="H5226" s="45">
        <v>4.0791132600000004E-3</v>
      </c>
    </row>
    <row r="5227" spans="1:8" x14ac:dyDescent="0.35">
      <c r="A5227" s="45" t="s">
        <v>166</v>
      </c>
      <c r="B5227" s="45" t="s">
        <v>71</v>
      </c>
      <c r="C5227" s="45" t="s">
        <v>34</v>
      </c>
      <c r="D5227" s="45">
        <v>50</v>
      </c>
      <c r="E5227" s="45">
        <v>5.52662009E-3</v>
      </c>
      <c r="F5227" s="45">
        <v>7.7777756000000004E-4</v>
      </c>
      <c r="G5227" s="45">
        <v>1.12662013E-3</v>
      </c>
      <c r="H5227" s="45">
        <v>3.6222220199999999E-3</v>
      </c>
    </row>
    <row r="5228" spans="1:8" x14ac:dyDescent="0.35">
      <c r="A5228" s="45" t="s">
        <v>166</v>
      </c>
      <c r="B5228" s="45" t="s">
        <v>69</v>
      </c>
      <c r="C5228" s="45" t="s">
        <v>35</v>
      </c>
      <c r="D5228" s="45">
        <v>104</v>
      </c>
      <c r="E5228" s="45">
        <v>5.2451698400000002E-3</v>
      </c>
      <c r="F5228" s="45">
        <v>1.36529534E-3</v>
      </c>
      <c r="G5228" s="45">
        <v>8.5169583000000001E-4</v>
      </c>
      <c r="H5228" s="45">
        <v>3.02817819E-3</v>
      </c>
    </row>
    <row r="5229" spans="1:8" x14ac:dyDescent="0.35">
      <c r="A5229" s="45" t="s">
        <v>166</v>
      </c>
      <c r="B5229" s="45" t="s">
        <v>70</v>
      </c>
      <c r="C5229" s="45" t="s">
        <v>35</v>
      </c>
      <c r="D5229" s="45">
        <v>282</v>
      </c>
      <c r="E5229" s="45">
        <v>5.83333311E-3</v>
      </c>
      <c r="F5229" s="45">
        <v>9.1176593000000001E-4</v>
      </c>
      <c r="G5229" s="45">
        <v>1.09202596E-3</v>
      </c>
      <c r="H5229" s="45">
        <v>3.8295407299999999E-3</v>
      </c>
    </row>
    <row r="5230" spans="1:8" x14ac:dyDescent="0.35">
      <c r="A5230" s="45" t="s">
        <v>166</v>
      </c>
      <c r="B5230" s="45" t="s">
        <v>71</v>
      </c>
      <c r="C5230" s="45" t="s">
        <v>35</v>
      </c>
      <c r="D5230" s="45">
        <v>27</v>
      </c>
      <c r="E5230" s="45">
        <v>4.87268497E-3</v>
      </c>
      <c r="F5230" s="45">
        <v>8.3890585E-4</v>
      </c>
      <c r="G5230" s="45">
        <v>1.1063955199999999E-3</v>
      </c>
      <c r="H5230" s="45">
        <v>2.92738322E-3</v>
      </c>
    </row>
    <row r="5231" spans="1:8" x14ac:dyDescent="0.35">
      <c r="A5231" s="45" t="s">
        <v>166</v>
      </c>
      <c r="B5231" s="45" t="s">
        <v>70</v>
      </c>
      <c r="C5231" s="45" t="s">
        <v>57</v>
      </c>
      <c r="D5231" s="45">
        <v>1</v>
      </c>
      <c r="E5231" s="45">
        <v>7.2222222200000004E-3</v>
      </c>
      <c r="F5231" s="45">
        <v>1.0300923599999999E-3</v>
      </c>
      <c r="G5231" s="45">
        <v>3.8657402700000001E-3</v>
      </c>
      <c r="H5231" s="45">
        <v>2.3263888799999999E-3</v>
      </c>
    </row>
    <row r="5232" spans="1:8" x14ac:dyDescent="0.35">
      <c r="A5232" s="45" t="s">
        <v>166</v>
      </c>
      <c r="B5232" s="45" t="s">
        <v>69</v>
      </c>
      <c r="C5232" s="45" t="s">
        <v>36</v>
      </c>
      <c r="D5232" s="45">
        <v>178</v>
      </c>
      <c r="E5232" s="45">
        <v>5.5723312199999998E-3</v>
      </c>
      <c r="F5232" s="45">
        <v>8.2026349999999996E-4</v>
      </c>
      <c r="G5232" s="45">
        <v>1.19674602E-3</v>
      </c>
      <c r="H5232" s="45">
        <v>3.5553212300000001E-3</v>
      </c>
    </row>
    <row r="5233" spans="1:8" x14ac:dyDescent="0.35">
      <c r="A5233" s="45" t="s">
        <v>166</v>
      </c>
      <c r="B5233" s="45" t="s">
        <v>70</v>
      </c>
      <c r="C5233" s="45" t="s">
        <v>36</v>
      </c>
      <c r="D5233" s="45">
        <v>385</v>
      </c>
      <c r="E5233" s="45">
        <v>6.8057657499999997E-3</v>
      </c>
      <c r="F5233" s="45">
        <v>6.7213780999999997E-4</v>
      </c>
      <c r="G5233" s="45">
        <v>1.31604713E-3</v>
      </c>
      <c r="H5233" s="45">
        <v>4.8175803199999997E-3</v>
      </c>
    </row>
    <row r="5234" spans="1:8" x14ac:dyDescent="0.35">
      <c r="A5234" s="45" t="s">
        <v>166</v>
      </c>
      <c r="B5234" s="45" t="s">
        <v>71</v>
      </c>
      <c r="C5234" s="45" t="s">
        <v>36</v>
      </c>
      <c r="D5234" s="45">
        <v>63</v>
      </c>
      <c r="E5234" s="45">
        <v>6.7671587500000002E-3</v>
      </c>
      <c r="F5234" s="45">
        <v>7.4533336000000001E-4</v>
      </c>
      <c r="G5234" s="45">
        <v>1.37272175E-3</v>
      </c>
      <c r="H5234" s="45">
        <v>4.6491032599999997E-3</v>
      </c>
    </row>
    <row r="5235" spans="1:8" x14ac:dyDescent="0.35">
      <c r="A5235" s="45" t="s">
        <v>166</v>
      </c>
      <c r="B5235" s="45" t="s">
        <v>69</v>
      </c>
      <c r="C5235" s="45" t="s">
        <v>37</v>
      </c>
      <c r="D5235" s="45">
        <v>175</v>
      </c>
      <c r="E5235" s="45">
        <v>4.7115076700000001E-3</v>
      </c>
      <c r="F5235" s="45">
        <v>9.9847858999999994E-4</v>
      </c>
      <c r="G5235" s="45">
        <v>6.3551562999999999E-4</v>
      </c>
      <c r="H5235" s="45">
        <v>3.0775129900000001E-3</v>
      </c>
    </row>
    <row r="5236" spans="1:8" x14ac:dyDescent="0.35">
      <c r="A5236" s="45" t="s">
        <v>166</v>
      </c>
      <c r="B5236" s="45" t="s">
        <v>70</v>
      </c>
      <c r="C5236" s="45" t="s">
        <v>37</v>
      </c>
      <c r="D5236" s="45">
        <v>569</v>
      </c>
      <c r="E5236" s="45">
        <v>5.0362068799999996E-3</v>
      </c>
      <c r="F5236" s="45">
        <v>8.1459896E-4</v>
      </c>
      <c r="G5236" s="45">
        <v>6.8980644000000003E-4</v>
      </c>
      <c r="H5236" s="45">
        <v>3.5318010000000002E-3</v>
      </c>
    </row>
    <row r="5237" spans="1:8" x14ac:dyDescent="0.35">
      <c r="A5237" s="45" t="s">
        <v>166</v>
      </c>
      <c r="B5237" s="45" t="s">
        <v>71</v>
      </c>
      <c r="C5237" s="45" t="s">
        <v>37</v>
      </c>
      <c r="D5237" s="45">
        <v>81</v>
      </c>
      <c r="E5237" s="45">
        <v>4.73693962E-3</v>
      </c>
      <c r="F5237" s="45">
        <v>8.8605946000000003E-4</v>
      </c>
      <c r="G5237" s="45">
        <v>7.0316050000000005E-4</v>
      </c>
      <c r="H5237" s="45">
        <v>3.1477192500000001E-3</v>
      </c>
    </row>
    <row r="5238" spans="1:8" x14ac:dyDescent="0.35">
      <c r="A5238" s="45" t="s">
        <v>166</v>
      </c>
      <c r="B5238" s="45" t="s">
        <v>69</v>
      </c>
      <c r="C5238" s="45" t="s">
        <v>38</v>
      </c>
      <c r="D5238" s="45">
        <v>97</v>
      </c>
      <c r="E5238" s="45">
        <v>5.6269088799999999E-3</v>
      </c>
      <c r="F5238" s="45">
        <v>1.1405829999999999E-3</v>
      </c>
      <c r="G5238" s="45">
        <v>9.2401655999999998E-4</v>
      </c>
      <c r="H5238" s="45">
        <v>3.5623088500000002E-3</v>
      </c>
    </row>
    <row r="5239" spans="1:8" x14ac:dyDescent="0.35">
      <c r="A5239" s="45" t="s">
        <v>166</v>
      </c>
      <c r="B5239" s="45" t="s">
        <v>70</v>
      </c>
      <c r="C5239" s="45" t="s">
        <v>38</v>
      </c>
      <c r="D5239" s="45">
        <v>259</v>
      </c>
      <c r="E5239" s="45">
        <v>6.3113110699999997E-3</v>
      </c>
      <c r="F5239" s="45">
        <v>8.6139687000000005E-4</v>
      </c>
      <c r="G5239" s="45">
        <v>8.2296558000000001E-4</v>
      </c>
      <c r="H5239" s="45">
        <v>4.62694812E-3</v>
      </c>
    </row>
    <row r="5240" spans="1:8" x14ac:dyDescent="0.35">
      <c r="A5240" s="45" t="s">
        <v>166</v>
      </c>
      <c r="B5240" s="45" t="s">
        <v>71</v>
      </c>
      <c r="C5240" s="45" t="s">
        <v>38</v>
      </c>
      <c r="D5240" s="45">
        <v>44</v>
      </c>
      <c r="E5240" s="45">
        <v>6.3218116999999999E-3</v>
      </c>
      <c r="F5240" s="45">
        <v>1.0158877899999999E-3</v>
      </c>
      <c r="G5240" s="45">
        <v>7.5231459000000005E-4</v>
      </c>
      <c r="H5240" s="45">
        <v>4.5536087800000001E-3</v>
      </c>
    </row>
    <row r="5241" spans="1:8" x14ac:dyDescent="0.35">
      <c r="A5241" s="45" t="s">
        <v>166</v>
      </c>
      <c r="B5241" s="45" t="s">
        <v>69</v>
      </c>
      <c r="C5241" s="45" t="s">
        <v>39</v>
      </c>
      <c r="D5241" s="45">
        <v>57</v>
      </c>
      <c r="E5241" s="45">
        <v>5.32244942E-3</v>
      </c>
      <c r="F5241" s="45">
        <v>7.7485354000000005E-4</v>
      </c>
      <c r="G5241" s="45">
        <v>1.3330488100000001E-3</v>
      </c>
      <c r="H5241" s="45">
        <v>3.2145465599999999E-3</v>
      </c>
    </row>
    <row r="5242" spans="1:8" x14ac:dyDescent="0.35">
      <c r="A5242" s="45" t="s">
        <v>166</v>
      </c>
      <c r="B5242" s="45" t="s">
        <v>70</v>
      </c>
      <c r="C5242" s="45" t="s">
        <v>39</v>
      </c>
      <c r="D5242" s="45">
        <v>205</v>
      </c>
      <c r="E5242" s="45">
        <v>6.5146790900000003E-3</v>
      </c>
      <c r="F5242" s="45">
        <v>7.5237104E-4</v>
      </c>
      <c r="G5242" s="45">
        <v>1.50976716E-3</v>
      </c>
      <c r="H5242" s="45">
        <v>4.2525404100000001E-3</v>
      </c>
    </row>
    <row r="5243" spans="1:8" x14ac:dyDescent="0.35">
      <c r="A5243" s="45" t="s">
        <v>166</v>
      </c>
      <c r="B5243" s="45" t="s">
        <v>71</v>
      </c>
      <c r="C5243" s="45" t="s">
        <v>39</v>
      </c>
      <c r="D5243" s="45">
        <v>25</v>
      </c>
      <c r="E5243" s="45">
        <v>6.7902775500000003E-3</v>
      </c>
      <c r="F5243" s="45">
        <v>6.9027756999999999E-4</v>
      </c>
      <c r="G5243" s="45">
        <v>1.56574052E-3</v>
      </c>
      <c r="H5243" s="45">
        <v>4.5342589899999997E-3</v>
      </c>
    </row>
    <row r="5244" spans="1:8" x14ac:dyDescent="0.35">
      <c r="A5244" s="45" t="s">
        <v>166</v>
      </c>
      <c r="B5244" s="45" t="s">
        <v>69</v>
      </c>
      <c r="C5244" s="45" t="s">
        <v>40</v>
      </c>
      <c r="D5244" s="45">
        <v>253</v>
      </c>
      <c r="E5244" s="45">
        <v>4.9087795999999996E-3</v>
      </c>
      <c r="F5244" s="45">
        <v>1.0457836900000001E-3</v>
      </c>
      <c r="G5244" s="45">
        <v>4.8967916000000004E-4</v>
      </c>
      <c r="H5244" s="45">
        <v>3.3733162399999998E-3</v>
      </c>
    </row>
    <row r="5245" spans="1:8" x14ac:dyDescent="0.35">
      <c r="A5245" s="45" t="s">
        <v>166</v>
      </c>
      <c r="B5245" s="45" t="s">
        <v>70</v>
      </c>
      <c r="C5245" s="45" t="s">
        <v>40</v>
      </c>
      <c r="D5245" s="45">
        <v>517</v>
      </c>
      <c r="E5245" s="45">
        <v>4.9609121000000001E-3</v>
      </c>
      <c r="F5245" s="45">
        <v>7.8696961000000005E-4</v>
      </c>
      <c r="G5245" s="45">
        <v>5.0308022000000003E-4</v>
      </c>
      <c r="H5245" s="45">
        <v>3.6708617600000001E-3</v>
      </c>
    </row>
    <row r="5246" spans="1:8" x14ac:dyDescent="0.35">
      <c r="A5246" s="45" t="s">
        <v>166</v>
      </c>
      <c r="B5246" s="45" t="s">
        <v>71</v>
      </c>
      <c r="C5246" s="45" t="s">
        <v>40</v>
      </c>
      <c r="D5246" s="45">
        <v>80</v>
      </c>
      <c r="E5246" s="45">
        <v>4.7844326100000001E-3</v>
      </c>
      <c r="F5246" s="45">
        <v>9.9262126999999996E-4</v>
      </c>
      <c r="G5246" s="45">
        <v>5.1113980999999999E-4</v>
      </c>
      <c r="H5246" s="45">
        <v>3.2806710799999999E-3</v>
      </c>
    </row>
    <row r="5247" spans="1:8" x14ac:dyDescent="0.35">
      <c r="A5247" s="45" t="s">
        <v>166</v>
      </c>
      <c r="B5247" s="45" t="s">
        <v>69</v>
      </c>
      <c r="C5247" s="45" t="s">
        <v>41</v>
      </c>
      <c r="D5247" s="45">
        <v>111</v>
      </c>
      <c r="E5247" s="45">
        <v>4.95985543E-3</v>
      </c>
      <c r="F5247" s="45">
        <v>8.3041349999999996E-4</v>
      </c>
      <c r="G5247" s="45">
        <v>8.6576138000000005E-4</v>
      </c>
      <c r="H5247" s="45">
        <v>3.2636801000000002E-3</v>
      </c>
    </row>
    <row r="5248" spans="1:8" x14ac:dyDescent="0.35">
      <c r="A5248" s="45" t="s">
        <v>166</v>
      </c>
      <c r="B5248" s="45" t="s">
        <v>70</v>
      </c>
      <c r="C5248" s="45" t="s">
        <v>41</v>
      </c>
      <c r="D5248" s="45">
        <v>288</v>
      </c>
      <c r="E5248" s="45">
        <v>7.1827575999999999E-3</v>
      </c>
      <c r="F5248" s="45">
        <v>7.7260937999999995E-4</v>
      </c>
      <c r="G5248" s="45">
        <v>1.5993519400000001E-3</v>
      </c>
      <c r="H5248" s="45">
        <v>4.8107958299999998E-3</v>
      </c>
    </row>
    <row r="5249" spans="1:8" x14ac:dyDescent="0.35">
      <c r="A5249" s="45" t="s">
        <v>166</v>
      </c>
      <c r="B5249" s="45" t="s">
        <v>71</v>
      </c>
      <c r="C5249" s="45" t="s">
        <v>41</v>
      </c>
      <c r="D5249" s="45">
        <v>47</v>
      </c>
      <c r="E5249" s="45">
        <v>5.8946511000000004E-3</v>
      </c>
      <c r="F5249" s="45">
        <v>8.3111681000000003E-4</v>
      </c>
      <c r="G5249" s="45">
        <v>1.5506794400000001E-3</v>
      </c>
      <c r="H5249" s="45">
        <v>3.5128543799999999E-3</v>
      </c>
    </row>
    <row r="5250" spans="1:8" x14ac:dyDescent="0.35">
      <c r="A5250" s="45" t="s">
        <v>166</v>
      </c>
      <c r="B5250" s="45" t="s">
        <v>69</v>
      </c>
      <c r="C5250" s="45" t="s">
        <v>42</v>
      </c>
      <c r="D5250" s="45">
        <v>64</v>
      </c>
      <c r="E5250" s="45">
        <v>6.00603996E-3</v>
      </c>
      <c r="F5250" s="45">
        <v>1.5031826299999999E-3</v>
      </c>
      <c r="G5250" s="45">
        <v>1.2301068300000001E-3</v>
      </c>
      <c r="H5250" s="45">
        <v>3.2727500299999999E-3</v>
      </c>
    </row>
    <row r="5251" spans="1:8" x14ac:dyDescent="0.35">
      <c r="A5251" s="45" t="s">
        <v>166</v>
      </c>
      <c r="B5251" s="45" t="s">
        <v>70</v>
      </c>
      <c r="C5251" s="45" t="s">
        <v>42</v>
      </c>
      <c r="D5251" s="45">
        <v>183</v>
      </c>
      <c r="E5251" s="45">
        <v>8.0604885499999997E-3</v>
      </c>
      <c r="F5251" s="45">
        <v>1.10554518E-3</v>
      </c>
      <c r="G5251" s="45">
        <v>1.6979100800000001E-3</v>
      </c>
      <c r="H5251" s="45">
        <v>5.2570327700000004E-3</v>
      </c>
    </row>
    <row r="5252" spans="1:8" x14ac:dyDescent="0.35">
      <c r="A5252" s="45" t="s">
        <v>166</v>
      </c>
      <c r="B5252" s="45" t="s">
        <v>71</v>
      </c>
      <c r="C5252" s="45" t="s">
        <v>42</v>
      </c>
      <c r="D5252" s="45">
        <v>35</v>
      </c>
      <c r="E5252" s="45">
        <v>6.3826055699999999E-3</v>
      </c>
      <c r="F5252" s="45">
        <v>9.828040000000001E-4</v>
      </c>
      <c r="G5252" s="45">
        <v>1.21560822E-3</v>
      </c>
      <c r="H5252" s="45">
        <v>4.1841928499999998E-3</v>
      </c>
    </row>
    <row r="5253" spans="1:8" x14ac:dyDescent="0.35">
      <c r="A5253" s="45" t="s">
        <v>166</v>
      </c>
      <c r="B5253" s="45" t="s">
        <v>69</v>
      </c>
      <c r="C5253" s="45" t="s">
        <v>43</v>
      </c>
      <c r="D5253" s="45">
        <v>83</v>
      </c>
      <c r="E5253" s="45">
        <v>5.6125890500000001E-3</v>
      </c>
      <c r="F5253" s="45">
        <v>1.09298281E-3</v>
      </c>
      <c r="G5253" s="45">
        <v>1.00819921E-3</v>
      </c>
      <c r="H5253" s="45">
        <v>3.5114064800000002E-3</v>
      </c>
    </row>
    <row r="5254" spans="1:8" x14ac:dyDescent="0.35">
      <c r="A5254" s="45" t="s">
        <v>166</v>
      </c>
      <c r="B5254" s="45" t="s">
        <v>70</v>
      </c>
      <c r="C5254" s="45" t="s">
        <v>43</v>
      </c>
      <c r="D5254" s="45">
        <v>222</v>
      </c>
      <c r="E5254" s="45">
        <v>6.4698550399999999E-3</v>
      </c>
      <c r="F5254" s="45">
        <v>9.1070211999999995E-4</v>
      </c>
      <c r="G5254" s="45">
        <v>1.23555823E-3</v>
      </c>
      <c r="H5254" s="45">
        <v>4.3235942100000001E-3</v>
      </c>
    </row>
    <row r="5255" spans="1:8" x14ac:dyDescent="0.35">
      <c r="A5255" s="45" t="s">
        <v>166</v>
      </c>
      <c r="B5255" s="45" t="s">
        <v>71</v>
      </c>
      <c r="C5255" s="45" t="s">
        <v>43</v>
      </c>
      <c r="D5255" s="45">
        <v>42</v>
      </c>
      <c r="E5255" s="45">
        <v>5.9366730399999998E-3</v>
      </c>
      <c r="F5255" s="45">
        <v>8.4325375999999997E-4</v>
      </c>
      <c r="G5255" s="45">
        <v>1.11221315E-3</v>
      </c>
      <c r="H5255" s="45">
        <v>3.9812056999999996E-3</v>
      </c>
    </row>
    <row r="5256" spans="1:8" x14ac:dyDescent="0.35">
      <c r="A5256" s="45" t="s">
        <v>166</v>
      </c>
      <c r="B5256" s="45" t="s">
        <v>69</v>
      </c>
      <c r="C5256" s="45" t="s">
        <v>44</v>
      </c>
      <c r="D5256" s="45">
        <v>29</v>
      </c>
      <c r="E5256" s="45">
        <v>6.4806830799999998E-3</v>
      </c>
      <c r="F5256" s="45">
        <v>8.6885355999999998E-4</v>
      </c>
      <c r="G5256" s="45">
        <v>1.1629946999999999E-3</v>
      </c>
      <c r="H5256" s="45">
        <v>4.4488344199999997E-3</v>
      </c>
    </row>
    <row r="5257" spans="1:8" x14ac:dyDescent="0.35">
      <c r="A5257" s="45" t="s">
        <v>166</v>
      </c>
      <c r="B5257" s="45" t="s">
        <v>70</v>
      </c>
      <c r="C5257" s="45" t="s">
        <v>44</v>
      </c>
      <c r="D5257" s="45">
        <v>85</v>
      </c>
      <c r="E5257" s="45">
        <v>7.4606479099999998E-3</v>
      </c>
      <c r="F5257" s="45">
        <v>6.4542460000000001E-4</v>
      </c>
      <c r="G5257" s="45">
        <v>1.1744278399999999E-3</v>
      </c>
      <c r="H5257" s="45">
        <v>5.6407949699999998E-3</v>
      </c>
    </row>
    <row r="5258" spans="1:8" x14ac:dyDescent="0.35">
      <c r="A5258" s="45" t="s">
        <v>166</v>
      </c>
      <c r="B5258" s="45" t="s">
        <v>71</v>
      </c>
      <c r="C5258" s="45" t="s">
        <v>44</v>
      </c>
      <c r="D5258" s="45">
        <v>20</v>
      </c>
      <c r="E5258" s="45">
        <v>6.1909720000000003E-3</v>
      </c>
      <c r="F5258" s="45">
        <v>8.3912012999999997E-4</v>
      </c>
      <c r="G5258" s="45">
        <v>1.21122659E-3</v>
      </c>
      <c r="H5258" s="45">
        <v>4.1406247500000003E-3</v>
      </c>
    </row>
    <row r="5259" spans="1:8" x14ac:dyDescent="0.35">
      <c r="A5259" s="45" t="s">
        <v>166</v>
      </c>
      <c r="B5259" s="45" t="s">
        <v>69</v>
      </c>
      <c r="C5259" s="45" t="s">
        <v>45</v>
      </c>
      <c r="D5259" s="45">
        <v>161</v>
      </c>
      <c r="E5259" s="45">
        <v>5.7714369400000002E-3</v>
      </c>
      <c r="F5259" s="45">
        <v>1.0487834100000001E-3</v>
      </c>
      <c r="G5259" s="45">
        <v>1.1373502100000001E-3</v>
      </c>
      <c r="H5259" s="45">
        <v>3.5853028499999999E-3</v>
      </c>
    </row>
    <row r="5260" spans="1:8" x14ac:dyDescent="0.35">
      <c r="A5260" s="45" t="s">
        <v>166</v>
      </c>
      <c r="B5260" s="45" t="s">
        <v>70</v>
      </c>
      <c r="C5260" s="45" t="s">
        <v>45</v>
      </c>
      <c r="D5260" s="45">
        <v>365</v>
      </c>
      <c r="E5260" s="45">
        <v>6.2407405100000004E-3</v>
      </c>
      <c r="F5260" s="45">
        <v>8.6000102000000002E-4</v>
      </c>
      <c r="G5260" s="45">
        <v>1.18302867E-3</v>
      </c>
      <c r="H5260" s="45">
        <v>4.19771031E-3</v>
      </c>
    </row>
    <row r="5261" spans="1:8" x14ac:dyDescent="0.35">
      <c r="A5261" s="45" t="s">
        <v>166</v>
      </c>
      <c r="B5261" s="45" t="s">
        <v>71</v>
      </c>
      <c r="C5261" s="45" t="s">
        <v>45</v>
      </c>
      <c r="D5261" s="45">
        <v>55</v>
      </c>
      <c r="E5261" s="45">
        <v>5.6266832700000002E-3</v>
      </c>
      <c r="F5261" s="45">
        <v>9.2361087000000005E-4</v>
      </c>
      <c r="G5261" s="45">
        <v>9.6696100999999997E-4</v>
      </c>
      <c r="H5261" s="45">
        <v>3.7361108899999999E-3</v>
      </c>
    </row>
    <row r="5262" spans="1:8" x14ac:dyDescent="0.35">
      <c r="A5262" s="45" t="s">
        <v>166</v>
      </c>
      <c r="B5262" s="45" t="s">
        <v>69</v>
      </c>
      <c r="C5262" s="45" t="s">
        <v>46</v>
      </c>
      <c r="D5262" s="45">
        <v>63</v>
      </c>
      <c r="E5262" s="45">
        <v>5.9092075400000001E-3</v>
      </c>
      <c r="F5262" s="45">
        <v>1.2755362200000001E-3</v>
      </c>
      <c r="G5262" s="45">
        <v>1.06187509E-3</v>
      </c>
      <c r="H5262" s="45">
        <v>3.57179575E-3</v>
      </c>
    </row>
    <row r="5263" spans="1:8" x14ac:dyDescent="0.35">
      <c r="A5263" s="45" t="s">
        <v>166</v>
      </c>
      <c r="B5263" s="45" t="s">
        <v>70</v>
      </c>
      <c r="C5263" s="45" t="s">
        <v>46</v>
      </c>
      <c r="D5263" s="45">
        <v>159</v>
      </c>
      <c r="E5263" s="45">
        <v>7.4028212100000004E-3</v>
      </c>
      <c r="F5263" s="45">
        <v>6.3293419000000004E-4</v>
      </c>
      <c r="G5263" s="45">
        <v>1.3267962700000001E-3</v>
      </c>
      <c r="H5263" s="45">
        <v>5.44309027E-3</v>
      </c>
    </row>
    <row r="5264" spans="1:8" x14ac:dyDescent="0.35">
      <c r="A5264" s="45" t="s">
        <v>166</v>
      </c>
      <c r="B5264" s="45" t="s">
        <v>71</v>
      </c>
      <c r="C5264" s="45" t="s">
        <v>46</v>
      </c>
      <c r="D5264" s="45">
        <v>25</v>
      </c>
      <c r="E5264" s="45">
        <v>6.4462960499999996E-3</v>
      </c>
      <c r="F5264" s="45">
        <v>7.1620346000000001E-4</v>
      </c>
      <c r="G5264" s="45">
        <v>1.61851832E-3</v>
      </c>
      <c r="H5264" s="45">
        <v>4.1115738800000003E-3</v>
      </c>
    </row>
    <row r="5265" spans="1:8" x14ac:dyDescent="0.35">
      <c r="A5265" s="45" t="s">
        <v>166</v>
      </c>
      <c r="B5265" s="45" t="s">
        <v>69</v>
      </c>
      <c r="C5265" s="45" t="s">
        <v>47</v>
      </c>
      <c r="D5265" s="45">
        <v>27</v>
      </c>
      <c r="E5265" s="45">
        <v>6.6563783900000003E-3</v>
      </c>
      <c r="F5265" s="45">
        <v>6.8329880999999995E-4</v>
      </c>
      <c r="G5265" s="45">
        <v>1.3074414500000001E-3</v>
      </c>
      <c r="H5265" s="45">
        <v>4.6540636000000002E-3</v>
      </c>
    </row>
    <row r="5266" spans="1:8" x14ac:dyDescent="0.35">
      <c r="A5266" s="45" t="s">
        <v>166</v>
      </c>
      <c r="B5266" s="45" t="s">
        <v>70</v>
      </c>
      <c r="C5266" s="45" t="s">
        <v>47</v>
      </c>
      <c r="D5266" s="45">
        <v>130</v>
      </c>
      <c r="E5266" s="45">
        <v>6.9937675400000001E-3</v>
      </c>
      <c r="F5266" s="45">
        <v>2.4011728E-4</v>
      </c>
      <c r="G5266" s="45">
        <v>1.5348110399999999E-3</v>
      </c>
      <c r="H5266" s="45">
        <v>5.2068195500000001E-3</v>
      </c>
    </row>
    <row r="5267" spans="1:8" x14ac:dyDescent="0.35">
      <c r="A5267" s="45" t="s">
        <v>166</v>
      </c>
      <c r="B5267" s="45" t="s">
        <v>71</v>
      </c>
      <c r="C5267" s="45" t="s">
        <v>47</v>
      </c>
      <c r="D5267" s="45">
        <v>27</v>
      </c>
      <c r="E5267" s="45">
        <v>5.9014914999999998E-3</v>
      </c>
      <c r="F5267" s="45">
        <v>1.2645722E-4</v>
      </c>
      <c r="G5267" s="45">
        <v>1.54063767E-3</v>
      </c>
      <c r="H5267" s="45">
        <v>4.2241080699999996E-3</v>
      </c>
    </row>
    <row r="5268" spans="1:8" x14ac:dyDescent="0.35">
      <c r="A5268" s="45" t="s">
        <v>166</v>
      </c>
      <c r="B5268" s="45" t="s">
        <v>69</v>
      </c>
      <c r="C5268" s="45" t="s">
        <v>48</v>
      </c>
      <c r="D5268" s="45">
        <v>189</v>
      </c>
      <c r="E5268" s="45">
        <v>5.2835339299999997E-3</v>
      </c>
      <c r="F5268" s="45">
        <v>9.7797839999999993E-4</v>
      </c>
      <c r="G5268" s="45">
        <v>6.8470727999999997E-4</v>
      </c>
      <c r="H5268" s="45">
        <v>3.6208477699999999E-3</v>
      </c>
    </row>
    <row r="5269" spans="1:8" x14ac:dyDescent="0.35">
      <c r="A5269" s="45" t="s">
        <v>166</v>
      </c>
      <c r="B5269" s="45" t="s">
        <v>70</v>
      </c>
      <c r="C5269" s="45" t="s">
        <v>48</v>
      </c>
      <c r="D5269" s="45">
        <v>437</v>
      </c>
      <c r="E5269" s="45">
        <v>5.6106712200000002E-3</v>
      </c>
      <c r="F5269" s="45">
        <v>8.0647699000000004E-4</v>
      </c>
      <c r="G5269" s="45">
        <v>7.6788791999999999E-4</v>
      </c>
      <c r="H5269" s="45">
        <v>4.0363058099999998E-3</v>
      </c>
    </row>
    <row r="5270" spans="1:8" x14ac:dyDescent="0.35">
      <c r="A5270" s="45" t="s">
        <v>166</v>
      </c>
      <c r="B5270" s="45" t="s">
        <v>71</v>
      </c>
      <c r="C5270" s="45" t="s">
        <v>48</v>
      </c>
      <c r="D5270" s="45">
        <v>30</v>
      </c>
      <c r="E5270" s="45">
        <v>4.8495367300000003E-3</v>
      </c>
      <c r="F5270" s="45">
        <v>7.4189793000000001E-4</v>
      </c>
      <c r="G5270" s="45">
        <v>6.3580224E-4</v>
      </c>
      <c r="H5270" s="45">
        <v>3.4718361300000002E-3</v>
      </c>
    </row>
    <row r="5271" spans="1:8" x14ac:dyDescent="0.35">
      <c r="A5271" s="45" t="s">
        <v>166</v>
      </c>
      <c r="B5271" s="45" t="s">
        <v>69</v>
      </c>
      <c r="C5271" s="45" t="s">
        <v>49</v>
      </c>
      <c r="D5271" s="45">
        <v>95</v>
      </c>
      <c r="E5271" s="45">
        <v>6.7316030399999999E-3</v>
      </c>
      <c r="F5271" s="45">
        <v>1.37768011E-3</v>
      </c>
      <c r="G5271" s="45">
        <v>1.12317226E-3</v>
      </c>
      <c r="H5271" s="45">
        <v>4.2217346399999996E-3</v>
      </c>
    </row>
    <row r="5272" spans="1:8" x14ac:dyDescent="0.35">
      <c r="A5272" s="45" t="s">
        <v>166</v>
      </c>
      <c r="B5272" s="45" t="s">
        <v>70</v>
      </c>
      <c r="C5272" s="45" t="s">
        <v>49</v>
      </c>
      <c r="D5272" s="45">
        <v>334</v>
      </c>
      <c r="E5272" s="45">
        <v>7.5088016E-3</v>
      </c>
      <c r="F5272" s="45">
        <v>1.0939576699999999E-3</v>
      </c>
      <c r="G5272" s="45">
        <v>1.11343263E-3</v>
      </c>
      <c r="H5272" s="45">
        <v>5.2916387100000002E-3</v>
      </c>
    </row>
    <row r="5273" spans="1:8" x14ac:dyDescent="0.35">
      <c r="A5273" s="45" t="s">
        <v>166</v>
      </c>
      <c r="B5273" s="45" t="s">
        <v>71</v>
      </c>
      <c r="C5273" s="45" t="s">
        <v>49</v>
      </c>
      <c r="D5273" s="45">
        <v>53</v>
      </c>
      <c r="E5273" s="45">
        <v>6.3150766000000004E-3</v>
      </c>
      <c r="F5273" s="45">
        <v>9.5606192999999999E-4</v>
      </c>
      <c r="G5273" s="45">
        <v>1.05564267E-3</v>
      </c>
      <c r="H5273" s="45">
        <v>4.2933260999999997E-3</v>
      </c>
    </row>
    <row r="5274" spans="1:8" x14ac:dyDescent="0.35">
      <c r="A5274" s="45" t="s">
        <v>166</v>
      </c>
      <c r="B5274" s="45" t="s">
        <v>69</v>
      </c>
      <c r="C5274" s="45" t="s">
        <v>50</v>
      </c>
      <c r="D5274" s="45">
        <v>71</v>
      </c>
      <c r="E5274" s="45">
        <v>6.01607307E-3</v>
      </c>
      <c r="F5274" s="45">
        <v>8.0399035999999995E-4</v>
      </c>
      <c r="G5274" s="45">
        <v>1.4860456500000001E-3</v>
      </c>
      <c r="H5274" s="45">
        <v>3.7260365800000001E-3</v>
      </c>
    </row>
    <row r="5275" spans="1:8" x14ac:dyDescent="0.35">
      <c r="A5275" s="45" t="s">
        <v>166</v>
      </c>
      <c r="B5275" s="45" t="s">
        <v>70</v>
      </c>
      <c r="C5275" s="45" t="s">
        <v>50</v>
      </c>
      <c r="D5275" s="45">
        <v>173</v>
      </c>
      <c r="E5275" s="45">
        <v>7.5204049500000002E-3</v>
      </c>
      <c r="F5275" s="45">
        <v>6.0847492000000003E-4</v>
      </c>
      <c r="G5275" s="45">
        <v>2.0811253000000002E-3</v>
      </c>
      <c r="H5275" s="45">
        <v>4.8308041800000003E-3</v>
      </c>
    </row>
    <row r="5276" spans="1:8" x14ac:dyDescent="0.35">
      <c r="A5276" s="45" t="s">
        <v>166</v>
      </c>
      <c r="B5276" s="45" t="s">
        <v>71</v>
      </c>
      <c r="C5276" s="45" t="s">
        <v>50</v>
      </c>
      <c r="D5276" s="45">
        <v>42</v>
      </c>
      <c r="E5276" s="45">
        <v>6.1370147200000003E-3</v>
      </c>
      <c r="F5276" s="45">
        <v>5.7208968999999997E-4</v>
      </c>
      <c r="G5276" s="45">
        <v>1.84992259E-3</v>
      </c>
      <c r="H5276" s="45">
        <v>3.7150019300000001E-3</v>
      </c>
    </row>
    <row r="5277" spans="1:8" x14ac:dyDescent="0.35">
      <c r="A5277" s="45" t="s">
        <v>166</v>
      </c>
      <c r="B5277" s="45" t="s">
        <v>69</v>
      </c>
      <c r="C5277" s="45" t="s">
        <v>51</v>
      </c>
      <c r="D5277" s="45">
        <v>133</v>
      </c>
      <c r="E5277" s="45">
        <v>6.36704586E-3</v>
      </c>
      <c r="F5277" s="45">
        <v>1.0496725499999999E-3</v>
      </c>
      <c r="G5277" s="45">
        <v>6.9566254000000001E-4</v>
      </c>
      <c r="H5277" s="45">
        <v>4.6217102999999999E-3</v>
      </c>
    </row>
    <row r="5278" spans="1:8" x14ac:dyDescent="0.35">
      <c r="A5278" s="45" t="s">
        <v>166</v>
      </c>
      <c r="B5278" s="45" t="s">
        <v>70</v>
      </c>
      <c r="C5278" s="45" t="s">
        <v>51</v>
      </c>
      <c r="D5278" s="45">
        <v>239</v>
      </c>
      <c r="E5278" s="45">
        <v>6.3627864600000004E-3</v>
      </c>
      <c r="F5278" s="45">
        <v>7.6824708999999997E-4</v>
      </c>
      <c r="G5278" s="45">
        <v>7.5483278000000001E-4</v>
      </c>
      <c r="H5278" s="45">
        <v>4.8397061099999996E-3</v>
      </c>
    </row>
    <row r="5279" spans="1:8" x14ac:dyDescent="0.35">
      <c r="A5279" s="45" t="s">
        <v>166</v>
      </c>
      <c r="B5279" s="45" t="s">
        <v>71</v>
      </c>
      <c r="C5279" s="45" t="s">
        <v>51</v>
      </c>
      <c r="D5279" s="45">
        <v>75</v>
      </c>
      <c r="E5279" s="45">
        <v>6.4858022399999996E-3</v>
      </c>
      <c r="F5279" s="45">
        <v>8.7345657999999995E-4</v>
      </c>
      <c r="G5279" s="45">
        <v>7.7422810999999995E-4</v>
      </c>
      <c r="H5279" s="45">
        <v>4.83811706E-3</v>
      </c>
    </row>
    <row r="5280" spans="1:8" x14ac:dyDescent="0.35">
      <c r="A5280" s="45" t="s">
        <v>166</v>
      </c>
      <c r="B5280" s="45" t="s">
        <v>69</v>
      </c>
      <c r="C5280" s="45" t="s">
        <v>52</v>
      </c>
      <c r="D5280" s="45">
        <v>188</v>
      </c>
      <c r="E5280" s="45">
        <v>4.0524032300000004E-3</v>
      </c>
      <c r="F5280" s="45">
        <v>7.1629951000000002E-4</v>
      </c>
      <c r="G5280" s="45">
        <v>3.7584930999999999E-4</v>
      </c>
      <c r="H5280" s="45">
        <v>2.9602538799999999E-3</v>
      </c>
    </row>
    <row r="5281" spans="1:8" x14ac:dyDescent="0.35">
      <c r="A5281" s="45" t="s">
        <v>166</v>
      </c>
      <c r="B5281" s="45" t="s">
        <v>70</v>
      </c>
      <c r="C5281" s="45" t="s">
        <v>52</v>
      </c>
      <c r="D5281" s="45">
        <v>340</v>
      </c>
      <c r="E5281" s="45">
        <v>4.4422655700000003E-3</v>
      </c>
      <c r="F5281" s="45">
        <v>6.6819826999999995E-4</v>
      </c>
      <c r="G5281" s="45">
        <v>4.1084535000000003E-4</v>
      </c>
      <c r="H5281" s="45">
        <v>3.36322143E-3</v>
      </c>
    </row>
    <row r="5282" spans="1:8" x14ac:dyDescent="0.35">
      <c r="A5282" s="45" t="s">
        <v>166</v>
      </c>
      <c r="B5282" s="45" t="s">
        <v>71</v>
      </c>
      <c r="C5282" s="45" t="s">
        <v>52</v>
      </c>
      <c r="D5282" s="45">
        <v>42</v>
      </c>
      <c r="E5282" s="45">
        <v>4.0332889899999998E-3</v>
      </c>
      <c r="F5282" s="45">
        <v>7.0601823000000005E-4</v>
      </c>
      <c r="G5282" s="45">
        <v>3.2462491999999998E-4</v>
      </c>
      <c r="H5282" s="45">
        <v>3.0026452900000001E-3</v>
      </c>
    </row>
    <row r="5283" spans="1:8" x14ac:dyDescent="0.35">
      <c r="A5283" s="45" t="s">
        <v>166</v>
      </c>
      <c r="B5283" s="45" t="s">
        <v>69</v>
      </c>
      <c r="C5283" s="45" t="s">
        <v>53</v>
      </c>
      <c r="D5283" s="45">
        <v>31</v>
      </c>
      <c r="E5283" s="45">
        <v>4.8282554100000001E-3</v>
      </c>
      <c r="F5283" s="45">
        <v>7.2431280000000002E-4</v>
      </c>
      <c r="G5283" s="45">
        <v>9.2405885999999999E-4</v>
      </c>
      <c r="H5283" s="45">
        <v>3.1798833200000001E-3</v>
      </c>
    </row>
    <row r="5284" spans="1:8" x14ac:dyDescent="0.35">
      <c r="A5284" s="45" t="s">
        <v>166</v>
      </c>
      <c r="B5284" s="45" t="s">
        <v>70</v>
      </c>
      <c r="C5284" s="45" t="s">
        <v>53</v>
      </c>
      <c r="D5284" s="45">
        <v>150</v>
      </c>
      <c r="E5284" s="45">
        <v>6.7026232300000004E-3</v>
      </c>
      <c r="F5284" s="45">
        <v>6.5671271000000003E-4</v>
      </c>
      <c r="G5284" s="45">
        <v>1.21658926E-3</v>
      </c>
      <c r="H5284" s="45">
        <v>4.8293207300000003E-3</v>
      </c>
    </row>
    <row r="5285" spans="1:8" x14ac:dyDescent="0.35">
      <c r="A5285" s="45" t="s">
        <v>166</v>
      </c>
      <c r="B5285" s="45" t="s">
        <v>71</v>
      </c>
      <c r="C5285" s="45" t="s">
        <v>53</v>
      </c>
      <c r="D5285" s="45">
        <v>21</v>
      </c>
      <c r="E5285" s="45">
        <v>5.1135358999999997E-3</v>
      </c>
      <c r="F5285" s="45">
        <v>5.3130487999999997E-4</v>
      </c>
      <c r="G5285" s="45">
        <v>1.07528637E-3</v>
      </c>
      <c r="H5285" s="45">
        <v>3.5069441699999999E-3</v>
      </c>
    </row>
    <row r="5286" spans="1:8" x14ac:dyDescent="0.35">
      <c r="A5286" s="45" t="s">
        <v>166</v>
      </c>
      <c r="B5286" s="45" t="s">
        <v>69</v>
      </c>
      <c r="C5286" s="45" t="s">
        <v>54</v>
      </c>
      <c r="D5286" s="45">
        <v>580</v>
      </c>
      <c r="E5286" s="45">
        <v>4.6954020600000002E-3</v>
      </c>
      <c r="F5286" s="45">
        <v>1.2650460599999999E-3</v>
      </c>
      <c r="G5286" s="45">
        <v>5.8107814000000005E-4</v>
      </c>
      <c r="H5286" s="45">
        <v>2.8404770900000002E-3</v>
      </c>
    </row>
    <row r="5287" spans="1:8" x14ac:dyDescent="0.35">
      <c r="A5287" s="45" t="s">
        <v>166</v>
      </c>
      <c r="B5287" s="45" t="s">
        <v>70</v>
      </c>
      <c r="C5287" s="45" t="s">
        <v>54</v>
      </c>
      <c r="D5287" s="45">
        <v>902</v>
      </c>
      <c r="E5287" s="45">
        <v>4.5119510899999998E-3</v>
      </c>
      <c r="F5287" s="45">
        <v>9.0865439000000002E-4</v>
      </c>
      <c r="G5287" s="45">
        <v>5.8328432999999998E-4</v>
      </c>
      <c r="H5287" s="45">
        <v>3.0107346400000002E-3</v>
      </c>
    </row>
    <row r="5288" spans="1:8" x14ac:dyDescent="0.35">
      <c r="A5288" s="45" t="s">
        <v>166</v>
      </c>
      <c r="B5288" s="45" t="s">
        <v>71</v>
      </c>
      <c r="C5288" s="45" t="s">
        <v>54</v>
      </c>
      <c r="D5288" s="45">
        <v>153</v>
      </c>
      <c r="E5288" s="45">
        <v>4.4499664800000003E-3</v>
      </c>
      <c r="F5288" s="45">
        <v>1.1251056700000001E-3</v>
      </c>
      <c r="G5288" s="45">
        <v>5.8520915999999996E-4</v>
      </c>
      <c r="H5288" s="45">
        <v>2.7301952199999999E-3</v>
      </c>
    </row>
    <row r="5289" spans="1:8" x14ac:dyDescent="0.35">
      <c r="A5289" s="45" t="s">
        <v>166</v>
      </c>
      <c r="B5289" s="45" t="s">
        <v>69</v>
      </c>
      <c r="C5289" s="45" t="s">
        <v>55</v>
      </c>
      <c r="D5289" s="45">
        <v>122</v>
      </c>
      <c r="E5289" s="45">
        <v>5.7570580399999996E-3</v>
      </c>
      <c r="F5289" s="45">
        <v>9.6966052999999995E-4</v>
      </c>
      <c r="G5289" s="45">
        <v>1.0039083500000001E-3</v>
      </c>
      <c r="H5289" s="45">
        <v>3.7834886900000001E-3</v>
      </c>
    </row>
    <row r="5290" spans="1:8" x14ac:dyDescent="0.35">
      <c r="A5290" s="45" t="s">
        <v>166</v>
      </c>
      <c r="B5290" s="45" t="s">
        <v>70</v>
      </c>
      <c r="C5290" s="45" t="s">
        <v>55</v>
      </c>
      <c r="D5290" s="45">
        <v>192</v>
      </c>
      <c r="E5290" s="45">
        <v>6.3698999399999998E-3</v>
      </c>
      <c r="F5290" s="45">
        <v>7.7594497000000001E-4</v>
      </c>
      <c r="G5290" s="45">
        <v>9.6872565000000004E-4</v>
      </c>
      <c r="H5290" s="45">
        <v>4.6252288500000004E-3</v>
      </c>
    </row>
    <row r="5291" spans="1:8" x14ac:dyDescent="0.35">
      <c r="A5291" s="45" t="s">
        <v>166</v>
      </c>
      <c r="B5291" s="45" t="s">
        <v>71</v>
      </c>
      <c r="C5291" s="45" t="s">
        <v>55</v>
      </c>
      <c r="D5291" s="45">
        <v>49</v>
      </c>
      <c r="E5291" s="45">
        <v>6.3154287000000003E-3</v>
      </c>
      <c r="F5291" s="45">
        <v>1.4970707999999999E-3</v>
      </c>
      <c r="G5291" s="45">
        <v>1.1078040199999999E-3</v>
      </c>
      <c r="H5291" s="45">
        <v>3.71055346E-3</v>
      </c>
    </row>
    <row r="5292" spans="1:8" x14ac:dyDescent="0.35">
      <c r="A5292" s="45" t="s">
        <v>166</v>
      </c>
      <c r="B5292" s="45" t="s">
        <v>69</v>
      </c>
      <c r="C5292" s="45" t="s">
        <v>56</v>
      </c>
      <c r="D5292" s="45">
        <v>288</v>
      </c>
      <c r="E5292" s="45">
        <v>5.1540796299999999E-3</v>
      </c>
      <c r="F5292" s="45">
        <v>1.1287533E-3</v>
      </c>
      <c r="G5292" s="45">
        <v>7.3274313000000002E-4</v>
      </c>
      <c r="H5292" s="45">
        <v>3.2925827199999998E-3</v>
      </c>
    </row>
    <row r="5293" spans="1:8" x14ac:dyDescent="0.35">
      <c r="A5293" s="45" t="s">
        <v>166</v>
      </c>
      <c r="B5293" s="45" t="s">
        <v>70</v>
      </c>
      <c r="C5293" s="45" t="s">
        <v>56</v>
      </c>
      <c r="D5293" s="45">
        <v>692</v>
      </c>
      <c r="E5293" s="45">
        <v>5.3893368899999997E-3</v>
      </c>
      <c r="F5293" s="45">
        <v>8.9471582E-4</v>
      </c>
      <c r="G5293" s="45">
        <v>7.2341284E-4</v>
      </c>
      <c r="H5293" s="45">
        <v>3.77120774E-3</v>
      </c>
    </row>
    <row r="5294" spans="1:8" x14ac:dyDescent="0.35">
      <c r="A5294" s="45" t="s">
        <v>166</v>
      </c>
      <c r="B5294" s="45" t="s">
        <v>71</v>
      </c>
      <c r="C5294" s="45" t="s">
        <v>56</v>
      </c>
      <c r="D5294" s="45">
        <v>78</v>
      </c>
      <c r="E5294" s="45">
        <v>5.5203879099999997E-3</v>
      </c>
      <c r="F5294" s="45">
        <v>1.0946400900000001E-3</v>
      </c>
      <c r="G5294" s="45">
        <v>7.1803754000000005E-4</v>
      </c>
      <c r="H5294" s="45">
        <v>3.7077098899999999E-3</v>
      </c>
    </row>
    <row r="5295" spans="1:8" x14ac:dyDescent="0.35">
      <c r="A5295" s="45" t="s">
        <v>171</v>
      </c>
      <c r="B5295" s="45" t="s">
        <v>69</v>
      </c>
      <c r="C5295" s="45" t="s">
        <v>9</v>
      </c>
      <c r="D5295" s="45">
        <v>8563</v>
      </c>
      <c r="E5295" s="45">
        <v>4.9926062999999998E-3</v>
      </c>
      <c r="F5295" s="45">
        <v>9.8602085000000007E-4</v>
      </c>
      <c r="G5295" s="45">
        <v>7.9759174000000003E-4</v>
      </c>
      <c r="H5295" s="45">
        <v>3.2081863100000001E-3</v>
      </c>
    </row>
    <row r="5296" spans="1:8" x14ac:dyDescent="0.35">
      <c r="A5296" s="45" t="s">
        <v>171</v>
      </c>
      <c r="B5296" s="45" t="s">
        <v>70</v>
      </c>
      <c r="C5296" s="45" t="s">
        <v>9</v>
      </c>
      <c r="D5296" s="45">
        <v>13747</v>
      </c>
      <c r="E5296" s="45">
        <v>5.9291368299999999E-3</v>
      </c>
      <c r="F5296" s="45">
        <v>8.2124544000000005E-4</v>
      </c>
      <c r="G5296" s="45">
        <v>9.6464372999999996E-4</v>
      </c>
      <c r="H5296" s="45">
        <v>4.1422057000000002E-3</v>
      </c>
    </row>
    <row r="5297" spans="1:8" x14ac:dyDescent="0.35">
      <c r="A5297" s="45" t="s">
        <v>171</v>
      </c>
      <c r="B5297" s="45" t="s">
        <v>71</v>
      </c>
      <c r="C5297" s="45" t="s">
        <v>9</v>
      </c>
      <c r="D5297" s="45">
        <v>2533</v>
      </c>
      <c r="E5297" s="45">
        <v>5.57613551E-3</v>
      </c>
      <c r="F5297" s="45">
        <v>9.2319324000000001E-4</v>
      </c>
      <c r="G5297" s="45">
        <v>1.0099051199999999E-3</v>
      </c>
      <c r="H5297" s="45">
        <v>3.6417389799999998E-3</v>
      </c>
    </row>
    <row r="5298" spans="1:8" x14ac:dyDescent="0.35">
      <c r="A5298" s="45" t="s">
        <v>171</v>
      </c>
      <c r="B5298" s="45" t="s">
        <v>69</v>
      </c>
      <c r="C5298" s="45" t="s">
        <v>14</v>
      </c>
      <c r="D5298" s="45">
        <v>211</v>
      </c>
      <c r="E5298" s="45">
        <v>5.7916444500000002E-3</v>
      </c>
      <c r="F5298" s="45">
        <v>1.39217984E-3</v>
      </c>
      <c r="G5298" s="45">
        <v>6.6438453000000001E-4</v>
      </c>
      <c r="H5298" s="45">
        <v>3.7350796200000002E-3</v>
      </c>
    </row>
    <row r="5299" spans="1:8" x14ac:dyDescent="0.35">
      <c r="A5299" s="45" t="s">
        <v>171</v>
      </c>
      <c r="B5299" s="45" t="s">
        <v>70</v>
      </c>
      <c r="C5299" s="45" t="s">
        <v>14</v>
      </c>
      <c r="D5299" s="45">
        <v>216</v>
      </c>
      <c r="E5299" s="45">
        <v>6.05929546E-3</v>
      </c>
      <c r="F5299" s="45">
        <v>1.0184110999999999E-3</v>
      </c>
      <c r="G5299" s="45">
        <v>8.9265020999999996E-4</v>
      </c>
      <c r="H5299" s="45">
        <v>4.1482336400000003E-3</v>
      </c>
    </row>
    <row r="5300" spans="1:8" x14ac:dyDescent="0.35">
      <c r="A5300" s="45" t="s">
        <v>171</v>
      </c>
      <c r="B5300" s="45" t="s">
        <v>71</v>
      </c>
      <c r="C5300" s="45" t="s">
        <v>14</v>
      </c>
      <c r="D5300" s="45">
        <v>87</v>
      </c>
      <c r="E5300" s="45">
        <v>6.2605095499999996E-3</v>
      </c>
      <c r="F5300" s="45">
        <v>1.4282671400000001E-3</v>
      </c>
      <c r="G5300" s="45">
        <v>8.6938564000000002E-4</v>
      </c>
      <c r="H5300" s="45">
        <v>3.9628562599999997E-3</v>
      </c>
    </row>
    <row r="5301" spans="1:8" x14ac:dyDescent="0.35">
      <c r="A5301" s="45" t="s">
        <v>171</v>
      </c>
      <c r="B5301" s="45" t="s">
        <v>69</v>
      </c>
      <c r="C5301" s="45" t="s">
        <v>15</v>
      </c>
      <c r="D5301" s="45">
        <v>93</v>
      </c>
      <c r="E5301" s="45">
        <v>5.8121761899999997E-3</v>
      </c>
      <c r="F5301" s="45">
        <v>1.02299859E-3</v>
      </c>
      <c r="G5301" s="45">
        <v>1.2322030500000001E-3</v>
      </c>
      <c r="H5301" s="45">
        <v>3.5569740900000001E-3</v>
      </c>
    </row>
    <row r="5302" spans="1:8" x14ac:dyDescent="0.35">
      <c r="A5302" s="45" t="s">
        <v>171</v>
      </c>
      <c r="B5302" s="45" t="s">
        <v>70</v>
      </c>
      <c r="C5302" s="45" t="s">
        <v>15</v>
      </c>
      <c r="D5302" s="45">
        <v>154</v>
      </c>
      <c r="E5302" s="45">
        <v>6.2725466800000003E-3</v>
      </c>
      <c r="F5302" s="45">
        <v>8.5738315000000002E-4</v>
      </c>
      <c r="G5302" s="45">
        <v>1.2480457099999999E-3</v>
      </c>
      <c r="H5302" s="45">
        <v>4.16711736E-3</v>
      </c>
    </row>
    <row r="5303" spans="1:8" x14ac:dyDescent="0.35">
      <c r="A5303" s="45" t="s">
        <v>171</v>
      </c>
      <c r="B5303" s="45" t="s">
        <v>71</v>
      </c>
      <c r="C5303" s="45" t="s">
        <v>15</v>
      </c>
      <c r="D5303" s="45">
        <v>29</v>
      </c>
      <c r="E5303" s="45">
        <v>5.99097997E-3</v>
      </c>
      <c r="F5303" s="45">
        <v>9.3749977999999998E-4</v>
      </c>
      <c r="G5303" s="45">
        <v>1.3669378300000001E-3</v>
      </c>
      <c r="H5303" s="45">
        <v>3.6865418499999998E-3</v>
      </c>
    </row>
    <row r="5304" spans="1:8" x14ac:dyDescent="0.35">
      <c r="A5304" s="45" t="s">
        <v>171</v>
      </c>
      <c r="B5304" s="45" t="s">
        <v>69</v>
      </c>
      <c r="C5304" s="45" t="s">
        <v>16</v>
      </c>
      <c r="D5304" s="45">
        <v>123</v>
      </c>
      <c r="E5304" s="45">
        <v>4.7710589099999997E-3</v>
      </c>
      <c r="F5304" s="45">
        <v>9.3524139999999999E-4</v>
      </c>
      <c r="G5304" s="45">
        <v>4.4122604000000002E-4</v>
      </c>
      <c r="H5304" s="45">
        <v>3.3945909899999998E-3</v>
      </c>
    </row>
    <row r="5305" spans="1:8" x14ac:dyDescent="0.35">
      <c r="A5305" s="45" t="s">
        <v>171</v>
      </c>
      <c r="B5305" s="45" t="s">
        <v>70</v>
      </c>
      <c r="C5305" s="45" t="s">
        <v>16</v>
      </c>
      <c r="D5305" s="45">
        <v>196</v>
      </c>
      <c r="E5305" s="45">
        <v>5.6215157300000002E-3</v>
      </c>
      <c r="F5305" s="45">
        <v>6.8907053000000001E-4</v>
      </c>
      <c r="G5305" s="45">
        <v>4.5327829000000003E-4</v>
      </c>
      <c r="H5305" s="45">
        <v>4.4791664499999996E-3</v>
      </c>
    </row>
    <row r="5306" spans="1:8" x14ac:dyDescent="0.35">
      <c r="A5306" s="45" t="s">
        <v>171</v>
      </c>
      <c r="B5306" s="45" t="s">
        <v>71</v>
      </c>
      <c r="C5306" s="45" t="s">
        <v>16</v>
      </c>
      <c r="D5306" s="45">
        <v>25</v>
      </c>
      <c r="E5306" s="45">
        <v>5.4462960700000004E-3</v>
      </c>
      <c r="F5306" s="45">
        <v>6.5509235000000003E-4</v>
      </c>
      <c r="G5306" s="45">
        <v>5.2037016000000005E-4</v>
      </c>
      <c r="H5306" s="45">
        <v>4.2708331300000003E-3</v>
      </c>
    </row>
    <row r="5307" spans="1:8" x14ac:dyDescent="0.35">
      <c r="A5307" s="45" t="s">
        <v>171</v>
      </c>
      <c r="B5307" s="45" t="s">
        <v>69</v>
      </c>
      <c r="C5307" s="45" t="s">
        <v>17</v>
      </c>
      <c r="D5307" s="45">
        <v>68</v>
      </c>
      <c r="E5307" s="45">
        <v>6.4004626899999998E-3</v>
      </c>
      <c r="F5307" s="45">
        <v>1.11689792E-3</v>
      </c>
      <c r="G5307" s="45">
        <v>9.5077587000000005E-4</v>
      </c>
      <c r="H5307" s="45">
        <v>4.3327884299999998E-3</v>
      </c>
    </row>
    <row r="5308" spans="1:8" x14ac:dyDescent="0.35">
      <c r="A5308" s="45" t="s">
        <v>171</v>
      </c>
      <c r="B5308" s="45" t="s">
        <v>70</v>
      </c>
      <c r="C5308" s="45" t="s">
        <v>17</v>
      </c>
      <c r="D5308" s="45">
        <v>206</v>
      </c>
      <c r="E5308" s="45">
        <v>6.6902640400000003E-3</v>
      </c>
      <c r="F5308" s="45">
        <v>7.8894709999999995E-4</v>
      </c>
      <c r="G5308" s="45">
        <v>9.7772809000000005E-4</v>
      </c>
      <c r="H5308" s="45">
        <v>4.9235883899999998E-3</v>
      </c>
    </row>
    <row r="5309" spans="1:8" x14ac:dyDescent="0.35">
      <c r="A5309" s="45" t="s">
        <v>171</v>
      </c>
      <c r="B5309" s="45" t="s">
        <v>71</v>
      </c>
      <c r="C5309" s="45" t="s">
        <v>17</v>
      </c>
      <c r="D5309" s="45">
        <v>25</v>
      </c>
      <c r="E5309" s="45">
        <v>6.5194441900000002E-3</v>
      </c>
      <c r="F5309" s="45">
        <v>8.4259234999999998E-4</v>
      </c>
      <c r="G5309" s="45">
        <v>1.1495367399999999E-3</v>
      </c>
      <c r="H5309" s="45">
        <v>4.5273145699999996E-3</v>
      </c>
    </row>
    <row r="5310" spans="1:8" x14ac:dyDescent="0.35">
      <c r="A5310" s="45" t="s">
        <v>171</v>
      </c>
      <c r="B5310" s="45" t="s">
        <v>69</v>
      </c>
      <c r="C5310" s="45" t="s">
        <v>18</v>
      </c>
      <c r="D5310" s="45">
        <v>66</v>
      </c>
      <c r="E5310" s="45">
        <v>5.5590626000000002E-3</v>
      </c>
      <c r="F5310" s="45">
        <v>7.0198487999999996E-4</v>
      </c>
      <c r="G5310" s="45">
        <v>1.1858163E-3</v>
      </c>
      <c r="H5310" s="45">
        <v>3.67126098E-3</v>
      </c>
    </row>
    <row r="5311" spans="1:8" x14ac:dyDescent="0.35">
      <c r="A5311" s="45" t="s">
        <v>171</v>
      </c>
      <c r="B5311" s="45" t="s">
        <v>70</v>
      </c>
      <c r="C5311" s="45" t="s">
        <v>18</v>
      </c>
      <c r="D5311" s="45">
        <v>179</v>
      </c>
      <c r="E5311" s="45">
        <v>6.8245005800000001E-3</v>
      </c>
      <c r="F5311" s="45">
        <v>6.3372882000000005E-4</v>
      </c>
      <c r="G5311" s="45">
        <v>1.3335400199999999E-3</v>
      </c>
      <c r="H5311" s="45">
        <v>4.8572312999999997E-3</v>
      </c>
    </row>
    <row r="5312" spans="1:8" x14ac:dyDescent="0.35">
      <c r="A5312" s="45" t="s">
        <v>171</v>
      </c>
      <c r="B5312" s="45" t="s">
        <v>71</v>
      </c>
      <c r="C5312" s="45" t="s">
        <v>18</v>
      </c>
      <c r="D5312" s="45">
        <v>39</v>
      </c>
      <c r="E5312" s="45">
        <v>6.4363720499999999E-3</v>
      </c>
      <c r="F5312" s="45">
        <v>6.7841855000000005E-4</v>
      </c>
      <c r="G5312" s="45">
        <v>1.55626762E-3</v>
      </c>
      <c r="H5312" s="45">
        <v>4.20168548E-3</v>
      </c>
    </row>
    <row r="5313" spans="1:8" x14ac:dyDescent="0.35">
      <c r="A5313" s="45" t="s">
        <v>171</v>
      </c>
      <c r="B5313" s="45" t="s">
        <v>69</v>
      </c>
      <c r="C5313" s="45" t="s">
        <v>19</v>
      </c>
      <c r="D5313" s="45">
        <v>58</v>
      </c>
      <c r="E5313" s="45">
        <v>5.1352966700000001E-3</v>
      </c>
      <c r="F5313" s="45">
        <v>9.4867471999999999E-4</v>
      </c>
      <c r="G5313" s="45">
        <v>8.1198089000000004E-4</v>
      </c>
      <c r="H5313" s="45">
        <v>3.37464053E-3</v>
      </c>
    </row>
    <row r="5314" spans="1:8" x14ac:dyDescent="0.35">
      <c r="A5314" s="45" t="s">
        <v>171</v>
      </c>
      <c r="B5314" s="45" t="s">
        <v>70</v>
      </c>
      <c r="C5314" s="45" t="s">
        <v>19</v>
      </c>
      <c r="D5314" s="45">
        <v>242</v>
      </c>
      <c r="E5314" s="45">
        <v>6.09494544E-3</v>
      </c>
      <c r="F5314" s="45">
        <v>8.1898506000000002E-4</v>
      </c>
      <c r="G5314" s="45">
        <v>1.00407458E-3</v>
      </c>
      <c r="H5314" s="45">
        <v>4.2718852700000002E-3</v>
      </c>
    </row>
    <row r="5315" spans="1:8" x14ac:dyDescent="0.35">
      <c r="A5315" s="45" t="s">
        <v>171</v>
      </c>
      <c r="B5315" s="45" t="s">
        <v>71</v>
      </c>
      <c r="C5315" s="45" t="s">
        <v>19</v>
      </c>
      <c r="D5315" s="45">
        <v>16</v>
      </c>
      <c r="E5315" s="45">
        <v>7.0319731199999999E-3</v>
      </c>
      <c r="F5315" s="45">
        <v>9.0350086000000004E-4</v>
      </c>
      <c r="G5315" s="45">
        <v>1.29918957E-3</v>
      </c>
      <c r="H5315" s="45">
        <v>4.8292821500000001E-3</v>
      </c>
    </row>
    <row r="5316" spans="1:8" x14ac:dyDescent="0.35">
      <c r="A5316" s="45" t="s">
        <v>171</v>
      </c>
      <c r="B5316" s="45" t="s">
        <v>69</v>
      </c>
      <c r="C5316" s="45" t="s">
        <v>20</v>
      </c>
      <c r="D5316" s="45">
        <v>35</v>
      </c>
      <c r="E5316" s="45">
        <v>4.5052907999999997E-3</v>
      </c>
      <c r="F5316" s="45">
        <v>8.9153411999999999E-4</v>
      </c>
      <c r="G5316" s="45">
        <v>6.0945740999999998E-4</v>
      </c>
      <c r="H5316" s="45">
        <v>3.0042987599999999E-3</v>
      </c>
    </row>
    <row r="5317" spans="1:8" x14ac:dyDescent="0.35">
      <c r="A5317" s="45" t="s">
        <v>171</v>
      </c>
      <c r="B5317" s="45" t="s">
        <v>70</v>
      </c>
      <c r="C5317" s="45" t="s">
        <v>20</v>
      </c>
      <c r="D5317" s="45">
        <v>204</v>
      </c>
      <c r="E5317" s="45">
        <v>4.92357683E-3</v>
      </c>
      <c r="F5317" s="45">
        <v>8.0286604000000001E-4</v>
      </c>
      <c r="G5317" s="45">
        <v>6.3668731999999995E-4</v>
      </c>
      <c r="H5317" s="45">
        <v>3.4840230000000002E-3</v>
      </c>
    </row>
    <row r="5318" spans="1:8" x14ac:dyDescent="0.35">
      <c r="A5318" s="45" t="s">
        <v>171</v>
      </c>
      <c r="B5318" s="45" t="s">
        <v>71</v>
      </c>
      <c r="C5318" s="45" t="s">
        <v>20</v>
      </c>
      <c r="D5318" s="45">
        <v>3</v>
      </c>
      <c r="E5318" s="45">
        <v>5.77546273E-3</v>
      </c>
      <c r="F5318" s="45">
        <v>7.6388865000000001E-4</v>
      </c>
      <c r="G5318" s="45">
        <v>6.0570972000000001E-4</v>
      </c>
      <c r="H5318" s="45">
        <v>4.4058638800000003E-3</v>
      </c>
    </row>
    <row r="5319" spans="1:8" x14ac:dyDescent="0.35">
      <c r="A5319" s="45" t="s">
        <v>171</v>
      </c>
      <c r="B5319" s="45" t="s">
        <v>69</v>
      </c>
      <c r="C5319" s="45" t="s">
        <v>21</v>
      </c>
      <c r="D5319" s="45">
        <v>44</v>
      </c>
      <c r="E5319" s="45">
        <v>6.5898567099999996E-3</v>
      </c>
      <c r="F5319" s="45">
        <v>9.3486926E-4</v>
      </c>
      <c r="G5319" s="45">
        <v>1.6151091799999999E-3</v>
      </c>
      <c r="H5319" s="45">
        <v>4.0398777199999996E-3</v>
      </c>
    </row>
    <row r="5320" spans="1:8" x14ac:dyDescent="0.35">
      <c r="A5320" s="45" t="s">
        <v>171</v>
      </c>
      <c r="B5320" s="45" t="s">
        <v>70</v>
      </c>
      <c r="C5320" s="45" t="s">
        <v>21</v>
      </c>
      <c r="D5320" s="45">
        <v>151</v>
      </c>
      <c r="E5320" s="45">
        <v>7.8498280599999994E-3</v>
      </c>
      <c r="F5320" s="45">
        <v>8.9005371000000001E-4</v>
      </c>
      <c r="G5320" s="45">
        <v>1.6249691E-3</v>
      </c>
      <c r="H5320" s="45">
        <v>5.3348047599999998E-3</v>
      </c>
    </row>
    <row r="5321" spans="1:8" x14ac:dyDescent="0.35">
      <c r="A5321" s="45" t="s">
        <v>171</v>
      </c>
      <c r="B5321" s="45" t="s">
        <v>71</v>
      </c>
      <c r="C5321" s="45" t="s">
        <v>21</v>
      </c>
      <c r="D5321" s="45">
        <v>31</v>
      </c>
      <c r="E5321" s="45">
        <v>7.6799579699999999E-3</v>
      </c>
      <c r="F5321" s="45">
        <v>9.9126318999999993E-4</v>
      </c>
      <c r="G5321" s="45">
        <v>1.904495E-3</v>
      </c>
      <c r="H5321" s="45">
        <v>4.7841992300000002E-3</v>
      </c>
    </row>
    <row r="5322" spans="1:8" x14ac:dyDescent="0.35">
      <c r="A5322" s="45" t="s">
        <v>171</v>
      </c>
      <c r="B5322" s="45" t="s">
        <v>69</v>
      </c>
      <c r="C5322" s="45" t="s">
        <v>22</v>
      </c>
      <c r="D5322" s="45">
        <v>21</v>
      </c>
      <c r="E5322" s="45">
        <v>4.989528E-3</v>
      </c>
      <c r="F5322" s="45">
        <v>1.05820082E-3</v>
      </c>
      <c r="G5322" s="45">
        <v>1.03891067E-3</v>
      </c>
      <c r="H5322" s="45">
        <v>2.8924159299999999E-3</v>
      </c>
    </row>
    <row r="5323" spans="1:8" x14ac:dyDescent="0.35">
      <c r="A5323" s="45" t="s">
        <v>171</v>
      </c>
      <c r="B5323" s="45" t="s">
        <v>70</v>
      </c>
      <c r="C5323" s="45" t="s">
        <v>22</v>
      </c>
      <c r="D5323" s="45">
        <v>143</v>
      </c>
      <c r="E5323" s="45">
        <v>7.08681342E-3</v>
      </c>
      <c r="F5323" s="45">
        <v>8.9905439E-4</v>
      </c>
      <c r="G5323" s="45">
        <v>1.41940215E-3</v>
      </c>
      <c r="H5323" s="45">
        <v>4.7683564199999997E-3</v>
      </c>
    </row>
    <row r="5324" spans="1:8" x14ac:dyDescent="0.35">
      <c r="A5324" s="45" t="s">
        <v>171</v>
      </c>
      <c r="B5324" s="45" t="s">
        <v>71</v>
      </c>
      <c r="C5324" s="45" t="s">
        <v>22</v>
      </c>
      <c r="D5324" s="45">
        <v>17</v>
      </c>
      <c r="E5324" s="45">
        <v>6.3664213200000002E-3</v>
      </c>
      <c r="F5324" s="45">
        <v>1.035539E-3</v>
      </c>
      <c r="G5324" s="45">
        <v>1.7163669000000001E-3</v>
      </c>
      <c r="H5324" s="45">
        <v>3.6145150199999999E-3</v>
      </c>
    </row>
    <row r="5325" spans="1:8" x14ac:dyDescent="0.35">
      <c r="A5325" s="45" t="s">
        <v>171</v>
      </c>
      <c r="B5325" s="45" t="s">
        <v>69</v>
      </c>
      <c r="C5325" s="45" t="s">
        <v>23</v>
      </c>
      <c r="D5325" s="45">
        <v>82</v>
      </c>
      <c r="E5325" s="45">
        <v>5.8663615400000001E-3</v>
      </c>
      <c r="F5325" s="45">
        <v>9.4935609999999998E-4</v>
      </c>
      <c r="G5325" s="45">
        <v>1.0965727399999999E-3</v>
      </c>
      <c r="H5325" s="45">
        <v>3.8204322199999999E-3</v>
      </c>
    </row>
    <row r="5326" spans="1:8" x14ac:dyDescent="0.35">
      <c r="A5326" s="45" t="s">
        <v>171</v>
      </c>
      <c r="B5326" s="45" t="s">
        <v>70</v>
      </c>
      <c r="C5326" s="45" t="s">
        <v>23</v>
      </c>
      <c r="D5326" s="45">
        <v>268</v>
      </c>
      <c r="E5326" s="45">
        <v>6.8122060700000001E-3</v>
      </c>
      <c r="F5326" s="45">
        <v>8.1912459999999995E-4</v>
      </c>
      <c r="G5326" s="45">
        <v>1.31205926E-3</v>
      </c>
      <c r="H5326" s="45">
        <v>4.6810217300000002E-3</v>
      </c>
    </row>
    <row r="5327" spans="1:8" x14ac:dyDescent="0.35">
      <c r="A5327" s="45" t="s">
        <v>171</v>
      </c>
      <c r="B5327" s="45" t="s">
        <v>71</v>
      </c>
      <c r="C5327" s="45" t="s">
        <v>23</v>
      </c>
      <c r="D5327" s="45">
        <v>38</v>
      </c>
      <c r="E5327" s="45">
        <v>6.47325756E-3</v>
      </c>
      <c r="F5327" s="45">
        <v>8.7323322000000005E-4</v>
      </c>
      <c r="G5327" s="45">
        <v>1.58595251E-3</v>
      </c>
      <c r="H5327" s="45">
        <v>4.0140713700000004E-3</v>
      </c>
    </row>
    <row r="5328" spans="1:8" x14ac:dyDescent="0.35">
      <c r="A5328" s="45" t="s">
        <v>171</v>
      </c>
      <c r="B5328" s="45" t="s">
        <v>69</v>
      </c>
      <c r="C5328" s="45" t="s">
        <v>24</v>
      </c>
      <c r="D5328" s="45">
        <v>312</v>
      </c>
      <c r="E5328" s="45">
        <v>5.4239373099999998E-3</v>
      </c>
      <c r="F5328" s="45">
        <v>6.4933498999999995E-4</v>
      </c>
      <c r="G5328" s="45">
        <v>1.4595201699999999E-3</v>
      </c>
      <c r="H5328" s="45">
        <v>3.3150816600000001E-3</v>
      </c>
    </row>
    <row r="5329" spans="1:8" x14ac:dyDescent="0.35">
      <c r="A5329" s="45" t="s">
        <v>171</v>
      </c>
      <c r="B5329" s="45" t="s">
        <v>70</v>
      </c>
      <c r="C5329" s="45" t="s">
        <v>24</v>
      </c>
      <c r="D5329" s="45">
        <v>450</v>
      </c>
      <c r="E5329" s="45">
        <v>7.1901489300000001E-3</v>
      </c>
      <c r="F5329" s="45">
        <v>6.2520551999999997E-4</v>
      </c>
      <c r="G5329" s="45">
        <v>1.77716024E-3</v>
      </c>
      <c r="H5329" s="45">
        <v>4.7877826899999998E-3</v>
      </c>
    </row>
    <row r="5330" spans="1:8" x14ac:dyDescent="0.35">
      <c r="A5330" s="45" t="s">
        <v>171</v>
      </c>
      <c r="B5330" s="45" t="s">
        <v>71</v>
      </c>
      <c r="C5330" s="45" t="s">
        <v>24</v>
      </c>
      <c r="D5330" s="45">
        <v>69</v>
      </c>
      <c r="E5330" s="45">
        <v>7.2557700199999998E-3</v>
      </c>
      <c r="F5330" s="45">
        <v>6.6207034999999997E-4</v>
      </c>
      <c r="G5330" s="45">
        <v>1.9384055699999999E-3</v>
      </c>
      <c r="H5330" s="45">
        <v>4.6552936700000004E-3</v>
      </c>
    </row>
    <row r="5331" spans="1:8" x14ac:dyDescent="0.35">
      <c r="A5331" s="45" t="s">
        <v>171</v>
      </c>
      <c r="B5331" s="45" t="s">
        <v>69</v>
      </c>
      <c r="C5331" s="45" t="s">
        <v>25</v>
      </c>
      <c r="D5331" s="45">
        <v>207</v>
      </c>
      <c r="E5331" s="45">
        <v>5.6125869799999997E-3</v>
      </c>
      <c r="F5331" s="45">
        <v>8.9606791999999997E-4</v>
      </c>
      <c r="G5331" s="45">
        <v>1.32520329E-3</v>
      </c>
      <c r="H5331" s="45">
        <v>3.39131527E-3</v>
      </c>
    </row>
    <row r="5332" spans="1:8" x14ac:dyDescent="0.35">
      <c r="A5332" s="45" t="s">
        <v>171</v>
      </c>
      <c r="B5332" s="45" t="s">
        <v>70</v>
      </c>
      <c r="C5332" s="45" t="s">
        <v>25</v>
      </c>
      <c r="D5332" s="45">
        <v>339</v>
      </c>
      <c r="E5332" s="45">
        <v>7.12908312E-3</v>
      </c>
      <c r="F5332" s="45">
        <v>7.6733697999999996E-4</v>
      </c>
      <c r="G5332" s="45">
        <v>1.6661542899999999E-3</v>
      </c>
      <c r="H5332" s="45">
        <v>4.6955913600000001E-3</v>
      </c>
    </row>
    <row r="5333" spans="1:8" x14ac:dyDescent="0.35">
      <c r="A5333" s="45" t="s">
        <v>171</v>
      </c>
      <c r="B5333" s="45" t="s">
        <v>71</v>
      </c>
      <c r="C5333" s="45" t="s">
        <v>25</v>
      </c>
      <c r="D5333" s="45">
        <v>88</v>
      </c>
      <c r="E5333" s="45">
        <v>5.7175923799999999E-3</v>
      </c>
      <c r="F5333" s="45">
        <v>7.3955677E-4</v>
      </c>
      <c r="G5333" s="45">
        <v>1.4159825400000001E-3</v>
      </c>
      <c r="H5333" s="45">
        <v>3.56205255E-3</v>
      </c>
    </row>
    <row r="5334" spans="1:8" x14ac:dyDescent="0.35">
      <c r="A5334" s="45" t="s">
        <v>171</v>
      </c>
      <c r="B5334" s="45" t="s">
        <v>69</v>
      </c>
      <c r="C5334" s="45" t="s">
        <v>26</v>
      </c>
      <c r="D5334" s="45">
        <v>16</v>
      </c>
      <c r="E5334" s="45">
        <v>4.6021410099999997E-3</v>
      </c>
      <c r="F5334" s="45">
        <v>7.6099504000000004E-4</v>
      </c>
      <c r="G5334" s="45">
        <v>8.0656800000000002E-4</v>
      </c>
      <c r="H5334" s="45">
        <v>3.0345773799999999E-3</v>
      </c>
    </row>
    <row r="5335" spans="1:8" x14ac:dyDescent="0.35">
      <c r="A5335" s="45" t="s">
        <v>171</v>
      </c>
      <c r="B5335" s="45" t="s">
        <v>70</v>
      </c>
      <c r="C5335" s="45" t="s">
        <v>26</v>
      </c>
      <c r="D5335" s="45">
        <v>220</v>
      </c>
      <c r="E5335" s="45">
        <v>5.5305658500000004E-3</v>
      </c>
      <c r="F5335" s="45">
        <v>5.3545852000000003E-4</v>
      </c>
      <c r="G5335" s="45">
        <v>8.7794588000000005E-4</v>
      </c>
      <c r="H5335" s="45">
        <v>4.1171609700000004E-3</v>
      </c>
    </row>
    <row r="5336" spans="1:8" x14ac:dyDescent="0.35">
      <c r="A5336" s="45" t="s">
        <v>171</v>
      </c>
      <c r="B5336" s="45" t="s">
        <v>71</v>
      </c>
      <c r="C5336" s="45" t="s">
        <v>26</v>
      </c>
      <c r="D5336" s="45">
        <v>17</v>
      </c>
      <c r="E5336" s="45">
        <v>5.3839866300000004E-3</v>
      </c>
      <c r="F5336" s="45">
        <v>6.6516858000000001E-4</v>
      </c>
      <c r="G5336" s="45">
        <v>9.7222192999999997E-4</v>
      </c>
      <c r="H5336" s="45">
        <v>3.74659558E-3</v>
      </c>
    </row>
    <row r="5337" spans="1:8" x14ac:dyDescent="0.35">
      <c r="A5337" s="45" t="s">
        <v>171</v>
      </c>
      <c r="B5337" s="45" t="s">
        <v>69</v>
      </c>
      <c r="C5337" s="45" t="s">
        <v>27</v>
      </c>
      <c r="D5337" s="45">
        <v>210</v>
      </c>
      <c r="E5337" s="45">
        <v>4.7190253099999996E-3</v>
      </c>
      <c r="F5337" s="45">
        <v>9.3623212000000001E-4</v>
      </c>
      <c r="G5337" s="45">
        <v>8.9120347999999995E-4</v>
      </c>
      <c r="H5337" s="45">
        <v>2.8915892900000001E-3</v>
      </c>
    </row>
    <row r="5338" spans="1:8" x14ac:dyDescent="0.35">
      <c r="A5338" s="45" t="s">
        <v>171</v>
      </c>
      <c r="B5338" s="45" t="s">
        <v>70</v>
      </c>
      <c r="C5338" s="45" t="s">
        <v>27</v>
      </c>
      <c r="D5338" s="45">
        <v>222</v>
      </c>
      <c r="E5338" s="45">
        <v>6.3988465200000002E-3</v>
      </c>
      <c r="F5338" s="45">
        <v>7.7066625000000001E-4</v>
      </c>
      <c r="G5338" s="45">
        <v>1.1261780299999999E-3</v>
      </c>
      <c r="H5338" s="45">
        <v>4.5020017699999998E-3</v>
      </c>
    </row>
    <row r="5339" spans="1:8" x14ac:dyDescent="0.35">
      <c r="A5339" s="45" t="s">
        <v>171</v>
      </c>
      <c r="B5339" s="45" t="s">
        <v>71</v>
      </c>
      <c r="C5339" s="45" t="s">
        <v>27</v>
      </c>
      <c r="D5339" s="45">
        <v>45</v>
      </c>
      <c r="E5339" s="45">
        <v>5.9439298199999999E-3</v>
      </c>
      <c r="F5339" s="45">
        <v>9.7813758000000008E-4</v>
      </c>
      <c r="G5339" s="45">
        <v>7.5360059000000002E-4</v>
      </c>
      <c r="H5339" s="45">
        <v>4.2121910900000002E-3</v>
      </c>
    </row>
    <row r="5340" spans="1:8" x14ac:dyDescent="0.35">
      <c r="A5340" s="45" t="s">
        <v>171</v>
      </c>
      <c r="B5340" s="45" t="s">
        <v>69</v>
      </c>
      <c r="C5340" s="45" t="s">
        <v>28</v>
      </c>
      <c r="D5340" s="45">
        <v>217</v>
      </c>
      <c r="E5340" s="45">
        <v>5.9523807099999999E-3</v>
      </c>
      <c r="F5340" s="45">
        <v>9.1589836999999999E-4</v>
      </c>
      <c r="G5340" s="45">
        <v>1.10908405E-3</v>
      </c>
      <c r="H5340" s="45">
        <v>3.9273978000000003E-3</v>
      </c>
    </row>
    <row r="5341" spans="1:8" x14ac:dyDescent="0.35">
      <c r="A5341" s="45" t="s">
        <v>171</v>
      </c>
      <c r="B5341" s="45" t="s">
        <v>70</v>
      </c>
      <c r="C5341" s="45" t="s">
        <v>28</v>
      </c>
      <c r="D5341" s="45">
        <v>438</v>
      </c>
      <c r="E5341" s="45">
        <v>6.9280872400000002E-3</v>
      </c>
      <c r="F5341" s="45">
        <v>8.4673048E-4</v>
      </c>
      <c r="G5341" s="45">
        <v>1.39266739E-3</v>
      </c>
      <c r="H5341" s="45">
        <v>4.6886888799999998E-3</v>
      </c>
    </row>
    <row r="5342" spans="1:8" x14ac:dyDescent="0.35">
      <c r="A5342" s="45" t="s">
        <v>171</v>
      </c>
      <c r="B5342" s="45" t="s">
        <v>71</v>
      </c>
      <c r="C5342" s="45" t="s">
        <v>28</v>
      </c>
      <c r="D5342" s="45">
        <v>86</v>
      </c>
      <c r="E5342" s="45">
        <v>6.3228087800000004E-3</v>
      </c>
      <c r="F5342" s="45">
        <v>8.7128529999999996E-4</v>
      </c>
      <c r="G5342" s="45">
        <v>1.3350557200000001E-3</v>
      </c>
      <c r="H5342" s="45">
        <v>4.1164672500000003E-3</v>
      </c>
    </row>
    <row r="5343" spans="1:8" x14ac:dyDescent="0.35">
      <c r="A5343" s="45" t="s">
        <v>171</v>
      </c>
      <c r="B5343" s="45" t="s">
        <v>69</v>
      </c>
      <c r="C5343" s="45" t="s">
        <v>29</v>
      </c>
      <c r="D5343" s="45">
        <v>73</v>
      </c>
      <c r="E5343" s="45">
        <v>5.9455857700000002E-3</v>
      </c>
      <c r="F5343" s="45">
        <v>8.8834956000000001E-4</v>
      </c>
      <c r="G5343" s="45">
        <v>1.2033863699999999E-3</v>
      </c>
      <c r="H5343" s="45">
        <v>3.85384931E-3</v>
      </c>
    </row>
    <row r="5344" spans="1:8" x14ac:dyDescent="0.35">
      <c r="A5344" s="45" t="s">
        <v>171</v>
      </c>
      <c r="B5344" s="45" t="s">
        <v>70</v>
      </c>
      <c r="C5344" s="45" t="s">
        <v>29</v>
      </c>
      <c r="D5344" s="45">
        <v>185</v>
      </c>
      <c r="E5344" s="45">
        <v>6.7125247900000004E-3</v>
      </c>
      <c r="F5344" s="45">
        <v>7.4793522000000002E-4</v>
      </c>
      <c r="G5344" s="45">
        <v>1.4295543000000001E-3</v>
      </c>
      <c r="H5344" s="45">
        <v>4.5350347999999997E-3</v>
      </c>
    </row>
    <row r="5345" spans="1:8" x14ac:dyDescent="0.35">
      <c r="A5345" s="45" t="s">
        <v>171</v>
      </c>
      <c r="B5345" s="45" t="s">
        <v>71</v>
      </c>
      <c r="C5345" s="45" t="s">
        <v>29</v>
      </c>
      <c r="D5345" s="45">
        <v>41</v>
      </c>
      <c r="E5345" s="45">
        <v>6.5009595400000002E-3</v>
      </c>
      <c r="F5345" s="45">
        <v>9.1350470000000001E-4</v>
      </c>
      <c r="G5345" s="45">
        <v>1.7973687599999999E-3</v>
      </c>
      <c r="H5345" s="45">
        <v>3.7900855900000001E-3</v>
      </c>
    </row>
    <row r="5346" spans="1:8" x14ac:dyDescent="0.35">
      <c r="A5346" s="45" t="s">
        <v>171</v>
      </c>
      <c r="B5346" s="45" t="s">
        <v>69</v>
      </c>
      <c r="C5346" s="45" t="s">
        <v>30</v>
      </c>
      <c r="D5346" s="45">
        <v>2825</v>
      </c>
      <c r="E5346" s="45">
        <v>4.4520892400000001E-3</v>
      </c>
      <c r="F5346" s="45">
        <v>9.6792012E-4</v>
      </c>
      <c r="G5346" s="45">
        <v>6.6217608999999996E-4</v>
      </c>
      <c r="H5346" s="45">
        <v>2.8219925500000001E-3</v>
      </c>
    </row>
    <row r="5347" spans="1:8" x14ac:dyDescent="0.35">
      <c r="A5347" s="45" t="s">
        <v>171</v>
      </c>
      <c r="B5347" s="45" t="s">
        <v>70</v>
      </c>
      <c r="C5347" s="45" t="s">
        <v>30</v>
      </c>
      <c r="D5347" s="45">
        <v>1426</v>
      </c>
      <c r="E5347" s="45">
        <v>4.6586457499999999E-3</v>
      </c>
      <c r="F5347" s="45">
        <v>8.0018546000000003E-4</v>
      </c>
      <c r="G5347" s="45">
        <v>7.1144819000000005E-4</v>
      </c>
      <c r="H5347" s="45">
        <v>3.1470116100000001E-3</v>
      </c>
    </row>
    <row r="5348" spans="1:8" x14ac:dyDescent="0.35">
      <c r="A5348" s="45" t="s">
        <v>171</v>
      </c>
      <c r="B5348" s="45" t="s">
        <v>71</v>
      </c>
      <c r="C5348" s="45" t="s">
        <v>30</v>
      </c>
      <c r="D5348" s="45">
        <v>347</v>
      </c>
      <c r="E5348" s="45">
        <v>4.5555152700000002E-3</v>
      </c>
      <c r="F5348" s="45">
        <v>8.9790778000000001E-4</v>
      </c>
      <c r="G5348" s="45">
        <v>6.9184254000000003E-4</v>
      </c>
      <c r="H5348" s="45">
        <v>2.9657645100000002E-3</v>
      </c>
    </row>
    <row r="5349" spans="1:8" x14ac:dyDescent="0.35">
      <c r="A5349" s="45" t="s">
        <v>171</v>
      </c>
      <c r="B5349" s="45" t="s">
        <v>69</v>
      </c>
      <c r="C5349" s="45" t="s">
        <v>31</v>
      </c>
      <c r="D5349" s="45">
        <v>503</v>
      </c>
      <c r="E5349" s="45">
        <v>4.4957106799999999E-3</v>
      </c>
      <c r="F5349" s="45">
        <v>1.0532635E-3</v>
      </c>
      <c r="G5349" s="45">
        <v>4.9860536999999999E-4</v>
      </c>
      <c r="H5349" s="45">
        <v>2.9438413499999999E-3</v>
      </c>
    </row>
    <row r="5350" spans="1:8" x14ac:dyDescent="0.35">
      <c r="A5350" s="45" t="s">
        <v>171</v>
      </c>
      <c r="B5350" s="45" t="s">
        <v>70</v>
      </c>
      <c r="C5350" s="45" t="s">
        <v>31</v>
      </c>
      <c r="D5350" s="45">
        <v>939</v>
      </c>
      <c r="E5350" s="45">
        <v>4.7590396199999998E-3</v>
      </c>
      <c r="F5350" s="45">
        <v>8.4634930000000003E-4</v>
      </c>
      <c r="G5350" s="45">
        <v>4.9118917999999999E-4</v>
      </c>
      <c r="H5350" s="45">
        <v>3.42150067E-3</v>
      </c>
    </row>
    <row r="5351" spans="1:8" x14ac:dyDescent="0.35">
      <c r="A5351" s="45" t="s">
        <v>171</v>
      </c>
      <c r="B5351" s="45" t="s">
        <v>71</v>
      </c>
      <c r="C5351" s="45" t="s">
        <v>31</v>
      </c>
      <c r="D5351" s="45">
        <v>153</v>
      </c>
      <c r="E5351" s="45">
        <v>4.6162397899999997E-3</v>
      </c>
      <c r="F5351" s="45">
        <v>9.7736603000000001E-4</v>
      </c>
      <c r="G5351" s="45">
        <v>5.3997191999999999E-4</v>
      </c>
      <c r="H5351" s="45">
        <v>3.0989013600000001E-3</v>
      </c>
    </row>
    <row r="5352" spans="1:8" x14ac:dyDescent="0.35">
      <c r="A5352" s="45" t="s">
        <v>171</v>
      </c>
      <c r="B5352" s="45" t="s">
        <v>69</v>
      </c>
      <c r="C5352" s="45" t="s">
        <v>159</v>
      </c>
      <c r="D5352" s="45">
        <v>291</v>
      </c>
      <c r="E5352" s="45">
        <v>5.3609438200000002E-3</v>
      </c>
      <c r="F5352" s="45">
        <v>1.1747086099999999E-3</v>
      </c>
      <c r="G5352" s="45">
        <v>7.9240620000000002E-4</v>
      </c>
      <c r="H5352" s="45">
        <v>3.3938285199999999E-3</v>
      </c>
    </row>
    <row r="5353" spans="1:8" x14ac:dyDescent="0.35">
      <c r="A5353" s="45" t="s">
        <v>171</v>
      </c>
      <c r="B5353" s="45" t="s">
        <v>70</v>
      </c>
      <c r="C5353" s="45" t="s">
        <v>159</v>
      </c>
      <c r="D5353" s="45">
        <v>370</v>
      </c>
      <c r="E5353" s="45">
        <v>6.7122745500000002E-3</v>
      </c>
      <c r="F5353" s="45">
        <v>9.7854079000000006E-4</v>
      </c>
      <c r="G5353" s="45">
        <v>1.03816292E-3</v>
      </c>
      <c r="H5353" s="45">
        <v>4.69557033E-3</v>
      </c>
    </row>
    <row r="5354" spans="1:8" x14ac:dyDescent="0.35">
      <c r="A5354" s="45" t="s">
        <v>171</v>
      </c>
      <c r="B5354" s="45" t="s">
        <v>71</v>
      </c>
      <c r="C5354" s="45" t="s">
        <v>159</v>
      </c>
      <c r="D5354" s="45">
        <v>81</v>
      </c>
      <c r="E5354" s="45">
        <v>5.9294978999999996E-3</v>
      </c>
      <c r="F5354" s="45">
        <v>9.3892864000000005E-4</v>
      </c>
      <c r="G5354" s="45">
        <v>1.4157519499999999E-3</v>
      </c>
      <c r="H5354" s="45">
        <v>3.5748167900000001E-3</v>
      </c>
    </row>
    <row r="5355" spans="1:8" x14ac:dyDescent="0.35">
      <c r="A5355" s="45" t="s">
        <v>171</v>
      </c>
      <c r="B5355" s="45" t="s">
        <v>69</v>
      </c>
      <c r="C5355" s="45" t="s">
        <v>33</v>
      </c>
      <c r="D5355" s="45">
        <v>70</v>
      </c>
      <c r="E5355" s="45">
        <v>6.3124997199999998E-3</v>
      </c>
      <c r="F5355" s="45">
        <v>1.2132933800000001E-3</v>
      </c>
      <c r="G5355" s="45">
        <v>1.16071405E-3</v>
      </c>
      <c r="H5355" s="45">
        <v>3.9384918599999997E-3</v>
      </c>
    </row>
    <row r="5356" spans="1:8" x14ac:dyDescent="0.35">
      <c r="A5356" s="45" t="s">
        <v>171</v>
      </c>
      <c r="B5356" s="45" t="s">
        <v>70</v>
      </c>
      <c r="C5356" s="45" t="s">
        <v>33</v>
      </c>
      <c r="D5356" s="45">
        <v>224</v>
      </c>
      <c r="E5356" s="45">
        <v>7.7667201799999997E-3</v>
      </c>
      <c r="F5356" s="45">
        <v>1.20127498E-3</v>
      </c>
      <c r="G5356" s="45">
        <v>1.3714758499999999E-3</v>
      </c>
      <c r="H5356" s="45">
        <v>5.1939688400000003E-3</v>
      </c>
    </row>
    <row r="5357" spans="1:8" x14ac:dyDescent="0.35">
      <c r="A5357" s="45" t="s">
        <v>171</v>
      </c>
      <c r="B5357" s="45" t="s">
        <v>71</v>
      </c>
      <c r="C5357" s="45" t="s">
        <v>33</v>
      </c>
      <c r="D5357" s="45">
        <v>49</v>
      </c>
      <c r="E5357" s="45">
        <v>7.2030893499999997E-3</v>
      </c>
      <c r="F5357" s="45">
        <v>1.5350999499999999E-3</v>
      </c>
      <c r="G5357" s="45">
        <v>9.5946688000000003E-4</v>
      </c>
      <c r="H5357" s="45">
        <v>4.7085220700000003E-3</v>
      </c>
    </row>
    <row r="5358" spans="1:8" x14ac:dyDescent="0.35">
      <c r="A5358" s="45" t="s">
        <v>171</v>
      </c>
      <c r="B5358" s="45" t="s">
        <v>69</v>
      </c>
      <c r="C5358" s="45" t="s">
        <v>34</v>
      </c>
      <c r="D5358" s="45">
        <v>131</v>
      </c>
      <c r="E5358" s="45">
        <v>5.1462218400000004E-3</v>
      </c>
      <c r="F5358" s="45">
        <v>1.01781148E-3</v>
      </c>
      <c r="G5358" s="45">
        <v>7.1335145999999999E-4</v>
      </c>
      <c r="H5358" s="45">
        <v>3.4150584499999998E-3</v>
      </c>
    </row>
    <row r="5359" spans="1:8" x14ac:dyDescent="0.35">
      <c r="A5359" s="45" t="s">
        <v>171</v>
      </c>
      <c r="B5359" s="45" t="s">
        <v>70</v>
      </c>
      <c r="C5359" s="45" t="s">
        <v>34</v>
      </c>
      <c r="D5359" s="45">
        <v>197</v>
      </c>
      <c r="E5359" s="45">
        <v>5.6305811700000001E-3</v>
      </c>
      <c r="F5359" s="45">
        <v>8.5736251999999995E-4</v>
      </c>
      <c r="G5359" s="45">
        <v>6.9914431999999998E-4</v>
      </c>
      <c r="H5359" s="45">
        <v>4.0740738300000003E-3</v>
      </c>
    </row>
    <row r="5360" spans="1:8" x14ac:dyDescent="0.35">
      <c r="A5360" s="45" t="s">
        <v>171</v>
      </c>
      <c r="B5360" s="45" t="s">
        <v>71</v>
      </c>
      <c r="C5360" s="45" t="s">
        <v>34</v>
      </c>
      <c r="D5360" s="45">
        <v>45</v>
      </c>
      <c r="E5360" s="45">
        <v>5.6581787700000002E-3</v>
      </c>
      <c r="F5360" s="45">
        <v>9.1589481999999997E-4</v>
      </c>
      <c r="G5360" s="45">
        <v>7.5025696999999995E-4</v>
      </c>
      <c r="H5360" s="45">
        <v>3.9920264999999998E-3</v>
      </c>
    </row>
    <row r="5361" spans="1:8" x14ac:dyDescent="0.35">
      <c r="A5361" s="45" t="s">
        <v>171</v>
      </c>
      <c r="B5361" s="45" t="s">
        <v>69</v>
      </c>
      <c r="C5361" s="45" t="s">
        <v>35</v>
      </c>
      <c r="D5361" s="45">
        <v>93</v>
      </c>
      <c r="E5361" s="45">
        <v>4.6867530399999999E-3</v>
      </c>
      <c r="F5361" s="45">
        <v>9.2206766999999997E-4</v>
      </c>
      <c r="G5361" s="45">
        <v>6.6942927000000004E-4</v>
      </c>
      <c r="H5361" s="45">
        <v>3.0952556699999998E-3</v>
      </c>
    </row>
    <row r="5362" spans="1:8" x14ac:dyDescent="0.35">
      <c r="A5362" s="45" t="s">
        <v>171</v>
      </c>
      <c r="B5362" s="45" t="s">
        <v>70</v>
      </c>
      <c r="C5362" s="45" t="s">
        <v>35</v>
      </c>
      <c r="D5362" s="45">
        <v>278</v>
      </c>
      <c r="E5362" s="45">
        <v>5.6771663600000003E-3</v>
      </c>
      <c r="F5362" s="45">
        <v>8.9503372999999995E-4</v>
      </c>
      <c r="G5362" s="45">
        <v>1.00636135E-3</v>
      </c>
      <c r="H5362" s="45">
        <v>3.7757708000000002E-3</v>
      </c>
    </row>
    <row r="5363" spans="1:8" x14ac:dyDescent="0.35">
      <c r="A5363" s="45" t="s">
        <v>171</v>
      </c>
      <c r="B5363" s="45" t="s">
        <v>71</v>
      </c>
      <c r="C5363" s="45" t="s">
        <v>35</v>
      </c>
      <c r="D5363" s="45">
        <v>30</v>
      </c>
      <c r="E5363" s="45">
        <v>5.3800152200000001E-3</v>
      </c>
      <c r="F5363" s="45">
        <v>1.0979936E-3</v>
      </c>
      <c r="G5363" s="45">
        <v>1.24112631E-3</v>
      </c>
      <c r="H5363" s="45">
        <v>3.0408948499999998E-3</v>
      </c>
    </row>
    <row r="5364" spans="1:8" x14ac:dyDescent="0.35">
      <c r="A5364" s="45" t="s">
        <v>171</v>
      </c>
      <c r="B5364" s="45" t="s">
        <v>69</v>
      </c>
      <c r="C5364" s="45" t="s">
        <v>36</v>
      </c>
      <c r="D5364" s="45">
        <v>147</v>
      </c>
      <c r="E5364" s="45">
        <v>5.91088725E-3</v>
      </c>
      <c r="F5364" s="45">
        <v>8.6238639999999995E-4</v>
      </c>
      <c r="G5364" s="45">
        <v>1.13701477E-3</v>
      </c>
      <c r="H5364" s="45">
        <v>3.9114856700000001E-3</v>
      </c>
    </row>
    <row r="5365" spans="1:8" x14ac:dyDescent="0.35">
      <c r="A5365" s="45" t="s">
        <v>171</v>
      </c>
      <c r="B5365" s="45" t="s">
        <v>70</v>
      </c>
      <c r="C5365" s="45" t="s">
        <v>36</v>
      </c>
      <c r="D5365" s="45">
        <v>312</v>
      </c>
      <c r="E5365" s="45">
        <v>6.7599267599999999E-3</v>
      </c>
      <c r="F5365" s="45">
        <v>8.4828295000000001E-4</v>
      </c>
      <c r="G5365" s="45">
        <v>1.0898546499999999E-3</v>
      </c>
      <c r="H5365" s="45">
        <v>4.8217886900000003E-3</v>
      </c>
    </row>
    <row r="5366" spans="1:8" x14ac:dyDescent="0.35">
      <c r="A5366" s="45" t="s">
        <v>171</v>
      </c>
      <c r="B5366" s="45" t="s">
        <v>71</v>
      </c>
      <c r="C5366" s="45" t="s">
        <v>36</v>
      </c>
      <c r="D5366" s="45">
        <v>54</v>
      </c>
      <c r="E5366" s="45">
        <v>7.0556839399999998E-3</v>
      </c>
      <c r="F5366" s="45">
        <v>8.1618627999999996E-4</v>
      </c>
      <c r="G5366" s="45">
        <v>1.2609308300000001E-3</v>
      </c>
      <c r="H5366" s="45">
        <v>4.9785663499999997E-3</v>
      </c>
    </row>
    <row r="5367" spans="1:8" x14ac:dyDescent="0.35">
      <c r="A5367" s="45" t="s">
        <v>171</v>
      </c>
      <c r="B5367" s="45" t="s">
        <v>69</v>
      </c>
      <c r="C5367" s="45" t="s">
        <v>37</v>
      </c>
      <c r="D5367" s="45">
        <v>158</v>
      </c>
      <c r="E5367" s="45">
        <v>4.6678677599999996E-3</v>
      </c>
      <c r="F5367" s="45">
        <v>9.9222022999999999E-4</v>
      </c>
      <c r="G5367" s="45">
        <v>6.0258415000000003E-4</v>
      </c>
      <c r="H5367" s="45">
        <v>3.0730629E-3</v>
      </c>
    </row>
    <row r="5368" spans="1:8" x14ac:dyDescent="0.35">
      <c r="A5368" s="45" t="s">
        <v>171</v>
      </c>
      <c r="B5368" s="45" t="s">
        <v>70</v>
      </c>
      <c r="C5368" s="45" t="s">
        <v>37</v>
      </c>
      <c r="D5368" s="45">
        <v>503</v>
      </c>
      <c r="E5368" s="45">
        <v>5.1137156199999997E-3</v>
      </c>
      <c r="F5368" s="45">
        <v>8.3970688999999998E-4</v>
      </c>
      <c r="G5368" s="45">
        <v>6.8853062000000004E-4</v>
      </c>
      <c r="H5368" s="45">
        <v>3.5854776500000001E-3</v>
      </c>
    </row>
    <row r="5369" spans="1:8" x14ac:dyDescent="0.35">
      <c r="A5369" s="45" t="s">
        <v>171</v>
      </c>
      <c r="B5369" s="45" t="s">
        <v>71</v>
      </c>
      <c r="C5369" s="45" t="s">
        <v>37</v>
      </c>
      <c r="D5369" s="45">
        <v>98</v>
      </c>
      <c r="E5369" s="45">
        <v>5.22498557E-3</v>
      </c>
      <c r="F5369" s="45">
        <v>9.3620061000000004E-4</v>
      </c>
      <c r="G5369" s="45">
        <v>8.8754226999999996E-4</v>
      </c>
      <c r="H5369" s="45">
        <v>3.4012422200000001E-3</v>
      </c>
    </row>
    <row r="5370" spans="1:8" x14ac:dyDescent="0.35">
      <c r="A5370" s="45" t="s">
        <v>171</v>
      </c>
      <c r="B5370" s="45" t="s">
        <v>69</v>
      </c>
      <c r="C5370" s="45" t="s">
        <v>38</v>
      </c>
      <c r="D5370" s="45">
        <v>96</v>
      </c>
      <c r="E5370" s="45">
        <v>5.8755302300000003E-3</v>
      </c>
      <c r="F5370" s="45">
        <v>1.2662758200000001E-3</v>
      </c>
      <c r="G5370" s="45">
        <v>1.0110433099999999E-3</v>
      </c>
      <c r="H5370" s="45">
        <v>3.5982105899999999E-3</v>
      </c>
    </row>
    <row r="5371" spans="1:8" x14ac:dyDescent="0.35">
      <c r="A5371" s="45" t="s">
        <v>171</v>
      </c>
      <c r="B5371" s="45" t="s">
        <v>70</v>
      </c>
      <c r="C5371" s="45" t="s">
        <v>38</v>
      </c>
      <c r="D5371" s="45">
        <v>251</v>
      </c>
      <c r="E5371" s="45">
        <v>6.2598215799999999E-3</v>
      </c>
      <c r="F5371" s="45">
        <v>9.3763809000000004E-4</v>
      </c>
      <c r="G5371" s="45">
        <v>9.1628829000000005E-4</v>
      </c>
      <c r="H5371" s="45">
        <v>4.4058947000000003E-3</v>
      </c>
    </row>
    <row r="5372" spans="1:8" x14ac:dyDescent="0.35">
      <c r="A5372" s="45" t="s">
        <v>171</v>
      </c>
      <c r="B5372" s="45" t="s">
        <v>71</v>
      </c>
      <c r="C5372" s="45" t="s">
        <v>38</v>
      </c>
      <c r="D5372" s="45">
        <v>30</v>
      </c>
      <c r="E5372" s="45">
        <v>6.0887343399999997E-3</v>
      </c>
      <c r="F5372" s="45">
        <v>1.1500769300000001E-3</v>
      </c>
      <c r="G5372" s="45">
        <v>8.7808622000000002E-4</v>
      </c>
      <c r="H5372" s="45">
        <v>4.06057073E-3</v>
      </c>
    </row>
    <row r="5373" spans="1:8" x14ac:dyDescent="0.35">
      <c r="A5373" s="45" t="s">
        <v>171</v>
      </c>
      <c r="B5373" s="45" t="s">
        <v>69</v>
      </c>
      <c r="C5373" s="45" t="s">
        <v>39</v>
      </c>
      <c r="D5373" s="45">
        <v>52</v>
      </c>
      <c r="E5373" s="45">
        <v>5.6390221699999998E-3</v>
      </c>
      <c r="F5373" s="45">
        <v>1.13270101E-3</v>
      </c>
      <c r="G5373" s="45">
        <v>1.6457440199999999E-3</v>
      </c>
      <c r="H5373" s="45">
        <v>2.86057667E-3</v>
      </c>
    </row>
    <row r="5374" spans="1:8" x14ac:dyDescent="0.35">
      <c r="A5374" s="45" t="s">
        <v>171</v>
      </c>
      <c r="B5374" s="45" t="s">
        <v>70</v>
      </c>
      <c r="C5374" s="45" t="s">
        <v>39</v>
      </c>
      <c r="D5374" s="45">
        <v>217</v>
      </c>
      <c r="E5374" s="45">
        <v>7.1358164399999997E-3</v>
      </c>
      <c r="F5374" s="45">
        <v>7.8954359999999996E-4</v>
      </c>
      <c r="G5374" s="45">
        <v>1.3965158200000001E-3</v>
      </c>
      <c r="H5374" s="45">
        <v>4.9497565300000001E-3</v>
      </c>
    </row>
    <row r="5375" spans="1:8" x14ac:dyDescent="0.35">
      <c r="A5375" s="45" t="s">
        <v>171</v>
      </c>
      <c r="B5375" s="45" t="s">
        <v>71</v>
      </c>
      <c r="C5375" s="45" t="s">
        <v>39</v>
      </c>
      <c r="D5375" s="45">
        <v>17</v>
      </c>
      <c r="E5375" s="45">
        <v>5.4330063200000002E-3</v>
      </c>
      <c r="F5375" s="45">
        <v>9.0073496E-4</v>
      </c>
      <c r="G5375" s="45">
        <v>1.4842044800000001E-3</v>
      </c>
      <c r="H5375" s="45">
        <v>3.04806629E-3</v>
      </c>
    </row>
    <row r="5376" spans="1:8" x14ac:dyDescent="0.35">
      <c r="A5376" s="45" t="s">
        <v>171</v>
      </c>
      <c r="B5376" s="45" t="s">
        <v>69</v>
      </c>
      <c r="C5376" s="45" t="s">
        <v>40</v>
      </c>
      <c r="D5376" s="45">
        <v>228</v>
      </c>
      <c r="E5376" s="45">
        <v>4.9455305600000004E-3</v>
      </c>
      <c r="F5376" s="45">
        <v>1.07288597E-3</v>
      </c>
      <c r="G5376" s="45">
        <v>4.7418145E-4</v>
      </c>
      <c r="H5376" s="45">
        <v>3.3984626400000001E-3</v>
      </c>
    </row>
    <row r="5377" spans="1:8" x14ac:dyDescent="0.35">
      <c r="A5377" s="45" t="s">
        <v>171</v>
      </c>
      <c r="B5377" s="45" t="s">
        <v>70</v>
      </c>
      <c r="C5377" s="45" t="s">
        <v>40</v>
      </c>
      <c r="D5377" s="45">
        <v>454</v>
      </c>
      <c r="E5377" s="45">
        <v>4.9861057699999997E-3</v>
      </c>
      <c r="F5377" s="45">
        <v>9.2781221E-4</v>
      </c>
      <c r="G5377" s="45">
        <v>5.0533301999999998E-4</v>
      </c>
      <c r="H5377" s="45">
        <v>3.5529600600000002E-3</v>
      </c>
    </row>
    <row r="5378" spans="1:8" x14ac:dyDescent="0.35">
      <c r="A5378" s="45" t="s">
        <v>171</v>
      </c>
      <c r="B5378" s="45" t="s">
        <v>71</v>
      </c>
      <c r="C5378" s="45" t="s">
        <v>40</v>
      </c>
      <c r="D5378" s="45">
        <v>73</v>
      </c>
      <c r="E5378" s="45">
        <v>4.6202749900000001E-3</v>
      </c>
      <c r="F5378" s="45">
        <v>8.9263044999999999E-4</v>
      </c>
      <c r="G5378" s="45">
        <v>5.0149012000000001E-4</v>
      </c>
      <c r="H5378" s="45">
        <v>3.2261539599999999E-3</v>
      </c>
    </row>
    <row r="5379" spans="1:8" x14ac:dyDescent="0.35">
      <c r="A5379" s="45" t="s">
        <v>171</v>
      </c>
      <c r="B5379" s="45" t="s">
        <v>69</v>
      </c>
      <c r="C5379" s="45" t="s">
        <v>41</v>
      </c>
      <c r="D5379" s="45">
        <v>100</v>
      </c>
      <c r="E5379" s="45">
        <v>4.9435182699999998E-3</v>
      </c>
      <c r="F5379" s="45">
        <v>8.7164323999999998E-4</v>
      </c>
      <c r="G5379" s="45">
        <v>7.1342567999999995E-4</v>
      </c>
      <c r="H5379" s="45">
        <v>3.3584488500000001E-3</v>
      </c>
    </row>
    <row r="5380" spans="1:8" x14ac:dyDescent="0.35">
      <c r="A5380" s="45" t="s">
        <v>171</v>
      </c>
      <c r="B5380" s="45" t="s">
        <v>70</v>
      </c>
      <c r="C5380" s="45" t="s">
        <v>41</v>
      </c>
      <c r="D5380" s="45">
        <v>298</v>
      </c>
      <c r="E5380" s="45">
        <v>7.4415079599999996E-3</v>
      </c>
      <c r="F5380" s="45">
        <v>7.3868201999999997E-4</v>
      </c>
      <c r="G5380" s="45">
        <v>1.50847447E-3</v>
      </c>
      <c r="H5380" s="45">
        <v>5.1943509999999998E-3</v>
      </c>
    </row>
    <row r="5381" spans="1:8" x14ac:dyDescent="0.35">
      <c r="A5381" s="45" t="s">
        <v>171</v>
      </c>
      <c r="B5381" s="45" t="s">
        <v>71</v>
      </c>
      <c r="C5381" s="45" t="s">
        <v>41</v>
      </c>
      <c r="D5381" s="45">
        <v>65</v>
      </c>
      <c r="E5381" s="45">
        <v>6.5746080399999999E-3</v>
      </c>
      <c r="F5381" s="45">
        <v>1.05644567E-3</v>
      </c>
      <c r="G5381" s="45">
        <v>1.3682333899999999E-3</v>
      </c>
      <c r="H5381" s="45">
        <v>4.1499285300000003E-3</v>
      </c>
    </row>
    <row r="5382" spans="1:8" x14ac:dyDescent="0.35">
      <c r="A5382" s="45" t="s">
        <v>171</v>
      </c>
      <c r="B5382" s="45" t="s">
        <v>69</v>
      </c>
      <c r="C5382" s="45" t="s">
        <v>42</v>
      </c>
      <c r="D5382" s="45">
        <v>52</v>
      </c>
      <c r="E5382" s="45">
        <v>6.1075496199999996E-3</v>
      </c>
      <c r="F5382" s="45">
        <v>1.1538459400000001E-3</v>
      </c>
      <c r="G5382" s="45">
        <v>1.59944779E-3</v>
      </c>
      <c r="H5382" s="45">
        <v>3.3542554799999998E-3</v>
      </c>
    </row>
    <row r="5383" spans="1:8" x14ac:dyDescent="0.35">
      <c r="A5383" s="45" t="s">
        <v>171</v>
      </c>
      <c r="B5383" s="45" t="s">
        <v>70</v>
      </c>
      <c r="C5383" s="45" t="s">
        <v>42</v>
      </c>
      <c r="D5383" s="45">
        <v>172</v>
      </c>
      <c r="E5383" s="45">
        <v>7.82165137E-3</v>
      </c>
      <c r="F5383" s="45">
        <v>1.03305315E-3</v>
      </c>
      <c r="G5383" s="45">
        <v>1.54433114E-3</v>
      </c>
      <c r="H5383" s="45">
        <v>5.2442665600000004E-3</v>
      </c>
    </row>
    <row r="5384" spans="1:8" x14ac:dyDescent="0.35">
      <c r="A5384" s="45" t="s">
        <v>171</v>
      </c>
      <c r="B5384" s="45" t="s">
        <v>71</v>
      </c>
      <c r="C5384" s="45" t="s">
        <v>42</v>
      </c>
      <c r="D5384" s="45">
        <v>38</v>
      </c>
      <c r="E5384" s="45">
        <v>6.1190299800000002E-3</v>
      </c>
      <c r="F5384" s="45">
        <v>1.03222448E-3</v>
      </c>
      <c r="G5384" s="45">
        <v>1.70808946E-3</v>
      </c>
      <c r="H5384" s="45">
        <v>3.3787156899999999E-3</v>
      </c>
    </row>
    <row r="5385" spans="1:8" x14ac:dyDescent="0.35">
      <c r="A5385" s="45" t="s">
        <v>171</v>
      </c>
      <c r="B5385" s="45" t="s">
        <v>69</v>
      </c>
      <c r="C5385" s="45" t="s">
        <v>43</v>
      </c>
      <c r="D5385" s="45">
        <v>66</v>
      </c>
      <c r="E5385" s="45">
        <v>5.3537104800000001E-3</v>
      </c>
      <c r="F5385" s="45">
        <v>9.8221777999999999E-4</v>
      </c>
      <c r="G5385" s="45">
        <v>9.0751232999999995E-4</v>
      </c>
      <c r="H5385" s="45">
        <v>3.4639797900000002E-3</v>
      </c>
    </row>
    <row r="5386" spans="1:8" x14ac:dyDescent="0.35">
      <c r="A5386" s="45" t="s">
        <v>171</v>
      </c>
      <c r="B5386" s="45" t="s">
        <v>70</v>
      </c>
      <c r="C5386" s="45" t="s">
        <v>43</v>
      </c>
      <c r="D5386" s="45">
        <v>226</v>
      </c>
      <c r="E5386" s="45">
        <v>6.3960584299999996E-3</v>
      </c>
      <c r="F5386" s="45">
        <v>9.2280170999999999E-4</v>
      </c>
      <c r="G5386" s="45">
        <v>9.4415739999999997E-4</v>
      </c>
      <c r="H5386" s="45">
        <v>4.5290988199999998E-3</v>
      </c>
    </row>
    <row r="5387" spans="1:8" x14ac:dyDescent="0.35">
      <c r="A5387" s="45" t="s">
        <v>171</v>
      </c>
      <c r="B5387" s="45" t="s">
        <v>71</v>
      </c>
      <c r="C5387" s="45" t="s">
        <v>43</v>
      </c>
      <c r="D5387" s="45">
        <v>43</v>
      </c>
      <c r="E5387" s="45">
        <v>6.3377474200000004E-3</v>
      </c>
      <c r="F5387" s="45">
        <v>9.1811992000000002E-4</v>
      </c>
      <c r="G5387" s="45">
        <v>1.0015609099999999E-3</v>
      </c>
      <c r="H5387" s="45">
        <v>4.4180661099999996E-3</v>
      </c>
    </row>
    <row r="5388" spans="1:8" x14ac:dyDescent="0.35">
      <c r="A5388" s="45" t="s">
        <v>171</v>
      </c>
      <c r="B5388" s="45" t="s">
        <v>69</v>
      </c>
      <c r="C5388" s="45" t="s">
        <v>44</v>
      </c>
      <c r="D5388" s="45">
        <v>17</v>
      </c>
      <c r="E5388" s="45">
        <v>6.3214866700000002E-3</v>
      </c>
      <c r="F5388" s="45">
        <v>5.6168275000000002E-4</v>
      </c>
      <c r="G5388" s="45">
        <v>1.63671004E-3</v>
      </c>
      <c r="H5388" s="45">
        <v>4.1230934099999996E-3</v>
      </c>
    </row>
    <row r="5389" spans="1:8" x14ac:dyDescent="0.35">
      <c r="A5389" s="45" t="s">
        <v>171</v>
      </c>
      <c r="B5389" s="45" t="s">
        <v>70</v>
      </c>
      <c r="C5389" s="45" t="s">
        <v>44</v>
      </c>
      <c r="D5389" s="45">
        <v>98</v>
      </c>
      <c r="E5389" s="45">
        <v>6.9385390700000002E-3</v>
      </c>
      <c r="F5389" s="45">
        <v>4.9307897000000001E-4</v>
      </c>
      <c r="G5389" s="45">
        <v>1.3290105300000001E-3</v>
      </c>
      <c r="H5389" s="45">
        <v>5.1164491299999998E-3</v>
      </c>
    </row>
    <row r="5390" spans="1:8" x14ac:dyDescent="0.35">
      <c r="A5390" s="45" t="s">
        <v>171</v>
      </c>
      <c r="B5390" s="45" t="s">
        <v>71</v>
      </c>
      <c r="C5390" s="45" t="s">
        <v>44</v>
      </c>
      <c r="D5390" s="45">
        <v>15</v>
      </c>
      <c r="E5390" s="45">
        <v>6.21604911E-3</v>
      </c>
      <c r="F5390" s="45">
        <v>7.4614180000000003E-4</v>
      </c>
      <c r="G5390" s="45">
        <v>1.5871910599999999E-3</v>
      </c>
      <c r="H5390" s="45">
        <v>3.8827158199999999E-3</v>
      </c>
    </row>
    <row r="5391" spans="1:8" x14ac:dyDescent="0.35">
      <c r="A5391" s="45" t="s">
        <v>171</v>
      </c>
      <c r="B5391" s="45" t="s">
        <v>69</v>
      </c>
      <c r="C5391" s="45" t="s">
        <v>45</v>
      </c>
      <c r="D5391" s="45">
        <v>162</v>
      </c>
      <c r="E5391" s="45">
        <v>5.7420265099999996E-3</v>
      </c>
      <c r="F5391" s="45">
        <v>9.4985972999999996E-4</v>
      </c>
      <c r="G5391" s="45">
        <v>1.18112686E-3</v>
      </c>
      <c r="H5391" s="45">
        <v>3.61103941E-3</v>
      </c>
    </row>
    <row r="5392" spans="1:8" x14ac:dyDescent="0.35">
      <c r="A5392" s="45" t="s">
        <v>171</v>
      </c>
      <c r="B5392" s="45" t="s">
        <v>70</v>
      </c>
      <c r="C5392" s="45" t="s">
        <v>45</v>
      </c>
      <c r="D5392" s="45">
        <v>364</v>
      </c>
      <c r="E5392" s="45">
        <v>6.1120330000000002E-3</v>
      </c>
      <c r="F5392" s="45">
        <v>8.4271317000000001E-4</v>
      </c>
      <c r="G5392" s="45">
        <v>1.1959131999999999E-3</v>
      </c>
      <c r="H5392" s="45">
        <v>4.0734061000000004E-3</v>
      </c>
    </row>
    <row r="5393" spans="1:8" x14ac:dyDescent="0.35">
      <c r="A5393" s="45" t="s">
        <v>171</v>
      </c>
      <c r="B5393" s="45" t="s">
        <v>71</v>
      </c>
      <c r="C5393" s="45" t="s">
        <v>45</v>
      </c>
      <c r="D5393" s="45">
        <v>55</v>
      </c>
      <c r="E5393" s="45">
        <v>5.3659509500000001E-3</v>
      </c>
      <c r="F5393" s="45">
        <v>8.9309743000000005E-4</v>
      </c>
      <c r="G5393" s="45">
        <v>1.18602675E-3</v>
      </c>
      <c r="H5393" s="45">
        <v>3.28682635E-3</v>
      </c>
    </row>
    <row r="5394" spans="1:8" x14ac:dyDescent="0.35">
      <c r="A5394" s="45" t="s">
        <v>171</v>
      </c>
      <c r="B5394" s="45" t="s">
        <v>69</v>
      </c>
      <c r="C5394" s="45" t="s">
        <v>46</v>
      </c>
      <c r="D5394" s="45">
        <v>61</v>
      </c>
      <c r="E5394" s="45">
        <v>6.3666892100000001E-3</v>
      </c>
      <c r="F5394" s="45">
        <v>9.6368373999999998E-4</v>
      </c>
      <c r="G5394" s="45">
        <v>1.2917422899999999E-3</v>
      </c>
      <c r="H5394" s="45">
        <v>4.1112626400000001E-3</v>
      </c>
    </row>
    <row r="5395" spans="1:8" x14ac:dyDescent="0.35">
      <c r="A5395" s="45" t="s">
        <v>171</v>
      </c>
      <c r="B5395" s="45" t="s">
        <v>70</v>
      </c>
      <c r="C5395" s="45" t="s">
        <v>46</v>
      </c>
      <c r="D5395" s="45">
        <v>150</v>
      </c>
      <c r="E5395" s="45">
        <v>7.5027003599999996E-3</v>
      </c>
      <c r="F5395" s="45">
        <v>7.7422815999999997E-4</v>
      </c>
      <c r="G5395" s="45">
        <v>1.3819441900000001E-3</v>
      </c>
      <c r="H5395" s="45">
        <v>5.3465275499999998E-3</v>
      </c>
    </row>
    <row r="5396" spans="1:8" x14ac:dyDescent="0.35">
      <c r="A5396" s="45" t="s">
        <v>171</v>
      </c>
      <c r="B5396" s="45" t="s">
        <v>71</v>
      </c>
      <c r="C5396" s="45" t="s">
        <v>46</v>
      </c>
      <c r="D5396" s="45">
        <v>28</v>
      </c>
      <c r="E5396" s="45">
        <v>6.3500328300000004E-3</v>
      </c>
      <c r="F5396" s="45">
        <v>7.5768826E-4</v>
      </c>
      <c r="G5396" s="45">
        <v>1.4058364000000001E-3</v>
      </c>
      <c r="H5396" s="45">
        <v>4.1865076499999999E-3</v>
      </c>
    </row>
    <row r="5397" spans="1:8" x14ac:dyDescent="0.35">
      <c r="A5397" s="45" t="s">
        <v>171</v>
      </c>
      <c r="B5397" s="45" t="s">
        <v>69</v>
      </c>
      <c r="C5397" s="45" t="s">
        <v>47</v>
      </c>
      <c r="D5397" s="45">
        <v>45</v>
      </c>
      <c r="E5397" s="45">
        <v>4.9886828900000003E-3</v>
      </c>
      <c r="F5397" s="45">
        <v>8.8734360000000006E-5</v>
      </c>
      <c r="G5397" s="45">
        <v>1.2628598700000001E-3</v>
      </c>
      <c r="H5397" s="45">
        <v>3.6260285399999999E-3</v>
      </c>
    </row>
    <row r="5398" spans="1:8" x14ac:dyDescent="0.35">
      <c r="A5398" s="45" t="s">
        <v>171</v>
      </c>
      <c r="B5398" s="45" t="s">
        <v>70</v>
      </c>
      <c r="C5398" s="45" t="s">
        <v>47</v>
      </c>
      <c r="D5398" s="45">
        <v>149</v>
      </c>
      <c r="E5398" s="45">
        <v>6.8708828000000003E-3</v>
      </c>
      <c r="F5398" s="45">
        <v>3.1731579999999998E-4</v>
      </c>
      <c r="G5398" s="45">
        <v>1.6084076399999999E-3</v>
      </c>
      <c r="H5398" s="45">
        <v>4.9338954799999996E-3</v>
      </c>
    </row>
    <row r="5399" spans="1:8" x14ac:dyDescent="0.35">
      <c r="A5399" s="45" t="s">
        <v>171</v>
      </c>
      <c r="B5399" s="45" t="s">
        <v>71</v>
      </c>
      <c r="C5399" s="45" t="s">
        <v>47</v>
      </c>
      <c r="D5399" s="45">
        <v>19</v>
      </c>
      <c r="E5399" s="45">
        <v>5.9003408199999998E-3</v>
      </c>
      <c r="F5399" s="45">
        <v>1.3827945000000001E-4</v>
      </c>
      <c r="G5399" s="45">
        <v>1.7355017800000001E-3</v>
      </c>
      <c r="H5399" s="45">
        <v>4.0149851899999997E-3</v>
      </c>
    </row>
    <row r="5400" spans="1:8" x14ac:dyDescent="0.35">
      <c r="A5400" s="45" t="s">
        <v>171</v>
      </c>
      <c r="B5400" s="45" t="s">
        <v>69</v>
      </c>
      <c r="C5400" s="45" t="s">
        <v>48</v>
      </c>
      <c r="D5400" s="45">
        <v>173</v>
      </c>
      <c r="E5400" s="45">
        <v>5.2076640699999996E-3</v>
      </c>
      <c r="F5400" s="45">
        <v>9.6740502999999995E-4</v>
      </c>
      <c r="G5400" s="45">
        <v>6.7477496999999997E-4</v>
      </c>
      <c r="H5400" s="45">
        <v>3.5654835900000002E-3</v>
      </c>
    </row>
    <row r="5401" spans="1:8" x14ac:dyDescent="0.35">
      <c r="A5401" s="45" t="s">
        <v>171</v>
      </c>
      <c r="B5401" s="45" t="s">
        <v>70</v>
      </c>
      <c r="C5401" s="45" t="s">
        <v>48</v>
      </c>
      <c r="D5401" s="45">
        <v>428</v>
      </c>
      <c r="E5401" s="45">
        <v>5.4110145999999998E-3</v>
      </c>
      <c r="F5401" s="45">
        <v>7.8197990999999997E-4</v>
      </c>
      <c r="G5401" s="45">
        <v>7.1653769000000001E-4</v>
      </c>
      <c r="H5401" s="45">
        <v>3.9124965100000002E-3</v>
      </c>
    </row>
    <row r="5402" spans="1:8" x14ac:dyDescent="0.35">
      <c r="A5402" s="45" t="s">
        <v>171</v>
      </c>
      <c r="B5402" s="45" t="s">
        <v>71</v>
      </c>
      <c r="C5402" s="45" t="s">
        <v>48</v>
      </c>
      <c r="D5402" s="45">
        <v>42</v>
      </c>
      <c r="E5402" s="45">
        <v>5.1857361300000002E-3</v>
      </c>
      <c r="F5402" s="45">
        <v>9.0139968999999995E-4</v>
      </c>
      <c r="G5402" s="45">
        <v>6.2389746E-4</v>
      </c>
      <c r="H5402" s="45">
        <v>3.6604384299999998E-3</v>
      </c>
    </row>
    <row r="5403" spans="1:8" x14ac:dyDescent="0.35">
      <c r="A5403" s="45" t="s">
        <v>171</v>
      </c>
      <c r="B5403" s="45" t="s">
        <v>69</v>
      </c>
      <c r="C5403" s="45" t="s">
        <v>49</v>
      </c>
      <c r="D5403" s="45">
        <v>93</v>
      </c>
      <c r="E5403" s="45">
        <v>6.9731927000000003E-3</v>
      </c>
      <c r="F5403" s="45">
        <v>1.25622238E-3</v>
      </c>
      <c r="G5403" s="45">
        <v>1.10177694E-3</v>
      </c>
      <c r="H5403" s="45">
        <v>4.6048633700000001E-3</v>
      </c>
    </row>
    <row r="5404" spans="1:8" x14ac:dyDescent="0.35">
      <c r="A5404" s="45" t="s">
        <v>171</v>
      </c>
      <c r="B5404" s="45" t="s">
        <v>70</v>
      </c>
      <c r="C5404" s="45" t="s">
        <v>49</v>
      </c>
      <c r="D5404" s="45">
        <v>331</v>
      </c>
      <c r="E5404" s="45">
        <v>7.2457197799999998E-3</v>
      </c>
      <c r="F5404" s="45">
        <v>1.1315315900000001E-3</v>
      </c>
      <c r="G5404" s="45">
        <v>1.0096716200000001E-3</v>
      </c>
      <c r="H5404" s="45">
        <v>5.0938161900000003E-3</v>
      </c>
    </row>
    <row r="5405" spans="1:8" x14ac:dyDescent="0.35">
      <c r="A5405" s="45" t="s">
        <v>171</v>
      </c>
      <c r="B5405" s="45" t="s">
        <v>71</v>
      </c>
      <c r="C5405" s="45" t="s">
        <v>49</v>
      </c>
      <c r="D5405" s="45">
        <v>50</v>
      </c>
      <c r="E5405" s="45">
        <v>6.76458306E-3</v>
      </c>
      <c r="F5405" s="45">
        <v>1.25810159E-3</v>
      </c>
      <c r="G5405" s="45">
        <v>1.0472220300000001E-3</v>
      </c>
      <c r="H5405" s="45">
        <v>4.4458331200000001E-3</v>
      </c>
    </row>
    <row r="5406" spans="1:8" x14ac:dyDescent="0.35">
      <c r="A5406" s="45" t="s">
        <v>171</v>
      </c>
      <c r="B5406" s="45" t="s">
        <v>69</v>
      </c>
      <c r="C5406" s="45" t="s">
        <v>50</v>
      </c>
      <c r="D5406" s="45">
        <v>75</v>
      </c>
      <c r="E5406" s="45">
        <v>5.7086416900000003E-3</v>
      </c>
      <c r="F5406" s="45">
        <v>7.1188252000000004E-4</v>
      </c>
      <c r="G5406" s="45">
        <v>1.6458331E-3</v>
      </c>
      <c r="H5406" s="45">
        <v>3.3509256599999998E-3</v>
      </c>
    </row>
    <row r="5407" spans="1:8" x14ac:dyDescent="0.35">
      <c r="A5407" s="45" t="s">
        <v>171</v>
      </c>
      <c r="B5407" s="45" t="s">
        <v>70</v>
      </c>
      <c r="C5407" s="45" t="s">
        <v>50</v>
      </c>
      <c r="D5407" s="45">
        <v>175</v>
      </c>
      <c r="E5407" s="45">
        <v>7.0343912999999997E-3</v>
      </c>
      <c r="F5407" s="45">
        <v>6.1011881E-4</v>
      </c>
      <c r="G5407" s="45">
        <v>1.8776452600000001E-3</v>
      </c>
      <c r="H5407" s="45">
        <v>4.5466267500000003E-3</v>
      </c>
    </row>
    <row r="5408" spans="1:8" x14ac:dyDescent="0.35">
      <c r="A5408" s="45" t="s">
        <v>171</v>
      </c>
      <c r="B5408" s="45" t="s">
        <v>71</v>
      </c>
      <c r="C5408" s="45" t="s">
        <v>50</v>
      </c>
      <c r="D5408" s="45">
        <v>39</v>
      </c>
      <c r="E5408" s="45">
        <v>7.2076802100000002E-3</v>
      </c>
      <c r="F5408" s="45">
        <v>5.6742610999999999E-4</v>
      </c>
      <c r="G5408" s="45">
        <v>2.03199173E-3</v>
      </c>
      <c r="H5408" s="45">
        <v>4.6082618899999997E-3</v>
      </c>
    </row>
    <row r="5409" spans="1:8" x14ac:dyDescent="0.35">
      <c r="A5409" s="45" t="s">
        <v>171</v>
      </c>
      <c r="B5409" s="45" t="s">
        <v>69</v>
      </c>
      <c r="C5409" s="45" t="s">
        <v>51</v>
      </c>
      <c r="D5409" s="45">
        <v>133</v>
      </c>
      <c r="E5409" s="45">
        <v>5.7473542700000003E-3</v>
      </c>
      <c r="F5409" s="45">
        <v>8.5395757000000002E-4</v>
      </c>
      <c r="G5409" s="45">
        <v>7.1915879999999996E-4</v>
      </c>
      <c r="H5409" s="45">
        <v>4.1742374499999998E-3</v>
      </c>
    </row>
    <row r="5410" spans="1:8" x14ac:dyDescent="0.35">
      <c r="A5410" s="45" t="s">
        <v>171</v>
      </c>
      <c r="B5410" s="45" t="s">
        <v>70</v>
      </c>
      <c r="C5410" s="45" t="s">
        <v>51</v>
      </c>
      <c r="D5410" s="45">
        <v>240</v>
      </c>
      <c r="E5410" s="45">
        <v>6.3894191299999998E-3</v>
      </c>
      <c r="F5410" s="45">
        <v>7.9894847000000003E-4</v>
      </c>
      <c r="G5410" s="45">
        <v>6.7549167999999995E-4</v>
      </c>
      <c r="H5410" s="45">
        <v>4.9149785499999999E-3</v>
      </c>
    </row>
    <row r="5411" spans="1:8" x14ac:dyDescent="0.35">
      <c r="A5411" s="45" t="s">
        <v>171</v>
      </c>
      <c r="B5411" s="45" t="s">
        <v>71</v>
      </c>
      <c r="C5411" s="45" t="s">
        <v>51</v>
      </c>
      <c r="D5411" s="45">
        <v>69</v>
      </c>
      <c r="E5411" s="45">
        <v>5.6249997799999998E-3</v>
      </c>
      <c r="F5411" s="45">
        <v>7.4627595000000002E-4</v>
      </c>
      <c r="G5411" s="45">
        <v>7.3235349000000003E-4</v>
      </c>
      <c r="H5411" s="45">
        <v>4.1463698499999996E-3</v>
      </c>
    </row>
    <row r="5412" spans="1:8" x14ac:dyDescent="0.35">
      <c r="A5412" s="45" t="s">
        <v>171</v>
      </c>
      <c r="B5412" s="45" t="s">
        <v>69</v>
      </c>
      <c r="C5412" s="45" t="s">
        <v>52</v>
      </c>
      <c r="D5412" s="45">
        <v>224</v>
      </c>
      <c r="E5412" s="45">
        <v>3.8942623299999999E-3</v>
      </c>
      <c r="F5412" s="45">
        <v>7.1221868999999998E-4</v>
      </c>
      <c r="G5412" s="45">
        <v>4.2147174E-4</v>
      </c>
      <c r="H5412" s="45">
        <v>2.7605714299999999E-3</v>
      </c>
    </row>
    <row r="5413" spans="1:8" x14ac:dyDescent="0.35">
      <c r="A5413" s="45" t="s">
        <v>171</v>
      </c>
      <c r="B5413" s="45" t="s">
        <v>70</v>
      </c>
      <c r="C5413" s="45" t="s">
        <v>52</v>
      </c>
      <c r="D5413" s="45">
        <v>306</v>
      </c>
      <c r="E5413" s="45">
        <v>4.3886163300000001E-3</v>
      </c>
      <c r="F5413" s="45">
        <v>6.1637593000000003E-4</v>
      </c>
      <c r="G5413" s="45">
        <v>3.9934317E-4</v>
      </c>
      <c r="H5413" s="45">
        <v>3.3728967499999998E-3</v>
      </c>
    </row>
    <row r="5414" spans="1:8" x14ac:dyDescent="0.35">
      <c r="A5414" s="45" t="s">
        <v>171</v>
      </c>
      <c r="B5414" s="45" t="s">
        <v>71</v>
      </c>
      <c r="C5414" s="45" t="s">
        <v>52</v>
      </c>
      <c r="D5414" s="45">
        <v>44</v>
      </c>
      <c r="E5414" s="45">
        <v>4.14641187E-3</v>
      </c>
      <c r="F5414" s="45">
        <v>7.5336680000000005E-4</v>
      </c>
      <c r="G5414" s="45">
        <v>4.2508390999999998E-4</v>
      </c>
      <c r="H5414" s="45">
        <v>2.96796063E-3</v>
      </c>
    </row>
    <row r="5415" spans="1:8" x14ac:dyDescent="0.35">
      <c r="A5415" s="45" t="s">
        <v>171</v>
      </c>
      <c r="B5415" s="45" t="s">
        <v>69</v>
      </c>
      <c r="C5415" s="45" t="s">
        <v>53</v>
      </c>
      <c r="D5415" s="45">
        <v>41</v>
      </c>
      <c r="E5415" s="45">
        <v>5.2207540200000001E-3</v>
      </c>
      <c r="F5415" s="45">
        <v>7.5937195999999996E-4</v>
      </c>
      <c r="G5415" s="45">
        <v>1.2059618299999999E-3</v>
      </c>
      <c r="H5415" s="45">
        <v>3.2554198599999999E-3</v>
      </c>
    </row>
    <row r="5416" spans="1:8" x14ac:dyDescent="0.35">
      <c r="A5416" s="45" t="s">
        <v>171</v>
      </c>
      <c r="B5416" s="45" t="s">
        <v>70</v>
      </c>
      <c r="C5416" s="45" t="s">
        <v>53</v>
      </c>
      <c r="D5416" s="45">
        <v>156</v>
      </c>
      <c r="E5416" s="45">
        <v>6.2203968199999998E-3</v>
      </c>
      <c r="F5416" s="45">
        <v>5.6000688E-4</v>
      </c>
      <c r="G5416" s="45">
        <v>1.0913014E-3</v>
      </c>
      <c r="H5416" s="45">
        <v>4.5690880800000003E-3</v>
      </c>
    </row>
    <row r="5417" spans="1:8" x14ac:dyDescent="0.35">
      <c r="A5417" s="45" t="s">
        <v>171</v>
      </c>
      <c r="B5417" s="45" t="s">
        <v>71</v>
      </c>
      <c r="C5417" s="45" t="s">
        <v>53</v>
      </c>
      <c r="D5417" s="45">
        <v>38</v>
      </c>
      <c r="E5417" s="45">
        <v>5.5141323200000002E-3</v>
      </c>
      <c r="F5417" s="45">
        <v>6.0185162000000005E-4</v>
      </c>
      <c r="G5417" s="45">
        <v>1.19913475E-3</v>
      </c>
      <c r="H5417" s="45">
        <v>3.71314548E-3</v>
      </c>
    </row>
    <row r="5418" spans="1:8" x14ac:dyDescent="0.35">
      <c r="A5418" s="45" t="s">
        <v>171</v>
      </c>
      <c r="B5418" s="45" t="s">
        <v>69</v>
      </c>
      <c r="C5418" s="45" t="s">
        <v>54</v>
      </c>
      <c r="D5418" s="45">
        <v>477</v>
      </c>
      <c r="E5418" s="45">
        <v>4.74437529E-3</v>
      </c>
      <c r="F5418" s="45">
        <v>1.2310250699999999E-3</v>
      </c>
      <c r="G5418" s="45">
        <v>5.6128169999999998E-4</v>
      </c>
      <c r="H5418" s="45">
        <v>2.94063956E-3</v>
      </c>
    </row>
    <row r="5419" spans="1:8" x14ac:dyDescent="0.35">
      <c r="A5419" s="45" t="s">
        <v>171</v>
      </c>
      <c r="B5419" s="45" t="s">
        <v>70</v>
      </c>
      <c r="C5419" s="45" t="s">
        <v>54</v>
      </c>
      <c r="D5419" s="45">
        <v>810</v>
      </c>
      <c r="E5419" s="45">
        <v>4.5225620599999997E-3</v>
      </c>
      <c r="F5419" s="45">
        <v>8.6506891999999999E-4</v>
      </c>
      <c r="G5419" s="45">
        <v>5.7173043999999998E-4</v>
      </c>
      <c r="H5419" s="45">
        <v>3.0745310799999998E-3</v>
      </c>
    </row>
    <row r="5420" spans="1:8" x14ac:dyDescent="0.35">
      <c r="A5420" s="45" t="s">
        <v>171</v>
      </c>
      <c r="B5420" s="45" t="s">
        <v>71</v>
      </c>
      <c r="C5420" s="45" t="s">
        <v>54</v>
      </c>
      <c r="D5420" s="45">
        <v>220</v>
      </c>
      <c r="E5420" s="45">
        <v>4.3453806300000003E-3</v>
      </c>
      <c r="F5420" s="45">
        <v>9.6585623000000002E-4</v>
      </c>
      <c r="G5420" s="45">
        <v>5.8485877000000002E-4</v>
      </c>
      <c r="H5420" s="45">
        <v>2.78377501E-3</v>
      </c>
    </row>
    <row r="5421" spans="1:8" x14ac:dyDescent="0.35">
      <c r="A5421" s="45" t="s">
        <v>171</v>
      </c>
      <c r="B5421" s="45" t="s">
        <v>69</v>
      </c>
      <c r="C5421" s="45" t="s">
        <v>55</v>
      </c>
      <c r="D5421" s="45">
        <v>127</v>
      </c>
      <c r="E5421" s="45">
        <v>5.3307266400000001E-3</v>
      </c>
      <c r="F5421" s="45">
        <v>8.3023451999999999E-4</v>
      </c>
      <c r="G5421" s="45">
        <v>8.8609994000000004E-4</v>
      </c>
      <c r="H5421" s="45">
        <v>3.6143917399999999E-3</v>
      </c>
    </row>
    <row r="5422" spans="1:8" x14ac:dyDescent="0.35">
      <c r="A5422" s="45" t="s">
        <v>171</v>
      </c>
      <c r="B5422" s="45" t="s">
        <v>70</v>
      </c>
      <c r="C5422" s="45" t="s">
        <v>55</v>
      </c>
      <c r="D5422" s="45">
        <v>214</v>
      </c>
      <c r="E5422" s="45">
        <v>6.3963522799999999E-3</v>
      </c>
      <c r="F5422" s="45">
        <v>7.5864246999999998E-4</v>
      </c>
      <c r="G5422" s="45">
        <v>8.7984572000000003E-4</v>
      </c>
      <c r="H5422" s="45">
        <v>4.7578636500000002E-3</v>
      </c>
    </row>
    <row r="5423" spans="1:8" x14ac:dyDescent="0.35">
      <c r="A5423" s="45" t="s">
        <v>171</v>
      </c>
      <c r="B5423" s="45" t="s">
        <v>71</v>
      </c>
      <c r="C5423" s="45" t="s">
        <v>55</v>
      </c>
      <c r="D5423" s="45">
        <v>51</v>
      </c>
      <c r="E5423" s="45">
        <v>5.4341409800000001E-3</v>
      </c>
      <c r="F5423" s="45">
        <v>8.2834035999999997E-4</v>
      </c>
      <c r="G5423" s="45">
        <v>8.8189876999999995E-4</v>
      </c>
      <c r="H5423" s="45">
        <v>3.7239013700000002E-3</v>
      </c>
    </row>
    <row r="5424" spans="1:8" x14ac:dyDescent="0.35">
      <c r="A5424" s="45" t="s">
        <v>171</v>
      </c>
      <c r="B5424" s="45" t="s">
        <v>69</v>
      </c>
      <c r="C5424" s="45" t="s">
        <v>56</v>
      </c>
      <c r="D5424" s="45">
        <v>287</v>
      </c>
      <c r="E5424" s="45">
        <v>5.2212379799999997E-3</v>
      </c>
      <c r="F5424" s="45">
        <v>1.1773291E-3</v>
      </c>
      <c r="G5424" s="45">
        <v>6.7811146000000002E-4</v>
      </c>
      <c r="H5424" s="45">
        <v>3.36579695E-3</v>
      </c>
    </row>
    <row r="5425" spans="1:8" x14ac:dyDescent="0.35">
      <c r="A5425" s="45" t="s">
        <v>171</v>
      </c>
      <c r="B5425" s="45" t="s">
        <v>70</v>
      </c>
      <c r="C5425" s="45" t="s">
        <v>56</v>
      </c>
      <c r="D5425" s="45">
        <v>646</v>
      </c>
      <c r="E5425" s="45">
        <v>5.3992336499999998E-3</v>
      </c>
      <c r="F5425" s="45">
        <v>8.8444893E-4</v>
      </c>
      <c r="G5425" s="45">
        <v>6.8441094999999999E-4</v>
      </c>
      <c r="H5425" s="45">
        <v>3.83037327E-3</v>
      </c>
    </row>
    <row r="5426" spans="1:8" x14ac:dyDescent="0.35">
      <c r="A5426" s="45" t="s">
        <v>171</v>
      </c>
      <c r="B5426" s="45" t="s">
        <v>71</v>
      </c>
      <c r="C5426" s="45" t="s">
        <v>56</v>
      </c>
      <c r="D5426" s="45">
        <v>84</v>
      </c>
      <c r="E5426" s="45">
        <v>5.4506997200000004E-3</v>
      </c>
      <c r="F5426" s="45">
        <v>1.0995368E-3</v>
      </c>
      <c r="G5426" s="45">
        <v>8.1914105000000003E-4</v>
      </c>
      <c r="H5426" s="45">
        <v>3.53202137E-3</v>
      </c>
    </row>
    <row r="5427" spans="1:8" x14ac:dyDescent="0.35">
      <c r="A5427" s="45" t="s">
        <v>173</v>
      </c>
      <c r="B5427" s="45" t="s">
        <v>69</v>
      </c>
      <c r="C5427" s="45" t="s">
        <v>9</v>
      </c>
      <c r="D5427" s="45">
        <v>8531</v>
      </c>
      <c r="E5427" s="45">
        <v>5.07480456E-3</v>
      </c>
      <c r="F5427" s="45">
        <v>9.9202855000000002E-4</v>
      </c>
      <c r="G5427" s="45">
        <v>7.8797971000000005E-4</v>
      </c>
      <c r="H5427" s="45">
        <v>3.29394379E-3</v>
      </c>
    </row>
    <row r="5428" spans="1:8" x14ac:dyDescent="0.35">
      <c r="A5428" s="45" t="s">
        <v>173</v>
      </c>
      <c r="B5428" s="45" t="s">
        <v>70</v>
      </c>
      <c r="C5428" s="45" t="s">
        <v>9</v>
      </c>
      <c r="D5428" s="45">
        <v>13611</v>
      </c>
      <c r="E5428" s="45">
        <v>5.9758223499999999E-3</v>
      </c>
      <c r="F5428" s="45">
        <v>8.1629383999999995E-4</v>
      </c>
      <c r="G5428" s="45">
        <v>9.6830102999999996E-4</v>
      </c>
      <c r="H5428" s="45">
        <v>4.1901181499999999E-3</v>
      </c>
    </row>
    <row r="5429" spans="1:8" x14ac:dyDescent="0.35">
      <c r="A5429" s="45" t="s">
        <v>173</v>
      </c>
      <c r="B5429" s="45" t="s">
        <v>71</v>
      </c>
      <c r="C5429" s="45" t="s">
        <v>9</v>
      </c>
      <c r="D5429" s="45">
        <v>2457</v>
      </c>
      <c r="E5429" s="45">
        <v>5.59906291E-3</v>
      </c>
      <c r="F5429" s="45">
        <v>9.3227092999999999E-4</v>
      </c>
      <c r="G5429" s="45">
        <v>1.00192736E-3</v>
      </c>
      <c r="H5429" s="45">
        <v>3.66358283E-3</v>
      </c>
    </row>
    <row r="5430" spans="1:8" x14ac:dyDescent="0.35">
      <c r="A5430" s="45" t="s">
        <v>173</v>
      </c>
      <c r="B5430" s="45" t="s">
        <v>69</v>
      </c>
      <c r="C5430" s="45" t="s">
        <v>14</v>
      </c>
      <c r="D5430" s="45">
        <v>239</v>
      </c>
      <c r="E5430" s="45">
        <v>6.1100454900000004E-3</v>
      </c>
      <c r="F5430" s="45">
        <v>1.50758345E-3</v>
      </c>
      <c r="G5430" s="45">
        <v>7.8568085000000005E-4</v>
      </c>
      <c r="H5430" s="45">
        <v>3.8167807199999998E-3</v>
      </c>
    </row>
    <row r="5431" spans="1:8" x14ac:dyDescent="0.35">
      <c r="A5431" s="45" t="s">
        <v>173</v>
      </c>
      <c r="B5431" s="45" t="s">
        <v>70</v>
      </c>
      <c r="C5431" s="45" t="s">
        <v>14</v>
      </c>
      <c r="D5431" s="45">
        <v>237</v>
      </c>
      <c r="E5431" s="45">
        <v>6.7188718800000003E-3</v>
      </c>
      <c r="F5431" s="45">
        <v>1.17557406E-3</v>
      </c>
      <c r="G5431" s="45">
        <v>9.4687622999999998E-4</v>
      </c>
      <c r="H5431" s="45">
        <v>4.5964210599999996E-3</v>
      </c>
    </row>
    <row r="5432" spans="1:8" x14ac:dyDescent="0.35">
      <c r="A5432" s="45" t="s">
        <v>173</v>
      </c>
      <c r="B5432" s="45" t="s">
        <v>71</v>
      </c>
      <c r="C5432" s="45" t="s">
        <v>14</v>
      </c>
      <c r="D5432" s="45">
        <v>48</v>
      </c>
      <c r="E5432" s="45">
        <v>5.8692609899999998E-3</v>
      </c>
      <c r="F5432" s="45">
        <v>1.23673779E-3</v>
      </c>
      <c r="G5432" s="45">
        <v>8.2609928000000003E-4</v>
      </c>
      <c r="H5432" s="45">
        <v>3.80642337E-3</v>
      </c>
    </row>
    <row r="5433" spans="1:8" x14ac:dyDescent="0.35">
      <c r="A5433" s="45" t="s">
        <v>173</v>
      </c>
      <c r="B5433" s="45" t="s">
        <v>69</v>
      </c>
      <c r="C5433" s="45" t="s">
        <v>15</v>
      </c>
      <c r="D5433" s="45">
        <v>89</v>
      </c>
      <c r="E5433" s="45">
        <v>4.9624165200000004E-3</v>
      </c>
      <c r="F5433" s="45">
        <v>8.4516729E-4</v>
      </c>
      <c r="G5433" s="45">
        <v>8.9887615999999996E-4</v>
      </c>
      <c r="H5433" s="45">
        <v>3.2183726099999999E-3</v>
      </c>
    </row>
    <row r="5434" spans="1:8" x14ac:dyDescent="0.35">
      <c r="A5434" s="45" t="s">
        <v>173</v>
      </c>
      <c r="B5434" s="45" t="s">
        <v>70</v>
      </c>
      <c r="C5434" s="45" t="s">
        <v>15</v>
      </c>
      <c r="D5434" s="45">
        <v>170</v>
      </c>
      <c r="E5434" s="45">
        <v>6.19376336E-3</v>
      </c>
      <c r="F5434" s="45">
        <v>7.9956405000000002E-4</v>
      </c>
      <c r="G5434" s="45">
        <v>1.1342590100000001E-3</v>
      </c>
      <c r="H5434" s="45">
        <v>4.25993984E-3</v>
      </c>
    </row>
    <row r="5435" spans="1:8" x14ac:dyDescent="0.35">
      <c r="A5435" s="45" t="s">
        <v>173</v>
      </c>
      <c r="B5435" s="45" t="s">
        <v>71</v>
      </c>
      <c r="C5435" s="45" t="s">
        <v>15</v>
      </c>
      <c r="D5435" s="45">
        <v>30</v>
      </c>
      <c r="E5435" s="45">
        <v>6.0019287899999996E-3</v>
      </c>
      <c r="F5435" s="45">
        <v>9.5061704999999997E-4</v>
      </c>
      <c r="G5435" s="45">
        <v>1.3236880200000001E-3</v>
      </c>
      <c r="H5435" s="45">
        <v>3.7276232099999998E-3</v>
      </c>
    </row>
    <row r="5436" spans="1:8" x14ac:dyDescent="0.35">
      <c r="A5436" s="45" t="s">
        <v>173</v>
      </c>
      <c r="B5436" s="45" t="s">
        <v>69</v>
      </c>
      <c r="C5436" s="45" t="s">
        <v>16</v>
      </c>
      <c r="D5436" s="45">
        <v>124</v>
      </c>
      <c r="E5436" s="45">
        <v>5.2394150900000004E-3</v>
      </c>
      <c r="F5436" s="45">
        <v>9.9200992000000009E-4</v>
      </c>
      <c r="G5436" s="45">
        <v>4.8135057000000002E-4</v>
      </c>
      <c r="H5436" s="45">
        <v>3.76605411E-3</v>
      </c>
    </row>
    <row r="5437" spans="1:8" x14ac:dyDescent="0.35">
      <c r="A5437" s="45" t="s">
        <v>173</v>
      </c>
      <c r="B5437" s="45" t="s">
        <v>70</v>
      </c>
      <c r="C5437" s="45" t="s">
        <v>16</v>
      </c>
      <c r="D5437" s="45">
        <v>229</v>
      </c>
      <c r="E5437" s="45">
        <v>5.5217933899999998E-3</v>
      </c>
      <c r="F5437" s="45">
        <v>7.4726036999999996E-4</v>
      </c>
      <c r="G5437" s="45">
        <v>5.0299183999999995E-4</v>
      </c>
      <c r="H5437" s="45">
        <v>4.2715406799999998E-3</v>
      </c>
    </row>
    <row r="5438" spans="1:8" x14ac:dyDescent="0.35">
      <c r="A5438" s="45" t="s">
        <v>173</v>
      </c>
      <c r="B5438" s="45" t="s">
        <v>71</v>
      </c>
      <c r="C5438" s="45" t="s">
        <v>16</v>
      </c>
      <c r="D5438" s="45">
        <v>22</v>
      </c>
      <c r="E5438" s="45">
        <v>6.0574492300000003E-3</v>
      </c>
      <c r="F5438" s="45">
        <v>1.20475561E-3</v>
      </c>
      <c r="G5438" s="45">
        <v>4.0772277999999998E-4</v>
      </c>
      <c r="H5438" s="45">
        <v>4.4449703199999999E-3</v>
      </c>
    </row>
    <row r="5439" spans="1:8" x14ac:dyDescent="0.35">
      <c r="A5439" s="45" t="s">
        <v>173</v>
      </c>
      <c r="B5439" s="45" t="s">
        <v>69</v>
      </c>
      <c r="C5439" s="45" t="s">
        <v>17</v>
      </c>
      <c r="D5439" s="45">
        <v>69</v>
      </c>
      <c r="E5439" s="45">
        <v>5.9213967100000004E-3</v>
      </c>
      <c r="F5439" s="45">
        <v>9.2693211999999995E-4</v>
      </c>
      <c r="G5439" s="45">
        <v>8.4960384999999995E-4</v>
      </c>
      <c r="H5439" s="45">
        <v>4.1448601900000003E-3</v>
      </c>
    </row>
    <row r="5440" spans="1:8" x14ac:dyDescent="0.35">
      <c r="A5440" s="45" t="s">
        <v>173</v>
      </c>
      <c r="B5440" s="45" t="s">
        <v>70</v>
      </c>
      <c r="C5440" s="45" t="s">
        <v>17</v>
      </c>
      <c r="D5440" s="45">
        <v>208</v>
      </c>
      <c r="E5440" s="45">
        <v>6.6622705200000002E-3</v>
      </c>
      <c r="F5440" s="45">
        <v>7.3378492999999999E-4</v>
      </c>
      <c r="G5440" s="45">
        <v>1.0031047100000001E-3</v>
      </c>
      <c r="H5440" s="45">
        <v>4.9253804000000002E-3</v>
      </c>
    </row>
    <row r="5441" spans="1:8" x14ac:dyDescent="0.35">
      <c r="A5441" s="45" t="s">
        <v>173</v>
      </c>
      <c r="B5441" s="45" t="s">
        <v>71</v>
      </c>
      <c r="C5441" s="45" t="s">
        <v>17</v>
      </c>
      <c r="D5441" s="45">
        <v>29</v>
      </c>
      <c r="E5441" s="45">
        <v>6.3972698699999997E-3</v>
      </c>
      <c r="F5441" s="45">
        <v>9.2193462000000003E-4</v>
      </c>
      <c r="G5441" s="45">
        <v>8.5767861000000001E-4</v>
      </c>
      <c r="H5441" s="45">
        <v>4.6176562200000004E-3</v>
      </c>
    </row>
    <row r="5442" spans="1:8" x14ac:dyDescent="0.35">
      <c r="A5442" s="45" t="s">
        <v>173</v>
      </c>
      <c r="B5442" s="45" t="s">
        <v>69</v>
      </c>
      <c r="C5442" s="45" t="s">
        <v>18</v>
      </c>
      <c r="D5442" s="45">
        <v>70</v>
      </c>
      <c r="E5442" s="45">
        <v>5.61755929E-3</v>
      </c>
      <c r="F5442" s="45">
        <v>7.0998654999999999E-4</v>
      </c>
      <c r="G5442" s="45">
        <v>1.2101518999999999E-3</v>
      </c>
      <c r="H5442" s="45">
        <v>3.6974203700000001E-3</v>
      </c>
    </row>
    <row r="5443" spans="1:8" x14ac:dyDescent="0.35">
      <c r="A5443" s="45" t="s">
        <v>173</v>
      </c>
      <c r="B5443" s="45" t="s">
        <v>70</v>
      </c>
      <c r="C5443" s="45" t="s">
        <v>18</v>
      </c>
      <c r="D5443" s="45">
        <v>183</v>
      </c>
      <c r="E5443" s="45">
        <v>6.8937839000000004E-3</v>
      </c>
      <c r="F5443" s="45">
        <v>7.1101474000000002E-4</v>
      </c>
      <c r="G5443" s="45">
        <v>1.36630971E-3</v>
      </c>
      <c r="H5443" s="45">
        <v>4.8164589599999997E-3</v>
      </c>
    </row>
    <row r="5444" spans="1:8" x14ac:dyDescent="0.35">
      <c r="A5444" s="45" t="s">
        <v>173</v>
      </c>
      <c r="B5444" s="45" t="s">
        <v>71</v>
      </c>
      <c r="C5444" s="45" t="s">
        <v>18</v>
      </c>
      <c r="D5444" s="45">
        <v>39</v>
      </c>
      <c r="E5444" s="45">
        <v>6.6518278799999999E-3</v>
      </c>
      <c r="F5444" s="45">
        <v>9.0900970999999999E-4</v>
      </c>
      <c r="G5444" s="45">
        <v>1.2057808499999999E-3</v>
      </c>
      <c r="H5444" s="45">
        <v>4.5370368299999997E-3</v>
      </c>
    </row>
    <row r="5445" spans="1:8" x14ac:dyDescent="0.35">
      <c r="A5445" s="45" t="s">
        <v>173</v>
      </c>
      <c r="B5445" s="45" t="s">
        <v>69</v>
      </c>
      <c r="C5445" s="45" t="s">
        <v>19</v>
      </c>
      <c r="D5445" s="45">
        <v>60</v>
      </c>
      <c r="E5445" s="45">
        <v>5.6494982300000001E-3</v>
      </c>
      <c r="F5445" s="45">
        <v>1.06037784E-3</v>
      </c>
      <c r="G5445" s="45">
        <v>8.8387315999999998E-4</v>
      </c>
      <c r="H5445" s="45">
        <v>3.7052466700000001E-3</v>
      </c>
    </row>
    <row r="5446" spans="1:8" x14ac:dyDescent="0.35">
      <c r="A5446" s="45" t="s">
        <v>173</v>
      </c>
      <c r="B5446" s="45" t="s">
        <v>70</v>
      </c>
      <c r="C5446" s="45" t="s">
        <v>19</v>
      </c>
      <c r="D5446" s="45">
        <v>247</v>
      </c>
      <c r="E5446" s="45">
        <v>6.1983147199999996E-3</v>
      </c>
      <c r="F5446" s="45">
        <v>8.2621058999999999E-4</v>
      </c>
      <c r="G5446" s="45">
        <v>1.04728946E-3</v>
      </c>
      <c r="H5446" s="45">
        <v>4.3248142099999998E-3</v>
      </c>
    </row>
    <row r="5447" spans="1:8" x14ac:dyDescent="0.35">
      <c r="A5447" s="45" t="s">
        <v>173</v>
      </c>
      <c r="B5447" s="45" t="s">
        <v>71</v>
      </c>
      <c r="C5447" s="45" t="s">
        <v>19</v>
      </c>
      <c r="D5447" s="45">
        <v>17</v>
      </c>
      <c r="E5447" s="45">
        <v>5.4071347900000004E-3</v>
      </c>
      <c r="F5447" s="45">
        <v>9.4430800000000004E-4</v>
      </c>
      <c r="G5447" s="45">
        <v>1.1390248299999999E-3</v>
      </c>
      <c r="H5447" s="45">
        <v>3.3238014599999998E-3</v>
      </c>
    </row>
    <row r="5448" spans="1:8" x14ac:dyDescent="0.35">
      <c r="A5448" s="45" t="s">
        <v>173</v>
      </c>
      <c r="B5448" s="45" t="s">
        <v>69</v>
      </c>
      <c r="C5448" s="45" t="s">
        <v>20</v>
      </c>
      <c r="D5448" s="45">
        <v>43</v>
      </c>
      <c r="E5448" s="45">
        <v>4.7927430500000002E-3</v>
      </c>
      <c r="F5448" s="45">
        <v>9.1569741000000003E-4</v>
      </c>
      <c r="G5448" s="45">
        <v>7.7761604000000002E-4</v>
      </c>
      <c r="H5448" s="45">
        <v>3.09942909E-3</v>
      </c>
    </row>
    <row r="5449" spans="1:8" x14ac:dyDescent="0.35">
      <c r="A5449" s="45" t="s">
        <v>173</v>
      </c>
      <c r="B5449" s="45" t="s">
        <v>70</v>
      </c>
      <c r="C5449" s="45" t="s">
        <v>20</v>
      </c>
      <c r="D5449" s="45">
        <v>176</v>
      </c>
      <c r="E5449" s="45">
        <v>4.98086307E-3</v>
      </c>
      <c r="F5449" s="45">
        <v>7.2055161999999996E-4</v>
      </c>
      <c r="G5449" s="45">
        <v>5.7640179000000003E-4</v>
      </c>
      <c r="H5449" s="45">
        <v>3.6839091600000002E-3</v>
      </c>
    </row>
    <row r="5450" spans="1:8" x14ac:dyDescent="0.35">
      <c r="A5450" s="45" t="s">
        <v>173</v>
      </c>
      <c r="B5450" s="45" t="s">
        <v>71</v>
      </c>
      <c r="C5450" s="45" t="s">
        <v>20</v>
      </c>
      <c r="D5450" s="45">
        <v>11</v>
      </c>
      <c r="E5450" s="45">
        <v>5.19886338E-3</v>
      </c>
      <c r="F5450" s="45">
        <v>9.6170005000000003E-4</v>
      </c>
      <c r="G5450" s="45">
        <v>8.3859405999999999E-4</v>
      </c>
      <c r="H5450" s="45">
        <v>3.39856881E-3</v>
      </c>
    </row>
    <row r="5451" spans="1:8" x14ac:dyDescent="0.35">
      <c r="A5451" s="45" t="s">
        <v>173</v>
      </c>
      <c r="B5451" s="45" t="s">
        <v>69</v>
      </c>
      <c r="C5451" s="45" t="s">
        <v>21</v>
      </c>
      <c r="D5451" s="45">
        <v>45</v>
      </c>
      <c r="E5451" s="45">
        <v>6.2425409200000002E-3</v>
      </c>
      <c r="F5451" s="45">
        <v>1.0115738799999999E-3</v>
      </c>
      <c r="G5451" s="45">
        <v>1.6494338999999999E-3</v>
      </c>
      <c r="H5451" s="45">
        <v>3.5815327400000002E-3</v>
      </c>
    </row>
    <row r="5452" spans="1:8" x14ac:dyDescent="0.35">
      <c r="A5452" s="45" t="s">
        <v>173</v>
      </c>
      <c r="B5452" s="45" t="s">
        <v>70</v>
      </c>
      <c r="C5452" s="45" t="s">
        <v>21</v>
      </c>
      <c r="D5452" s="45">
        <v>146</v>
      </c>
      <c r="E5452" s="45">
        <v>9.1493053099999996E-3</v>
      </c>
      <c r="F5452" s="45">
        <v>1.09715855E-3</v>
      </c>
      <c r="G5452" s="45">
        <v>1.68323478E-3</v>
      </c>
      <c r="H5452" s="45">
        <v>6.3689114800000004E-3</v>
      </c>
    </row>
    <row r="5453" spans="1:8" x14ac:dyDescent="0.35">
      <c r="A5453" s="45" t="s">
        <v>173</v>
      </c>
      <c r="B5453" s="45" t="s">
        <v>71</v>
      </c>
      <c r="C5453" s="45" t="s">
        <v>21</v>
      </c>
      <c r="D5453" s="45">
        <v>34</v>
      </c>
      <c r="E5453" s="45">
        <v>8.1971674500000008E-3</v>
      </c>
      <c r="F5453" s="45">
        <v>8.9733091000000005E-4</v>
      </c>
      <c r="G5453" s="45">
        <v>2.0966092400000001E-3</v>
      </c>
      <c r="H5453" s="45">
        <v>5.2032269299999998E-3</v>
      </c>
    </row>
    <row r="5454" spans="1:8" x14ac:dyDescent="0.35">
      <c r="A5454" s="45" t="s">
        <v>173</v>
      </c>
      <c r="B5454" s="45" t="s">
        <v>69</v>
      </c>
      <c r="C5454" s="45" t="s">
        <v>22</v>
      </c>
      <c r="D5454" s="45">
        <v>45</v>
      </c>
      <c r="E5454" s="45">
        <v>6.1466047399999996E-3</v>
      </c>
      <c r="F5454" s="45">
        <v>9.5138863000000004E-4</v>
      </c>
      <c r="G5454" s="45">
        <v>1.1489195700000001E-3</v>
      </c>
      <c r="H5454" s="45">
        <v>4.0462961499999998E-3</v>
      </c>
    </row>
    <row r="5455" spans="1:8" x14ac:dyDescent="0.35">
      <c r="A5455" s="45" t="s">
        <v>173</v>
      </c>
      <c r="B5455" s="45" t="s">
        <v>70</v>
      </c>
      <c r="C5455" s="45" t="s">
        <v>22</v>
      </c>
      <c r="D5455" s="45">
        <v>152</v>
      </c>
      <c r="E5455" s="45">
        <v>7.1462290400000003E-3</v>
      </c>
      <c r="F5455" s="45">
        <v>7.4325330000000003E-4</v>
      </c>
      <c r="G5455" s="45">
        <v>1.38812717E-3</v>
      </c>
      <c r="H5455" s="45">
        <v>5.0148481000000002E-3</v>
      </c>
    </row>
    <row r="5456" spans="1:8" x14ac:dyDescent="0.35">
      <c r="A5456" s="45" t="s">
        <v>173</v>
      </c>
      <c r="B5456" s="45" t="s">
        <v>71</v>
      </c>
      <c r="C5456" s="45" t="s">
        <v>22</v>
      </c>
      <c r="D5456" s="45">
        <v>19</v>
      </c>
      <c r="E5456" s="45">
        <v>9.5303360299999994E-3</v>
      </c>
      <c r="F5456" s="45">
        <v>8.9181264000000001E-4</v>
      </c>
      <c r="G5456" s="45">
        <v>2.06993157E-3</v>
      </c>
      <c r="H5456" s="45">
        <v>6.5685913299999999E-3</v>
      </c>
    </row>
    <row r="5457" spans="1:8" x14ac:dyDescent="0.35">
      <c r="A5457" s="45" t="s">
        <v>173</v>
      </c>
      <c r="B5457" s="45" t="s">
        <v>69</v>
      </c>
      <c r="C5457" s="45" t="s">
        <v>23</v>
      </c>
      <c r="D5457" s="45">
        <v>88</v>
      </c>
      <c r="E5457" s="45">
        <v>5.87805112E-3</v>
      </c>
      <c r="F5457" s="45">
        <v>7.9374451E-4</v>
      </c>
      <c r="G5457" s="45">
        <v>1.0662613500000001E-3</v>
      </c>
      <c r="H5457" s="45">
        <v>4.0180447699999997E-3</v>
      </c>
    </row>
    <row r="5458" spans="1:8" x14ac:dyDescent="0.35">
      <c r="A5458" s="45" t="s">
        <v>173</v>
      </c>
      <c r="B5458" s="45" t="s">
        <v>70</v>
      </c>
      <c r="C5458" s="45" t="s">
        <v>23</v>
      </c>
      <c r="D5458" s="45">
        <v>305</v>
      </c>
      <c r="E5458" s="45">
        <v>6.25557809E-3</v>
      </c>
      <c r="F5458" s="45">
        <v>7.7379303000000004E-4</v>
      </c>
      <c r="G5458" s="45">
        <v>1.25516065E-3</v>
      </c>
      <c r="H5458" s="45">
        <v>4.2266239100000004E-3</v>
      </c>
    </row>
    <row r="5459" spans="1:8" x14ac:dyDescent="0.35">
      <c r="A5459" s="45" t="s">
        <v>173</v>
      </c>
      <c r="B5459" s="45" t="s">
        <v>71</v>
      </c>
      <c r="C5459" s="45" t="s">
        <v>23</v>
      </c>
      <c r="D5459" s="45">
        <v>38</v>
      </c>
      <c r="E5459" s="45">
        <v>6.2277653799999999E-3</v>
      </c>
      <c r="F5459" s="45">
        <v>8.3120104999999996E-4</v>
      </c>
      <c r="G5459" s="45">
        <v>1.14461476E-3</v>
      </c>
      <c r="H5459" s="45">
        <v>4.2519491000000001E-3</v>
      </c>
    </row>
    <row r="5460" spans="1:8" x14ac:dyDescent="0.35">
      <c r="A5460" s="45" t="s">
        <v>173</v>
      </c>
      <c r="B5460" s="45" t="s">
        <v>69</v>
      </c>
      <c r="C5460" s="45" t="s">
        <v>24</v>
      </c>
      <c r="D5460" s="45">
        <v>272</v>
      </c>
      <c r="E5460" s="45">
        <v>5.4579416300000001E-3</v>
      </c>
      <c r="F5460" s="45">
        <v>6.1768084000000001E-4</v>
      </c>
      <c r="G5460" s="45">
        <v>1.48599174E-3</v>
      </c>
      <c r="H5460" s="45">
        <v>3.3542685400000001E-3</v>
      </c>
    </row>
    <row r="5461" spans="1:8" x14ac:dyDescent="0.35">
      <c r="A5461" s="45" t="s">
        <v>173</v>
      </c>
      <c r="B5461" s="45" t="s">
        <v>70</v>
      </c>
      <c r="C5461" s="45" t="s">
        <v>24</v>
      </c>
      <c r="D5461" s="45">
        <v>457</v>
      </c>
      <c r="E5461" s="45">
        <v>7.0082662499999998E-3</v>
      </c>
      <c r="F5461" s="45">
        <v>6.1086772999999997E-4</v>
      </c>
      <c r="G5461" s="45">
        <v>1.7664516500000001E-3</v>
      </c>
      <c r="H5461" s="45">
        <v>4.6309463599999998E-3</v>
      </c>
    </row>
    <row r="5462" spans="1:8" x14ac:dyDescent="0.35">
      <c r="A5462" s="45" t="s">
        <v>173</v>
      </c>
      <c r="B5462" s="45" t="s">
        <v>71</v>
      </c>
      <c r="C5462" s="45" t="s">
        <v>24</v>
      </c>
      <c r="D5462" s="45">
        <v>71</v>
      </c>
      <c r="E5462" s="45">
        <v>6.7501301600000002E-3</v>
      </c>
      <c r="F5462" s="45">
        <v>5.8277885999999997E-4</v>
      </c>
      <c r="G5462" s="45">
        <v>2.2443920800000001E-3</v>
      </c>
      <c r="H5462" s="45">
        <v>3.9229588000000001E-3</v>
      </c>
    </row>
    <row r="5463" spans="1:8" x14ac:dyDescent="0.35">
      <c r="A5463" s="45" t="s">
        <v>173</v>
      </c>
      <c r="B5463" s="45" t="s">
        <v>69</v>
      </c>
      <c r="C5463" s="45" t="s">
        <v>25</v>
      </c>
      <c r="D5463" s="45">
        <v>197</v>
      </c>
      <c r="E5463" s="45">
        <v>5.7846279700000001E-3</v>
      </c>
      <c r="F5463" s="45">
        <v>8.3538939999999999E-4</v>
      </c>
      <c r="G5463" s="45">
        <v>1.37108689E-3</v>
      </c>
      <c r="H5463" s="45">
        <v>3.5781512E-3</v>
      </c>
    </row>
    <row r="5464" spans="1:8" x14ac:dyDescent="0.35">
      <c r="A5464" s="45" t="s">
        <v>173</v>
      </c>
      <c r="B5464" s="45" t="s">
        <v>70</v>
      </c>
      <c r="C5464" s="45" t="s">
        <v>25</v>
      </c>
      <c r="D5464" s="45">
        <v>290</v>
      </c>
      <c r="E5464" s="45">
        <v>7.3281047899999997E-3</v>
      </c>
      <c r="F5464" s="45">
        <v>7.8021209000000004E-4</v>
      </c>
      <c r="G5464" s="45">
        <v>1.70498061E-3</v>
      </c>
      <c r="H5464" s="45">
        <v>4.8429116400000001E-3</v>
      </c>
    </row>
    <row r="5465" spans="1:8" x14ac:dyDescent="0.35">
      <c r="A5465" s="45" t="s">
        <v>173</v>
      </c>
      <c r="B5465" s="45" t="s">
        <v>71</v>
      </c>
      <c r="C5465" s="45" t="s">
        <v>25</v>
      </c>
      <c r="D5465" s="45">
        <v>91</v>
      </c>
      <c r="E5465" s="45">
        <v>6.2746742000000001E-3</v>
      </c>
      <c r="F5465" s="45">
        <v>8.7873908000000002E-4</v>
      </c>
      <c r="G5465" s="45">
        <v>1.4650740199999999E-3</v>
      </c>
      <c r="H5465" s="45">
        <v>3.9308605599999999E-3</v>
      </c>
    </row>
    <row r="5466" spans="1:8" x14ac:dyDescent="0.35">
      <c r="A5466" s="45" t="s">
        <v>173</v>
      </c>
      <c r="B5466" s="45" t="s">
        <v>69</v>
      </c>
      <c r="C5466" s="45" t="s">
        <v>26</v>
      </c>
      <c r="D5466" s="45">
        <v>32</v>
      </c>
      <c r="E5466" s="45">
        <v>4.9735964100000004E-3</v>
      </c>
      <c r="F5466" s="45">
        <v>5.8304375999999999E-4</v>
      </c>
      <c r="G5466" s="45">
        <v>1.0351559599999999E-3</v>
      </c>
      <c r="H5466" s="45">
        <v>3.3553961499999999E-3</v>
      </c>
    </row>
    <row r="5467" spans="1:8" x14ac:dyDescent="0.35">
      <c r="A5467" s="45" t="s">
        <v>173</v>
      </c>
      <c r="B5467" s="45" t="s">
        <v>70</v>
      </c>
      <c r="C5467" s="45" t="s">
        <v>26</v>
      </c>
      <c r="D5467" s="45">
        <v>197</v>
      </c>
      <c r="E5467" s="45">
        <v>5.6361038200000001E-3</v>
      </c>
      <c r="F5467" s="45">
        <v>5.5220645999999997E-4</v>
      </c>
      <c r="G5467" s="45">
        <v>1.00083403E-3</v>
      </c>
      <c r="H5467" s="45">
        <v>4.0830628500000002E-3</v>
      </c>
    </row>
    <row r="5468" spans="1:8" x14ac:dyDescent="0.35">
      <c r="A5468" s="45" t="s">
        <v>173</v>
      </c>
      <c r="B5468" s="45" t="s">
        <v>71</v>
      </c>
      <c r="C5468" s="45" t="s">
        <v>26</v>
      </c>
      <c r="D5468" s="45">
        <v>17</v>
      </c>
      <c r="E5468" s="45">
        <v>6.0634528900000003E-3</v>
      </c>
      <c r="F5468" s="45">
        <v>9.0073504E-4</v>
      </c>
      <c r="G5468" s="45">
        <v>1.3078700899999999E-3</v>
      </c>
      <c r="H5468" s="45">
        <v>3.8548473400000002E-3</v>
      </c>
    </row>
    <row r="5469" spans="1:8" x14ac:dyDescent="0.35">
      <c r="A5469" s="45" t="s">
        <v>173</v>
      </c>
      <c r="B5469" s="45" t="s">
        <v>69</v>
      </c>
      <c r="C5469" s="45" t="s">
        <v>27</v>
      </c>
      <c r="D5469" s="45">
        <v>173</v>
      </c>
      <c r="E5469" s="45">
        <v>5.1263779400000003E-3</v>
      </c>
      <c r="F5469" s="45">
        <v>9.4452447000000004E-4</v>
      </c>
      <c r="G5469" s="45">
        <v>9.7603540000000002E-4</v>
      </c>
      <c r="H5469" s="45">
        <v>3.2058175600000001E-3</v>
      </c>
    </row>
    <row r="5470" spans="1:8" x14ac:dyDescent="0.35">
      <c r="A5470" s="45" t="s">
        <v>173</v>
      </c>
      <c r="B5470" s="45" t="s">
        <v>70</v>
      </c>
      <c r="C5470" s="45" t="s">
        <v>27</v>
      </c>
      <c r="D5470" s="45">
        <v>190</v>
      </c>
      <c r="E5470" s="45">
        <v>6.4543126400000003E-3</v>
      </c>
      <c r="F5470" s="45">
        <v>7.7253874999999995E-4</v>
      </c>
      <c r="G5470" s="45">
        <v>1.1416298800000001E-3</v>
      </c>
      <c r="H5470" s="45">
        <v>4.5401435199999996E-3</v>
      </c>
    </row>
    <row r="5471" spans="1:8" x14ac:dyDescent="0.35">
      <c r="A5471" s="45" t="s">
        <v>173</v>
      </c>
      <c r="B5471" s="45" t="s">
        <v>71</v>
      </c>
      <c r="C5471" s="45" t="s">
        <v>27</v>
      </c>
      <c r="D5471" s="45">
        <v>31</v>
      </c>
      <c r="E5471" s="45">
        <v>5.5831838199999996E-3</v>
      </c>
      <c r="F5471" s="45">
        <v>9.2629905000000002E-4</v>
      </c>
      <c r="G5471" s="45">
        <v>8.7402905000000003E-4</v>
      </c>
      <c r="H5471" s="45">
        <v>3.7828551700000001E-3</v>
      </c>
    </row>
    <row r="5472" spans="1:8" x14ac:dyDescent="0.35">
      <c r="A5472" s="45" t="s">
        <v>173</v>
      </c>
      <c r="B5472" s="45" t="s">
        <v>69</v>
      </c>
      <c r="C5472" s="45" t="s">
        <v>28</v>
      </c>
      <c r="D5472" s="45">
        <v>190</v>
      </c>
      <c r="E5472" s="45">
        <v>6.0798609000000002E-3</v>
      </c>
      <c r="F5472" s="45">
        <v>9.2507286000000002E-4</v>
      </c>
      <c r="G5472" s="45">
        <v>1.2004139999999999E-3</v>
      </c>
      <c r="H5472" s="45">
        <v>3.9543735400000002E-3</v>
      </c>
    </row>
    <row r="5473" spans="1:8" x14ac:dyDescent="0.35">
      <c r="A5473" s="45" t="s">
        <v>173</v>
      </c>
      <c r="B5473" s="45" t="s">
        <v>70</v>
      </c>
      <c r="C5473" s="45" t="s">
        <v>28</v>
      </c>
      <c r="D5473" s="45">
        <v>444</v>
      </c>
      <c r="E5473" s="45">
        <v>6.64174567E-3</v>
      </c>
      <c r="F5473" s="45">
        <v>7.9084268000000004E-4</v>
      </c>
      <c r="G5473" s="45">
        <v>1.37363901E-3</v>
      </c>
      <c r="H5473" s="45">
        <v>4.4772634700000003E-3</v>
      </c>
    </row>
    <row r="5474" spans="1:8" x14ac:dyDescent="0.35">
      <c r="A5474" s="45" t="s">
        <v>173</v>
      </c>
      <c r="B5474" s="45" t="s">
        <v>71</v>
      </c>
      <c r="C5474" s="45" t="s">
        <v>28</v>
      </c>
      <c r="D5474" s="45">
        <v>97</v>
      </c>
      <c r="E5474" s="45">
        <v>6.3267227400000004E-3</v>
      </c>
      <c r="F5474" s="45">
        <v>7.9037775000000002E-4</v>
      </c>
      <c r="G5474" s="45">
        <v>1.3279159599999999E-3</v>
      </c>
      <c r="H5474" s="45">
        <v>4.2084285199999998E-3</v>
      </c>
    </row>
    <row r="5475" spans="1:8" x14ac:dyDescent="0.35">
      <c r="A5475" s="45" t="s">
        <v>173</v>
      </c>
      <c r="B5475" s="45" t="s">
        <v>69</v>
      </c>
      <c r="C5475" s="45" t="s">
        <v>29</v>
      </c>
      <c r="D5475" s="45">
        <v>75</v>
      </c>
      <c r="E5475" s="45">
        <v>5.36450595E-3</v>
      </c>
      <c r="F5475" s="45">
        <v>9.0339480999999998E-4</v>
      </c>
      <c r="G5475" s="45">
        <v>9.6759232999999996E-4</v>
      </c>
      <c r="H5475" s="45">
        <v>3.4935182200000001E-3</v>
      </c>
    </row>
    <row r="5476" spans="1:8" x14ac:dyDescent="0.35">
      <c r="A5476" s="45" t="s">
        <v>173</v>
      </c>
      <c r="B5476" s="45" t="s">
        <v>70</v>
      </c>
      <c r="C5476" s="45" t="s">
        <v>29</v>
      </c>
      <c r="D5476" s="45">
        <v>178</v>
      </c>
      <c r="E5476" s="45">
        <v>7.0592095999999997E-3</v>
      </c>
      <c r="F5476" s="45">
        <v>7.7195146999999996E-4</v>
      </c>
      <c r="G5476" s="45">
        <v>1.4804408799999999E-3</v>
      </c>
      <c r="H5476" s="45">
        <v>4.8068167599999998E-3</v>
      </c>
    </row>
    <row r="5477" spans="1:8" x14ac:dyDescent="0.35">
      <c r="A5477" s="45" t="s">
        <v>173</v>
      </c>
      <c r="B5477" s="45" t="s">
        <v>71</v>
      </c>
      <c r="C5477" s="45" t="s">
        <v>29</v>
      </c>
      <c r="D5477" s="45">
        <v>39</v>
      </c>
      <c r="E5477" s="45">
        <v>6.6743824500000003E-3</v>
      </c>
      <c r="F5477" s="45">
        <v>1.43815266E-3</v>
      </c>
      <c r="G5477" s="45">
        <v>1.23397412E-3</v>
      </c>
      <c r="H5477" s="45">
        <v>4.0022552099999997E-3</v>
      </c>
    </row>
    <row r="5478" spans="1:8" x14ac:dyDescent="0.35">
      <c r="A5478" s="45" t="s">
        <v>173</v>
      </c>
      <c r="B5478" s="45" t="s">
        <v>69</v>
      </c>
      <c r="C5478" s="45" t="s">
        <v>30</v>
      </c>
      <c r="D5478" s="45">
        <v>2849</v>
      </c>
      <c r="E5478" s="45">
        <v>4.5183005299999999E-3</v>
      </c>
      <c r="F5478" s="45">
        <v>9.9039355999999993E-4</v>
      </c>
      <c r="G5478" s="45">
        <v>6.5083321999999996E-4</v>
      </c>
      <c r="H5478" s="45">
        <v>2.8770732599999998E-3</v>
      </c>
    </row>
    <row r="5479" spans="1:8" x14ac:dyDescent="0.35">
      <c r="A5479" s="45" t="s">
        <v>173</v>
      </c>
      <c r="B5479" s="45" t="s">
        <v>70</v>
      </c>
      <c r="C5479" s="45" t="s">
        <v>30</v>
      </c>
      <c r="D5479" s="45">
        <v>1421</v>
      </c>
      <c r="E5479" s="45">
        <v>4.6823439499999999E-3</v>
      </c>
      <c r="F5479" s="45">
        <v>8.2122143999999999E-4</v>
      </c>
      <c r="G5479" s="45">
        <v>7.3626888000000005E-4</v>
      </c>
      <c r="H5479" s="45">
        <v>3.1248531500000002E-3</v>
      </c>
    </row>
    <row r="5480" spans="1:8" x14ac:dyDescent="0.35">
      <c r="A5480" s="45" t="s">
        <v>173</v>
      </c>
      <c r="B5480" s="45" t="s">
        <v>71</v>
      </c>
      <c r="C5480" s="45" t="s">
        <v>30</v>
      </c>
      <c r="D5480" s="45">
        <v>373</v>
      </c>
      <c r="E5480" s="45">
        <v>4.4363144300000002E-3</v>
      </c>
      <c r="F5480" s="45">
        <v>9.8075513999999991E-4</v>
      </c>
      <c r="G5480" s="45">
        <v>7.1309304999999995E-4</v>
      </c>
      <c r="H5480" s="45">
        <v>2.7424657599999999E-3</v>
      </c>
    </row>
    <row r="5481" spans="1:8" x14ac:dyDescent="0.35">
      <c r="A5481" s="45" t="s">
        <v>173</v>
      </c>
      <c r="B5481" s="45" t="s">
        <v>69</v>
      </c>
      <c r="C5481" s="45" t="s">
        <v>31</v>
      </c>
      <c r="D5481" s="45">
        <v>527</v>
      </c>
      <c r="E5481" s="45">
        <v>4.5847606200000003E-3</v>
      </c>
      <c r="F5481" s="45">
        <v>1.10059098E-3</v>
      </c>
      <c r="G5481" s="45">
        <v>4.8914165000000002E-4</v>
      </c>
      <c r="H5481" s="45">
        <v>2.99502752E-3</v>
      </c>
    </row>
    <row r="5482" spans="1:8" x14ac:dyDescent="0.35">
      <c r="A5482" s="45" t="s">
        <v>173</v>
      </c>
      <c r="B5482" s="45" t="s">
        <v>70</v>
      </c>
      <c r="C5482" s="45" t="s">
        <v>31</v>
      </c>
      <c r="D5482" s="45">
        <v>937</v>
      </c>
      <c r="E5482" s="45">
        <v>4.8535636300000001E-3</v>
      </c>
      <c r="F5482" s="45">
        <v>8.8112401000000002E-4</v>
      </c>
      <c r="G5482" s="45">
        <v>4.9243523999999996E-4</v>
      </c>
      <c r="H5482" s="45">
        <v>3.48000391E-3</v>
      </c>
    </row>
    <row r="5483" spans="1:8" x14ac:dyDescent="0.35">
      <c r="A5483" s="45" t="s">
        <v>173</v>
      </c>
      <c r="B5483" s="45" t="s">
        <v>71</v>
      </c>
      <c r="C5483" s="45" t="s">
        <v>31</v>
      </c>
      <c r="D5483" s="45">
        <v>132</v>
      </c>
      <c r="E5483" s="45">
        <v>4.6736459700000002E-3</v>
      </c>
      <c r="F5483" s="45">
        <v>9.3250183999999997E-4</v>
      </c>
      <c r="G5483" s="45">
        <v>5.5432774000000005E-4</v>
      </c>
      <c r="H5483" s="45">
        <v>3.18681585E-3</v>
      </c>
    </row>
    <row r="5484" spans="1:8" x14ac:dyDescent="0.35">
      <c r="A5484" s="45" t="s">
        <v>173</v>
      </c>
      <c r="B5484" s="45" t="s">
        <v>69</v>
      </c>
      <c r="C5484" s="45" t="s">
        <v>159</v>
      </c>
      <c r="D5484" s="45">
        <v>274</v>
      </c>
      <c r="E5484" s="45">
        <v>5.41311815E-3</v>
      </c>
      <c r="F5484" s="45">
        <v>1.0737696900000001E-3</v>
      </c>
      <c r="G5484" s="45">
        <v>7.5049819000000005E-4</v>
      </c>
      <c r="H5484" s="45">
        <v>3.5888498000000001E-3</v>
      </c>
    </row>
    <row r="5485" spans="1:8" x14ac:dyDescent="0.35">
      <c r="A5485" s="45" t="s">
        <v>173</v>
      </c>
      <c r="B5485" s="45" t="s">
        <v>70</v>
      </c>
      <c r="C5485" s="45" t="s">
        <v>159</v>
      </c>
      <c r="D5485" s="45">
        <v>377</v>
      </c>
      <c r="E5485" s="45">
        <v>6.7929374399999997E-3</v>
      </c>
      <c r="F5485" s="45">
        <v>1.0101370599999999E-3</v>
      </c>
      <c r="G5485" s="45">
        <v>1.02868014E-3</v>
      </c>
      <c r="H5485" s="45">
        <v>4.7541197699999998E-3</v>
      </c>
    </row>
    <row r="5486" spans="1:8" x14ac:dyDescent="0.35">
      <c r="A5486" s="45" t="s">
        <v>173</v>
      </c>
      <c r="B5486" s="45" t="s">
        <v>71</v>
      </c>
      <c r="C5486" s="45" t="s">
        <v>159</v>
      </c>
      <c r="D5486" s="45">
        <v>80</v>
      </c>
      <c r="E5486" s="45">
        <v>5.2921004899999999E-3</v>
      </c>
      <c r="F5486" s="45">
        <v>1.00839095E-3</v>
      </c>
      <c r="G5486" s="45">
        <v>8.6067687999999995E-4</v>
      </c>
      <c r="H5486" s="45">
        <v>3.4230322E-3</v>
      </c>
    </row>
    <row r="5487" spans="1:8" x14ac:dyDescent="0.35">
      <c r="A5487" s="45" t="s">
        <v>173</v>
      </c>
      <c r="B5487" s="45" t="s">
        <v>69</v>
      </c>
      <c r="C5487" s="45" t="s">
        <v>33</v>
      </c>
      <c r="D5487" s="45">
        <v>70</v>
      </c>
      <c r="E5487" s="45">
        <v>6.3247351999999998E-3</v>
      </c>
      <c r="F5487" s="45">
        <v>1.24090588E-3</v>
      </c>
      <c r="G5487" s="45">
        <v>1.34474181E-3</v>
      </c>
      <c r="H5487" s="45">
        <v>3.7390870199999998E-3</v>
      </c>
    </row>
    <row r="5488" spans="1:8" x14ac:dyDescent="0.35">
      <c r="A5488" s="45" t="s">
        <v>173</v>
      </c>
      <c r="B5488" s="45" t="s">
        <v>70</v>
      </c>
      <c r="C5488" s="45" t="s">
        <v>33</v>
      </c>
      <c r="D5488" s="45">
        <v>220</v>
      </c>
      <c r="E5488" s="45">
        <v>7.7118053000000001E-3</v>
      </c>
      <c r="F5488" s="45">
        <v>1.1882363099999999E-3</v>
      </c>
      <c r="G5488" s="45">
        <v>1.16403596E-3</v>
      </c>
      <c r="H5488" s="45">
        <v>5.3595325799999996E-3</v>
      </c>
    </row>
    <row r="5489" spans="1:8" x14ac:dyDescent="0.35">
      <c r="A5489" s="45" t="s">
        <v>173</v>
      </c>
      <c r="B5489" s="45" t="s">
        <v>71</v>
      </c>
      <c r="C5489" s="45" t="s">
        <v>33</v>
      </c>
      <c r="D5489" s="45">
        <v>46</v>
      </c>
      <c r="E5489" s="45">
        <v>7.6655593500000001E-3</v>
      </c>
      <c r="F5489" s="45">
        <v>1.5894221100000001E-3</v>
      </c>
      <c r="G5489" s="45">
        <v>1.46386851E-3</v>
      </c>
      <c r="H5489" s="45">
        <v>4.61226824E-3</v>
      </c>
    </row>
    <row r="5490" spans="1:8" x14ac:dyDescent="0.35">
      <c r="A5490" s="45" t="s">
        <v>173</v>
      </c>
      <c r="B5490" s="45" t="s">
        <v>69</v>
      </c>
      <c r="C5490" s="45" t="s">
        <v>34</v>
      </c>
      <c r="D5490" s="45">
        <v>121</v>
      </c>
      <c r="E5490" s="45">
        <v>5.38739645E-3</v>
      </c>
      <c r="F5490" s="45">
        <v>9.8016123999999992E-4</v>
      </c>
      <c r="G5490" s="45">
        <v>6.5436539999999999E-4</v>
      </c>
      <c r="H5490" s="45">
        <v>3.7528693500000002E-3</v>
      </c>
    </row>
    <row r="5491" spans="1:8" x14ac:dyDescent="0.35">
      <c r="A5491" s="45" t="s">
        <v>173</v>
      </c>
      <c r="B5491" s="45" t="s">
        <v>70</v>
      </c>
      <c r="C5491" s="45" t="s">
        <v>34</v>
      </c>
      <c r="D5491" s="45">
        <v>189</v>
      </c>
      <c r="E5491" s="45">
        <v>5.7293501299999997E-3</v>
      </c>
      <c r="F5491" s="45">
        <v>8.1220585000000005E-4</v>
      </c>
      <c r="G5491" s="45">
        <v>6.9426049000000003E-4</v>
      </c>
      <c r="H5491" s="45">
        <v>4.2228833499999997E-3</v>
      </c>
    </row>
    <row r="5492" spans="1:8" x14ac:dyDescent="0.35">
      <c r="A5492" s="45" t="s">
        <v>173</v>
      </c>
      <c r="B5492" s="45" t="s">
        <v>71</v>
      </c>
      <c r="C5492" s="45" t="s">
        <v>34</v>
      </c>
      <c r="D5492" s="45">
        <v>47</v>
      </c>
      <c r="E5492" s="45">
        <v>6.1266250899999998E-3</v>
      </c>
      <c r="F5492" s="45">
        <v>1.12317743E-3</v>
      </c>
      <c r="G5492" s="45">
        <v>9.1385906000000002E-4</v>
      </c>
      <c r="H5492" s="45">
        <v>4.0895880199999998E-3</v>
      </c>
    </row>
    <row r="5493" spans="1:8" x14ac:dyDescent="0.35">
      <c r="A5493" s="45" t="s">
        <v>173</v>
      </c>
      <c r="B5493" s="45" t="s">
        <v>69</v>
      </c>
      <c r="C5493" s="45" t="s">
        <v>35</v>
      </c>
      <c r="D5493" s="45">
        <v>95</v>
      </c>
      <c r="E5493" s="45">
        <v>4.7704675899999998E-3</v>
      </c>
      <c r="F5493" s="45">
        <v>1.07102804E-3</v>
      </c>
      <c r="G5493" s="45">
        <v>7.3842568000000001E-4</v>
      </c>
      <c r="H5493" s="45">
        <v>2.9610133999999999E-3</v>
      </c>
    </row>
    <row r="5494" spans="1:8" x14ac:dyDescent="0.35">
      <c r="A5494" s="45" t="s">
        <v>173</v>
      </c>
      <c r="B5494" s="45" t="s">
        <v>70</v>
      </c>
      <c r="C5494" s="45" t="s">
        <v>35</v>
      </c>
      <c r="D5494" s="45">
        <v>249</v>
      </c>
      <c r="E5494" s="45">
        <v>5.7790418800000003E-3</v>
      </c>
      <c r="F5494" s="45">
        <v>9.6622579999999997E-4</v>
      </c>
      <c r="G5494" s="45">
        <v>9.5176978999999997E-4</v>
      </c>
      <c r="H5494" s="45">
        <v>3.8610457999999999E-3</v>
      </c>
    </row>
    <row r="5495" spans="1:8" x14ac:dyDescent="0.35">
      <c r="A5495" s="45" t="s">
        <v>173</v>
      </c>
      <c r="B5495" s="45" t="s">
        <v>71</v>
      </c>
      <c r="C5495" s="45" t="s">
        <v>35</v>
      </c>
      <c r="D5495" s="45">
        <v>29</v>
      </c>
      <c r="E5495" s="45">
        <v>4.7222220199999998E-3</v>
      </c>
      <c r="F5495" s="45">
        <v>8.0579477000000004E-4</v>
      </c>
      <c r="G5495" s="45">
        <v>6.7967726999999996E-4</v>
      </c>
      <c r="H5495" s="45">
        <v>3.2367494400000001E-3</v>
      </c>
    </row>
    <row r="5496" spans="1:8" x14ac:dyDescent="0.35">
      <c r="A5496" s="45" t="s">
        <v>173</v>
      </c>
      <c r="B5496" s="45" t="s">
        <v>69</v>
      </c>
      <c r="C5496" s="45" t="s">
        <v>57</v>
      </c>
      <c r="D5496" s="45">
        <v>1</v>
      </c>
      <c r="E5496" s="45">
        <v>5.74074027E-3</v>
      </c>
      <c r="F5496" s="45">
        <v>8.3333332999999999E-4</v>
      </c>
      <c r="G5496" s="45">
        <v>4.4560180499999998E-3</v>
      </c>
      <c r="H5496" s="45">
        <v>4.5138888E-4</v>
      </c>
    </row>
    <row r="5497" spans="1:8" x14ac:dyDescent="0.35">
      <c r="A5497" s="45" t="s">
        <v>173</v>
      </c>
      <c r="B5497" s="45" t="s">
        <v>70</v>
      </c>
      <c r="C5497" s="45" t="s">
        <v>57</v>
      </c>
      <c r="D5497" s="45">
        <v>2</v>
      </c>
      <c r="E5497" s="45">
        <v>6.2557868000000004E-3</v>
      </c>
      <c r="F5497" s="45">
        <v>1.3831013800000001E-3</v>
      </c>
      <c r="G5497" s="45">
        <v>3.6979163099999999E-3</v>
      </c>
      <c r="H5497" s="45">
        <v>1.1747680500000001E-3</v>
      </c>
    </row>
    <row r="5498" spans="1:8" x14ac:dyDescent="0.35">
      <c r="A5498" s="45" t="s">
        <v>173</v>
      </c>
      <c r="B5498" s="45" t="s">
        <v>69</v>
      </c>
      <c r="C5498" s="45" t="s">
        <v>36</v>
      </c>
      <c r="D5498" s="45">
        <v>156</v>
      </c>
      <c r="E5498" s="45">
        <v>6.1950229100000004E-3</v>
      </c>
      <c r="F5498" s="45">
        <v>9.5493506000000005E-4</v>
      </c>
      <c r="G5498" s="45">
        <v>1.1260236399999999E-3</v>
      </c>
      <c r="H5498" s="45">
        <v>4.11406373E-3</v>
      </c>
    </row>
    <row r="5499" spans="1:8" x14ac:dyDescent="0.35">
      <c r="A5499" s="45" t="s">
        <v>173</v>
      </c>
      <c r="B5499" s="45" t="s">
        <v>70</v>
      </c>
      <c r="C5499" s="45" t="s">
        <v>36</v>
      </c>
      <c r="D5499" s="45">
        <v>335</v>
      </c>
      <c r="E5499" s="45">
        <v>7.0714826199999997E-3</v>
      </c>
      <c r="F5499" s="45">
        <v>7.4599200999999997E-4</v>
      </c>
      <c r="G5499" s="45">
        <v>1.17779135E-3</v>
      </c>
      <c r="H5499" s="45">
        <v>5.1476987599999996E-3</v>
      </c>
    </row>
    <row r="5500" spans="1:8" x14ac:dyDescent="0.35">
      <c r="A5500" s="45" t="s">
        <v>173</v>
      </c>
      <c r="B5500" s="45" t="s">
        <v>71</v>
      </c>
      <c r="C5500" s="45" t="s">
        <v>36</v>
      </c>
      <c r="D5500" s="45">
        <v>74</v>
      </c>
      <c r="E5500" s="45">
        <v>6.7969529699999998E-3</v>
      </c>
      <c r="F5500" s="45">
        <v>8.6273749999999998E-4</v>
      </c>
      <c r="G5500" s="45">
        <v>1.29942416E-3</v>
      </c>
      <c r="H5500" s="45">
        <v>4.6347908E-3</v>
      </c>
    </row>
    <row r="5501" spans="1:8" x14ac:dyDescent="0.35">
      <c r="A5501" s="45" t="s">
        <v>173</v>
      </c>
      <c r="B5501" s="45" t="s">
        <v>69</v>
      </c>
      <c r="C5501" s="45" t="s">
        <v>37</v>
      </c>
      <c r="D5501" s="45">
        <v>152</v>
      </c>
      <c r="E5501" s="45">
        <v>4.6501124499999996E-3</v>
      </c>
      <c r="F5501" s="45">
        <v>1.0367169700000001E-3</v>
      </c>
      <c r="G5501" s="45">
        <v>6.2956847000000002E-4</v>
      </c>
      <c r="H5501" s="45">
        <v>2.9838265199999998E-3</v>
      </c>
    </row>
    <row r="5502" spans="1:8" x14ac:dyDescent="0.35">
      <c r="A5502" s="45" t="s">
        <v>173</v>
      </c>
      <c r="B5502" s="45" t="s">
        <v>70</v>
      </c>
      <c r="C5502" s="45" t="s">
        <v>37</v>
      </c>
      <c r="D5502" s="45">
        <v>499</v>
      </c>
      <c r="E5502" s="45">
        <v>5.2619356699999996E-3</v>
      </c>
      <c r="F5502" s="45">
        <v>8.5810485999999997E-4</v>
      </c>
      <c r="G5502" s="45">
        <v>7.1717484000000001E-4</v>
      </c>
      <c r="H5502" s="45">
        <v>3.68665546E-3</v>
      </c>
    </row>
    <row r="5503" spans="1:8" x14ac:dyDescent="0.35">
      <c r="A5503" s="45" t="s">
        <v>173</v>
      </c>
      <c r="B5503" s="45" t="s">
        <v>71</v>
      </c>
      <c r="C5503" s="45" t="s">
        <v>37</v>
      </c>
      <c r="D5503" s="45">
        <v>93</v>
      </c>
      <c r="E5503" s="45">
        <v>5.0528920099999998E-3</v>
      </c>
      <c r="F5503" s="45">
        <v>9.0439540999999999E-4</v>
      </c>
      <c r="G5503" s="45">
        <v>8.4565387000000002E-4</v>
      </c>
      <c r="H5503" s="45">
        <v>3.3028422500000001E-3</v>
      </c>
    </row>
    <row r="5504" spans="1:8" x14ac:dyDescent="0.35">
      <c r="A5504" s="45" t="s">
        <v>173</v>
      </c>
      <c r="B5504" s="45" t="s">
        <v>69</v>
      </c>
      <c r="C5504" s="45" t="s">
        <v>38</v>
      </c>
      <c r="D5504" s="45">
        <v>106</v>
      </c>
      <c r="E5504" s="45">
        <v>5.5495498799999999E-3</v>
      </c>
      <c r="F5504" s="45">
        <v>1.1390633599999999E-3</v>
      </c>
      <c r="G5504" s="45">
        <v>7.5810163000000004E-4</v>
      </c>
      <c r="H5504" s="45">
        <v>3.6523844399999998E-3</v>
      </c>
    </row>
    <row r="5505" spans="1:8" x14ac:dyDescent="0.35">
      <c r="A5505" s="45" t="s">
        <v>173</v>
      </c>
      <c r="B5505" s="45" t="s">
        <v>70</v>
      </c>
      <c r="C5505" s="45" t="s">
        <v>38</v>
      </c>
      <c r="D5505" s="45">
        <v>269</v>
      </c>
      <c r="E5505" s="45">
        <v>6.4394875900000001E-3</v>
      </c>
      <c r="F5505" s="45">
        <v>9.4352344000000002E-4</v>
      </c>
      <c r="G5505" s="45">
        <v>9.8310764000000004E-4</v>
      </c>
      <c r="H5505" s="45">
        <v>4.5128560199999999E-3</v>
      </c>
    </row>
    <row r="5506" spans="1:8" x14ac:dyDescent="0.35">
      <c r="A5506" s="45" t="s">
        <v>173</v>
      </c>
      <c r="B5506" s="45" t="s">
        <v>71</v>
      </c>
      <c r="C5506" s="45" t="s">
        <v>38</v>
      </c>
      <c r="D5506" s="45">
        <v>29</v>
      </c>
      <c r="E5506" s="45">
        <v>6.2499997800000004E-3</v>
      </c>
      <c r="F5506" s="45">
        <v>1.06321819E-3</v>
      </c>
      <c r="G5506" s="45">
        <v>9.1554894000000001E-4</v>
      </c>
      <c r="H5506" s="45">
        <v>4.2712322499999997E-3</v>
      </c>
    </row>
    <row r="5507" spans="1:8" x14ac:dyDescent="0.35">
      <c r="A5507" s="45" t="s">
        <v>173</v>
      </c>
      <c r="B5507" s="45" t="s">
        <v>69</v>
      </c>
      <c r="C5507" s="45" t="s">
        <v>39</v>
      </c>
      <c r="D5507" s="45">
        <v>76</v>
      </c>
      <c r="E5507" s="45">
        <v>5.87231944E-3</v>
      </c>
      <c r="F5507" s="45">
        <v>9.5988645000000001E-4</v>
      </c>
      <c r="G5507" s="45">
        <v>1.78667129E-3</v>
      </c>
      <c r="H5507" s="45">
        <v>3.1257612099999999E-3</v>
      </c>
    </row>
    <row r="5508" spans="1:8" x14ac:dyDescent="0.35">
      <c r="A5508" s="45" t="s">
        <v>173</v>
      </c>
      <c r="B5508" s="45" t="s">
        <v>70</v>
      </c>
      <c r="C5508" s="45" t="s">
        <v>39</v>
      </c>
      <c r="D5508" s="45">
        <v>220</v>
      </c>
      <c r="E5508" s="45">
        <v>7.2830910899999999E-3</v>
      </c>
      <c r="F5508" s="45">
        <v>7.8661591E-4</v>
      </c>
      <c r="G5508" s="45">
        <v>1.93981459E-3</v>
      </c>
      <c r="H5508" s="45">
        <v>4.5566601300000001E-3</v>
      </c>
    </row>
    <row r="5509" spans="1:8" x14ac:dyDescent="0.35">
      <c r="A5509" s="45" t="s">
        <v>173</v>
      </c>
      <c r="B5509" s="45" t="s">
        <v>71</v>
      </c>
      <c r="C5509" s="45" t="s">
        <v>39</v>
      </c>
      <c r="D5509" s="45">
        <v>34</v>
      </c>
      <c r="E5509" s="45">
        <v>6.22344744E-3</v>
      </c>
      <c r="F5509" s="45">
        <v>8.3163099999999999E-4</v>
      </c>
      <c r="G5509" s="45">
        <v>1.48965122E-3</v>
      </c>
      <c r="H5509" s="45">
        <v>3.9021648199999998E-3</v>
      </c>
    </row>
    <row r="5510" spans="1:8" x14ac:dyDescent="0.35">
      <c r="A5510" s="45" t="s">
        <v>173</v>
      </c>
      <c r="B5510" s="45" t="s">
        <v>69</v>
      </c>
      <c r="C5510" s="45" t="s">
        <v>40</v>
      </c>
      <c r="D5510" s="45">
        <v>229</v>
      </c>
      <c r="E5510" s="45">
        <v>4.8489808300000003E-3</v>
      </c>
      <c r="F5510" s="45">
        <v>1.0101283400000001E-3</v>
      </c>
      <c r="G5510" s="45">
        <v>5.0627706000000005E-4</v>
      </c>
      <c r="H5510" s="45">
        <v>3.3325749700000001E-3</v>
      </c>
    </row>
    <row r="5511" spans="1:8" x14ac:dyDescent="0.35">
      <c r="A5511" s="45" t="s">
        <v>173</v>
      </c>
      <c r="B5511" s="45" t="s">
        <v>70</v>
      </c>
      <c r="C5511" s="45" t="s">
        <v>40</v>
      </c>
      <c r="D5511" s="45">
        <v>497</v>
      </c>
      <c r="E5511" s="45">
        <v>4.9062427700000003E-3</v>
      </c>
      <c r="F5511" s="45">
        <v>8.2150284E-4</v>
      </c>
      <c r="G5511" s="45">
        <v>5.3797296000000002E-4</v>
      </c>
      <c r="H5511" s="45">
        <v>3.5467664700000001E-3</v>
      </c>
    </row>
    <row r="5512" spans="1:8" x14ac:dyDescent="0.35">
      <c r="A5512" s="45" t="s">
        <v>173</v>
      </c>
      <c r="B5512" s="45" t="s">
        <v>71</v>
      </c>
      <c r="C5512" s="45" t="s">
        <v>40</v>
      </c>
      <c r="D5512" s="45">
        <v>79</v>
      </c>
      <c r="E5512" s="45">
        <v>4.4066453700000001E-3</v>
      </c>
      <c r="F5512" s="45">
        <v>9.0541470000000002E-4</v>
      </c>
      <c r="G5512" s="45">
        <v>4.9534081000000005E-4</v>
      </c>
      <c r="H5512" s="45">
        <v>3.0058893199999999E-3</v>
      </c>
    </row>
    <row r="5513" spans="1:8" x14ac:dyDescent="0.35">
      <c r="A5513" s="45" t="s">
        <v>173</v>
      </c>
      <c r="B5513" s="45" t="s">
        <v>69</v>
      </c>
      <c r="C5513" s="45" t="s">
        <v>41</v>
      </c>
      <c r="D5513" s="45">
        <v>102</v>
      </c>
      <c r="E5513" s="45">
        <v>5.6757214399999999E-3</v>
      </c>
      <c r="F5513" s="45">
        <v>9.4566968E-4</v>
      </c>
      <c r="G5513" s="45">
        <v>8.8189881000000001E-4</v>
      </c>
      <c r="H5513" s="45">
        <v>3.8481524300000001E-3</v>
      </c>
    </row>
    <row r="5514" spans="1:8" x14ac:dyDescent="0.35">
      <c r="A5514" s="45" t="s">
        <v>173</v>
      </c>
      <c r="B5514" s="45" t="s">
        <v>70</v>
      </c>
      <c r="C5514" s="45" t="s">
        <v>41</v>
      </c>
      <c r="D5514" s="45">
        <v>297</v>
      </c>
      <c r="E5514" s="45">
        <v>7.42272235E-3</v>
      </c>
      <c r="F5514" s="45">
        <v>8.4443954000000001E-4</v>
      </c>
      <c r="G5514" s="45">
        <v>1.2017549500000001E-3</v>
      </c>
      <c r="H5514" s="45">
        <v>5.3765273800000001E-3</v>
      </c>
    </row>
    <row r="5515" spans="1:8" x14ac:dyDescent="0.35">
      <c r="A5515" s="45" t="s">
        <v>173</v>
      </c>
      <c r="B5515" s="45" t="s">
        <v>71</v>
      </c>
      <c r="C5515" s="45" t="s">
        <v>41</v>
      </c>
      <c r="D5515" s="45">
        <v>57</v>
      </c>
      <c r="E5515" s="45">
        <v>7.1296293800000004E-3</v>
      </c>
      <c r="F5515" s="45">
        <v>1.17344846E-3</v>
      </c>
      <c r="G5515" s="45">
        <v>1.2166989600000001E-3</v>
      </c>
      <c r="H5515" s="45">
        <v>4.7394815699999997E-3</v>
      </c>
    </row>
    <row r="5516" spans="1:8" x14ac:dyDescent="0.35">
      <c r="A5516" s="45" t="s">
        <v>173</v>
      </c>
      <c r="B5516" s="45" t="s">
        <v>69</v>
      </c>
      <c r="C5516" s="45" t="s">
        <v>42</v>
      </c>
      <c r="D5516" s="45">
        <v>62</v>
      </c>
      <c r="E5516" s="45">
        <v>6.0349460000000002E-3</v>
      </c>
      <c r="F5516" s="45">
        <v>1.3162706299999999E-3</v>
      </c>
      <c r="G5516" s="45">
        <v>1.3442725E-3</v>
      </c>
      <c r="H5516" s="45">
        <v>3.37440241E-3</v>
      </c>
    </row>
    <row r="5517" spans="1:8" x14ac:dyDescent="0.35">
      <c r="A5517" s="45" t="s">
        <v>173</v>
      </c>
      <c r="B5517" s="45" t="s">
        <v>70</v>
      </c>
      <c r="C5517" s="45" t="s">
        <v>42</v>
      </c>
      <c r="D5517" s="45">
        <v>145</v>
      </c>
      <c r="E5517" s="45">
        <v>7.7055393500000003E-3</v>
      </c>
      <c r="F5517" s="45">
        <v>1.0228285999999999E-3</v>
      </c>
      <c r="G5517" s="45">
        <v>1.55850868E-3</v>
      </c>
      <c r="H5517" s="45">
        <v>5.1242015700000004E-3</v>
      </c>
    </row>
    <row r="5518" spans="1:8" x14ac:dyDescent="0.35">
      <c r="A5518" s="45" t="s">
        <v>173</v>
      </c>
      <c r="B5518" s="45" t="s">
        <v>71</v>
      </c>
      <c r="C5518" s="45" t="s">
        <v>42</v>
      </c>
      <c r="D5518" s="45">
        <v>30</v>
      </c>
      <c r="E5518" s="45">
        <v>7.1774688600000002E-3</v>
      </c>
      <c r="F5518" s="45">
        <v>1.1566355699999999E-3</v>
      </c>
      <c r="G5518" s="45">
        <v>1.6427467000000001E-3</v>
      </c>
      <c r="H5518" s="45">
        <v>4.37808617E-3</v>
      </c>
    </row>
    <row r="5519" spans="1:8" x14ac:dyDescent="0.35">
      <c r="A5519" s="45" t="s">
        <v>173</v>
      </c>
      <c r="B5519" s="45" t="s">
        <v>69</v>
      </c>
      <c r="C5519" s="45" t="s">
        <v>43</v>
      </c>
      <c r="D5519" s="45">
        <v>98</v>
      </c>
      <c r="E5519" s="45">
        <v>5.4353266599999998E-3</v>
      </c>
      <c r="F5519" s="45">
        <v>9.5887635000000001E-4</v>
      </c>
      <c r="G5519" s="45">
        <v>8.9238450000000003E-4</v>
      </c>
      <c r="H5519" s="45">
        <v>3.58406532E-3</v>
      </c>
    </row>
    <row r="5520" spans="1:8" x14ac:dyDescent="0.35">
      <c r="A5520" s="45" t="s">
        <v>173</v>
      </c>
      <c r="B5520" s="45" t="s">
        <v>70</v>
      </c>
      <c r="C5520" s="45" t="s">
        <v>43</v>
      </c>
      <c r="D5520" s="45">
        <v>220</v>
      </c>
      <c r="E5520" s="45">
        <v>6.8399092899999996E-3</v>
      </c>
      <c r="F5520" s="45">
        <v>9.3229141999999997E-4</v>
      </c>
      <c r="G5520" s="45">
        <v>1.1026933300000001E-3</v>
      </c>
      <c r="H5520" s="45">
        <v>4.8049239800000004E-3</v>
      </c>
    </row>
    <row r="5521" spans="1:8" x14ac:dyDescent="0.35">
      <c r="A5521" s="45" t="s">
        <v>173</v>
      </c>
      <c r="B5521" s="45" t="s">
        <v>71</v>
      </c>
      <c r="C5521" s="45" t="s">
        <v>43</v>
      </c>
      <c r="D5521" s="45">
        <v>42</v>
      </c>
      <c r="E5521" s="45">
        <v>6.0529649399999998E-3</v>
      </c>
      <c r="F5521" s="45">
        <v>7.2200151000000002E-4</v>
      </c>
      <c r="G5521" s="45">
        <v>1.36270925E-3</v>
      </c>
      <c r="H5521" s="45">
        <v>3.9682537100000003E-3</v>
      </c>
    </row>
    <row r="5522" spans="1:8" x14ac:dyDescent="0.35">
      <c r="A5522" s="45" t="s">
        <v>173</v>
      </c>
      <c r="B5522" s="45" t="s">
        <v>69</v>
      </c>
      <c r="C5522" s="45" t="s">
        <v>44</v>
      </c>
      <c r="D5522" s="45">
        <v>22</v>
      </c>
      <c r="E5522" s="45">
        <v>6.6729795700000002E-3</v>
      </c>
      <c r="F5522" s="45">
        <v>5.9816896000000001E-4</v>
      </c>
      <c r="G5522" s="45">
        <v>1.43781539E-3</v>
      </c>
      <c r="H5522" s="45">
        <v>4.6369947199999999E-3</v>
      </c>
    </row>
    <row r="5523" spans="1:8" x14ac:dyDescent="0.35">
      <c r="A5523" s="45" t="s">
        <v>173</v>
      </c>
      <c r="B5523" s="45" t="s">
        <v>70</v>
      </c>
      <c r="C5523" s="45" t="s">
        <v>44</v>
      </c>
      <c r="D5523" s="45">
        <v>88</v>
      </c>
      <c r="E5523" s="45">
        <v>7.1326544099999997E-3</v>
      </c>
      <c r="F5523" s="45">
        <v>5.0123609999999999E-4</v>
      </c>
      <c r="G5523" s="45">
        <v>1.1798976899999999E-3</v>
      </c>
      <c r="H5523" s="45">
        <v>5.4515201799999998E-3</v>
      </c>
    </row>
    <row r="5524" spans="1:8" x14ac:dyDescent="0.35">
      <c r="A5524" s="45" t="s">
        <v>173</v>
      </c>
      <c r="B5524" s="45" t="s">
        <v>71</v>
      </c>
      <c r="C5524" s="45" t="s">
        <v>44</v>
      </c>
      <c r="D5524" s="45">
        <v>9</v>
      </c>
      <c r="E5524" s="45">
        <v>7.3945471399999999E-3</v>
      </c>
      <c r="F5524" s="45">
        <v>5.6455731999999995E-4</v>
      </c>
      <c r="G5524" s="45">
        <v>9.5807591999999997E-4</v>
      </c>
      <c r="H5524" s="45">
        <v>5.8719133399999998E-3</v>
      </c>
    </row>
    <row r="5525" spans="1:8" x14ac:dyDescent="0.35">
      <c r="A5525" s="45" t="s">
        <v>173</v>
      </c>
      <c r="B5525" s="45" t="s">
        <v>69</v>
      </c>
      <c r="C5525" s="45" t="s">
        <v>45</v>
      </c>
      <c r="D5525" s="45">
        <v>151</v>
      </c>
      <c r="E5525" s="45">
        <v>5.4543779600000003E-3</v>
      </c>
      <c r="F5525" s="45">
        <v>8.7349742000000005E-4</v>
      </c>
      <c r="G5525" s="45">
        <v>9.5689210000000002E-4</v>
      </c>
      <c r="H5525" s="45">
        <v>3.6239879899999999E-3</v>
      </c>
    </row>
    <row r="5526" spans="1:8" x14ac:dyDescent="0.35">
      <c r="A5526" s="45" t="s">
        <v>173</v>
      </c>
      <c r="B5526" s="45" t="s">
        <v>70</v>
      </c>
      <c r="C5526" s="45" t="s">
        <v>45</v>
      </c>
      <c r="D5526" s="45">
        <v>355</v>
      </c>
      <c r="E5526" s="45">
        <v>6.1558748399999997E-3</v>
      </c>
      <c r="F5526" s="45">
        <v>7.3686073999999996E-4</v>
      </c>
      <c r="G5526" s="45">
        <v>1.1320093999999999E-3</v>
      </c>
      <c r="H5526" s="45">
        <v>4.2870041999999997E-3</v>
      </c>
    </row>
    <row r="5527" spans="1:8" x14ac:dyDescent="0.35">
      <c r="A5527" s="45" t="s">
        <v>173</v>
      </c>
      <c r="B5527" s="45" t="s">
        <v>71</v>
      </c>
      <c r="C5527" s="45" t="s">
        <v>45</v>
      </c>
      <c r="D5527" s="45">
        <v>77</v>
      </c>
      <c r="E5527" s="45">
        <v>5.3900610800000004E-3</v>
      </c>
      <c r="F5527" s="45">
        <v>7.1894517999999995E-4</v>
      </c>
      <c r="G5527" s="45">
        <v>1.0900670999999999E-3</v>
      </c>
      <c r="H5527" s="45">
        <v>3.5810483299999999E-3</v>
      </c>
    </row>
    <row r="5528" spans="1:8" x14ac:dyDescent="0.35">
      <c r="A5528" s="45" t="s">
        <v>173</v>
      </c>
      <c r="B5528" s="45" t="s">
        <v>69</v>
      </c>
      <c r="C5528" s="45" t="s">
        <v>46</v>
      </c>
      <c r="D5528" s="45">
        <v>46</v>
      </c>
      <c r="E5528" s="45">
        <v>6.3556761199999997E-3</v>
      </c>
      <c r="F5528" s="45">
        <v>8.2427510999999996E-4</v>
      </c>
      <c r="G5528" s="45">
        <v>1.1657103199999999E-3</v>
      </c>
      <c r="H5528" s="45">
        <v>4.3656901900000003E-3</v>
      </c>
    </row>
    <row r="5529" spans="1:8" x14ac:dyDescent="0.35">
      <c r="A5529" s="45" t="s">
        <v>173</v>
      </c>
      <c r="B5529" s="45" t="s">
        <v>70</v>
      </c>
      <c r="C5529" s="45" t="s">
        <v>46</v>
      </c>
      <c r="D5529" s="45">
        <v>162</v>
      </c>
      <c r="E5529" s="45">
        <v>7.3976906700000001E-3</v>
      </c>
      <c r="F5529" s="45">
        <v>7.8667959000000001E-4</v>
      </c>
      <c r="G5529" s="45">
        <v>1.50605828E-3</v>
      </c>
      <c r="H5529" s="45">
        <v>5.1049523099999999E-3</v>
      </c>
    </row>
    <row r="5530" spans="1:8" x14ac:dyDescent="0.35">
      <c r="A5530" s="45" t="s">
        <v>173</v>
      </c>
      <c r="B5530" s="45" t="s">
        <v>71</v>
      </c>
      <c r="C5530" s="45" t="s">
        <v>46</v>
      </c>
      <c r="D5530" s="45">
        <v>13</v>
      </c>
      <c r="E5530" s="45">
        <v>7.9959042699999996E-3</v>
      </c>
      <c r="F5530" s="45">
        <v>9.0188728000000005E-4</v>
      </c>
      <c r="G5530" s="45">
        <v>2.13764219E-3</v>
      </c>
      <c r="H5530" s="45">
        <v>4.9563743999999996E-3</v>
      </c>
    </row>
    <row r="5531" spans="1:8" x14ac:dyDescent="0.35">
      <c r="A5531" s="45" t="s">
        <v>173</v>
      </c>
      <c r="B5531" s="45" t="s">
        <v>69</v>
      </c>
      <c r="C5531" s="45" t="s">
        <v>47</v>
      </c>
      <c r="D5531" s="45">
        <v>32</v>
      </c>
      <c r="E5531" s="45">
        <v>5.64199921E-3</v>
      </c>
      <c r="F5531" s="45">
        <v>1.1429374E-4</v>
      </c>
      <c r="G5531" s="45">
        <v>1.5766057E-3</v>
      </c>
      <c r="H5531" s="45">
        <v>3.9413336699999999E-3</v>
      </c>
    </row>
    <row r="5532" spans="1:8" x14ac:dyDescent="0.35">
      <c r="A5532" s="45" t="s">
        <v>173</v>
      </c>
      <c r="B5532" s="45" t="s">
        <v>70</v>
      </c>
      <c r="C5532" s="45" t="s">
        <v>47</v>
      </c>
      <c r="D5532" s="45">
        <v>123</v>
      </c>
      <c r="E5532" s="45">
        <v>7.39046948E-3</v>
      </c>
      <c r="F5532" s="45">
        <v>1.8622003999999999E-4</v>
      </c>
      <c r="G5532" s="45">
        <v>1.46755471E-3</v>
      </c>
      <c r="H5532" s="45">
        <v>5.72483786E-3</v>
      </c>
    </row>
    <row r="5533" spans="1:8" x14ac:dyDescent="0.35">
      <c r="A5533" s="45" t="s">
        <v>173</v>
      </c>
      <c r="B5533" s="45" t="s">
        <v>71</v>
      </c>
      <c r="C5533" s="45" t="s">
        <v>47</v>
      </c>
      <c r="D5533" s="45">
        <v>24</v>
      </c>
      <c r="E5533" s="45">
        <v>5.3182868500000003E-3</v>
      </c>
      <c r="F5533" s="45">
        <v>1.0754224E-4</v>
      </c>
      <c r="G5533" s="45">
        <v>1.1279897500000001E-3</v>
      </c>
      <c r="H5533" s="45">
        <v>4.0716625499999997E-3</v>
      </c>
    </row>
    <row r="5534" spans="1:8" x14ac:dyDescent="0.35">
      <c r="A5534" s="45" t="s">
        <v>173</v>
      </c>
      <c r="B5534" s="45" t="s">
        <v>69</v>
      </c>
      <c r="C5534" s="45" t="s">
        <v>48</v>
      </c>
      <c r="D5534" s="45">
        <v>162</v>
      </c>
      <c r="E5534" s="45">
        <v>5.0897345199999999E-3</v>
      </c>
      <c r="F5534" s="45">
        <v>9.9294099000000005E-4</v>
      </c>
      <c r="G5534" s="45">
        <v>6.8872864000000004E-4</v>
      </c>
      <c r="H5534" s="45">
        <v>3.40806448E-3</v>
      </c>
    </row>
    <row r="5535" spans="1:8" x14ac:dyDescent="0.35">
      <c r="A5535" s="45" t="s">
        <v>173</v>
      </c>
      <c r="B5535" s="45" t="s">
        <v>70</v>
      </c>
      <c r="C5535" s="45" t="s">
        <v>48</v>
      </c>
      <c r="D5535" s="45">
        <v>425</v>
      </c>
      <c r="E5535" s="45">
        <v>5.3085237199999996E-3</v>
      </c>
      <c r="F5535" s="45">
        <v>8.3510324999999999E-4</v>
      </c>
      <c r="G5535" s="45">
        <v>6.5457489999999998E-4</v>
      </c>
      <c r="H5535" s="45">
        <v>3.8188450700000001E-3</v>
      </c>
    </row>
    <row r="5536" spans="1:8" x14ac:dyDescent="0.35">
      <c r="A5536" s="45" t="s">
        <v>173</v>
      </c>
      <c r="B5536" s="45" t="s">
        <v>71</v>
      </c>
      <c r="C5536" s="45" t="s">
        <v>48</v>
      </c>
      <c r="D5536" s="45">
        <v>39</v>
      </c>
      <c r="E5536" s="45">
        <v>5.7561726199999996E-3</v>
      </c>
      <c r="F5536" s="45">
        <v>1.1749166900000001E-3</v>
      </c>
      <c r="G5536" s="45">
        <v>5.8463891999999996E-4</v>
      </c>
      <c r="H5536" s="45">
        <v>3.9966165300000002E-3</v>
      </c>
    </row>
    <row r="5537" spans="1:8" x14ac:dyDescent="0.35">
      <c r="A5537" s="45" t="s">
        <v>173</v>
      </c>
      <c r="B5537" s="45" t="s">
        <v>69</v>
      </c>
      <c r="C5537" s="45" t="s">
        <v>49</v>
      </c>
      <c r="D5537" s="45">
        <v>105</v>
      </c>
      <c r="E5537" s="45">
        <v>6.7925482399999997E-3</v>
      </c>
      <c r="F5537" s="45">
        <v>1.12621225E-3</v>
      </c>
      <c r="G5537" s="45">
        <v>9.2923256000000004E-4</v>
      </c>
      <c r="H5537" s="45">
        <v>4.7260800400000004E-3</v>
      </c>
    </row>
    <row r="5538" spans="1:8" x14ac:dyDescent="0.35">
      <c r="A5538" s="45" t="s">
        <v>173</v>
      </c>
      <c r="B5538" s="45" t="s">
        <v>70</v>
      </c>
      <c r="C5538" s="45" t="s">
        <v>49</v>
      </c>
      <c r="D5538" s="45">
        <v>322</v>
      </c>
      <c r="E5538" s="45">
        <v>7.0246719500000002E-3</v>
      </c>
      <c r="F5538" s="45">
        <v>9.2535054999999999E-4</v>
      </c>
      <c r="G5538" s="45">
        <v>9.6496123000000002E-4</v>
      </c>
      <c r="H5538" s="45">
        <v>5.1229652999999998E-3</v>
      </c>
    </row>
    <row r="5539" spans="1:8" x14ac:dyDescent="0.35">
      <c r="A5539" s="45" t="s">
        <v>173</v>
      </c>
      <c r="B5539" s="45" t="s">
        <v>71</v>
      </c>
      <c r="C5539" s="45" t="s">
        <v>49</v>
      </c>
      <c r="D5539" s="45">
        <v>45</v>
      </c>
      <c r="E5539" s="45">
        <v>6.6676952100000004E-3</v>
      </c>
      <c r="F5539" s="45">
        <v>1.23971167E-3</v>
      </c>
      <c r="G5539" s="45">
        <v>1.4300409499999999E-3</v>
      </c>
      <c r="H5539" s="45">
        <v>3.9873968899999997E-3</v>
      </c>
    </row>
    <row r="5540" spans="1:8" x14ac:dyDescent="0.35">
      <c r="A5540" s="45" t="s">
        <v>173</v>
      </c>
      <c r="B5540" s="45" t="s">
        <v>69</v>
      </c>
      <c r="C5540" s="45" t="s">
        <v>50</v>
      </c>
      <c r="D5540" s="45">
        <v>25</v>
      </c>
      <c r="E5540" s="45">
        <v>5.3277775200000002E-3</v>
      </c>
      <c r="F5540" s="45">
        <v>5.9675902000000001E-4</v>
      </c>
      <c r="G5540" s="45">
        <v>1.3509256900000001E-3</v>
      </c>
      <c r="H5540" s="45">
        <v>3.3800923199999999E-3</v>
      </c>
    </row>
    <row r="5541" spans="1:8" x14ac:dyDescent="0.35">
      <c r="A5541" s="45" t="s">
        <v>173</v>
      </c>
      <c r="B5541" s="45" t="s">
        <v>70</v>
      </c>
      <c r="C5541" s="45" t="s">
        <v>50</v>
      </c>
      <c r="D5541" s="45">
        <v>114</v>
      </c>
      <c r="E5541" s="45">
        <v>8.2014495400000009E-3</v>
      </c>
      <c r="F5541" s="45">
        <v>5.1575670000000005E-4</v>
      </c>
      <c r="G5541" s="45">
        <v>2.3504505300000001E-3</v>
      </c>
      <c r="H5541" s="45">
        <v>5.3339219799999997E-3</v>
      </c>
    </row>
    <row r="5542" spans="1:8" x14ac:dyDescent="0.35">
      <c r="A5542" s="45" t="s">
        <v>173</v>
      </c>
      <c r="B5542" s="45" t="s">
        <v>71</v>
      </c>
      <c r="C5542" s="45" t="s">
        <v>50</v>
      </c>
      <c r="D5542" s="45">
        <v>23</v>
      </c>
      <c r="E5542" s="45">
        <v>6.4120367999999997E-3</v>
      </c>
      <c r="F5542" s="45">
        <v>5.2536203999999998E-4</v>
      </c>
      <c r="G5542" s="45">
        <v>1.9575279199999999E-3</v>
      </c>
      <c r="H5542" s="45">
        <v>3.9291463100000002E-3</v>
      </c>
    </row>
    <row r="5543" spans="1:8" x14ac:dyDescent="0.35">
      <c r="A5543" s="45" t="s">
        <v>173</v>
      </c>
      <c r="B5543" s="45" t="s">
        <v>69</v>
      </c>
      <c r="C5543" s="45" t="s">
        <v>51</v>
      </c>
      <c r="D5543" s="45">
        <v>114</v>
      </c>
      <c r="E5543" s="45">
        <v>6.2596448200000002E-3</v>
      </c>
      <c r="F5543" s="45">
        <v>1.06552525E-3</v>
      </c>
      <c r="G5543" s="45">
        <v>7.3485192000000003E-4</v>
      </c>
      <c r="H5543" s="45">
        <v>4.4592671299999997E-3</v>
      </c>
    </row>
    <row r="5544" spans="1:8" x14ac:dyDescent="0.35">
      <c r="A5544" s="45" t="s">
        <v>173</v>
      </c>
      <c r="B5544" s="45" t="s">
        <v>70</v>
      </c>
      <c r="C5544" s="45" t="s">
        <v>51</v>
      </c>
      <c r="D5544" s="45">
        <v>223</v>
      </c>
      <c r="E5544" s="45">
        <v>6.5709078400000001E-3</v>
      </c>
      <c r="F5544" s="45">
        <v>8.3011518000000002E-4</v>
      </c>
      <c r="G5544" s="45">
        <v>6.8022315999999999E-4</v>
      </c>
      <c r="H5544" s="45">
        <v>5.06056901E-3</v>
      </c>
    </row>
    <row r="5545" spans="1:8" x14ac:dyDescent="0.35">
      <c r="A5545" s="45" t="s">
        <v>173</v>
      </c>
      <c r="B5545" s="45" t="s">
        <v>71</v>
      </c>
      <c r="C5545" s="45" t="s">
        <v>51</v>
      </c>
      <c r="D5545" s="45">
        <v>48</v>
      </c>
      <c r="E5545" s="45">
        <v>6.1535491899999996E-3</v>
      </c>
      <c r="F5545" s="45">
        <v>9.5896003000000001E-4</v>
      </c>
      <c r="G5545" s="45">
        <v>7.7690946999999996E-4</v>
      </c>
      <c r="H5545" s="45">
        <v>4.4176791300000002E-3</v>
      </c>
    </row>
    <row r="5546" spans="1:8" x14ac:dyDescent="0.35">
      <c r="A5546" s="45" t="s">
        <v>173</v>
      </c>
      <c r="B5546" s="45" t="s">
        <v>69</v>
      </c>
      <c r="C5546" s="45" t="s">
        <v>52</v>
      </c>
      <c r="D5546" s="45">
        <v>178</v>
      </c>
      <c r="E5546" s="45">
        <v>4.0772599600000002E-3</v>
      </c>
      <c r="F5546" s="45">
        <v>7.2988165000000005E-4</v>
      </c>
      <c r="G5546" s="45">
        <v>4.5672052000000001E-4</v>
      </c>
      <c r="H5546" s="45">
        <v>2.8906572599999999E-3</v>
      </c>
    </row>
    <row r="5547" spans="1:8" x14ac:dyDescent="0.35">
      <c r="A5547" s="45" t="s">
        <v>173</v>
      </c>
      <c r="B5547" s="45" t="s">
        <v>70</v>
      </c>
      <c r="C5547" s="45" t="s">
        <v>52</v>
      </c>
      <c r="D5547" s="45">
        <v>305</v>
      </c>
      <c r="E5547" s="45">
        <v>4.47100763E-3</v>
      </c>
      <c r="F5547" s="45">
        <v>6.0321774000000005E-4</v>
      </c>
      <c r="G5547" s="45">
        <v>4.6030638000000001E-4</v>
      </c>
      <c r="H5547" s="45">
        <v>3.40748305E-3</v>
      </c>
    </row>
    <row r="5548" spans="1:8" x14ac:dyDescent="0.35">
      <c r="A5548" s="45" t="s">
        <v>173</v>
      </c>
      <c r="B5548" s="45" t="s">
        <v>71</v>
      </c>
      <c r="C5548" s="45" t="s">
        <v>52</v>
      </c>
      <c r="D5548" s="45">
        <v>43</v>
      </c>
      <c r="E5548" s="45">
        <v>4.1429799300000004E-3</v>
      </c>
      <c r="F5548" s="45">
        <v>8.3306386000000002E-4</v>
      </c>
      <c r="G5548" s="45">
        <v>4.6080937E-4</v>
      </c>
      <c r="H5548" s="45">
        <v>2.84910614E-3</v>
      </c>
    </row>
    <row r="5549" spans="1:8" x14ac:dyDescent="0.35">
      <c r="A5549" s="45" t="s">
        <v>173</v>
      </c>
      <c r="B5549" s="45" t="s">
        <v>69</v>
      </c>
      <c r="C5549" s="45" t="s">
        <v>53</v>
      </c>
      <c r="D5549" s="45">
        <v>33</v>
      </c>
      <c r="E5549" s="45">
        <v>4.7671153899999999E-3</v>
      </c>
      <c r="F5549" s="45">
        <v>8.0948344999999999E-4</v>
      </c>
      <c r="G5549" s="45">
        <v>7.6213501000000001E-4</v>
      </c>
      <c r="H5549" s="45">
        <v>3.1954963700000002E-3</v>
      </c>
    </row>
    <row r="5550" spans="1:8" x14ac:dyDescent="0.35">
      <c r="A5550" s="45" t="s">
        <v>173</v>
      </c>
      <c r="B5550" s="45" t="s">
        <v>70</v>
      </c>
      <c r="C5550" s="45" t="s">
        <v>53</v>
      </c>
      <c r="D5550" s="45">
        <v>120</v>
      </c>
      <c r="E5550" s="45">
        <v>6.1604935899999998E-3</v>
      </c>
      <c r="F5550" s="45">
        <v>5.4909309999999999E-4</v>
      </c>
      <c r="G5550" s="45">
        <v>1.02681304E-3</v>
      </c>
      <c r="H5550" s="45">
        <v>4.5843940500000001E-3</v>
      </c>
    </row>
    <row r="5551" spans="1:8" x14ac:dyDescent="0.35">
      <c r="A5551" s="45" t="s">
        <v>173</v>
      </c>
      <c r="B5551" s="45" t="s">
        <v>71</v>
      </c>
      <c r="C5551" s="45" t="s">
        <v>53</v>
      </c>
      <c r="D5551" s="45">
        <v>46</v>
      </c>
      <c r="E5551" s="45">
        <v>6.0650661600000003E-3</v>
      </c>
      <c r="F5551" s="45">
        <v>6.6978637000000005E-4</v>
      </c>
      <c r="G5551" s="45">
        <v>9.7272516999999999E-4</v>
      </c>
      <c r="H5551" s="45">
        <v>4.4223024400000003E-3</v>
      </c>
    </row>
    <row r="5552" spans="1:8" x14ac:dyDescent="0.35">
      <c r="A5552" s="45" t="s">
        <v>173</v>
      </c>
      <c r="B5552" s="45" t="s">
        <v>69</v>
      </c>
      <c r="C5552" s="45" t="s">
        <v>54</v>
      </c>
      <c r="D5552" s="45">
        <v>502</v>
      </c>
      <c r="E5552" s="45">
        <v>4.5162864800000002E-3</v>
      </c>
      <c r="F5552" s="45">
        <v>1.03922249E-3</v>
      </c>
      <c r="G5552" s="45">
        <v>5.6904304000000004E-4</v>
      </c>
      <c r="H5552" s="45">
        <v>2.8964694300000001E-3</v>
      </c>
    </row>
    <row r="5553" spans="1:8" x14ac:dyDescent="0.35">
      <c r="A5553" s="45" t="s">
        <v>173</v>
      </c>
      <c r="B5553" s="45" t="s">
        <v>70</v>
      </c>
      <c r="C5553" s="45" t="s">
        <v>54</v>
      </c>
      <c r="D5553" s="45">
        <v>845</v>
      </c>
      <c r="E5553" s="45">
        <v>4.3390722000000003E-3</v>
      </c>
      <c r="F5553" s="45">
        <v>7.7427107000000003E-4</v>
      </c>
      <c r="G5553" s="45">
        <v>5.5314462999999996E-4</v>
      </c>
      <c r="H5553" s="45">
        <v>3.0000682500000001E-3</v>
      </c>
    </row>
    <row r="5554" spans="1:8" x14ac:dyDescent="0.35">
      <c r="A5554" s="45" t="s">
        <v>173</v>
      </c>
      <c r="B5554" s="45" t="s">
        <v>71</v>
      </c>
      <c r="C5554" s="45" t="s">
        <v>54</v>
      </c>
      <c r="D5554" s="45">
        <v>191</v>
      </c>
      <c r="E5554" s="45">
        <v>4.1463663499999998E-3</v>
      </c>
      <c r="F5554" s="45">
        <v>8.8375000999999995E-4</v>
      </c>
      <c r="G5554" s="45">
        <v>5.6179680999999995E-4</v>
      </c>
      <c r="H5554" s="45">
        <v>2.6882753900000001E-3</v>
      </c>
    </row>
    <row r="5555" spans="1:8" x14ac:dyDescent="0.35">
      <c r="A5555" s="45" t="s">
        <v>173</v>
      </c>
      <c r="B5555" s="45" t="s">
        <v>69</v>
      </c>
      <c r="C5555" s="45" t="s">
        <v>55</v>
      </c>
      <c r="D5555" s="45">
        <v>149</v>
      </c>
      <c r="E5555" s="45">
        <v>5.93213995E-3</v>
      </c>
      <c r="F5555" s="45">
        <v>1.02558703E-3</v>
      </c>
      <c r="G5555" s="45">
        <v>8.7131781000000005E-4</v>
      </c>
      <c r="H5555" s="45">
        <v>4.0352346500000004E-3</v>
      </c>
    </row>
    <row r="5556" spans="1:8" x14ac:dyDescent="0.35">
      <c r="A5556" s="45" t="s">
        <v>173</v>
      </c>
      <c r="B5556" s="45" t="s">
        <v>70</v>
      </c>
      <c r="C5556" s="45" t="s">
        <v>55</v>
      </c>
      <c r="D5556" s="45">
        <v>180</v>
      </c>
      <c r="E5556" s="45">
        <v>6.6379241500000002E-3</v>
      </c>
      <c r="F5556" s="45">
        <v>8.9486858999999997E-4</v>
      </c>
      <c r="G5556" s="45">
        <v>1.03375748E-3</v>
      </c>
      <c r="H5556" s="45">
        <v>4.7092976400000004E-3</v>
      </c>
    </row>
    <row r="5557" spans="1:8" x14ac:dyDescent="0.35">
      <c r="A5557" s="45" t="s">
        <v>173</v>
      </c>
      <c r="B5557" s="45" t="s">
        <v>71</v>
      </c>
      <c r="C5557" s="45" t="s">
        <v>55</v>
      </c>
      <c r="D5557" s="45">
        <v>36</v>
      </c>
      <c r="E5557" s="45">
        <v>5.6925152500000003E-3</v>
      </c>
      <c r="F5557" s="45">
        <v>8.4426412999999997E-4</v>
      </c>
      <c r="G5557" s="45">
        <v>8.1275697000000001E-4</v>
      </c>
      <c r="H5557" s="45">
        <v>4.0354935899999996E-3</v>
      </c>
    </row>
    <row r="5558" spans="1:8" x14ac:dyDescent="0.35">
      <c r="A5558" s="45" t="s">
        <v>173</v>
      </c>
      <c r="B5558" s="45" t="s">
        <v>69</v>
      </c>
      <c r="C5558" s="45" t="s">
        <v>56</v>
      </c>
      <c r="D5558" s="45">
        <v>283</v>
      </c>
      <c r="E5558" s="45">
        <v>5.6562047700000001E-3</v>
      </c>
      <c r="F5558" s="45">
        <v>1.16853138E-3</v>
      </c>
      <c r="G5558" s="45">
        <v>7.4114948000000001E-4</v>
      </c>
      <c r="H5558" s="45">
        <v>3.7465234399999998E-3</v>
      </c>
    </row>
    <row r="5559" spans="1:8" x14ac:dyDescent="0.35">
      <c r="A5559" s="45" t="s">
        <v>173</v>
      </c>
      <c r="B5559" s="45" t="s">
        <v>70</v>
      </c>
      <c r="C5559" s="45" t="s">
        <v>56</v>
      </c>
      <c r="D5559" s="45">
        <v>663</v>
      </c>
      <c r="E5559" s="45">
        <v>5.7038361499999997E-3</v>
      </c>
      <c r="F5559" s="45">
        <v>8.8296369000000002E-4</v>
      </c>
      <c r="G5559" s="45">
        <v>7.2405148999999996E-4</v>
      </c>
      <c r="H5559" s="45">
        <v>4.09682046E-3</v>
      </c>
    </row>
    <row r="5560" spans="1:8" x14ac:dyDescent="0.35">
      <c r="A5560" s="45" t="s">
        <v>173</v>
      </c>
      <c r="B5560" s="45" t="s">
        <v>71</v>
      </c>
      <c r="C5560" s="45" t="s">
        <v>56</v>
      </c>
      <c r="D5560" s="45">
        <v>85</v>
      </c>
      <c r="E5560" s="45">
        <v>5.5767971599999999E-3</v>
      </c>
      <c r="F5560" s="45">
        <v>9.4798452E-4</v>
      </c>
      <c r="G5560" s="45">
        <v>9.0413921999999997E-4</v>
      </c>
      <c r="H5560" s="45">
        <v>3.7246729600000001E-3</v>
      </c>
    </row>
    <row r="5561" spans="1:8" x14ac:dyDescent="0.35">
      <c r="A5561" s="45" t="s">
        <v>191</v>
      </c>
      <c r="B5561" s="45" t="s">
        <v>69</v>
      </c>
      <c r="C5561" s="45" t="s">
        <v>9</v>
      </c>
      <c r="D5561" s="45">
        <v>6431</v>
      </c>
      <c r="E5561" s="45">
        <v>5.16028385E-3</v>
      </c>
      <c r="F5561" s="45">
        <v>1.0124837799999999E-3</v>
      </c>
      <c r="G5561" s="45">
        <v>8.0348273999999997E-4</v>
      </c>
      <c r="H5561" s="45">
        <v>3.3435393699999998E-3</v>
      </c>
    </row>
    <row r="5562" spans="1:8" x14ac:dyDescent="0.35">
      <c r="A5562" s="45" t="s">
        <v>191</v>
      </c>
      <c r="B5562" s="45" t="s">
        <v>70</v>
      </c>
      <c r="C5562" s="45" t="s">
        <v>9</v>
      </c>
      <c r="D5562" s="45">
        <v>10857</v>
      </c>
      <c r="E5562" s="45">
        <v>6.0646845099999996E-3</v>
      </c>
      <c r="F5562" s="45">
        <v>8.3205702999999997E-4</v>
      </c>
      <c r="G5562" s="45">
        <v>9.7766629000000001E-4</v>
      </c>
      <c r="H5562" s="45">
        <v>4.2538136500000004E-3</v>
      </c>
    </row>
    <row r="5563" spans="1:8" x14ac:dyDescent="0.35">
      <c r="A5563" s="45" t="s">
        <v>191</v>
      </c>
      <c r="B5563" s="45" t="s">
        <v>71</v>
      </c>
      <c r="C5563" s="45" t="s">
        <v>9</v>
      </c>
      <c r="D5563" s="45">
        <v>1809</v>
      </c>
      <c r="E5563" s="45">
        <v>5.8082847200000001E-3</v>
      </c>
      <c r="F5563" s="45">
        <v>9.2709013000000001E-4</v>
      </c>
      <c r="G5563" s="45">
        <v>1.0038347600000001E-3</v>
      </c>
      <c r="H5563" s="45">
        <v>3.8761821100000001E-3</v>
      </c>
    </row>
    <row r="5564" spans="1:8" x14ac:dyDescent="0.35">
      <c r="A5564" s="45" t="s">
        <v>191</v>
      </c>
      <c r="B5564" s="45" t="s">
        <v>69</v>
      </c>
      <c r="C5564" s="45" t="s">
        <v>14</v>
      </c>
      <c r="D5564" s="45">
        <v>147</v>
      </c>
      <c r="E5564" s="45">
        <v>5.8629375000000001E-3</v>
      </c>
      <c r="F5564" s="45">
        <v>1.5432883599999999E-3</v>
      </c>
      <c r="G5564" s="45">
        <v>6.6090302000000004E-4</v>
      </c>
      <c r="H5564" s="45">
        <v>3.6587456500000001E-3</v>
      </c>
    </row>
    <row r="5565" spans="1:8" x14ac:dyDescent="0.35">
      <c r="A5565" s="45" t="s">
        <v>191</v>
      </c>
      <c r="B5565" s="45" t="s">
        <v>70</v>
      </c>
      <c r="C5565" s="45" t="s">
        <v>14</v>
      </c>
      <c r="D5565" s="45">
        <v>207</v>
      </c>
      <c r="E5565" s="45">
        <v>6.72023146E-3</v>
      </c>
      <c r="F5565" s="45">
        <v>1.3632244E-3</v>
      </c>
      <c r="G5565" s="45">
        <v>9.828455099999999E-4</v>
      </c>
      <c r="H5565" s="45">
        <v>4.3741610400000004E-3</v>
      </c>
    </row>
    <row r="5566" spans="1:8" x14ac:dyDescent="0.35">
      <c r="A5566" s="45" t="s">
        <v>191</v>
      </c>
      <c r="B5566" s="45" t="s">
        <v>71</v>
      </c>
      <c r="C5566" s="45" t="s">
        <v>14</v>
      </c>
      <c r="D5566" s="45">
        <v>43</v>
      </c>
      <c r="E5566" s="45">
        <v>6.1342590200000003E-3</v>
      </c>
      <c r="F5566" s="45">
        <v>1.4502581499999999E-3</v>
      </c>
      <c r="G5566" s="45">
        <v>8.7936022999999999E-4</v>
      </c>
      <c r="H5566" s="45">
        <v>3.8046401400000001E-3</v>
      </c>
    </row>
    <row r="5567" spans="1:8" x14ac:dyDescent="0.35">
      <c r="A5567" s="45" t="s">
        <v>191</v>
      </c>
      <c r="B5567" s="45" t="s">
        <v>69</v>
      </c>
      <c r="C5567" s="45" t="s">
        <v>15</v>
      </c>
      <c r="D5567" s="45">
        <v>67</v>
      </c>
      <c r="E5567" s="45">
        <v>5.5939052099999997E-3</v>
      </c>
      <c r="F5567" s="45">
        <v>9.0122276000000002E-4</v>
      </c>
      <c r="G5567" s="45">
        <v>9.5339253000000001E-4</v>
      </c>
      <c r="H5567" s="45">
        <v>3.7392894299999998E-3</v>
      </c>
    </row>
    <row r="5568" spans="1:8" x14ac:dyDescent="0.35">
      <c r="A5568" s="45" t="s">
        <v>191</v>
      </c>
      <c r="B5568" s="45" t="s">
        <v>70</v>
      </c>
      <c r="C5568" s="45" t="s">
        <v>15</v>
      </c>
      <c r="D5568" s="45">
        <v>129</v>
      </c>
      <c r="E5568" s="45">
        <v>6.36188247E-3</v>
      </c>
      <c r="F5568" s="45">
        <v>9.2466958999999995E-4</v>
      </c>
      <c r="G5568" s="45">
        <v>1.0736073099999999E-3</v>
      </c>
      <c r="H5568" s="45">
        <v>4.36360512E-3</v>
      </c>
    </row>
    <row r="5569" spans="1:8" x14ac:dyDescent="0.35">
      <c r="A5569" s="45" t="s">
        <v>191</v>
      </c>
      <c r="B5569" s="45" t="s">
        <v>71</v>
      </c>
      <c r="C5569" s="45" t="s">
        <v>15</v>
      </c>
      <c r="D5569" s="45">
        <v>14</v>
      </c>
      <c r="E5569" s="45">
        <v>5.6390539600000003E-3</v>
      </c>
      <c r="F5569" s="45">
        <v>8.7880257000000003E-4</v>
      </c>
      <c r="G5569" s="45">
        <v>9.6064801E-4</v>
      </c>
      <c r="H5569" s="45">
        <v>3.79960287E-3</v>
      </c>
    </row>
    <row r="5570" spans="1:8" x14ac:dyDescent="0.35">
      <c r="A5570" s="45" t="s">
        <v>191</v>
      </c>
      <c r="B5570" s="45" t="s">
        <v>69</v>
      </c>
      <c r="C5570" s="45" t="s">
        <v>16</v>
      </c>
      <c r="D5570" s="45">
        <v>86</v>
      </c>
      <c r="E5570" s="45">
        <v>4.8786065500000001E-3</v>
      </c>
      <c r="F5570" s="45">
        <v>8.2041318999999998E-4</v>
      </c>
      <c r="G5570" s="45">
        <v>4.6161694000000002E-4</v>
      </c>
      <c r="H5570" s="45">
        <v>3.5965759899999998E-3</v>
      </c>
    </row>
    <row r="5571" spans="1:8" x14ac:dyDescent="0.35">
      <c r="A5571" s="45" t="s">
        <v>191</v>
      </c>
      <c r="B5571" s="45" t="s">
        <v>70</v>
      </c>
      <c r="C5571" s="45" t="s">
        <v>16</v>
      </c>
      <c r="D5571" s="45">
        <v>171</v>
      </c>
      <c r="E5571" s="45">
        <v>5.3973762900000003E-3</v>
      </c>
      <c r="F5571" s="45">
        <v>7.0331091000000001E-4</v>
      </c>
      <c r="G5571" s="45">
        <v>4.9098415000000002E-4</v>
      </c>
      <c r="H5571" s="45">
        <v>4.2030807700000001E-3</v>
      </c>
    </row>
    <row r="5572" spans="1:8" x14ac:dyDescent="0.35">
      <c r="A5572" s="45" t="s">
        <v>191</v>
      </c>
      <c r="B5572" s="45" t="s">
        <v>71</v>
      </c>
      <c r="C5572" s="45" t="s">
        <v>16</v>
      </c>
      <c r="D5572" s="45">
        <v>17</v>
      </c>
      <c r="E5572" s="45">
        <v>5.3070530899999996E-3</v>
      </c>
      <c r="F5572" s="45">
        <v>6.910401E-4</v>
      </c>
      <c r="G5572" s="45">
        <v>6.658495E-4</v>
      </c>
      <c r="H5572" s="45">
        <v>3.9501631000000001E-3</v>
      </c>
    </row>
    <row r="5573" spans="1:8" x14ac:dyDescent="0.35">
      <c r="A5573" s="45" t="s">
        <v>191</v>
      </c>
      <c r="B5573" s="45" t="s">
        <v>69</v>
      </c>
      <c r="C5573" s="45" t="s">
        <v>17</v>
      </c>
      <c r="D5573" s="45">
        <v>61</v>
      </c>
      <c r="E5573" s="45">
        <v>5.6593424400000003E-3</v>
      </c>
      <c r="F5573" s="45">
        <v>7.3466886999999995E-4</v>
      </c>
      <c r="G5573" s="45">
        <v>8.0088774999999995E-4</v>
      </c>
      <c r="H5573" s="45">
        <v>4.1237854099999997E-3</v>
      </c>
    </row>
    <row r="5574" spans="1:8" x14ac:dyDescent="0.35">
      <c r="A5574" s="45" t="s">
        <v>191</v>
      </c>
      <c r="B5574" s="45" t="s">
        <v>70</v>
      </c>
      <c r="C5574" s="45" t="s">
        <v>17</v>
      </c>
      <c r="D5574" s="45">
        <v>150</v>
      </c>
      <c r="E5574" s="45">
        <v>6.4986108800000001E-3</v>
      </c>
      <c r="F5574" s="45">
        <v>7.2191335000000004E-4</v>
      </c>
      <c r="G5574" s="45">
        <v>1.04290099E-3</v>
      </c>
      <c r="H5574" s="45">
        <v>4.73379604E-3</v>
      </c>
    </row>
    <row r="5575" spans="1:8" x14ac:dyDescent="0.35">
      <c r="A5575" s="45" t="s">
        <v>191</v>
      </c>
      <c r="B5575" s="45" t="s">
        <v>71</v>
      </c>
      <c r="C5575" s="45" t="s">
        <v>17</v>
      </c>
      <c r="D5575" s="45">
        <v>29</v>
      </c>
      <c r="E5575" s="45">
        <v>6.6331415100000001E-3</v>
      </c>
      <c r="F5575" s="45">
        <v>9.0197935000000003E-4</v>
      </c>
      <c r="G5575" s="45">
        <v>1.12308402E-3</v>
      </c>
      <c r="H5575" s="45">
        <v>4.6080776700000003E-3</v>
      </c>
    </row>
    <row r="5576" spans="1:8" x14ac:dyDescent="0.35">
      <c r="A5576" s="45" t="s">
        <v>191</v>
      </c>
      <c r="B5576" s="45" t="s">
        <v>69</v>
      </c>
      <c r="C5576" s="45" t="s">
        <v>18</v>
      </c>
      <c r="D5576" s="45">
        <v>35</v>
      </c>
      <c r="E5576" s="45">
        <v>5.29828017E-3</v>
      </c>
      <c r="F5576" s="45">
        <v>7.8505271000000004E-4</v>
      </c>
      <c r="G5576" s="45">
        <v>1.1117722899999999E-3</v>
      </c>
      <c r="H5576" s="45">
        <v>3.4014547899999998E-3</v>
      </c>
    </row>
    <row r="5577" spans="1:8" x14ac:dyDescent="0.35">
      <c r="A5577" s="45" t="s">
        <v>191</v>
      </c>
      <c r="B5577" s="45" t="s">
        <v>70</v>
      </c>
      <c r="C5577" s="45" t="s">
        <v>18</v>
      </c>
      <c r="D5577" s="45">
        <v>126</v>
      </c>
      <c r="E5577" s="45">
        <v>6.7433676200000002E-3</v>
      </c>
      <c r="F5577" s="45">
        <v>6.8130855999999997E-4</v>
      </c>
      <c r="G5577" s="45">
        <v>1.3758448500000001E-3</v>
      </c>
      <c r="H5577" s="45">
        <v>4.6862137099999996E-3</v>
      </c>
    </row>
    <row r="5578" spans="1:8" x14ac:dyDescent="0.35">
      <c r="A5578" s="45" t="s">
        <v>191</v>
      </c>
      <c r="B5578" s="45" t="s">
        <v>71</v>
      </c>
      <c r="C5578" s="45" t="s">
        <v>18</v>
      </c>
      <c r="D5578" s="45">
        <v>29</v>
      </c>
      <c r="E5578" s="45">
        <v>6.0564332999999996E-3</v>
      </c>
      <c r="F5578" s="45">
        <v>7.3515302999999999E-4</v>
      </c>
      <c r="G5578" s="45">
        <v>1.3725252800000001E-3</v>
      </c>
      <c r="H5578" s="45">
        <v>3.9487545200000002E-3</v>
      </c>
    </row>
    <row r="5579" spans="1:8" x14ac:dyDescent="0.35">
      <c r="A5579" s="45" t="s">
        <v>191</v>
      </c>
      <c r="B5579" s="45" t="s">
        <v>69</v>
      </c>
      <c r="C5579" s="45" t="s">
        <v>19</v>
      </c>
      <c r="D5579" s="45">
        <v>40</v>
      </c>
      <c r="E5579" s="45">
        <v>5.3012150600000004E-3</v>
      </c>
      <c r="F5579" s="45">
        <v>1.0176502199999999E-3</v>
      </c>
      <c r="G5579" s="45">
        <v>9.0133076999999995E-4</v>
      </c>
      <c r="H5579" s="45">
        <v>3.3822336199999998E-3</v>
      </c>
    </row>
    <row r="5580" spans="1:8" x14ac:dyDescent="0.35">
      <c r="A5580" s="45" t="s">
        <v>191</v>
      </c>
      <c r="B5580" s="45" t="s">
        <v>70</v>
      </c>
      <c r="C5580" s="45" t="s">
        <v>19</v>
      </c>
      <c r="D5580" s="45">
        <v>165</v>
      </c>
      <c r="E5580" s="45">
        <v>5.9710996099999998E-3</v>
      </c>
      <c r="F5580" s="45">
        <v>8.5676182999999998E-4</v>
      </c>
      <c r="G5580" s="45">
        <v>9.2866138999999996E-4</v>
      </c>
      <c r="H5580" s="45">
        <v>4.1856759800000002E-3</v>
      </c>
    </row>
    <row r="5581" spans="1:8" x14ac:dyDescent="0.35">
      <c r="A5581" s="45" t="s">
        <v>191</v>
      </c>
      <c r="B5581" s="45" t="s">
        <v>71</v>
      </c>
      <c r="C5581" s="45" t="s">
        <v>19</v>
      </c>
      <c r="D5581" s="45">
        <v>16</v>
      </c>
      <c r="E5581" s="45">
        <v>6.71585624E-3</v>
      </c>
      <c r="F5581" s="45">
        <v>9.3894651999999995E-4</v>
      </c>
      <c r="G5581" s="45">
        <v>1.1147278100000001E-3</v>
      </c>
      <c r="H5581" s="45">
        <v>4.6621814600000004E-3</v>
      </c>
    </row>
    <row r="5582" spans="1:8" x14ac:dyDescent="0.35">
      <c r="A5582" s="45" t="s">
        <v>191</v>
      </c>
      <c r="B5582" s="45" t="s">
        <v>69</v>
      </c>
      <c r="C5582" s="45" t="s">
        <v>20</v>
      </c>
      <c r="D5582" s="45">
        <v>26</v>
      </c>
      <c r="E5582" s="45">
        <v>4.9109684699999998E-3</v>
      </c>
      <c r="F5582" s="45">
        <v>9.5397055999999999E-4</v>
      </c>
      <c r="G5582" s="45">
        <v>5.3685867000000001E-4</v>
      </c>
      <c r="H5582" s="45">
        <v>3.4201386400000001E-3</v>
      </c>
    </row>
    <row r="5583" spans="1:8" x14ac:dyDescent="0.35">
      <c r="A5583" s="45" t="s">
        <v>191</v>
      </c>
      <c r="B5583" s="45" t="s">
        <v>70</v>
      </c>
      <c r="C5583" s="45" t="s">
        <v>20</v>
      </c>
      <c r="D5583" s="45">
        <v>181</v>
      </c>
      <c r="E5583" s="45">
        <v>5.0071616199999997E-3</v>
      </c>
      <c r="F5583" s="45">
        <v>7.7693347000000002E-4</v>
      </c>
      <c r="G5583" s="45">
        <v>6.0018905999999997E-4</v>
      </c>
      <c r="H5583" s="45">
        <v>3.6300386200000001E-3</v>
      </c>
    </row>
    <row r="5584" spans="1:8" x14ac:dyDescent="0.35">
      <c r="A5584" s="45" t="s">
        <v>191</v>
      </c>
      <c r="B5584" s="45" t="s">
        <v>71</v>
      </c>
      <c r="C5584" s="45" t="s">
        <v>20</v>
      </c>
      <c r="D5584" s="45">
        <v>7</v>
      </c>
      <c r="E5584" s="45">
        <v>5.6117722100000001E-3</v>
      </c>
      <c r="F5584" s="45">
        <v>7.4735426000000003E-4</v>
      </c>
      <c r="G5584" s="45">
        <v>4.7784374000000001E-4</v>
      </c>
      <c r="H5584" s="45">
        <v>4.3865737999999998E-3</v>
      </c>
    </row>
    <row r="5585" spans="1:8" x14ac:dyDescent="0.35">
      <c r="A5585" s="45" t="s">
        <v>191</v>
      </c>
      <c r="B5585" s="45" t="s">
        <v>69</v>
      </c>
      <c r="C5585" s="45" t="s">
        <v>21</v>
      </c>
      <c r="D5585" s="45">
        <v>40</v>
      </c>
      <c r="E5585" s="45">
        <v>5.9374997300000003E-3</v>
      </c>
      <c r="F5585" s="45">
        <v>9.3605304999999997E-4</v>
      </c>
      <c r="G5585" s="45">
        <v>1.5023145900000001E-3</v>
      </c>
      <c r="H5585" s="45">
        <v>3.4991316599999999E-3</v>
      </c>
    </row>
    <row r="5586" spans="1:8" x14ac:dyDescent="0.35">
      <c r="A5586" s="45" t="s">
        <v>191</v>
      </c>
      <c r="B5586" s="45" t="s">
        <v>70</v>
      </c>
      <c r="C5586" s="45" t="s">
        <v>21</v>
      </c>
      <c r="D5586" s="45">
        <v>105</v>
      </c>
      <c r="E5586" s="45">
        <v>8.6220235400000008E-3</v>
      </c>
      <c r="F5586" s="45">
        <v>9.8445743000000001E-4</v>
      </c>
      <c r="G5586" s="45">
        <v>2.05279958E-3</v>
      </c>
      <c r="H5586" s="45">
        <v>5.5847660800000002E-3</v>
      </c>
    </row>
    <row r="5587" spans="1:8" x14ac:dyDescent="0.35">
      <c r="A5587" s="45" t="s">
        <v>191</v>
      </c>
      <c r="B5587" s="45" t="s">
        <v>71</v>
      </c>
      <c r="C5587" s="45" t="s">
        <v>21</v>
      </c>
      <c r="D5587" s="45">
        <v>23</v>
      </c>
      <c r="E5587" s="45">
        <v>9.2557364600000004E-3</v>
      </c>
      <c r="F5587" s="45">
        <v>1.6706921700000001E-3</v>
      </c>
      <c r="G5587" s="45">
        <v>2.0999393900000001E-3</v>
      </c>
      <c r="H5587" s="45">
        <v>5.4851044000000003E-3</v>
      </c>
    </row>
    <row r="5588" spans="1:8" x14ac:dyDescent="0.35">
      <c r="A5588" s="45" t="s">
        <v>191</v>
      </c>
      <c r="B5588" s="45" t="s">
        <v>69</v>
      </c>
      <c r="C5588" s="45" t="s">
        <v>22</v>
      </c>
      <c r="D5588" s="45">
        <v>28</v>
      </c>
      <c r="E5588" s="45">
        <v>5.7250328499999998E-3</v>
      </c>
      <c r="F5588" s="45">
        <v>7.6843563000000001E-4</v>
      </c>
      <c r="G5588" s="45">
        <v>1.3165507100000001E-3</v>
      </c>
      <c r="H5588" s="45">
        <v>3.6400461000000001E-3</v>
      </c>
    </row>
    <row r="5589" spans="1:8" x14ac:dyDescent="0.35">
      <c r="A5589" s="45" t="s">
        <v>191</v>
      </c>
      <c r="B5589" s="45" t="s">
        <v>70</v>
      </c>
      <c r="C5589" s="45" t="s">
        <v>22</v>
      </c>
      <c r="D5589" s="45">
        <v>117</v>
      </c>
      <c r="E5589" s="45">
        <v>6.8878598599999997E-3</v>
      </c>
      <c r="F5589" s="45">
        <v>7.9960009999999995E-4</v>
      </c>
      <c r="G5589" s="45">
        <v>1.3512976199999999E-3</v>
      </c>
      <c r="H5589" s="45">
        <v>4.7369616099999998E-3</v>
      </c>
    </row>
    <row r="5590" spans="1:8" x14ac:dyDescent="0.35">
      <c r="A5590" s="45" t="s">
        <v>191</v>
      </c>
      <c r="B5590" s="45" t="s">
        <v>71</v>
      </c>
      <c r="C5590" s="45" t="s">
        <v>22</v>
      </c>
      <c r="D5590" s="45">
        <v>20</v>
      </c>
      <c r="E5590" s="45">
        <v>7.1498840200000004E-3</v>
      </c>
      <c r="F5590" s="45">
        <v>1.0121524900000001E-3</v>
      </c>
      <c r="G5590" s="45">
        <v>1.4652775299999999E-3</v>
      </c>
      <c r="H5590" s="45">
        <v>4.67245343E-3</v>
      </c>
    </row>
    <row r="5591" spans="1:8" x14ac:dyDescent="0.35">
      <c r="A5591" s="45" t="s">
        <v>191</v>
      </c>
      <c r="B5591" s="45" t="s">
        <v>69</v>
      </c>
      <c r="C5591" s="45" t="s">
        <v>23</v>
      </c>
      <c r="D5591" s="45">
        <v>58</v>
      </c>
      <c r="E5591" s="45">
        <v>5.7128030700000004E-3</v>
      </c>
      <c r="F5591" s="45">
        <v>6.7408973999999997E-4</v>
      </c>
      <c r="G5591" s="45">
        <v>1.0773864099999999E-3</v>
      </c>
      <c r="H5591" s="45">
        <v>3.9613263799999996E-3</v>
      </c>
    </row>
    <row r="5592" spans="1:8" x14ac:dyDescent="0.35">
      <c r="A5592" s="45" t="s">
        <v>191</v>
      </c>
      <c r="B5592" s="45" t="s">
        <v>70</v>
      </c>
      <c r="C5592" s="45" t="s">
        <v>23</v>
      </c>
      <c r="D5592" s="45">
        <v>201</v>
      </c>
      <c r="E5592" s="45">
        <v>6.5738435199999999E-3</v>
      </c>
      <c r="F5592" s="45">
        <v>7.2991501999999995E-4</v>
      </c>
      <c r="G5592" s="45">
        <v>1.2407290100000001E-3</v>
      </c>
      <c r="H5592" s="45">
        <v>4.6031990300000004E-3</v>
      </c>
    </row>
    <row r="5593" spans="1:8" x14ac:dyDescent="0.35">
      <c r="A5593" s="45" t="s">
        <v>191</v>
      </c>
      <c r="B5593" s="45" t="s">
        <v>71</v>
      </c>
      <c r="C5593" s="45" t="s">
        <v>23</v>
      </c>
      <c r="D5593" s="45">
        <v>15</v>
      </c>
      <c r="E5593" s="45">
        <v>6.1087959599999998E-3</v>
      </c>
      <c r="F5593" s="45">
        <v>8.3564790999999996E-4</v>
      </c>
      <c r="G5593" s="45">
        <v>1.9328702199999999E-3</v>
      </c>
      <c r="H5593" s="45">
        <v>3.3402774900000002E-3</v>
      </c>
    </row>
    <row r="5594" spans="1:8" x14ac:dyDescent="0.35">
      <c r="A5594" s="45" t="s">
        <v>191</v>
      </c>
      <c r="B5594" s="45" t="s">
        <v>69</v>
      </c>
      <c r="C5594" s="45" t="s">
        <v>24</v>
      </c>
      <c r="D5594" s="45">
        <v>201</v>
      </c>
      <c r="E5594" s="45">
        <v>5.4427512799999998E-3</v>
      </c>
      <c r="F5594" s="45">
        <v>6.5569122000000001E-4</v>
      </c>
      <c r="G5594" s="45">
        <v>1.4979498300000001E-3</v>
      </c>
      <c r="H5594" s="45">
        <v>3.2891097500000002E-3</v>
      </c>
    </row>
    <row r="5595" spans="1:8" x14ac:dyDescent="0.35">
      <c r="A5595" s="45" t="s">
        <v>191</v>
      </c>
      <c r="B5595" s="45" t="s">
        <v>70</v>
      </c>
      <c r="C5595" s="45" t="s">
        <v>24</v>
      </c>
      <c r="D5595" s="45">
        <v>339</v>
      </c>
      <c r="E5595" s="45">
        <v>7.5381361700000002E-3</v>
      </c>
      <c r="F5595" s="45">
        <v>6.1264041E-4</v>
      </c>
      <c r="G5595" s="45">
        <v>1.6935360299999999E-3</v>
      </c>
      <c r="H5595" s="45">
        <v>5.2319592300000004E-3</v>
      </c>
    </row>
    <row r="5596" spans="1:8" x14ac:dyDescent="0.35">
      <c r="A5596" s="45" t="s">
        <v>191</v>
      </c>
      <c r="B5596" s="45" t="s">
        <v>71</v>
      </c>
      <c r="C5596" s="45" t="s">
        <v>24</v>
      </c>
      <c r="D5596" s="45">
        <v>42</v>
      </c>
      <c r="E5596" s="45">
        <v>6.8152003499999999E-3</v>
      </c>
      <c r="F5596" s="45">
        <v>7.5148784000000001E-4</v>
      </c>
      <c r="G5596" s="45">
        <v>2.0461307E-3</v>
      </c>
      <c r="H5596" s="45">
        <v>4.0175813099999997E-3</v>
      </c>
    </row>
    <row r="5597" spans="1:8" x14ac:dyDescent="0.35">
      <c r="A5597" s="45" t="s">
        <v>191</v>
      </c>
      <c r="B5597" s="45" t="s">
        <v>69</v>
      </c>
      <c r="C5597" s="45" t="s">
        <v>25</v>
      </c>
      <c r="D5597" s="45">
        <v>170</v>
      </c>
      <c r="E5597" s="45">
        <v>5.6679600099999996E-3</v>
      </c>
      <c r="F5597" s="45">
        <v>8.1072958000000001E-4</v>
      </c>
      <c r="G5597" s="45">
        <v>1.19886959E-3</v>
      </c>
      <c r="H5597" s="45">
        <v>3.6583603299999998E-3</v>
      </c>
    </row>
    <row r="5598" spans="1:8" x14ac:dyDescent="0.35">
      <c r="A5598" s="45" t="s">
        <v>191</v>
      </c>
      <c r="B5598" s="45" t="s">
        <v>70</v>
      </c>
      <c r="C5598" s="45" t="s">
        <v>25</v>
      </c>
      <c r="D5598" s="45">
        <v>305</v>
      </c>
      <c r="E5598" s="45">
        <v>7.2914387500000004E-3</v>
      </c>
      <c r="F5598" s="45">
        <v>7.5049309000000005E-4</v>
      </c>
      <c r="G5598" s="45">
        <v>1.7337201500000001E-3</v>
      </c>
      <c r="H5598" s="45">
        <v>4.80722502E-3</v>
      </c>
    </row>
    <row r="5599" spans="1:8" x14ac:dyDescent="0.35">
      <c r="A5599" s="45" t="s">
        <v>191</v>
      </c>
      <c r="B5599" s="45" t="s">
        <v>71</v>
      </c>
      <c r="C5599" s="45" t="s">
        <v>25</v>
      </c>
      <c r="D5599" s="45">
        <v>81</v>
      </c>
      <c r="E5599" s="45">
        <v>6.1314012199999999E-3</v>
      </c>
      <c r="F5599" s="45">
        <v>8.1232831000000003E-4</v>
      </c>
      <c r="G5599" s="45">
        <v>1.1921293800000001E-3</v>
      </c>
      <c r="H5599" s="45">
        <v>4.1269430599999999E-3</v>
      </c>
    </row>
    <row r="5600" spans="1:8" x14ac:dyDescent="0.35">
      <c r="A5600" s="45" t="s">
        <v>191</v>
      </c>
      <c r="B5600" s="45" t="s">
        <v>69</v>
      </c>
      <c r="C5600" s="45" t="s">
        <v>26</v>
      </c>
      <c r="D5600" s="45">
        <v>19</v>
      </c>
      <c r="E5600" s="45">
        <v>5.7163739699999999E-3</v>
      </c>
      <c r="F5600" s="45">
        <v>5.92105E-4</v>
      </c>
      <c r="G5600" s="45">
        <v>7.2733898999999996E-4</v>
      </c>
      <c r="H5600" s="45">
        <v>4.3969296699999999E-3</v>
      </c>
    </row>
    <row r="5601" spans="1:8" x14ac:dyDescent="0.35">
      <c r="A5601" s="45" t="s">
        <v>191</v>
      </c>
      <c r="B5601" s="45" t="s">
        <v>70</v>
      </c>
      <c r="C5601" s="45" t="s">
        <v>26</v>
      </c>
      <c r="D5601" s="45">
        <v>158</v>
      </c>
      <c r="E5601" s="45">
        <v>5.8408049500000003E-3</v>
      </c>
      <c r="F5601" s="45">
        <v>5.3804769999999996E-4</v>
      </c>
      <c r="G5601" s="45">
        <v>1.1027599700000001E-3</v>
      </c>
      <c r="H5601" s="45">
        <v>4.1999968500000002E-3</v>
      </c>
    </row>
    <row r="5602" spans="1:8" x14ac:dyDescent="0.35">
      <c r="A5602" s="45" t="s">
        <v>191</v>
      </c>
      <c r="B5602" s="45" t="s">
        <v>71</v>
      </c>
      <c r="C5602" s="45" t="s">
        <v>26</v>
      </c>
      <c r="D5602" s="45">
        <v>11</v>
      </c>
      <c r="E5602" s="45">
        <v>6.6266832600000002E-3</v>
      </c>
      <c r="F5602" s="45">
        <v>5.7765124999999997E-4</v>
      </c>
      <c r="G5602" s="45">
        <v>1.17424216E-3</v>
      </c>
      <c r="H5602" s="45">
        <v>4.8747893199999996E-3</v>
      </c>
    </row>
    <row r="5603" spans="1:8" x14ac:dyDescent="0.35">
      <c r="A5603" s="45" t="s">
        <v>191</v>
      </c>
      <c r="B5603" s="45" t="s">
        <v>69</v>
      </c>
      <c r="C5603" s="45" t="s">
        <v>27</v>
      </c>
      <c r="D5603" s="45">
        <v>159</v>
      </c>
      <c r="E5603" s="45">
        <v>5.0129568899999997E-3</v>
      </c>
      <c r="F5603" s="45">
        <v>9.6370519000000003E-4</v>
      </c>
      <c r="G5603" s="45">
        <v>1.02739901E-3</v>
      </c>
      <c r="H5603" s="45">
        <v>3.0218522099999998E-3</v>
      </c>
    </row>
    <row r="5604" spans="1:8" x14ac:dyDescent="0.35">
      <c r="A5604" s="45" t="s">
        <v>191</v>
      </c>
      <c r="B5604" s="45" t="s">
        <v>70</v>
      </c>
      <c r="C5604" s="45" t="s">
        <v>27</v>
      </c>
      <c r="D5604" s="45">
        <v>158</v>
      </c>
      <c r="E5604" s="45">
        <v>6.6375847399999998E-3</v>
      </c>
      <c r="F5604" s="45">
        <v>7.9121224000000003E-4</v>
      </c>
      <c r="G5604" s="45">
        <v>1.1104516100000001E-3</v>
      </c>
      <c r="H5604" s="45">
        <v>4.7359204200000003E-3</v>
      </c>
    </row>
    <row r="5605" spans="1:8" x14ac:dyDescent="0.35">
      <c r="A5605" s="45" t="s">
        <v>191</v>
      </c>
      <c r="B5605" s="45" t="s">
        <v>71</v>
      </c>
      <c r="C5605" s="45" t="s">
        <v>27</v>
      </c>
      <c r="D5605" s="45">
        <v>20</v>
      </c>
      <c r="E5605" s="45">
        <v>5.1406247800000002E-3</v>
      </c>
      <c r="F5605" s="45">
        <v>8.5995346E-4</v>
      </c>
      <c r="G5605" s="45">
        <v>1.1116895399999999E-3</v>
      </c>
      <c r="H5605" s="45">
        <v>3.16898121E-3</v>
      </c>
    </row>
    <row r="5606" spans="1:8" x14ac:dyDescent="0.35">
      <c r="A5606" s="45" t="s">
        <v>191</v>
      </c>
      <c r="B5606" s="45" t="s">
        <v>69</v>
      </c>
      <c r="C5606" s="45" t="s">
        <v>28</v>
      </c>
      <c r="D5606" s="45">
        <v>192</v>
      </c>
      <c r="E5606" s="45">
        <v>6.2502408699999998E-3</v>
      </c>
      <c r="F5606" s="45">
        <v>1.0481768499999999E-3</v>
      </c>
      <c r="G5606" s="45">
        <v>1.2046679500000001E-3</v>
      </c>
      <c r="H5606" s="45">
        <v>3.9973956000000001E-3</v>
      </c>
    </row>
    <row r="5607" spans="1:8" x14ac:dyDescent="0.35">
      <c r="A5607" s="45" t="s">
        <v>191</v>
      </c>
      <c r="B5607" s="45" t="s">
        <v>70</v>
      </c>
      <c r="C5607" s="45" t="s">
        <v>28</v>
      </c>
      <c r="D5607" s="45">
        <v>344</v>
      </c>
      <c r="E5607" s="45">
        <v>6.6300936899999999E-3</v>
      </c>
      <c r="F5607" s="45">
        <v>8.2717594000000002E-4</v>
      </c>
      <c r="G5607" s="45">
        <v>1.3111001E-3</v>
      </c>
      <c r="H5607" s="45">
        <v>4.4918171499999998E-3</v>
      </c>
    </row>
    <row r="5608" spans="1:8" x14ac:dyDescent="0.35">
      <c r="A5608" s="45" t="s">
        <v>191</v>
      </c>
      <c r="B5608" s="45" t="s">
        <v>71</v>
      </c>
      <c r="C5608" s="45" t="s">
        <v>28</v>
      </c>
      <c r="D5608" s="45">
        <v>76</v>
      </c>
      <c r="E5608" s="45">
        <v>6.2423852199999996E-3</v>
      </c>
      <c r="F5608" s="45">
        <v>7.8429556999999996E-4</v>
      </c>
      <c r="G5608" s="45">
        <v>1.18542861E-3</v>
      </c>
      <c r="H5608" s="45">
        <v>4.2726605699999996E-3</v>
      </c>
    </row>
    <row r="5609" spans="1:8" x14ac:dyDescent="0.35">
      <c r="A5609" s="45" t="s">
        <v>191</v>
      </c>
      <c r="B5609" s="45" t="s">
        <v>69</v>
      </c>
      <c r="C5609" s="45" t="s">
        <v>29</v>
      </c>
      <c r="D5609" s="45">
        <v>63</v>
      </c>
      <c r="E5609" s="45">
        <v>6.4796440600000003E-3</v>
      </c>
      <c r="F5609" s="45">
        <v>9.9665616000000007E-4</v>
      </c>
      <c r="G5609" s="45">
        <v>1.3198116200000001E-3</v>
      </c>
      <c r="H5609" s="45">
        <v>4.1631758499999999E-3</v>
      </c>
    </row>
    <row r="5610" spans="1:8" x14ac:dyDescent="0.35">
      <c r="A5610" s="45" t="s">
        <v>191</v>
      </c>
      <c r="B5610" s="45" t="s">
        <v>70</v>
      </c>
      <c r="C5610" s="45" t="s">
        <v>29</v>
      </c>
      <c r="D5610" s="45">
        <v>153</v>
      </c>
      <c r="E5610" s="45">
        <v>7.6895725100000001E-3</v>
      </c>
      <c r="F5610" s="45">
        <v>9.6881786999999996E-4</v>
      </c>
      <c r="G5610" s="45">
        <v>1.63179291E-3</v>
      </c>
      <c r="H5610" s="45">
        <v>5.0889612600000002E-3</v>
      </c>
    </row>
    <row r="5611" spans="1:8" x14ac:dyDescent="0.35">
      <c r="A5611" s="45" t="s">
        <v>191</v>
      </c>
      <c r="B5611" s="45" t="s">
        <v>71</v>
      </c>
      <c r="C5611" s="45" t="s">
        <v>29</v>
      </c>
      <c r="D5611" s="45">
        <v>29</v>
      </c>
      <c r="E5611" s="45">
        <v>6.20969008E-3</v>
      </c>
      <c r="F5611" s="45">
        <v>7.5191547999999995E-4</v>
      </c>
      <c r="G5611" s="45">
        <v>1.17696335E-3</v>
      </c>
      <c r="H5611" s="45">
        <v>4.2808108099999997E-3</v>
      </c>
    </row>
    <row r="5612" spans="1:8" x14ac:dyDescent="0.35">
      <c r="A5612" s="45" t="s">
        <v>191</v>
      </c>
      <c r="B5612" s="45" t="s">
        <v>69</v>
      </c>
      <c r="C5612" s="45" t="s">
        <v>30</v>
      </c>
      <c r="D5612" s="45">
        <v>2185</v>
      </c>
      <c r="E5612" s="45">
        <v>4.7186252800000003E-3</v>
      </c>
      <c r="F5612" s="45">
        <v>1.0616787099999999E-3</v>
      </c>
      <c r="G5612" s="45">
        <v>6.6996649000000002E-4</v>
      </c>
      <c r="H5612" s="45">
        <v>2.9869795900000001E-3</v>
      </c>
    </row>
    <row r="5613" spans="1:8" x14ac:dyDescent="0.35">
      <c r="A5613" s="45" t="s">
        <v>191</v>
      </c>
      <c r="B5613" s="45" t="s">
        <v>70</v>
      </c>
      <c r="C5613" s="45" t="s">
        <v>30</v>
      </c>
      <c r="D5613" s="45">
        <v>1210</v>
      </c>
      <c r="E5613" s="45">
        <v>4.9104967799999998E-3</v>
      </c>
      <c r="F5613" s="45">
        <v>8.8046157000000002E-4</v>
      </c>
      <c r="G5613" s="45">
        <v>7.2212633E-4</v>
      </c>
      <c r="H5613" s="45">
        <v>3.3079083900000002E-3</v>
      </c>
    </row>
    <row r="5614" spans="1:8" x14ac:dyDescent="0.35">
      <c r="A5614" s="45" t="s">
        <v>191</v>
      </c>
      <c r="B5614" s="45" t="s">
        <v>71</v>
      </c>
      <c r="C5614" s="45" t="s">
        <v>30</v>
      </c>
      <c r="D5614" s="45">
        <v>262</v>
      </c>
      <c r="E5614" s="45">
        <v>4.7412175900000001E-3</v>
      </c>
      <c r="F5614" s="45">
        <v>9.4947141999999997E-4</v>
      </c>
      <c r="G5614" s="45">
        <v>7.0129147000000001E-4</v>
      </c>
      <c r="H5614" s="45">
        <v>3.0904542400000002E-3</v>
      </c>
    </row>
    <row r="5615" spans="1:8" x14ac:dyDescent="0.35">
      <c r="A5615" s="45" t="s">
        <v>191</v>
      </c>
      <c r="B5615" s="45" t="s">
        <v>69</v>
      </c>
      <c r="C5615" s="45" t="s">
        <v>31</v>
      </c>
      <c r="D5615" s="45">
        <v>412</v>
      </c>
      <c r="E5615" s="45">
        <v>4.7116311400000003E-3</v>
      </c>
      <c r="F5615" s="45">
        <v>1.1034978199999999E-3</v>
      </c>
      <c r="G5615" s="45">
        <v>4.8664462999999997E-4</v>
      </c>
      <c r="H5615" s="45">
        <v>3.1214882199999999E-3</v>
      </c>
    </row>
    <row r="5616" spans="1:8" x14ac:dyDescent="0.35">
      <c r="A5616" s="45" t="s">
        <v>191</v>
      </c>
      <c r="B5616" s="45" t="s">
        <v>70</v>
      </c>
      <c r="C5616" s="45" t="s">
        <v>31</v>
      </c>
      <c r="D5616" s="45">
        <v>795</v>
      </c>
      <c r="E5616" s="45">
        <v>4.9142205799999998E-3</v>
      </c>
      <c r="F5616" s="45">
        <v>8.7360213000000004E-4</v>
      </c>
      <c r="G5616" s="45">
        <v>5.0206708000000004E-4</v>
      </c>
      <c r="H5616" s="45">
        <v>3.5385508800000001E-3</v>
      </c>
    </row>
    <row r="5617" spans="1:8" x14ac:dyDescent="0.35">
      <c r="A5617" s="45" t="s">
        <v>191</v>
      </c>
      <c r="B5617" s="45" t="s">
        <v>71</v>
      </c>
      <c r="C5617" s="45" t="s">
        <v>31</v>
      </c>
      <c r="D5617" s="45">
        <v>95</v>
      </c>
      <c r="E5617" s="45">
        <v>4.87085747E-3</v>
      </c>
      <c r="F5617" s="45">
        <v>1.02132044E-3</v>
      </c>
      <c r="G5617" s="45">
        <v>5.0073073999999998E-4</v>
      </c>
      <c r="H5617" s="45">
        <v>3.3488058100000001E-3</v>
      </c>
    </row>
    <row r="5618" spans="1:8" x14ac:dyDescent="0.35">
      <c r="A5618" s="45" t="s">
        <v>191</v>
      </c>
      <c r="B5618" s="45" t="s">
        <v>69</v>
      </c>
      <c r="C5618" s="45" t="s">
        <v>159</v>
      </c>
      <c r="D5618" s="45">
        <v>173</v>
      </c>
      <c r="E5618" s="45">
        <v>5.8730730000000004E-3</v>
      </c>
      <c r="F5618" s="45">
        <v>1.0868922800000001E-3</v>
      </c>
      <c r="G5618" s="45">
        <v>9.9610607000000001E-4</v>
      </c>
      <c r="H5618" s="45">
        <v>3.7900741399999999E-3</v>
      </c>
    </row>
    <row r="5619" spans="1:8" x14ac:dyDescent="0.35">
      <c r="A5619" s="45" t="s">
        <v>191</v>
      </c>
      <c r="B5619" s="45" t="s">
        <v>70</v>
      </c>
      <c r="C5619" s="45" t="s">
        <v>159</v>
      </c>
      <c r="D5619" s="45">
        <v>297</v>
      </c>
      <c r="E5619" s="45">
        <v>6.5681114499999997E-3</v>
      </c>
      <c r="F5619" s="45">
        <v>9.3687624999999998E-4</v>
      </c>
      <c r="G5619" s="45">
        <v>9.9209666999999996E-4</v>
      </c>
      <c r="H5619" s="45">
        <v>4.6391380699999998E-3</v>
      </c>
    </row>
    <row r="5620" spans="1:8" x14ac:dyDescent="0.35">
      <c r="A5620" s="45" t="s">
        <v>191</v>
      </c>
      <c r="B5620" s="45" t="s">
        <v>71</v>
      </c>
      <c r="C5620" s="45" t="s">
        <v>159</v>
      </c>
      <c r="D5620" s="45">
        <v>63</v>
      </c>
      <c r="E5620" s="45">
        <v>5.8404980000000004E-3</v>
      </c>
      <c r="F5620" s="45">
        <v>1.02053915E-3</v>
      </c>
      <c r="G5620" s="45">
        <v>9.7975432000000002E-4</v>
      </c>
      <c r="H5620" s="45">
        <v>3.84020406E-3</v>
      </c>
    </row>
    <row r="5621" spans="1:8" x14ac:dyDescent="0.35">
      <c r="A5621" s="45" t="s">
        <v>191</v>
      </c>
      <c r="B5621" s="45" t="s">
        <v>69</v>
      </c>
      <c r="C5621" s="45" t="s">
        <v>33</v>
      </c>
      <c r="D5621" s="45">
        <v>61</v>
      </c>
      <c r="E5621" s="45">
        <v>6.2858603800000001E-3</v>
      </c>
      <c r="F5621" s="45">
        <v>1.2171749199999999E-3</v>
      </c>
      <c r="G5621" s="45">
        <v>9.8569341000000004E-4</v>
      </c>
      <c r="H5621" s="45">
        <v>4.0829915699999997E-3</v>
      </c>
    </row>
    <row r="5622" spans="1:8" x14ac:dyDescent="0.35">
      <c r="A5622" s="45" t="s">
        <v>191</v>
      </c>
      <c r="B5622" s="45" t="s">
        <v>70</v>
      </c>
      <c r="C5622" s="45" t="s">
        <v>33</v>
      </c>
      <c r="D5622" s="45">
        <v>173</v>
      </c>
      <c r="E5622" s="45">
        <v>7.8662890900000008E-3</v>
      </c>
      <c r="F5622" s="45">
        <v>1.1234209000000001E-3</v>
      </c>
      <c r="G5622" s="45">
        <v>1.4392659800000001E-3</v>
      </c>
      <c r="H5622" s="45">
        <v>5.3036017700000002E-3</v>
      </c>
    </row>
    <row r="5623" spans="1:8" x14ac:dyDescent="0.35">
      <c r="A5623" s="45" t="s">
        <v>191</v>
      </c>
      <c r="B5623" s="45" t="s">
        <v>71</v>
      </c>
      <c r="C5623" s="45" t="s">
        <v>33</v>
      </c>
      <c r="D5623" s="45">
        <v>25</v>
      </c>
      <c r="E5623" s="45">
        <v>8.8245367399999997E-3</v>
      </c>
      <c r="F5623" s="45">
        <v>1.6689812699999999E-3</v>
      </c>
      <c r="G5623" s="45">
        <v>1.85370352E-3</v>
      </c>
      <c r="H5623" s="45">
        <v>5.3018516E-3</v>
      </c>
    </row>
    <row r="5624" spans="1:8" x14ac:dyDescent="0.35">
      <c r="A5624" s="45" t="s">
        <v>191</v>
      </c>
      <c r="B5624" s="45" t="s">
        <v>69</v>
      </c>
      <c r="C5624" s="45" t="s">
        <v>34</v>
      </c>
      <c r="D5624" s="45">
        <v>93</v>
      </c>
      <c r="E5624" s="45">
        <v>5.0802715600000003E-3</v>
      </c>
      <c r="F5624" s="45">
        <v>9.2156986000000005E-4</v>
      </c>
      <c r="G5624" s="45">
        <v>6.6146428999999999E-4</v>
      </c>
      <c r="H5624" s="45">
        <v>3.4972369300000001E-3</v>
      </c>
    </row>
    <row r="5625" spans="1:8" x14ac:dyDescent="0.35">
      <c r="A5625" s="45" t="s">
        <v>191</v>
      </c>
      <c r="B5625" s="45" t="s">
        <v>70</v>
      </c>
      <c r="C5625" s="45" t="s">
        <v>34</v>
      </c>
      <c r="D5625" s="45">
        <v>141</v>
      </c>
      <c r="E5625" s="45">
        <v>5.73762123E-3</v>
      </c>
      <c r="F5625" s="45">
        <v>8.3095262000000005E-4</v>
      </c>
      <c r="G5625" s="45">
        <v>7.8441003000000002E-4</v>
      </c>
      <c r="H5625" s="45">
        <v>4.1222580699999999E-3</v>
      </c>
    </row>
    <row r="5626" spans="1:8" x14ac:dyDescent="0.35">
      <c r="A5626" s="45" t="s">
        <v>191</v>
      </c>
      <c r="B5626" s="45" t="s">
        <v>71</v>
      </c>
      <c r="C5626" s="45" t="s">
        <v>34</v>
      </c>
      <c r="D5626" s="45">
        <v>36</v>
      </c>
      <c r="E5626" s="45">
        <v>5.5475177599999996E-3</v>
      </c>
      <c r="F5626" s="45">
        <v>9.3106967000000001E-4</v>
      </c>
      <c r="G5626" s="45">
        <v>6.5457796E-4</v>
      </c>
      <c r="H5626" s="45">
        <v>3.9618696499999998E-3</v>
      </c>
    </row>
    <row r="5627" spans="1:8" x14ac:dyDescent="0.35">
      <c r="A5627" s="45" t="s">
        <v>191</v>
      </c>
      <c r="B5627" s="45" t="s">
        <v>69</v>
      </c>
      <c r="C5627" s="45" t="s">
        <v>35</v>
      </c>
      <c r="D5627" s="45">
        <v>61</v>
      </c>
      <c r="E5627" s="45">
        <v>4.6914842799999999E-3</v>
      </c>
      <c r="F5627" s="45">
        <v>9.6823747999999997E-4</v>
      </c>
      <c r="G5627" s="45">
        <v>6.9823895E-4</v>
      </c>
      <c r="H5627" s="45">
        <v>3.0250073400000001E-3</v>
      </c>
    </row>
    <row r="5628" spans="1:8" x14ac:dyDescent="0.35">
      <c r="A5628" s="45" t="s">
        <v>191</v>
      </c>
      <c r="B5628" s="45" t="s">
        <v>70</v>
      </c>
      <c r="C5628" s="45" t="s">
        <v>35</v>
      </c>
      <c r="D5628" s="45">
        <v>235</v>
      </c>
      <c r="E5628" s="45">
        <v>5.8706656399999998E-3</v>
      </c>
      <c r="F5628" s="45">
        <v>8.5687524999999997E-4</v>
      </c>
      <c r="G5628" s="45">
        <v>1.02309866E-3</v>
      </c>
      <c r="H5628" s="45">
        <v>3.99069126E-3</v>
      </c>
    </row>
    <row r="5629" spans="1:8" x14ac:dyDescent="0.35">
      <c r="A5629" s="45" t="s">
        <v>191</v>
      </c>
      <c r="B5629" s="45" t="s">
        <v>71</v>
      </c>
      <c r="C5629" s="45" t="s">
        <v>35</v>
      </c>
      <c r="D5629" s="45">
        <v>32</v>
      </c>
      <c r="E5629" s="45">
        <v>5.0868053100000003E-3</v>
      </c>
      <c r="F5629" s="45">
        <v>9.0747945999999999E-4</v>
      </c>
      <c r="G5629" s="45">
        <v>7.3965548000000001E-4</v>
      </c>
      <c r="H5629" s="45">
        <v>3.4396698900000001E-3</v>
      </c>
    </row>
    <row r="5630" spans="1:8" x14ac:dyDescent="0.35">
      <c r="A5630" s="45" t="s">
        <v>191</v>
      </c>
      <c r="B5630" s="45" t="s">
        <v>69</v>
      </c>
      <c r="C5630" s="45" t="s">
        <v>36</v>
      </c>
      <c r="D5630" s="45">
        <v>111</v>
      </c>
      <c r="E5630" s="45">
        <v>5.8495993699999999E-3</v>
      </c>
      <c r="F5630" s="45">
        <v>1.01174067E-3</v>
      </c>
      <c r="G5630" s="45">
        <v>1.05125935E-3</v>
      </c>
      <c r="H5630" s="45">
        <v>3.78659886E-3</v>
      </c>
    </row>
    <row r="5631" spans="1:8" x14ac:dyDescent="0.35">
      <c r="A5631" s="45" t="s">
        <v>191</v>
      </c>
      <c r="B5631" s="45" t="s">
        <v>70</v>
      </c>
      <c r="C5631" s="45" t="s">
        <v>36</v>
      </c>
      <c r="D5631" s="45">
        <v>251</v>
      </c>
      <c r="E5631" s="45">
        <v>7.0093696800000004E-3</v>
      </c>
      <c r="F5631" s="45">
        <v>8.7188260000000003E-4</v>
      </c>
      <c r="G5631" s="45">
        <v>1.06255509E-3</v>
      </c>
      <c r="H5631" s="45">
        <v>5.0749315200000001E-3</v>
      </c>
    </row>
    <row r="5632" spans="1:8" x14ac:dyDescent="0.35">
      <c r="A5632" s="45" t="s">
        <v>191</v>
      </c>
      <c r="B5632" s="45" t="s">
        <v>71</v>
      </c>
      <c r="C5632" s="45" t="s">
        <v>36</v>
      </c>
      <c r="D5632" s="45">
        <v>62</v>
      </c>
      <c r="E5632" s="45">
        <v>8.0378208900000001E-3</v>
      </c>
      <c r="F5632" s="45">
        <v>9.8715625999999993E-4</v>
      </c>
      <c r="G5632" s="45">
        <v>1.4376117700000001E-3</v>
      </c>
      <c r="H5632" s="45">
        <v>5.6130523099999999E-3</v>
      </c>
    </row>
    <row r="5633" spans="1:8" x14ac:dyDescent="0.35">
      <c r="A5633" s="45" t="s">
        <v>191</v>
      </c>
      <c r="B5633" s="45" t="s">
        <v>69</v>
      </c>
      <c r="C5633" s="45" t="s">
        <v>37</v>
      </c>
      <c r="D5633" s="45">
        <v>120</v>
      </c>
      <c r="E5633" s="45">
        <v>5.0346255099999997E-3</v>
      </c>
      <c r="F5633" s="45">
        <v>1.0307675100000001E-3</v>
      </c>
      <c r="G5633" s="45">
        <v>6.6647353000000005E-4</v>
      </c>
      <c r="H5633" s="45">
        <v>3.33738402E-3</v>
      </c>
    </row>
    <row r="5634" spans="1:8" x14ac:dyDescent="0.35">
      <c r="A5634" s="45" t="s">
        <v>191</v>
      </c>
      <c r="B5634" s="45" t="s">
        <v>70</v>
      </c>
      <c r="C5634" s="45" t="s">
        <v>37</v>
      </c>
      <c r="D5634" s="45">
        <v>417</v>
      </c>
      <c r="E5634" s="45">
        <v>5.31136179E-3</v>
      </c>
      <c r="F5634" s="45">
        <v>8.2833707999999996E-4</v>
      </c>
      <c r="G5634" s="45">
        <v>7.4429322999999999E-4</v>
      </c>
      <c r="H5634" s="45">
        <v>3.7387309999999999E-3</v>
      </c>
    </row>
    <row r="5635" spans="1:8" x14ac:dyDescent="0.35">
      <c r="A5635" s="45" t="s">
        <v>191</v>
      </c>
      <c r="B5635" s="45" t="s">
        <v>71</v>
      </c>
      <c r="C5635" s="45" t="s">
        <v>37</v>
      </c>
      <c r="D5635" s="45">
        <v>61</v>
      </c>
      <c r="E5635" s="45">
        <v>5.2261685700000001E-3</v>
      </c>
      <c r="F5635" s="45">
        <v>9.4565850999999996E-4</v>
      </c>
      <c r="G5635" s="45">
        <v>6.3581488999999998E-4</v>
      </c>
      <c r="H5635" s="45">
        <v>3.64469465E-3</v>
      </c>
    </row>
    <row r="5636" spans="1:8" x14ac:dyDescent="0.35">
      <c r="A5636" s="45" t="s">
        <v>191</v>
      </c>
      <c r="B5636" s="45" t="s">
        <v>69</v>
      </c>
      <c r="C5636" s="45" t="s">
        <v>38</v>
      </c>
      <c r="D5636" s="45">
        <v>75</v>
      </c>
      <c r="E5636" s="45">
        <v>5.6044750500000001E-3</v>
      </c>
      <c r="F5636" s="45">
        <v>1.37391952E-3</v>
      </c>
      <c r="G5636" s="45">
        <v>8.5154293999999998E-4</v>
      </c>
      <c r="H5636" s="45">
        <v>3.3790121099999998E-3</v>
      </c>
    </row>
    <row r="5637" spans="1:8" x14ac:dyDescent="0.35">
      <c r="A5637" s="45" t="s">
        <v>191</v>
      </c>
      <c r="B5637" s="45" t="s">
        <v>70</v>
      </c>
      <c r="C5637" s="45" t="s">
        <v>38</v>
      </c>
      <c r="D5637" s="45">
        <v>189</v>
      </c>
      <c r="E5637" s="45">
        <v>6.1611427000000003E-3</v>
      </c>
      <c r="F5637" s="45">
        <v>8.6174775999999995E-4</v>
      </c>
      <c r="G5637" s="45">
        <v>9.9879946999999994E-4</v>
      </c>
      <c r="H5637" s="45">
        <v>4.3005949999999999E-3</v>
      </c>
    </row>
    <row r="5638" spans="1:8" x14ac:dyDescent="0.35">
      <c r="A5638" s="45" t="s">
        <v>191</v>
      </c>
      <c r="B5638" s="45" t="s">
        <v>71</v>
      </c>
      <c r="C5638" s="45" t="s">
        <v>38</v>
      </c>
      <c r="D5638" s="45">
        <v>19</v>
      </c>
      <c r="E5638" s="45">
        <v>5.8418613899999996E-3</v>
      </c>
      <c r="F5638" s="45">
        <v>9.6308463999999995E-4</v>
      </c>
      <c r="G5638" s="45">
        <v>9.911059900000001E-4</v>
      </c>
      <c r="H5638" s="45">
        <v>3.8876702799999999E-3</v>
      </c>
    </row>
    <row r="5639" spans="1:8" x14ac:dyDescent="0.35">
      <c r="A5639" s="45" t="s">
        <v>191</v>
      </c>
      <c r="B5639" s="45" t="s">
        <v>69</v>
      </c>
      <c r="C5639" s="45" t="s">
        <v>39</v>
      </c>
      <c r="D5639" s="45">
        <v>53</v>
      </c>
      <c r="E5639" s="45">
        <v>6.1678893599999996E-3</v>
      </c>
      <c r="F5639" s="45">
        <v>8.3944767999999999E-4</v>
      </c>
      <c r="G5639" s="45">
        <v>1.81341692E-3</v>
      </c>
      <c r="H5639" s="45">
        <v>3.5150242199999998E-3</v>
      </c>
    </row>
    <row r="5640" spans="1:8" x14ac:dyDescent="0.35">
      <c r="A5640" s="45" t="s">
        <v>191</v>
      </c>
      <c r="B5640" s="45" t="s">
        <v>70</v>
      </c>
      <c r="C5640" s="45" t="s">
        <v>39</v>
      </c>
      <c r="D5640" s="45">
        <v>171</v>
      </c>
      <c r="E5640" s="45">
        <v>7.7427168800000001E-3</v>
      </c>
      <c r="F5640" s="45">
        <v>8.5465374E-4</v>
      </c>
      <c r="G5640" s="45">
        <v>2.0476632900000001E-3</v>
      </c>
      <c r="H5640" s="45">
        <v>4.8403993599999999E-3</v>
      </c>
    </row>
    <row r="5641" spans="1:8" x14ac:dyDescent="0.35">
      <c r="A5641" s="45" t="s">
        <v>191</v>
      </c>
      <c r="B5641" s="45" t="s">
        <v>71</v>
      </c>
      <c r="C5641" s="45" t="s">
        <v>39</v>
      </c>
      <c r="D5641" s="45">
        <v>27</v>
      </c>
      <c r="E5641" s="45">
        <v>6.7502569400000002E-3</v>
      </c>
      <c r="F5641" s="45">
        <v>7.4245520999999997E-4</v>
      </c>
      <c r="G5641" s="45">
        <v>1.87714315E-3</v>
      </c>
      <c r="H5641" s="45">
        <v>4.1306582499999996E-3</v>
      </c>
    </row>
    <row r="5642" spans="1:8" x14ac:dyDescent="0.35">
      <c r="A5642" s="45" t="s">
        <v>191</v>
      </c>
      <c r="B5642" s="45" t="s">
        <v>69</v>
      </c>
      <c r="C5642" s="45" t="s">
        <v>40</v>
      </c>
      <c r="D5642" s="45">
        <v>180</v>
      </c>
      <c r="E5642" s="45">
        <v>4.7021602300000003E-3</v>
      </c>
      <c r="F5642" s="45">
        <v>9.6341283999999998E-4</v>
      </c>
      <c r="G5642" s="45">
        <v>4.8797555E-4</v>
      </c>
      <c r="H5642" s="45">
        <v>3.2507713700000002E-3</v>
      </c>
    </row>
    <row r="5643" spans="1:8" x14ac:dyDescent="0.35">
      <c r="A5643" s="45" t="s">
        <v>191</v>
      </c>
      <c r="B5643" s="45" t="s">
        <v>70</v>
      </c>
      <c r="C5643" s="45" t="s">
        <v>40</v>
      </c>
      <c r="D5643" s="45">
        <v>364</v>
      </c>
      <c r="E5643" s="45">
        <v>4.7833356399999997E-3</v>
      </c>
      <c r="F5643" s="45">
        <v>7.8280782000000003E-4</v>
      </c>
      <c r="G5643" s="45">
        <v>4.8356712000000002E-4</v>
      </c>
      <c r="H5643" s="45">
        <v>3.51696022E-3</v>
      </c>
    </row>
    <row r="5644" spans="1:8" x14ac:dyDescent="0.35">
      <c r="A5644" s="45" t="s">
        <v>191</v>
      </c>
      <c r="B5644" s="45" t="s">
        <v>71</v>
      </c>
      <c r="C5644" s="45" t="s">
        <v>40</v>
      </c>
      <c r="D5644" s="45">
        <v>73</v>
      </c>
      <c r="E5644" s="45">
        <v>5.1160575999999996E-3</v>
      </c>
      <c r="F5644" s="45">
        <v>8.5584704000000002E-4</v>
      </c>
      <c r="G5644" s="45">
        <v>4.5773058000000001E-4</v>
      </c>
      <c r="H5644" s="45">
        <v>3.8024794200000002E-3</v>
      </c>
    </row>
    <row r="5645" spans="1:8" x14ac:dyDescent="0.35">
      <c r="A5645" s="45" t="s">
        <v>191</v>
      </c>
      <c r="B5645" s="45" t="s">
        <v>69</v>
      </c>
      <c r="C5645" s="45" t="s">
        <v>41</v>
      </c>
      <c r="D5645" s="45">
        <v>86</v>
      </c>
      <c r="E5645" s="45">
        <v>5.1345819799999996E-3</v>
      </c>
      <c r="F5645" s="45">
        <v>8.9429885000000004E-4</v>
      </c>
      <c r="G5645" s="45">
        <v>7.8811346999999997E-4</v>
      </c>
      <c r="H5645" s="45">
        <v>3.4521692699999999E-3</v>
      </c>
    </row>
    <row r="5646" spans="1:8" x14ac:dyDescent="0.35">
      <c r="A5646" s="45" t="s">
        <v>191</v>
      </c>
      <c r="B5646" s="45" t="s">
        <v>70</v>
      </c>
      <c r="C5646" s="45" t="s">
        <v>41</v>
      </c>
      <c r="D5646" s="45">
        <v>244</v>
      </c>
      <c r="E5646" s="45">
        <v>7.1957534000000002E-3</v>
      </c>
      <c r="F5646" s="45">
        <v>8.8793046E-4</v>
      </c>
      <c r="G5646" s="45">
        <v>1.33495534E-3</v>
      </c>
      <c r="H5646" s="45">
        <v>4.9728670800000003E-3</v>
      </c>
    </row>
    <row r="5647" spans="1:8" x14ac:dyDescent="0.35">
      <c r="A5647" s="45" t="s">
        <v>191</v>
      </c>
      <c r="B5647" s="45" t="s">
        <v>71</v>
      </c>
      <c r="C5647" s="45" t="s">
        <v>41</v>
      </c>
      <c r="D5647" s="45">
        <v>46</v>
      </c>
      <c r="E5647" s="45">
        <v>6.5144421699999998E-3</v>
      </c>
      <c r="F5647" s="45">
        <v>9.5762862999999995E-4</v>
      </c>
      <c r="G5647" s="45">
        <v>1.3677533999999999E-3</v>
      </c>
      <c r="H5647" s="45">
        <v>4.1890596800000001E-3</v>
      </c>
    </row>
    <row r="5648" spans="1:8" x14ac:dyDescent="0.35">
      <c r="A5648" s="45" t="s">
        <v>191</v>
      </c>
      <c r="B5648" s="45" t="s">
        <v>69</v>
      </c>
      <c r="C5648" s="45" t="s">
        <v>42</v>
      </c>
      <c r="D5648" s="45">
        <v>44</v>
      </c>
      <c r="E5648" s="45">
        <v>6.3628469599999998E-3</v>
      </c>
      <c r="F5648" s="45">
        <v>1.21869715E-3</v>
      </c>
      <c r="G5648" s="45">
        <v>1.35153593E-3</v>
      </c>
      <c r="H5648" s="45">
        <v>3.7926134400000002E-3</v>
      </c>
    </row>
    <row r="5649" spans="1:8" x14ac:dyDescent="0.35">
      <c r="A5649" s="45" t="s">
        <v>191</v>
      </c>
      <c r="B5649" s="45" t="s">
        <v>70</v>
      </c>
      <c r="C5649" s="45" t="s">
        <v>42</v>
      </c>
      <c r="D5649" s="45">
        <v>113</v>
      </c>
      <c r="E5649" s="45">
        <v>8.0381430199999993E-3</v>
      </c>
      <c r="F5649" s="45">
        <v>9.9004400000000004E-4</v>
      </c>
      <c r="G5649" s="45">
        <v>1.5077021499999999E-3</v>
      </c>
      <c r="H5649" s="45">
        <v>5.5403963599999998E-3</v>
      </c>
    </row>
    <row r="5650" spans="1:8" x14ac:dyDescent="0.35">
      <c r="A5650" s="45" t="s">
        <v>191</v>
      </c>
      <c r="B5650" s="45" t="s">
        <v>71</v>
      </c>
      <c r="C5650" s="45" t="s">
        <v>42</v>
      </c>
      <c r="D5650" s="45">
        <v>27</v>
      </c>
      <c r="E5650" s="45">
        <v>7.37568561E-3</v>
      </c>
      <c r="F5650" s="45">
        <v>9.3321308000000002E-4</v>
      </c>
      <c r="G5650" s="45">
        <v>1.1248283100000001E-3</v>
      </c>
      <c r="H5650" s="45">
        <v>5.3176438199999997E-3</v>
      </c>
    </row>
    <row r="5651" spans="1:8" x14ac:dyDescent="0.35">
      <c r="A5651" s="45" t="s">
        <v>191</v>
      </c>
      <c r="B5651" s="45" t="s">
        <v>69</v>
      </c>
      <c r="C5651" s="45" t="s">
        <v>43</v>
      </c>
      <c r="D5651" s="45">
        <v>72</v>
      </c>
      <c r="E5651" s="45">
        <v>5.8101849899999999E-3</v>
      </c>
      <c r="F5651" s="45">
        <v>1.17846557E-3</v>
      </c>
      <c r="G5651" s="45">
        <v>9.2351444000000004E-4</v>
      </c>
      <c r="H5651" s="45">
        <v>3.7082044999999998E-3</v>
      </c>
    </row>
    <row r="5652" spans="1:8" x14ac:dyDescent="0.35">
      <c r="A5652" s="45" t="s">
        <v>191</v>
      </c>
      <c r="B5652" s="45" t="s">
        <v>70</v>
      </c>
      <c r="C5652" s="45" t="s">
        <v>43</v>
      </c>
      <c r="D5652" s="45">
        <v>215</v>
      </c>
      <c r="E5652" s="45">
        <v>6.8055014600000002E-3</v>
      </c>
      <c r="F5652" s="45">
        <v>7.9888002999999996E-4</v>
      </c>
      <c r="G5652" s="45">
        <v>1.13081371E-3</v>
      </c>
      <c r="H5652" s="45">
        <v>4.8758072600000001E-3</v>
      </c>
    </row>
    <row r="5653" spans="1:8" x14ac:dyDescent="0.35">
      <c r="A5653" s="45" t="s">
        <v>191</v>
      </c>
      <c r="B5653" s="45" t="s">
        <v>71</v>
      </c>
      <c r="C5653" s="45" t="s">
        <v>43</v>
      </c>
      <c r="D5653" s="45">
        <v>32</v>
      </c>
      <c r="E5653" s="45">
        <v>6.3339118400000003E-3</v>
      </c>
      <c r="F5653" s="45">
        <v>7.7184588999999997E-4</v>
      </c>
      <c r="G5653" s="45">
        <v>1.19683137E-3</v>
      </c>
      <c r="H5653" s="45">
        <v>4.3652341300000003E-3</v>
      </c>
    </row>
    <row r="5654" spans="1:8" x14ac:dyDescent="0.35">
      <c r="A5654" s="45" t="s">
        <v>191</v>
      </c>
      <c r="B5654" s="45" t="s">
        <v>69</v>
      </c>
      <c r="C5654" s="45" t="s">
        <v>44</v>
      </c>
      <c r="D5654" s="45">
        <v>13</v>
      </c>
      <c r="E5654" s="45">
        <v>6.9640310299999997E-3</v>
      </c>
      <c r="F5654" s="45">
        <v>5.6712948000000002E-4</v>
      </c>
      <c r="G5654" s="45">
        <v>8.9565507000000002E-4</v>
      </c>
      <c r="H5654" s="45">
        <v>5.5012461999999996E-3</v>
      </c>
    </row>
    <row r="5655" spans="1:8" x14ac:dyDescent="0.35">
      <c r="A5655" s="45" t="s">
        <v>191</v>
      </c>
      <c r="B5655" s="45" t="s">
        <v>70</v>
      </c>
      <c r="C5655" s="45" t="s">
        <v>44</v>
      </c>
      <c r="D5655" s="45">
        <v>75</v>
      </c>
      <c r="E5655" s="45">
        <v>6.9084874399999996E-3</v>
      </c>
      <c r="F5655" s="45">
        <v>6.7006145000000005E-4</v>
      </c>
      <c r="G5655" s="45">
        <v>1.01080225E-3</v>
      </c>
      <c r="H5655" s="45">
        <v>5.2276232199999998E-3</v>
      </c>
    </row>
    <row r="5656" spans="1:8" x14ac:dyDescent="0.35">
      <c r="A5656" s="45" t="s">
        <v>191</v>
      </c>
      <c r="B5656" s="45" t="s">
        <v>71</v>
      </c>
      <c r="C5656" s="45" t="s">
        <v>44</v>
      </c>
      <c r="D5656" s="45">
        <v>11</v>
      </c>
      <c r="E5656" s="45">
        <v>6.25631287E-3</v>
      </c>
      <c r="F5656" s="45">
        <v>8.1649809999999995E-4</v>
      </c>
      <c r="G5656" s="45">
        <v>1.2331647599999999E-3</v>
      </c>
      <c r="H5656" s="45">
        <v>4.20664961E-3</v>
      </c>
    </row>
    <row r="5657" spans="1:8" x14ac:dyDescent="0.35">
      <c r="A5657" s="45" t="s">
        <v>191</v>
      </c>
      <c r="B5657" s="45" t="s">
        <v>69</v>
      </c>
      <c r="C5657" s="45" t="s">
        <v>45</v>
      </c>
      <c r="D5657" s="45">
        <v>116</v>
      </c>
      <c r="E5657" s="45">
        <v>5.2346740799999996E-3</v>
      </c>
      <c r="F5657" s="45">
        <v>7.5650518999999998E-4</v>
      </c>
      <c r="G5657" s="45">
        <v>9.4338653999999995E-4</v>
      </c>
      <c r="H5657" s="45">
        <v>3.5347818200000001E-3</v>
      </c>
    </row>
    <row r="5658" spans="1:8" x14ac:dyDescent="0.35">
      <c r="A5658" s="45" t="s">
        <v>191</v>
      </c>
      <c r="B5658" s="45" t="s">
        <v>70</v>
      </c>
      <c r="C5658" s="45" t="s">
        <v>45</v>
      </c>
      <c r="D5658" s="45">
        <v>260</v>
      </c>
      <c r="E5658" s="45">
        <v>6.1491272599999997E-3</v>
      </c>
      <c r="F5658" s="45">
        <v>6.7583664000000002E-4</v>
      </c>
      <c r="G5658" s="45">
        <v>1.19333132E-3</v>
      </c>
      <c r="H5658" s="45">
        <v>4.2799588199999997E-3</v>
      </c>
    </row>
    <row r="5659" spans="1:8" x14ac:dyDescent="0.35">
      <c r="A5659" s="45" t="s">
        <v>191</v>
      </c>
      <c r="B5659" s="45" t="s">
        <v>71</v>
      </c>
      <c r="C5659" s="45" t="s">
        <v>45</v>
      </c>
      <c r="D5659" s="45">
        <v>37</v>
      </c>
      <c r="E5659" s="45">
        <v>5.8192565199999997E-3</v>
      </c>
      <c r="F5659" s="45">
        <v>6.6566544000000005E-4</v>
      </c>
      <c r="G5659" s="45">
        <v>9.653401E-4</v>
      </c>
      <c r="H5659" s="45">
        <v>4.1882505199999998E-3</v>
      </c>
    </row>
    <row r="5660" spans="1:8" x14ac:dyDescent="0.35">
      <c r="A5660" s="45" t="s">
        <v>191</v>
      </c>
      <c r="B5660" s="45" t="s">
        <v>69</v>
      </c>
      <c r="C5660" s="45" t="s">
        <v>46</v>
      </c>
      <c r="D5660" s="45">
        <v>41</v>
      </c>
      <c r="E5660" s="45">
        <v>6.1701103699999997E-3</v>
      </c>
      <c r="F5660" s="45">
        <v>8.0764430000000004E-4</v>
      </c>
      <c r="G5660" s="45">
        <v>1.51394513E-3</v>
      </c>
      <c r="H5660" s="45">
        <v>3.8485205E-3</v>
      </c>
    </row>
    <row r="5661" spans="1:8" x14ac:dyDescent="0.35">
      <c r="A5661" s="45" t="s">
        <v>191</v>
      </c>
      <c r="B5661" s="45" t="s">
        <v>70</v>
      </c>
      <c r="C5661" s="45" t="s">
        <v>46</v>
      </c>
      <c r="D5661" s="45">
        <v>140</v>
      </c>
      <c r="E5661" s="45">
        <v>7.6666664299999999E-3</v>
      </c>
      <c r="F5661" s="45">
        <v>6.9923917999999998E-4</v>
      </c>
      <c r="G5661" s="45">
        <v>1.41955997E-3</v>
      </c>
      <c r="H5661" s="45">
        <v>5.5478668300000004E-3</v>
      </c>
    </row>
    <row r="5662" spans="1:8" x14ac:dyDescent="0.35">
      <c r="A5662" s="45" t="s">
        <v>191</v>
      </c>
      <c r="B5662" s="45" t="s">
        <v>71</v>
      </c>
      <c r="C5662" s="45" t="s">
        <v>46</v>
      </c>
      <c r="D5662" s="45">
        <v>16</v>
      </c>
      <c r="E5662" s="45">
        <v>6.3129338499999998E-3</v>
      </c>
      <c r="F5662" s="45">
        <v>8.8613975000000002E-4</v>
      </c>
      <c r="G5662" s="45">
        <v>1.4749708199999999E-3</v>
      </c>
      <c r="H5662" s="45">
        <v>3.9518226499999998E-3</v>
      </c>
    </row>
    <row r="5663" spans="1:8" x14ac:dyDescent="0.35">
      <c r="A5663" s="45" t="s">
        <v>191</v>
      </c>
      <c r="B5663" s="45" t="s">
        <v>69</v>
      </c>
      <c r="C5663" s="45" t="s">
        <v>47</v>
      </c>
      <c r="D5663" s="45">
        <v>16</v>
      </c>
      <c r="E5663" s="45">
        <v>5.8000576699999999E-3</v>
      </c>
      <c r="F5663" s="45">
        <v>8.9698819999999997E-5</v>
      </c>
      <c r="G5663" s="45">
        <v>9.9247663999999999E-4</v>
      </c>
      <c r="H5663" s="45">
        <v>4.7070309799999996E-3</v>
      </c>
    </row>
    <row r="5664" spans="1:8" x14ac:dyDescent="0.35">
      <c r="A5664" s="45" t="s">
        <v>191</v>
      </c>
      <c r="B5664" s="45" t="s">
        <v>70</v>
      </c>
      <c r="C5664" s="45" t="s">
        <v>47</v>
      </c>
      <c r="D5664" s="45">
        <v>109</v>
      </c>
      <c r="E5664" s="45">
        <v>7.3122661499999998E-3</v>
      </c>
      <c r="F5664" s="45">
        <v>3.784401E-4</v>
      </c>
      <c r="G5664" s="45">
        <v>1.4866842499999999E-3</v>
      </c>
      <c r="H5664" s="45">
        <v>5.43535484E-3</v>
      </c>
    </row>
    <row r="5665" spans="1:8" x14ac:dyDescent="0.35">
      <c r="A5665" s="45" t="s">
        <v>191</v>
      </c>
      <c r="B5665" s="45" t="s">
        <v>71</v>
      </c>
      <c r="C5665" s="45" t="s">
        <v>47</v>
      </c>
      <c r="D5665" s="45">
        <v>19</v>
      </c>
      <c r="E5665" s="45">
        <v>6.62158851E-3</v>
      </c>
      <c r="F5665" s="45">
        <v>4.7392761999999998E-4</v>
      </c>
      <c r="G5665" s="45">
        <v>2.10769959E-3</v>
      </c>
      <c r="H5665" s="45">
        <v>4.0289958599999997E-3</v>
      </c>
    </row>
    <row r="5666" spans="1:8" x14ac:dyDescent="0.35">
      <c r="A5666" s="45" t="s">
        <v>191</v>
      </c>
      <c r="B5666" s="45" t="s">
        <v>69</v>
      </c>
      <c r="C5666" s="45" t="s">
        <v>48</v>
      </c>
      <c r="D5666" s="45">
        <v>124</v>
      </c>
      <c r="E5666" s="45">
        <v>5.1989057899999996E-3</v>
      </c>
      <c r="F5666" s="45">
        <v>1.10747063E-3</v>
      </c>
      <c r="G5666" s="45">
        <v>5.6218244000000002E-4</v>
      </c>
      <c r="H5666" s="45">
        <v>3.5292522899999998E-3</v>
      </c>
    </row>
    <row r="5667" spans="1:8" x14ac:dyDescent="0.35">
      <c r="A5667" s="45" t="s">
        <v>191</v>
      </c>
      <c r="B5667" s="45" t="s">
        <v>70</v>
      </c>
      <c r="C5667" s="45" t="s">
        <v>48</v>
      </c>
      <c r="D5667" s="45">
        <v>301</v>
      </c>
      <c r="E5667" s="45">
        <v>5.3016947099999998E-3</v>
      </c>
      <c r="F5667" s="45">
        <v>9.1465923999999997E-4</v>
      </c>
      <c r="G5667" s="45">
        <v>6.8163968000000004E-4</v>
      </c>
      <c r="H5667" s="45">
        <v>3.7053953600000001E-3</v>
      </c>
    </row>
    <row r="5668" spans="1:8" x14ac:dyDescent="0.35">
      <c r="A5668" s="45" t="s">
        <v>191</v>
      </c>
      <c r="B5668" s="45" t="s">
        <v>71</v>
      </c>
      <c r="C5668" s="45" t="s">
        <v>48</v>
      </c>
      <c r="D5668" s="45">
        <v>31</v>
      </c>
      <c r="E5668" s="45">
        <v>5.2930851199999998E-3</v>
      </c>
      <c r="F5668" s="45">
        <v>9.6139464000000001E-4</v>
      </c>
      <c r="G5668" s="45">
        <v>6.6793581000000005E-4</v>
      </c>
      <c r="H5668" s="45">
        <v>3.66375422E-3</v>
      </c>
    </row>
    <row r="5669" spans="1:8" x14ac:dyDescent="0.35">
      <c r="A5669" s="45" t="s">
        <v>191</v>
      </c>
      <c r="B5669" s="45" t="s">
        <v>69</v>
      </c>
      <c r="C5669" s="45" t="s">
        <v>49</v>
      </c>
      <c r="D5669" s="45">
        <v>67</v>
      </c>
      <c r="E5669" s="45">
        <v>6.5046293999999998E-3</v>
      </c>
      <c r="F5669" s="45">
        <v>8.8222061000000002E-4</v>
      </c>
      <c r="G5669" s="45">
        <v>1.0845078199999999E-3</v>
      </c>
      <c r="H5669" s="45">
        <v>4.5266720099999998E-3</v>
      </c>
    </row>
    <row r="5670" spans="1:8" x14ac:dyDescent="0.35">
      <c r="A5670" s="45" t="s">
        <v>191</v>
      </c>
      <c r="B5670" s="45" t="s">
        <v>70</v>
      </c>
      <c r="C5670" s="45" t="s">
        <v>49</v>
      </c>
      <c r="D5670" s="45">
        <v>267</v>
      </c>
      <c r="E5670" s="45">
        <v>6.9877927899999999E-3</v>
      </c>
      <c r="F5670" s="45">
        <v>9.7777060999999993E-4</v>
      </c>
      <c r="G5670" s="45">
        <v>9.3563577000000005E-4</v>
      </c>
      <c r="H5670" s="45">
        <v>5.0636355000000001E-3</v>
      </c>
    </row>
    <row r="5671" spans="1:8" x14ac:dyDescent="0.35">
      <c r="A5671" s="45" t="s">
        <v>191</v>
      </c>
      <c r="B5671" s="45" t="s">
        <v>71</v>
      </c>
      <c r="C5671" s="45" t="s">
        <v>49</v>
      </c>
      <c r="D5671" s="45">
        <v>34</v>
      </c>
      <c r="E5671" s="45">
        <v>6.0089866699999999E-3</v>
      </c>
      <c r="F5671" s="45">
        <v>9.8379604999999991E-4</v>
      </c>
      <c r="G5671" s="45">
        <v>8.5409831999999999E-4</v>
      </c>
      <c r="H5671" s="45">
        <v>4.1595177000000004E-3</v>
      </c>
    </row>
    <row r="5672" spans="1:8" x14ac:dyDescent="0.35">
      <c r="A5672" s="45" t="s">
        <v>191</v>
      </c>
      <c r="B5672" s="45" t="s">
        <v>69</v>
      </c>
      <c r="C5672" s="45" t="s">
        <v>50</v>
      </c>
      <c r="D5672" s="45">
        <v>42</v>
      </c>
      <c r="E5672" s="45">
        <v>6.9940473899999999E-3</v>
      </c>
      <c r="F5672" s="45">
        <v>1.0559962000000001E-3</v>
      </c>
      <c r="G5672" s="45">
        <v>2.11805527E-3</v>
      </c>
      <c r="H5672" s="45">
        <v>3.8197197999999999E-3</v>
      </c>
    </row>
    <row r="5673" spans="1:8" x14ac:dyDescent="0.35">
      <c r="A5673" s="45" t="s">
        <v>191</v>
      </c>
      <c r="B5673" s="45" t="s">
        <v>70</v>
      </c>
      <c r="C5673" s="45" t="s">
        <v>50</v>
      </c>
      <c r="D5673" s="45">
        <v>95</v>
      </c>
      <c r="E5673" s="45">
        <v>8.7933720899999995E-3</v>
      </c>
      <c r="F5673" s="45">
        <v>9.8757283000000008E-4</v>
      </c>
      <c r="G5673" s="45">
        <v>2.3585524199999999E-3</v>
      </c>
      <c r="H5673" s="45">
        <v>5.4471245399999998E-3</v>
      </c>
    </row>
    <row r="5674" spans="1:8" x14ac:dyDescent="0.35">
      <c r="A5674" s="45" t="s">
        <v>191</v>
      </c>
      <c r="B5674" s="45" t="s">
        <v>71</v>
      </c>
      <c r="C5674" s="45" t="s">
        <v>50</v>
      </c>
      <c r="D5674" s="45">
        <v>25</v>
      </c>
      <c r="E5674" s="45">
        <v>6.96898121E-3</v>
      </c>
      <c r="F5674" s="45">
        <v>8.8055532000000001E-4</v>
      </c>
      <c r="G5674" s="45">
        <v>2.1953701299999998E-3</v>
      </c>
      <c r="H5674" s="45">
        <v>3.8930553199999999E-3</v>
      </c>
    </row>
    <row r="5675" spans="1:8" x14ac:dyDescent="0.35">
      <c r="A5675" s="45" t="s">
        <v>191</v>
      </c>
      <c r="B5675" s="45" t="s">
        <v>69</v>
      </c>
      <c r="C5675" s="45" t="s">
        <v>51</v>
      </c>
      <c r="D5675" s="45">
        <v>96</v>
      </c>
      <c r="E5675" s="45">
        <v>6.0859131500000004E-3</v>
      </c>
      <c r="F5675" s="45">
        <v>8.6926094999999995E-4</v>
      </c>
      <c r="G5675" s="45">
        <v>6.5260877000000001E-4</v>
      </c>
      <c r="H5675" s="45">
        <v>4.5640429800000003E-3</v>
      </c>
    </row>
    <row r="5676" spans="1:8" x14ac:dyDescent="0.35">
      <c r="A5676" s="45" t="s">
        <v>191</v>
      </c>
      <c r="B5676" s="45" t="s">
        <v>70</v>
      </c>
      <c r="C5676" s="45" t="s">
        <v>51</v>
      </c>
      <c r="D5676" s="45">
        <v>192</v>
      </c>
      <c r="E5676" s="45">
        <v>6.8359975200000004E-3</v>
      </c>
      <c r="F5676" s="45">
        <v>8.0023846999999996E-4</v>
      </c>
      <c r="G5676" s="45">
        <v>6.9679519000000005E-4</v>
      </c>
      <c r="H5676" s="45">
        <v>5.3389633999999997E-3</v>
      </c>
    </row>
    <row r="5677" spans="1:8" x14ac:dyDescent="0.35">
      <c r="A5677" s="45" t="s">
        <v>191</v>
      </c>
      <c r="B5677" s="45" t="s">
        <v>71</v>
      </c>
      <c r="C5677" s="45" t="s">
        <v>51</v>
      </c>
      <c r="D5677" s="45">
        <v>37</v>
      </c>
      <c r="E5677" s="45">
        <v>6.5252750099999996E-3</v>
      </c>
      <c r="F5677" s="45">
        <v>8.9714687999999999E-4</v>
      </c>
      <c r="G5677" s="45">
        <v>7.1634114999999995E-4</v>
      </c>
      <c r="H5677" s="45">
        <v>4.91178655E-3</v>
      </c>
    </row>
    <row r="5678" spans="1:8" x14ac:dyDescent="0.35">
      <c r="A5678" s="45" t="s">
        <v>191</v>
      </c>
      <c r="B5678" s="45" t="s">
        <v>69</v>
      </c>
      <c r="C5678" s="45" t="s">
        <v>52</v>
      </c>
      <c r="D5678" s="45">
        <v>144</v>
      </c>
      <c r="E5678" s="45">
        <v>4.5982025299999996E-3</v>
      </c>
      <c r="F5678" s="45">
        <v>8.6861797000000005E-4</v>
      </c>
      <c r="G5678" s="45">
        <v>7.4990332000000003E-4</v>
      </c>
      <c r="H5678" s="45">
        <v>2.97968081E-3</v>
      </c>
    </row>
    <row r="5679" spans="1:8" x14ac:dyDescent="0.35">
      <c r="A5679" s="45" t="s">
        <v>191</v>
      </c>
      <c r="B5679" s="45" t="s">
        <v>70</v>
      </c>
      <c r="C5679" s="45" t="s">
        <v>52</v>
      </c>
      <c r="D5679" s="45">
        <v>230</v>
      </c>
      <c r="E5679" s="45">
        <v>4.6757243900000002E-3</v>
      </c>
      <c r="F5679" s="45">
        <v>5.9742327000000003E-4</v>
      </c>
      <c r="G5679" s="45">
        <v>5.6395909999999998E-4</v>
      </c>
      <c r="H5679" s="45">
        <v>3.5143415499999998E-3</v>
      </c>
    </row>
    <row r="5680" spans="1:8" x14ac:dyDescent="0.35">
      <c r="A5680" s="45" t="s">
        <v>191</v>
      </c>
      <c r="B5680" s="45" t="s">
        <v>71</v>
      </c>
      <c r="C5680" s="45" t="s">
        <v>52</v>
      </c>
      <c r="D5680" s="45">
        <v>37</v>
      </c>
      <c r="E5680" s="45">
        <v>4.3324572199999996E-3</v>
      </c>
      <c r="F5680" s="45">
        <v>7.4449426999999996E-4</v>
      </c>
      <c r="G5680" s="45">
        <v>5.3240716000000005E-4</v>
      </c>
      <c r="H5680" s="45">
        <v>3.0555552799999999E-3</v>
      </c>
    </row>
    <row r="5681" spans="1:8" x14ac:dyDescent="0.35">
      <c r="A5681" s="45" t="s">
        <v>191</v>
      </c>
      <c r="B5681" s="45" t="s">
        <v>69</v>
      </c>
      <c r="C5681" s="45" t="s">
        <v>53</v>
      </c>
      <c r="D5681" s="45">
        <v>35</v>
      </c>
      <c r="E5681" s="45">
        <v>5.0624997900000001E-3</v>
      </c>
      <c r="F5681" s="45">
        <v>6.9808177999999995E-4</v>
      </c>
      <c r="G5681" s="45">
        <v>8.9616375999999995E-4</v>
      </c>
      <c r="H5681" s="45">
        <v>3.4682536999999999E-3</v>
      </c>
    </row>
    <row r="5682" spans="1:8" x14ac:dyDescent="0.35">
      <c r="A5682" s="45" t="s">
        <v>191</v>
      </c>
      <c r="B5682" s="45" t="s">
        <v>70</v>
      </c>
      <c r="C5682" s="45" t="s">
        <v>53</v>
      </c>
      <c r="D5682" s="45">
        <v>120</v>
      </c>
      <c r="E5682" s="45">
        <v>6.4963346099999996E-3</v>
      </c>
      <c r="F5682" s="45">
        <v>8.6554758999999996E-4</v>
      </c>
      <c r="G5682" s="45">
        <v>9.2206766000000001E-4</v>
      </c>
      <c r="H5682" s="45">
        <v>4.7087189099999996E-3</v>
      </c>
    </row>
    <row r="5683" spans="1:8" x14ac:dyDescent="0.35">
      <c r="A5683" s="45" t="s">
        <v>191</v>
      </c>
      <c r="B5683" s="45" t="s">
        <v>71</v>
      </c>
      <c r="C5683" s="45" t="s">
        <v>53</v>
      </c>
      <c r="D5683" s="45">
        <v>32</v>
      </c>
      <c r="E5683" s="45">
        <v>5.4318574599999999E-3</v>
      </c>
      <c r="F5683" s="45">
        <v>6.7708315000000003E-4</v>
      </c>
      <c r="G5683" s="45">
        <v>1.0022422400000001E-3</v>
      </c>
      <c r="H5683" s="45">
        <v>3.7525315699999998E-3</v>
      </c>
    </row>
    <row r="5684" spans="1:8" x14ac:dyDescent="0.35">
      <c r="A5684" s="45" t="s">
        <v>191</v>
      </c>
      <c r="B5684" s="45" t="s">
        <v>69</v>
      </c>
      <c r="C5684" s="45" t="s">
        <v>54</v>
      </c>
      <c r="D5684" s="45">
        <v>358</v>
      </c>
      <c r="E5684" s="45">
        <v>4.5111082699999996E-3</v>
      </c>
      <c r="F5684" s="45">
        <v>1.04266866E-3</v>
      </c>
      <c r="G5684" s="45">
        <v>5.5904692000000001E-4</v>
      </c>
      <c r="H5684" s="45">
        <v>2.8980444500000002E-3</v>
      </c>
    </row>
    <row r="5685" spans="1:8" x14ac:dyDescent="0.35">
      <c r="A5685" s="45" t="s">
        <v>191</v>
      </c>
      <c r="B5685" s="45" t="s">
        <v>70</v>
      </c>
      <c r="C5685" s="45" t="s">
        <v>54</v>
      </c>
      <c r="D5685" s="45">
        <v>668</v>
      </c>
      <c r="E5685" s="45">
        <v>4.6035184100000001E-3</v>
      </c>
      <c r="F5685" s="45">
        <v>7.3292626999999996E-4</v>
      </c>
      <c r="G5685" s="45">
        <v>5.4197138000000003E-4</v>
      </c>
      <c r="H5685" s="45">
        <v>3.31621455E-3</v>
      </c>
    </row>
    <row r="5686" spans="1:8" x14ac:dyDescent="0.35">
      <c r="A5686" s="45" t="s">
        <v>191</v>
      </c>
      <c r="B5686" s="45" t="s">
        <v>71</v>
      </c>
      <c r="C5686" s="45" t="s">
        <v>54</v>
      </c>
      <c r="D5686" s="45">
        <v>128</v>
      </c>
      <c r="E5686" s="45">
        <v>4.2285153699999998E-3</v>
      </c>
      <c r="F5686" s="45">
        <v>9.6453602999999998E-4</v>
      </c>
      <c r="G5686" s="45">
        <v>5.8268204999999997E-4</v>
      </c>
      <c r="H5686" s="45">
        <v>2.6693609999999999E-3</v>
      </c>
    </row>
    <row r="5687" spans="1:8" x14ac:dyDescent="0.35">
      <c r="A5687" s="45" t="s">
        <v>191</v>
      </c>
      <c r="B5687" s="45" t="s">
        <v>69</v>
      </c>
      <c r="C5687" s="45" t="s">
        <v>55</v>
      </c>
      <c r="D5687" s="45">
        <v>95</v>
      </c>
      <c r="E5687" s="45">
        <v>5.31091593E-3</v>
      </c>
      <c r="F5687" s="45">
        <v>8.3187110999999997E-4</v>
      </c>
      <c r="G5687" s="45">
        <v>8.6902992999999997E-4</v>
      </c>
      <c r="H5687" s="45">
        <v>3.6100143499999998E-3</v>
      </c>
    </row>
    <row r="5688" spans="1:8" x14ac:dyDescent="0.35">
      <c r="A5688" s="45" t="s">
        <v>191</v>
      </c>
      <c r="B5688" s="45" t="s">
        <v>70</v>
      </c>
      <c r="C5688" s="45" t="s">
        <v>55</v>
      </c>
      <c r="D5688" s="45">
        <v>148</v>
      </c>
      <c r="E5688" s="45">
        <v>6.4882067200000004E-3</v>
      </c>
      <c r="F5688" s="45">
        <v>8.6195545999999997E-4</v>
      </c>
      <c r="G5688" s="45">
        <v>9.4187914000000005E-4</v>
      </c>
      <c r="H5688" s="45">
        <v>4.6843716299999998E-3</v>
      </c>
    </row>
    <row r="5689" spans="1:8" x14ac:dyDescent="0.35">
      <c r="A5689" s="45" t="s">
        <v>191</v>
      </c>
      <c r="B5689" s="45" t="s">
        <v>71</v>
      </c>
      <c r="C5689" s="45" t="s">
        <v>55</v>
      </c>
      <c r="D5689" s="45">
        <v>23</v>
      </c>
      <c r="E5689" s="45">
        <v>8.2452694999999993E-3</v>
      </c>
      <c r="F5689" s="45">
        <v>8.3132028000000005E-4</v>
      </c>
      <c r="G5689" s="45">
        <v>1.6938404199999999E-3</v>
      </c>
      <c r="H5689" s="45">
        <v>5.7201084399999998E-3</v>
      </c>
    </row>
    <row r="5690" spans="1:8" x14ac:dyDescent="0.35">
      <c r="A5690" s="45" t="s">
        <v>191</v>
      </c>
      <c r="B5690" s="45" t="s">
        <v>69</v>
      </c>
      <c r="C5690" s="45" t="s">
        <v>56</v>
      </c>
      <c r="D5690" s="45">
        <v>166</v>
      </c>
      <c r="E5690" s="45">
        <v>6.0316262599999998E-3</v>
      </c>
      <c r="F5690" s="45">
        <v>1.26492057E-3</v>
      </c>
      <c r="G5690" s="45">
        <v>7.1396673999999999E-4</v>
      </c>
      <c r="H5690" s="45">
        <v>4.05273848E-3</v>
      </c>
    </row>
    <row r="5691" spans="1:8" x14ac:dyDescent="0.35">
      <c r="A5691" s="45" t="s">
        <v>191</v>
      </c>
      <c r="B5691" s="45" t="s">
        <v>70</v>
      </c>
      <c r="C5691" s="45" t="s">
        <v>56</v>
      </c>
      <c r="D5691" s="45">
        <v>428</v>
      </c>
      <c r="E5691" s="45">
        <v>6.0421261299999996E-3</v>
      </c>
      <c r="F5691" s="45">
        <v>9.2489807999999996E-4</v>
      </c>
      <c r="G5691" s="45">
        <v>7.4847458000000002E-4</v>
      </c>
      <c r="H5691" s="45">
        <v>4.3687530100000004E-3</v>
      </c>
    </row>
    <row r="5692" spans="1:8" x14ac:dyDescent="0.35">
      <c r="A5692" s="45" t="s">
        <v>191</v>
      </c>
      <c r="B5692" s="45" t="s">
        <v>71</v>
      </c>
      <c r="C5692" s="45" t="s">
        <v>56</v>
      </c>
      <c r="D5692" s="45">
        <v>47</v>
      </c>
      <c r="E5692" s="45">
        <v>6.3310183000000004E-3</v>
      </c>
      <c r="F5692" s="45">
        <v>1.1566684200000001E-3</v>
      </c>
      <c r="G5692" s="45">
        <v>1.12588628E-3</v>
      </c>
      <c r="H5692" s="45">
        <v>4.0484631399999998E-3</v>
      </c>
    </row>
    <row r="5693" spans="1:8" x14ac:dyDescent="0.35">
      <c r="A5693" s="45" t="s">
        <v>7</v>
      </c>
      <c r="B5693" s="45" t="s">
        <v>72</v>
      </c>
      <c r="C5693" s="45" t="s">
        <v>9</v>
      </c>
      <c r="D5693" s="45">
        <v>17269</v>
      </c>
      <c r="E5693" s="45">
        <v>5.4897441499999998E-3</v>
      </c>
      <c r="F5693" s="45">
        <v>8.6203739000000003E-4</v>
      </c>
      <c r="G5693" s="45">
        <v>1.2577844E-3</v>
      </c>
      <c r="H5693" s="45">
        <v>3.3699218800000001E-3</v>
      </c>
    </row>
    <row r="5694" spans="1:8" x14ac:dyDescent="0.35">
      <c r="A5694" s="45" t="s">
        <v>7</v>
      </c>
      <c r="B5694" s="45" t="s">
        <v>73</v>
      </c>
      <c r="C5694" s="45" t="s">
        <v>9</v>
      </c>
      <c r="D5694" s="45">
        <v>2776</v>
      </c>
      <c r="E5694" s="45">
        <v>5.1740236399999999E-3</v>
      </c>
      <c r="F5694" s="45">
        <v>8.3829876999999998E-4</v>
      </c>
      <c r="G5694" s="45">
        <v>1.25864279E-3</v>
      </c>
      <c r="H5694" s="45">
        <v>3.07708159E-3</v>
      </c>
    </row>
    <row r="5695" spans="1:8" x14ac:dyDescent="0.35">
      <c r="A5695" s="45" t="s">
        <v>7</v>
      </c>
      <c r="B5695" s="45" t="s">
        <v>72</v>
      </c>
      <c r="C5695" s="45" t="s">
        <v>14</v>
      </c>
      <c r="D5695" s="45">
        <v>351</v>
      </c>
      <c r="E5695" s="45">
        <v>5.6688559500000001E-3</v>
      </c>
      <c r="F5695" s="45">
        <v>1.0789277099999999E-3</v>
      </c>
      <c r="G5695" s="45">
        <v>1.3427242299999999E-3</v>
      </c>
      <c r="H5695" s="45">
        <v>3.2472034999999999E-3</v>
      </c>
    </row>
    <row r="5696" spans="1:8" x14ac:dyDescent="0.35">
      <c r="A5696" s="45" t="s">
        <v>7</v>
      </c>
      <c r="B5696" s="45" t="s">
        <v>73</v>
      </c>
      <c r="C5696" s="45" t="s">
        <v>14</v>
      </c>
      <c r="D5696" s="45">
        <v>59</v>
      </c>
      <c r="E5696" s="45">
        <v>5.09533877E-3</v>
      </c>
      <c r="F5696" s="45">
        <v>9.4750445999999995E-4</v>
      </c>
      <c r="G5696" s="45">
        <v>1.14563693E-3</v>
      </c>
      <c r="H5696" s="45">
        <v>3.0021968999999998E-3</v>
      </c>
    </row>
    <row r="5697" spans="1:8" x14ac:dyDescent="0.35">
      <c r="A5697" s="45" t="s">
        <v>7</v>
      </c>
      <c r="B5697" s="45" t="s">
        <v>72</v>
      </c>
      <c r="C5697" s="45" t="s">
        <v>15</v>
      </c>
      <c r="D5697" s="45">
        <v>213</v>
      </c>
      <c r="E5697" s="45">
        <v>5.45497498E-3</v>
      </c>
      <c r="F5697" s="45">
        <v>6.6488411999999998E-4</v>
      </c>
      <c r="G5697" s="45">
        <v>1.6236847799999999E-3</v>
      </c>
      <c r="H5697" s="45">
        <v>3.1664056299999998E-3</v>
      </c>
    </row>
    <row r="5698" spans="1:8" x14ac:dyDescent="0.35">
      <c r="A5698" s="45" t="s">
        <v>7</v>
      </c>
      <c r="B5698" s="45" t="s">
        <v>73</v>
      </c>
      <c r="C5698" s="45" t="s">
        <v>15</v>
      </c>
      <c r="D5698" s="45">
        <v>64</v>
      </c>
      <c r="E5698" s="45">
        <v>5.1555263799999999E-3</v>
      </c>
      <c r="F5698" s="45">
        <v>6.9227404000000005E-4</v>
      </c>
      <c r="G5698" s="45">
        <v>1.4406102699999999E-3</v>
      </c>
      <c r="H5698" s="45">
        <v>3.02264153E-3</v>
      </c>
    </row>
    <row r="5699" spans="1:8" x14ac:dyDescent="0.35">
      <c r="A5699" s="45" t="s">
        <v>7</v>
      </c>
      <c r="B5699" s="45" t="s">
        <v>72</v>
      </c>
      <c r="C5699" s="45" t="s">
        <v>16</v>
      </c>
      <c r="D5699" s="45">
        <v>259</v>
      </c>
      <c r="E5699" s="45">
        <v>5.8395893600000004E-3</v>
      </c>
      <c r="F5699" s="45">
        <v>9.9849826000000005E-4</v>
      </c>
      <c r="G5699" s="45">
        <v>1.0841642800000001E-3</v>
      </c>
      <c r="H5699" s="45">
        <v>3.7569263199999999E-3</v>
      </c>
    </row>
    <row r="5700" spans="1:8" x14ac:dyDescent="0.35">
      <c r="A5700" s="45" t="s">
        <v>7</v>
      </c>
      <c r="B5700" s="45" t="s">
        <v>73</v>
      </c>
      <c r="C5700" s="45" t="s">
        <v>16</v>
      </c>
      <c r="D5700" s="45">
        <v>43</v>
      </c>
      <c r="E5700" s="45">
        <v>5.8247197900000002E-3</v>
      </c>
      <c r="F5700" s="45">
        <v>8.3737055000000001E-4</v>
      </c>
      <c r="G5700" s="45">
        <v>1.03789817E-3</v>
      </c>
      <c r="H5700" s="45">
        <v>3.9494506200000003E-3</v>
      </c>
    </row>
    <row r="5701" spans="1:8" x14ac:dyDescent="0.35">
      <c r="A5701" s="45" t="s">
        <v>7</v>
      </c>
      <c r="B5701" s="45" t="s">
        <v>72</v>
      </c>
      <c r="C5701" s="45" t="s">
        <v>17</v>
      </c>
      <c r="D5701" s="45">
        <v>260</v>
      </c>
      <c r="E5701" s="45">
        <v>6.5251511100000003E-3</v>
      </c>
      <c r="F5701" s="45">
        <v>1.35398837E-3</v>
      </c>
      <c r="G5701" s="45">
        <v>1.05043602E-3</v>
      </c>
      <c r="H5701" s="45">
        <v>4.1207262399999998E-3</v>
      </c>
    </row>
    <row r="5702" spans="1:8" x14ac:dyDescent="0.35">
      <c r="A5702" s="45" t="s">
        <v>7</v>
      </c>
      <c r="B5702" s="45" t="s">
        <v>73</v>
      </c>
      <c r="C5702" s="45" t="s">
        <v>17</v>
      </c>
      <c r="D5702" s="45">
        <v>52</v>
      </c>
      <c r="E5702" s="45">
        <v>6.5707351299999998E-3</v>
      </c>
      <c r="F5702" s="45">
        <v>1.35950831E-3</v>
      </c>
      <c r="G5702" s="45">
        <v>1.40024019E-3</v>
      </c>
      <c r="H5702" s="45">
        <v>3.8109862200000001E-3</v>
      </c>
    </row>
    <row r="5703" spans="1:8" x14ac:dyDescent="0.35">
      <c r="A5703" s="45" t="s">
        <v>7</v>
      </c>
      <c r="B5703" s="45" t="s">
        <v>72</v>
      </c>
      <c r="C5703" s="45" t="s">
        <v>18</v>
      </c>
      <c r="D5703" s="45">
        <v>258</v>
      </c>
      <c r="E5703" s="45">
        <v>6.8154247100000002E-3</v>
      </c>
      <c r="F5703" s="45">
        <v>6.9345728000000004E-4</v>
      </c>
      <c r="G5703" s="45">
        <v>1.8905215699999999E-3</v>
      </c>
      <c r="H5703" s="45">
        <v>4.2314453499999998E-3</v>
      </c>
    </row>
    <row r="5704" spans="1:8" x14ac:dyDescent="0.35">
      <c r="A5704" s="45" t="s">
        <v>7</v>
      </c>
      <c r="B5704" s="45" t="s">
        <v>73</v>
      </c>
      <c r="C5704" s="45" t="s">
        <v>18</v>
      </c>
      <c r="D5704" s="45">
        <v>21</v>
      </c>
      <c r="E5704" s="45">
        <v>5.6294089500000003E-3</v>
      </c>
      <c r="F5704" s="45">
        <v>5.7484542999999995E-4</v>
      </c>
      <c r="G5704" s="45">
        <v>2.04971319E-3</v>
      </c>
      <c r="H5704" s="45">
        <v>3.00484986E-3</v>
      </c>
    </row>
    <row r="5705" spans="1:8" x14ac:dyDescent="0.35">
      <c r="A5705" s="45" t="s">
        <v>7</v>
      </c>
      <c r="B5705" s="45" t="s">
        <v>72</v>
      </c>
      <c r="C5705" s="45" t="s">
        <v>19</v>
      </c>
      <c r="D5705" s="45">
        <v>280</v>
      </c>
      <c r="E5705" s="45">
        <v>5.9124501499999999E-3</v>
      </c>
      <c r="F5705" s="45">
        <v>1.0858545900000001E-3</v>
      </c>
      <c r="G5705" s="45">
        <v>1.3471392999999999E-3</v>
      </c>
      <c r="H5705" s="45">
        <v>3.4794557700000002E-3</v>
      </c>
    </row>
    <row r="5706" spans="1:8" x14ac:dyDescent="0.35">
      <c r="A5706" s="45" t="s">
        <v>7</v>
      </c>
      <c r="B5706" s="45" t="s">
        <v>73</v>
      </c>
      <c r="C5706" s="45" t="s">
        <v>19</v>
      </c>
      <c r="D5706" s="45">
        <v>26</v>
      </c>
      <c r="E5706" s="45">
        <v>6.1044334800000001E-3</v>
      </c>
      <c r="F5706" s="45">
        <v>1.0385503099999999E-3</v>
      </c>
      <c r="G5706" s="45">
        <v>1.38666284E-3</v>
      </c>
      <c r="H5706" s="45">
        <v>3.6792198299999998E-3</v>
      </c>
    </row>
    <row r="5707" spans="1:8" x14ac:dyDescent="0.35">
      <c r="A5707" s="45" t="s">
        <v>7</v>
      </c>
      <c r="B5707" s="45" t="s">
        <v>72</v>
      </c>
      <c r="C5707" s="45" t="s">
        <v>20</v>
      </c>
      <c r="D5707" s="45">
        <v>139</v>
      </c>
      <c r="E5707" s="45">
        <v>4.2766617499999998E-3</v>
      </c>
      <c r="F5707" s="45">
        <v>6.3540809000000003E-4</v>
      </c>
      <c r="G5707" s="45">
        <v>7.9219933000000003E-4</v>
      </c>
      <c r="H5707" s="45">
        <v>2.8490538599999999E-3</v>
      </c>
    </row>
    <row r="5708" spans="1:8" x14ac:dyDescent="0.35">
      <c r="A5708" s="45" t="s">
        <v>7</v>
      </c>
      <c r="B5708" s="45" t="s">
        <v>73</v>
      </c>
      <c r="C5708" s="45" t="s">
        <v>20</v>
      </c>
      <c r="D5708" s="45">
        <v>15</v>
      </c>
      <c r="E5708" s="45">
        <v>3.7060182799999999E-3</v>
      </c>
      <c r="F5708" s="45">
        <v>6.4660475999999995E-4</v>
      </c>
      <c r="G5708" s="45">
        <v>6.8749971000000003E-4</v>
      </c>
      <c r="H5708" s="45">
        <v>2.3719133700000001E-3</v>
      </c>
    </row>
    <row r="5709" spans="1:8" x14ac:dyDescent="0.35">
      <c r="A5709" s="45" t="s">
        <v>7</v>
      </c>
      <c r="B5709" s="45" t="s">
        <v>72</v>
      </c>
      <c r="C5709" s="45" t="s">
        <v>21</v>
      </c>
      <c r="D5709" s="45">
        <v>152</v>
      </c>
      <c r="E5709" s="45">
        <v>7.2638734099999998E-3</v>
      </c>
      <c r="F5709" s="45">
        <v>1.17354995E-3</v>
      </c>
      <c r="G5709" s="45">
        <v>1.89868092E-3</v>
      </c>
      <c r="H5709" s="45">
        <v>4.1916420600000004E-3</v>
      </c>
    </row>
    <row r="5710" spans="1:8" x14ac:dyDescent="0.35">
      <c r="A5710" s="45" t="s">
        <v>7</v>
      </c>
      <c r="B5710" s="45" t="s">
        <v>73</v>
      </c>
      <c r="C5710" s="45" t="s">
        <v>21</v>
      </c>
      <c r="D5710" s="45">
        <v>21</v>
      </c>
      <c r="E5710" s="45">
        <v>6.0080464900000002E-3</v>
      </c>
      <c r="F5710" s="45">
        <v>1.19212929E-3</v>
      </c>
      <c r="G5710" s="45">
        <v>1.5206126599999999E-3</v>
      </c>
      <c r="H5710" s="45">
        <v>3.29530393E-3</v>
      </c>
    </row>
    <row r="5711" spans="1:8" x14ac:dyDescent="0.35">
      <c r="A5711" s="45" t="s">
        <v>7</v>
      </c>
      <c r="B5711" s="45" t="s">
        <v>72</v>
      </c>
      <c r="C5711" s="45" t="s">
        <v>22</v>
      </c>
      <c r="D5711" s="45">
        <v>149</v>
      </c>
      <c r="E5711" s="45">
        <v>5.87426956E-3</v>
      </c>
      <c r="F5711" s="45">
        <v>8.0777691000000001E-4</v>
      </c>
      <c r="G5711" s="45">
        <v>1.4492447200000001E-3</v>
      </c>
      <c r="H5711" s="45">
        <v>3.61724746E-3</v>
      </c>
    </row>
    <row r="5712" spans="1:8" x14ac:dyDescent="0.35">
      <c r="A5712" s="45" t="s">
        <v>7</v>
      </c>
      <c r="B5712" s="45" t="s">
        <v>73</v>
      </c>
      <c r="C5712" s="45" t="s">
        <v>22</v>
      </c>
      <c r="D5712" s="45">
        <v>23</v>
      </c>
      <c r="E5712" s="45">
        <v>6.9348829600000004E-3</v>
      </c>
      <c r="F5712" s="45">
        <v>8.3383622000000001E-4</v>
      </c>
      <c r="G5712" s="45">
        <v>1.6988725100000001E-3</v>
      </c>
      <c r="H5712" s="45">
        <v>4.4021737200000003E-3</v>
      </c>
    </row>
    <row r="5713" spans="1:8" x14ac:dyDescent="0.35">
      <c r="A5713" s="45" t="s">
        <v>7</v>
      </c>
      <c r="B5713" s="45" t="s">
        <v>72</v>
      </c>
      <c r="C5713" s="45" t="s">
        <v>23</v>
      </c>
      <c r="D5713" s="45">
        <v>313</v>
      </c>
      <c r="E5713" s="45">
        <v>5.7328272400000001E-3</v>
      </c>
      <c r="F5713" s="45">
        <v>4.2535624000000001E-4</v>
      </c>
      <c r="G5713" s="45">
        <v>1.1875071699999999E-3</v>
      </c>
      <c r="H5713" s="45">
        <v>4.1199633700000002E-3</v>
      </c>
    </row>
    <row r="5714" spans="1:8" x14ac:dyDescent="0.35">
      <c r="A5714" s="45" t="s">
        <v>7</v>
      </c>
      <c r="B5714" s="45" t="s">
        <v>73</v>
      </c>
      <c r="C5714" s="45" t="s">
        <v>23</v>
      </c>
      <c r="D5714" s="45">
        <v>61</v>
      </c>
      <c r="E5714" s="45">
        <v>5.9255462000000004E-3</v>
      </c>
      <c r="F5714" s="45">
        <v>4.4664512000000003E-4</v>
      </c>
      <c r="G5714" s="45">
        <v>1.2553124499999999E-3</v>
      </c>
      <c r="H5714" s="45">
        <v>4.2235881199999999E-3</v>
      </c>
    </row>
    <row r="5715" spans="1:8" x14ac:dyDescent="0.35">
      <c r="A5715" s="45" t="s">
        <v>7</v>
      </c>
      <c r="B5715" s="45" t="s">
        <v>72</v>
      </c>
      <c r="C5715" s="45" t="s">
        <v>24</v>
      </c>
      <c r="D5715" s="45">
        <v>504</v>
      </c>
      <c r="E5715" s="45">
        <v>6.9524128699999998E-3</v>
      </c>
      <c r="F5715" s="45">
        <v>1.11715052E-3</v>
      </c>
      <c r="G5715" s="45">
        <v>1.9614378799999999E-3</v>
      </c>
      <c r="H5715" s="45">
        <v>3.8738239800000002E-3</v>
      </c>
    </row>
    <row r="5716" spans="1:8" x14ac:dyDescent="0.35">
      <c r="A5716" s="45" t="s">
        <v>7</v>
      </c>
      <c r="B5716" s="45" t="s">
        <v>73</v>
      </c>
      <c r="C5716" s="45" t="s">
        <v>24</v>
      </c>
      <c r="D5716" s="45">
        <v>94</v>
      </c>
      <c r="E5716" s="45">
        <v>6.3638935900000001E-3</v>
      </c>
      <c r="F5716" s="45">
        <v>1.04745346E-3</v>
      </c>
      <c r="G5716" s="45">
        <v>2.0772998100000001E-3</v>
      </c>
      <c r="H5716" s="45">
        <v>3.23913982E-3</v>
      </c>
    </row>
    <row r="5717" spans="1:8" x14ac:dyDescent="0.35">
      <c r="A5717" s="45" t="s">
        <v>7</v>
      </c>
      <c r="B5717" s="45" t="s">
        <v>72</v>
      </c>
      <c r="C5717" s="45" t="s">
        <v>25</v>
      </c>
      <c r="D5717" s="45">
        <v>389</v>
      </c>
      <c r="E5717" s="45">
        <v>6.54869418E-3</v>
      </c>
      <c r="F5717" s="45">
        <v>7.9655787999999999E-4</v>
      </c>
      <c r="G5717" s="45">
        <v>1.99017519E-3</v>
      </c>
      <c r="H5717" s="45">
        <v>3.7619606100000001E-3</v>
      </c>
    </row>
    <row r="5718" spans="1:8" x14ac:dyDescent="0.35">
      <c r="A5718" s="45" t="s">
        <v>7</v>
      </c>
      <c r="B5718" s="45" t="s">
        <v>73</v>
      </c>
      <c r="C5718" s="45" t="s">
        <v>25</v>
      </c>
      <c r="D5718" s="45">
        <v>72</v>
      </c>
      <c r="E5718" s="45">
        <v>5.7257906799999996E-3</v>
      </c>
      <c r="F5718" s="45">
        <v>7.8028524000000004E-4</v>
      </c>
      <c r="G5718" s="45">
        <v>1.84124203E-3</v>
      </c>
      <c r="H5718" s="45">
        <v>3.1042628999999999E-3</v>
      </c>
    </row>
    <row r="5719" spans="1:8" x14ac:dyDescent="0.35">
      <c r="A5719" s="45" t="s">
        <v>7</v>
      </c>
      <c r="B5719" s="45" t="s">
        <v>72</v>
      </c>
      <c r="C5719" s="45" t="s">
        <v>26</v>
      </c>
      <c r="D5719" s="45">
        <v>260</v>
      </c>
      <c r="E5719" s="45">
        <v>5.86467212E-3</v>
      </c>
      <c r="F5719" s="45">
        <v>6.6720061999999997E-4</v>
      </c>
      <c r="G5719" s="45">
        <v>1.2886838800000001E-3</v>
      </c>
      <c r="H5719" s="45">
        <v>3.9087871599999997E-3</v>
      </c>
    </row>
    <row r="5720" spans="1:8" x14ac:dyDescent="0.35">
      <c r="A5720" s="45" t="s">
        <v>7</v>
      </c>
      <c r="B5720" s="45" t="s">
        <v>73</v>
      </c>
      <c r="C5720" s="45" t="s">
        <v>26</v>
      </c>
      <c r="D5720" s="45">
        <v>26</v>
      </c>
      <c r="E5720" s="45">
        <v>4.6790417399999997E-3</v>
      </c>
      <c r="F5720" s="45">
        <v>6.2143853000000003E-4</v>
      </c>
      <c r="G5720" s="45">
        <v>1.3368052799999999E-3</v>
      </c>
      <c r="H5720" s="45">
        <v>2.7207974799999999E-3</v>
      </c>
    </row>
    <row r="5721" spans="1:8" x14ac:dyDescent="0.35">
      <c r="A5721" s="45" t="s">
        <v>7</v>
      </c>
      <c r="B5721" s="45" t="s">
        <v>72</v>
      </c>
      <c r="C5721" s="45" t="s">
        <v>27</v>
      </c>
      <c r="D5721" s="45">
        <v>217</v>
      </c>
      <c r="E5721" s="45">
        <v>5.0142940099999998E-3</v>
      </c>
      <c r="F5721" s="45">
        <v>4.2914723000000001E-4</v>
      </c>
      <c r="G5721" s="45">
        <v>1.2592270200000001E-3</v>
      </c>
      <c r="H5721" s="45">
        <v>3.3259192799999998E-3</v>
      </c>
    </row>
    <row r="5722" spans="1:8" x14ac:dyDescent="0.35">
      <c r="A5722" s="45" t="s">
        <v>7</v>
      </c>
      <c r="B5722" s="45" t="s">
        <v>73</v>
      </c>
      <c r="C5722" s="45" t="s">
        <v>27</v>
      </c>
      <c r="D5722" s="45">
        <v>59</v>
      </c>
      <c r="E5722" s="45">
        <v>4.2600436899999997E-3</v>
      </c>
      <c r="F5722" s="45">
        <v>3.9626468000000001E-4</v>
      </c>
      <c r="G5722" s="45">
        <v>1.13857478E-3</v>
      </c>
      <c r="H5722" s="45">
        <v>2.7252037900000001E-3</v>
      </c>
    </row>
    <row r="5723" spans="1:8" x14ac:dyDescent="0.35">
      <c r="A5723" s="45" t="s">
        <v>7</v>
      </c>
      <c r="B5723" s="45" t="s">
        <v>72</v>
      </c>
      <c r="C5723" s="45" t="s">
        <v>28</v>
      </c>
      <c r="D5723" s="45">
        <v>447</v>
      </c>
      <c r="E5723" s="45">
        <v>5.78139216E-3</v>
      </c>
      <c r="F5723" s="45">
        <v>6.9169955000000002E-4</v>
      </c>
      <c r="G5723" s="45">
        <v>1.8584024799999999E-3</v>
      </c>
      <c r="H5723" s="45">
        <v>3.2312896300000001E-3</v>
      </c>
    </row>
    <row r="5724" spans="1:8" x14ac:dyDescent="0.35">
      <c r="A5724" s="45" t="s">
        <v>7</v>
      </c>
      <c r="B5724" s="45" t="s">
        <v>73</v>
      </c>
      <c r="C5724" s="45" t="s">
        <v>28</v>
      </c>
      <c r="D5724" s="45">
        <v>99</v>
      </c>
      <c r="E5724" s="45">
        <v>6.3188596299999997E-3</v>
      </c>
      <c r="F5724" s="45">
        <v>7.4494923000000002E-4</v>
      </c>
      <c r="G5724" s="45">
        <v>2.3041757799999998E-3</v>
      </c>
      <c r="H5724" s="45">
        <v>3.2697341400000001E-3</v>
      </c>
    </row>
    <row r="5725" spans="1:8" x14ac:dyDescent="0.35">
      <c r="A5725" s="45" t="s">
        <v>7</v>
      </c>
      <c r="B5725" s="45" t="s">
        <v>72</v>
      </c>
      <c r="C5725" s="45" t="s">
        <v>29</v>
      </c>
      <c r="D5725" s="45">
        <v>176</v>
      </c>
      <c r="E5725" s="45">
        <v>6.4400513100000001E-3</v>
      </c>
      <c r="F5725" s="45">
        <v>7.8618191E-4</v>
      </c>
      <c r="G5725" s="45">
        <v>1.7750418500000001E-3</v>
      </c>
      <c r="H5725" s="45">
        <v>3.8788271000000001E-3</v>
      </c>
    </row>
    <row r="5726" spans="1:8" x14ac:dyDescent="0.35">
      <c r="A5726" s="45" t="s">
        <v>7</v>
      </c>
      <c r="B5726" s="45" t="s">
        <v>73</v>
      </c>
      <c r="C5726" s="45" t="s">
        <v>29</v>
      </c>
      <c r="D5726" s="45">
        <v>33</v>
      </c>
      <c r="E5726" s="45">
        <v>6.2436866100000002E-3</v>
      </c>
      <c r="F5726" s="45">
        <v>7.5336678000000002E-4</v>
      </c>
      <c r="G5726" s="45">
        <v>1.92936281E-3</v>
      </c>
      <c r="H5726" s="45">
        <v>3.5609564899999999E-3</v>
      </c>
    </row>
    <row r="5727" spans="1:8" x14ac:dyDescent="0.35">
      <c r="A5727" s="45" t="s">
        <v>7</v>
      </c>
      <c r="B5727" s="45" t="s">
        <v>72</v>
      </c>
      <c r="C5727" s="45" t="s">
        <v>30</v>
      </c>
      <c r="D5727" s="45">
        <v>2481</v>
      </c>
      <c r="E5727" s="45">
        <v>4.99908074E-3</v>
      </c>
      <c r="F5727" s="45">
        <v>1.0455197900000001E-3</v>
      </c>
      <c r="G5727" s="45">
        <v>8.7517423999999996E-4</v>
      </c>
      <c r="H5727" s="45">
        <v>3.0783862400000001E-3</v>
      </c>
    </row>
    <row r="5728" spans="1:8" x14ac:dyDescent="0.35">
      <c r="A5728" s="45" t="s">
        <v>7</v>
      </c>
      <c r="B5728" s="45" t="s">
        <v>73</v>
      </c>
      <c r="C5728" s="45" t="s">
        <v>30</v>
      </c>
      <c r="D5728" s="45">
        <v>529</v>
      </c>
      <c r="E5728" s="45">
        <v>4.2782938899999998E-3</v>
      </c>
      <c r="F5728" s="45">
        <v>9.6806493999999996E-4</v>
      </c>
      <c r="G5728" s="45">
        <v>8.4149401999999995E-4</v>
      </c>
      <c r="H5728" s="45">
        <v>2.4687344400000002E-3</v>
      </c>
    </row>
    <row r="5729" spans="1:8" x14ac:dyDescent="0.35">
      <c r="A5729" s="45" t="s">
        <v>7</v>
      </c>
      <c r="B5729" s="45" t="s">
        <v>72</v>
      </c>
      <c r="C5729" s="45" t="s">
        <v>31</v>
      </c>
      <c r="D5729" s="45">
        <v>1300</v>
      </c>
      <c r="E5729" s="45">
        <v>4.8610752600000001E-3</v>
      </c>
      <c r="F5729" s="45">
        <v>1.04584199E-3</v>
      </c>
      <c r="G5729" s="45">
        <v>8.4064256999999995E-4</v>
      </c>
      <c r="H5729" s="45">
        <v>2.97459022E-3</v>
      </c>
    </row>
    <row r="5730" spans="1:8" x14ac:dyDescent="0.35">
      <c r="A5730" s="45" t="s">
        <v>7</v>
      </c>
      <c r="B5730" s="45" t="s">
        <v>73</v>
      </c>
      <c r="C5730" s="45" t="s">
        <v>31</v>
      </c>
      <c r="D5730" s="45">
        <v>117</v>
      </c>
      <c r="E5730" s="45">
        <v>4.5040951999999997E-3</v>
      </c>
      <c r="F5730" s="45">
        <v>1.2049894699999999E-3</v>
      </c>
      <c r="G5730" s="45">
        <v>7.9208190999999998E-4</v>
      </c>
      <c r="H5730" s="45">
        <v>2.5070233400000001E-3</v>
      </c>
    </row>
    <row r="5731" spans="1:8" x14ac:dyDescent="0.35">
      <c r="A5731" s="45" t="s">
        <v>7</v>
      </c>
      <c r="B5731" s="45" t="s">
        <v>72</v>
      </c>
      <c r="C5731" s="45" t="s">
        <v>159</v>
      </c>
      <c r="D5731" s="45">
        <v>442</v>
      </c>
      <c r="E5731" s="45">
        <v>4.9612187700000003E-3</v>
      </c>
      <c r="F5731" s="45">
        <v>6.8289632000000002E-4</v>
      </c>
      <c r="G5731" s="45">
        <v>1.24248445E-3</v>
      </c>
      <c r="H5731" s="45">
        <v>3.0358375000000002E-3</v>
      </c>
    </row>
    <row r="5732" spans="1:8" x14ac:dyDescent="0.35">
      <c r="A5732" s="45" t="s">
        <v>7</v>
      </c>
      <c r="B5732" s="45" t="s">
        <v>73</v>
      </c>
      <c r="C5732" s="45" t="s">
        <v>159</v>
      </c>
      <c r="D5732" s="45">
        <v>78</v>
      </c>
      <c r="E5732" s="45">
        <v>5.3197706499999997E-3</v>
      </c>
      <c r="F5732" s="45">
        <v>6.9503773999999999E-4</v>
      </c>
      <c r="G5732" s="45">
        <v>1.45046867E-3</v>
      </c>
      <c r="H5732" s="45">
        <v>3.17426379E-3</v>
      </c>
    </row>
    <row r="5733" spans="1:8" x14ac:dyDescent="0.35">
      <c r="A5733" s="45" t="s">
        <v>7</v>
      </c>
      <c r="B5733" s="45" t="s">
        <v>72</v>
      </c>
      <c r="C5733" s="45" t="s">
        <v>33</v>
      </c>
      <c r="D5733" s="45">
        <v>261</v>
      </c>
      <c r="E5733" s="45">
        <v>6.4197971899999998E-3</v>
      </c>
      <c r="F5733" s="45">
        <v>6.5302589999999998E-4</v>
      </c>
      <c r="G5733" s="45">
        <v>1.98843452E-3</v>
      </c>
      <c r="H5733" s="45">
        <v>3.7783362799999999E-3</v>
      </c>
    </row>
    <row r="5734" spans="1:8" x14ac:dyDescent="0.35">
      <c r="A5734" s="45" t="s">
        <v>7</v>
      </c>
      <c r="B5734" s="45" t="s">
        <v>73</v>
      </c>
      <c r="C5734" s="45" t="s">
        <v>33</v>
      </c>
      <c r="D5734" s="45">
        <v>49</v>
      </c>
      <c r="E5734" s="45">
        <v>5.5281554299999999E-3</v>
      </c>
      <c r="F5734" s="45">
        <v>6.1106365000000002E-4</v>
      </c>
      <c r="G5734" s="45">
        <v>1.9338149700000001E-3</v>
      </c>
      <c r="H5734" s="45">
        <v>2.9832763800000002E-3</v>
      </c>
    </row>
    <row r="5735" spans="1:8" x14ac:dyDescent="0.35">
      <c r="A5735" s="45" t="s">
        <v>7</v>
      </c>
      <c r="B5735" s="45" t="s">
        <v>72</v>
      </c>
      <c r="C5735" s="45" t="s">
        <v>34</v>
      </c>
      <c r="D5735" s="45">
        <v>270</v>
      </c>
      <c r="E5735" s="45">
        <v>5.1333588100000004E-3</v>
      </c>
      <c r="F5735" s="45">
        <v>8.1820107E-4</v>
      </c>
      <c r="G5735" s="45">
        <v>1.40903611E-3</v>
      </c>
      <c r="H5735" s="45">
        <v>2.90612117E-3</v>
      </c>
    </row>
    <row r="5736" spans="1:8" x14ac:dyDescent="0.35">
      <c r="A5736" s="45" t="s">
        <v>7</v>
      </c>
      <c r="B5736" s="45" t="s">
        <v>73</v>
      </c>
      <c r="C5736" s="45" t="s">
        <v>34</v>
      </c>
      <c r="D5736" s="45">
        <v>60</v>
      </c>
      <c r="E5736" s="45">
        <v>5.1566355600000001E-3</v>
      </c>
      <c r="F5736" s="45">
        <v>8.6303990999999996E-4</v>
      </c>
      <c r="G5736" s="45">
        <v>1.36265411E-3</v>
      </c>
      <c r="H5736" s="45">
        <v>2.9309410999999999E-3</v>
      </c>
    </row>
    <row r="5737" spans="1:8" x14ac:dyDescent="0.35">
      <c r="A5737" s="45" t="s">
        <v>7</v>
      </c>
      <c r="B5737" s="45" t="s">
        <v>72</v>
      </c>
      <c r="C5737" s="45" t="s">
        <v>35</v>
      </c>
      <c r="D5737" s="45">
        <v>373</v>
      </c>
      <c r="E5737" s="45">
        <v>5.5644918800000004E-3</v>
      </c>
      <c r="F5737" s="45">
        <v>1.0282615999999999E-3</v>
      </c>
      <c r="G5737" s="45">
        <v>1.43822587E-3</v>
      </c>
      <c r="H5737" s="45">
        <v>3.09800393E-3</v>
      </c>
    </row>
    <row r="5738" spans="1:8" x14ac:dyDescent="0.35">
      <c r="A5738" s="45" t="s">
        <v>7</v>
      </c>
      <c r="B5738" s="45" t="s">
        <v>73</v>
      </c>
      <c r="C5738" s="45" t="s">
        <v>35</v>
      </c>
      <c r="D5738" s="45">
        <v>37</v>
      </c>
      <c r="E5738" s="45">
        <v>5.5233356499999999E-3</v>
      </c>
      <c r="F5738" s="45">
        <v>1.0210207499999999E-3</v>
      </c>
      <c r="G5738" s="45">
        <v>1.3178801299999999E-3</v>
      </c>
      <c r="H5738" s="45">
        <v>3.1844342199999999E-3</v>
      </c>
    </row>
    <row r="5739" spans="1:8" x14ac:dyDescent="0.35">
      <c r="A5739" s="45" t="s">
        <v>7</v>
      </c>
      <c r="B5739" s="45" t="s">
        <v>72</v>
      </c>
      <c r="C5739" s="45" t="s">
        <v>36</v>
      </c>
      <c r="D5739" s="45">
        <v>421</v>
      </c>
      <c r="E5739" s="45">
        <v>5.0892108500000003E-3</v>
      </c>
      <c r="F5739" s="45">
        <v>3.1687095999999998E-4</v>
      </c>
      <c r="G5739" s="45">
        <v>1.3398431600000001E-3</v>
      </c>
      <c r="H5739" s="45">
        <v>3.4324962300000001E-3</v>
      </c>
    </row>
    <row r="5740" spans="1:8" x14ac:dyDescent="0.35">
      <c r="A5740" s="45" t="s">
        <v>7</v>
      </c>
      <c r="B5740" s="45" t="s">
        <v>73</v>
      </c>
      <c r="C5740" s="45" t="s">
        <v>36</v>
      </c>
      <c r="D5740" s="45">
        <v>63</v>
      </c>
      <c r="E5740" s="45">
        <v>4.8688268899999996E-3</v>
      </c>
      <c r="F5740" s="45">
        <v>3.0368144000000001E-4</v>
      </c>
      <c r="G5740" s="45">
        <v>1.35692215E-3</v>
      </c>
      <c r="H5740" s="45">
        <v>3.2082228499999998E-3</v>
      </c>
    </row>
    <row r="5741" spans="1:8" x14ac:dyDescent="0.35">
      <c r="A5741" s="45" t="s">
        <v>7</v>
      </c>
      <c r="B5741" s="45" t="s">
        <v>72</v>
      </c>
      <c r="C5741" s="45" t="s">
        <v>37</v>
      </c>
      <c r="D5741" s="45">
        <v>591</v>
      </c>
      <c r="E5741" s="45">
        <v>5.2910554100000003E-3</v>
      </c>
      <c r="F5741" s="45">
        <v>9.7848882999999995E-4</v>
      </c>
      <c r="G5741" s="45">
        <v>9.2273352E-4</v>
      </c>
      <c r="H5741" s="45">
        <v>3.38983259E-3</v>
      </c>
    </row>
    <row r="5742" spans="1:8" x14ac:dyDescent="0.35">
      <c r="A5742" s="45" t="s">
        <v>7</v>
      </c>
      <c r="B5742" s="45" t="s">
        <v>73</v>
      </c>
      <c r="C5742" s="45" t="s">
        <v>37</v>
      </c>
      <c r="D5742" s="45">
        <v>131</v>
      </c>
      <c r="E5742" s="45">
        <v>5.83359816E-3</v>
      </c>
      <c r="F5742" s="45">
        <v>1.0232009E-3</v>
      </c>
      <c r="G5742" s="45">
        <v>9.6029450000000005E-4</v>
      </c>
      <c r="H5742" s="45">
        <v>3.85010226E-3</v>
      </c>
    </row>
    <row r="5743" spans="1:8" x14ac:dyDescent="0.35">
      <c r="A5743" s="45" t="s">
        <v>7</v>
      </c>
      <c r="B5743" s="45" t="s">
        <v>72</v>
      </c>
      <c r="C5743" s="45" t="s">
        <v>38</v>
      </c>
      <c r="D5743" s="45">
        <v>314</v>
      </c>
      <c r="E5743" s="45">
        <v>5.7714818300000003E-3</v>
      </c>
      <c r="F5743" s="45">
        <v>8.8969221000000001E-4</v>
      </c>
      <c r="G5743" s="45">
        <v>1.55612298E-3</v>
      </c>
      <c r="H5743" s="45">
        <v>3.3256662000000002E-3</v>
      </c>
    </row>
    <row r="5744" spans="1:8" x14ac:dyDescent="0.35">
      <c r="A5744" s="45" t="s">
        <v>7</v>
      </c>
      <c r="B5744" s="45" t="s">
        <v>73</v>
      </c>
      <c r="C5744" s="45" t="s">
        <v>38</v>
      </c>
      <c r="D5744" s="45">
        <v>33</v>
      </c>
      <c r="E5744" s="45">
        <v>5.8150951500000004E-3</v>
      </c>
      <c r="F5744" s="45">
        <v>7.7896998E-4</v>
      </c>
      <c r="G5744" s="45">
        <v>1.4344834900000001E-3</v>
      </c>
      <c r="H5744" s="45">
        <v>3.6016412100000001E-3</v>
      </c>
    </row>
    <row r="5745" spans="1:8" x14ac:dyDescent="0.35">
      <c r="A5745" s="45" t="s">
        <v>7</v>
      </c>
      <c r="B5745" s="45" t="s">
        <v>72</v>
      </c>
      <c r="C5745" s="45" t="s">
        <v>39</v>
      </c>
      <c r="D5745" s="45">
        <v>299</v>
      </c>
      <c r="E5745" s="45">
        <v>6.8576580199999999E-3</v>
      </c>
      <c r="F5745" s="45">
        <v>6.1253537999999999E-4</v>
      </c>
      <c r="G5745" s="45">
        <v>1.9761858299999998E-3</v>
      </c>
      <c r="H5745" s="45">
        <v>4.2689363199999997E-3</v>
      </c>
    </row>
    <row r="5746" spans="1:8" x14ac:dyDescent="0.35">
      <c r="A5746" s="45" t="s">
        <v>7</v>
      </c>
      <c r="B5746" s="45" t="s">
        <v>73</v>
      </c>
      <c r="C5746" s="45" t="s">
        <v>39</v>
      </c>
      <c r="D5746" s="45">
        <v>24</v>
      </c>
      <c r="E5746" s="45">
        <v>6.5017358999999997E-3</v>
      </c>
      <c r="F5746" s="45">
        <v>6.4091411000000002E-4</v>
      </c>
      <c r="G5746" s="45">
        <v>2.1363810100000001E-3</v>
      </c>
      <c r="H5746" s="45">
        <v>3.7244403299999999E-3</v>
      </c>
    </row>
    <row r="5747" spans="1:8" x14ac:dyDescent="0.35">
      <c r="A5747" s="45" t="s">
        <v>7</v>
      </c>
      <c r="B5747" s="45" t="s">
        <v>72</v>
      </c>
      <c r="C5747" s="45" t="s">
        <v>40</v>
      </c>
      <c r="D5747" s="45">
        <v>528</v>
      </c>
      <c r="E5747" s="45">
        <v>4.4626602300000002E-3</v>
      </c>
      <c r="F5747" s="45">
        <v>9.8649229999999994E-4</v>
      </c>
      <c r="G5747" s="45">
        <v>1.0250725500000001E-3</v>
      </c>
      <c r="H5747" s="45">
        <v>2.4510948999999999E-3</v>
      </c>
    </row>
    <row r="5748" spans="1:8" x14ac:dyDescent="0.35">
      <c r="A5748" s="45" t="s">
        <v>7</v>
      </c>
      <c r="B5748" s="45" t="s">
        <v>73</v>
      </c>
      <c r="C5748" s="45" t="s">
        <v>40</v>
      </c>
      <c r="D5748" s="45">
        <v>104</v>
      </c>
      <c r="E5748" s="45">
        <v>4.2441236699999997E-3</v>
      </c>
      <c r="F5748" s="45">
        <v>8.2565411999999995E-4</v>
      </c>
      <c r="G5748" s="45">
        <v>1.0366583999999999E-3</v>
      </c>
      <c r="H5748" s="45">
        <v>2.3818106499999998E-3</v>
      </c>
    </row>
    <row r="5749" spans="1:8" x14ac:dyDescent="0.35">
      <c r="A5749" s="45" t="s">
        <v>7</v>
      </c>
      <c r="B5749" s="45" t="s">
        <v>72</v>
      </c>
      <c r="C5749" s="45" t="s">
        <v>41</v>
      </c>
      <c r="D5749" s="45">
        <v>248</v>
      </c>
      <c r="E5749" s="45">
        <v>6.3013363899999996E-3</v>
      </c>
      <c r="F5749" s="45">
        <v>7.0065126999999995E-4</v>
      </c>
      <c r="G5749" s="45">
        <v>1.4241242199999999E-3</v>
      </c>
      <c r="H5749" s="45">
        <v>4.1765604000000003E-3</v>
      </c>
    </row>
    <row r="5750" spans="1:8" x14ac:dyDescent="0.35">
      <c r="A5750" s="45" t="s">
        <v>7</v>
      </c>
      <c r="B5750" s="45" t="s">
        <v>73</v>
      </c>
      <c r="C5750" s="45" t="s">
        <v>41</v>
      </c>
      <c r="D5750" s="45">
        <v>51</v>
      </c>
      <c r="E5750" s="45">
        <v>5.5777957199999997E-3</v>
      </c>
      <c r="F5750" s="45">
        <v>5.8119979999999996E-4</v>
      </c>
      <c r="G5750" s="45">
        <v>1.3105934300000001E-3</v>
      </c>
      <c r="H5750" s="45">
        <v>3.6860019799999999E-3</v>
      </c>
    </row>
    <row r="5751" spans="1:8" x14ac:dyDescent="0.35">
      <c r="A5751" s="45" t="s">
        <v>7</v>
      </c>
      <c r="B5751" s="45" t="s">
        <v>72</v>
      </c>
      <c r="C5751" s="45" t="s">
        <v>42</v>
      </c>
      <c r="D5751" s="45">
        <v>289</v>
      </c>
      <c r="E5751" s="45">
        <v>6.9571796799999999E-3</v>
      </c>
      <c r="F5751" s="45">
        <v>9.4482867000000002E-4</v>
      </c>
      <c r="G5751" s="45">
        <v>1.9707561899999998E-3</v>
      </c>
      <c r="H5751" s="45">
        <v>4.0415943300000003E-3</v>
      </c>
    </row>
    <row r="5752" spans="1:8" x14ac:dyDescent="0.35">
      <c r="A5752" s="45" t="s">
        <v>7</v>
      </c>
      <c r="B5752" s="45" t="s">
        <v>73</v>
      </c>
      <c r="C5752" s="45" t="s">
        <v>42</v>
      </c>
      <c r="D5752" s="45">
        <v>36</v>
      </c>
      <c r="E5752" s="45">
        <v>6.1140044300000002E-3</v>
      </c>
      <c r="F5752" s="45">
        <v>9.6547047999999999E-4</v>
      </c>
      <c r="G5752" s="45">
        <v>1.7287162900000001E-3</v>
      </c>
      <c r="H5752" s="45">
        <v>3.4198171399999998E-3</v>
      </c>
    </row>
    <row r="5753" spans="1:8" x14ac:dyDescent="0.35">
      <c r="A5753" s="45" t="s">
        <v>7</v>
      </c>
      <c r="B5753" s="45" t="s">
        <v>72</v>
      </c>
      <c r="C5753" s="45" t="s">
        <v>43</v>
      </c>
      <c r="D5753" s="45">
        <v>247</v>
      </c>
      <c r="E5753" s="45">
        <v>6.5156880400000002E-3</v>
      </c>
      <c r="F5753" s="45">
        <v>1.01575361E-3</v>
      </c>
      <c r="G5753" s="45">
        <v>1.6122635900000001E-3</v>
      </c>
      <c r="H5753" s="45">
        <v>3.8876703500000001E-3</v>
      </c>
    </row>
    <row r="5754" spans="1:8" x14ac:dyDescent="0.35">
      <c r="A5754" s="45" t="s">
        <v>7</v>
      </c>
      <c r="B5754" s="45" t="s">
        <v>73</v>
      </c>
      <c r="C5754" s="45" t="s">
        <v>43</v>
      </c>
      <c r="D5754" s="45">
        <v>39</v>
      </c>
      <c r="E5754" s="45">
        <v>6.3203345499999999E-3</v>
      </c>
      <c r="F5754" s="45">
        <v>7.4222442000000004E-4</v>
      </c>
      <c r="G5754" s="45">
        <v>1.9408829099999999E-3</v>
      </c>
      <c r="H5754" s="45">
        <v>3.63722674E-3</v>
      </c>
    </row>
    <row r="5755" spans="1:8" x14ac:dyDescent="0.35">
      <c r="A5755" s="45" t="s">
        <v>7</v>
      </c>
      <c r="B5755" s="45" t="s">
        <v>72</v>
      </c>
      <c r="C5755" s="45" t="s">
        <v>44</v>
      </c>
      <c r="D5755" s="45">
        <v>145</v>
      </c>
      <c r="E5755" s="45">
        <v>6.4900221000000003E-3</v>
      </c>
      <c r="F5755" s="45">
        <v>5.7910256E-4</v>
      </c>
      <c r="G5755" s="45">
        <v>1.45809363E-3</v>
      </c>
      <c r="H5755" s="45">
        <v>4.4528254499999996E-3</v>
      </c>
    </row>
    <row r="5756" spans="1:8" x14ac:dyDescent="0.35">
      <c r="A5756" s="45" t="s">
        <v>7</v>
      </c>
      <c r="B5756" s="45" t="s">
        <v>73</v>
      </c>
      <c r="C5756" s="45" t="s">
        <v>44</v>
      </c>
      <c r="D5756" s="45">
        <v>15</v>
      </c>
      <c r="E5756" s="45">
        <v>7.3742281900000001E-3</v>
      </c>
      <c r="F5756" s="45">
        <v>6.1188249E-4</v>
      </c>
      <c r="G5756" s="45">
        <v>1.8703702200000001E-3</v>
      </c>
      <c r="H5756" s="45">
        <v>4.8919749899999998E-3</v>
      </c>
    </row>
    <row r="5757" spans="1:8" x14ac:dyDescent="0.35">
      <c r="A5757" s="45" t="s">
        <v>7</v>
      </c>
      <c r="B5757" s="45" t="s">
        <v>72</v>
      </c>
      <c r="C5757" s="45" t="s">
        <v>45</v>
      </c>
      <c r="D5757" s="45">
        <v>435</v>
      </c>
      <c r="E5757" s="45">
        <v>5.02945379E-3</v>
      </c>
      <c r="F5757" s="45">
        <v>6.7536693999999998E-4</v>
      </c>
      <c r="G5757" s="45">
        <v>8.6587353000000002E-4</v>
      </c>
      <c r="H5757" s="45">
        <v>3.4882128199999998E-3</v>
      </c>
    </row>
    <row r="5758" spans="1:8" x14ac:dyDescent="0.35">
      <c r="A5758" s="45" t="s">
        <v>7</v>
      </c>
      <c r="B5758" s="45" t="s">
        <v>73</v>
      </c>
      <c r="C5758" s="45" t="s">
        <v>45</v>
      </c>
      <c r="D5758" s="45">
        <v>56</v>
      </c>
      <c r="E5758" s="45">
        <v>4.8141945300000004E-3</v>
      </c>
      <c r="F5758" s="45">
        <v>6.0805204000000004E-4</v>
      </c>
      <c r="G5758" s="45">
        <v>8.5503450000000002E-4</v>
      </c>
      <c r="H5758" s="45">
        <v>3.3511075900000001E-3</v>
      </c>
    </row>
    <row r="5759" spans="1:8" x14ac:dyDescent="0.35">
      <c r="A5759" s="45" t="s">
        <v>7</v>
      </c>
      <c r="B5759" s="45" t="s">
        <v>72</v>
      </c>
      <c r="C5759" s="45" t="s">
        <v>46</v>
      </c>
      <c r="D5759" s="45">
        <v>209</v>
      </c>
      <c r="E5759" s="45">
        <v>6.7803027899999996E-3</v>
      </c>
      <c r="F5759" s="45">
        <v>9.6784709000000005E-4</v>
      </c>
      <c r="G5759" s="45">
        <v>2.2431549599999999E-3</v>
      </c>
      <c r="H5759" s="45">
        <v>3.5693002000000001E-3</v>
      </c>
    </row>
    <row r="5760" spans="1:8" x14ac:dyDescent="0.35">
      <c r="A5760" s="45" t="s">
        <v>7</v>
      </c>
      <c r="B5760" s="45" t="s">
        <v>73</v>
      </c>
      <c r="C5760" s="45" t="s">
        <v>46</v>
      </c>
      <c r="D5760" s="45">
        <v>31</v>
      </c>
      <c r="E5760" s="45">
        <v>4.9324221699999999E-3</v>
      </c>
      <c r="F5760" s="45">
        <v>6.4217417999999995E-4</v>
      </c>
      <c r="G5760" s="45">
        <v>1.9507913E-3</v>
      </c>
      <c r="H5760" s="45">
        <v>2.33945615E-3</v>
      </c>
    </row>
    <row r="5761" spans="1:8" x14ac:dyDescent="0.35">
      <c r="A5761" s="45" t="s">
        <v>7</v>
      </c>
      <c r="B5761" s="45" t="s">
        <v>72</v>
      </c>
      <c r="C5761" s="45" t="s">
        <v>47</v>
      </c>
      <c r="D5761" s="45">
        <v>168</v>
      </c>
      <c r="E5761" s="45">
        <v>6.40004935E-3</v>
      </c>
      <c r="F5761" s="45">
        <v>6.7839204000000005E-4</v>
      </c>
      <c r="G5761" s="45">
        <v>1.7310816800000001E-3</v>
      </c>
      <c r="H5761" s="45">
        <v>3.9905751599999999E-3</v>
      </c>
    </row>
    <row r="5762" spans="1:8" x14ac:dyDescent="0.35">
      <c r="A5762" s="45" t="s">
        <v>7</v>
      </c>
      <c r="B5762" s="45" t="s">
        <v>73</v>
      </c>
      <c r="C5762" s="45" t="s">
        <v>47</v>
      </c>
      <c r="D5762" s="45">
        <v>27</v>
      </c>
      <c r="E5762" s="45">
        <v>5.9032061599999996E-3</v>
      </c>
      <c r="F5762" s="45">
        <v>6.1599775E-4</v>
      </c>
      <c r="G5762" s="45">
        <v>1.77812049E-3</v>
      </c>
      <c r="H5762" s="45">
        <v>3.50908759E-3</v>
      </c>
    </row>
    <row r="5763" spans="1:8" x14ac:dyDescent="0.35">
      <c r="A5763" s="45" t="s">
        <v>7</v>
      </c>
      <c r="B5763" s="45" t="s">
        <v>72</v>
      </c>
      <c r="C5763" s="45" t="s">
        <v>48</v>
      </c>
      <c r="D5763" s="45">
        <v>443</v>
      </c>
      <c r="E5763" s="45">
        <v>5.2734405200000004E-3</v>
      </c>
      <c r="F5763" s="45">
        <v>9.7415534000000004E-4</v>
      </c>
      <c r="G5763" s="45">
        <v>8.0360105000000005E-4</v>
      </c>
      <c r="H5763" s="45">
        <v>3.4956836599999998E-3</v>
      </c>
    </row>
    <row r="5764" spans="1:8" x14ac:dyDescent="0.35">
      <c r="A5764" s="45" t="s">
        <v>7</v>
      </c>
      <c r="B5764" s="45" t="s">
        <v>73</v>
      </c>
      <c r="C5764" s="45" t="s">
        <v>48</v>
      </c>
      <c r="D5764" s="45">
        <v>57</v>
      </c>
      <c r="E5764" s="45">
        <v>5.23209043E-3</v>
      </c>
      <c r="F5764" s="45">
        <v>9.8156246999999992E-4</v>
      </c>
      <c r="G5764" s="45">
        <v>8.0612388000000001E-4</v>
      </c>
      <c r="H5764" s="45">
        <v>3.4444036000000002E-3</v>
      </c>
    </row>
    <row r="5765" spans="1:8" x14ac:dyDescent="0.35">
      <c r="A5765" s="45" t="s">
        <v>7</v>
      </c>
      <c r="B5765" s="45" t="s">
        <v>72</v>
      </c>
      <c r="C5765" s="45" t="s">
        <v>49</v>
      </c>
      <c r="D5765" s="45">
        <v>387</v>
      </c>
      <c r="E5765" s="45">
        <v>5.9852614900000002E-3</v>
      </c>
      <c r="F5765" s="45">
        <v>6.280802E-4</v>
      </c>
      <c r="G5765" s="45">
        <v>1.57598789E-3</v>
      </c>
      <c r="H5765" s="45">
        <v>3.7811929400000002E-3</v>
      </c>
    </row>
    <row r="5766" spans="1:8" x14ac:dyDescent="0.35">
      <c r="A5766" s="45" t="s">
        <v>7</v>
      </c>
      <c r="B5766" s="45" t="s">
        <v>73</v>
      </c>
      <c r="C5766" s="45" t="s">
        <v>49</v>
      </c>
      <c r="D5766" s="45">
        <v>40</v>
      </c>
      <c r="E5766" s="45">
        <v>6.2277196599999996E-3</v>
      </c>
      <c r="F5766" s="45">
        <v>5.7465252999999998E-4</v>
      </c>
      <c r="G5766" s="45">
        <v>1.4386572099999999E-3</v>
      </c>
      <c r="H5766" s="45">
        <v>4.2144095100000003E-3</v>
      </c>
    </row>
    <row r="5767" spans="1:8" x14ac:dyDescent="0.35">
      <c r="A5767" s="45" t="s">
        <v>7</v>
      </c>
      <c r="B5767" s="45" t="s">
        <v>72</v>
      </c>
      <c r="C5767" s="45" t="s">
        <v>50</v>
      </c>
      <c r="D5767" s="45">
        <v>232</v>
      </c>
      <c r="E5767" s="45">
        <v>6.7208949600000003E-3</v>
      </c>
      <c r="F5767" s="45">
        <v>7.3884473999999997E-4</v>
      </c>
      <c r="G5767" s="45">
        <v>2.4528553600000002E-3</v>
      </c>
      <c r="H5767" s="45">
        <v>3.5291943600000001E-3</v>
      </c>
    </row>
    <row r="5768" spans="1:8" x14ac:dyDescent="0.35">
      <c r="A5768" s="45" t="s">
        <v>7</v>
      </c>
      <c r="B5768" s="45" t="s">
        <v>73</v>
      </c>
      <c r="C5768" s="45" t="s">
        <v>50</v>
      </c>
      <c r="D5768" s="45">
        <v>49</v>
      </c>
      <c r="E5768" s="45">
        <v>5.78987129E-3</v>
      </c>
      <c r="F5768" s="45">
        <v>6.5216337999999998E-4</v>
      </c>
      <c r="G5768" s="45">
        <v>2.0608935399999999E-3</v>
      </c>
      <c r="H5768" s="45">
        <v>3.07681382E-3</v>
      </c>
    </row>
    <row r="5769" spans="1:8" x14ac:dyDescent="0.35">
      <c r="A5769" s="45" t="s">
        <v>7</v>
      </c>
      <c r="B5769" s="45" t="s">
        <v>72</v>
      </c>
      <c r="C5769" s="45" t="s">
        <v>51</v>
      </c>
      <c r="D5769" s="45">
        <v>303</v>
      </c>
      <c r="E5769" s="45">
        <v>5.8560610699999998E-3</v>
      </c>
      <c r="F5769" s="45">
        <v>9.8456001999999991E-4</v>
      </c>
      <c r="G5769" s="45">
        <v>9.0984422999999999E-4</v>
      </c>
      <c r="H5769" s="45">
        <v>3.9616563500000004E-3</v>
      </c>
    </row>
    <row r="5770" spans="1:8" x14ac:dyDescent="0.35">
      <c r="A5770" s="45" t="s">
        <v>7</v>
      </c>
      <c r="B5770" s="45" t="s">
        <v>73</v>
      </c>
      <c r="C5770" s="45" t="s">
        <v>51</v>
      </c>
      <c r="D5770" s="45">
        <v>45</v>
      </c>
      <c r="E5770" s="45">
        <v>5.6157405599999996E-3</v>
      </c>
      <c r="F5770" s="45">
        <v>9.5113149000000002E-4</v>
      </c>
      <c r="G5770" s="45">
        <v>7.3971168999999995E-4</v>
      </c>
      <c r="H5770" s="45">
        <v>3.9248968699999998E-3</v>
      </c>
    </row>
    <row r="5771" spans="1:8" x14ac:dyDescent="0.35">
      <c r="A5771" s="45" t="s">
        <v>7</v>
      </c>
      <c r="B5771" s="45" t="s">
        <v>72</v>
      </c>
      <c r="C5771" s="45" t="s">
        <v>52</v>
      </c>
      <c r="D5771" s="45">
        <v>407</v>
      </c>
      <c r="E5771" s="45">
        <v>3.79794544E-3</v>
      </c>
      <c r="F5771" s="45">
        <v>3.4602761E-4</v>
      </c>
      <c r="G5771" s="45">
        <v>7.5820116000000003E-4</v>
      </c>
      <c r="H5771" s="45">
        <v>2.6937162000000001E-3</v>
      </c>
    </row>
    <row r="5772" spans="1:8" x14ac:dyDescent="0.35">
      <c r="A5772" s="45" t="s">
        <v>7</v>
      </c>
      <c r="B5772" s="45" t="s">
        <v>73</v>
      </c>
      <c r="C5772" s="45" t="s">
        <v>52</v>
      </c>
      <c r="D5772" s="45">
        <v>54</v>
      </c>
      <c r="E5772" s="45">
        <v>3.4816527400000001E-3</v>
      </c>
      <c r="F5772" s="45">
        <v>3.7379946000000002E-4</v>
      </c>
      <c r="G5772" s="45">
        <v>7.2016433999999997E-4</v>
      </c>
      <c r="H5772" s="45">
        <v>2.38768838E-3</v>
      </c>
    </row>
    <row r="5773" spans="1:8" x14ac:dyDescent="0.35">
      <c r="A5773" s="45" t="s">
        <v>7</v>
      </c>
      <c r="B5773" s="45" t="s">
        <v>72</v>
      </c>
      <c r="C5773" s="45" t="s">
        <v>53</v>
      </c>
      <c r="D5773" s="45">
        <v>187</v>
      </c>
      <c r="E5773" s="45">
        <v>5.7728631899999997E-3</v>
      </c>
      <c r="F5773" s="45">
        <v>2.7802512E-4</v>
      </c>
      <c r="G5773" s="45">
        <v>1.61987499E-3</v>
      </c>
      <c r="H5773" s="45">
        <v>3.8749626400000001E-3</v>
      </c>
    </row>
    <row r="5774" spans="1:8" x14ac:dyDescent="0.35">
      <c r="A5774" s="45" t="s">
        <v>7</v>
      </c>
      <c r="B5774" s="45" t="s">
        <v>73</v>
      </c>
      <c r="C5774" s="45" t="s">
        <v>53</v>
      </c>
      <c r="D5774" s="45">
        <v>18</v>
      </c>
      <c r="E5774" s="45">
        <v>6.3477364499999996E-3</v>
      </c>
      <c r="F5774" s="45">
        <v>4.7839490000000002E-4</v>
      </c>
      <c r="G5774" s="45">
        <v>1.3046550799999999E-3</v>
      </c>
      <c r="H5774" s="45">
        <v>4.5646859500000003E-3</v>
      </c>
    </row>
    <row r="5775" spans="1:8" x14ac:dyDescent="0.35">
      <c r="A5775" s="45" t="s">
        <v>7</v>
      </c>
      <c r="B5775" s="45" t="s">
        <v>72</v>
      </c>
      <c r="C5775" s="45" t="s">
        <v>54</v>
      </c>
      <c r="D5775" s="45">
        <v>944</v>
      </c>
      <c r="E5775" s="45">
        <v>4.6815901199999998E-3</v>
      </c>
      <c r="F5775" s="45">
        <v>1.0482871900000001E-3</v>
      </c>
      <c r="G5775" s="45">
        <v>8.1696510000000004E-4</v>
      </c>
      <c r="H5775" s="45">
        <v>2.8163373399999999E-3</v>
      </c>
    </row>
    <row r="5776" spans="1:8" x14ac:dyDescent="0.35">
      <c r="A5776" s="45" t="s">
        <v>7</v>
      </c>
      <c r="B5776" s="45" t="s">
        <v>73</v>
      </c>
      <c r="C5776" s="45" t="s">
        <v>54</v>
      </c>
      <c r="D5776" s="45">
        <v>156</v>
      </c>
      <c r="E5776" s="45">
        <v>4.4919275700000001E-3</v>
      </c>
      <c r="F5776" s="45">
        <v>1.013028E-3</v>
      </c>
      <c r="G5776" s="45">
        <v>8.2324291000000001E-4</v>
      </c>
      <c r="H5776" s="45">
        <v>2.6556562100000002E-3</v>
      </c>
    </row>
    <row r="5777" spans="1:8" x14ac:dyDescent="0.35">
      <c r="A5777" s="45" t="s">
        <v>7</v>
      </c>
      <c r="B5777" s="45" t="s">
        <v>72</v>
      </c>
      <c r="C5777" s="45" t="s">
        <v>55</v>
      </c>
      <c r="D5777" s="45">
        <v>204</v>
      </c>
      <c r="E5777" s="45">
        <v>5.9376132300000004E-3</v>
      </c>
      <c r="F5777" s="45">
        <v>9.8067560000000007E-4</v>
      </c>
      <c r="G5777" s="45">
        <v>2.01332128E-3</v>
      </c>
      <c r="H5777" s="45">
        <v>2.94361589E-3</v>
      </c>
    </row>
    <row r="5778" spans="1:8" x14ac:dyDescent="0.35">
      <c r="A5778" s="45" t="s">
        <v>7</v>
      </c>
      <c r="B5778" s="45" t="s">
        <v>73</v>
      </c>
      <c r="C5778" s="45" t="s">
        <v>55</v>
      </c>
      <c r="D5778" s="45">
        <v>42</v>
      </c>
      <c r="E5778" s="45">
        <v>6.0570984900000001E-3</v>
      </c>
      <c r="F5778" s="45">
        <v>9.1049358000000003E-4</v>
      </c>
      <c r="G5778" s="45">
        <v>1.89015627E-3</v>
      </c>
      <c r="H5778" s="45">
        <v>3.2564481700000001E-3</v>
      </c>
    </row>
    <row r="5779" spans="1:8" x14ac:dyDescent="0.35">
      <c r="A5779" s="45" t="s">
        <v>7</v>
      </c>
      <c r="B5779" s="45" t="s">
        <v>72</v>
      </c>
      <c r="C5779" s="45" t="s">
        <v>56</v>
      </c>
      <c r="D5779" s="45">
        <v>774</v>
      </c>
      <c r="E5779" s="45">
        <v>4.7686827700000002E-3</v>
      </c>
      <c r="F5779" s="45">
        <v>6.7374844000000003E-4</v>
      </c>
      <c r="G5779" s="45">
        <v>9.4579899999999999E-4</v>
      </c>
      <c r="H5779" s="45">
        <v>3.1491348400000002E-3</v>
      </c>
    </row>
    <row r="5780" spans="1:8" x14ac:dyDescent="0.35">
      <c r="A5780" s="45" t="s">
        <v>7</v>
      </c>
      <c r="B5780" s="45" t="s">
        <v>73</v>
      </c>
      <c r="C5780" s="45" t="s">
        <v>56</v>
      </c>
      <c r="D5780" s="45">
        <v>67</v>
      </c>
      <c r="E5780" s="45">
        <v>4.6399942199999997E-3</v>
      </c>
      <c r="F5780" s="45">
        <v>7.2208381999999997E-4</v>
      </c>
      <c r="G5780" s="45">
        <v>1.0019345500000001E-3</v>
      </c>
      <c r="H5780" s="45">
        <v>2.9159754700000002E-3</v>
      </c>
    </row>
    <row r="5781" spans="1:8" x14ac:dyDescent="0.35">
      <c r="A5781" s="45" t="s">
        <v>58</v>
      </c>
      <c r="B5781" s="45" t="s">
        <v>72</v>
      </c>
      <c r="C5781" s="45" t="s">
        <v>9</v>
      </c>
      <c r="D5781" s="45">
        <v>17061</v>
      </c>
      <c r="E5781" s="45">
        <v>5.4535323699999999E-3</v>
      </c>
      <c r="F5781" s="45">
        <v>8.3991961999999997E-4</v>
      </c>
      <c r="G5781" s="45">
        <v>1.2274445299999999E-3</v>
      </c>
      <c r="H5781" s="45">
        <v>3.3861677499999999E-3</v>
      </c>
    </row>
    <row r="5782" spans="1:8" x14ac:dyDescent="0.35">
      <c r="A5782" s="45" t="s">
        <v>58</v>
      </c>
      <c r="B5782" s="45" t="s">
        <v>73</v>
      </c>
      <c r="C5782" s="45" t="s">
        <v>9</v>
      </c>
      <c r="D5782" s="45">
        <v>2527</v>
      </c>
      <c r="E5782" s="45">
        <v>5.22194076E-3</v>
      </c>
      <c r="F5782" s="45">
        <v>8.5020183999999998E-4</v>
      </c>
      <c r="G5782" s="45">
        <v>1.26810056E-3</v>
      </c>
      <c r="H5782" s="45">
        <v>3.1036378800000002E-3</v>
      </c>
    </row>
    <row r="5783" spans="1:8" x14ac:dyDescent="0.35">
      <c r="A5783" s="45" t="s">
        <v>58</v>
      </c>
      <c r="B5783" s="45" t="s">
        <v>72</v>
      </c>
      <c r="C5783" s="45" t="s">
        <v>14</v>
      </c>
      <c r="D5783" s="45">
        <v>337</v>
      </c>
      <c r="E5783" s="45">
        <v>5.6098195299999999E-3</v>
      </c>
      <c r="F5783" s="45">
        <v>1.07405321E-3</v>
      </c>
      <c r="G5783" s="45">
        <v>1.30395487E-3</v>
      </c>
      <c r="H5783" s="45">
        <v>3.23181094E-3</v>
      </c>
    </row>
    <row r="5784" spans="1:8" x14ac:dyDescent="0.35">
      <c r="A5784" s="45" t="s">
        <v>58</v>
      </c>
      <c r="B5784" s="45" t="s">
        <v>73</v>
      </c>
      <c r="C5784" s="45" t="s">
        <v>14</v>
      </c>
      <c r="D5784" s="45">
        <v>49</v>
      </c>
      <c r="E5784" s="45">
        <v>5.60893777E-3</v>
      </c>
      <c r="F5784" s="45">
        <v>1.04993366E-3</v>
      </c>
      <c r="G5784" s="45">
        <v>1.2438584099999999E-3</v>
      </c>
      <c r="H5784" s="45">
        <v>3.31514527E-3</v>
      </c>
    </row>
    <row r="5785" spans="1:8" x14ac:dyDescent="0.35">
      <c r="A5785" s="45" t="s">
        <v>58</v>
      </c>
      <c r="B5785" s="45" t="s">
        <v>72</v>
      </c>
      <c r="C5785" s="45" t="s">
        <v>15</v>
      </c>
      <c r="D5785" s="45">
        <v>219</v>
      </c>
      <c r="E5785" s="45">
        <v>5.1894657600000003E-3</v>
      </c>
      <c r="F5785" s="45">
        <v>6.6379139000000001E-4</v>
      </c>
      <c r="G5785" s="45">
        <v>1.6099058899999999E-3</v>
      </c>
      <c r="H5785" s="45">
        <v>2.9157679700000001E-3</v>
      </c>
    </row>
    <row r="5786" spans="1:8" x14ac:dyDescent="0.35">
      <c r="A5786" s="45" t="s">
        <v>58</v>
      </c>
      <c r="B5786" s="45" t="s">
        <v>73</v>
      </c>
      <c r="C5786" s="45" t="s">
        <v>15</v>
      </c>
      <c r="D5786" s="45">
        <v>49</v>
      </c>
      <c r="E5786" s="45">
        <v>4.9078795799999998E-3</v>
      </c>
      <c r="F5786" s="45">
        <v>6.8783047999999999E-4</v>
      </c>
      <c r="G5786" s="45">
        <v>1.2892099E-3</v>
      </c>
      <c r="H5786" s="45">
        <v>2.9308387800000002E-3</v>
      </c>
    </row>
    <row r="5787" spans="1:8" x14ac:dyDescent="0.35">
      <c r="A5787" s="45" t="s">
        <v>58</v>
      </c>
      <c r="B5787" s="45" t="s">
        <v>72</v>
      </c>
      <c r="C5787" s="45" t="s">
        <v>16</v>
      </c>
      <c r="D5787" s="45">
        <v>202</v>
      </c>
      <c r="E5787" s="45">
        <v>5.7670400100000001E-3</v>
      </c>
      <c r="F5787" s="45">
        <v>1.17832072E-3</v>
      </c>
      <c r="G5787" s="45">
        <v>1.0039647300000001E-3</v>
      </c>
      <c r="H5787" s="45">
        <v>3.58475407E-3</v>
      </c>
    </row>
    <row r="5788" spans="1:8" x14ac:dyDescent="0.35">
      <c r="A5788" s="45" t="s">
        <v>58</v>
      </c>
      <c r="B5788" s="45" t="s">
        <v>73</v>
      </c>
      <c r="C5788" s="45" t="s">
        <v>16</v>
      </c>
      <c r="D5788" s="45">
        <v>38</v>
      </c>
      <c r="E5788" s="45">
        <v>5.4072244800000002E-3</v>
      </c>
      <c r="F5788" s="45">
        <v>7.7454898999999996E-4</v>
      </c>
      <c r="G5788" s="45">
        <v>1.0282648499999999E-3</v>
      </c>
      <c r="H5788" s="45">
        <v>3.6044101200000001E-3</v>
      </c>
    </row>
    <row r="5789" spans="1:8" x14ac:dyDescent="0.35">
      <c r="A5789" s="45" t="s">
        <v>58</v>
      </c>
      <c r="B5789" s="45" t="s">
        <v>72</v>
      </c>
      <c r="C5789" s="45" t="s">
        <v>17</v>
      </c>
      <c r="D5789" s="45">
        <v>263</v>
      </c>
      <c r="E5789" s="45">
        <v>6.4600053799999998E-3</v>
      </c>
      <c r="F5789" s="45">
        <v>1.32102851E-3</v>
      </c>
      <c r="G5789" s="45">
        <v>1.0012671800000001E-3</v>
      </c>
      <c r="H5789" s="45">
        <v>4.1377092299999998E-3</v>
      </c>
    </row>
    <row r="5790" spans="1:8" x14ac:dyDescent="0.35">
      <c r="A5790" s="45" t="s">
        <v>58</v>
      </c>
      <c r="B5790" s="45" t="s">
        <v>73</v>
      </c>
      <c r="C5790" s="45" t="s">
        <v>17</v>
      </c>
      <c r="D5790" s="45">
        <v>65</v>
      </c>
      <c r="E5790" s="45">
        <v>6.4011749800000003E-3</v>
      </c>
      <c r="F5790" s="45">
        <v>1.30217208E-3</v>
      </c>
      <c r="G5790" s="45">
        <v>1.13212226E-3</v>
      </c>
      <c r="H5790" s="45">
        <v>3.9668801200000003E-3</v>
      </c>
    </row>
    <row r="5791" spans="1:8" x14ac:dyDescent="0.35">
      <c r="A5791" s="45" t="s">
        <v>58</v>
      </c>
      <c r="B5791" s="45" t="s">
        <v>72</v>
      </c>
      <c r="C5791" s="45" t="s">
        <v>18</v>
      </c>
      <c r="D5791" s="45">
        <v>233</v>
      </c>
      <c r="E5791" s="45">
        <v>7.1398622600000001E-3</v>
      </c>
      <c r="F5791" s="45">
        <v>6.4124319E-4</v>
      </c>
      <c r="G5791" s="45">
        <v>1.8732115E-3</v>
      </c>
      <c r="H5791" s="45">
        <v>4.6254070800000003E-3</v>
      </c>
    </row>
    <row r="5792" spans="1:8" x14ac:dyDescent="0.35">
      <c r="A5792" s="45" t="s">
        <v>58</v>
      </c>
      <c r="B5792" s="45" t="s">
        <v>73</v>
      </c>
      <c r="C5792" s="45" t="s">
        <v>18</v>
      </c>
      <c r="D5792" s="45">
        <v>25</v>
      </c>
      <c r="E5792" s="45">
        <v>6.6870367999999998E-3</v>
      </c>
      <c r="F5792" s="45">
        <v>7.6898123999999998E-4</v>
      </c>
      <c r="G5792" s="45">
        <v>1.92129607E-3</v>
      </c>
      <c r="H5792" s="45">
        <v>3.9967589400000001E-3</v>
      </c>
    </row>
    <row r="5793" spans="1:8" x14ac:dyDescent="0.35">
      <c r="A5793" s="45" t="s">
        <v>58</v>
      </c>
      <c r="B5793" s="45" t="s">
        <v>72</v>
      </c>
      <c r="C5793" s="45" t="s">
        <v>19</v>
      </c>
      <c r="D5793" s="45">
        <v>300</v>
      </c>
      <c r="E5793" s="45">
        <v>5.9531247600000002E-3</v>
      </c>
      <c r="F5793" s="45">
        <v>9.0185161999999997E-4</v>
      </c>
      <c r="G5793" s="45">
        <v>1.23576365E-3</v>
      </c>
      <c r="H5793" s="45">
        <v>3.8155090299999998E-3</v>
      </c>
    </row>
    <row r="5794" spans="1:8" x14ac:dyDescent="0.35">
      <c r="A5794" s="45" t="s">
        <v>58</v>
      </c>
      <c r="B5794" s="45" t="s">
        <v>73</v>
      </c>
      <c r="C5794" s="45" t="s">
        <v>19</v>
      </c>
      <c r="D5794" s="45">
        <v>33</v>
      </c>
      <c r="E5794" s="45">
        <v>6.2724465399999997E-3</v>
      </c>
      <c r="F5794" s="45">
        <v>8.4736228000000002E-4</v>
      </c>
      <c r="G5794" s="45">
        <v>1.1416243E-3</v>
      </c>
      <c r="H5794" s="45">
        <v>4.2834593800000001E-3</v>
      </c>
    </row>
    <row r="5795" spans="1:8" x14ac:dyDescent="0.35">
      <c r="A5795" s="45" t="s">
        <v>58</v>
      </c>
      <c r="B5795" s="45" t="s">
        <v>72</v>
      </c>
      <c r="C5795" s="45" t="s">
        <v>20</v>
      </c>
      <c r="D5795" s="45">
        <v>168</v>
      </c>
      <c r="E5795" s="45">
        <v>4.0543703300000003E-3</v>
      </c>
      <c r="F5795" s="45">
        <v>3.9868526000000001E-4</v>
      </c>
      <c r="G5795" s="45">
        <v>8.1259620000000002E-4</v>
      </c>
      <c r="H5795" s="45">
        <v>2.8430883699999999E-3</v>
      </c>
    </row>
    <row r="5796" spans="1:8" x14ac:dyDescent="0.35">
      <c r="A5796" s="45" t="s">
        <v>58</v>
      </c>
      <c r="B5796" s="45" t="s">
        <v>73</v>
      </c>
      <c r="C5796" s="45" t="s">
        <v>20</v>
      </c>
      <c r="D5796" s="45">
        <v>8</v>
      </c>
      <c r="E5796" s="45">
        <v>3.64149279E-3</v>
      </c>
      <c r="F5796" s="45">
        <v>4.8321734999999999E-4</v>
      </c>
      <c r="G5796" s="45">
        <v>6.4959461000000003E-4</v>
      </c>
      <c r="H5796" s="45">
        <v>2.50868046E-3</v>
      </c>
    </row>
    <row r="5797" spans="1:8" x14ac:dyDescent="0.35">
      <c r="A5797" s="45" t="s">
        <v>58</v>
      </c>
      <c r="B5797" s="45" t="s">
        <v>72</v>
      </c>
      <c r="C5797" s="45" t="s">
        <v>21</v>
      </c>
      <c r="D5797" s="45">
        <v>147</v>
      </c>
      <c r="E5797" s="45">
        <v>7.2416695700000004E-3</v>
      </c>
      <c r="F5797" s="45">
        <v>1.0926868399999999E-3</v>
      </c>
      <c r="G5797" s="45">
        <v>1.83177416E-3</v>
      </c>
      <c r="H5797" s="45">
        <v>4.3172081399999998E-3</v>
      </c>
    </row>
    <row r="5798" spans="1:8" x14ac:dyDescent="0.35">
      <c r="A5798" s="45" t="s">
        <v>58</v>
      </c>
      <c r="B5798" s="45" t="s">
        <v>73</v>
      </c>
      <c r="C5798" s="45" t="s">
        <v>21</v>
      </c>
      <c r="D5798" s="45">
        <v>31</v>
      </c>
      <c r="E5798" s="45">
        <v>6.6864543799999999E-3</v>
      </c>
      <c r="F5798" s="45">
        <v>1.09991016E-3</v>
      </c>
      <c r="G5798" s="45">
        <v>1.6308241200000001E-3</v>
      </c>
      <c r="H5798" s="45">
        <v>3.9557195900000001E-3</v>
      </c>
    </row>
    <row r="5799" spans="1:8" x14ac:dyDescent="0.35">
      <c r="A5799" s="45" t="s">
        <v>58</v>
      </c>
      <c r="B5799" s="45" t="s">
        <v>72</v>
      </c>
      <c r="C5799" s="45" t="s">
        <v>22</v>
      </c>
      <c r="D5799" s="45">
        <v>157</v>
      </c>
      <c r="E5799" s="45">
        <v>6.2202904899999996E-3</v>
      </c>
      <c r="F5799" s="45">
        <v>7.6410981999999999E-4</v>
      </c>
      <c r="G5799" s="45">
        <v>1.2919465700000001E-3</v>
      </c>
      <c r="H5799" s="45">
        <v>4.1642336599999998E-3</v>
      </c>
    </row>
    <row r="5800" spans="1:8" x14ac:dyDescent="0.35">
      <c r="A5800" s="45" t="s">
        <v>58</v>
      </c>
      <c r="B5800" s="45" t="s">
        <v>73</v>
      </c>
      <c r="C5800" s="45" t="s">
        <v>22</v>
      </c>
      <c r="D5800" s="45">
        <v>27</v>
      </c>
      <c r="E5800" s="45">
        <v>6.9688783299999999E-3</v>
      </c>
      <c r="F5800" s="45">
        <v>7.9218083000000001E-4</v>
      </c>
      <c r="G5800" s="45">
        <v>1.6653803899999999E-3</v>
      </c>
      <c r="H5800" s="45">
        <v>4.5113166099999998E-3</v>
      </c>
    </row>
    <row r="5801" spans="1:8" x14ac:dyDescent="0.35">
      <c r="A5801" s="45" t="s">
        <v>58</v>
      </c>
      <c r="B5801" s="45" t="s">
        <v>72</v>
      </c>
      <c r="C5801" s="45" t="s">
        <v>23</v>
      </c>
      <c r="D5801" s="45">
        <v>336</v>
      </c>
      <c r="E5801" s="45">
        <v>5.9563764999999999E-3</v>
      </c>
      <c r="F5801" s="45">
        <v>3.6010502000000002E-4</v>
      </c>
      <c r="G5801" s="45">
        <v>1.22502593E-3</v>
      </c>
      <c r="H5801" s="45">
        <v>4.3712450699999999E-3</v>
      </c>
    </row>
    <row r="5802" spans="1:8" x14ac:dyDescent="0.35">
      <c r="A5802" s="45" t="s">
        <v>58</v>
      </c>
      <c r="B5802" s="45" t="s">
        <v>73</v>
      </c>
      <c r="C5802" s="45" t="s">
        <v>23</v>
      </c>
      <c r="D5802" s="45">
        <v>42</v>
      </c>
      <c r="E5802" s="45">
        <v>6.2411813599999996E-3</v>
      </c>
      <c r="F5802" s="45">
        <v>4.4091686E-4</v>
      </c>
      <c r="G5802" s="45">
        <v>1.3833771600000001E-3</v>
      </c>
      <c r="H5802" s="45">
        <v>4.4168869099999999E-3</v>
      </c>
    </row>
    <row r="5803" spans="1:8" x14ac:dyDescent="0.35">
      <c r="A5803" s="45" t="s">
        <v>58</v>
      </c>
      <c r="B5803" s="45" t="s">
        <v>72</v>
      </c>
      <c r="C5803" s="45" t="s">
        <v>24</v>
      </c>
      <c r="D5803" s="45">
        <v>522</v>
      </c>
      <c r="E5803" s="45">
        <v>6.7955998400000004E-3</v>
      </c>
      <c r="F5803" s="45">
        <v>1.09275199E-3</v>
      </c>
      <c r="G5803" s="45">
        <v>2.1243966600000001E-3</v>
      </c>
      <c r="H5803" s="45">
        <v>3.5784506799999998E-3</v>
      </c>
    </row>
    <row r="5804" spans="1:8" x14ac:dyDescent="0.35">
      <c r="A5804" s="45" t="s">
        <v>58</v>
      </c>
      <c r="B5804" s="45" t="s">
        <v>73</v>
      </c>
      <c r="C5804" s="45" t="s">
        <v>24</v>
      </c>
      <c r="D5804" s="45">
        <v>104</v>
      </c>
      <c r="E5804" s="45">
        <v>6.1984728500000001E-3</v>
      </c>
      <c r="F5804" s="45">
        <v>1.07215966E-3</v>
      </c>
      <c r="G5804" s="45">
        <v>2.1910610200000001E-3</v>
      </c>
      <c r="H5804" s="45">
        <v>2.9352517399999999E-3</v>
      </c>
    </row>
    <row r="5805" spans="1:8" x14ac:dyDescent="0.35">
      <c r="A5805" s="45" t="s">
        <v>58</v>
      </c>
      <c r="B5805" s="45" t="s">
        <v>72</v>
      </c>
      <c r="C5805" s="45" t="s">
        <v>25</v>
      </c>
      <c r="D5805" s="45">
        <v>378</v>
      </c>
      <c r="E5805" s="45">
        <v>6.4026673200000004E-3</v>
      </c>
      <c r="F5805" s="45">
        <v>7.6150033000000001E-4</v>
      </c>
      <c r="G5805" s="45">
        <v>1.83057121E-3</v>
      </c>
      <c r="H5805" s="45">
        <v>3.8105952399999999E-3</v>
      </c>
    </row>
    <row r="5806" spans="1:8" x14ac:dyDescent="0.35">
      <c r="A5806" s="45" t="s">
        <v>58</v>
      </c>
      <c r="B5806" s="45" t="s">
        <v>73</v>
      </c>
      <c r="C5806" s="45" t="s">
        <v>25</v>
      </c>
      <c r="D5806" s="45">
        <v>68</v>
      </c>
      <c r="E5806" s="45">
        <v>5.6289144900000003E-3</v>
      </c>
      <c r="F5806" s="45">
        <v>6.3368031000000003E-4</v>
      </c>
      <c r="G5806" s="45">
        <v>1.95755015E-3</v>
      </c>
      <c r="H5806" s="45">
        <v>3.03768359E-3</v>
      </c>
    </row>
    <row r="5807" spans="1:8" x14ac:dyDescent="0.35">
      <c r="A5807" s="45" t="s">
        <v>58</v>
      </c>
      <c r="B5807" s="45" t="s">
        <v>72</v>
      </c>
      <c r="C5807" s="45" t="s">
        <v>26</v>
      </c>
      <c r="D5807" s="45">
        <v>236</v>
      </c>
      <c r="E5807" s="45">
        <v>5.69297291E-3</v>
      </c>
      <c r="F5807" s="45">
        <v>5.9400478999999996E-4</v>
      </c>
      <c r="G5807" s="45">
        <v>1.33302903E-3</v>
      </c>
      <c r="H5807" s="45">
        <v>3.76593863E-3</v>
      </c>
    </row>
    <row r="5808" spans="1:8" x14ac:dyDescent="0.35">
      <c r="A5808" s="45" t="s">
        <v>58</v>
      </c>
      <c r="B5808" s="45" t="s">
        <v>73</v>
      </c>
      <c r="C5808" s="45" t="s">
        <v>26</v>
      </c>
      <c r="D5808" s="45">
        <v>15</v>
      </c>
      <c r="E5808" s="45">
        <v>4.9074072599999997E-3</v>
      </c>
      <c r="F5808" s="45">
        <v>7.2762319000000005E-4</v>
      </c>
      <c r="G5808" s="45">
        <v>1.1412035600000001E-3</v>
      </c>
      <c r="H5808" s="45">
        <v>3.03857999E-3</v>
      </c>
    </row>
    <row r="5809" spans="1:8" x14ac:dyDescent="0.35">
      <c r="A5809" s="45" t="s">
        <v>58</v>
      </c>
      <c r="B5809" s="45" t="s">
        <v>72</v>
      </c>
      <c r="C5809" s="45" t="s">
        <v>27</v>
      </c>
      <c r="D5809" s="45">
        <v>207</v>
      </c>
      <c r="E5809" s="45">
        <v>5.1694732899999997E-3</v>
      </c>
      <c r="F5809" s="45">
        <v>3.5946700999999999E-4</v>
      </c>
      <c r="G5809" s="45">
        <v>1.39285851E-3</v>
      </c>
      <c r="H5809" s="45">
        <v>3.4171472899999999E-3</v>
      </c>
    </row>
    <row r="5810" spans="1:8" x14ac:dyDescent="0.35">
      <c r="A5810" s="45" t="s">
        <v>58</v>
      </c>
      <c r="B5810" s="45" t="s">
        <v>73</v>
      </c>
      <c r="C5810" s="45" t="s">
        <v>27</v>
      </c>
      <c r="D5810" s="45">
        <v>74</v>
      </c>
      <c r="E5810" s="45">
        <v>4.5536158700000004E-3</v>
      </c>
      <c r="F5810" s="45">
        <v>4.3058658999999997E-4</v>
      </c>
      <c r="G5810" s="45">
        <v>1.01054148E-3</v>
      </c>
      <c r="H5810" s="45">
        <v>3.1124872699999999E-3</v>
      </c>
    </row>
    <row r="5811" spans="1:8" x14ac:dyDescent="0.35">
      <c r="A5811" s="45" t="s">
        <v>58</v>
      </c>
      <c r="B5811" s="45" t="s">
        <v>72</v>
      </c>
      <c r="C5811" s="45" t="s">
        <v>28</v>
      </c>
      <c r="D5811" s="45">
        <v>469</v>
      </c>
      <c r="E5811" s="45">
        <v>5.8777785299999998E-3</v>
      </c>
      <c r="F5811" s="45">
        <v>7.3489176999999995E-4</v>
      </c>
      <c r="G5811" s="45">
        <v>1.7700927500000001E-3</v>
      </c>
      <c r="H5811" s="45">
        <v>3.3727935299999998E-3</v>
      </c>
    </row>
    <row r="5812" spans="1:8" x14ac:dyDescent="0.35">
      <c r="A5812" s="45" t="s">
        <v>58</v>
      </c>
      <c r="B5812" s="45" t="s">
        <v>73</v>
      </c>
      <c r="C5812" s="45" t="s">
        <v>28</v>
      </c>
      <c r="D5812" s="45">
        <v>90</v>
      </c>
      <c r="E5812" s="45">
        <v>5.7133485600000004E-3</v>
      </c>
      <c r="F5812" s="45">
        <v>6.8569935000000002E-4</v>
      </c>
      <c r="G5812" s="45">
        <v>2.0618567300000001E-3</v>
      </c>
      <c r="H5812" s="45">
        <v>2.9657919E-3</v>
      </c>
    </row>
    <row r="5813" spans="1:8" x14ac:dyDescent="0.35">
      <c r="A5813" s="45" t="s">
        <v>58</v>
      </c>
      <c r="B5813" s="45" t="s">
        <v>72</v>
      </c>
      <c r="C5813" s="45" t="s">
        <v>29</v>
      </c>
      <c r="D5813" s="45">
        <v>170</v>
      </c>
      <c r="E5813" s="45">
        <v>6.2295749099999997E-3</v>
      </c>
      <c r="F5813" s="45">
        <v>8.7295726999999995E-4</v>
      </c>
      <c r="G5813" s="45">
        <v>1.6392971399999999E-3</v>
      </c>
      <c r="H5813" s="45">
        <v>3.71732002E-3</v>
      </c>
    </row>
    <row r="5814" spans="1:8" x14ac:dyDescent="0.35">
      <c r="A5814" s="45" t="s">
        <v>58</v>
      </c>
      <c r="B5814" s="45" t="s">
        <v>73</v>
      </c>
      <c r="C5814" s="45" t="s">
        <v>29</v>
      </c>
      <c r="D5814" s="45">
        <v>36</v>
      </c>
      <c r="E5814" s="45">
        <v>5.75520809E-3</v>
      </c>
      <c r="F5814" s="45">
        <v>8.8252294999999995E-4</v>
      </c>
      <c r="G5814" s="45">
        <v>1.7119982E-3</v>
      </c>
      <c r="H5814" s="45">
        <v>3.16068649E-3</v>
      </c>
    </row>
    <row r="5815" spans="1:8" x14ac:dyDescent="0.35">
      <c r="A5815" s="45" t="s">
        <v>58</v>
      </c>
      <c r="B5815" s="45" t="s">
        <v>72</v>
      </c>
      <c r="C5815" s="45" t="s">
        <v>30</v>
      </c>
      <c r="D5815" s="45">
        <v>2455</v>
      </c>
      <c r="E5815" s="45">
        <v>4.7963761999999998E-3</v>
      </c>
      <c r="F5815" s="45">
        <v>1.1108562900000001E-3</v>
      </c>
      <c r="G5815" s="45">
        <v>7.7073408999999999E-4</v>
      </c>
      <c r="H5815" s="45">
        <v>2.9147853499999999E-3</v>
      </c>
    </row>
    <row r="5816" spans="1:8" x14ac:dyDescent="0.35">
      <c r="A5816" s="45" t="s">
        <v>58</v>
      </c>
      <c r="B5816" s="45" t="s">
        <v>73</v>
      </c>
      <c r="C5816" s="45" t="s">
        <v>30</v>
      </c>
      <c r="D5816" s="45">
        <v>435</v>
      </c>
      <c r="E5816" s="45">
        <v>4.3170761699999997E-3</v>
      </c>
      <c r="F5816" s="45">
        <v>1.0242122000000001E-3</v>
      </c>
      <c r="G5816" s="45">
        <v>7.1823093000000001E-4</v>
      </c>
      <c r="H5816" s="45">
        <v>2.5746325900000001E-3</v>
      </c>
    </row>
    <row r="5817" spans="1:8" x14ac:dyDescent="0.35">
      <c r="A5817" s="45" t="s">
        <v>58</v>
      </c>
      <c r="B5817" s="45" t="s">
        <v>72</v>
      </c>
      <c r="C5817" s="45" t="s">
        <v>31</v>
      </c>
      <c r="D5817" s="45">
        <v>1163</v>
      </c>
      <c r="E5817" s="45">
        <v>4.72481942E-3</v>
      </c>
      <c r="F5817" s="45">
        <v>8.9813000000000002E-4</v>
      </c>
      <c r="G5817" s="45">
        <v>7.7876675999999996E-4</v>
      </c>
      <c r="H5817" s="45">
        <v>3.0479222099999998E-3</v>
      </c>
    </row>
    <row r="5818" spans="1:8" x14ac:dyDescent="0.35">
      <c r="A5818" s="45" t="s">
        <v>58</v>
      </c>
      <c r="B5818" s="45" t="s">
        <v>73</v>
      </c>
      <c r="C5818" s="45" t="s">
        <v>31</v>
      </c>
      <c r="D5818" s="45">
        <v>133</v>
      </c>
      <c r="E5818" s="45">
        <v>4.4825603300000004E-3</v>
      </c>
      <c r="F5818" s="45">
        <v>9.6926323E-4</v>
      </c>
      <c r="G5818" s="45">
        <v>7.9469483999999998E-4</v>
      </c>
      <c r="H5818" s="45">
        <v>2.7186018299999999E-3</v>
      </c>
    </row>
    <row r="5819" spans="1:8" x14ac:dyDescent="0.35">
      <c r="A5819" s="45" t="s">
        <v>58</v>
      </c>
      <c r="B5819" s="45" t="s">
        <v>72</v>
      </c>
      <c r="C5819" s="45" t="s">
        <v>159</v>
      </c>
      <c r="D5819" s="45">
        <v>408</v>
      </c>
      <c r="E5819" s="45">
        <v>5.3760720699999997E-3</v>
      </c>
      <c r="F5819" s="45">
        <v>7.9753289999999998E-4</v>
      </c>
      <c r="G5819" s="45">
        <v>1.2441276299999999E-3</v>
      </c>
      <c r="H5819" s="45">
        <v>3.3344110799999999E-3</v>
      </c>
    </row>
    <row r="5820" spans="1:8" x14ac:dyDescent="0.35">
      <c r="A5820" s="45" t="s">
        <v>58</v>
      </c>
      <c r="B5820" s="45" t="s">
        <v>73</v>
      </c>
      <c r="C5820" s="45" t="s">
        <v>159</v>
      </c>
      <c r="D5820" s="45">
        <v>78</v>
      </c>
      <c r="E5820" s="45">
        <v>5.3549380299999999E-3</v>
      </c>
      <c r="F5820" s="45">
        <v>6.7055410999999996E-4</v>
      </c>
      <c r="G5820" s="45">
        <v>1.66740833E-3</v>
      </c>
      <c r="H5820" s="45">
        <v>3.0169750400000001E-3</v>
      </c>
    </row>
    <row r="5821" spans="1:8" x14ac:dyDescent="0.35">
      <c r="A5821" s="45" t="s">
        <v>58</v>
      </c>
      <c r="B5821" s="45" t="s">
        <v>72</v>
      </c>
      <c r="C5821" s="45" t="s">
        <v>33</v>
      </c>
      <c r="D5821" s="45">
        <v>291</v>
      </c>
      <c r="E5821" s="45">
        <v>6.3008302300000003E-3</v>
      </c>
      <c r="F5821" s="45">
        <v>5.4899270000000001E-4</v>
      </c>
      <c r="G5821" s="45">
        <v>1.98445629E-3</v>
      </c>
      <c r="H5821" s="45">
        <v>3.7673807499999999E-3</v>
      </c>
    </row>
    <row r="5822" spans="1:8" x14ac:dyDescent="0.35">
      <c r="A5822" s="45" t="s">
        <v>58</v>
      </c>
      <c r="B5822" s="45" t="s">
        <v>73</v>
      </c>
      <c r="C5822" s="45" t="s">
        <v>33</v>
      </c>
      <c r="D5822" s="45">
        <v>42</v>
      </c>
      <c r="E5822" s="45">
        <v>5.6128745399999999E-3</v>
      </c>
      <c r="F5822" s="45">
        <v>7.3660692000000001E-4</v>
      </c>
      <c r="G5822" s="45">
        <v>1.7788247399999999E-3</v>
      </c>
      <c r="H5822" s="45">
        <v>3.0974424199999998E-3</v>
      </c>
    </row>
    <row r="5823" spans="1:8" x14ac:dyDescent="0.35">
      <c r="A5823" s="45" t="s">
        <v>58</v>
      </c>
      <c r="B5823" s="45" t="s">
        <v>72</v>
      </c>
      <c r="C5823" s="45" t="s">
        <v>34</v>
      </c>
      <c r="D5823" s="45">
        <v>293</v>
      </c>
      <c r="E5823" s="45">
        <v>5.1790226300000002E-3</v>
      </c>
      <c r="F5823" s="45">
        <v>8.8500164999999996E-4</v>
      </c>
      <c r="G5823" s="45">
        <v>1.41760655E-3</v>
      </c>
      <c r="H5823" s="45">
        <v>2.8764139300000002E-3</v>
      </c>
    </row>
    <row r="5824" spans="1:8" x14ac:dyDescent="0.35">
      <c r="A5824" s="45" t="s">
        <v>58</v>
      </c>
      <c r="B5824" s="45" t="s">
        <v>73</v>
      </c>
      <c r="C5824" s="45" t="s">
        <v>34</v>
      </c>
      <c r="D5824" s="45">
        <v>39</v>
      </c>
      <c r="E5824" s="45">
        <v>4.6085586099999997E-3</v>
      </c>
      <c r="F5824" s="45">
        <v>8.7666166999999997E-4</v>
      </c>
      <c r="G5824" s="45">
        <v>1.1467234199999999E-3</v>
      </c>
      <c r="H5824" s="45">
        <v>2.58517312E-3</v>
      </c>
    </row>
    <row r="5825" spans="1:8" x14ac:dyDescent="0.35">
      <c r="A5825" s="45" t="s">
        <v>58</v>
      </c>
      <c r="B5825" s="45" t="s">
        <v>72</v>
      </c>
      <c r="C5825" s="45" t="s">
        <v>35</v>
      </c>
      <c r="D5825" s="45">
        <v>396</v>
      </c>
      <c r="E5825" s="45">
        <v>5.4151466000000002E-3</v>
      </c>
      <c r="F5825" s="45">
        <v>9.5266880999999996E-4</v>
      </c>
      <c r="G5825" s="45">
        <v>1.20303123E-3</v>
      </c>
      <c r="H5825" s="45">
        <v>3.2594460900000001E-3</v>
      </c>
    </row>
    <row r="5826" spans="1:8" x14ac:dyDescent="0.35">
      <c r="A5826" s="45" t="s">
        <v>58</v>
      </c>
      <c r="B5826" s="45" t="s">
        <v>73</v>
      </c>
      <c r="C5826" s="45" t="s">
        <v>35</v>
      </c>
      <c r="D5826" s="45">
        <v>30</v>
      </c>
      <c r="E5826" s="45">
        <v>6.2415121199999998E-3</v>
      </c>
      <c r="F5826" s="45">
        <v>9.6952135999999996E-4</v>
      </c>
      <c r="G5826" s="45">
        <v>1.2827929499999999E-3</v>
      </c>
      <c r="H5826" s="45">
        <v>3.9891973100000004E-3</v>
      </c>
    </row>
    <row r="5827" spans="1:8" x14ac:dyDescent="0.35">
      <c r="A5827" s="45" t="s">
        <v>58</v>
      </c>
      <c r="B5827" s="45" t="s">
        <v>72</v>
      </c>
      <c r="C5827" s="45" t="s">
        <v>36</v>
      </c>
      <c r="D5827" s="45">
        <v>455</v>
      </c>
      <c r="E5827" s="45">
        <v>5.1962502700000001E-3</v>
      </c>
      <c r="F5827" s="45">
        <v>3.1534876000000002E-4</v>
      </c>
      <c r="G5827" s="45">
        <v>1.15618618E-3</v>
      </c>
      <c r="H5827" s="45">
        <v>3.7247148600000001E-3</v>
      </c>
    </row>
    <row r="5828" spans="1:8" x14ac:dyDescent="0.35">
      <c r="A5828" s="45" t="s">
        <v>58</v>
      </c>
      <c r="B5828" s="45" t="s">
        <v>73</v>
      </c>
      <c r="C5828" s="45" t="s">
        <v>36</v>
      </c>
      <c r="D5828" s="45">
        <v>52</v>
      </c>
      <c r="E5828" s="45">
        <v>5.26353254E-3</v>
      </c>
      <c r="F5828" s="45">
        <v>3.5501222000000002E-4</v>
      </c>
      <c r="G5828" s="45">
        <v>1.31944419E-3</v>
      </c>
      <c r="H5828" s="45">
        <v>3.58907559E-3</v>
      </c>
    </row>
    <row r="5829" spans="1:8" x14ac:dyDescent="0.35">
      <c r="A5829" s="45" t="s">
        <v>58</v>
      </c>
      <c r="B5829" s="45" t="s">
        <v>72</v>
      </c>
      <c r="C5829" s="45" t="s">
        <v>37</v>
      </c>
      <c r="D5829" s="45">
        <v>548</v>
      </c>
      <c r="E5829" s="45">
        <v>5.3026575899999999E-3</v>
      </c>
      <c r="F5829" s="45">
        <v>8.0919228999999995E-4</v>
      </c>
      <c r="G5829" s="45">
        <v>9.822753799999999E-4</v>
      </c>
      <c r="H5829" s="45">
        <v>3.51118944E-3</v>
      </c>
    </row>
    <row r="5830" spans="1:8" x14ac:dyDescent="0.35">
      <c r="A5830" s="45" t="s">
        <v>58</v>
      </c>
      <c r="B5830" s="45" t="s">
        <v>73</v>
      </c>
      <c r="C5830" s="45" t="s">
        <v>37</v>
      </c>
      <c r="D5830" s="45">
        <v>81</v>
      </c>
      <c r="E5830" s="45">
        <v>5.1088817800000004E-3</v>
      </c>
      <c r="F5830" s="45">
        <v>8.7077021999999997E-4</v>
      </c>
      <c r="G5830" s="45">
        <v>9.3392751E-4</v>
      </c>
      <c r="H5830" s="45">
        <v>3.3041835699999999E-3</v>
      </c>
    </row>
    <row r="5831" spans="1:8" x14ac:dyDescent="0.35">
      <c r="A5831" s="45" t="s">
        <v>58</v>
      </c>
      <c r="B5831" s="45" t="s">
        <v>72</v>
      </c>
      <c r="C5831" s="45" t="s">
        <v>38</v>
      </c>
      <c r="D5831" s="45">
        <v>303</v>
      </c>
      <c r="E5831" s="45">
        <v>5.8485359999999997E-3</v>
      </c>
      <c r="F5831" s="45">
        <v>7.8077227E-4</v>
      </c>
      <c r="G5831" s="45">
        <v>1.5005803700000001E-3</v>
      </c>
      <c r="H5831" s="45">
        <v>3.5671828699999999E-3</v>
      </c>
    </row>
    <row r="5832" spans="1:8" x14ac:dyDescent="0.35">
      <c r="A5832" s="45" t="s">
        <v>58</v>
      </c>
      <c r="B5832" s="45" t="s">
        <v>73</v>
      </c>
      <c r="C5832" s="45" t="s">
        <v>38</v>
      </c>
      <c r="D5832" s="45">
        <v>23</v>
      </c>
      <c r="E5832" s="45">
        <v>5.9978862499999999E-3</v>
      </c>
      <c r="F5832" s="45">
        <v>7.5885638999999999E-4</v>
      </c>
      <c r="G5832" s="45">
        <v>1.7527171400000001E-3</v>
      </c>
      <c r="H5832" s="45">
        <v>3.48631213E-3</v>
      </c>
    </row>
    <row r="5833" spans="1:8" x14ac:dyDescent="0.35">
      <c r="A5833" s="45" t="s">
        <v>58</v>
      </c>
      <c r="B5833" s="45" t="s">
        <v>72</v>
      </c>
      <c r="C5833" s="45" t="s">
        <v>39</v>
      </c>
      <c r="D5833" s="45">
        <v>304</v>
      </c>
      <c r="E5833" s="45">
        <v>6.6384546500000002E-3</v>
      </c>
      <c r="F5833" s="45">
        <v>6.2336263999999996E-4</v>
      </c>
      <c r="G5833" s="45">
        <v>1.8902287999999999E-3</v>
      </c>
      <c r="H5833" s="45">
        <v>4.1248626799999999E-3</v>
      </c>
    </row>
    <row r="5834" spans="1:8" x14ac:dyDescent="0.35">
      <c r="A5834" s="45" t="s">
        <v>58</v>
      </c>
      <c r="B5834" s="45" t="s">
        <v>73</v>
      </c>
      <c r="C5834" s="45" t="s">
        <v>39</v>
      </c>
      <c r="D5834" s="45">
        <v>25</v>
      </c>
      <c r="E5834" s="45">
        <v>6.8268516000000003E-3</v>
      </c>
      <c r="F5834" s="45">
        <v>6.0694418999999999E-4</v>
      </c>
      <c r="G5834" s="45">
        <v>1.7791664600000001E-3</v>
      </c>
      <c r="H5834" s="45">
        <v>4.4407404900000001E-3</v>
      </c>
    </row>
    <row r="5835" spans="1:8" x14ac:dyDescent="0.35">
      <c r="A5835" s="45" t="s">
        <v>58</v>
      </c>
      <c r="B5835" s="45" t="s">
        <v>72</v>
      </c>
      <c r="C5835" s="45" t="s">
        <v>40</v>
      </c>
      <c r="D5835" s="45">
        <v>496</v>
      </c>
      <c r="E5835" s="45">
        <v>4.6203654500000003E-3</v>
      </c>
      <c r="F5835" s="45">
        <v>9.8713291999999995E-4</v>
      </c>
      <c r="G5835" s="45">
        <v>1.05592399E-3</v>
      </c>
      <c r="H5835" s="45">
        <v>2.5773080400000002E-3</v>
      </c>
    </row>
    <row r="5836" spans="1:8" x14ac:dyDescent="0.35">
      <c r="A5836" s="45" t="s">
        <v>58</v>
      </c>
      <c r="B5836" s="45" t="s">
        <v>73</v>
      </c>
      <c r="C5836" s="45" t="s">
        <v>40</v>
      </c>
      <c r="D5836" s="45">
        <v>94</v>
      </c>
      <c r="E5836" s="45">
        <v>4.1810724400000001E-3</v>
      </c>
      <c r="F5836" s="45">
        <v>9.2161616E-4</v>
      </c>
      <c r="G5836" s="45">
        <v>1.06518397E-3</v>
      </c>
      <c r="H5836" s="45">
        <v>2.19427181E-3</v>
      </c>
    </row>
    <row r="5837" spans="1:8" x14ac:dyDescent="0.35">
      <c r="A5837" s="45" t="s">
        <v>58</v>
      </c>
      <c r="B5837" s="45" t="s">
        <v>72</v>
      </c>
      <c r="C5837" s="45" t="s">
        <v>41</v>
      </c>
      <c r="D5837" s="45">
        <v>299</v>
      </c>
      <c r="E5837" s="45">
        <v>5.9629704599999996E-3</v>
      </c>
      <c r="F5837" s="45">
        <v>7.1093434999999999E-4</v>
      </c>
      <c r="G5837" s="45">
        <v>1.49201016E-3</v>
      </c>
      <c r="H5837" s="45">
        <v>3.7600254600000001E-3</v>
      </c>
    </row>
    <row r="5838" spans="1:8" x14ac:dyDescent="0.35">
      <c r="A5838" s="45" t="s">
        <v>58</v>
      </c>
      <c r="B5838" s="45" t="s">
        <v>73</v>
      </c>
      <c r="C5838" s="45" t="s">
        <v>41</v>
      </c>
      <c r="D5838" s="45">
        <v>50</v>
      </c>
      <c r="E5838" s="45">
        <v>5.6817127499999998E-3</v>
      </c>
      <c r="F5838" s="45">
        <v>5.1990718000000005E-4</v>
      </c>
      <c r="G5838" s="45">
        <v>1.78773123E-3</v>
      </c>
      <c r="H5838" s="45">
        <v>3.37407388E-3</v>
      </c>
    </row>
    <row r="5839" spans="1:8" x14ac:dyDescent="0.35">
      <c r="A5839" s="45" t="s">
        <v>58</v>
      </c>
      <c r="B5839" s="45" t="s">
        <v>72</v>
      </c>
      <c r="C5839" s="45" t="s">
        <v>42</v>
      </c>
      <c r="D5839" s="45">
        <v>259</v>
      </c>
      <c r="E5839" s="45">
        <v>7.1675691E-3</v>
      </c>
      <c r="F5839" s="45">
        <v>9.7289228999999997E-4</v>
      </c>
      <c r="G5839" s="45">
        <v>1.92236854E-3</v>
      </c>
      <c r="H5839" s="45">
        <v>4.2723077899999998E-3</v>
      </c>
    </row>
    <row r="5840" spans="1:8" x14ac:dyDescent="0.35">
      <c r="A5840" s="45" t="s">
        <v>58</v>
      </c>
      <c r="B5840" s="45" t="s">
        <v>73</v>
      </c>
      <c r="C5840" s="45" t="s">
        <v>42</v>
      </c>
      <c r="D5840" s="45">
        <v>61</v>
      </c>
      <c r="E5840" s="45">
        <v>5.7439660500000003E-3</v>
      </c>
      <c r="F5840" s="45">
        <v>9.2440779999999998E-4</v>
      </c>
      <c r="G5840" s="45">
        <v>1.86759996E-3</v>
      </c>
      <c r="H5840" s="45">
        <v>2.9519578499999999E-3</v>
      </c>
    </row>
    <row r="5841" spans="1:8" x14ac:dyDescent="0.35">
      <c r="A5841" s="45" t="s">
        <v>58</v>
      </c>
      <c r="B5841" s="45" t="s">
        <v>72</v>
      </c>
      <c r="C5841" s="45" t="s">
        <v>43</v>
      </c>
      <c r="D5841" s="45">
        <v>209</v>
      </c>
      <c r="E5841" s="45">
        <v>6.3828524299999996E-3</v>
      </c>
      <c r="F5841" s="45">
        <v>9.6657340999999996E-4</v>
      </c>
      <c r="G5841" s="45">
        <v>1.59794189E-3</v>
      </c>
      <c r="H5841" s="45">
        <v>3.8183366399999999E-3</v>
      </c>
    </row>
    <row r="5842" spans="1:8" x14ac:dyDescent="0.35">
      <c r="A5842" s="45" t="s">
        <v>58</v>
      </c>
      <c r="B5842" s="45" t="s">
        <v>73</v>
      </c>
      <c r="C5842" s="45" t="s">
        <v>43</v>
      </c>
      <c r="D5842" s="45">
        <v>29</v>
      </c>
      <c r="E5842" s="45">
        <v>5.7722698899999999E-3</v>
      </c>
      <c r="F5842" s="45">
        <v>8.9399719E-4</v>
      </c>
      <c r="G5842" s="45">
        <v>1.60839697E-3</v>
      </c>
      <c r="H5842" s="45">
        <v>3.2698752500000001E-3</v>
      </c>
    </row>
    <row r="5843" spans="1:8" x14ac:dyDescent="0.35">
      <c r="A5843" s="45" t="s">
        <v>58</v>
      </c>
      <c r="B5843" s="45" t="s">
        <v>72</v>
      </c>
      <c r="C5843" s="45" t="s">
        <v>44</v>
      </c>
      <c r="D5843" s="45">
        <v>132</v>
      </c>
      <c r="E5843" s="45">
        <v>6.5335645799999998E-3</v>
      </c>
      <c r="F5843" s="45">
        <v>5.6967216999999999E-4</v>
      </c>
      <c r="G5843" s="45">
        <v>1.86868662E-3</v>
      </c>
      <c r="H5843" s="45">
        <v>4.0952052500000001E-3</v>
      </c>
    </row>
    <row r="5844" spans="1:8" x14ac:dyDescent="0.35">
      <c r="A5844" s="45" t="s">
        <v>58</v>
      </c>
      <c r="B5844" s="45" t="s">
        <v>73</v>
      </c>
      <c r="C5844" s="45" t="s">
        <v>44</v>
      </c>
      <c r="D5844" s="45">
        <v>17</v>
      </c>
      <c r="E5844" s="45">
        <v>8.1529136699999994E-3</v>
      </c>
      <c r="F5844" s="45">
        <v>5.9844741999999995E-4</v>
      </c>
      <c r="G5844" s="45">
        <v>2.3413669E-3</v>
      </c>
      <c r="H5844" s="45">
        <v>5.21309893E-3</v>
      </c>
    </row>
    <row r="5845" spans="1:8" x14ac:dyDescent="0.35">
      <c r="A5845" s="45" t="s">
        <v>58</v>
      </c>
      <c r="B5845" s="45" t="s">
        <v>72</v>
      </c>
      <c r="C5845" s="45" t="s">
        <v>45</v>
      </c>
      <c r="D5845" s="45">
        <v>429</v>
      </c>
      <c r="E5845" s="45">
        <v>5.20137246E-3</v>
      </c>
      <c r="F5845" s="45">
        <v>6.1342568000000001E-4</v>
      </c>
      <c r="G5845" s="45">
        <v>1.20561899E-3</v>
      </c>
      <c r="H5845" s="45">
        <v>3.3823273100000001E-3</v>
      </c>
    </row>
    <row r="5846" spans="1:8" x14ac:dyDescent="0.35">
      <c r="A5846" s="45" t="s">
        <v>58</v>
      </c>
      <c r="B5846" s="45" t="s">
        <v>73</v>
      </c>
      <c r="C5846" s="45" t="s">
        <v>45</v>
      </c>
      <c r="D5846" s="45">
        <v>45</v>
      </c>
      <c r="E5846" s="45">
        <v>4.4755656100000001E-3</v>
      </c>
      <c r="F5846" s="45">
        <v>6.6280842000000003E-4</v>
      </c>
      <c r="G5846" s="45">
        <v>8.5236598999999995E-4</v>
      </c>
      <c r="H5846" s="45">
        <v>2.96039072E-3</v>
      </c>
    </row>
    <row r="5847" spans="1:8" x14ac:dyDescent="0.35">
      <c r="A5847" s="45" t="s">
        <v>58</v>
      </c>
      <c r="B5847" s="45" t="s">
        <v>72</v>
      </c>
      <c r="C5847" s="45" t="s">
        <v>46</v>
      </c>
      <c r="D5847" s="45">
        <v>180</v>
      </c>
      <c r="E5847" s="45">
        <v>6.2460131200000003E-3</v>
      </c>
      <c r="F5847" s="45">
        <v>7.5681562999999996E-4</v>
      </c>
      <c r="G5847" s="45">
        <v>2.1876926500000002E-3</v>
      </c>
      <c r="H5847" s="45">
        <v>3.30150438E-3</v>
      </c>
    </row>
    <row r="5848" spans="1:8" x14ac:dyDescent="0.35">
      <c r="A5848" s="45" t="s">
        <v>58</v>
      </c>
      <c r="B5848" s="45" t="s">
        <v>73</v>
      </c>
      <c r="C5848" s="45" t="s">
        <v>46</v>
      </c>
      <c r="D5848" s="45">
        <v>58</v>
      </c>
      <c r="E5848" s="45">
        <v>5.7044218500000004E-3</v>
      </c>
      <c r="F5848" s="45">
        <v>8.1916479999999999E-4</v>
      </c>
      <c r="G5848" s="45">
        <v>2.15816546E-3</v>
      </c>
      <c r="H5848" s="45">
        <v>2.7270910800000002E-3</v>
      </c>
    </row>
    <row r="5849" spans="1:8" x14ac:dyDescent="0.35">
      <c r="A5849" s="45" t="s">
        <v>58</v>
      </c>
      <c r="B5849" s="45" t="s">
        <v>72</v>
      </c>
      <c r="C5849" s="45" t="s">
        <v>47</v>
      </c>
      <c r="D5849" s="45">
        <v>123</v>
      </c>
      <c r="E5849" s="45">
        <v>6.4491115000000002E-3</v>
      </c>
      <c r="F5849" s="45">
        <v>5.6402413000000002E-4</v>
      </c>
      <c r="G5849" s="45">
        <v>2.2201518400000002E-3</v>
      </c>
      <c r="H5849" s="45">
        <v>3.6649351200000002E-3</v>
      </c>
    </row>
    <row r="5850" spans="1:8" x14ac:dyDescent="0.35">
      <c r="A5850" s="45" t="s">
        <v>58</v>
      </c>
      <c r="B5850" s="45" t="s">
        <v>73</v>
      </c>
      <c r="C5850" s="45" t="s">
        <v>47</v>
      </c>
      <c r="D5850" s="45">
        <v>23</v>
      </c>
      <c r="E5850" s="45">
        <v>6.3909014999999998E-3</v>
      </c>
      <c r="F5850" s="45">
        <v>4.6849815000000002E-4</v>
      </c>
      <c r="G5850" s="45">
        <v>2.3560787E-3</v>
      </c>
      <c r="H5850" s="45">
        <v>3.5663243599999999E-3</v>
      </c>
    </row>
    <row r="5851" spans="1:8" x14ac:dyDescent="0.35">
      <c r="A5851" s="45" t="s">
        <v>58</v>
      </c>
      <c r="B5851" s="45" t="s">
        <v>72</v>
      </c>
      <c r="C5851" s="45" t="s">
        <v>48</v>
      </c>
      <c r="D5851" s="45">
        <v>498</v>
      </c>
      <c r="E5851" s="45">
        <v>5.4012575699999999E-3</v>
      </c>
      <c r="F5851" s="45">
        <v>9.3406008999999998E-4</v>
      </c>
      <c r="G5851" s="45">
        <v>7.7044264000000002E-4</v>
      </c>
      <c r="H5851" s="45">
        <v>3.6967543599999999E-3</v>
      </c>
    </row>
    <row r="5852" spans="1:8" x14ac:dyDescent="0.35">
      <c r="A5852" s="45" t="s">
        <v>58</v>
      </c>
      <c r="B5852" s="45" t="s">
        <v>73</v>
      </c>
      <c r="C5852" s="45" t="s">
        <v>48</v>
      </c>
      <c r="D5852" s="45">
        <v>44</v>
      </c>
      <c r="E5852" s="45">
        <v>5.4440233299999996E-3</v>
      </c>
      <c r="F5852" s="45">
        <v>1.1237371600000001E-3</v>
      </c>
      <c r="G5852" s="45">
        <v>7.3679474999999996E-4</v>
      </c>
      <c r="H5852" s="45">
        <v>3.5834909200000002E-3</v>
      </c>
    </row>
    <row r="5853" spans="1:8" x14ac:dyDescent="0.35">
      <c r="A5853" s="45" t="s">
        <v>58</v>
      </c>
      <c r="B5853" s="45" t="s">
        <v>72</v>
      </c>
      <c r="C5853" s="45" t="s">
        <v>49</v>
      </c>
      <c r="D5853" s="45">
        <v>362</v>
      </c>
      <c r="E5853" s="45">
        <v>5.9542214100000001E-3</v>
      </c>
      <c r="F5853" s="45">
        <v>6.7142392E-4</v>
      </c>
      <c r="G5853" s="45">
        <v>1.60639811E-3</v>
      </c>
      <c r="H5853" s="45">
        <v>3.6763988899999999E-3</v>
      </c>
    </row>
    <row r="5854" spans="1:8" x14ac:dyDescent="0.35">
      <c r="A5854" s="45" t="s">
        <v>58</v>
      </c>
      <c r="B5854" s="45" t="s">
        <v>73</v>
      </c>
      <c r="C5854" s="45" t="s">
        <v>49</v>
      </c>
      <c r="D5854" s="45">
        <v>28</v>
      </c>
      <c r="E5854" s="45">
        <v>7.1168152700000001E-3</v>
      </c>
      <c r="F5854" s="45">
        <v>7.2916641000000005E-4</v>
      </c>
      <c r="G5854" s="45">
        <v>1.6166498900000001E-3</v>
      </c>
      <c r="H5854" s="45">
        <v>4.7709984500000002E-3</v>
      </c>
    </row>
    <row r="5855" spans="1:8" x14ac:dyDescent="0.35">
      <c r="A5855" s="45" t="s">
        <v>58</v>
      </c>
      <c r="B5855" s="45" t="s">
        <v>72</v>
      </c>
      <c r="C5855" s="45" t="s">
        <v>50</v>
      </c>
      <c r="D5855" s="45">
        <v>225</v>
      </c>
      <c r="E5855" s="45">
        <v>7.2429524099999996E-3</v>
      </c>
      <c r="F5855" s="45">
        <v>8.0509234000000003E-4</v>
      </c>
      <c r="G5855" s="45">
        <v>2.40514381E-3</v>
      </c>
      <c r="H5855" s="45">
        <v>4.0327158100000003E-3</v>
      </c>
    </row>
    <row r="5856" spans="1:8" x14ac:dyDescent="0.35">
      <c r="A5856" s="45" t="s">
        <v>58</v>
      </c>
      <c r="B5856" s="45" t="s">
        <v>73</v>
      </c>
      <c r="C5856" s="45" t="s">
        <v>50</v>
      </c>
      <c r="D5856" s="45">
        <v>32</v>
      </c>
      <c r="E5856" s="45">
        <v>6.2865304000000004E-3</v>
      </c>
      <c r="F5856" s="45">
        <v>8.4924743000000004E-4</v>
      </c>
      <c r="G5856" s="45">
        <v>2.1043111200000002E-3</v>
      </c>
      <c r="H5856" s="45">
        <v>3.3329713400000001E-3</v>
      </c>
    </row>
    <row r="5857" spans="1:8" x14ac:dyDescent="0.35">
      <c r="A5857" s="45" t="s">
        <v>58</v>
      </c>
      <c r="B5857" s="45" t="s">
        <v>72</v>
      </c>
      <c r="C5857" s="45" t="s">
        <v>51</v>
      </c>
      <c r="D5857" s="45">
        <v>297</v>
      </c>
      <c r="E5857" s="45">
        <v>5.8582738799999997E-3</v>
      </c>
      <c r="F5857" s="45">
        <v>8.5406510999999998E-4</v>
      </c>
      <c r="G5857" s="45">
        <v>8.7031559000000001E-4</v>
      </c>
      <c r="H5857" s="45">
        <v>4.13389269E-3</v>
      </c>
    </row>
    <row r="5858" spans="1:8" x14ac:dyDescent="0.35">
      <c r="A5858" s="45" t="s">
        <v>58</v>
      </c>
      <c r="B5858" s="45" t="s">
        <v>73</v>
      </c>
      <c r="C5858" s="45" t="s">
        <v>51</v>
      </c>
      <c r="D5858" s="45">
        <v>40</v>
      </c>
      <c r="E5858" s="45">
        <v>5.7540506700000001E-3</v>
      </c>
      <c r="F5858" s="45">
        <v>1.0190970000000001E-3</v>
      </c>
      <c r="G5858" s="45">
        <v>9.5399278999999996E-4</v>
      </c>
      <c r="H5858" s="45">
        <v>3.7809603199999999E-3</v>
      </c>
    </row>
    <row r="5859" spans="1:8" x14ac:dyDescent="0.35">
      <c r="A5859" s="45" t="s">
        <v>58</v>
      </c>
      <c r="B5859" s="45" t="s">
        <v>72</v>
      </c>
      <c r="C5859" s="45" t="s">
        <v>52</v>
      </c>
      <c r="D5859" s="45">
        <v>435</v>
      </c>
      <c r="E5859" s="45">
        <v>3.7945399899999999E-3</v>
      </c>
      <c r="F5859" s="45">
        <v>3.1782118000000002E-4</v>
      </c>
      <c r="G5859" s="45">
        <v>7.6787969999999998E-4</v>
      </c>
      <c r="H5859" s="45">
        <v>2.70883862E-3</v>
      </c>
    </row>
    <row r="5860" spans="1:8" x14ac:dyDescent="0.35">
      <c r="A5860" s="45" t="s">
        <v>58</v>
      </c>
      <c r="B5860" s="45" t="s">
        <v>73</v>
      </c>
      <c r="C5860" s="45" t="s">
        <v>52</v>
      </c>
      <c r="D5860" s="45">
        <v>38</v>
      </c>
      <c r="E5860" s="45">
        <v>3.4585158199999999E-3</v>
      </c>
      <c r="F5860" s="45">
        <v>3.6366932999999999E-4</v>
      </c>
      <c r="G5860" s="45">
        <v>6.7160063000000004E-4</v>
      </c>
      <c r="H5860" s="45">
        <v>2.4232453899999998E-3</v>
      </c>
    </row>
    <row r="5861" spans="1:8" x14ac:dyDescent="0.35">
      <c r="A5861" s="45" t="s">
        <v>58</v>
      </c>
      <c r="B5861" s="45" t="s">
        <v>72</v>
      </c>
      <c r="C5861" s="45" t="s">
        <v>53</v>
      </c>
      <c r="D5861" s="45">
        <v>133</v>
      </c>
      <c r="E5861" s="45">
        <v>5.8355086699999996E-3</v>
      </c>
      <c r="F5861" s="45">
        <v>3.0518983000000003E-4</v>
      </c>
      <c r="G5861" s="45">
        <v>1.6388190100000001E-3</v>
      </c>
      <c r="H5861" s="45">
        <v>3.8914993300000001E-3</v>
      </c>
    </row>
    <row r="5862" spans="1:8" x14ac:dyDescent="0.35">
      <c r="A5862" s="45" t="s">
        <v>58</v>
      </c>
      <c r="B5862" s="45" t="s">
        <v>73</v>
      </c>
      <c r="C5862" s="45" t="s">
        <v>53</v>
      </c>
      <c r="D5862" s="45">
        <v>15</v>
      </c>
      <c r="E5862" s="45">
        <v>5.98070962E-3</v>
      </c>
      <c r="F5862" s="45">
        <v>2.5848731000000002E-4</v>
      </c>
      <c r="G5862" s="45">
        <v>1.68672805E-3</v>
      </c>
      <c r="H5862" s="45">
        <v>4.0354935999999996E-3</v>
      </c>
    </row>
    <row r="5863" spans="1:8" x14ac:dyDescent="0.35">
      <c r="A5863" s="45" t="s">
        <v>58</v>
      </c>
      <c r="B5863" s="45" t="s">
        <v>72</v>
      </c>
      <c r="C5863" s="45" t="s">
        <v>54</v>
      </c>
      <c r="D5863" s="45">
        <v>1039</v>
      </c>
      <c r="E5863" s="45">
        <v>4.6424845200000002E-3</v>
      </c>
      <c r="F5863" s="45">
        <v>1.0271849000000001E-3</v>
      </c>
      <c r="G5863" s="45">
        <v>8.2656020000000001E-4</v>
      </c>
      <c r="H5863" s="45">
        <v>2.78873894E-3</v>
      </c>
    </row>
    <row r="5864" spans="1:8" x14ac:dyDescent="0.35">
      <c r="A5864" s="45" t="s">
        <v>58</v>
      </c>
      <c r="B5864" s="45" t="s">
        <v>73</v>
      </c>
      <c r="C5864" s="45" t="s">
        <v>54</v>
      </c>
      <c r="D5864" s="45">
        <v>162</v>
      </c>
      <c r="E5864" s="45">
        <v>4.5123882799999997E-3</v>
      </c>
      <c r="F5864" s="45">
        <v>9.9108343000000004E-4</v>
      </c>
      <c r="G5864" s="45">
        <v>8.0711279999999997E-4</v>
      </c>
      <c r="H5864" s="45">
        <v>2.7141916100000001E-3</v>
      </c>
    </row>
    <row r="5865" spans="1:8" x14ac:dyDescent="0.35">
      <c r="A5865" s="45" t="s">
        <v>58</v>
      </c>
      <c r="B5865" s="45" t="s">
        <v>72</v>
      </c>
      <c r="C5865" s="45" t="s">
        <v>55</v>
      </c>
      <c r="D5865" s="45">
        <v>228</v>
      </c>
      <c r="E5865" s="45">
        <v>5.8927263700000003E-3</v>
      </c>
      <c r="F5865" s="45">
        <v>1.02664041E-3</v>
      </c>
      <c r="G5865" s="45">
        <v>1.73885209E-3</v>
      </c>
      <c r="H5865" s="45">
        <v>3.12723335E-3</v>
      </c>
    </row>
    <row r="5866" spans="1:8" x14ac:dyDescent="0.35">
      <c r="A5866" s="45" t="s">
        <v>58</v>
      </c>
      <c r="B5866" s="45" t="s">
        <v>73</v>
      </c>
      <c r="C5866" s="45" t="s">
        <v>55</v>
      </c>
      <c r="D5866" s="45">
        <v>31</v>
      </c>
      <c r="E5866" s="45">
        <v>6.0274788700000002E-3</v>
      </c>
      <c r="F5866" s="45">
        <v>9.0352430000000005E-4</v>
      </c>
      <c r="G5866" s="45">
        <v>1.7499250799999999E-3</v>
      </c>
      <c r="H5866" s="45">
        <v>3.3740290200000001E-3</v>
      </c>
    </row>
    <row r="5867" spans="1:8" x14ac:dyDescent="0.35">
      <c r="A5867" s="45" t="s">
        <v>58</v>
      </c>
      <c r="B5867" s="45" t="s">
        <v>72</v>
      </c>
      <c r="C5867" s="45" t="s">
        <v>56</v>
      </c>
      <c r="D5867" s="45">
        <v>757</v>
      </c>
      <c r="E5867" s="45">
        <v>4.8580529800000003E-3</v>
      </c>
      <c r="F5867" s="45">
        <v>7.3042017000000004E-4</v>
      </c>
      <c r="G5867" s="45">
        <v>8.8550053000000005E-4</v>
      </c>
      <c r="H5867" s="45">
        <v>3.2421318400000002E-3</v>
      </c>
    </row>
    <row r="5868" spans="1:8" x14ac:dyDescent="0.35">
      <c r="A5868" s="45" t="s">
        <v>58</v>
      </c>
      <c r="B5868" s="45" t="s">
        <v>73</v>
      </c>
      <c r="C5868" s="45" t="s">
        <v>56</v>
      </c>
      <c r="D5868" s="45">
        <v>68</v>
      </c>
      <c r="E5868" s="45">
        <v>4.7971130700000001E-3</v>
      </c>
      <c r="F5868" s="45">
        <v>7.8601558E-4</v>
      </c>
      <c r="G5868" s="45">
        <v>9.0209670000000004E-4</v>
      </c>
      <c r="H5868" s="45">
        <v>3.1090002899999999E-3</v>
      </c>
    </row>
    <row r="5869" spans="1:8" x14ac:dyDescent="0.35">
      <c r="A5869" s="45" t="s">
        <v>59</v>
      </c>
      <c r="B5869" s="45" t="s">
        <v>72</v>
      </c>
      <c r="C5869" s="45" t="s">
        <v>9</v>
      </c>
      <c r="D5869" s="45">
        <v>13689</v>
      </c>
      <c r="E5869" s="45">
        <v>5.4547004799999996E-3</v>
      </c>
      <c r="F5869" s="45">
        <v>8.5538884999999997E-4</v>
      </c>
      <c r="G5869" s="45">
        <v>1.2114651700000001E-3</v>
      </c>
      <c r="H5869" s="45">
        <v>3.3877741100000001E-3</v>
      </c>
    </row>
    <row r="5870" spans="1:8" x14ac:dyDescent="0.35">
      <c r="A5870" s="45" t="s">
        <v>59</v>
      </c>
      <c r="B5870" s="45" t="s">
        <v>73</v>
      </c>
      <c r="C5870" s="45" t="s">
        <v>9</v>
      </c>
      <c r="D5870" s="45">
        <v>2212</v>
      </c>
      <c r="E5870" s="45">
        <v>5.1687028799999998E-3</v>
      </c>
      <c r="F5870" s="45">
        <v>8.5742307E-4</v>
      </c>
      <c r="G5870" s="45">
        <v>1.2333868900000001E-3</v>
      </c>
      <c r="H5870" s="45">
        <v>3.0778348800000002E-3</v>
      </c>
    </row>
    <row r="5871" spans="1:8" x14ac:dyDescent="0.35">
      <c r="A5871" s="45" t="s">
        <v>59</v>
      </c>
      <c r="B5871" s="45" t="s">
        <v>72</v>
      </c>
      <c r="C5871" s="45" t="s">
        <v>14</v>
      </c>
      <c r="D5871" s="45">
        <v>265</v>
      </c>
      <c r="E5871" s="45">
        <v>5.7802670500000002E-3</v>
      </c>
      <c r="F5871" s="45">
        <v>1.08473074E-3</v>
      </c>
      <c r="G5871" s="45">
        <v>1.4406880999999999E-3</v>
      </c>
      <c r="H5871" s="45">
        <v>3.2548477699999999E-3</v>
      </c>
    </row>
    <row r="5872" spans="1:8" x14ac:dyDescent="0.35">
      <c r="A5872" s="45" t="s">
        <v>59</v>
      </c>
      <c r="B5872" s="45" t="s">
        <v>73</v>
      </c>
      <c r="C5872" s="45" t="s">
        <v>14</v>
      </c>
      <c r="D5872" s="45">
        <v>31</v>
      </c>
      <c r="E5872" s="45">
        <v>5.0686974800000003E-3</v>
      </c>
      <c r="F5872" s="45">
        <v>1.00246388E-3</v>
      </c>
      <c r="G5872" s="45">
        <v>1.39822259E-3</v>
      </c>
      <c r="H5872" s="45">
        <v>2.6680104999999999E-3</v>
      </c>
    </row>
    <row r="5873" spans="1:8" x14ac:dyDescent="0.35">
      <c r="A5873" s="45" t="s">
        <v>59</v>
      </c>
      <c r="B5873" s="45" t="s">
        <v>72</v>
      </c>
      <c r="C5873" s="45" t="s">
        <v>15</v>
      </c>
      <c r="D5873" s="45">
        <v>162</v>
      </c>
      <c r="E5873" s="45">
        <v>5.3943041700000001E-3</v>
      </c>
      <c r="F5873" s="45">
        <v>6.5757862000000004E-4</v>
      </c>
      <c r="G5873" s="45">
        <v>1.5627140800000001E-3</v>
      </c>
      <c r="H5873" s="45">
        <v>3.1740109499999998E-3</v>
      </c>
    </row>
    <row r="5874" spans="1:8" x14ac:dyDescent="0.35">
      <c r="A5874" s="45" t="s">
        <v>59</v>
      </c>
      <c r="B5874" s="45" t="s">
        <v>73</v>
      </c>
      <c r="C5874" s="45" t="s">
        <v>15</v>
      </c>
      <c r="D5874" s="45">
        <v>43</v>
      </c>
      <c r="E5874" s="45">
        <v>4.7009580299999998E-3</v>
      </c>
      <c r="F5874" s="45">
        <v>6.8394677999999997E-4</v>
      </c>
      <c r="G5874" s="45">
        <v>1.5205101499999999E-3</v>
      </c>
      <c r="H5874" s="45">
        <v>2.4965006200000001E-3</v>
      </c>
    </row>
    <row r="5875" spans="1:8" x14ac:dyDescent="0.35">
      <c r="A5875" s="45" t="s">
        <v>59</v>
      </c>
      <c r="B5875" s="45" t="s">
        <v>72</v>
      </c>
      <c r="C5875" s="45" t="s">
        <v>16</v>
      </c>
      <c r="D5875" s="45">
        <v>166</v>
      </c>
      <c r="E5875" s="45">
        <v>5.8494391599999999E-3</v>
      </c>
      <c r="F5875" s="45">
        <v>1.08057204E-3</v>
      </c>
      <c r="G5875" s="45">
        <v>9.4363544000000004E-4</v>
      </c>
      <c r="H5875" s="45">
        <v>3.82523124E-3</v>
      </c>
    </row>
    <row r="5876" spans="1:8" x14ac:dyDescent="0.35">
      <c r="A5876" s="45" t="s">
        <v>59</v>
      </c>
      <c r="B5876" s="45" t="s">
        <v>73</v>
      </c>
      <c r="C5876" s="45" t="s">
        <v>16</v>
      </c>
      <c r="D5876" s="45">
        <v>43</v>
      </c>
      <c r="E5876" s="45">
        <v>5.6586453599999998E-3</v>
      </c>
      <c r="F5876" s="45">
        <v>1.08231025E-3</v>
      </c>
      <c r="G5876" s="45">
        <v>9.8891020000000003E-4</v>
      </c>
      <c r="H5876" s="45">
        <v>3.5874244100000002E-3</v>
      </c>
    </row>
    <row r="5877" spans="1:8" x14ac:dyDescent="0.35">
      <c r="A5877" s="45" t="s">
        <v>59</v>
      </c>
      <c r="B5877" s="45" t="s">
        <v>72</v>
      </c>
      <c r="C5877" s="45" t="s">
        <v>17</v>
      </c>
      <c r="D5877" s="45">
        <v>184</v>
      </c>
      <c r="E5877" s="45">
        <v>6.4256237599999997E-3</v>
      </c>
      <c r="F5877" s="45">
        <v>1.3892031700000001E-3</v>
      </c>
      <c r="G5877" s="45">
        <v>9.8612344999999993E-4</v>
      </c>
      <c r="H5877" s="45">
        <v>4.0502966500000001E-3</v>
      </c>
    </row>
    <row r="5878" spans="1:8" x14ac:dyDescent="0.35">
      <c r="A5878" s="45" t="s">
        <v>59</v>
      </c>
      <c r="B5878" s="45" t="s">
        <v>73</v>
      </c>
      <c r="C5878" s="45" t="s">
        <v>17</v>
      </c>
      <c r="D5878" s="45">
        <v>50</v>
      </c>
      <c r="E5878" s="45">
        <v>6.7532405000000004E-3</v>
      </c>
      <c r="F5878" s="45">
        <v>1.5104163699999999E-3</v>
      </c>
      <c r="G5878" s="45">
        <v>1.2270830999999999E-3</v>
      </c>
      <c r="H5878" s="45">
        <v>4.0157404800000001E-3</v>
      </c>
    </row>
    <row r="5879" spans="1:8" x14ac:dyDescent="0.35">
      <c r="A5879" s="45" t="s">
        <v>59</v>
      </c>
      <c r="B5879" s="45" t="s">
        <v>72</v>
      </c>
      <c r="C5879" s="45" t="s">
        <v>18</v>
      </c>
      <c r="D5879" s="45">
        <v>175</v>
      </c>
      <c r="E5879" s="45">
        <v>7.3927908000000001E-3</v>
      </c>
      <c r="F5879" s="45">
        <v>7.0271137999999996E-4</v>
      </c>
      <c r="G5879" s="45">
        <v>1.9614415599999999E-3</v>
      </c>
      <c r="H5879" s="45">
        <v>4.7286373500000003E-3</v>
      </c>
    </row>
    <row r="5880" spans="1:8" x14ac:dyDescent="0.35">
      <c r="A5880" s="45" t="s">
        <v>59</v>
      </c>
      <c r="B5880" s="45" t="s">
        <v>73</v>
      </c>
      <c r="C5880" s="45" t="s">
        <v>18</v>
      </c>
      <c r="D5880" s="45">
        <v>23</v>
      </c>
      <c r="E5880" s="45">
        <v>6.9132445300000003E-3</v>
      </c>
      <c r="F5880" s="45">
        <v>9.0982260999999997E-4</v>
      </c>
      <c r="G5880" s="45">
        <v>1.9313604700000001E-3</v>
      </c>
      <c r="H5880" s="45">
        <v>4.0720609200000004E-3</v>
      </c>
    </row>
    <row r="5881" spans="1:8" x14ac:dyDescent="0.35">
      <c r="A5881" s="45" t="s">
        <v>59</v>
      </c>
      <c r="B5881" s="45" t="s">
        <v>72</v>
      </c>
      <c r="C5881" s="45" t="s">
        <v>19</v>
      </c>
      <c r="D5881" s="45">
        <v>217</v>
      </c>
      <c r="E5881" s="45">
        <v>6.1061505399999999E-3</v>
      </c>
      <c r="F5881" s="45">
        <v>1.0011838200000001E-3</v>
      </c>
      <c r="G5881" s="45">
        <v>1.27554806E-3</v>
      </c>
      <c r="H5881" s="45">
        <v>3.82941817E-3</v>
      </c>
    </row>
    <row r="5882" spans="1:8" x14ac:dyDescent="0.35">
      <c r="A5882" s="45" t="s">
        <v>59</v>
      </c>
      <c r="B5882" s="45" t="s">
        <v>73</v>
      </c>
      <c r="C5882" s="45" t="s">
        <v>19</v>
      </c>
      <c r="D5882" s="45">
        <v>18</v>
      </c>
      <c r="E5882" s="45">
        <v>6.9540892300000001E-3</v>
      </c>
      <c r="F5882" s="45">
        <v>1.14261809E-3</v>
      </c>
      <c r="G5882" s="45">
        <v>1.63323024E-3</v>
      </c>
      <c r="H5882" s="45">
        <v>4.1782405000000003E-3</v>
      </c>
    </row>
    <row r="5883" spans="1:8" x14ac:dyDescent="0.35">
      <c r="A5883" s="45" t="s">
        <v>59</v>
      </c>
      <c r="B5883" s="45" t="s">
        <v>72</v>
      </c>
      <c r="C5883" s="45" t="s">
        <v>20</v>
      </c>
      <c r="D5883" s="45">
        <v>126</v>
      </c>
      <c r="E5883" s="45">
        <v>4.5028657499999996E-3</v>
      </c>
      <c r="F5883" s="45">
        <v>9.9151210999999994E-4</v>
      </c>
      <c r="G5883" s="45">
        <v>6.6955075000000002E-4</v>
      </c>
      <c r="H5883" s="45">
        <v>2.8418023799999998E-3</v>
      </c>
    </row>
    <row r="5884" spans="1:8" x14ac:dyDescent="0.35">
      <c r="A5884" s="45" t="s">
        <v>59</v>
      </c>
      <c r="B5884" s="45" t="s">
        <v>73</v>
      </c>
      <c r="C5884" s="45" t="s">
        <v>20</v>
      </c>
      <c r="D5884" s="45">
        <v>9</v>
      </c>
      <c r="E5884" s="45">
        <v>3.0902775399999998E-3</v>
      </c>
      <c r="F5884" s="45">
        <v>6.7386811999999995E-4</v>
      </c>
      <c r="G5884" s="45">
        <v>3.8708826E-4</v>
      </c>
      <c r="H5884" s="45">
        <v>2.0293206700000002E-3</v>
      </c>
    </row>
    <row r="5885" spans="1:8" x14ac:dyDescent="0.35">
      <c r="A5885" s="45" t="s">
        <v>59</v>
      </c>
      <c r="B5885" s="45" t="s">
        <v>72</v>
      </c>
      <c r="C5885" s="45" t="s">
        <v>21</v>
      </c>
      <c r="D5885" s="45">
        <v>152</v>
      </c>
      <c r="E5885" s="45">
        <v>6.9221336399999996E-3</v>
      </c>
      <c r="F5885" s="45">
        <v>1.03016848E-3</v>
      </c>
      <c r="G5885" s="45">
        <v>1.68501739E-3</v>
      </c>
      <c r="H5885" s="45">
        <v>4.2069472399999999E-3</v>
      </c>
    </row>
    <row r="5886" spans="1:8" x14ac:dyDescent="0.35">
      <c r="A5886" s="45" t="s">
        <v>59</v>
      </c>
      <c r="B5886" s="45" t="s">
        <v>73</v>
      </c>
      <c r="C5886" s="45" t="s">
        <v>21</v>
      </c>
      <c r="D5886" s="45">
        <v>30</v>
      </c>
      <c r="E5886" s="45">
        <v>6.9483022599999998E-3</v>
      </c>
      <c r="F5886" s="45">
        <v>1.0243053099999999E-3</v>
      </c>
      <c r="G5886" s="45">
        <v>1.4861108699999999E-3</v>
      </c>
      <c r="H5886" s="45">
        <v>4.4378854999999997E-3</v>
      </c>
    </row>
    <row r="5887" spans="1:8" x14ac:dyDescent="0.35">
      <c r="A5887" s="45" t="s">
        <v>59</v>
      </c>
      <c r="B5887" s="45" t="s">
        <v>72</v>
      </c>
      <c r="C5887" s="45" t="s">
        <v>22</v>
      </c>
      <c r="D5887" s="45">
        <v>149</v>
      </c>
      <c r="E5887" s="45">
        <v>6.5760934599999998E-3</v>
      </c>
      <c r="F5887" s="45">
        <v>1.3464762800000001E-3</v>
      </c>
      <c r="G5887" s="45">
        <v>1.79102948E-3</v>
      </c>
      <c r="H5887" s="45">
        <v>3.4385872500000002E-3</v>
      </c>
    </row>
    <row r="5888" spans="1:8" x14ac:dyDescent="0.35">
      <c r="A5888" s="45" t="s">
        <v>59</v>
      </c>
      <c r="B5888" s="45" t="s">
        <v>73</v>
      </c>
      <c r="C5888" s="45" t="s">
        <v>22</v>
      </c>
      <c r="D5888" s="45">
        <v>21</v>
      </c>
      <c r="E5888" s="45">
        <v>6.8711417600000003E-3</v>
      </c>
      <c r="F5888" s="45">
        <v>1.26102274E-3</v>
      </c>
      <c r="G5888" s="45">
        <v>1.98192225E-3</v>
      </c>
      <c r="H5888" s="45">
        <v>3.6281963899999999E-3</v>
      </c>
    </row>
    <row r="5889" spans="1:8" x14ac:dyDescent="0.35">
      <c r="A5889" s="45" t="s">
        <v>59</v>
      </c>
      <c r="B5889" s="45" t="s">
        <v>72</v>
      </c>
      <c r="C5889" s="45" t="s">
        <v>23</v>
      </c>
      <c r="D5889" s="45">
        <v>237</v>
      </c>
      <c r="E5889" s="45">
        <v>5.9779357299999999E-3</v>
      </c>
      <c r="F5889" s="45">
        <v>4.1139216000000002E-4</v>
      </c>
      <c r="G5889" s="45">
        <v>1.3212511499999999E-3</v>
      </c>
      <c r="H5889" s="45">
        <v>4.2452920000000003E-3</v>
      </c>
    </row>
    <row r="5890" spans="1:8" x14ac:dyDescent="0.35">
      <c r="A5890" s="45" t="s">
        <v>59</v>
      </c>
      <c r="B5890" s="45" t="s">
        <v>73</v>
      </c>
      <c r="C5890" s="45" t="s">
        <v>23</v>
      </c>
      <c r="D5890" s="45">
        <v>21</v>
      </c>
      <c r="E5890" s="45">
        <v>7.23820525E-3</v>
      </c>
      <c r="F5890" s="45">
        <v>3.8580230999999998E-4</v>
      </c>
      <c r="G5890" s="45">
        <v>1.5784829899999999E-3</v>
      </c>
      <c r="H5890" s="45">
        <v>5.2739195699999996E-3</v>
      </c>
    </row>
    <row r="5891" spans="1:8" x14ac:dyDescent="0.35">
      <c r="A5891" s="45" t="s">
        <v>59</v>
      </c>
      <c r="B5891" s="45" t="s">
        <v>72</v>
      </c>
      <c r="C5891" s="45" t="s">
        <v>24</v>
      </c>
      <c r="D5891" s="45">
        <v>443</v>
      </c>
      <c r="E5891" s="45">
        <v>7.1076569500000001E-3</v>
      </c>
      <c r="F5891" s="45">
        <v>1.1091775E-3</v>
      </c>
      <c r="G5891" s="45">
        <v>2.2336915399999999E-3</v>
      </c>
      <c r="H5891" s="45">
        <v>3.7647874E-3</v>
      </c>
    </row>
    <row r="5892" spans="1:8" x14ac:dyDescent="0.35">
      <c r="A5892" s="45" t="s">
        <v>59</v>
      </c>
      <c r="B5892" s="45" t="s">
        <v>73</v>
      </c>
      <c r="C5892" s="45" t="s">
        <v>24</v>
      </c>
      <c r="D5892" s="45">
        <v>74</v>
      </c>
      <c r="E5892" s="45">
        <v>6.6086396400000004E-3</v>
      </c>
      <c r="F5892" s="45">
        <v>1.0014699499999999E-3</v>
      </c>
      <c r="G5892" s="45">
        <v>2.3833206000000002E-3</v>
      </c>
      <c r="H5892" s="45">
        <v>3.2238485899999999E-3</v>
      </c>
    </row>
    <row r="5893" spans="1:8" x14ac:dyDescent="0.35">
      <c r="A5893" s="45" t="s">
        <v>59</v>
      </c>
      <c r="B5893" s="45" t="s">
        <v>72</v>
      </c>
      <c r="C5893" s="45" t="s">
        <v>25</v>
      </c>
      <c r="D5893" s="45">
        <v>337</v>
      </c>
      <c r="E5893" s="45">
        <v>6.3207836200000001E-3</v>
      </c>
      <c r="F5893" s="45">
        <v>7.9716838999999997E-4</v>
      </c>
      <c r="G5893" s="45">
        <v>1.8886688500000001E-3</v>
      </c>
      <c r="H5893" s="45">
        <v>3.6349459099999999E-3</v>
      </c>
    </row>
    <row r="5894" spans="1:8" x14ac:dyDescent="0.35">
      <c r="A5894" s="45" t="s">
        <v>59</v>
      </c>
      <c r="B5894" s="45" t="s">
        <v>73</v>
      </c>
      <c r="C5894" s="45" t="s">
        <v>25</v>
      </c>
      <c r="D5894" s="45">
        <v>59</v>
      </c>
      <c r="E5894" s="45">
        <v>5.9649636700000001E-3</v>
      </c>
      <c r="F5894" s="45">
        <v>6.4442066999999997E-4</v>
      </c>
      <c r="G5894" s="45">
        <v>1.9948600799999999E-3</v>
      </c>
      <c r="H5894" s="45">
        <v>3.3256824499999999E-3</v>
      </c>
    </row>
    <row r="5895" spans="1:8" x14ac:dyDescent="0.35">
      <c r="A5895" s="45" t="s">
        <v>59</v>
      </c>
      <c r="B5895" s="45" t="s">
        <v>72</v>
      </c>
      <c r="C5895" s="45" t="s">
        <v>26</v>
      </c>
      <c r="D5895" s="45">
        <v>194</v>
      </c>
      <c r="E5895" s="45">
        <v>5.3750832699999999E-3</v>
      </c>
      <c r="F5895" s="45">
        <v>6.1772121999999999E-4</v>
      </c>
      <c r="G5895" s="45">
        <v>1.1536485700000001E-3</v>
      </c>
      <c r="H5895" s="45">
        <v>3.6037130100000001E-3</v>
      </c>
    </row>
    <row r="5896" spans="1:8" x14ac:dyDescent="0.35">
      <c r="A5896" s="45" t="s">
        <v>59</v>
      </c>
      <c r="B5896" s="45" t="s">
        <v>73</v>
      </c>
      <c r="C5896" s="45" t="s">
        <v>26</v>
      </c>
      <c r="D5896" s="45">
        <v>14</v>
      </c>
      <c r="E5896" s="45">
        <v>5.4406412600000002E-3</v>
      </c>
      <c r="F5896" s="45">
        <v>6.0681190000000005E-4</v>
      </c>
      <c r="G5896" s="45">
        <v>1.0276121899999999E-3</v>
      </c>
      <c r="H5896" s="45">
        <v>3.8062167100000001E-3</v>
      </c>
    </row>
    <row r="5897" spans="1:8" x14ac:dyDescent="0.35">
      <c r="A5897" s="45" t="s">
        <v>59</v>
      </c>
      <c r="B5897" s="45" t="s">
        <v>72</v>
      </c>
      <c r="C5897" s="45" t="s">
        <v>27</v>
      </c>
      <c r="D5897" s="45">
        <v>187</v>
      </c>
      <c r="E5897" s="45">
        <v>5.1459445000000001E-3</v>
      </c>
      <c r="F5897" s="45">
        <v>4.3337764999999999E-4</v>
      </c>
      <c r="G5897" s="45">
        <v>1.3154830399999999E-3</v>
      </c>
      <c r="H5897" s="45">
        <v>3.3970833299999999E-3</v>
      </c>
    </row>
    <row r="5898" spans="1:8" x14ac:dyDescent="0.35">
      <c r="A5898" s="45" t="s">
        <v>59</v>
      </c>
      <c r="B5898" s="45" t="s">
        <v>73</v>
      </c>
      <c r="C5898" s="45" t="s">
        <v>27</v>
      </c>
      <c r="D5898" s="45">
        <v>62</v>
      </c>
      <c r="E5898" s="45">
        <v>4.2605657700000004E-3</v>
      </c>
      <c r="F5898" s="45">
        <v>3.7055680999999998E-4</v>
      </c>
      <c r="G5898" s="45">
        <v>1.12417837E-3</v>
      </c>
      <c r="H5898" s="45">
        <v>2.76583009E-3</v>
      </c>
    </row>
    <row r="5899" spans="1:8" x14ac:dyDescent="0.35">
      <c r="A5899" s="45" t="s">
        <v>59</v>
      </c>
      <c r="B5899" s="45" t="s">
        <v>72</v>
      </c>
      <c r="C5899" s="45" t="s">
        <v>28</v>
      </c>
      <c r="D5899" s="45">
        <v>360</v>
      </c>
      <c r="E5899" s="45">
        <v>5.6552531000000003E-3</v>
      </c>
      <c r="F5899" s="45">
        <v>6.6653782999999997E-4</v>
      </c>
      <c r="G5899" s="45">
        <v>1.5496396900000001E-3</v>
      </c>
      <c r="H5899" s="45">
        <v>3.4390751400000001E-3</v>
      </c>
    </row>
    <row r="5900" spans="1:8" x14ac:dyDescent="0.35">
      <c r="A5900" s="45" t="s">
        <v>59</v>
      </c>
      <c r="B5900" s="45" t="s">
        <v>73</v>
      </c>
      <c r="C5900" s="45" t="s">
        <v>28</v>
      </c>
      <c r="D5900" s="45">
        <v>72</v>
      </c>
      <c r="E5900" s="45">
        <v>5.5021860000000001E-3</v>
      </c>
      <c r="F5900" s="45">
        <v>7.2354011000000005E-4</v>
      </c>
      <c r="G5900" s="45">
        <v>1.7467204599999999E-3</v>
      </c>
      <c r="H5900" s="45">
        <v>3.0319249E-3</v>
      </c>
    </row>
    <row r="5901" spans="1:8" x14ac:dyDescent="0.35">
      <c r="A5901" s="45" t="s">
        <v>59</v>
      </c>
      <c r="B5901" s="45" t="s">
        <v>72</v>
      </c>
      <c r="C5901" s="45" t="s">
        <v>29</v>
      </c>
      <c r="D5901" s="45">
        <v>128</v>
      </c>
      <c r="E5901" s="45">
        <v>6.1377855200000003E-3</v>
      </c>
      <c r="F5901" s="45">
        <v>7.7926047000000001E-4</v>
      </c>
      <c r="G5901" s="45">
        <v>1.6792351499999999E-3</v>
      </c>
      <c r="H5901" s="45">
        <v>3.6792893899999998E-3</v>
      </c>
    </row>
    <row r="5902" spans="1:8" x14ac:dyDescent="0.35">
      <c r="A5902" s="45" t="s">
        <v>59</v>
      </c>
      <c r="B5902" s="45" t="s">
        <v>73</v>
      </c>
      <c r="C5902" s="45" t="s">
        <v>29</v>
      </c>
      <c r="D5902" s="45">
        <v>25</v>
      </c>
      <c r="E5902" s="45">
        <v>6.2967590199999998E-3</v>
      </c>
      <c r="F5902" s="45">
        <v>7.4444419000000003E-4</v>
      </c>
      <c r="G5902" s="45">
        <v>1.8435182699999999E-3</v>
      </c>
      <c r="H5902" s="45">
        <v>3.7087960999999999E-3</v>
      </c>
    </row>
    <row r="5903" spans="1:8" x14ac:dyDescent="0.35">
      <c r="A5903" s="45" t="s">
        <v>59</v>
      </c>
      <c r="B5903" s="45" t="s">
        <v>72</v>
      </c>
      <c r="C5903" s="45" t="s">
        <v>30</v>
      </c>
      <c r="D5903" s="45">
        <v>2122</v>
      </c>
      <c r="E5903" s="45">
        <v>4.58508393E-3</v>
      </c>
      <c r="F5903" s="45">
        <v>1.0736942100000001E-3</v>
      </c>
      <c r="G5903" s="45">
        <v>7.2108858000000001E-4</v>
      </c>
      <c r="H5903" s="45">
        <v>2.7903006699999998E-3</v>
      </c>
    </row>
    <row r="5904" spans="1:8" x14ac:dyDescent="0.35">
      <c r="A5904" s="45" t="s">
        <v>59</v>
      </c>
      <c r="B5904" s="45" t="s">
        <v>73</v>
      </c>
      <c r="C5904" s="45" t="s">
        <v>30</v>
      </c>
      <c r="D5904" s="45">
        <v>487</v>
      </c>
      <c r="E5904" s="45">
        <v>4.3036302699999999E-3</v>
      </c>
      <c r="F5904" s="45">
        <v>1.0148345300000001E-3</v>
      </c>
      <c r="G5904" s="45">
        <v>7.1369472000000001E-4</v>
      </c>
      <c r="H5904" s="45">
        <v>2.5751005299999999E-3</v>
      </c>
    </row>
    <row r="5905" spans="1:8" x14ac:dyDescent="0.35">
      <c r="A5905" s="45" t="s">
        <v>59</v>
      </c>
      <c r="B5905" s="45" t="s">
        <v>72</v>
      </c>
      <c r="C5905" s="45" t="s">
        <v>31</v>
      </c>
      <c r="D5905" s="45">
        <v>952</v>
      </c>
      <c r="E5905" s="45">
        <v>4.61347189E-3</v>
      </c>
      <c r="F5905" s="45">
        <v>8.8700906E-4</v>
      </c>
      <c r="G5905" s="45">
        <v>7.8471469E-4</v>
      </c>
      <c r="H5905" s="45">
        <v>2.9417476399999998E-3</v>
      </c>
    </row>
    <row r="5906" spans="1:8" x14ac:dyDescent="0.35">
      <c r="A5906" s="45" t="s">
        <v>59</v>
      </c>
      <c r="B5906" s="45" t="s">
        <v>73</v>
      </c>
      <c r="C5906" s="45" t="s">
        <v>31</v>
      </c>
      <c r="D5906" s="45">
        <v>107</v>
      </c>
      <c r="E5906" s="45">
        <v>4.3343282699999999E-3</v>
      </c>
      <c r="F5906" s="45">
        <v>1.01830195E-3</v>
      </c>
      <c r="G5906" s="45">
        <v>7.7611173999999998E-4</v>
      </c>
      <c r="H5906" s="45">
        <v>2.5399140400000002E-3</v>
      </c>
    </row>
    <row r="5907" spans="1:8" x14ac:dyDescent="0.35">
      <c r="A5907" s="45" t="s">
        <v>59</v>
      </c>
      <c r="B5907" s="45" t="s">
        <v>72</v>
      </c>
      <c r="C5907" s="45" t="s">
        <v>159</v>
      </c>
      <c r="D5907" s="45">
        <v>358</v>
      </c>
      <c r="E5907" s="45">
        <v>5.5459857099999996E-3</v>
      </c>
      <c r="F5907" s="45">
        <v>7.0223566999999998E-4</v>
      </c>
      <c r="G5907" s="45">
        <v>1.29522916E-3</v>
      </c>
      <c r="H5907" s="45">
        <v>3.5485203499999998E-3</v>
      </c>
    </row>
    <row r="5908" spans="1:8" x14ac:dyDescent="0.35">
      <c r="A5908" s="45" t="s">
        <v>59</v>
      </c>
      <c r="B5908" s="45" t="s">
        <v>73</v>
      </c>
      <c r="C5908" s="45" t="s">
        <v>159</v>
      </c>
      <c r="D5908" s="45">
        <v>53</v>
      </c>
      <c r="E5908" s="45">
        <v>5.8593201699999996E-3</v>
      </c>
      <c r="F5908" s="45">
        <v>6.0927642999999997E-4</v>
      </c>
      <c r="G5908" s="45">
        <v>1.7271573499999999E-3</v>
      </c>
      <c r="H5908" s="45">
        <v>3.5228858699999999E-3</v>
      </c>
    </row>
    <row r="5909" spans="1:8" x14ac:dyDescent="0.35">
      <c r="A5909" s="45" t="s">
        <v>59</v>
      </c>
      <c r="B5909" s="45" t="s">
        <v>72</v>
      </c>
      <c r="C5909" s="45" t="s">
        <v>33</v>
      </c>
      <c r="D5909" s="45">
        <v>181</v>
      </c>
      <c r="E5909" s="45">
        <v>6.52592309E-3</v>
      </c>
      <c r="F5909" s="45">
        <v>8.8992455000000002E-4</v>
      </c>
      <c r="G5909" s="45">
        <v>1.72747831E-3</v>
      </c>
      <c r="H5909" s="45">
        <v>3.9085197900000004E-3</v>
      </c>
    </row>
    <row r="5910" spans="1:8" x14ac:dyDescent="0.35">
      <c r="A5910" s="45" t="s">
        <v>59</v>
      </c>
      <c r="B5910" s="45" t="s">
        <v>73</v>
      </c>
      <c r="C5910" s="45" t="s">
        <v>33</v>
      </c>
      <c r="D5910" s="45">
        <v>35</v>
      </c>
      <c r="E5910" s="45">
        <v>6.5102510800000004E-3</v>
      </c>
      <c r="F5910" s="45">
        <v>8.4920609999999995E-4</v>
      </c>
      <c r="G5910" s="45">
        <v>2.15410031E-3</v>
      </c>
      <c r="H5910" s="45">
        <v>3.5069442000000002E-3</v>
      </c>
    </row>
    <row r="5911" spans="1:8" x14ac:dyDescent="0.35">
      <c r="A5911" s="45" t="s">
        <v>59</v>
      </c>
      <c r="B5911" s="45" t="s">
        <v>72</v>
      </c>
      <c r="C5911" s="45" t="s">
        <v>34</v>
      </c>
      <c r="D5911" s="45">
        <v>211</v>
      </c>
      <c r="E5911" s="45">
        <v>5.1636824000000003E-3</v>
      </c>
      <c r="F5911" s="45">
        <v>7.8934065000000003E-4</v>
      </c>
      <c r="G5911" s="45">
        <v>1.1582299500000001E-3</v>
      </c>
      <c r="H5911" s="45">
        <v>3.2161113099999999E-3</v>
      </c>
    </row>
    <row r="5912" spans="1:8" x14ac:dyDescent="0.35">
      <c r="A5912" s="45" t="s">
        <v>59</v>
      </c>
      <c r="B5912" s="45" t="s">
        <v>73</v>
      </c>
      <c r="C5912" s="45" t="s">
        <v>34</v>
      </c>
      <c r="D5912" s="45">
        <v>26</v>
      </c>
      <c r="E5912" s="45">
        <v>4.8557689500000004E-3</v>
      </c>
      <c r="F5912" s="45">
        <v>6.8287020999999995E-4</v>
      </c>
      <c r="G5912" s="45">
        <v>1.0946400299999999E-3</v>
      </c>
      <c r="H5912" s="45">
        <v>3.0782582700000002E-3</v>
      </c>
    </row>
    <row r="5913" spans="1:8" x14ac:dyDescent="0.35">
      <c r="A5913" s="45" t="s">
        <v>59</v>
      </c>
      <c r="B5913" s="45" t="s">
        <v>72</v>
      </c>
      <c r="C5913" s="45" t="s">
        <v>35</v>
      </c>
      <c r="D5913" s="45">
        <v>308</v>
      </c>
      <c r="E5913" s="45">
        <v>5.6531082200000004E-3</v>
      </c>
      <c r="F5913" s="45">
        <v>7.7283224999999997E-4</v>
      </c>
      <c r="G5913" s="45">
        <v>1.36679268E-3</v>
      </c>
      <c r="H5913" s="45">
        <v>3.51348277E-3</v>
      </c>
    </row>
    <row r="5914" spans="1:8" x14ac:dyDescent="0.35">
      <c r="A5914" s="45" t="s">
        <v>59</v>
      </c>
      <c r="B5914" s="45" t="s">
        <v>73</v>
      </c>
      <c r="C5914" s="45" t="s">
        <v>35</v>
      </c>
      <c r="D5914" s="45">
        <v>20</v>
      </c>
      <c r="E5914" s="45">
        <v>5.72164326E-3</v>
      </c>
      <c r="F5914" s="45">
        <v>8.5011551000000005E-4</v>
      </c>
      <c r="G5914" s="45">
        <v>1.3396988100000001E-3</v>
      </c>
      <c r="H5914" s="45">
        <v>3.5318284600000002E-3</v>
      </c>
    </row>
    <row r="5915" spans="1:8" x14ac:dyDescent="0.35">
      <c r="A5915" s="45" t="s">
        <v>59</v>
      </c>
      <c r="B5915" s="45" t="s">
        <v>72</v>
      </c>
      <c r="C5915" s="45" t="s">
        <v>57</v>
      </c>
      <c r="D5915" s="45">
        <v>3</v>
      </c>
      <c r="E5915" s="45">
        <v>5.7021604099999996E-3</v>
      </c>
      <c r="F5915" s="45">
        <v>3.9737638000000001E-4</v>
      </c>
      <c r="G5915" s="45">
        <v>2.2106479099999999E-3</v>
      </c>
      <c r="H5915" s="45">
        <v>3.0941354100000001E-3</v>
      </c>
    </row>
    <row r="5916" spans="1:8" x14ac:dyDescent="0.35">
      <c r="A5916" s="45" t="s">
        <v>59</v>
      </c>
      <c r="B5916" s="45" t="s">
        <v>72</v>
      </c>
      <c r="C5916" s="45" t="s">
        <v>36</v>
      </c>
      <c r="D5916" s="45">
        <v>322</v>
      </c>
      <c r="E5916" s="45">
        <v>5.3222766100000001E-3</v>
      </c>
      <c r="F5916" s="45">
        <v>3.0182431000000002E-4</v>
      </c>
      <c r="G5916" s="45">
        <v>1.2517969699999999E-3</v>
      </c>
      <c r="H5916" s="45">
        <v>3.7686548800000001E-3</v>
      </c>
    </row>
    <row r="5917" spans="1:8" x14ac:dyDescent="0.35">
      <c r="A5917" s="45" t="s">
        <v>59</v>
      </c>
      <c r="B5917" s="45" t="s">
        <v>73</v>
      </c>
      <c r="C5917" s="45" t="s">
        <v>36</v>
      </c>
      <c r="D5917" s="45">
        <v>36</v>
      </c>
      <c r="E5917" s="45">
        <v>4.9234822799999996E-3</v>
      </c>
      <c r="F5917" s="45">
        <v>3.4047042E-4</v>
      </c>
      <c r="G5917" s="45">
        <v>9.7350796000000004E-4</v>
      </c>
      <c r="H5917" s="45">
        <v>3.60950333E-3</v>
      </c>
    </row>
    <row r="5918" spans="1:8" x14ac:dyDescent="0.35">
      <c r="A5918" s="45" t="s">
        <v>59</v>
      </c>
      <c r="B5918" s="45" t="s">
        <v>72</v>
      </c>
      <c r="C5918" s="45" t="s">
        <v>37</v>
      </c>
      <c r="D5918" s="45">
        <v>435</v>
      </c>
      <c r="E5918" s="45">
        <v>5.18302977E-3</v>
      </c>
      <c r="F5918" s="45">
        <v>7.9012321000000003E-4</v>
      </c>
      <c r="G5918" s="45">
        <v>9.7264769000000005E-4</v>
      </c>
      <c r="H5918" s="45">
        <v>3.4202583700000001E-3</v>
      </c>
    </row>
    <row r="5919" spans="1:8" x14ac:dyDescent="0.35">
      <c r="A5919" s="45" t="s">
        <v>59</v>
      </c>
      <c r="B5919" s="45" t="s">
        <v>73</v>
      </c>
      <c r="C5919" s="45" t="s">
        <v>37</v>
      </c>
      <c r="D5919" s="45">
        <v>56</v>
      </c>
      <c r="E5919" s="45">
        <v>4.3950477299999997E-3</v>
      </c>
      <c r="F5919" s="45">
        <v>8.8644983999999999E-4</v>
      </c>
      <c r="G5919" s="45">
        <v>7.0849843999999998E-4</v>
      </c>
      <c r="H5919" s="45">
        <v>2.8000989600000001E-3</v>
      </c>
    </row>
    <row r="5920" spans="1:8" x14ac:dyDescent="0.35">
      <c r="A5920" s="45" t="s">
        <v>59</v>
      </c>
      <c r="B5920" s="45" t="s">
        <v>72</v>
      </c>
      <c r="C5920" s="45" t="s">
        <v>38</v>
      </c>
      <c r="D5920" s="45">
        <v>224</v>
      </c>
      <c r="E5920" s="45">
        <v>5.7128903800000002E-3</v>
      </c>
      <c r="F5920" s="45">
        <v>7.6166684000000004E-4</v>
      </c>
      <c r="G5920" s="45">
        <v>1.4692871200000001E-3</v>
      </c>
      <c r="H5920" s="45">
        <v>3.48193592E-3</v>
      </c>
    </row>
    <row r="5921" spans="1:8" x14ac:dyDescent="0.35">
      <c r="A5921" s="45" t="s">
        <v>59</v>
      </c>
      <c r="B5921" s="45" t="s">
        <v>73</v>
      </c>
      <c r="C5921" s="45" t="s">
        <v>38</v>
      </c>
      <c r="D5921" s="45">
        <v>28</v>
      </c>
      <c r="E5921" s="45">
        <v>5.4770170099999998E-3</v>
      </c>
      <c r="F5921" s="45">
        <v>6.6674910000000004E-4</v>
      </c>
      <c r="G5921" s="45">
        <v>1.40211614E-3</v>
      </c>
      <c r="H5921" s="45">
        <v>3.4081512299999998E-3</v>
      </c>
    </row>
    <row r="5922" spans="1:8" x14ac:dyDescent="0.35">
      <c r="A5922" s="45" t="s">
        <v>59</v>
      </c>
      <c r="B5922" s="45" t="s">
        <v>72</v>
      </c>
      <c r="C5922" s="45" t="s">
        <v>39</v>
      </c>
      <c r="D5922" s="45">
        <v>216</v>
      </c>
      <c r="E5922" s="45">
        <v>6.6476978100000004E-3</v>
      </c>
      <c r="F5922" s="45">
        <v>5.8733042999999996E-4</v>
      </c>
      <c r="G5922" s="45">
        <v>2.0818327500000001E-3</v>
      </c>
      <c r="H5922" s="45">
        <v>3.97853415E-3</v>
      </c>
    </row>
    <row r="5923" spans="1:8" x14ac:dyDescent="0.35">
      <c r="A5923" s="45" t="s">
        <v>59</v>
      </c>
      <c r="B5923" s="45" t="s">
        <v>73</v>
      </c>
      <c r="C5923" s="45" t="s">
        <v>39</v>
      </c>
      <c r="D5923" s="45">
        <v>35</v>
      </c>
      <c r="E5923" s="45">
        <v>6.1888225099999998E-3</v>
      </c>
      <c r="F5923" s="45">
        <v>5.5257913999999997E-4</v>
      </c>
      <c r="G5923" s="45">
        <v>2.17724846E-3</v>
      </c>
      <c r="H5923" s="45">
        <v>3.4589944399999999E-3</v>
      </c>
    </row>
    <row r="5924" spans="1:8" x14ac:dyDescent="0.35">
      <c r="A5924" s="45" t="s">
        <v>59</v>
      </c>
      <c r="B5924" s="45" t="s">
        <v>72</v>
      </c>
      <c r="C5924" s="45" t="s">
        <v>40</v>
      </c>
      <c r="D5924" s="45">
        <v>384</v>
      </c>
      <c r="E5924" s="45">
        <v>4.7613146300000001E-3</v>
      </c>
      <c r="F5924" s="45">
        <v>1.08464721E-3</v>
      </c>
      <c r="G5924" s="45">
        <v>9.6152200000000003E-4</v>
      </c>
      <c r="H5924" s="45">
        <v>2.7151449199999999E-3</v>
      </c>
    </row>
    <row r="5925" spans="1:8" x14ac:dyDescent="0.35">
      <c r="A5925" s="45" t="s">
        <v>59</v>
      </c>
      <c r="B5925" s="45" t="s">
        <v>73</v>
      </c>
      <c r="C5925" s="45" t="s">
        <v>40</v>
      </c>
      <c r="D5925" s="45">
        <v>79</v>
      </c>
      <c r="E5925" s="45">
        <v>4.4731596300000001E-3</v>
      </c>
      <c r="F5925" s="45">
        <v>9.0145898000000004E-4</v>
      </c>
      <c r="G5925" s="45">
        <v>1.0199833400000001E-3</v>
      </c>
      <c r="H5925" s="45">
        <v>2.55171684E-3</v>
      </c>
    </row>
    <row r="5926" spans="1:8" x14ac:dyDescent="0.35">
      <c r="A5926" s="45" t="s">
        <v>59</v>
      </c>
      <c r="B5926" s="45" t="s">
        <v>72</v>
      </c>
      <c r="C5926" s="45" t="s">
        <v>41</v>
      </c>
      <c r="D5926" s="45">
        <v>247</v>
      </c>
      <c r="E5926" s="45">
        <v>6.0568954800000003E-3</v>
      </c>
      <c r="F5926" s="45">
        <v>6.6586046E-4</v>
      </c>
      <c r="G5926" s="45">
        <v>1.5338222999999999E-3</v>
      </c>
      <c r="H5926" s="45">
        <v>3.85721224E-3</v>
      </c>
    </row>
    <row r="5927" spans="1:8" x14ac:dyDescent="0.35">
      <c r="A5927" s="45" t="s">
        <v>59</v>
      </c>
      <c r="B5927" s="45" t="s">
        <v>73</v>
      </c>
      <c r="C5927" s="45" t="s">
        <v>41</v>
      </c>
      <c r="D5927" s="45">
        <v>38</v>
      </c>
      <c r="E5927" s="45">
        <v>5.6009378600000003E-3</v>
      </c>
      <c r="F5927" s="45">
        <v>5.9362792999999997E-4</v>
      </c>
      <c r="G5927" s="45">
        <v>1.6051410900000001E-3</v>
      </c>
      <c r="H5927" s="45">
        <v>3.4021683899999999E-3</v>
      </c>
    </row>
    <row r="5928" spans="1:8" x14ac:dyDescent="0.35">
      <c r="A5928" s="45" t="s">
        <v>59</v>
      </c>
      <c r="B5928" s="45" t="s">
        <v>72</v>
      </c>
      <c r="C5928" s="45" t="s">
        <v>42</v>
      </c>
      <c r="D5928" s="45">
        <v>249</v>
      </c>
      <c r="E5928" s="45">
        <v>7.3895115200000002E-3</v>
      </c>
      <c r="F5928" s="45">
        <v>1.01414895E-3</v>
      </c>
      <c r="G5928" s="45">
        <v>1.9450949599999999E-3</v>
      </c>
      <c r="H5928" s="45">
        <v>4.4302671100000003E-3</v>
      </c>
    </row>
    <row r="5929" spans="1:8" x14ac:dyDescent="0.35">
      <c r="A5929" s="45" t="s">
        <v>59</v>
      </c>
      <c r="B5929" s="45" t="s">
        <v>73</v>
      </c>
      <c r="C5929" s="45" t="s">
        <v>42</v>
      </c>
      <c r="D5929" s="45">
        <v>54</v>
      </c>
      <c r="E5929" s="45">
        <v>5.7619596399999997E-3</v>
      </c>
      <c r="F5929" s="45">
        <v>8.9977687000000002E-4</v>
      </c>
      <c r="G5929" s="45">
        <v>1.8072699600000001E-3</v>
      </c>
      <c r="H5929" s="45">
        <v>3.0549122700000001E-3</v>
      </c>
    </row>
    <row r="5930" spans="1:8" x14ac:dyDescent="0.35">
      <c r="A5930" s="45" t="s">
        <v>59</v>
      </c>
      <c r="B5930" s="45" t="s">
        <v>72</v>
      </c>
      <c r="C5930" s="45" t="s">
        <v>43</v>
      </c>
      <c r="D5930" s="45">
        <v>167</v>
      </c>
      <c r="E5930" s="45">
        <v>6.4718477399999998E-3</v>
      </c>
      <c r="F5930" s="45">
        <v>1.3223550399999999E-3</v>
      </c>
      <c r="G5930" s="45">
        <v>1.49062962E-3</v>
      </c>
      <c r="H5930" s="45">
        <v>3.6588625899999999E-3</v>
      </c>
    </row>
    <row r="5931" spans="1:8" x14ac:dyDescent="0.35">
      <c r="A5931" s="45" t="s">
        <v>59</v>
      </c>
      <c r="B5931" s="45" t="s">
        <v>73</v>
      </c>
      <c r="C5931" s="45" t="s">
        <v>43</v>
      </c>
      <c r="D5931" s="45">
        <v>43</v>
      </c>
      <c r="E5931" s="45">
        <v>5.6010440999999999E-3</v>
      </c>
      <c r="F5931" s="45">
        <v>9.5768711999999999E-4</v>
      </c>
      <c r="G5931" s="45">
        <v>1.3703163E-3</v>
      </c>
      <c r="H5931" s="45">
        <v>3.2730402499999999E-3</v>
      </c>
    </row>
    <row r="5932" spans="1:8" x14ac:dyDescent="0.35">
      <c r="A5932" s="45" t="s">
        <v>59</v>
      </c>
      <c r="B5932" s="45" t="s">
        <v>72</v>
      </c>
      <c r="C5932" s="45" t="s">
        <v>44</v>
      </c>
      <c r="D5932" s="45">
        <v>119</v>
      </c>
      <c r="E5932" s="45">
        <v>6.5069636400000002E-3</v>
      </c>
      <c r="F5932" s="45">
        <v>5.9912832999999997E-4</v>
      </c>
      <c r="G5932" s="45">
        <v>1.98266787E-3</v>
      </c>
      <c r="H5932" s="45">
        <v>3.9251670799999999E-3</v>
      </c>
    </row>
    <row r="5933" spans="1:8" x14ac:dyDescent="0.35">
      <c r="A5933" s="45" t="s">
        <v>59</v>
      </c>
      <c r="B5933" s="45" t="s">
        <v>73</v>
      </c>
      <c r="C5933" s="45" t="s">
        <v>44</v>
      </c>
      <c r="D5933" s="45">
        <v>17</v>
      </c>
      <c r="E5933" s="45">
        <v>8.2169115500000008E-3</v>
      </c>
      <c r="F5933" s="45">
        <v>5.7325677000000003E-4</v>
      </c>
      <c r="G5933" s="45">
        <v>2.2535401000000001E-3</v>
      </c>
      <c r="H5933" s="45">
        <v>5.3901141200000001E-3</v>
      </c>
    </row>
    <row r="5934" spans="1:8" x14ac:dyDescent="0.35">
      <c r="A5934" s="45" t="s">
        <v>59</v>
      </c>
      <c r="B5934" s="45" t="s">
        <v>72</v>
      </c>
      <c r="C5934" s="45" t="s">
        <v>45</v>
      </c>
      <c r="D5934" s="45">
        <v>278</v>
      </c>
      <c r="E5934" s="45">
        <v>5.4694991600000003E-3</v>
      </c>
      <c r="F5934" s="45">
        <v>6.4839770999999997E-4</v>
      </c>
      <c r="G5934" s="45">
        <v>1.25395494E-3</v>
      </c>
      <c r="H5934" s="45">
        <v>3.5671460300000001E-3</v>
      </c>
    </row>
    <row r="5935" spans="1:8" x14ac:dyDescent="0.35">
      <c r="A5935" s="45" t="s">
        <v>59</v>
      </c>
      <c r="B5935" s="45" t="s">
        <v>73</v>
      </c>
      <c r="C5935" s="45" t="s">
        <v>45</v>
      </c>
      <c r="D5935" s="45">
        <v>51</v>
      </c>
      <c r="E5935" s="45">
        <v>4.5604118800000003E-3</v>
      </c>
      <c r="F5935" s="45">
        <v>6.0344022999999996E-4</v>
      </c>
      <c r="G5935" s="45">
        <v>9.1820962999999999E-4</v>
      </c>
      <c r="H5935" s="45">
        <v>3.0387615799999999E-3</v>
      </c>
    </row>
    <row r="5936" spans="1:8" x14ac:dyDescent="0.35">
      <c r="A5936" s="45" t="s">
        <v>59</v>
      </c>
      <c r="B5936" s="45" t="s">
        <v>72</v>
      </c>
      <c r="C5936" s="45" t="s">
        <v>46</v>
      </c>
      <c r="D5936" s="45">
        <v>161</v>
      </c>
      <c r="E5936" s="45">
        <v>6.4760177300000003E-3</v>
      </c>
      <c r="F5936" s="45">
        <v>8.4821403999999997E-4</v>
      </c>
      <c r="G5936" s="45">
        <v>2.0396966700000001E-3</v>
      </c>
      <c r="H5936" s="45">
        <v>3.5881064999999999E-3</v>
      </c>
    </row>
    <row r="5937" spans="1:8" x14ac:dyDescent="0.35">
      <c r="A5937" s="45" t="s">
        <v>59</v>
      </c>
      <c r="B5937" s="45" t="s">
        <v>73</v>
      </c>
      <c r="C5937" s="45" t="s">
        <v>46</v>
      </c>
      <c r="D5937" s="45">
        <v>29</v>
      </c>
      <c r="E5937" s="45">
        <v>5.6748879499999997E-3</v>
      </c>
      <c r="F5937" s="45">
        <v>7.0242627999999999E-4</v>
      </c>
      <c r="G5937" s="45">
        <v>1.9165066999999999E-3</v>
      </c>
      <c r="H5937" s="45">
        <v>3.05595444E-3</v>
      </c>
    </row>
    <row r="5938" spans="1:8" x14ac:dyDescent="0.35">
      <c r="A5938" s="45" t="s">
        <v>59</v>
      </c>
      <c r="B5938" s="45" t="s">
        <v>72</v>
      </c>
      <c r="C5938" s="45" t="s">
        <v>47</v>
      </c>
      <c r="D5938" s="45">
        <v>122</v>
      </c>
      <c r="E5938" s="45">
        <v>5.7665449799999997E-3</v>
      </c>
      <c r="F5938" s="45">
        <v>3.9010298000000001E-4</v>
      </c>
      <c r="G5938" s="45">
        <v>1.54902829E-3</v>
      </c>
      <c r="H5938" s="45">
        <v>3.8193493300000001E-3</v>
      </c>
    </row>
    <row r="5939" spans="1:8" x14ac:dyDescent="0.35">
      <c r="A5939" s="45" t="s">
        <v>59</v>
      </c>
      <c r="B5939" s="45" t="s">
        <v>73</v>
      </c>
      <c r="C5939" s="45" t="s">
        <v>47</v>
      </c>
      <c r="D5939" s="45">
        <v>17</v>
      </c>
      <c r="E5939" s="45">
        <v>7.6538668199999998E-3</v>
      </c>
      <c r="F5939" s="45">
        <v>1.6884505E-4</v>
      </c>
      <c r="G5939" s="45">
        <v>1.74428087E-3</v>
      </c>
      <c r="H5939" s="45">
        <v>5.7332513800000002E-3</v>
      </c>
    </row>
    <row r="5940" spans="1:8" x14ac:dyDescent="0.35">
      <c r="A5940" s="45" t="s">
        <v>59</v>
      </c>
      <c r="B5940" s="45" t="s">
        <v>72</v>
      </c>
      <c r="C5940" s="45" t="s">
        <v>48</v>
      </c>
      <c r="D5940" s="45">
        <v>376</v>
      </c>
      <c r="E5940" s="45">
        <v>5.25068927E-3</v>
      </c>
      <c r="F5940" s="45">
        <v>9.3796150000000002E-4</v>
      </c>
      <c r="G5940" s="45">
        <v>7.8783710999999999E-4</v>
      </c>
      <c r="H5940" s="45">
        <v>3.5248901699999999E-3</v>
      </c>
    </row>
    <row r="5941" spans="1:8" x14ac:dyDescent="0.35">
      <c r="A5941" s="45" t="s">
        <v>59</v>
      </c>
      <c r="B5941" s="45" t="s">
        <v>73</v>
      </c>
      <c r="C5941" s="45" t="s">
        <v>48</v>
      </c>
      <c r="D5941" s="45">
        <v>38</v>
      </c>
      <c r="E5941" s="45">
        <v>5.1599047600000003E-3</v>
      </c>
      <c r="F5941" s="45">
        <v>8.8145691999999998E-4</v>
      </c>
      <c r="G5941" s="45">
        <v>7.8642760000000001E-4</v>
      </c>
      <c r="H5941" s="45">
        <v>3.49201973E-3</v>
      </c>
    </row>
    <row r="5942" spans="1:8" x14ac:dyDescent="0.35">
      <c r="A5942" s="45" t="s">
        <v>59</v>
      </c>
      <c r="B5942" s="45" t="s">
        <v>72</v>
      </c>
      <c r="C5942" s="45" t="s">
        <v>49</v>
      </c>
      <c r="D5942" s="45">
        <v>320</v>
      </c>
      <c r="E5942" s="45">
        <v>6.1524158399999997E-3</v>
      </c>
      <c r="F5942" s="45">
        <v>6.6297717999999996E-4</v>
      </c>
      <c r="G5942" s="45">
        <v>1.4488929999999999E-3</v>
      </c>
      <c r="H5942" s="45">
        <v>4.0405451999999996E-3</v>
      </c>
    </row>
    <row r="5943" spans="1:8" x14ac:dyDescent="0.35">
      <c r="A5943" s="45" t="s">
        <v>59</v>
      </c>
      <c r="B5943" s="45" t="s">
        <v>73</v>
      </c>
      <c r="C5943" s="45" t="s">
        <v>49</v>
      </c>
      <c r="D5943" s="45">
        <v>30</v>
      </c>
      <c r="E5943" s="45">
        <v>6.4193669999999996E-3</v>
      </c>
      <c r="F5943" s="45">
        <v>6.9058621999999997E-4</v>
      </c>
      <c r="G5943" s="45">
        <v>1.56365721E-3</v>
      </c>
      <c r="H5943" s="45">
        <v>4.1651232299999997E-3</v>
      </c>
    </row>
    <row r="5944" spans="1:8" x14ac:dyDescent="0.35">
      <c r="A5944" s="45" t="s">
        <v>59</v>
      </c>
      <c r="B5944" s="45" t="s">
        <v>72</v>
      </c>
      <c r="C5944" s="45" t="s">
        <v>50</v>
      </c>
      <c r="D5944" s="45">
        <v>160</v>
      </c>
      <c r="E5944" s="45">
        <v>6.31148705E-3</v>
      </c>
      <c r="F5944" s="45">
        <v>7.6106747E-4</v>
      </c>
      <c r="G5944" s="45">
        <v>2.21571154E-3</v>
      </c>
      <c r="H5944" s="45">
        <v>3.3347075099999998E-3</v>
      </c>
    </row>
    <row r="5945" spans="1:8" x14ac:dyDescent="0.35">
      <c r="A5945" s="45" t="s">
        <v>59</v>
      </c>
      <c r="B5945" s="45" t="s">
        <v>73</v>
      </c>
      <c r="C5945" s="45" t="s">
        <v>50</v>
      </c>
      <c r="D5945" s="45">
        <v>22</v>
      </c>
      <c r="E5945" s="45">
        <v>6.1305764099999997E-3</v>
      </c>
      <c r="F5945" s="45">
        <v>9.2645179E-4</v>
      </c>
      <c r="G5945" s="45">
        <v>2.5389306699999999E-3</v>
      </c>
      <c r="H5945" s="45">
        <v>2.6651934199999998E-3</v>
      </c>
    </row>
    <row r="5946" spans="1:8" x14ac:dyDescent="0.35">
      <c r="A5946" s="45" t="s">
        <v>59</v>
      </c>
      <c r="B5946" s="45" t="s">
        <v>72</v>
      </c>
      <c r="C5946" s="45" t="s">
        <v>51</v>
      </c>
      <c r="D5946" s="45">
        <v>273</v>
      </c>
      <c r="E5946" s="45">
        <v>5.8280760099999997E-3</v>
      </c>
      <c r="F5946" s="45">
        <v>9.1049356999999996E-4</v>
      </c>
      <c r="G5946" s="45">
        <v>8.7975659000000001E-4</v>
      </c>
      <c r="H5946" s="45">
        <v>4.0378253700000004E-3</v>
      </c>
    </row>
    <row r="5947" spans="1:8" x14ac:dyDescent="0.35">
      <c r="A5947" s="45" t="s">
        <v>59</v>
      </c>
      <c r="B5947" s="45" t="s">
        <v>73</v>
      </c>
      <c r="C5947" s="45" t="s">
        <v>51</v>
      </c>
      <c r="D5947" s="45">
        <v>28</v>
      </c>
      <c r="E5947" s="45">
        <v>5.1136736799999999E-3</v>
      </c>
      <c r="F5947" s="45">
        <v>8.6640185000000001E-4</v>
      </c>
      <c r="G5947" s="45">
        <v>9.1807194000000005E-4</v>
      </c>
      <c r="H5947" s="45">
        <v>3.32919947E-3</v>
      </c>
    </row>
    <row r="5948" spans="1:8" x14ac:dyDescent="0.35">
      <c r="A5948" s="45" t="s">
        <v>59</v>
      </c>
      <c r="B5948" s="45" t="s">
        <v>72</v>
      </c>
      <c r="C5948" s="45" t="s">
        <v>52</v>
      </c>
      <c r="D5948" s="45">
        <v>317</v>
      </c>
      <c r="E5948" s="45">
        <v>3.7977565E-3</v>
      </c>
      <c r="F5948" s="45">
        <v>3.4477573999999999E-4</v>
      </c>
      <c r="G5948" s="45">
        <v>7.037546E-4</v>
      </c>
      <c r="H5948" s="45">
        <v>2.7492257099999999E-3</v>
      </c>
    </row>
    <row r="5949" spans="1:8" x14ac:dyDescent="0.35">
      <c r="A5949" s="45" t="s">
        <v>59</v>
      </c>
      <c r="B5949" s="45" t="s">
        <v>73</v>
      </c>
      <c r="C5949" s="45" t="s">
        <v>52</v>
      </c>
      <c r="D5949" s="45">
        <v>41</v>
      </c>
      <c r="E5949" s="45">
        <v>3.5171068000000002E-3</v>
      </c>
      <c r="F5949" s="45">
        <v>4.5110636000000003E-4</v>
      </c>
      <c r="G5949" s="45">
        <v>7.5005624000000005E-4</v>
      </c>
      <c r="H5949" s="45">
        <v>2.3159436899999998E-3</v>
      </c>
    </row>
    <row r="5950" spans="1:8" x14ac:dyDescent="0.35">
      <c r="A5950" s="45" t="s">
        <v>59</v>
      </c>
      <c r="B5950" s="45" t="s">
        <v>72</v>
      </c>
      <c r="C5950" s="45" t="s">
        <v>53</v>
      </c>
      <c r="D5950" s="45">
        <v>113</v>
      </c>
      <c r="E5950" s="45">
        <v>5.8491066299999998E-3</v>
      </c>
      <c r="F5950" s="45">
        <v>2.1744894999999999E-4</v>
      </c>
      <c r="G5950" s="45">
        <v>1.5393516099999999E-3</v>
      </c>
      <c r="H5950" s="45">
        <v>4.0923055800000004E-3</v>
      </c>
    </row>
    <row r="5951" spans="1:8" x14ac:dyDescent="0.35">
      <c r="A5951" s="45" t="s">
        <v>59</v>
      </c>
      <c r="B5951" s="45" t="s">
        <v>73</v>
      </c>
      <c r="C5951" s="45" t="s">
        <v>53</v>
      </c>
      <c r="D5951" s="45">
        <v>9</v>
      </c>
      <c r="E5951" s="45">
        <v>5.7677465900000001E-3</v>
      </c>
      <c r="F5951" s="45">
        <v>2.2247924E-4</v>
      </c>
      <c r="G5951" s="45">
        <v>1.35545238E-3</v>
      </c>
      <c r="H5951" s="45">
        <v>4.1898145800000003E-3</v>
      </c>
    </row>
    <row r="5952" spans="1:8" x14ac:dyDescent="0.35">
      <c r="A5952" s="45" t="s">
        <v>59</v>
      </c>
      <c r="B5952" s="45" t="s">
        <v>72</v>
      </c>
      <c r="C5952" s="45" t="s">
        <v>54</v>
      </c>
      <c r="D5952" s="45">
        <v>805</v>
      </c>
      <c r="E5952" s="45">
        <v>4.7612287699999997E-3</v>
      </c>
      <c r="F5952" s="45">
        <v>1.02367987E-3</v>
      </c>
      <c r="G5952" s="45">
        <v>8.3974555999999996E-4</v>
      </c>
      <c r="H5952" s="45">
        <v>2.8978028500000002E-3</v>
      </c>
    </row>
    <row r="5953" spans="1:8" x14ac:dyDescent="0.35">
      <c r="A5953" s="45" t="s">
        <v>59</v>
      </c>
      <c r="B5953" s="45" t="s">
        <v>73</v>
      </c>
      <c r="C5953" s="45" t="s">
        <v>54</v>
      </c>
      <c r="D5953" s="45">
        <v>132</v>
      </c>
      <c r="E5953" s="45">
        <v>4.7133660499999999E-3</v>
      </c>
      <c r="F5953" s="45">
        <v>1.0570985099999999E-3</v>
      </c>
      <c r="G5953" s="45">
        <v>9.0733700999999999E-4</v>
      </c>
      <c r="H5953" s="45">
        <v>2.7489300499999999E-3</v>
      </c>
    </row>
    <row r="5954" spans="1:8" x14ac:dyDescent="0.35">
      <c r="A5954" s="45" t="s">
        <v>59</v>
      </c>
      <c r="B5954" s="45" t="s">
        <v>72</v>
      </c>
      <c r="C5954" s="45" t="s">
        <v>55</v>
      </c>
      <c r="D5954" s="45">
        <v>208</v>
      </c>
      <c r="E5954" s="45">
        <v>5.66790173E-3</v>
      </c>
      <c r="F5954" s="45">
        <v>7.9126581E-4</v>
      </c>
      <c r="G5954" s="45">
        <v>1.5586046499999999E-3</v>
      </c>
      <c r="H5954" s="45">
        <v>3.3180308199999998E-3</v>
      </c>
    </row>
    <row r="5955" spans="1:8" x14ac:dyDescent="0.35">
      <c r="A5955" s="45" t="s">
        <v>59</v>
      </c>
      <c r="B5955" s="45" t="s">
        <v>73</v>
      </c>
      <c r="C5955" s="45" t="s">
        <v>55</v>
      </c>
      <c r="D5955" s="45">
        <v>52</v>
      </c>
      <c r="E5955" s="45">
        <v>5.8598199600000001E-3</v>
      </c>
      <c r="F5955" s="45">
        <v>7.5365002000000005E-4</v>
      </c>
      <c r="G5955" s="45">
        <v>1.7027241600000001E-3</v>
      </c>
      <c r="H5955" s="45">
        <v>3.4034452999999998E-3</v>
      </c>
    </row>
    <row r="5956" spans="1:8" x14ac:dyDescent="0.35">
      <c r="A5956" s="45" t="s">
        <v>59</v>
      </c>
      <c r="B5956" s="45" t="s">
        <v>72</v>
      </c>
      <c r="C5956" s="45" t="s">
        <v>56</v>
      </c>
      <c r="D5956" s="45">
        <v>576</v>
      </c>
      <c r="E5956" s="45">
        <v>4.9365433000000004E-3</v>
      </c>
      <c r="F5956" s="45">
        <v>7.5147063000000004E-4</v>
      </c>
      <c r="G5956" s="45">
        <v>9.3054727999999996E-4</v>
      </c>
      <c r="H5956" s="45">
        <v>3.2545248899999999E-3</v>
      </c>
    </row>
    <row r="5957" spans="1:8" x14ac:dyDescent="0.35">
      <c r="A5957" s="45" t="s">
        <v>59</v>
      </c>
      <c r="B5957" s="45" t="s">
        <v>73</v>
      </c>
      <c r="C5957" s="45" t="s">
        <v>56</v>
      </c>
      <c r="D5957" s="45">
        <v>54</v>
      </c>
      <c r="E5957" s="45">
        <v>4.3404918600000002E-3</v>
      </c>
      <c r="F5957" s="45">
        <v>7.7139036999999998E-4</v>
      </c>
      <c r="G5957" s="45">
        <v>8.8755976E-4</v>
      </c>
      <c r="H5957" s="45">
        <v>2.68154132E-3</v>
      </c>
    </row>
    <row r="5958" spans="1:8" x14ac:dyDescent="0.35">
      <c r="A5958" s="45" t="s">
        <v>60</v>
      </c>
      <c r="B5958" s="45" t="s">
        <v>72</v>
      </c>
      <c r="C5958" s="45" t="s">
        <v>9</v>
      </c>
      <c r="D5958" s="45">
        <v>13917</v>
      </c>
      <c r="E5958" s="45">
        <v>5.6538214199999999E-3</v>
      </c>
      <c r="F5958" s="45">
        <v>9.0078906000000002E-4</v>
      </c>
      <c r="G5958" s="45">
        <v>1.1912819399999999E-3</v>
      </c>
      <c r="H5958" s="45">
        <v>3.5616318500000001E-3</v>
      </c>
    </row>
    <row r="5959" spans="1:8" x14ac:dyDescent="0.35">
      <c r="A5959" s="45" t="s">
        <v>60</v>
      </c>
      <c r="B5959" s="45" t="s">
        <v>73</v>
      </c>
      <c r="C5959" s="45" t="s">
        <v>9</v>
      </c>
      <c r="D5959" s="45">
        <v>2057</v>
      </c>
      <c r="E5959" s="45">
        <v>5.23909414E-3</v>
      </c>
      <c r="F5959" s="45">
        <v>8.5958716999999995E-4</v>
      </c>
      <c r="G5959" s="45">
        <v>1.19273144E-3</v>
      </c>
      <c r="H5959" s="45">
        <v>3.1866400000000001E-3</v>
      </c>
    </row>
    <row r="5960" spans="1:8" x14ac:dyDescent="0.35">
      <c r="A5960" s="45" t="s">
        <v>60</v>
      </c>
      <c r="B5960" s="45" t="s">
        <v>72</v>
      </c>
      <c r="C5960" s="45" t="s">
        <v>14</v>
      </c>
      <c r="D5960" s="45">
        <v>307</v>
      </c>
      <c r="E5960" s="45">
        <v>5.87725425E-3</v>
      </c>
      <c r="F5960" s="45">
        <v>1.1472657300000001E-3</v>
      </c>
      <c r="G5960" s="45">
        <v>1.2975024699999999E-3</v>
      </c>
      <c r="H5960" s="45">
        <v>3.4324855800000002E-3</v>
      </c>
    </row>
    <row r="5961" spans="1:8" x14ac:dyDescent="0.35">
      <c r="A5961" s="45" t="s">
        <v>60</v>
      </c>
      <c r="B5961" s="45" t="s">
        <v>73</v>
      </c>
      <c r="C5961" s="45" t="s">
        <v>14</v>
      </c>
      <c r="D5961" s="45">
        <v>30</v>
      </c>
      <c r="E5961" s="45">
        <v>5.3603392700000002E-3</v>
      </c>
      <c r="F5961" s="45">
        <v>1.0293208000000001E-3</v>
      </c>
      <c r="G5961" s="45">
        <v>1.0922065E-3</v>
      </c>
      <c r="H5961" s="45">
        <v>3.23881152E-3</v>
      </c>
    </row>
    <row r="5962" spans="1:8" x14ac:dyDescent="0.35">
      <c r="A5962" s="45" t="s">
        <v>60</v>
      </c>
      <c r="B5962" s="45" t="s">
        <v>72</v>
      </c>
      <c r="C5962" s="45" t="s">
        <v>15</v>
      </c>
      <c r="D5962" s="45">
        <v>165</v>
      </c>
      <c r="E5962" s="45">
        <v>5.7119105300000002E-3</v>
      </c>
      <c r="F5962" s="45">
        <v>6.6231738000000005E-4</v>
      </c>
      <c r="G5962" s="45">
        <v>1.75862771E-3</v>
      </c>
      <c r="H5962" s="45">
        <v>3.2909649400000001E-3</v>
      </c>
    </row>
    <row r="5963" spans="1:8" x14ac:dyDescent="0.35">
      <c r="A5963" s="45" t="s">
        <v>60</v>
      </c>
      <c r="B5963" s="45" t="s">
        <v>73</v>
      </c>
      <c r="C5963" s="45" t="s">
        <v>15</v>
      </c>
      <c r="D5963" s="45">
        <v>43</v>
      </c>
      <c r="E5963" s="45">
        <v>5.1935290900000002E-3</v>
      </c>
      <c r="F5963" s="45">
        <v>7.3589551999999996E-4</v>
      </c>
      <c r="G5963" s="45">
        <v>1.83543257E-3</v>
      </c>
      <c r="H5963" s="45">
        <v>2.62220041E-3</v>
      </c>
    </row>
    <row r="5964" spans="1:8" x14ac:dyDescent="0.35">
      <c r="A5964" s="45" t="s">
        <v>60</v>
      </c>
      <c r="B5964" s="45" t="s">
        <v>72</v>
      </c>
      <c r="C5964" s="45" t="s">
        <v>16</v>
      </c>
      <c r="D5964" s="45">
        <v>192</v>
      </c>
      <c r="E5964" s="45">
        <v>5.9847605699999999E-3</v>
      </c>
      <c r="F5964" s="45">
        <v>1.0167098299999999E-3</v>
      </c>
      <c r="G5964" s="45">
        <v>1.03196108E-3</v>
      </c>
      <c r="H5964" s="45">
        <v>3.9360891599999996E-3</v>
      </c>
    </row>
    <row r="5965" spans="1:8" x14ac:dyDescent="0.35">
      <c r="A5965" s="45" t="s">
        <v>60</v>
      </c>
      <c r="B5965" s="45" t="s">
        <v>73</v>
      </c>
      <c r="C5965" s="45" t="s">
        <v>16</v>
      </c>
      <c r="D5965" s="45">
        <v>32</v>
      </c>
      <c r="E5965" s="45">
        <v>6.1349824099999999E-3</v>
      </c>
      <c r="F5965" s="45">
        <v>1.2550633800000001E-3</v>
      </c>
      <c r="G5965" s="45">
        <v>9.4545702000000005E-4</v>
      </c>
      <c r="H5965" s="45">
        <v>3.9344616000000004E-3</v>
      </c>
    </row>
    <row r="5966" spans="1:8" x14ac:dyDescent="0.35">
      <c r="A5966" s="45" t="s">
        <v>60</v>
      </c>
      <c r="B5966" s="45" t="s">
        <v>72</v>
      </c>
      <c r="C5966" s="45" t="s">
        <v>17</v>
      </c>
      <c r="D5966" s="45">
        <v>227</v>
      </c>
      <c r="E5966" s="45">
        <v>6.3670661700000004E-3</v>
      </c>
      <c r="F5966" s="45">
        <v>1.25759684E-3</v>
      </c>
      <c r="G5966" s="45">
        <v>1.12905834E-3</v>
      </c>
      <c r="H5966" s="45">
        <v>3.98041049E-3</v>
      </c>
    </row>
    <row r="5967" spans="1:8" x14ac:dyDescent="0.35">
      <c r="A5967" s="45" t="s">
        <v>60</v>
      </c>
      <c r="B5967" s="45" t="s">
        <v>73</v>
      </c>
      <c r="C5967" s="45" t="s">
        <v>17</v>
      </c>
      <c r="D5967" s="45">
        <v>51</v>
      </c>
      <c r="E5967" s="45">
        <v>6.1095222699999998E-3</v>
      </c>
      <c r="F5967" s="45">
        <v>1.1580879799999999E-3</v>
      </c>
      <c r="G5967" s="45">
        <v>1.2166392100000001E-3</v>
      </c>
      <c r="H5967" s="45">
        <v>3.7347945999999998E-3</v>
      </c>
    </row>
    <row r="5968" spans="1:8" x14ac:dyDescent="0.35">
      <c r="A5968" s="45" t="s">
        <v>60</v>
      </c>
      <c r="B5968" s="45" t="s">
        <v>72</v>
      </c>
      <c r="C5968" s="45" t="s">
        <v>18</v>
      </c>
      <c r="D5968" s="45">
        <v>180</v>
      </c>
      <c r="E5968" s="45">
        <v>7.5891201299999999E-3</v>
      </c>
      <c r="F5968" s="45">
        <v>9.1943134999999997E-4</v>
      </c>
      <c r="G5968" s="45">
        <v>1.6462831800000001E-3</v>
      </c>
      <c r="H5968" s="45">
        <v>5.0234051100000003E-3</v>
      </c>
    </row>
    <row r="5969" spans="1:8" x14ac:dyDescent="0.35">
      <c r="A5969" s="45" t="s">
        <v>60</v>
      </c>
      <c r="B5969" s="45" t="s">
        <v>73</v>
      </c>
      <c r="C5969" s="45" t="s">
        <v>18</v>
      </c>
      <c r="D5969" s="45">
        <v>15</v>
      </c>
      <c r="E5969" s="45">
        <v>6.0331788300000003E-3</v>
      </c>
      <c r="F5969" s="45">
        <v>6.2654300000000002E-4</v>
      </c>
      <c r="G5969" s="45">
        <v>1.14891953E-3</v>
      </c>
      <c r="H5969" s="45">
        <v>4.2577156800000003E-3</v>
      </c>
    </row>
    <row r="5970" spans="1:8" x14ac:dyDescent="0.35">
      <c r="A5970" s="45" t="s">
        <v>60</v>
      </c>
      <c r="B5970" s="45" t="s">
        <v>72</v>
      </c>
      <c r="C5970" s="45" t="s">
        <v>19</v>
      </c>
      <c r="D5970" s="45">
        <v>236</v>
      </c>
      <c r="E5970" s="45">
        <v>5.7561889500000003E-3</v>
      </c>
      <c r="F5970" s="45">
        <v>8.9699050999999998E-4</v>
      </c>
      <c r="G5970" s="45">
        <v>1.1726103900000001E-3</v>
      </c>
      <c r="H5970" s="45">
        <v>3.6865875399999999E-3</v>
      </c>
    </row>
    <row r="5971" spans="1:8" x14ac:dyDescent="0.35">
      <c r="A5971" s="45" t="s">
        <v>60</v>
      </c>
      <c r="B5971" s="45" t="s">
        <v>73</v>
      </c>
      <c r="C5971" s="45" t="s">
        <v>19</v>
      </c>
      <c r="D5971" s="45">
        <v>16</v>
      </c>
      <c r="E5971" s="45">
        <v>6.6493052400000002E-3</v>
      </c>
      <c r="F5971" s="45">
        <v>8.5720464000000002E-4</v>
      </c>
      <c r="G5971" s="45">
        <v>1.29195576E-3</v>
      </c>
      <c r="H5971" s="45">
        <v>4.50014448E-3</v>
      </c>
    </row>
    <row r="5972" spans="1:8" x14ac:dyDescent="0.35">
      <c r="A5972" s="45" t="s">
        <v>60</v>
      </c>
      <c r="B5972" s="45" t="s">
        <v>72</v>
      </c>
      <c r="C5972" s="45" t="s">
        <v>20</v>
      </c>
      <c r="D5972" s="45">
        <v>139</v>
      </c>
      <c r="E5972" s="45">
        <v>4.2937314600000002E-3</v>
      </c>
      <c r="F5972" s="45">
        <v>7.2691822E-4</v>
      </c>
      <c r="G5972" s="45">
        <v>6.2991247999999998E-4</v>
      </c>
      <c r="H5972" s="45">
        <v>2.93690023E-3</v>
      </c>
    </row>
    <row r="5973" spans="1:8" x14ac:dyDescent="0.35">
      <c r="A5973" s="45" t="s">
        <v>60</v>
      </c>
      <c r="B5973" s="45" t="s">
        <v>73</v>
      </c>
      <c r="C5973" s="45" t="s">
        <v>20</v>
      </c>
      <c r="D5973" s="45">
        <v>5</v>
      </c>
      <c r="E5973" s="45">
        <v>4.3773145699999997E-3</v>
      </c>
      <c r="F5973" s="45">
        <v>8.3564805000000005E-4</v>
      </c>
      <c r="G5973" s="45">
        <v>4.5833319E-4</v>
      </c>
      <c r="H5973" s="45">
        <v>3.0833331899999998E-3</v>
      </c>
    </row>
    <row r="5974" spans="1:8" x14ac:dyDescent="0.35">
      <c r="A5974" s="45" t="s">
        <v>60</v>
      </c>
      <c r="B5974" s="45" t="s">
        <v>72</v>
      </c>
      <c r="C5974" s="45" t="s">
        <v>21</v>
      </c>
      <c r="D5974" s="45">
        <v>133</v>
      </c>
      <c r="E5974" s="45">
        <v>7.6329710900000002E-3</v>
      </c>
      <c r="F5974" s="45">
        <v>1.11641928E-3</v>
      </c>
      <c r="G5974" s="45">
        <v>1.7508177799999999E-3</v>
      </c>
      <c r="H5974" s="45">
        <v>4.7657335399999999E-3</v>
      </c>
    </row>
    <row r="5975" spans="1:8" x14ac:dyDescent="0.35">
      <c r="A5975" s="45" t="s">
        <v>60</v>
      </c>
      <c r="B5975" s="45" t="s">
        <v>73</v>
      </c>
      <c r="C5975" s="45" t="s">
        <v>21</v>
      </c>
      <c r="D5975" s="45">
        <v>24</v>
      </c>
      <c r="E5975" s="45">
        <v>7.0717590500000002E-3</v>
      </c>
      <c r="F5975" s="45">
        <v>1.0990545600000001E-3</v>
      </c>
      <c r="G5975" s="45">
        <v>1.7732442899999999E-3</v>
      </c>
      <c r="H5975" s="45">
        <v>4.19945966E-3</v>
      </c>
    </row>
    <row r="5976" spans="1:8" x14ac:dyDescent="0.35">
      <c r="A5976" s="45" t="s">
        <v>60</v>
      </c>
      <c r="B5976" s="45" t="s">
        <v>72</v>
      </c>
      <c r="C5976" s="45" t="s">
        <v>22</v>
      </c>
      <c r="D5976" s="45">
        <v>165</v>
      </c>
      <c r="E5976" s="45">
        <v>6.4383415099999999E-3</v>
      </c>
      <c r="F5976" s="45">
        <v>1.09013725E-3</v>
      </c>
      <c r="G5976" s="45">
        <v>1.7960856300000001E-3</v>
      </c>
      <c r="H5976" s="45">
        <v>3.5521181800000001E-3</v>
      </c>
    </row>
    <row r="5977" spans="1:8" x14ac:dyDescent="0.35">
      <c r="A5977" s="45" t="s">
        <v>60</v>
      </c>
      <c r="B5977" s="45" t="s">
        <v>73</v>
      </c>
      <c r="C5977" s="45" t="s">
        <v>22</v>
      </c>
      <c r="D5977" s="45">
        <v>25</v>
      </c>
      <c r="E5977" s="45">
        <v>6.7430553799999998E-3</v>
      </c>
      <c r="F5977" s="45">
        <v>1.2814812099999999E-3</v>
      </c>
      <c r="G5977" s="45">
        <v>2.4597219900000002E-3</v>
      </c>
      <c r="H5977" s="45">
        <v>3.0018516299999999E-3</v>
      </c>
    </row>
    <row r="5978" spans="1:8" x14ac:dyDescent="0.35">
      <c r="A5978" s="45" t="s">
        <v>60</v>
      </c>
      <c r="B5978" s="45" t="s">
        <v>72</v>
      </c>
      <c r="C5978" s="45" t="s">
        <v>23</v>
      </c>
      <c r="D5978" s="45">
        <v>253</v>
      </c>
      <c r="E5978" s="45">
        <v>6.1620276199999997E-3</v>
      </c>
      <c r="F5978" s="45">
        <v>4.9548907000000004E-4</v>
      </c>
      <c r="G5978" s="45">
        <v>1.2160094900000001E-3</v>
      </c>
      <c r="H5978" s="45">
        <v>4.4505285899999998E-3</v>
      </c>
    </row>
    <row r="5979" spans="1:8" x14ac:dyDescent="0.35">
      <c r="A5979" s="45" t="s">
        <v>60</v>
      </c>
      <c r="B5979" s="45" t="s">
        <v>73</v>
      </c>
      <c r="C5979" s="45" t="s">
        <v>23</v>
      </c>
      <c r="D5979" s="45">
        <v>34</v>
      </c>
      <c r="E5979" s="45">
        <v>5.3026277099999996E-3</v>
      </c>
      <c r="F5979" s="45">
        <v>4.0849650000000001E-4</v>
      </c>
      <c r="G5979" s="45">
        <v>1.4089730699999999E-3</v>
      </c>
      <c r="H5979" s="45">
        <v>3.4851576899999999E-3</v>
      </c>
    </row>
    <row r="5980" spans="1:8" x14ac:dyDescent="0.35">
      <c r="A5980" s="45" t="s">
        <v>60</v>
      </c>
      <c r="B5980" s="45" t="s">
        <v>72</v>
      </c>
      <c r="C5980" s="45" t="s">
        <v>24</v>
      </c>
      <c r="D5980" s="45">
        <v>420</v>
      </c>
      <c r="E5980" s="45">
        <v>6.7593692500000002E-3</v>
      </c>
      <c r="F5980" s="45">
        <v>1.0346944199999999E-3</v>
      </c>
      <c r="G5980" s="45">
        <v>1.81200374E-3</v>
      </c>
      <c r="H5980" s="45">
        <v>3.9126706200000002E-3</v>
      </c>
    </row>
    <row r="5981" spans="1:8" x14ac:dyDescent="0.35">
      <c r="A5981" s="45" t="s">
        <v>60</v>
      </c>
      <c r="B5981" s="45" t="s">
        <v>73</v>
      </c>
      <c r="C5981" s="45" t="s">
        <v>24</v>
      </c>
      <c r="D5981" s="45">
        <v>58</v>
      </c>
      <c r="E5981" s="45">
        <v>6.2885134999999997E-3</v>
      </c>
      <c r="F5981" s="45">
        <v>1.0821756999999999E-3</v>
      </c>
      <c r="G5981" s="45">
        <v>1.7913870800000001E-3</v>
      </c>
      <c r="H5981" s="45">
        <v>3.4149503399999999E-3</v>
      </c>
    </row>
    <row r="5982" spans="1:8" x14ac:dyDescent="0.35">
      <c r="A5982" s="45" t="s">
        <v>60</v>
      </c>
      <c r="B5982" s="45" t="s">
        <v>72</v>
      </c>
      <c r="C5982" s="45" t="s">
        <v>25</v>
      </c>
      <c r="D5982" s="45">
        <v>353</v>
      </c>
      <c r="E5982" s="45">
        <v>6.2259663399999998E-3</v>
      </c>
      <c r="F5982" s="45">
        <v>7.4605210999999997E-4</v>
      </c>
      <c r="G5982" s="45">
        <v>1.8814917200000001E-3</v>
      </c>
      <c r="H5982" s="45">
        <v>3.59842201E-3</v>
      </c>
    </row>
    <row r="5983" spans="1:8" x14ac:dyDescent="0.35">
      <c r="A5983" s="45" t="s">
        <v>60</v>
      </c>
      <c r="B5983" s="45" t="s">
        <v>73</v>
      </c>
      <c r="C5983" s="45" t="s">
        <v>25</v>
      </c>
      <c r="D5983" s="45">
        <v>52</v>
      </c>
      <c r="E5983" s="45">
        <v>5.9822380199999999E-3</v>
      </c>
      <c r="F5983" s="45">
        <v>7.1336337999999995E-4</v>
      </c>
      <c r="G5983" s="45">
        <v>1.81690679E-3</v>
      </c>
      <c r="H5983" s="45">
        <v>3.4519673700000001E-3</v>
      </c>
    </row>
    <row r="5984" spans="1:8" x14ac:dyDescent="0.35">
      <c r="A5984" s="45" t="s">
        <v>60</v>
      </c>
      <c r="B5984" s="45" t="s">
        <v>72</v>
      </c>
      <c r="C5984" s="45" t="s">
        <v>26</v>
      </c>
      <c r="D5984" s="45">
        <v>205</v>
      </c>
      <c r="E5984" s="45">
        <v>5.5639112300000003E-3</v>
      </c>
      <c r="F5984" s="45">
        <v>6.6802145999999998E-4</v>
      </c>
      <c r="G5984" s="45">
        <v>1.21465648E-3</v>
      </c>
      <c r="H5984" s="45">
        <v>3.6812328099999998E-3</v>
      </c>
    </row>
    <row r="5985" spans="1:8" x14ac:dyDescent="0.35">
      <c r="A5985" s="45" t="s">
        <v>60</v>
      </c>
      <c r="B5985" s="45" t="s">
        <v>73</v>
      </c>
      <c r="C5985" s="45" t="s">
        <v>26</v>
      </c>
      <c r="D5985" s="45">
        <v>16</v>
      </c>
      <c r="E5985" s="45">
        <v>5.2748841100000001E-3</v>
      </c>
      <c r="F5985" s="45">
        <v>6.4163749000000002E-4</v>
      </c>
      <c r="G5985" s="45">
        <v>9.3098940000000004E-4</v>
      </c>
      <c r="H5985" s="45">
        <v>3.7022567199999998E-3</v>
      </c>
    </row>
    <row r="5986" spans="1:8" x14ac:dyDescent="0.35">
      <c r="A5986" s="45" t="s">
        <v>60</v>
      </c>
      <c r="B5986" s="45" t="s">
        <v>72</v>
      </c>
      <c r="C5986" s="45" t="s">
        <v>27</v>
      </c>
      <c r="D5986" s="45">
        <v>180</v>
      </c>
      <c r="E5986" s="45">
        <v>5.1108536800000002E-3</v>
      </c>
      <c r="F5986" s="45">
        <v>4.1177960000000002E-4</v>
      </c>
      <c r="G5986" s="45">
        <v>1.2291664099999999E-3</v>
      </c>
      <c r="H5986" s="45">
        <v>3.4699071500000002E-3</v>
      </c>
    </row>
    <row r="5987" spans="1:8" x14ac:dyDescent="0.35">
      <c r="A5987" s="45" t="s">
        <v>60</v>
      </c>
      <c r="B5987" s="45" t="s">
        <v>73</v>
      </c>
      <c r="C5987" s="45" t="s">
        <v>27</v>
      </c>
      <c r="D5987" s="45">
        <v>64</v>
      </c>
      <c r="E5987" s="45">
        <v>4.6522350400000001E-3</v>
      </c>
      <c r="F5987" s="45">
        <v>4.3764447999999998E-4</v>
      </c>
      <c r="G5987" s="45">
        <v>1.0805480599999999E-3</v>
      </c>
      <c r="H5987" s="45">
        <v>3.1340419700000002E-3</v>
      </c>
    </row>
    <row r="5988" spans="1:8" x14ac:dyDescent="0.35">
      <c r="A5988" s="45" t="s">
        <v>60</v>
      </c>
      <c r="B5988" s="45" t="s">
        <v>72</v>
      </c>
      <c r="C5988" s="45" t="s">
        <v>28</v>
      </c>
      <c r="D5988" s="45">
        <v>385</v>
      </c>
      <c r="E5988" s="45">
        <v>5.7960255000000004E-3</v>
      </c>
      <c r="F5988" s="45">
        <v>7.2838480000000005E-4</v>
      </c>
      <c r="G5988" s="45">
        <v>1.7017493999999999E-3</v>
      </c>
      <c r="H5988" s="45">
        <v>3.36589084E-3</v>
      </c>
    </row>
    <row r="5989" spans="1:8" x14ac:dyDescent="0.35">
      <c r="A5989" s="45" t="s">
        <v>60</v>
      </c>
      <c r="B5989" s="45" t="s">
        <v>73</v>
      </c>
      <c r="C5989" s="45" t="s">
        <v>28</v>
      </c>
      <c r="D5989" s="45">
        <v>62</v>
      </c>
      <c r="E5989" s="45">
        <v>5.7823698000000001E-3</v>
      </c>
      <c r="F5989" s="45">
        <v>6.2425302999999995E-4</v>
      </c>
      <c r="G5989" s="45">
        <v>2.14139011E-3</v>
      </c>
      <c r="H5989" s="45">
        <v>3.0167261700000001E-3</v>
      </c>
    </row>
    <row r="5990" spans="1:8" x14ac:dyDescent="0.35">
      <c r="A5990" s="45" t="s">
        <v>60</v>
      </c>
      <c r="B5990" s="45" t="s">
        <v>72</v>
      </c>
      <c r="C5990" s="45" t="s">
        <v>29</v>
      </c>
      <c r="D5990" s="45">
        <v>149</v>
      </c>
      <c r="E5990" s="45">
        <v>7.0122574200000001E-3</v>
      </c>
      <c r="F5990" s="45">
        <v>1.17721514E-3</v>
      </c>
      <c r="G5990" s="45">
        <v>1.7526563499999999E-3</v>
      </c>
      <c r="H5990" s="45">
        <v>4.08238543E-3</v>
      </c>
    </row>
    <row r="5991" spans="1:8" x14ac:dyDescent="0.35">
      <c r="A5991" s="45" t="s">
        <v>60</v>
      </c>
      <c r="B5991" s="45" t="s">
        <v>73</v>
      </c>
      <c r="C5991" s="45" t="s">
        <v>29</v>
      </c>
      <c r="D5991" s="45">
        <v>24</v>
      </c>
      <c r="E5991" s="45">
        <v>5.8506941700000002E-3</v>
      </c>
      <c r="F5991" s="45">
        <v>8.6275054000000003E-4</v>
      </c>
      <c r="G5991" s="45">
        <v>1.4998067900000001E-3</v>
      </c>
      <c r="H5991" s="45">
        <v>3.4881362799999999E-3</v>
      </c>
    </row>
    <row r="5992" spans="1:8" x14ac:dyDescent="0.35">
      <c r="A5992" s="45" t="s">
        <v>60</v>
      </c>
      <c r="B5992" s="45" t="s">
        <v>72</v>
      </c>
      <c r="C5992" s="45" t="s">
        <v>30</v>
      </c>
      <c r="D5992" s="45">
        <v>2111</v>
      </c>
      <c r="E5992" s="45">
        <v>4.5793471400000004E-3</v>
      </c>
      <c r="F5992" s="45">
        <v>1.04098108E-3</v>
      </c>
      <c r="G5992" s="45">
        <v>7.2938573000000005E-4</v>
      </c>
      <c r="H5992" s="45">
        <v>2.8089798299999998E-3</v>
      </c>
    </row>
    <row r="5993" spans="1:8" x14ac:dyDescent="0.35">
      <c r="A5993" s="45" t="s">
        <v>60</v>
      </c>
      <c r="B5993" s="45" t="s">
        <v>73</v>
      </c>
      <c r="C5993" s="45" t="s">
        <v>30</v>
      </c>
      <c r="D5993" s="45">
        <v>428</v>
      </c>
      <c r="E5993" s="45">
        <v>4.2882482800000003E-3</v>
      </c>
      <c r="F5993" s="45">
        <v>9.5729468000000002E-4</v>
      </c>
      <c r="G5993" s="45">
        <v>7.1459067000000001E-4</v>
      </c>
      <c r="H5993" s="45">
        <v>2.61636247E-3</v>
      </c>
    </row>
    <row r="5994" spans="1:8" x14ac:dyDescent="0.35">
      <c r="A5994" s="45" t="s">
        <v>60</v>
      </c>
      <c r="B5994" s="45" t="s">
        <v>72</v>
      </c>
      <c r="C5994" s="45" t="s">
        <v>31</v>
      </c>
      <c r="D5994" s="45">
        <v>834</v>
      </c>
      <c r="E5994" s="45">
        <v>4.74742403E-3</v>
      </c>
      <c r="F5994" s="45">
        <v>9.4622889000000004E-4</v>
      </c>
      <c r="G5994" s="45">
        <v>7.5672770000000003E-4</v>
      </c>
      <c r="H5994" s="45">
        <v>3.0444669600000001E-3</v>
      </c>
    </row>
    <row r="5995" spans="1:8" x14ac:dyDescent="0.35">
      <c r="A5995" s="45" t="s">
        <v>60</v>
      </c>
      <c r="B5995" s="45" t="s">
        <v>73</v>
      </c>
      <c r="C5995" s="45" t="s">
        <v>31</v>
      </c>
      <c r="D5995" s="45">
        <v>109</v>
      </c>
      <c r="E5995" s="45">
        <v>4.3107583499999999E-3</v>
      </c>
      <c r="F5995" s="45">
        <v>9.1467014999999997E-4</v>
      </c>
      <c r="G5995" s="45">
        <v>7.5741139999999996E-4</v>
      </c>
      <c r="H5995" s="45">
        <v>2.6386762700000002E-3</v>
      </c>
    </row>
    <row r="5996" spans="1:8" x14ac:dyDescent="0.35">
      <c r="A5996" s="45" t="s">
        <v>60</v>
      </c>
      <c r="B5996" s="45" t="s">
        <v>72</v>
      </c>
      <c r="C5996" s="45" t="s">
        <v>159</v>
      </c>
      <c r="D5996" s="45">
        <v>318</v>
      </c>
      <c r="E5996" s="45">
        <v>5.9146427799999998E-3</v>
      </c>
      <c r="F5996" s="45">
        <v>8.5553493999999996E-4</v>
      </c>
      <c r="G5996" s="45">
        <v>1.3779332999999999E-3</v>
      </c>
      <c r="H5996" s="45">
        <v>3.6811740599999999E-3</v>
      </c>
    </row>
    <row r="5997" spans="1:8" x14ac:dyDescent="0.35">
      <c r="A5997" s="45" t="s">
        <v>60</v>
      </c>
      <c r="B5997" s="45" t="s">
        <v>73</v>
      </c>
      <c r="C5997" s="45" t="s">
        <v>159</v>
      </c>
      <c r="D5997" s="45">
        <v>59</v>
      </c>
      <c r="E5997" s="45">
        <v>4.9913682300000003E-3</v>
      </c>
      <c r="F5997" s="45">
        <v>7.1778851000000004E-4</v>
      </c>
      <c r="G5997" s="45">
        <v>1.3347455099999999E-3</v>
      </c>
      <c r="H5997" s="45">
        <v>2.93883377E-3</v>
      </c>
    </row>
    <row r="5998" spans="1:8" x14ac:dyDescent="0.35">
      <c r="A5998" s="45" t="s">
        <v>60</v>
      </c>
      <c r="B5998" s="45" t="s">
        <v>72</v>
      </c>
      <c r="C5998" s="45" t="s">
        <v>33</v>
      </c>
      <c r="D5998" s="45">
        <v>232</v>
      </c>
      <c r="E5998" s="45">
        <v>7.7162154400000002E-3</v>
      </c>
      <c r="F5998" s="45">
        <v>1.4041045700000001E-3</v>
      </c>
      <c r="G5998" s="45">
        <v>1.47329958E-3</v>
      </c>
      <c r="H5998" s="45">
        <v>4.8388108399999999E-3</v>
      </c>
    </row>
    <row r="5999" spans="1:8" x14ac:dyDescent="0.35">
      <c r="A5999" s="45" t="s">
        <v>60</v>
      </c>
      <c r="B5999" s="45" t="s">
        <v>73</v>
      </c>
      <c r="C5999" s="45" t="s">
        <v>33</v>
      </c>
      <c r="D5999" s="45">
        <v>32</v>
      </c>
      <c r="E5999" s="45">
        <v>7.5784865100000003E-3</v>
      </c>
      <c r="F5999" s="45">
        <v>1.2666375100000001E-3</v>
      </c>
      <c r="G5999" s="45">
        <v>1.7379192800000001E-3</v>
      </c>
      <c r="H5999" s="45">
        <v>4.5739291800000002E-3</v>
      </c>
    </row>
    <row r="6000" spans="1:8" x14ac:dyDescent="0.35">
      <c r="A6000" s="45" t="s">
        <v>60</v>
      </c>
      <c r="B6000" s="45" t="s">
        <v>72</v>
      </c>
      <c r="C6000" s="45" t="s">
        <v>34</v>
      </c>
      <c r="D6000" s="45">
        <v>211</v>
      </c>
      <c r="E6000" s="45">
        <v>5.1865013999999997E-3</v>
      </c>
      <c r="F6000" s="45">
        <v>8.8160411000000002E-4</v>
      </c>
      <c r="G6000" s="45">
        <v>1.07891189E-3</v>
      </c>
      <c r="H6000" s="45">
        <v>3.2259849200000001E-3</v>
      </c>
    </row>
    <row r="6001" spans="1:8" x14ac:dyDescent="0.35">
      <c r="A6001" s="45" t="s">
        <v>60</v>
      </c>
      <c r="B6001" s="45" t="s">
        <v>73</v>
      </c>
      <c r="C6001" s="45" t="s">
        <v>34</v>
      </c>
      <c r="D6001" s="45">
        <v>23</v>
      </c>
      <c r="E6001" s="45">
        <v>4.8349433799999997E-3</v>
      </c>
      <c r="F6001" s="45">
        <v>6.6576064999999995E-4</v>
      </c>
      <c r="G6001" s="45">
        <v>1.14784598E-3</v>
      </c>
      <c r="H6001" s="45">
        <v>3.02133631E-3</v>
      </c>
    </row>
    <row r="6002" spans="1:8" x14ac:dyDescent="0.35">
      <c r="A6002" s="45" t="s">
        <v>60</v>
      </c>
      <c r="B6002" s="45" t="s">
        <v>72</v>
      </c>
      <c r="C6002" s="45" t="s">
        <v>35</v>
      </c>
      <c r="D6002" s="45">
        <v>336</v>
      </c>
      <c r="E6002" s="45">
        <v>5.9225843600000001E-3</v>
      </c>
      <c r="F6002" s="45">
        <v>8.0701584000000002E-4</v>
      </c>
      <c r="G6002" s="45">
        <v>1.3914376999999999E-3</v>
      </c>
      <c r="H6002" s="45">
        <v>3.72413033E-3</v>
      </c>
    </row>
    <row r="6003" spans="1:8" x14ac:dyDescent="0.35">
      <c r="A6003" s="45" t="s">
        <v>60</v>
      </c>
      <c r="B6003" s="45" t="s">
        <v>73</v>
      </c>
      <c r="C6003" s="45" t="s">
        <v>35</v>
      </c>
      <c r="D6003" s="45">
        <v>22</v>
      </c>
      <c r="E6003" s="45">
        <v>5.1099534900000002E-3</v>
      </c>
      <c r="F6003" s="45">
        <v>6.7866141999999995E-4</v>
      </c>
      <c r="G6003" s="45">
        <v>8.8962518000000005E-4</v>
      </c>
      <c r="H6003" s="45">
        <v>3.54166637E-3</v>
      </c>
    </row>
    <row r="6004" spans="1:8" x14ac:dyDescent="0.35">
      <c r="A6004" s="45" t="s">
        <v>60</v>
      </c>
      <c r="B6004" s="45" t="s">
        <v>73</v>
      </c>
      <c r="C6004" s="45" t="s">
        <v>57</v>
      </c>
      <c r="D6004" s="45">
        <v>3</v>
      </c>
      <c r="E6004" s="45">
        <v>6.1226849400000003E-3</v>
      </c>
      <c r="F6004" s="45">
        <v>9.7222175000000004E-4</v>
      </c>
      <c r="G6004" s="45">
        <v>3.6342590199999998E-3</v>
      </c>
      <c r="H6004" s="45">
        <v>1.5162034699999999E-3</v>
      </c>
    </row>
    <row r="6005" spans="1:8" x14ac:dyDescent="0.35">
      <c r="A6005" s="45" t="s">
        <v>60</v>
      </c>
      <c r="B6005" s="45" t="s">
        <v>72</v>
      </c>
      <c r="C6005" s="45" t="s">
        <v>36</v>
      </c>
      <c r="D6005" s="45">
        <v>380</v>
      </c>
      <c r="E6005" s="45">
        <v>5.7937680200000003E-3</v>
      </c>
      <c r="F6005" s="45">
        <v>4.1130579999999999E-4</v>
      </c>
      <c r="G6005" s="45">
        <v>1.1365129300000001E-3</v>
      </c>
      <c r="H6005" s="45">
        <v>4.2459488500000003E-3</v>
      </c>
    </row>
    <row r="6006" spans="1:8" x14ac:dyDescent="0.35">
      <c r="A6006" s="45" t="s">
        <v>60</v>
      </c>
      <c r="B6006" s="45" t="s">
        <v>73</v>
      </c>
      <c r="C6006" s="45" t="s">
        <v>36</v>
      </c>
      <c r="D6006" s="45">
        <v>35</v>
      </c>
      <c r="E6006" s="45">
        <v>4.98247328E-3</v>
      </c>
      <c r="F6006" s="45">
        <v>4.0376961E-4</v>
      </c>
      <c r="G6006" s="45">
        <v>1.13425902E-3</v>
      </c>
      <c r="H6006" s="45">
        <v>3.4444441399999999E-3</v>
      </c>
    </row>
    <row r="6007" spans="1:8" x14ac:dyDescent="0.35">
      <c r="A6007" s="45" t="s">
        <v>60</v>
      </c>
      <c r="B6007" s="45" t="s">
        <v>72</v>
      </c>
      <c r="C6007" s="45" t="s">
        <v>37</v>
      </c>
      <c r="D6007" s="45">
        <v>476</v>
      </c>
      <c r="E6007" s="45">
        <v>5.1920661599999997E-3</v>
      </c>
      <c r="F6007" s="45">
        <v>8.4675511999999999E-4</v>
      </c>
      <c r="G6007" s="45">
        <v>1.0457270699999999E-3</v>
      </c>
      <c r="H6007" s="45">
        <v>3.2995834799999998E-3</v>
      </c>
    </row>
    <row r="6008" spans="1:8" x14ac:dyDescent="0.35">
      <c r="A6008" s="45" t="s">
        <v>60</v>
      </c>
      <c r="B6008" s="45" t="s">
        <v>73</v>
      </c>
      <c r="C6008" s="45" t="s">
        <v>37</v>
      </c>
      <c r="D6008" s="45">
        <v>59</v>
      </c>
      <c r="E6008" s="45">
        <v>5.0572816400000003E-3</v>
      </c>
      <c r="F6008" s="45">
        <v>9.5338957000000002E-4</v>
      </c>
      <c r="G6008" s="45">
        <v>1.1695697100000001E-3</v>
      </c>
      <c r="H6008" s="45">
        <v>2.9343217800000001E-3</v>
      </c>
    </row>
    <row r="6009" spans="1:8" x14ac:dyDescent="0.35">
      <c r="A6009" s="45" t="s">
        <v>60</v>
      </c>
      <c r="B6009" s="45" t="s">
        <v>72</v>
      </c>
      <c r="C6009" s="45" t="s">
        <v>38</v>
      </c>
      <c r="D6009" s="45">
        <v>230</v>
      </c>
      <c r="E6009" s="45">
        <v>5.9966784999999998E-3</v>
      </c>
      <c r="F6009" s="45">
        <v>6.5146916999999998E-4</v>
      </c>
      <c r="G6009" s="45">
        <v>1.5643616799999999E-3</v>
      </c>
      <c r="H6009" s="45">
        <v>3.78084719E-3</v>
      </c>
    </row>
    <row r="6010" spans="1:8" x14ac:dyDescent="0.35">
      <c r="A6010" s="45" t="s">
        <v>60</v>
      </c>
      <c r="B6010" s="45" t="s">
        <v>73</v>
      </c>
      <c r="C6010" s="45" t="s">
        <v>38</v>
      </c>
      <c r="D6010" s="45">
        <v>18</v>
      </c>
      <c r="E6010" s="45">
        <v>5.7053752600000002E-3</v>
      </c>
      <c r="F6010" s="45">
        <v>8.4619312000000003E-4</v>
      </c>
      <c r="G6010" s="45">
        <v>1.8730707100000001E-3</v>
      </c>
      <c r="H6010" s="45">
        <v>2.9861108700000001E-3</v>
      </c>
    </row>
    <row r="6011" spans="1:8" x14ac:dyDescent="0.35">
      <c r="A6011" s="45" t="s">
        <v>60</v>
      </c>
      <c r="B6011" s="45" t="s">
        <v>72</v>
      </c>
      <c r="C6011" s="45" t="s">
        <v>39</v>
      </c>
      <c r="D6011" s="45">
        <v>210</v>
      </c>
      <c r="E6011" s="45">
        <v>6.7389217199999999E-3</v>
      </c>
      <c r="F6011" s="45">
        <v>6.2924357000000003E-4</v>
      </c>
      <c r="G6011" s="45">
        <v>1.99448832E-3</v>
      </c>
      <c r="H6011" s="45">
        <v>4.1151893800000002E-3</v>
      </c>
    </row>
    <row r="6012" spans="1:8" x14ac:dyDescent="0.35">
      <c r="A6012" s="45" t="s">
        <v>60</v>
      </c>
      <c r="B6012" s="45" t="s">
        <v>73</v>
      </c>
      <c r="C6012" s="45" t="s">
        <v>39</v>
      </c>
      <c r="D6012" s="45">
        <v>37</v>
      </c>
      <c r="E6012" s="45">
        <v>7.5187685299999999E-3</v>
      </c>
      <c r="F6012" s="45">
        <v>7.1634111E-4</v>
      </c>
      <c r="G6012" s="45">
        <v>1.87155885E-3</v>
      </c>
      <c r="H6012" s="45">
        <v>4.9308681799999999E-3</v>
      </c>
    </row>
    <row r="6013" spans="1:8" x14ac:dyDescent="0.35">
      <c r="A6013" s="45" t="s">
        <v>60</v>
      </c>
      <c r="B6013" s="45" t="s">
        <v>72</v>
      </c>
      <c r="C6013" s="45" t="s">
        <v>40</v>
      </c>
      <c r="D6013" s="45">
        <v>363</v>
      </c>
      <c r="E6013" s="45">
        <v>4.88731992E-3</v>
      </c>
      <c r="F6013" s="45">
        <v>1.25864046E-3</v>
      </c>
      <c r="G6013" s="45">
        <v>6.4033619999999999E-4</v>
      </c>
      <c r="H6013" s="45">
        <v>2.98834279E-3</v>
      </c>
    </row>
    <row r="6014" spans="1:8" x14ac:dyDescent="0.35">
      <c r="A6014" s="45" t="s">
        <v>60</v>
      </c>
      <c r="B6014" s="45" t="s">
        <v>73</v>
      </c>
      <c r="C6014" s="45" t="s">
        <v>40</v>
      </c>
      <c r="D6014" s="45">
        <v>67</v>
      </c>
      <c r="E6014" s="45">
        <v>4.2235003300000002E-3</v>
      </c>
      <c r="F6014" s="45">
        <v>9.2644392999999996E-4</v>
      </c>
      <c r="G6014" s="45">
        <v>6.4365644000000002E-4</v>
      </c>
      <c r="H6014" s="45">
        <v>2.6533994299999999E-3</v>
      </c>
    </row>
    <row r="6015" spans="1:8" x14ac:dyDescent="0.35">
      <c r="A6015" s="45" t="s">
        <v>60</v>
      </c>
      <c r="B6015" s="45" t="s">
        <v>72</v>
      </c>
      <c r="C6015" s="45" t="s">
        <v>41</v>
      </c>
      <c r="D6015" s="45">
        <v>274</v>
      </c>
      <c r="E6015" s="45">
        <v>6.8153552500000002E-3</v>
      </c>
      <c r="F6015" s="45">
        <v>7.0002005999999996E-4</v>
      </c>
      <c r="G6015" s="45">
        <v>1.4286798E-3</v>
      </c>
      <c r="H6015" s="45">
        <v>4.6866549299999999E-3</v>
      </c>
    </row>
    <row r="6016" spans="1:8" x14ac:dyDescent="0.35">
      <c r="A6016" s="45" t="s">
        <v>60</v>
      </c>
      <c r="B6016" s="45" t="s">
        <v>73</v>
      </c>
      <c r="C6016" s="45" t="s">
        <v>41</v>
      </c>
      <c r="D6016" s="45">
        <v>49</v>
      </c>
      <c r="E6016" s="45">
        <v>6.03505263E-3</v>
      </c>
      <c r="F6016" s="45">
        <v>7.2089924999999997E-4</v>
      </c>
      <c r="G6016" s="45">
        <v>1.42337465E-3</v>
      </c>
      <c r="H6016" s="45">
        <v>3.89077825E-3</v>
      </c>
    </row>
    <row r="6017" spans="1:8" x14ac:dyDescent="0.35">
      <c r="A6017" s="45" t="s">
        <v>60</v>
      </c>
      <c r="B6017" s="45" t="s">
        <v>72</v>
      </c>
      <c r="C6017" s="45" t="s">
        <v>42</v>
      </c>
      <c r="D6017" s="45">
        <v>270</v>
      </c>
      <c r="E6017" s="45">
        <v>7.8599963300000006E-3</v>
      </c>
      <c r="F6017" s="45">
        <v>1.4282833700000001E-3</v>
      </c>
      <c r="G6017" s="45">
        <v>1.7169064700000001E-3</v>
      </c>
      <c r="H6017" s="45">
        <v>4.7148060100000002E-3</v>
      </c>
    </row>
    <row r="6018" spans="1:8" x14ac:dyDescent="0.35">
      <c r="A6018" s="45" t="s">
        <v>60</v>
      </c>
      <c r="B6018" s="45" t="s">
        <v>73</v>
      </c>
      <c r="C6018" s="45" t="s">
        <v>42</v>
      </c>
      <c r="D6018" s="45">
        <v>31</v>
      </c>
      <c r="E6018" s="45">
        <v>6.5893815099999998E-3</v>
      </c>
      <c r="F6018" s="45">
        <v>1.2421591999999999E-3</v>
      </c>
      <c r="G6018" s="45">
        <v>1.3888886799999999E-3</v>
      </c>
      <c r="H6018" s="45">
        <v>3.9583331000000001E-3</v>
      </c>
    </row>
    <row r="6019" spans="1:8" x14ac:dyDescent="0.35">
      <c r="A6019" s="45" t="s">
        <v>60</v>
      </c>
      <c r="B6019" s="45" t="s">
        <v>72</v>
      </c>
      <c r="C6019" s="45" t="s">
        <v>43</v>
      </c>
      <c r="D6019" s="45">
        <v>174</v>
      </c>
      <c r="E6019" s="45">
        <v>6.9928690800000002E-3</v>
      </c>
      <c r="F6019" s="45">
        <v>1.3612173099999999E-3</v>
      </c>
      <c r="G6019" s="45">
        <v>1.6062683800000001E-3</v>
      </c>
      <c r="H6019" s="45">
        <v>4.0253828700000001E-3</v>
      </c>
    </row>
    <row r="6020" spans="1:8" x14ac:dyDescent="0.35">
      <c r="A6020" s="45" t="s">
        <v>60</v>
      </c>
      <c r="B6020" s="45" t="s">
        <v>73</v>
      </c>
      <c r="C6020" s="45" t="s">
        <v>43</v>
      </c>
      <c r="D6020" s="45">
        <v>46</v>
      </c>
      <c r="E6020" s="45">
        <v>5.2621777400000003E-3</v>
      </c>
      <c r="F6020" s="45">
        <v>8.9522924999999997E-4</v>
      </c>
      <c r="G6020" s="45">
        <v>1.50764868E-3</v>
      </c>
      <c r="H6020" s="45">
        <v>2.85929933E-3</v>
      </c>
    </row>
    <row r="6021" spans="1:8" x14ac:dyDescent="0.35">
      <c r="A6021" s="45" t="s">
        <v>60</v>
      </c>
      <c r="B6021" s="45" t="s">
        <v>72</v>
      </c>
      <c r="C6021" s="45" t="s">
        <v>44</v>
      </c>
      <c r="D6021" s="45">
        <v>95</v>
      </c>
      <c r="E6021" s="45">
        <v>7.8886449700000007E-3</v>
      </c>
      <c r="F6021" s="45">
        <v>7.1564304999999998E-4</v>
      </c>
      <c r="G6021" s="45">
        <v>2.06834774E-3</v>
      </c>
      <c r="H6021" s="45">
        <v>5.1046537600000002E-3</v>
      </c>
    </row>
    <row r="6022" spans="1:8" x14ac:dyDescent="0.35">
      <c r="A6022" s="45" t="s">
        <v>60</v>
      </c>
      <c r="B6022" s="45" t="s">
        <v>73</v>
      </c>
      <c r="C6022" s="45" t="s">
        <v>44</v>
      </c>
      <c r="D6022" s="45">
        <v>9</v>
      </c>
      <c r="E6022" s="45">
        <v>1.0870627460000001E-2</v>
      </c>
      <c r="F6022" s="45">
        <v>8.4876511000000002E-4</v>
      </c>
      <c r="G6022" s="45">
        <v>3.09284953E-3</v>
      </c>
      <c r="H6022" s="45">
        <v>6.9290121099999996E-3</v>
      </c>
    </row>
    <row r="6023" spans="1:8" x14ac:dyDescent="0.35">
      <c r="A6023" s="45" t="s">
        <v>60</v>
      </c>
      <c r="B6023" s="45" t="s">
        <v>72</v>
      </c>
      <c r="C6023" s="45" t="s">
        <v>45</v>
      </c>
      <c r="D6023" s="45">
        <v>334</v>
      </c>
      <c r="E6023" s="45">
        <v>5.6903898099999999E-3</v>
      </c>
      <c r="F6023" s="45">
        <v>7.1762699000000002E-4</v>
      </c>
      <c r="G6023" s="45">
        <v>1.0937843999999999E-3</v>
      </c>
      <c r="H6023" s="45">
        <v>3.8789779099999999E-3</v>
      </c>
    </row>
    <row r="6024" spans="1:8" x14ac:dyDescent="0.35">
      <c r="A6024" s="45" t="s">
        <v>60</v>
      </c>
      <c r="B6024" s="45" t="s">
        <v>73</v>
      </c>
      <c r="C6024" s="45" t="s">
        <v>45</v>
      </c>
      <c r="D6024" s="45">
        <v>56</v>
      </c>
      <c r="E6024" s="45">
        <v>4.7755454000000001E-3</v>
      </c>
      <c r="F6024" s="45">
        <v>6.6654240000000003E-4</v>
      </c>
      <c r="G6024" s="45">
        <v>9.7532220999999996E-4</v>
      </c>
      <c r="H6024" s="45">
        <v>3.1336803400000002E-3</v>
      </c>
    </row>
    <row r="6025" spans="1:8" x14ac:dyDescent="0.35">
      <c r="A6025" s="45" t="s">
        <v>60</v>
      </c>
      <c r="B6025" s="45" t="s">
        <v>72</v>
      </c>
      <c r="C6025" s="45" t="s">
        <v>46</v>
      </c>
      <c r="D6025" s="45">
        <v>153</v>
      </c>
      <c r="E6025" s="45">
        <v>6.5472946099999997E-3</v>
      </c>
      <c r="F6025" s="45">
        <v>8.6835788999999996E-4</v>
      </c>
      <c r="G6025" s="45">
        <v>2.0967983399999999E-3</v>
      </c>
      <c r="H6025" s="45">
        <v>3.58213786E-3</v>
      </c>
    </row>
    <row r="6026" spans="1:8" x14ac:dyDescent="0.35">
      <c r="A6026" s="45" t="s">
        <v>60</v>
      </c>
      <c r="B6026" s="45" t="s">
        <v>73</v>
      </c>
      <c r="C6026" s="45" t="s">
        <v>46</v>
      </c>
      <c r="D6026" s="45">
        <v>38</v>
      </c>
      <c r="E6026" s="45">
        <v>5.9825777499999998E-3</v>
      </c>
      <c r="F6026" s="45">
        <v>7.2246571000000002E-4</v>
      </c>
      <c r="G6026" s="45">
        <v>2.0486109000000001E-3</v>
      </c>
      <c r="H6026" s="45">
        <v>3.2115006899999998E-3</v>
      </c>
    </row>
    <row r="6027" spans="1:8" x14ac:dyDescent="0.35">
      <c r="A6027" s="45" t="s">
        <v>60</v>
      </c>
      <c r="B6027" s="45" t="s">
        <v>72</v>
      </c>
      <c r="C6027" s="45" t="s">
        <v>47</v>
      </c>
      <c r="D6027" s="45">
        <v>142</v>
      </c>
      <c r="E6027" s="45">
        <v>5.80130058E-3</v>
      </c>
      <c r="F6027" s="45">
        <v>2.4085462E-4</v>
      </c>
      <c r="G6027" s="45">
        <v>1.3363162699999999E-3</v>
      </c>
      <c r="H6027" s="45">
        <v>4.2125552099999998E-3</v>
      </c>
    </row>
    <row r="6028" spans="1:8" x14ac:dyDescent="0.35">
      <c r="A6028" s="45" t="s">
        <v>60</v>
      </c>
      <c r="B6028" s="45" t="s">
        <v>73</v>
      </c>
      <c r="C6028" s="45" t="s">
        <v>47</v>
      </c>
      <c r="D6028" s="45">
        <v>22</v>
      </c>
      <c r="E6028" s="45">
        <v>5.9201386600000001E-3</v>
      </c>
      <c r="F6028" s="45">
        <v>1.9255020999999999E-4</v>
      </c>
      <c r="G6028" s="45">
        <v>1.6761361699999999E-3</v>
      </c>
      <c r="H6028" s="45">
        <v>4.0388255899999996E-3</v>
      </c>
    </row>
    <row r="6029" spans="1:8" x14ac:dyDescent="0.35">
      <c r="A6029" s="45" t="s">
        <v>60</v>
      </c>
      <c r="B6029" s="45" t="s">
        <v>72</v>
      </c>
      <c r="C6029" s="45" t="s">
        <v>48</v>
      </c>
      <c r="D6029" s="45">
        <v>414</v>
      </c>
      <c r="E6029" s="45">
        <v>5.5557510100000002E-3</v>
      </c>
      <c r="F6029" s="45">
        <v>9.8256595000000002E-4</v>
      </c>
      <c r="G6029" s="45">
        <v>8.1792897000000002E-4</v>
      </c>
      <c r="H6029" s="45">
        <v>3.75525563E-3</v>
      </c>
    </row>
    <row r="6030" spans="1:8" x14ac:dyDescent="0.35">
      <c r="A6030" s="45" t="s">
        <v>60</v>
      </c>
      <c r="B6030" s="45" t="s">
        <v>73</v>
      </c>
      <c r="C6030" s="45" t="s">
        <v>48</v>
      </c>
      <c r="D6030" s="45">
        <v>48</v>
      </c>
      <c r="E6030" s="45">
        <v>5.5316837600000003E-3</v>
      </c>
      <c r="F6030" s="45">
        <v>1.11882694E-3</v>
      </c>
      <c r="G6030" s="45">
        <v>6.8021776999999996E-4</v>
      </c>
      <c r="H6030" s="45">
        <v>3.7326386900000002E-3</v>
      </c>
    </row>
    <row r="6031" spans="1:8" x14ac:dyDescent="0.35">
      <c r="A6031" s="45" t="s">
        <v>60</v>
      </c>
      <c r="B6031" s="45" t="s">
        <v>72</v>
      </c>
      <c r="C6031" s="45" t="s">
        <v>49</v>
      </c>
      <c r="D6031" s="45">
        <v>328</v>
      </c>
      <c r="E6031" s="45">
        <v>6.6706891000000001E-3</v>
      </c>
      <c r="F6031" s="45">
        <v>8.9826084999999997E-4</v>
      </c>
      <c r="G6031" s="45">
        <v>1.4321150000000001E-3</v>
      </c>
      <c r="H6031" s="45">
        <v>4.34031282E-3</v>
      </c>
    </row>
    <row r="6032" spans="1:8" x14ac:dyDescent="0.35">
      <c r="A6032" s="45" t="s">
        <v>60</v>
      </c>
      <c r="B6032" s="45" t="s">
        <v>73</v>
      </c>
      <c r="C6032" s="45" t="s">
        <v>49</v>
      </c>
      <c r="D6032" s="45">
        <v>34</v>
      </c>
      <c r="E6032" s="45">
        <v>6.1863423900000002E-3</v>
      </c>
      <c r="F6032" s="45">
        <v>8.4150296999999997E-4</v>
      </c>
      <c r="G6032" s="45">
        <v>1.81100199E-3</v>
      </c>
      <c r="H6032" s="45">
        <v>3.5338369000000001E-3</v>
      </c>
    </row>
    <row r="6033" spans="1:8" x14ac:dyDescent="0.35">
      <c r="A6033" s="45" t="s">
        <v>60</v>
      </c>
      <c r="B6033" s="45" t="s">
        <v>72</v>
      </c>
      <c r="C6033" s="45" t="s">
        <v>50</v>
      </c>
      <c r="D6033" s="45">
        <v>178</v>
      </c>
      <c r="E6033" s="45">
        <v>7.6590457500000002E-3</v>
      </c>
      <c r="F6033" s="45">
        <v>8.3534880000000003E-4</v>
      </c>
      <c r="G6033" s="45">
        <v>2.5059818500000001E-3</v>
      </c>
      <c r="H6033" s="45">
        <v>4.3177145999999996E-3</v>
      </c>
    </row>
    <row r="6034" spans="1:8" x14ac:dyDescent="0.35">
      <c r="A6034" s="45" t="s">
        <v>60</v>
      </c>
      <c r="B6034" s="45" t="s">
        <v>73</v>
      </c>
      <c r="C6034" s="45" t="s">
        <v>50</v>
      </c>
      <c r="D6034" s="45">
        <v>20</v>
      </c>
      <c r="E6034" s="45">
        <v>5.9971062100000003E-3</v>
      </c>
      <c r="F6034" s="45">
        <v>6.2152756000000001E-4</v>
      </c>
      <c r="G6034" s="45">
        <v>2.01967572E-3</v>
      </c>
      <c r="H6034" s="45">
        <v>3.3559025599999999E-3</v>
      </c>
    </row>
    <row r="6035" spans="1:8" x14ac:dyDescent="0.35">
      <c r="A6035" s="45" t="s">
        <v>60</v>
      </c>
      <c r="B6035" s="45" t="s">
        <v>72</v>
      </c>
      <c r="C6035" s="45" t="s">
        <v>51</v>
      </c>
      <c r="D6035" s="45">
        <v>263</v>
      </c>
      <c r="E6035" s="45">
        <v>5.4219473700000001E-3</v>
      </c>
      <c r="F6035" s="45">
        <v>7.9839083999999995E-4</v>
      </c>
      <c r="G6035" s="45">
        <v>8.5045216999999999E-4</v>
      </c>
      <c r="H6035" s="45">
        <v>3.7731039000000002E-3</v>
      </c>
    </row>
    <row r="6036" spans="1:8" x14ac:dyDescent="0.35">
      <c r="A6036" s="45" t="s">
        <v>60</v>
      </c>
      <c r="B6036" s="45" t="s">
        <v>73</v>
      </c>
      <c r="C6036" s="45" t="s">
        <v>51</v>
      </c>
      <c r="D6036" s="45">
        <v>35</v>
      </c>
      <c r="E6036" s="45">
        <v>5.7516531999999999E-3</v>
      </c>
      <c r="F6036" s="45">
        <v>8.4226169999999999E-4</v>
      </c>
      <c r="G6036" s="45">
        <v>9.3749982999999999E-4</v>
      </c>
      <c r="H6036" s="45">
        <v>3.9718912799999997E-3</v>
      </c>
    </row>
    <row r="6037" spans="1:8" x14ac:dyDescent="0.35">
      <c r="A6037" s="45" t="s">
        <v>60</v>
      </c>
      <c r="B6037" s="45" t="s">
        <v>72</v>
      </c>
      <c r="C6037" s="45" t="s">
        <v>52</v>
      </c>
      <c r="D6037" s="45">
        <v>298</v>
      </c>
      <c r="E6037" s="45">
        <v>3.8201432999999999E-3</v>
      </c>
      <c r="F6037" s="45">
        <v>4.0276202000000001E-4</v>
      </c>
      <c r="G6037" s="45">
        <v>7.4093469999999997E-4</v>
      </c>
      <c r="H6037" s="45">
        <v>2.6764461400000002E-3</v>
      </c>
    </row>
    <row r="6038" spans="1:8" x14ac:dyDescent="0.35">
      <c r="A6038" s="45" t="s">
        <v>60</v>
      </c>
      <c r="B6038" s="45" t="s">
        <v>73</v>
      </c>
      <c r="C6038" s="45" t="s">
        <v>52</v>
      </c>
      <c r="D6038" s="45">
        <v>36</v>
      </c>
      <c r="E6038" s="45">
        <v>4.0171679899999998E-3</v>
      </c>
      <c r="F6038" s="45">
        <v>4.4367262000000001E-4</v>
      </c>
      <c r="G6038" s="45">
        <v>7.1341275999999996E-4</v>
      </c>
      <c r="H6038" s="45">
        <v>2.8600821099999999E-3</v>
      </c>
    </row>
    <row r="6039" spans="1:8" x14ac:dyDescent="0.35">
      <c r="A6039" s="45" t="s">
        <v>60</v>
      </c>
      <c r="B6039" s="45" t="s">
        <v>72</v>
      </c>
      <c r="C6039" s="45" t="s">
        <v>53</v>
      </c>
      <c r="D6039" s="45">
        <v>88</v>
      </c>
      <c r="E6039" s="45">
        <v>6.2393463400000002E-3</v>
      </c>
      <c r="F6039" s="45">
        <v>5.0255131999999997E-4</v>
      </c>
      <c r="G6039" s="45">
        <v>1.5977480699999999E-3</v>
      </c>
      <c r="H6039" s="45">
        <v>4.1390464900000002E-3</v>
      </c>
    </row>
    <row r="6040" spans="1:8" x14ac:dyDescent="0.35">
      <c r="A6040" s="45" t="s">
        <v>60</v>
      </c>
      <c r="B6040" s="45" t="s">
        <v>73</v>
      </c>
      <c r="C6040" s="45" t="s">
        <v>53</v>
      </c>
      <c r="D6040" s="45">
        <v>18</v>
      </c>
      <c r="E6040" s="45">
        <v>6.8081273400000001E-3</v>
      </c>
      <c r="F6040" s="45">
        <v>2.4755635999999998E-4</v>
      </c>
      <c r="G6040" s="45">
        <v>2.0106735999999999E-3</v>
      </c>
      <c r="H6040" s="45">
        <v>4.5498968299999996E-3</v>
      </c>
    </row>
    <row r="6041" spans="1:8" x14ac:dyDescent="0.35">
      <c r="A6041" s="45" t="s">
        <v>60</v>
      </c>
      <c r="B6041" s="45" t="s">
        <v>72</v>
      </c>
      <c r="C6041" s="45" t="s">
        <v>54</v>
      </c>
      <c r="D6041" s="45">
        <v>751</v>
      </c>
      <c r="E6041" s="45">
        <v>4.8317518699999996E-3</v>
      </c>
      <c r="F6041" s="45">
        <v>1.0972713E-3</v>
      </c>
      <c r="G6041" s="45">
        <v>8.4896042000000001E-4</v>
      </c>
      <c r="H6041" s="45">
        <v>2.8855196899999999E-3</v>
      </c>
    </row>
    <row r="6042" spans="1:8" x14ac:dyDescent="0.35">
      <c r="A6042" s="45" t="s">
        <v>60</v>
      </c>
      <c r="B6042" s="45" t="s">
        <v>73</v>
      </c>
      <c r="C6042" s="45" t="s">
        <v>54</v>
      </c>
      <c r="D6042" s="45">
        <v>96</v>
      </c>
      <c r="E6042" s="45">
        <v>4.67037978E-3</v>
      </c>
      <c r="F6042" s="45">
        <v>1.0901328699999999E-3</v>
      </c>
      <c r="G6042" s="45">
        <v>8.2621984999999996E-4</v>
      </c>
      <c r="H6042" s="45">
        <v>2.7540265500000001E-3</v>
      </c>
    </row>
    <row r="6043" spans="1:8" x14ac:dyDescent="0.35">
      <c r="A6043" s="45" t="s">
        <v>60</v>
      </c>
      <c r="B6043" s="45" t="s">
        <v>72</v>
      </c>
      <c r="C6043" s="45" t="s">
        <v>55</v>
      </c>
      <c r="D6043" s="45">
        <v>167</v>
      </c>
      <c r="E6043" s="45">
        <v>5.9426976900000001E-3</v>
      </c>
      <c r="F6043" s="45">
        <v>7.3027531000000002E-4</v>
      </c>
      <c r="G6043" s="45">
        <v>1.5615988E-3</v>
      </c>
      <c r="H6043" s="45">
        <v>3.6508231000000001E-3</v>
      </c>
    </row>
    <row r="6044" spans="1:8" x14ac:dyDescent="0.35">
      <c r="A6044" s="45" t="s">
        <v>60</v>
      </c>
      <c r="B6044" s="45" t="s">
        <v>73</v>
      </c>
      <c r="C6044" s="45" t="s">
        <v>55</v>
      </c>
      <c r="D6044" s="45">
        <v>33</v>
      </c>
      <c r="E6044" s="45">
        <v>5.74810584E-3</v>
      </c>
      <c r="F6044" s="45">
        <v>9.9607166999999999E-4</v>
      </c>
      <c r="G6044" s="45">
        <v>1.35627085E-3</v>
      </c>
      <c r="H6044" s="45">
        <v>3.3957629500000002E-3</v>
      </c>
    </row>
    <row r="6045" spans="1:8" x14ac:dyDescent="0.35">
      <c r="A6045" s="45" t="s">
        <v>60</v>
      </c>
      <c r="B6045" s="45" t="s">
        <v>72</v>
      </c>
      <c r="C6045" s="45" t="s">
        <v>56</v>
      </c>
      <c r="D6045" s="45">
        <v>598</v>
      </c>
      <c r="E6045" s="45">
        <v>5.2183975100000002E-3</v>
      </c>
      <c r="F6045" s="45">
        <v>8.3294600999999995E-4</v>
      </c>
      <c r="G6045" s="45">
        <v>9.9562173000000004E-4</v>
      </c>
      <c r="H6045" s="45">
        <v>3.3898292900000002E-3</v>
      </c>
    </row>
    <row r="6046" spans="1:8" x14ac:dyDescent="0.35">
      <c r="A6046" s="45" t="s">
        <v>60</v>
      </c>
      <c r="B6046" s="45" t="s">
        <v>73</v>
      </c>
      <c r="C6046" s="45" t="s">
        <v>56</v>
      </c>
      <c r="D6046" s="45">
        <v>43</v>
      </c>
      <c r="E6046" s="45">
        <v>4.7084945999999999E-3</v>
      </c>
      <c r="F6046" s="45">
        <v>8.3225644000000005E-4</v>
      </c>
      <c r="G6046" s="45">
        <v>9.0627663999999996E-4</v>
      </c>
      <c r="H6046" s="45">
        <v>2.96996104E-3</v>
      </c>
    </row>
    <row r="6047" spans="1:8" x14ac:dyDescent="0.35">
      <c r="A6047" s="45" t="s">
        <v>61</v>
      </c>
      <c r="B6047" s="45" t="s">
        <v>72</v>
      </c>
      <c r="C6047" s="45" t="s">
        <v>9</v>
      </c>
      <c r="D6047" s="45">
        <v>12991</v>
      </c>
      <c r="E6047" s="45">
        <v>5.9353303500000003E-3</v>
      </c>
      <c r="F6047" s="45">
        <v>1.0115111100000001E-3</v>
      </c>
      <c r="G6047" s="45">
        <v>1.1920304899999999E-3</v>
      </c>
      <c r="H6047" s="45">
        <v>3.73164749E-3</v>
      </c>
    </row>
    <row r="6048" spans="1:8" x14ac:dyDescent="0.35">
      <c r="A6048" s="45" t="s">
        <v>61</v>
      </c>
      <c r="B6048" s="45" t="s">
        <v>73</v>
      </c>
      <c r="C6048" s="45" t="s">
        <v>9</v>
      </c>
      <c r="D6048" s="45">
        <v>1982</v>
      </c>
      <c r="E6048" s="45">
        <v>5.4915767300000003E-3</v>
      </c>
      <c r="F6048" s="45">
        <v>9.4326928000000002E-4</v>
      </c>
      <c r="G6048" s="45">
        <v>1.1777231100000001E-3</v>
      </c>
      <c r="H6048" s="45">
        <v>3.3704028399999999E-3</v>
      </c>
    </row>
    <row r="6049" spans="1:8" x14ac:dyDescent="0.35">
      <c r="A6049" s="45" t="s">
        <v>61</v>
      </c>
      <c r="B6049" s="45" t="s">
        <v>72</v>
      </c>
      <c r="C6049" s="45" t="s">
        <v>14</v>
      </c>
      <c r="D6049" s="45">
        <v>266</v>
      </c>
      <c r="E6049" s="45">
        <v>5.9586028600000004E-3</v>
      </c>
      <c r="F6049" s="45">
        <v>1.1212055500000001E-3</v>
      </c>
      <c r="G6049" s="45">
        <v>1.12351166E-3</v>
      </c>
      <c r="H6049" s="45">
        <v>3.7138851499999999E-3</v>
      </c>
    </row>
    <row r="6050" spans="1:8" x14ac:dyDescent="0.35">
      <c r="A6050" s="45" t="s">
        <v>61</v>
      </c>
      <c r="B6050" s="45" t="s">
        <v>73</v>
      </c>
      <c r="C6050" s="45" t="s">
        <v>14</v>
      </c>
      <c r="D6050" s="45">
        <v>37</v>
      </c>
      <c r="E6050" s="45">
        <v>5.0828951499999999E-3</v>
      </c>
      <c r="F6050" s="45">
        <v>8.8338315000000001E-4</v>
      </c>
      <c r="G6050" s="45">
        <v>1.22779008E-3</v>
      </c>
      <c r="H6050" s="45">
        <v>2.9717214799999999E-3</v>
      </c>
    </row>
    <row r="6051" spans="1:8" x14ac:dyDescent="0.35">
      <c r="A6051" s="45" t="s">
        <v>61</v>
      </c>
      <c r="B6051" s="45" t="s">
        <v>72</v>
      </c>
      <c r="C6051" s="45" t="s">
        <v>15</v>
      </c>
      <c r="D6051" s="45">
        <v>154</v>
      </c>
      <c r="E6051" s="45">
        <v>5.5566075200000004E-3</v>
      </c>
      <c r="F6051" s="45">
        <v>6.7700792999999995E-4</v>
      </c>
      <c r="G6051" s="45">
        <v>1.7659479300000001E-3</v>
      </c>
      <c r="H6051" s="45">
        <v>3.1136511400000001E-3</v>
      </c>
    </row>
    <row r="6052" spans="1:8" x14ac:dyDescent="0.35">
      <c r="A6052" s="45" t="s">
        <v>61</v>
      </c>
      <c r="B6052" s="45" t="s">
        <v>73</v>
      </c>
      <c r="C6052" s="45" t="s">
        <v>15</v>
      </c>
      <c r="D6052" s="45">
        <v>26</v>
      </c>
      <c r="E6052" s="45">
        <v>4.8909363699999996E-3</v>
      </c>
      <c r="F6052" s="45">
        <v>5.9072275000000005E-4</v>
      </c>
      <c r="G6052" s="45">
        <v>1.27715437E-3</v>
      </c>
      <c r="H6052" s="45">
        <v>3.0230589100000002E-3</v>
      </c>
    </row>
    <row r="6053" spans="1:8" x14ac:dyDescent="0.35">
      <c r="A6053" s="45" t="s">
        <v>61</v>
      </c>
      <c r="B6053" s="45" t="s">
        <v>72</v>
      </c>
      <c r="C6053" s="45" t="s">
        <v>16</v>
      </c>
      <c r="D6053" s="45">
        <v>158</v>
      </c>
      <c r="E6053" s="45">
        <v>6.1137480100000004E-3</v>
      </c>
      <c r="F6053" s="45">
        <v>1.1376287100000001E-3</v>
      </c>
      <c r="G6053" s="45">
        <v>1.0184450199999999E-3</v>
      </c>
      <c r="H6053" s="45">
        <v>3.9576738200000003E-3</v>
      </c>
    </row>
    <row r="6054" spans="1:8" x14ac:dyDescent="0.35">
      <c r="A6054" s="45" t="s">
        <v>61</v>
      </c>
      <c r="B6054" s="45" t="s">
        <v>73</v>
      </c>
      <c r="C6054" s="45" t="s">
        <v>16</v>
      </c>
      <c r="D6054" s="45">
        <v>40</v>
      </c>
      <c r="E6054" s="45">
        <v>5.6970483799999999E-3</v>
      </c>
      <c r="F6054" s="45">
        <v>1.0133099899999999E-3</v>
      </c>
      <c r="G6054" s="45">
        <v>1.09259235E-3</v>
      </c>
      <c r="H6054" s="45">
        <v>3.5911455799999999E-3</v>
      </c>
    </row>
    <row r="6055" spans="1:8" x14ac:dyDescent="0.35">
      <c r="A6055" s="45" t="s">
        <v>61</v>
      </c>
      <c r="B6055" s="45" t="s">
        <v>72</v>
      </c>
      <c r="C6055" s="45" t="s">
        <v>17</v>
      </c>
      <c r="D6055" s="45">
        <v>180</v>
      </c>
      <c r="E6055" s="45">
        <v>6.69296532E-3</v>
      </c>
      <c r="F6055" s="45">
        <v>1.0956144499999999E-3</v>
      </c>
      <c r="G6055" s="45">
        <v>9.8450334000000001E-4</v>
      </c>
      <c r="H6055" s="45">
        <v>4.6128469799999999E-3</v>
      </c>
    </row>
    <row r="6056" spans="1:8" x14ac:dyDescent="0.35">
      <c r="A6056" s="45" t="s">
        <v>61</v>
      </c>
      <c r="B6056" s="45" t="s">
        <v>73</v>
      </c>
      <c r="C6056" s="45" t="s">
        <v>17</v>
      </c>
      <c r="D6056" s="45">
        <v>46</v>
      </c>
      <c r="E6056" s="45">
        <v>6.4070045800000003E-3</v>
      </c>
      <c r="F6056" s="45">
        <v>1.03286005E-3</v>
      </c>
      <c r="G6056" s="45">
        <v>1.0713564199999999E-3</v>
      </c>
      <c r="H6056" s="45">
        <v>4.30278758E-3</v>
      </c>
    </row>
    <row r="6057" spans="1:8" x14ac:dyDescent="0.35">
      <c r="A6057" s="45" t="s">
        <v>61</v>
      </c>
      <c r="B6057" s="45" t="s">
        <v>72</v>
      </c>
      <c r="C6057" s="45" t="s">
        <v>18</v>
      </c>
      <c r="D6057" s="45">
        <v>158</v>
      </c>
      <c r="E6057" s="45">
        <v>6.8846692500000002E-3</v>
      </c>
      <c r="F6057" s="45">
        <v>6.6419044999999999E-4</v>
      </c>
      <c r="G6057" s="45">
        <v>1.49437388E-3</v>
      </c>
      <c r="H6057" s="45">
        <v>4.7261044100000002E-3</v>
      </c>
    </row>
    <row r="6058" spans="1:8" x14ac:dyDescent="0.35">
      <c r="A6058" s="45" t="s">
        <v>61</v>
      </c>
      <c r="B6058" s="45" t="s">
        <v>73</v>
      </c>
      <c r="C6058" s="45" t="s">
        <v>18</v>
      </c>
      <c r="D6058" s="45">
        <v>21</v>
      </c>
      <c r="E6058" s="45">
        <v>6.3618825599999996E-3</v>
      </c>
      <c r="F6058" s="45">
        <v>5.9689129000000004E-4</v>
      </c>
      <c r="G6058" s="45">
        <v>1.3403877900000001E-3</v>
      </c>
      <c r="H6058" s="45">
        <v>4.4246028299999999E-3</v>
      </c>
    </row>
    <row r="6059" spans="1:8" x14ac:dyDescent="0.35">
      <c r="A6059" s="45" t="s">
        <v>61</v>
      </c>
      <c r="B6059" s="45" t="s">
        <v>72</v>
      </c>
      <c r="C6059" s="45" t="s">
        <v>19</v>
      </c>
      <c r="D6059" s="45">
        <v>233</v>
      </c>
      <c r="E6059" s="45">
        <v>6.5734777599999999E-3</v>
      </c>
      <c r="F6059" s="45">
        <v>1.2052930500000001E-3</v>
      </c>
      <c r="G6059" s="45">
        <v>1.3979789999999999E-3</v>
      </c>
      <c r="H6059" s="45">
        <v>3.9702052000000002E-3</v>
      </c>
    </row>
    <row r="6060" spans="1:8" x14ac:dyDescent="0.35">
      <c r="A6060" s="45" t="s">
        <v>61</v>
      </c>
      <c r="B6060" s="45" t="s">
        <v>73</v>
      </c>
      <c r="C6060" s="45" t="s">
        <v>19</v>
      </c>
      <c r="D6060" s="45">
        <v>13</v>
      </c>
      <c r="E6060" s="45">
        <v>5.8306621699999997E-3</v>
      </c>
      <c r="F6060" s="45">
        <v>8.0039144999999995E-4</v>
      </c>
      <c r="G6060" s="45">
        <v>1.26691564E-3</v>
      </c>
      <c r="H6060" s="45">
        <v>3.7633544799999998E-3</v>
      </c>
    </row>
    <row r="6061" spans="1:8" x14ac:dyDescent="0.35">
      <c r="A6061" s="45" t="s">
        <v>61</v>
      </c>
      <c r="B6061" s="45" t="s">
        <v>72</v>
      </c>
      <c r="C6061" s="45" t="s">
        <v>20</v>
      </c>
      <c r="D6061" s="45">
        <v>146</v>
      </c>
      <c r="E6061" s="45">
        <v>4.3627122100000004E-3</v>
      </c>
      <c r="F6061" s="45">
        <v>8.2865588999999999E-4</v>
      </c>
      <c r="G6061" s="45">
        <v>6.1485263000000002E-4</v>
      </c>
      <c r="H6061" s="45">
        <v>2.9192032000000001E-3</v>
      </c>
    </row>
    <row r="6062" spans="1:8" x14ac:dyDescent="0.35">
      <c r="A6062" s="45" t="s">
        <v>61</v>
      </c>
      <c r="B6062" s="45" t="s">
        <v>73</v>
      </c>
      <c r="C6062" s="45" t="s">
        <v>20</v>
      </c>
      <c r="D6062" s="45">
        <v>2</v>
      </c>
      <c r="E6062" s="45">
        <v>5.0115739499999997E-3</v>
      </c>
      <c r="F6062" s="45">
        <v>7.8703680000000002E-4</v>
      </c>
      <c r="G6062" s="45">
        <v>2.2106479099999999E-3</v>
      </c>
      <c r="H6062" s="45">
        <v>2.0138885400000001E-3</v>
      </c>
    </row>
    <row r="6063" spans="1:8" x14ac:dyDescent="0.35">
      <c r="A6063" s="45" t="s">
        <v>61</v>
      </c>
      <c r="B6063" s="45" t="s">
        <v>72</v>
      </c>
      <c r="C6063" s="45" t="s">
        <v>21</v>
      </c>
      <c r="D6063" s="45">
        <v>142</v>
      </c>
      <c r="E6063" s="45">
        <v>7.5437693200000001E-3</v>
      </c>
      <c r="F6063" s="45">
        <v>1.19155883E-3</v>
      </c>
      <c r="G6063" s="45">
        <v>1.89268691E-3</v>
      </c>
      <c r="H6063" s="45">
        <v>4.4595231000000004E-3</v>
      </c>
    </row>
    <row r="6064" spans="1:8" x14ac:dyDescent="0.35">
      <c r="A6064" s="45" t="s">
        <v>61</v>
      </c>
      <c r="B6064" s="45" t="s">
        <v>73</v>
      </c>
      <c r="C6064" s="45" t="s">
        <v>21</v>
      </c>
      <c r="D6064" s="45">
        <v>26</v>
      </c>
      <c r="E6064" s="45">
        <v>6.5518160200000002E-3</v>
      </c>
      <c r="F6064" s="45">
        <v>9.3215789999999995E-4</v>
      </c>
      <c r="G6064" s="45">
        <v>1.72542707E-3</v>
      </c>
      <c r="H6064" s="45">
        <v>3.8942305199999999E-3</v>
      </c>
    </row>
    <row r="6065" spans="1:8" x14ac:dyDescent="0.35">
      <c r="A6065" s="45" t="s">
        <v>61</v>
      </c>
      <c r="B6065" s="45" t="s">
        <v>72</v>
      </c>
      <c r="C6065" s="45" t="s">
        <v>22</v>
      </c>
      <c r="D6065" s="45">
        <v>123</v>
      </c>
      <c r="E6065" s="45">
        <v>7.3405974399999999E-3</v>
      </c>
      <c r="F6065" s="45">
        <v>1.30692917E-3</v>
      </c>
      <c r="G6065" s="45">
        <v>1.62451045E-3</v>
      </c>
      <c r="H6065" s="45">
        <v>4.4091573699999997E-3</v>
      </c>
    </row>
    <row r="6066" spans="1:8" x14ac:dyDescent="0.35">
      <c r="A6066" s="45" t="s">
        <v>61</v>
      </c>
      <c r="B6066" s="45" t="s">
        <v>73</v>
      </c>
      <c r="C6066" s="45" t="s">
        <v>22</v>
      </c>
      <c r="D6066" s="45">
        <v>20</v>
      </c>
      <c r="E6066" s="45">
        <v>6.3414349599999996E-3</v>
      </c>
      <c r="F6066" s="45">
        <v>9.7569419000000004E-4</v>
      </c>
      <c r="G6066" s="45">
        <v>2.0619210299999999E-3</v>
      </c>
      <c r="H6066" s="45">
        <v>3.3038192600000002E-3</v>
      </c>
    </row>
    <row r="6067" spans="1:8" x14ac:dyDescent="0.35">
      <c r="A6067" s="45" t="s">
        <v>61</v>
      </c>
      <c r="B6067" s="45" t="s">
        <v>72</v>
      </c>
      <c r="C6067" s="45" t="s">
        <v>23</v>
      </c>
      <c r="D6067" s="45">
        <v>250</v>
      </c>
      <c r="E6067" s="45">
        <v>6.27537014E-3</v>
      </c>
      <c r="F6067" s="45">
        <v>5.2736085999999997E-4</v>
      </c>
      <c r="G6067" s="45">
        <v>1.69101828E-3</v>
      </c>
      <c r="H6067" s="45">
        <v>4.0569904899999997E-3</v>
      </c>
    </row>
    <row r="6068" spans="1:8" x14ac:dyDescent="0.35">
      <c r="A6068" s="45" t="s">
        <v>61</v>
      </c>
      <c r="B6068" s="45" t="s">
        <v>73</v>
      </c>
      <c r="C6068" s="45" t="s">
        <v>23</v>
      </c>
      <c r="D6068" s="45">
        <v>13</v>
      </c>
      <c r="E6068" s="45">
        <v>4.7925567199999996E-3</v>
      </c>
      <c r="F6068" s="45">
        <v>3.8639571999999999E-4</v>
      </c>
      <c r="G6068" s="45">
        <v>1.7298786199999999E-3</v>
      </c>
      <c r="H6068" s="45">
        <v>2.6762817699999999E-3</v>
      </c>
    </row>
    <row r="6069" spans="1:8" x14ac:dyDescent="0.35">
      <c r="A6069" s="45" t="s">
        <v>61</v>
      </c>
      <c r="B6069" s="45" t="s">
        <v>72</v>
      </c>
      <c r="C6069" s="45" t="s">
        <v>24</v>
      </c>
      <c r="D6069" s="45">
        <v>435</v>
      </c>
      <c r="E6069" s="45">
        <v>7.1700987400000003E-3</v>
      </c>
      <c r="F6069" s="45">
        <v>1.2348603399999999E-3</v>
      </c>
      <c r="G6069" s="45">
        <v>1.67196122E-3</v>
      </c>
      <c r="H6069" s="45">
        <v>4.2632766899999997E-3</v>
      </c>
    </row>
    <row r="6070" spans="1:8" x14ac:dyDescent="0.35">
      <c r="A6070" s="45" t="s">
        <v>61</v>
      </c>
      <c r="B6070" s="45" t="s">
        <v>73</v>
      </c>
      <c r="C6070" s="45" t="s">
        <v>24</v>
      </c>
      <c r="D6070" s="45">
        <v>92</v>
      </c>
      <c r="E6070" s="45">
        <v>6.6131992400000001E-3</v>
      </c>
      <c r="F6070" s="45">
        <v>1.1941422600000001E-3</v>
      </c>
      <c r="G6070" s="45">
        <v>1.8100842899999999E-3</v>
      </c>
      <c r="H6070" s="45">
        <v>3.6089721999999999E-3</v>
      </c>
    </row>
    <row r="6071" spans="1:8" x14ac:dyDescent="0.35">
      <c r="A6071" s="45" t="s">
        <v>61</v>
      </c>
      <c r="B6071" s="45" t="s">
        <v>72</v>
      </c>
      <c r="C6071" s="45" t="s">
        <v>25</v>
      </c>
      <c r="D6071" s="45">
        <v>339</v>
      </c>
      <c r="E6071" s="45">
        <v>6.6722315400000003E-3</v>
      </c>
      <c r="F6071" s="45">
        <v>7.9789388999999995E-4</v>
      </c>
      <c r="G6071" s="45">
        <v>1.9528772500000001E-3</v>
      </c>
      <c r="H6071" s="45">
        <v>3.9214599500000001E-3</v>
      </c>
    </row>
    <row r="6072" spans="1:8" x14ac:dyDescent="0.35">
      <c r="A6072" s="45" t="s">
        <v>61</v>
      </c>
      <c r="B6072" s="45" t="s">
        <v>73</v>
      </c>
      <c r="C6072" s="45" t="s">
        <v>25</v>
      </c>
      <c r="D6072" s="45">
        <v>67</v>
      </c>
      <c r="E6072" s="45">
        <v>6.1340862500000003E-3</v>
      </c>
      <c r="F6072" s="45">
        <v>7.9273745999999996E-4</v>
      </c>
      <c r="G6072" s="45">
        <v>1.64973714E-3</v>
      </c>
      <c r="H6072" s="45">
        <v>3.69161111E-3</v>
      </c>
    </row>
    <row r="6073" spans="1:8" x14ac:dyDescent="0.35">
      <c r="A6073" s="45" t="s">
        <v>61</v>
      </c>
      <c r="B6073" s="45" t="s">
        <v>72</v>
      </c>
      <c r="C6073" s="45" t="s">
        <v>26</v>
      </c>
      <c r="D6073" s="45">
        <v>189</v>
      </c>
      <c r="E6073" s="45">
        <v>5.7993457199999997E-3</v>
      </c>
      <c r="F6073" s="45">
        <v>6.6786668999999999E-4</v>
      </c>
      <c r="G6073" s="45">
        <v>1.3628623099999999E-3</v>
      </c>
      <c r="H6073" s="45">
        <v>3.76861627E-3</v>
      </c>
    </row>
    <row r="6074" spans="1:8" x14ac:dyDescent="0.35">
      <c r="A6074" s="45" t="s">
        <v>61</v>
      </c>
      <c r="B6074" s="45" t="s">
        <v>73</v>
      </c>
      <c r="C6074" s="45" t="s">
        <v>26</v>
      </c>
      <c r="D6074" s="45">
        <v>13</v>
      </c>
      <c r="E6074" s="45">
        <v>6.9569085899999997E-3</v>
      </c>
      <c r="F6074" s="45">
        <v>1.1226849300000001E-3</v>
      </c>
      <c r="G6074" s="45">
        <v>1.35950832E-3</v>
      </c>
      <c r="H6074" s="45">
        <v>4.4747148400000004E-3</v>
      </c>
    </row>
    <row r="6075" spans="1:8" x14ac:dyDescent="0.35">
      <c r="A6075" s="45" t="s">
        <v>61</v>
      </c>
      <c r="B6075" s="45" t="s">
        <v>72</v>
      </c>
      <c r="C6075" s="45" t="s">
        <v>27</v>
      </c>
      <c r="D6075" s="45">
        <v>189</v>
      </c>
      <c r="E6075" s="45">
        <v>6.0787769499999998E-3</v>
      </c>
      <c r="F6075" s="45">
        <v>5.6866035999999999E-4</v>
      </c>
      <c r="G6075" s="45">
        <v>1.7051854299999999E-3</v>
      </c>
      <c r="H6075" s="45">
        <v>3.8049306800000001E-3</v>
      </c>
    </row>
    <row r="6076" spans="1:8" x14ac:dyDescent="0.35">
      <c r="A6076" s="45" t="s">
        <v>61</v>
      </c>
      <c r="B6076" s="45" t="s">
        <v>73</v>
      </c>
      <c r="C6076" s="45" t="s">
        <v>27</v>
      </c>
      <c r="D6076" s="45">
        <v>62</v>
      </c>
      <c r="E6076" s="45">
        <v>5.0770980300000003E-3</v>
      </c>
      <c r="F6076" s="45">
        <v>5.7646328999999997E-4</v>
      </c>
      <c r="G6076" s="45">
        <v>1.23375875E-3</v>
      </c>
      <c r="H6076" s="45">
        <v>3.2668755299999999E-3</v>
      </c>
    </row>
    <row r="6077" spans="1:8" x14ac:dyDescent="0.35">
      <c r="A6077" s="45" t="s">
        <v>61</v>
      </c>
      <c r="B6077" s="45" t="s">
        <v>72</v>
      </c>
      <c r="C6077" s="45" t="s">
        <v>28</v>
      </c>
      <c r="D6077" s="45">
        <v>363</v>
      </c>
      <c r="E6077" s="45">
        <v>6.3595230299999996E-3</v>
      </c>
      <c r="F6077" s="45">
        <v>9.4553466000000001E-4</v>
      </c>
      <c r="G6077" s="45">
        <v>1.7836506600000001E-3</v>
      </c>
      <c r="H6077" s="45">
        <v>3.63033722E-3</v>
      </c>
    </row>
    <row r="6078" spans="1:8" x14ac:dyDescent="0.35">
      <c r="A6078" s="45" t="s">
        <v>61</v>
      </c>
      <c r="B6078" s="45" t="s">
        <v>73</v>
      </c>
      <c r="C6078" s="45" t="s">
        <v>28</v>
      </c>
      <c r="D6078" s="45">
        <v>56</v>
      </c>
      <c r="E6078" s="45">
        <v>5.6500079899999998E-3</v>
      </c>
      <c r="F6078" s="45">
        <v>7.8042303000000002E-4</v>
      </c>
      <c r="G6078" s="45">
        <v>2.2019673900000002E-3</v>
      </c>
      <c r="H6078" s="45">
        <v>2.6676171799999999E-3</v>
      </c>
    </row>
    <row r="6079" spans="1:8" x14ac:dyDescent="0.35">
      <c r="A6079" s="45" t="s">
        <v>61</v>
      </c>
      <c r="B6079" s="45" t="s">
        <v>72</v>
      </c>
      <c r="C6079" s="45" t="s">
        <v>29</v>
      </c>
      <c r="D6079" s="45">
        <v>148</v>
      </c>
      <c r="E6079" s="45">
        <v>7.0359419600000001E-3</v>
      </c>
      <c r="F6079" s="45">
        <v>1.30841756E-3</v>
      </c>
      <c r="G6079" s="45">
        <v>1.6316313799999999E-3</v>
      </c>
      <c r="H6079" s="45">
        <v>4.0958925199999999E-3</v>
      </c>
    </row>
    <row r="6080" spans="1:8" x14ac:dyDescent="0.35">
      <c r="A6080" s="45" t="s">
        <v>61</v>
      </c>
      <c r="B6080" s="45" t="s">
        <v>73</v>
      </c>
      <c r="C6080" s="45" t="s">
        <v>29</v>
      </c>
      <c r="D6080" s="45">
        <v>22</v>
      </c>
      <c r="E6080" s="45">
        <v>6.5761782100000003E-3</v>
      </c>
      <c r="F6080" s="45">
        <v>9.7800910999999995E-4</v>
      </c>
      <c r="G6080" s="45">
        <v>1.8066075E-3</v>
      </c>
      <c r="H6080" s="45">
        <v>3.7915612300000001E-3</v>
      </c>
    </row>
    <row r="6081" spans="1:8" x14ac:dyDescent="0.35">
      <c r="A6081" s="45" t="s">
        <v>61</v>
      </c>
      <c r="B6081" s="45" t="s">
        <v>72</v>
      </c>
      <c r="C6081" s="45" t="s">
        <v>30</v>
      </c>
      <c r="D6081" s="45">
        <v>1892</v>
      </c>
      <c r="E6081" s="45">
        <v>4.6920633200000002E-3</v>
      </c>
      <c r="F6081" s="45">
        <v>1.0423821599999999E-3</v>
      </c>
      <c r="G6081" s="45">
        <v>7.2110983999999995E-4</v>
      </c>
      <c r="H6081" s="45">
        <v>2.9285708399999998E-3</v>
      </c>
    </row>
    <row r="6082" spans="1:8" x14ac:dyDescent="0.35">
      <c r="A6082" s="45" t="s">
        <v>61</v>
      </c>
      <c r="B6082" s="45" t="s">
        <v>73</v>
      </c>
      <c r="C6082" s="45" t="s">
        <v>30</v>
      </c>
      <c r="D6082" s="45">
        <v>377</v>
      </c>
      <c r="E6082" s="45">
        <v>4.4516280999999996E-3</v>
      </c>
      <c r="F6082" s="45">
        <v>9.7022644000000001E-4</v>
      </c>
      <c r="G6082" s="45">
        <v>6.9063733999999996E-4</v>
      </c>
      <c r="H6082" s="45">
        <v>2.7907638300000001E-3</v>
      </c>
    </row>
    <row r="6083" spans="1:8" x14ac:dyDescent="0.35">
      <c r="A6083" s="45" t="s">
        <v>61</v>
      </c>
      <c r="B6083" s="45" t="s">
        <v>72</v>
      </c>
      <c r="C6083" s="45" t="s">
        <v>31</v>
      </c>
      <c r="D6083" s="45">
        <v>737</v>
      </c>
      <c r="E6083" s="45">
        <v>5.4945440800000002E-3</v>
      </c>
      <c r="F6083" s="45">
        <v>1.3174811800000001E-3</v>
      </c>
      <c r="G6083" s="45">
        <v>8.6211909000000002E-4</v>
      </c>
      <c r="H6083" s="45">
        <v>3.3149433600000002E-3</v>
      </c>
    </row>
    <row r="6084" spans="1:8" x14ac:dyDescent="0.35">
      <c r="A6084" s="45" t="s">
        <v>61</v>
      </c>
      <c r="B6084" s="45" t="s">
        <v>73</v>
      </c>
      <c r="C6084" s="45" t="s">
        <v>31</v>
      </c>
      <c r="D6084" s="45">
        <v>143</v>
      </c>
      <c r="E6084" s="45">
        <v>5.1912552700000003E-3</v>
      </c>
      <c r="F6084" s="45">
        <v>1.1821740900000001E-3</v>
      </c>
      <c r="G6084" s="45">
        <v>9.5587259999999996E-4</v>
      </c>
      <c r="H6084" s="45">
        <v>3.05320811E-3</v>
      </c>
    </row>
    <row r="6085" spans="1:8" x14ac:dyDescent="0.35">
      <c r="A6085" s="45" t="s">
        <v>61</v>
      </c>
      <c r="B6085" s="45" t="s">
        <v>72</v>
      </c>
      <c r="C6085" s="45" t="s">
        <v>159</v>
      </c>
      <c r="D6085" s="45">
        <v>292</v>
      </c>
      <c r="E6085" s="45">
        <v>6.1712009199999997E-3</v>
      </c>
      <c r="F6085" s="45">
        <v>1.01463383E-3</v>
      </c>
      <c r="G6085" s="45">
        <v>1.2152379E-3</v>
      </c>
      <c r="H6085" s="45">
        <v>3.9413287299999997E-3</v>
      </c>
    </row>
    <row r="6086" spans="1:8" x14ac:dyDescent="0.35">
      <c r="A6086" s="45" t="s">
        <v>61</v>
      </c>
      <c r="B6086" s="45" t="s">
        <v>73</v>
      </c>
      <c r="C6086" s="45" t="s">
        <v>159</v>
      </c>
      <c r="D6086" s="45">
        <v>52</v>
      </c>
      <c r="E6086" s="45">
        <v>6.0340987700000003E-3</v>
      </c>
      <c r="F6086" s="45">
        <v>8.1063011999999996E-4</v>
      </c>
      <c r="G6086" s="45">
        <v>1.2927347799999999E-3</v>
      </c>
      <c r="H6086" s="45">
        <v>3.9307334199999997E-3</v>
      </c>
    </row>
    <row r="6087" spans="1:8" x14ac:dyDescent="0.35">
      <c r="A6087" s="45" t="s">
        <v>61</v>
      </c>
      <c r="B6087" s="45" t="s">
        <v>72</v>
      </c>
      <c r="C6087" s="45" t="s">
        <v>33</v>
      </c>
      <c r="D6087" s="45">
        <v>170</v>
      </c>
      <c r="E6087" s="45">
        <v>7.0303646899999997E-3</v>
      </c>
      <c r="F6087" s="45">
        <v>1.3172655599999999E-3</v>
      </c>
      <c r="G6087" s="45">
        <v>1.37792731E-3</v>
      </c>
      <c r="H6087" s="45">
        <v>4.3351713300000001E-3</v>
      </c>
    </row>
    <row r="6088" spans="1:8" x14ac:dyDescent="0.35">
      <c r="A6088" s="45" t="s">
        <v>61</v>
      </c>
      <c r="B6088" s="45" t="s">
        <v>73</v>
      </c>
      <c r="C6088" s="45" t="s">
        <v>33</v>
      </c>
      <c r="D6088" s="45">
        <v>32</v>
      </c>
      <c r="E6088" s="45">
        <v>6.0427515300000003E-3</v>
      </c>
      <c r="F6088" s="45">
        <v>1.10930242E-3</v>
      </c>
      <c r="G6088" s="45">
        <v>1.54260674E-3</v>
      </c>
      <c r="H6088" s="45">
        <v>3.3908417899999998E-3</v>
      </c>
    </row>
    <row r="6089" spans="1:8" x14ac:dyDescent="0.35">
      <c r="A6089" s="45" t="s">
        <v>61</v>
      </c>
      <c r="B6089" s="45" t="s">
        <v>72</v>
      </c>
      <c r="C6089" s="45" t="s">
        <v>34</v>
      </c>
      <c r="D6089" s="45">
        <v>190</v>
      </c>
      <c r="E6089" s="45">
        <v>5.4162400100000001E-3</v>
      </c>
      <c r="F6089" s="45">
        <v>9.3774343000000001E-4</v>
      </c>
      <c r="G6089" s="45">
        <v>1.19249489E-3</v>
      </c>
      <c r="H6089" s="45">
        <v>3.2860011999999998E-3</v>
      </c>
    </row>
    <row r="6090" spans="1:8" x14ac:dyDescent="0.35">
      <c r="A6090" s="45" t="s">
        <v>61</v>
      </c>
      <c r="B6090" s="45" t="s">
        <v>73</v>
      </c>
      <c r="C6090" s="45" t="s">
        <v>34</v>
      </c>
      <c r="D6090" s="45">
        <v>24</v>
      </c>
      <c r="E6090" s="45">
        <v>6.1569249000000001E-3</v>
      </c>
      <c r="F6090" s="45">
        <v>8.1790102999999999E-4</v>
      </c>
      <c r="G6090" s="45">
        <v>1.2900267499999999E-3</v>
      </c>
      <c r="H6090" s="45">
        <v>4.0489966899999999E-3</v>
      </c>
    </row>
    <row r="6091" spans="1:8" x14ac:dyDescent="0.35">
      <c r="A6091" s="45" t="s">
        <v>61</v>
      </c>
      <c r="B6091" s="45" t="s">
        <v>72</v>
      </c>
      <c r="C6091" s="45" t="s">
        <v>35</v>
      </c>
      <c r="D6091" s="45">
        <v>281</v>
      </c>
      <c r="E6091" s="45">
        <v>5.6594336400000002E-3</v>
      </c>
      <c r="F6091" s="45">
        <v>9.1484588999999998E-4</v>
      </c>
      <c r="G6091" s="45">
        <v>1.08742726E-3</v>
      </c>
      <c r="H6091" s="45">
        <v>3.6571600299999999E-3</v>
      </c>
    </row>
    <row r="6092" spans="1:8" x14ac:dyDescent="0.35">
      <c r="A6092" s="45" t="s">
        <v>61</v>
      </c>
      <c r="B6092" s="45" t="s">
        <v>73</v>
      </c>
      <c r="C6092" s="45" t="s">
        <v>35</v>
      </c>
      <c r="D6092" s="45">
        <v>26</v>
      </c>
      <c r="E6092" s="45">
        <v>5.31962232E-3</v>
      </c>
      <c r="F6092" s="45">
        <v>8.7473265999999999E-4</v>
      </c>
      <c r="G6092" s="45">
        <v>6.6817996000000004E-4</v>
      </c>
      <c r="H6092" s="45">
        <v>3.7767091000000001E-3</v>
      </c>
    </row>
    <row r="6093" spans="1:8" x14ac:dyDescent="0.35">
      <c r="A6093" s="45" t="s">
        <v>61</v>
      </c>
      <c r="B6093" s="45" t="s">
        <v>72</v>
      </c>
      <c r="C6093" s="45" t="s">
        <v>57</v>
      </c>
      <c r="D6093" s="45">
        <v>1</v>
      </c>
      <c r="E6093" s="45">
        <v>7.0717590200000003E-3</v>
      </c>
      <c r="F6093" s="45">
        <v>4.9768472000000002E-4</v>
      </c>
      <c r="G6093" s="45">
        <v>3.9120368000000001E-3</v>
      </c>
      <c r="H6093" s="45">
        <v>2.6620367999999998E-3</v>
      </c>
    </row>
    <row r="6094" spans="1:8" x14ac:dyDescent="0.35">
      <c r="A6094" s="45" t="s">
        <v>61</v>
      </c>
      <c r="B6094" s="45" t="s">
        <v>72</v>
      </c>
      <c r="C6094" s="45" t="s">
        <v>36</v>
      </c>
      <c r="D6094" s="45">
        <v>323</v>
      </c>
      <c r="E6094" s="45">
        <v>5.7980733700000002E-3</v>
      </c>
      <c r="F6094" s="45">
        <v>3.6151938999999999E-4</v>
      </c>
      <c r="G6094" s="45">
        <v>1.0070158899999999E-3</v>
      </c>
      <c r="H6094" s="45">
        <v>4.4295376499999999E-3</v>
      </c>
    </row>
    <row r="6095" spans="1:8" x14ac:dyDescent="0.35">
      <c r="A6095" s="45" t="s">
        <v>61</v>
      </c>
      <c r="B6095" s="45" t="s">
        <v>73</v>
      </c>
      <c r="C6095" s="45" t="s">
        <v>36</v>
      </c>
      <c r="D6095" s="45">
        <v>31</v>
      </c>
      <c r="E6095" s="45">
        <v>5.1743575900000003E-3</v>
      </c>
      <c r="F6095" s="45">
        <v>4.7528347999999999E-4</v>
      </c>
      <c r="G6095" s="45">
        <v>8.9419030999999996E-4</v>
      </c>
      <c r="H6095" s="45">
        <v>3.8048833199999998E-3</v>
      </c>
    </row>
    <row r="6096" spans="1:8" x14ac:dyDescent="0.35">
      <c r="A6096" s="45" t="s">
        <v>61</v>
      </c>
      <c r="B6096" s="45" t="s">
        <v>72</v>
      </c>
      <c r="C6096" s="45" t="s">
        <v>37</v>
      </c>
      <c r="D6096" s="45">
        <v>453</v>
      </c>
      <c r="E6096" s="45">
        <v>5.6508050799999997E-3</v>
      </c>
      <c r="F6096" s="45">
        <v>1.1681125599999999E-3</v>
      </c>
      <c r="G6096" s="45">
        <v>1.0219419500000001E-3</v>
      </c>
      <c r="H6096" s="45">
        <v>3.4607501099999998E-3</v>
      </c>
    </row>
    <row r="6097" spans="1:8" x14ac:dyDescent="0.35">
      <c r="A6097" s="45" t="s">
        <v>61</v>
      </c>
      <c r="B6097" s="45" t="s">
        <v>73</v>
      </c>
      <c r="C6097" s="45" t="s">
        <v>37</v>
      </c>
      <c r="D6097" s="45">
        <v>44</v>
      </c>
      <c r="E6097" s="45">
        <v>5.23227038E-3</v>
      </c>
      <c r="F6097" s="45">
        <v>1.15425056E-3</v>
      </c>
      <c r="G6097" s="45">
        <v>8.6700313E-4</v>
      </c>
      <c r="H6097" s="45">
        <v>3.2110161699999999E-3</v>
      </c>
    </row>
    <row r="6098" spans="1:8" x14ac:dyDescent="0.35">
      <c r="A6098" s="45" t="s">
        <v>61</v>
      </c>
      <c r="B6098" s="45" t="s">
        <v>72</v>
      </c>
      <c r="C6098" s="45" t="s">
        <v>38</v>
      </c>
      <c r="D6098" s="45">
        <v>237</v>
      </c>
      <c r="E6098" s="45">
        <v>6.1822645600000002E-3</v>
      </c>
      <c r="F6098" s="45">
        <v>7.3590578000000005E-4</v>
      </c>
      <c r="G6098" s="45">
        <v>1.6640293100000001E-3</v>
      </c>
      <c r="H6098" s="45">
        <v>3.78232901E-3</v>
      </c>
    </row>
    <row r="6099" spans="1:8" x14ac:dyDescent="0.35">
      <c r="A6099" s="45" t="s">
        <v>61</v>
      </c>
      <c r="B6099" s="45" t="s">
        <v>73</v>
      </c>
      <c r="C6099" s="45" t="s">
        <v>38</v>
      </c>
      <c r="D6099" s="45">
        <v>19</v>
      </c>
      <c r="E6099" s="45">
        <v>5.6688594899999998E-3</v>
      </c>
      <c r="F6099" s="45">
        <v>5.9819658999999998E-4</v>
      </c>
      <c r="G6099" s="45">
        <v>1.57407382E-3</v>
      </c>
      <c r="H6099" s="45">
        <v>3.4965884799999999E-3</v>
      </c>
    </row>
    <row r="6100" spans="1:8" x14ac:dyDescent="0.35">
      <c r="A6100" s="45" t="s">
        <v>61</v>
      </c>
      <c r="B6100" s="45" t="s">
        <v>72</v>
      </c>
      <c r="C6100" s="45" t="s">
        <v>39</v>
      </c>
      <c r="D6100" s="45">
        <v>238</v>
      </c>
      <c r="E6100" s="45">
        <v>7.0803180100000003E-3</v>
      </c>
      <c r="F6100" s="45">
        <v>7.9895129000000004E-4</v>
      </c>
      <c r="G6100" s="45">
        <v>1.6674931300000001E-3</v>
      </c>
      <c r="H6100" s="45">
        <v>4.6138730799999998E-3</v>
      </c>
    </row>
    <row r="6101" spans="1:8" x14ac:dyDescent="0.35">
      <c r="A6101" s="45" t="s">
        <v>61</v>
      </c>
      <c r="B6101" s="45" t="s">
        <v>73</v>
      </c>
      <c r="C6101" s="45" t="s">
        <v>39</v>
      </c>
      <c r="D6101" s="45">
        <v>24</v>
      </c>
      <c r="E6101" s="45">
        <v>7.6687882999999998E-3</v>
      </c>
      <c r="F6101" s="45">
        <v>1.1178624300000001E-3</v>
      </c>
      <c r="G6101" s="45">
        <v>1.6136185400000001E-3</v>
      </c>
      <c r="H6101" s="45">
        <v>4.9373068799999998E-3</v>
      </c>
    </row>
    <row r="6102" spans="1:8" x14ac:dyDescent="0.35">
      <c r="A6102" s="45" t="s">
        <v>61</v>
      </c>
      <c r="B6102" s="45" t="s">
        <v>72</v>
      </c>
      <c r="C6102" s="45" t="s">
        <v>40</v>
      </c>
      <c r="D6102" s="45">
        <v>336</v>
      </c>
      <c r="E6102" s="45">
        <v>4.7418910199999997E-3</v>
      </c>
      <c r="F6102" s="45">
        <v>1.0227207699999999E-3</v>
      </c>
      <c r="G6102" s="45">
        <v>5.0691663000000003E-4</v>
      </c>
      <c r="H6102" s="45">
        <v>3.2122531199999999E-3</v>
      </c>
    </row>
    <row r="6103" spans="1:8" x14ac:dyDescent="0.35">
      <c r="A6103" s="45" t="s">
        <v>61</v>
      </c>
      <c r="B6103" s="45" t="s">
        <v>73</v>
      </c>
      <c r="C6103" s="45" t="s">
        <v>40</v>
      </c>
      <c r="D6103" s="45">
        <v>52</v>
      </c>
      <c r="E6103" s="45">
        <v>4.70129964E-3</v>
      </c>
      <c r="F6103" s="45">
        <v>9.7645097000000004E-4</v>
      </c>
      <c r="G6103" s="45">
        <v>5.1994274999999995E-4</v>
      </c>
      <c r="H6103" s="45">
        <v>3.2049053699999999E-3</v>
      </c>
    </row>
    <row r="6104" spans="1:8" x14ac:dyDescent="0.35">
      <c r="A6104" s="45" t="s">
        <v>61</v>
      </c>
      <c r="B6104" s="45" t="s">
        <v>72</v>
      </c>
      <c r="C6104" s="45" t="s">
        <v>41</v>
      </c>
      <c r="D6104" s="45">
        <v>272</v>
      </c>
      <c r="E6104" s="45">
        <v>6.68981456E-3</v>
      </c>
      <c r="F6104" s="45">
        <v>7.8763252000000001E-4</v>
      </c>
      <c r="G6104" s="45">
        <v>1.4112282999999999E-3</v>
      </c>
      <c r="H6104" s="45">
        <v>4.4909532599999996E-3</v>
      </c>
    </row>
    <row r="6105" spans="1:8" x14ac:dyDescent="0.35">
      <c r="A6105" s="45" t="s">
        <v>61</v>
      </c>
      <c r="B6105" s="45" t="s">
        <v>73</v>
      </c>
      <c r="C6105" s="45" t="s">
        <v>41</v>
      </c>
      <c r="D6105" s="45">
        <v>43</v>
      </c>
      <c r="E6105" s="45">
        <v>5.6031974399999998E-3</v>
      </c>
      <c r="F6105" s="45">
        <v>8.5782711000000002E-4</v>
      </c>
      <c r="G6105" s="45">
        <v>9.8271940000000009E-4</v>
      </c>
      <c r="H6105" s="45">
        <v>3.7626504400000002E-3</v>
      </c>
    </row>
    <row r="6106" spans="1:8" x14ac:dyDescent="0.35">
      <c r="A6106" s="45" t="s">
        <v>61</v>
      </c>
      <c r="B6106" s="45" t="s">
        <v>72</v>
      </c>
      <c r="C6106" s="45" t="s">
        <v>42</v>
      </c>
      <c r="D6106" s="45">
        <v>224</v>
      </c>
      <c r="E6106" s="45">
        <v>7.6111418700000001E-3</v>
      </c>
      <c r="F6106" s="45">
        <v>1.4428320900000001E-3</v>
      </c>
      <c r="G6106" s="45">
        <v>1.6806690000000001E-3</v>
      </c>
      <c r="H6106" s="45">
        <v>4.4876403099999998E-3</v>
      </c>
    </row>
    <row r="6107" spans="1:8" x14ac:dyDescent="0.35">
      <c r="A6107" s="45" t="s">
        <v>61</v>
      </c>
      <c r="B6107" s="45" t="s">
        <v>73</v>
      </c>
      <c r="C6107" s="45" t="s">
        <v>42</v>
      </c>
      <c r="D6107" s="45">
        <v>50</v>
      </c>
      <c r="E6107" s="45">
        <v>6.2564812100000004E-3</v>
      </c>
      <c r="F6107" s="45">
        <v>9.9652752999999992E-4</v>
      </c>
      <c r="G6107" s="45">
        <v>1.65925903E-3</v>
      </c>
      <c r="H6107" s="45">
        <v>3.6006942400000001E-3</v>
      </c>
    </row>
    <row r="6108" spans="1:8" x14ac:dyDescent="0.35">
      <c r="A6108" s="45" t="s">
        <v>61</v>
      </c>
      <c r="B6108" s="45" t="s">
        <v>72</v>
      </c>
      <c r="C6108" s="45" t="s">
        <v>43</v>
      </c>
      <c r="D6108" s="45">
        <v>159</v>
      </c>
      <c r="E6108" s="45">
        <v>7.2000929299999997E-3</v>
      </c>
      <c r="F6108" s="45">
        <v>1.3126744599999999E-3</v>
      </c>
      <c r="G6108" s="45">
        <v>1.7178398599999999E-3</v>
      </c>
      <c r="H6108" s="45">
        <v>4.1695781399999996E-3</v>
      </c>
    </row>
    <row r="6109" spans="1:8" x14ac:dyDescent="0.35">
      <c r="A6109" s="45" t="s">
        <v>61</v>
      </c>
      <c r="B6109" s="45" t="s">
        <v>73</v>
      </c>
      <c r="C6109" s="45" t="s">
        <v>43</v>
      </c>
      <c r="D6109" s="45">
        <v>32</v>
      </c>
      <c r="E6109" s="45">
        <v>5.2477573000000001E-3</v>
      </c>
      <c r="F6109" s="45">
        <v>8.4201366000000004E-4</v>
      </c>
      <c r="G6109" s="45">
        <v>1.40878161E-3</v>
      </c>
      <c r="H6109" s="45">
        <v>2.9969616199999999E-3</v>
      </c>
    </row>
    <row r="6110" spans="1:8" x14ac:dyDescent="0.35">
      <c r="A6110" s="45" t="s">
        <v>61</v>
      </c>
      <c r="B6110" s="45" t="s">
        <v>72</v>
      </c>
      <c r="C6110" s="45" t="s">
        <v>44</v>
      </c>
      <c r="D6110" s="45">
        <v>125</v>
      </c>
      <c r="E6110" s="45">
        <v>7.5713886200000002E-3</v>
      </c>
      <c r="F6110" s="45">
        <v>9.2342569000000002E-4</v>
      </c>
      <c r="G6110" s="45">
        <v>1.22314791E-3</v>
      </c>
      <c r="H6110" s="45">
        <v>5.4248145500000004E-3</v>
      </c>
    </row>
    <row r="6111" spans="1:8" x14ac:dyDescent="0.35">
      <c r="A6111" s="45" t="s">
        <v>61</v>
      </c>
      <c r="B6111" s="45" t="s">
        <v>73</v>
      </c>
      <c r="C6111" s="45" t="s">
        <v>44</v>
      </c>
      <c r="D6111" s="45">
        <v>16</v>
      </c>
      <c r="E6111" s="45">
        <v>9.5710356199999996E-3</v>
      </c>
      <c r="F6111" s="45">
        <v>1.0127312000000001E-3</v>
      </c>
      <c r="G6111" s="45">
        <v>2.51953115E-3</v>
      </c>
      <c r="H6111" s="45">
        <v>6.0387729100000002E-3</v>
      </c>
    </row>
    <row r="6112" spans="1:8" x14ac:dyDescent="0.35">
      <c r="A6112" s="45" t="s">
        <v>61</v>
      </c>
      <c r="B6112" s="45" t="s">
        <v>72</v>
      </c>
      <c r="C6112" s="45" t="s">
        <v>45</v>
      </c>
      <c r="D6112" s="45">
        <v>304</v>
      </c>
      <c r="E6112" s="45">
        <v>5.6647856500000003E-3</v>
      </c>
      <c r="F6112" s="45">
        <v>8.1650500999999999E-4</v>
      </c>
      <c r="G6112" s="45">
        <v>1.1751489999999999E-3</v>
      </c>
      <c r="H6112" s="45">
        <v>3.6731311399999999E-3</v>
      </c>
    </row>
    <row r="6113" spans="1:8" x14ac:dyDescent="0.35">
      <c r="A6113" s="45" t="s">
        <v>61</v>
      </c>
      <c r="B6113" s="45" t="s">
        <v>73</v>
      </c>
      <c r="C6113" s="45" t="s">
        <v>45</v>
      </c>
      <c r="D6113" s="45">
        <v>41</v>
      </c>
      <c r="E6113" s="45">
        <v>5.1041664200000003E-3</v>
      </c>
      <c r="F6113" s="45">
        <v>5.840671E-4</v>
      </c>
      <c r="G6113" s="45">
        <v>9.9254718000000002E-4</v>
      </c>
      <c r="H6113" s="45">
        <v>3.52755172E-3</v>
      </c>
    </row>
    <row r="6114" spans="1:8" x14ac:dyDescent="0.35">
      <c r="A6114" s="45" t="s">
        <v>61</v>
      </c>
      <c r="B6114" s="45" t="s">
        <v>72</v>
      </c>
      <c r="C6114" s="45" t="s">
        <v>46</v>
      </c>
      <c r="D6114" s="45">
        <v>151</v>
      </c>
      <c r="E6114" s="45">
        <v>7.4184446899999996E-3</v>
      </c>
      <c r="F6114" s="45">
        <v>9.9912592000000002E-4</v>
      </c>
      <c r="G6114" s="45">
        <v>2.2766431100000001E-3</v>
      </c>
      <c r="H6114" s="45">
        <v>4.1426751399999996E-3</v>
      </c>
    </row>
    <row r="6115" spans="1:8" x14ac:dyDescent="0.35">
      <c r="A6115" s="45" t="s">
        <v>61</v>
      </c>
      <c r="B6115" s="45" t="s">
        <v>73</v>
      </c>
      <c r="C6115" s="45" t="s">
        <v>46</v>
      </c>
      <c r="D6115" s="45">
        <v>31</v>
      </c>
      <c r="E6115" s="45">
        <v>5.6197726800000002E-3</v>
      </c>
      <c r="F6115" s="45">
        <v>6.4628117000000004E-4</v>
      </c>
      <c r="G6115" s="45">
        <v>1.7152028599999999E-3</v>
      </c>
      <c r="H6115" s="45">
        <v>3.2582883400000002E-3</v>
      </c>
    </row>
    <row r="6116" spans="1:8" x14ac:dyDescent="0.35">
      <c r="A6116" s="45" t="s">
        <v>61</v>
      </c>
      <c r="B6116" s="45" t="s">
        <v>72</v>
      </c>
      <c r="C6116" s="45" t="s">
        <v>47</v>
      </c>
      <c r="D6116" s="45">
        <v>152</v>
      </c>
      <c r="E6116" s="45">
        <v>7.18551999E-3</v>
      </c>
      <c r="F6116" s="45">
        <v>3.9778243000000002E-4</v>
      </c>
      <c r="G6116" s="45">
        <v>1.62136002E-3</v>
      </c>
      <c r="H6116" s="45">
        <v>5.1544222700000003E-3</v>
      </c>
    </row>
    <row r="6117" spans="1:8" x14ac:dyDescent="0.35">
      <c r="A6117" s="45" t="s">
        <v>61</v>
      </c>
      <c r="B6117" s="45" t="s">
        <v>73</v>
      </c>
      <c r="C6117" s="45" t="s">
        <v>47</v>
      </c>
      <c r="D6117" s="45">
        <v>27</v>
      </c>
      <c r="E6117" s="45">
        <v>5.4981136499999998E-3</v>
      </c>
      <c r="F6117" s="45">
        <v>2.0361770999999999E-4</v>
      </c>
      <c r="G6117" s="45">
        <v>1.57921792E-3</v>
      </c>
      <c r="H6117" s="45">
        <v>3.70198883E-3</v>
      </c>
    </row>
    <row r="6118" spans="1:8" x14ac:dyDescent="0.35">
      <c r="A6118" s="45" t="s">
        <v>61</v>
      </c>
      <c r="B6118" s="45" t="s">
        <v>72</v>
      </c>
      <c r="C6118" s="45" t="s">
        <v>48</v>
      </c>
      <c r="D6118" s="45">
        <v>346</v>
      </c>
      <c r="E6118" s="45">
        <v>5.8178787000000001E-3</v>
      </c>
      <c r="F6118" s="45">
        <v>1.2460190600000001E-3</v>
      </c>
      <c r="G6118" s="45">
        <v>9.6342433000000003E-4</v>
      </c>
      <c r="H6118" s="45">
        <v>3.6084347800000001E-3</v>
      </c>
    </row>
    <row r="6119" spans="1:8" x14ac:dyDescent="0.35">
      <c r="A6119" s="45" t="s">
        <v>61</v>
      </c>
      <c r="B6119" s="45" t="s">
        <v>73</v>
      </c>
      <c r="C6119" s="45" t="s">
        <v>48</v>
      </c>
      <c r="D6119" s="45">
        <v>40</v>
      </c>
      <c r="E6119" s="45">
        <v>5.7164349699999999E-3</v>
      </c>
      <c r="F6119" s="45">
        <v>1.36921273E-3</v>
      </c>
      <c r="G6119" s="45">
        <v>8.7847195000000002E-4</v>
      </c>
      <c r="H6119" s="45">
        <v>3.4687497500000002E-3</v>
      </c>
    </row>
    <row r="6120" spans="1:8" x14ac:dyDescent="0.35">
      <c r="A6120" s="45" t="s">
        <v>61</v>
      </c>
      <c r="B6120" s="45" t="s">
        <v>72</v>
      </c>
      <c r="C6120" s="45" t="s">
        <v>49</v>
      </c>
      <c r="D6120" s="45">
        <v>375</v>
      </c>
      <c r="E6120" s="45">
        <v>7.2932096300000002E-3</v>
      </c>
      <c r="F6120" s="45">
        <v>1.3462034800000001E-3</v>
      </c>
      <c r="G6120" s="45">
        <v>1.0559257100000001E-3</v>
      </c>
      <c r="H6120" s="45">
        <v>4.89104915E-3</v>
      </c>
    </row>
    <row r="6121" spans="1:8" x14ac:dyDescent="0.35">
      <c r="A6121" s="45" t="s">
        <v>61</v>
      </c>
      <c r="B6121" s="45" t="s">
        <v>73</v>
      </c>
      <c r="C6121" s="45" t="s">
        <v>49</v>
      </c>
      <c r="D6121" s="45">
        <v>33</v>
      </c>
      <c r="E6121" s="45">
        <v>6.7532966199999999E-3</v>
      </c>
      <c r="F6121" s="45">
        <v>1.3608302900000001E-3</v>
      </c>
      <c r="G6121" s="45">
        <v>1.4095817000000001E-3</v>
      </c>
      <c r="H6121" s="45">
        <v>3.9828842099999999E-3</v>
      </c>
    </row>
    <row r="6122" spans="1:8" x14ac:dyDescent="0.35">
      <c r="A6122" s="45" t="s">
        <v>61</v>
      </c>
      <c r="B6122" s="45" t="s">
        <v>72</v>
      </c>
      <c r="C6122" s="45" t="s">
        <v>50</v>
      </c>
      <c r="D6122" s="45">
        <v>158</v>
      </c>
      <c r="E6122" s="45">
        <v>7.3775929600000002E-3</v>
      </c>
      <c r="F6122" s="45">
        <v>7.2008298000000002E-4</v>
      </c>
      <c r="G6122" s="45">
        <v>2.2323309699999998E-3</v>
      </c>
      <c r="H6122" s="45">
        <v>4.4251784999999998E-3</v>
      </c>
    </row>
    <row r="6123" spans="1:8" x14ac:dyDescent="0.35">
      <c r="A6123" s="45" t="s">
        <v>61</v>
      </c>
      <c r="B6123" s="45" t="s">
        <v>73</v>
      </c>
      <c r="C6123" s="45" t="s">
        <v>50</v>
      </c>
      <c r="D6123" s="45">
        <v>22</v>
      </c>
      <c r="E6123" s="45">
        <v>6.3283878399999997E-3</v>
      </c>
      <c r="F6123" s="45">
        <v>6.3657389E-4</v>
      </c>
      <c r="G6123" s="45">
        <v>1.8344905199999999E-3</v>
      </c>
      <c r="H6123" s="45">
        <v>3.85732294E-3</v>
      </c>
    </row>
    <row r="6124" spans="1:8" x14ac:dyDescent="0.35">
      <c r="A6124" s="45" t="s">
        <v>61</v>
      </c>
      <c r="B6124" s="45" t="s">
        <v>72</v>
      </c>
      <c r="C6124" s="45" t="s">
        <v>51</v>
      </c>
      <c r="D6124" s="45">
        <v>265</v>
      </c>
      <c r="E6124" s="45">
        <v>5.9369756599999997E-3</v>
      </c>
      <c r="F6124" s="45">
        <v>9.5374714E-4</v>
      </c>
      <c r="G6124" s="45">
        <v>9.2186383000000002E-4</v>
      </c>
      <c r="H6124" s="45">
        <v>4.0613641899999997E-3</v>
      </c>
    </row>
    <row r="6125" spans="1:8" x14ac:dyDescent="0.35">
      <c r="A6125" s="45" t="s">
        <v>61</v>
      </c>
      <c r="B6125" s="45" t="s">
        <v>73</v>
      </c>
      <c r="C6125" s="45" t="s">
        <v>51</v>
      </c>
      <c r="D6125" s="45">
        <v>44</v>
      </c>
      <c r="E6125" s="45">
        <v>5.3495893800000003E-3</v>
      </c>
      <c r="F6125" s="45">
        <v>8.1071108999999995E-4</v>
      </c>
      <c r="G6125" s="45">
        <v>8.3307005000000001E-4</v>
      </c>
      <c r="H6125" s="45">
        <v>3.7058078700000002E-3</v>
      </c>
    </row>
    <row r="6126" spans="1:8" x14ac:dyDescent="0.35">
      <c r="A6126" s="45" t="s">
        <v>61</v>
      </c>
      <c r="B6126" s="45" t="s">
        <v>72</v>
      </c>
      <c r="C6126" s="45" t="s">
        <v>52</v>
      </c>
      <c r="D6126" s="45">
        <v>297</v>
      </c>
      <c r="E6126" s="45">
        <v>4.6678978799999998E-3</v>
      </c>
      <c r="F6126" s="45">
        <v>9.2304191000000004E-4</v>
      </c>
      <c r="G6126" s="45">
        <v>6.2238877000000005E-4</v>
      </c>
      <c r="H6126" s="45">
        <v>3.1224667300000001E-3</v>
      </c>
    </row>
    <row r="6127" spans="1:8" x14ac:dyDescent="0.35">
      <c r="A6127" s="45" t="s">
        <v>61</v>
      </c>
      <c r="B6127" s="45" t="s">
        <v>73</v>
      </c>
      <c r="C6127" s="45" t="s">
        <v>52</v>
      </c>
      <c r="D6127" s="45">
        <v>45</v>
      </c>
      <c r="E6127" s="45">
        <v>5.1093104699999996E-3</v>
      </c>
      <c r="F6127" s="45">
        <v>1.2893516099999999E-3</v>
      </c>
      <c r="G6127" s="45">
        <v>5.9002030000000001E-4</v>
      </c>
      <c r="H6127" s="45">
        <v>3.2299379999999999E-3</v>
      </c>
    </row>
    <row r="6128" spans="1:8" x14ac:dyDescent="0.35">
      <c r="A6128" s="45" t="s">
        <v>61</v>
      </c>
      <c r="B6128" s="45" t="s">
        <v>72</v>
      </c>
      <c r="C6128" s="45" t="s">
        <v>53</v>
      </c>
      <c r="D6128" s="45">
        <v>78</v>
      </c>
      <c r="E6128" s="45">
        <v>7.8252609699999993E-3</v>
      </c>
      <c r="F6128" s="45">
        <v>1.1234268600000001E-3</v>
      </c>
      <c r="G6128" s="45">
        <v>1.7389302200000001E-3</v>
      </c>
      <c r="H6128" s="45">
        <v>4.9629033299999998E-3</v>
      </c>
    </row>
    <row r="6129" spans="1:8" x14ac:dyDescent="0.35">
      <c r="A6129" s="45" t="s">
        <v>61</v>
      </c>
      <c r="B6129" s="45" t="s">
        <v>73</v>
      </c>
      <c r="C6129" s="45" t="s">
        <v>53</v>
      </c>
      <c r="D6129" s="45">
        <v>15</v>
      </c>
      <c r="E6129" s="45">
        <v>6.5694441999999999E-3</v>
      </c>
      <c r="F6129" s="45">
        <v>8.5262314000000004E-4</v>
      </c>
      <c r="G6129" s="45">
        <v>1.51697517E-3</v>
      </c>
      <c r="H6129" s="45">
        <v>4.1998455500000002E-3</v>
      </c>
    </row>
    <row r="6130" spans="1:8" x14ac:dyDescent="0.35">
      <c r="A6130" s="45" t="s">
        <v>61</v>
      </c>
      <c r="B6130" s="45" t="s">
        <v>72</v>
      </c>
      <c r="C6130" s="45" t="s">
        <v>54</v>
      </c>
      <c r="D6130" s="45">
        <v>750</v>
      </c>
      <c r="E6130" s="45">
        <v>5.1368361799999998E-3</v>
      </c>
      <c r="F6130" s="45">
        <v>1.1773917399999999E-3</v>
      </c>
      <c r="G6130" s="45">
        <v>8.6379607000000005E-4</v>
      </c>
      <c r="H6130" s="45">
        <v>3.0956479099999998E-3</v>
      </c>
    </row>
    <row r="6131" spans="1:8" x14ac:dyDescent="0.35">
      <c r="A6131" s="45" t="s">
        <v>61</v>
      </c>
      <c r="B6131" s="45" t="s">
        <v>73</v>
      </c>
      <c r="C6131" s="45" t="s">
        <v>54</v>
      </c>
      <c r="D6131" s="45">
        <v>89</v>
      </c>
      <c r="E6131" s="45">
        <v>4.7934870900000004E-3</v>
      </c>
      <c r="F6131" s="45">
        <v>1.16924135E-3</v>
      </c>
      <c r="G6131" s="45">
        <v>8.2019845999999996E-4</v>
      </c>
      <c r="H6131" s="45">
        <v>2.80404679E-3</v>
      </c>
    </row>
    <row r="6132" spans="1:8" x14ac:dyDescent="0.35">
      <c r="A6132" s="45" t="s">
        <v>61</v>
      </c>
      <c r="B6132" s="45" t="s">
        <v>72</v>
      </c>
      <c r="C6132" s="45" t="s">
        <v>55</v>
      </c>
      <c r="D6132" s="45">
        <v>177</v>
      </c>
      <c r="E6132" s="45">
        <v>6.1785282E-3</v>
      </c>
      <c r="F6132" s="45">
        <v>9.4063850999999996E-4</v>
      </c>
      <c r="G6132" s="45">
        <v>1.64410677E-3</v>
      </c>
      <c r="H6132" s="45">
        <v>3.5937824299999998E-3</v>
      </c>
    </row>
    <row r="6133" spans="1:8" x14ac:dyDescent="0.35">
      <c r="A6133" s="45" t="s">
        <v>61</v>
      </c>
      <c r="B6133" s="45" t="s">
        <v>73</v>
      </c>
      <c r="C6133" s="45" t="s">
        <v>55</v>
      </c>
      <c r="D6133" s="45">
        <v>37</v>
      </c>
      <c r="E6133" s="45">
        <v>7.0664412099999997E-3</v>
      </c>
      <c r="F6133" s="45">
        <v>8.6492717000000001E-4</v>
      </c>
      <c r="G6133" s="45">
        <v>2.07332304E-3</v>
      </c>
      <c r="H6133" s="45">
        <v>4.1281904400000003E-3</v>
      </c>
    </row>
    <row r="6134" spans="1:8" x14ac:dyDescent="0.35">
      <c r="A6134" s="45" t="s">
        <v>61</v>
      </c>
      <c r="B6134" s="45" t="s">
        <v>72</v>
      </c>
      <c r="C6134" s="45" t="s">
        <v>56</v>
      </c>
      <c r="D6134" s="45">
        <v>535</v>
      </c>
      <c r="E6134" s="45">
        <v>5.6312735600000004E-3</v>
      </c>
      <c r="F6134" s="45">
        <v>9.8349317999999993E-4</v>
      </c>
      <c r="G6134" s="45">
        <v>1.0869892000000001E-3</v>
      </c>
      <c r="H6134" s="45">
        <v>3.5607906800000002E-3</v>
      </c>
    </row>
    <row r="6135" spans="1:8" x14ac:dyDescent="0.35">
      <c r="A6135" s="45" t="s">
        <v>61</v>
      </c>
      <c r="B6135" s="45" t="s">
        <v>73</v>
      </c>
      <c r="C6135" s="45" t="s">
        <v>56</v>
      </c>
      <c r="D6135" s="45">
        <v>37</v>
      </c>
      <c r="E6135" s="45">
        <v>5.1829953199999997E-3</v>
      </c>
      <c r="F6135" s="45">
        <v>9.9318042999999999E-4</v>
      </c>
      <c r="G6135" s="45">
        <v>1.1458331E-3</v>
      </c>
      <c r="H6135" s="45">
        <v>3.0439812199999998E-3</v>
      </c>
    </row>
    <row r="6136" spans="1:8" x14ac:dyDescent="0.35">
      <c r="A6136" s="45" t="s">
        <v>63</v>
      </c>
      <c r="B6136" s="45" t="s">
        <v>72</v>
      </c>
      <c r="C6136" s="45" t="s">
        <v>9</v>
      </c>
      <c r="D6136" s="45">
        <v>13550</v>
      </c>
      <c r="E6136" s="45">
        <v>5.9032584399999997E-3</v>
      </c>
      <c r="F6136" s="45">
        <v>1.04231133E-3</v>
      </c>
      <c r="G6136" s="45">
        <v>1.13259253E-3</v>
      </c>
      <c r="H6136" s="45">
        <v>3.7282293900000002E-3</v>
      </c>
    </row>
    <row r="6137" spans="1:8" x14ac:dyDescent="0.35">
      <c r="A6137" s="45" t="s">
        <v>63</v>
      </c>
      <c r="B6137" s="45" t="s">
        <v>73</v>
      </c>
      <c r="C6137" s="45" t="s">
        <v>9</v>
      </c>
      <c r="D6137" s="45">
        <v>1925</v>
      </c>
      <c r="E6137" s="45">
        <v>5.5601548800000003E-3</v>
      </c>
      <c r="F6137" s="45">
        <v>1.0145620499999999E-3</v>
      </c>
      <c r="G6137" s="45">
        <v>1.13575012E-3</v>
      </c>
      <c r="H6137" s="45">
        <v>3.4097159699999998E-3</v>
      </c>
    </row>
    <row r="6138" spans="1:8" x14ac:dyDescent="0.35">
      <c r="A6138" s="45" t="s">
        <v>63</v>
      </c>
      <c r="B6138" s="45" t="s">
        <v>72</v>
      </c>
      <c r="C6138" s="45" t="s">
        <v>14</v>
      </c>
      <c r="D6138" s="45">
        <v>327</v>
      </c>
      <c r="E6138" s="45">
        <v>6.0805652300000004E-3</v>
      </c>
      <c r="F6138" s="45">
        <v>1.14894782E-3</v>
      </c>
      <c r="G6138" s="45">
        <v>1.14204586E-3</v>
      </c>
      <c r="H6138" s="45">
        <v>3.7895710500000001E-3</v>
      </c>
    </row>
    <row r="6139" spans="1:8" x14ac:dyDescent="0.35">
      <c r="A6139" s="45" t="s">
        <v>63</v>
      </c>
      <c r="B6139" s="45" t="s">
        <v>73</v>
      </c>
      <c r="C6139" s="45" t="s">
        <v>14</v>
      </c>
      <c r="D6139" s="45">
        <v>28</v>
      </c>
      <c r="E6139" s="45">
        <v>5.3840110000000002E-3</v>
      </c>
      <c r="F6139" s="45">
        <v>1.09995009E-3</v>
      </c>
      <c r="G6139" s="45">
        <v>1.0061174999999999E-3</v>
      </c>
      <c r="H6139" s="45">
        <v>3.2779429200000001E-3</v>
      </c>
    </row>
    <row r="6140" spans="1:8" x14ac:dyDescent="0.35">
      <c r="A6140" s="45" t="s">
        <v>63</v>
      </c>
      <c r="B6140" s="45" t="s">
        <v>72</v>
      </c>
      <c r="C6140" s="45" t="s">
        <v>15</v>
      </c>
      <c r="D6140" s="45">
        <v>157</v>
      </c>
      <c r="E6140" s="45">
        <v>5.7234162400000002E-3</v>
      </c>
      <c r="F6140" s="45">
        <v>7.0247970999999998E-4</v>
      </c>
      <c r="G6140" s="45">
        <v>1.6845804499999999E-3</v>
      </c>
      <c r="H6140" s="45">
        <v>3.3363556100000002E-3</v>
      </c>
    </row>
    <row r="6141" spans="1:8" x14ac:dyDescent="0.35">
      <c r="A6141" s="45" t="s">
        <v>63</v>
      </c>
      <c r="B6141" s="45" t="s">
        <v>73</v>
      </c>
      <c r="C6141" s="45" t="s">
        <v>15</v>
      </c>
      <c r="D6141" s="45">
        <v>25</v>
      </c>
      <c r="E6141" s="45">
        <v>5.1499997400000002E-3</v>
      </c>
      <c r="F6141" s="45">
        <v>7.1805529999999999E-4</v>
      </c>
      <c r="G6141" s="45">
        <v>1.4935183199999999E-3</v>
      </c>
      <c r="H6141" s="45">
        <v>2.93842568E-3</v>
      </c>
    </row>
    <row r="6142" spans="1:8" x14ac:dyDescent="0.35">
      <c r="A6142" s="45" t="s">
        <v>63</v>
      </c>
      <c r="B6142" s="45" t="s">
        <v>72</v>
      </c>
      <c r="C6142" s="45" t="s">
        <v>16</v>
      </c>
      <c r="D6142" s="45">
        <v>173</v>
      </c>
      <c r="E6142" s="45">
        <v>6.6397717499999996E-3</v>
      </c>
      <c r="F6142" s="45">
        <v>1.2766937199999999E-3</v>
      </c>
      <c r="G6142" s="45">
        <v>9.6499655000000005E-4</v>
      </c>
      <c r="H6142" s="45">
        <v>4.3980809899999999E-3</v>
      </c>
    </row>
    <row r="6143" spans="1:8" x14ac:dyDescent="0.35">
      <c r="A6143" s="45" t="s">
        <v>63</v>
      </c>
      <c r="B6143" s="45" t="s">
        <v>73</v>
      </c>
      <c r="C6143" s="45" t="s">
        <v>16</v>
      </c>
      <c r="D6143" s="45">
        <v>33</v>
      </c>
      <c r="E6143" s="45">
        <v>6.0367562399999998E-3</v>
      </c>
      <c r="F6143" s="45">
        <v>1.05113612E-3</v>
      </c>
      <c r="G6143" s="45">
        <v>8.3508672999999998E-4</v>
      </c>
      <c r="H6143" s="45">
        <v>4.1505328400000003E-3</v>
      </c>
    </row>
    <row r="6144" spans="1:8" x14ac:dyDescent="0.35">
      <c r="A6144" s="45" t="s">
        <v>63</v>
      </c>
      <c r="B6144" s="45" t="s">
        <v>72</v>
      </c>
      <c r="C6144" s="45" t="s">
        <v>17</v>
      </c>
      <c r="D6144" s="45">
        <v>200</v>
      </c>
      <c r="E6144" s="45">
        <v>6.8586803000000003E-3</v>
      </c>
      <c r="F6144" s="45">
        <v>1.1718747500000001E-3</v>
      </c>
      <c r="G6144" s="45">
        <v>1.1184603899999999E-3</v>
      </c>
      <c r="H6144" s="45">
        <v>4.5683446700000001E-3</v>
      </c>
    </row>
    <row r="6145" spans="1:8" x14ac:dyDescent="0.35">
      <c r="A6145" s="45" t="s">
        <v>63</v>
      </c>
      <c r="B6145" s="45" t="s">
        <v>73</v>
      </c>
      <c r="C6145" s="45" t="s">
        <v>17</v>
      </c>
      <c r="D6145" s="45">
        <v>36</v>
      </c>
      <c r="E6145" s="45">
        <v>6.7171422700000004E-3</v>
      </c>
      <c r="F6145" s="45">
        <v>1.31687221E-3</v>
      </c>
      <c r="G6145" s="45">
        <v>1.2387471700000001E-3</v>
      </c>
      <c r="H6145" s="45">
        <v>4.1615224100000001E-3</v>
      </c>
    </row>
    <row r="6146" spans="1:8" x14ac:dyDescent="0.35">
      <c r="A6146" s="45" t="s">
        <v>63</v>
      </c>
      <c r="B6146" s="45" t="s">
        <v>72</v>
      </c>
      <c r="C6146" s="45" t="s">
        <v>18</v>
      </c>
      <c r="D6146" s="45">
        <v>196</v>
      </c>
      <c r="E6146" s="45">
        <v>6.8122871700000004E-3</v>
      </c>
      <c r="F6146" s="45">
        <v>6.8044901999999999E-4</v>
      </c>
      <c r="G6146" s="45">
        <v>1.3141295800000001E-3</v>
      </c>
      <c r="H6146" s="45">
        <v>4.8177081E-3</v>
      </c>
    </row>
    <row r="6147" spans="1:8" x14ac:dyDescent="0.35">
      <c r="A6147" s="45" t="s">
        <v>63</v>
      </c>
      <c r="B6147" s="45" t="s">
        <v>73</v>
      </c>
      <c r="C6147" s="45" t="s">
        <v>18</v>
      </c>
      <c r="D6147" s="45">
        <v>20</v>
      </c>
      <c r="E6147" s="45">
        <v>5.2355321099999998E-3</v>
      </c>
      <c r="F6147" s="45">
        <v>5.4629617000000001E-4</v>
      </c>
      <c r="G6147" s="45">
        <v>1.3749997799999999E-3</v>
      </c>
      <c r="H6147" s="45">
        <v>3.31423586E-3</v>
      </c>
    </row>
    <row r="6148" spans="1:8" x14ac:dyDescent="0.35">
      <c r="A6148" s="45" t="s">
        <v>63</v>
      </c>
      <c r="B6148" s="45" t="s">
        <v>72</v>
      </c>
      <c r="C6148" s="45" t="s">
        <v>19</v>
      </c>
      <c r="D6148" s="45">
        <v>207</v>
      </c>
      <c r="E6148" s="45">
        <v>6.8193100100000003E-3</v>
      </c>
      <c r="F6148" s="45">
        <v>1.4023078500000001E-3</v>
      </c>
      <c r="G6148" s="45">
        <v>1.40124549E-3</v>
      </c>
      <c r="H6148" s="45">
        <v>4.0157561499999999E-3</v>
      </c>
    </row>
    <row r="6149" spans="1:8" x14ac:dyDescent="0.35">
      <c r="A6149" s="45" t="s">
        <v>63</v>
      </c>
      <c r="B6149" s="45" t="s">
        <v>73</v>
      </c>
      <c r="C6149" s="45" t="s">
        <v>19</v>
      </c>
      <c r="D6149" s="45">
        <v>18</v>
      </c>
      <c r="E6149" s="45">
        <v>7.2897373700000004E-3</v>
      </c>
      <c r="F6149" s="45">
        <v>1.3175150699999999E-3</v>
      </c>
      <c r="G6149" s="45">
        <v>1.6306581700000001E-3</v>
      </c>
      <c r="H6149" s="45">
        <v>4.3415634900000003E-3</v>
      </c>
    </row>
    <row r="6150" spans="1:8" x14ac:dyDescent="0.35">
      <c r="A6150" s="45" t="s">
        <v>63</v>
      </c>
      <c r="B6150" s="45" t="s">
        <v>72</v>
      </c>
      <c r="C6150" s="45" t="s">
        <v>20</v>
      </c>
      <c r="D6150" s="45">
        <v>127</v>
      </c>
      <c r="E6150" s="45">
        <v>4.6089418400000002E-3</v>
      </c>
      <c r="F6150" s="45">
        <v>8.5957982000000005E-4</v>
      </c>
      <c r="G6150" s="45">
        <v>5.4389008E-4</v>
      </c>
      <c r="H6150" s="45">
        <v>3.2054714799999999E-3</v>
      </c>
    </row>
    <row r="6151" spans="1:8" x14ac:dyDescent="0.35">
      <c r="A6151" s="45" t="s">
        <v>63</v>
      </c>
      <c r="B6151" s="45" t="s">
        <v>73</v>
      </c>
      <c r="C6151" s="45" t="s">
        <v>20</v>
      </c>
      <c r="D6151" s="45">
        <v>9</v>
      </c>
      <c r="E6151" s="45">
        <v>3.52366241E-3</v>
      </c>
      <c r="F6151" s="45">
        <v>8.9891951E-4</v>
      </c>
      <c r="G6151" s="45">
        <v>3.4850785999999999E-4</v>
      </c>
      <c r="H6151" s="45">
        <v>2.2762343999999999E-3</v>
      </c>
    </row>
    <row r="6152" spans="1:8" x14ac:dyDescent="0.35">
      <c r="A6152" s="45" t="s">
        <v>63</v>
      </c>
      <c r="B6152" s="45" t="s">
        <v>72</v>
      </c>
      <c r="C6152" s="45" t="s">
        <v>21</v>
      </c>
      <c r="D6152" s="45">
        <v>128</v>
      </c>
      <c r="E6152" s="45">
        <v>7.2993523199999999E-3</v>
      </c>
      <c r="F6152" s="45">
        <v>1.16219956E-3</v>
      </c>
      <c r="G6152" s="45">
        <v>1.7306855300000001E-3</v>
      </c>
      <c r="H6152" s="45">
        <v>4.4064667799999999E-3</v>
      </c>
    </row>
    <row r="6153" spans="1:8" x14ac:dyDescent="0.35">
      <c r="A6153" s="45" t="s">
        <v>63</v>
      </c>
      <c r="B6153" s="45" t="s">
        <v>73</v>
      </c>
      <c r="C6153" s="45" t="s">
        <v>21</v>
      </c>
      <c r="D6153" s="45">
        <v>25</v>
      </c>
      <c r="E6153" s="45">
        <v>7.67824049E-3</v>
      </c>
      <c r="F6153" s="45">
        <v>9.4861090999999995E-4</v>
      </c>
      <c r="G6153" s="45">
        <v>1.8763886000000001E-3</v>
      </c>
      <c r="H6153" s="45">
        <v>4.8532405500000004E-3</v>
      </c>
    </row>
    <row r="6154" spans="1:8" x14ac:dyDescent="0.35">
      <c r="A6154" s="45" t="s">
        <v>63</v>
      </c>
      <c r="B6154" s="45" t="s">
        <v>72</v>
      </c>
      <c r="C6154" s="45" t="s">
        <v>22</v>
      </c>
      <c r="D6154" s="45">
        <v>133</v>
      </c>
      <c r="E6154" s="45">
        <v>6.6160189600000001E-3</v>
      </c>
      <c r="F6154" s="45">
        <v>4.5069247000000001E-4</v>
      </c>
      <c r="G6154" s="45">
        <v>1.5075011600000001E-3</v>
      </c>
      <c r="H6154" s="45">
        <v>4.6578248799999996E-3</v>
      </c>
    </row>
    <row r="6155" spans="1:8" x14ac:dyDescent="0.35">
      <c r="A6155" s="45" t="s">
        <v>63</v>
      </c>
      <c r="B6155" s="45" t="s">
        <v>73</v>
      </c>
      <c r="C6155" s="45" t="s">
        <v>22</v>
      </c>
      <c r="D6155" s="45">
        <v>17</v>
      </c>
      <c r="E6155" s="45">
        <v>6.5407133099999997E-3</v>
      </c>
      <c r="F6155" s="45">
        <v>5.1470566999999999E-4</v>
      </c>
      <c r="G6155" s="45">
        <v>2.1412034599999998E-3</v>
      </c>
      <c r="H6155" s="45">
        <v>3.8848037500000001E-3</v>
      </c>
    </row>
    <row r="6156" spans="1:8" x14ac:dyDescent="0.35">
      <c r="A6156" s="45" t="s">
        <v>63</v>
      </c>
      <c r="B6156" s="45" t="s">
        <v>72</v>
      </c>
      <c r="C6156" s="45" t="s">
        <v>23</v>
      </c>
      <c r="D6156" s="45">
        <v>232</v>
      </c>
      <c r="E6156" s="45">
        <v>7.1476390299999998E-3</v>
      </c>
      <c r="F6156" s="45">
        <v>1.18659179E-3</v>
      </c>
      <c r="G6156" s="45">
        <v>1.8689134099999999E-3</v>
      </c>
      <c r="H6156" s="45">
        <v>4.0921333799999998E-3</v>
      </c>
    </row>
    <row r="6157" spans="1:8" x14ac:dyDescent="0.35">
      <c r="A6157" s="45" t="s">
        <v>63</v>
      </c>
      <c r="B6157" s="45" t="s">
        <v>73</v>
      </c>
      <c r="C6157" s="45" t="s">
        <v>23</v>
      </c>
      <c r="D6157" s="45">
        <v>22</v>
      </c>
      <c r="E6157" s="45">
        <v>6.1610898599999998E-3</v>
      </c>
      <c r="F6157" s="45">
        <v>1.4025671E-3</v>
      </c>
      <c r="G6157" s="45">
        <v>1.83712092E-3</v>
      </c>
      <c r="H6157" s="45">
        <v>2.92140125E-3</v>
      </c>
    </row>
    <row r="6158" spans="1:8" x14ac:dyDescent="0.35">
      <c r="A6158" s="45" t="s">
        <v>63</v>
      </c>
      <c r="B6158" s="45" t="s">
        <v>72</v>
      </c>
      <c r="C6158" s="45" t="s">
        <v>24</v>
      </c>
      <c r="D6158" s="45">
        <v>409</v>
      </c>
      <c r="E6158" s="45">
        <v>7.0821445499999998E-3</v>
      </c>
      <c r="F6158" s="45">
        <v>1.09656545E-3</v>
      </c>
      <c r="G6158" s="45">
        <v>1.68358892E-3</v>
      </c>
      <c r="H6158" s="45">
        <v>4.3019896999999998E-3</v>
      </c>
    </row>
    <row r="6159" spans="1:8" x14ac:dyDescent="0.35">
      <c r="A6159" s="45" t="s">
        <v>63</v>
      </c>
      <c r="B6159" s="45" t="s">
        <v>73</v>
      </c>
      <c r="C6159" s="45" t="s">
        <v>24</v>
      </c>
      <c r="D6159" s="45">
        <v>64</v>
      </c>
      <c r="E6159" s="45">
        <v>6.5993921300000003E-3</v>
      </c>
      <c r="F6159" s="45">
        <v>1.0201458700000001E-3</v>
      </c>
      <c r="G6159" s="45">
        <v>1.5411600699999999E-3</v>
      </c>
      <c r="H6159" s="45">
        <v>4.0380857000000001E-3</v>
      </c>
    </row>
    <row r="6160" spans="1:8" x14ac:dyDescent="0.35">
      <c r="A6160" s="45" t="s">
        <v>63</v>
      </c>
      <c r="B6160" s="45" t="s">
        <v>72</v>
      </c>
      <c r="C6160" s="45" t="s">
        <v>25</v>
      </c>
      <c r="D6160" s="45">
        <v>340</v>
      </c>
      <c r="E6160" s="45">
        <v>7.3655022100000004E-3</v>
      </c>
      <c r="F6160" s="45">
        <v>1.1370504299999999E-3</v>
      </c>
      <c r="G6160" s="45">
        <v>1.7598377400000001E-3</v>
      </c>
      <c r="H6160" s="45">
        <v>4.4686136E-3</v>
      </c>
    </row>
    <row r="6161" spans="1:8" x14ac:dyDescent="0.35">
      <c r="A6161" s="45" t="s">
        <v>63</v>
      </c>
      <c r="B6161" s="45" t="s">
        <v>73</v>
      </c>
      <c r="C6161" s="45" t="s">
        <v>25</v>
      </c>
      <c r="D6161" s="45">
        <v>69</v>
      </c>
      <c r="E6161" s="45">
        <v>6.0663242199999997E-3</v>
      </c>
      <c r="F6161" s="45">
        <v>1.0624662299999999E-3</v>
      </c>
      <c r="G6161" s="45">
        <v>1.53499037E-3</v>
      </c>
      <c r="H6161" s="45">
        <v>3.4688671599999998E-3</v>
      </c>
    </row>
    <row r="6162" spans="1:8" x14ac:dyDescent="0.35">
      <c r="A6162" s="45" t="s">
        <v>63</v>
      </c>
      <c r="B6162" s="45" t="s">
        <v>72</v>
      </c>
      <c r="C6162" s="45" t="s">
        <v>26</v>
      </c>
      <c r="D6162" s="45">
        <v>210</v>
      </c>
      <c r="E6162" s="45">
        <v>5.8649137699999998E-3</v>
      </c>
      <c r="F6162" s="45">
        <v>8.0594111000000001E-4</v>
      </c>
      <c r="G6162" s="45">
        <v>1.2560072900000001E-3</v>
      </c>
      <c r="H6162" s="45">
        <v>3.8029649200000001E-3</v>
      </c>
    </row>
    <row r="6163" spans="1:8" x14ac:dyDescent="0.35">
      <c r="A6163" s="45" t="s">
        <v>63</v>
      </c>
      <c r="B6163" s="45" t="s">
        <v>73</v>
      </c>
      <c r="C6163" s="45" t="s">
        <v>26</v>
      </c>
      <c r="D6163" s="45">
        <v>9</v>
      </c>
      <c r="E6163" s="45">
        <v>5.8474791600000003E-3</v>
      </c>
      <c r="F6163" s="45">
        <v>6.9958811000000001E-4</v>
      </c>
      <c r="G6163" s="45">
        <v>1.20884752E-3</v>
      </c>
      <c r="H6163" s="45">
        <v>3.9390429699999998E-3</v>
      </c>
    </row>
    <row r="6164" spans="1:8" x14ac:dyDescent="0.35">
      <c r="A6164" s="45" t="s">
        <v>63</v>
      </c>
      <c r="B6164" s="45" t="s">
        <v>72</v>
      </c>
      <c r="C6164" s="45" t="s">
        <v>27</v>
      </c>
      <c r="D6164" s="45">
        <v>187</v>
      </c>
      <c r="E6164" s="45">
        <v>5.6142921700000001E-3</v>
      </c>
      <c r="F6164" s="45">
        <v>4.6896637000000001E-4</v>
      </c>
      <c r="G6164" s="45">
        <v>1.45133912E-3</v>
      </c>
      <c r="H6164" s="45">
        <v>3.6939861799999999E-3</v>
      </c>
    </row>
    <row r="6165" spans="1:8" x14ac:dyDescent="0.35">
      <c r="A6165" s="45" t="s">
        <v>63</v>
      </c>
      <c r="B6165" s="45" t="s">
        <v>73</v>
      </c>
      <c r="C6165" s="45" t="s">
        <v>27</v>
      </c>
      <c r="D6165" s="45">
        <v>49</v>
      </c>
      <c r="E6165" s="45">
        <v>5.2213244400000003E-3</v>
      </c>
      <c r="F6165" s="45">
        <v>4.2139057E-4</v>
      </c>
      <c r="G6165" s="45">
        <v>1.1524468599999999E-3</v>
      </c>
      <c r="H6165" s="45">
        <v>3.6474865300000002E-3</v>
      </c>
    </row>
    <row r="6166" spans="1:8" x14ac:dyDescent="0.35">
      <c r="A6166" s="45" t="s">
        <v>63</v>
      </c>
      <c r="B6166" s="45" t="s">
        <v>72</v>
      </c>
      <c r="C6166" s="45" t="s">
        <v>28</v>
      </c>
      <c r="D6166" s="45">
        <v>315</v>
      </c>
      <c r="E6166" s="45">
        <v>6.0457816400000001E-3</v>
      </c>
      <c r="F6166" s="45">
        <v>8.1477782000000001E-4</v>
      </c>
      <c r="G6166" s="45">
        <v>1.77917377E-3</v>
      </c>
      <c r="H6166" s="45">
        <v>3.4518295699999999E-3</v>
      </c>
    </row>
    <row r="6167" spans="1:8" x14ac:dyDescent="0.35">
      <c r="A6167" s="45" t="s">
        <v>63</v>
      </c>
      <c r="B6167" s="45" t="s">
        <v>73</v>
      </c>
      <c r="C6167" s="45" t="s">
        <v>28</v>
      </c>
      <c r="D6167" s="45">
        <v>56</v>
      </c>
      <c r="E6167" s="45">
        <v>6.3975691699999998E-3</v>
      </c>
      <c r="F6167" s="45">
        <v>7.6326857999999996E-4</v>
      </c>
      <c r="G6167" s="45">
        <v>2.1748923399999998E-3</v>
      </c>
      <c r="H6167" s="45">
        <v>3.45940782E-3</v>
      </c>
    </row>
    <row r="6168" spans="1:8" x14ac:dyDescent="0.35">
      <c r="A6168" s="45" t="s">
        <v>63</v>
      </c>
      <c r="B6168" s="45" t="s">
        <v>72</v>
      </c>
      <c r="C6168" s="45" t="s">
        <v>29</v>
      </c>
      <c r="D6168" s="45">
        <v>142</v>
      </c>
      <c r="E6168" s="45">
        <v>6.8594318200000002E-3</v>
      </c>
      <c r="F6168" s="45">
        <v>1.0950538699999999E-3</v>
      </c>
      <c r="G6168" s="45">
        <v>1.70880584E-3</v>
      </c>
      <c r="H6168" s="45">
        <v>4.0555716000000002E-3</v>
      </c>
    </row>
    <row r="6169" spans="1:8" x14ac:dyDescent="0.35">
      <c r="A6169" s="45" t="s">
        <v>63</v>
      </c>
      <c r="B6169" s="45" t="s">
        <v>73</v>
      </c>
      <c r="C6169" s="45" t="s">
        <v>29</v>
      </c>
      <c r="D6169" s="45">
        <v>25</v>
      </c>
      <c r="E6169" s="45">
        <v>6.9310182700000004E-3</v>
      </c>
      <c r="F6169" s="45">
        <v>1.72175905E-3</v>
      </c>
      <c r="G6169" s="45">
        <v>1.71018499E-3</v>
      </c>
      <c r="H6169" s="45">
        <v>3.4990738800000001E-3</v>
      </c>
    </row>
    <row r="6170" spans="1:8" x14ac:dyDescent="0.35">
      <c r="A6170" s="45" t="s">
        <v>63</v>
      </c>
      <c r="B6170" s="45" t="s">
        <v>72</v>
      </c>
      <c r="C6170" s="45" t="s">
        <v>30</v>
      </c>
      <c r="D6170" s="45">
        <v>2035</v>
      </c>
      <c r="E6170" s="45">
        <v>4.67411706E-3</v>
      </c>
      <c r="F6170" s="45">
        <v>1.0275671000000001E-3</v>
      </c>
      <c r="G6170" s="45">
        <v>7.5300276000000001E-4</v>
      </c>
      <c r="H6170" s="45">
        <v>2.8935467100000001E-3</v>
      </c>
    </row>
    <row r="6171" spans="1:8" x14ac:dyDescent="0.35">
      <c r="A6171" s="45" t="s">
        <v>63</v>
      </c>
      <c r="B6171" s="45" t="s">
        <v>73</v>
      </c>
      <c r="C6171" s="45" t="s">
        <v>30</v>
      </c>
      <c r="D6171" s="45">
        <v>363</v>
      </c>
      <c r="E6171" s="45">
        <v>4.4607371900000003E-3</v>
      </c>
      <c r="F6171" s="45">
        <v>9.6020150999999996E-4</v>
      </c>
      <c r="G6171" s="45">
        <v>7.1331984000000002E-4</v>
      </c>
      <c r="H6171" s="45">
        <v>2.7872153699999998E-3</v>
      </c>
    </row>
    <row r="6172" spans="1:8" x14ac:dyDescent="0.35">
      <c r="A6172" s="45" t="s">
        <v>63</v>
      </c>
      <c r="B6172" s="45" t="s">
        <v>72</v>
      </c>
      <c r="C6172" s="45" t="s">
        <v>31</v>
      </c>
      <c r="D6172" s="45">
        <v>833</v>
      </c>
      <c r="E6172" s="45">
        <v>5.1568263899999999E-3</v>
      </c>
      <c r="F6172" s="45">
        <v>1.25522407E-3</v>
      </c>
      <c r="G6172" s="45">
        <v>7.2890243000000004E-4</v>
      </c>
      <c r="H6172" s="45">
        <v>3.1726993899999999E-3</v>
      </c>
    </row>
    <row r="6173" spans="1:8" x14ac:dyDescent="0.35">
      <c r="A6173" s="45" t="s">
        <v>63</v>
      </c>
      <c r="B6173" s="45" t="s">
        <v>73</v>
      </c>
      <c r="C6173" s="45" t="s">
        <v>31</v>
      </c>
      <c r="D6173" s="45">
        <v>143</v>
      </c>
      <c r="E6173" s="45">
        <v>5.0633739000000002E-3</v>
      </c>
      <c r="F6173" s="45">
        <v>1.2359975700000001E-3</v>
      </c>
      <c r="G6173" s="45">
        <v>6.7032479000000002E-4</v>
      </c>
      <c r="H6173" s="45">
        <v>3.1570510599999999E-3</v>
      </c>
    </row>
    <row r="6174" spans="1:8" x14ac:dyDescent="0.35">
      <c r="A6174" s="45" t="s">
        <v>63</v>
      </c>
      <c r="B6174" s="45" t="s">
        <v>72</v>
      </c>
      <c r="C6174" s="45" t="s">
        <v>159</v>
      </c>
      <c r="D6174" s="45">
        <v>390</v>
      </c>
      <c r="E6174" s="45">
        <v>5.9188921900000004E-3</v>
      </c>
      <c r="F6174" s="45">
        <v>1.29715671E-3</v>
      </c>
      <c r="G6174" s="45">
        <v>1.1656277400000001E-3</v>
      </c>
      <c r="H6174" s="45">
        <v>3.4561072900000001E-3</v>
      </c>
    </row>
    <row r="6175" spans="1:8" x14ac:dyDescent="0.35">
      <c r="A6175" s="45" t="s">
        <v>63</v>
      </c>
      <c r="B6175" s="45" t="s">
        <v>73</v>
      </c>
      <c r="C6175" s="45" t="s">
        <v>159</v>
      </c>
      <c r="D6175" s="45">
        <v>75</v>
      </c>
      <c r="E6175" s="45">
        <v>6.6703700699999998E-3</v>
      </c>
      <c r="F6175" s="45">
        <v>1.16620344E-3</v>
      </c>
      <c r="G6175" s="45">
        <v>1.6001540600000001E-3</v>
      </c>
      <c r="H6175" s="45">
        <v>3.90401213E-3</v>
      </c>
    </row>
    <row r="6176" spans="1:8" x14ac:dyDescent="0.35">
      <c r="A6176" s="45" t="s">
        <v>63</v>
      </c>
      <c r="B6176" s="45" t="s">
        <v>72</v>
      </c>
      <c r="C6176" s="45" t="s">
        <v>33</v>
      </c>
      <c r="D6176" s="45">
        <v>251</v>
      </c>
      <c r="E6176" s="45">
        <v>6.9478564900000003E-3</v>
      </c>
      <c r="F6176" s="45">
        <v>1.1669523399999999E-3</v>
      </c>
      <c r="G6176" s="45">
        <v>1.4187230199999999E-3</v>
      </c>
      <c r="H6176" s="45">
        <v>4.3621806700000001E-3</v>
      </c>
    </row>
    <row r="6177" spans="1:8" x14ac:dyDescent="0.35">
      <c r="A6177" s="45" t="s">
        <v>63</v>
      </c>
      <c r="B6177" s="45" t="s">
        <v>73</v>
      </c>
      <c r="C6177" s="45" t="s">
        <v>33</v>
      </c>
      <c r="D6177" s="45">
        <v>21</v>
      </c>
      <c r="E6177" s="45">
        <v>6.8507493000000003E-3</v>
      </c>
      <c r="F6177" s="45">
        <v>1.25936927E-3</v>
      </c>
      <c r="G6177" s="45">
        <v>1.7565033000000001E-3</v>
      </c>
      <c r="H6177" s="45">
        <v>3.8348763100000001E-3</v>
      </c>
    </row>
    <row r="6178" spans="1:8" x14ac:dyDescent="0.35">
      <c r="A6178" s="45" t="s">
        <v>63</v>
      </c>
      <c r="B6178" s="45" t="s">
        <v>72</v>
      </c>
      <c r="C6178" s="45" t="s">
        <v>34</v>
      </c>
      <c r="D6178" s="45">
        <v>206</v>
      </c>
      <c r="E6178" s="45">
        <v>5.7452353100000001E-3</v>
      </c>
      <c r="F6178" s="45">
        <v>9.6918799999999995E-4</v>
      </c>
      <c r="G6178" s="45">
        <v>1.02610321E-3</v>
      </c>
      <c r="H6178" s="45">
        <v>3.7499435799999998E-3</v>
      </c>
    </row>
    <row r="6179" spans="1:8" x14ac:dyDescent="0.35">
      <c r="A6179" s="45" t="s">
        <v>63</v>
      </c>
      <c r="B6179" s="45" t="s">
        <v>73</v>
      </c>
      <c r="C6179" s="45" t="s">
        <v>34</v>
      </c>
      <c r="D6179" s="45">
        <v>27</v>
      </c>
      <c r="E6179" s="45">
        <v>5.35279469E-3</v>
      </c>
      <c r="F6179" s="45">
        <v>8.3847706999999995E-4</v>
      </c>
      <c r="G6179" s="45">
        <v>1.2825786200000001E-3</v>
      </c>
      <c r="H6179" s="45">
        <v>3.2317383899999998E-3</v>
      </c>
    </row>
    <row r="6180" spans="1:8" x14ac:dyDescent="0.35">
      <c r="A6180" s="45" t="s">
        <v>63</v>
      </c>
      <c r="B6180" s="45" t="s">
        <v>72</v>
      </c>
      <c r="C6180" s="45" t="s">
        <v>35</v>
      </c>
      <c r="D6180" s="45">
        <v>296</v>
      </c>
      <c r="E6180" s="45">
        <v>5.5316642400000003E-3</v>
      </c>
      <c r="F6180" s="45">
        <v>7.9141615999999998E-4</v>
      </c>
      <c r="G6180" s="45">
        <v>1.0363486000000001E-3</v>
      </c>
      <c r="H6180" s="45">
        <v>3.7038989599999998E-3</v>
      </c>
    </row>
    <row r="6181" spans="1:8" x14ac:dyDescent="0.35">
      <c r="A6181" s="45" t="s">
        <v>63</v>
      </c>
      <c r="B6181" s="45" t="s">
        <v>73</v>
      </c>
      <c r="C6181" s="45" t="s">
        <v>35</v>
      </c>
      <c r="D6181" s="45">
        <v>23</v>
      </c>
      <c r="E6181" s="45">
        <v>5.1731076299999998E-3</v>
      </c>
      <c r="F6181" s="45">
        <v>7.3470185999999996E-4</v>
      </c>
      <c r="G6181" s="45">
        <v>1.13224616E-3</v>
      </c>
      <c r="H6181" s="45">
        <v>3.3061592299999999E-3</v>
      </c>
    </row>
    <row r="6182" spans="1:8" x14ac:dyDescent="0.35">
      <c r="A6182" s="45" t="s">
        <v>63</v>
      </c>
      <c r="B6182" s="45" t="s">
        <v>72</v>
      </c>
      <c r="C6182" s="45" t="s">
        <v>57</v>
      </c>
      <c r="D6182" s="45">
        <v>2</v>
      </c>
      <c r="E6182" s="45">
        <v>5.2430552E-3</v>
      </c>
      <c r="F6182" s="45">
        <v>1.7129628400000001E-3</v>
      </c>
      <c r="G6182" s="45">
        <v>1.2615739500000001E-3</v>
      </c>
      <c r="H6182" s="45">
        <v>2.2685183999999999E-3</v>
      </c>
    </row>
    <row r="6183" spans="1:8" x14ac:dyDescent="0.35">
      <c r="A6183" s="45" t="s">
        <v>63</v>
      </c>
      <c r="B6183" s="45" t="s">
        <v>73</v>
      </c>
      <c r="C6183" s="45" t="s">
        <v>57</v>
      </c>
      <c r="D6183" s="45">
        <v>1</v>
      </c>
      <c r="E6183" s="45">
        <v>9.8842590199999993E-3</v>
      </c>
      <c r="F6183" s="45">
        <v>1.3657402700000001E-3</v>
      </c>
      <c r="G6183" s="45">
        <v>4.4328701299999997E-3</v>
      </c>
      <c r="H6183" s="45">
        <v>4.0856479100000002E-3</v>
      </c>
    </row>
    <row r="6184" spans="1:8" x14ac:dyDescent="0.35">
      <c r="A6184" s="45" t="s">
        <v>63</v>
      </c>
      <c r="B6184" s="45" t="s">
        <v>72</v>
      </c>
      <c r="C6184" s="45" t="s">
        <v>36</v>
      </c>
      <c r="D6184" s="45">
        <v>399</v>
      </c>
      <c r="E6184" s="45">
        <v>5.9569639299999998E-3</v>
      </c>
      <c r="F6184" s="45">
        <v>8.2785065999999995E-4</v>
      </c>
      <c r="G6184" s="45">
        <v>1.01880836E-3</v>
      </c>
      <c r="H6184" s="45">
        <v>4.1103044800000002E-3</v>
      </c>
    </row>
    <row r="6185" spans="1:8" x14ac:dyDescent="0.35">
      <c r="A6185" s="45" t="s">
        <v>63</v>
      </c>
      <c r="B6185" s="45" t="s">
        <v>73</v>
      </c>
      <c r="C6185" s="45" t="s">
        <v>36</v>
      </c>
      <c r="D6185" s="45">
        <v>27</v>
      </c>
      <c r="E6185" s="45">
        <v>5.5169750700000001E-3</v>
      </c>
      <c r="F6185" s="45">
        <v>9.4821650000000005E-4</v>
      </c>
      <c r="G6185" s="45">
        <v>1.0112308300000001E-3</v>
      </c>
      <c r="H6185" s="45">
        <v>3.5575272000000001E-3</v>
      </c>
    </row>
    <row r="6186" spans="1:8" x14ac:dyDescent="0.35">
      <c r="A6186" s="45" t="s">
        <v>63</v>
      </c>
      <c r="B6186" s="45" t="s">
        <v>72</v>
      </c>
      <c r="C6186" s="45" t="s">
        <v>37</v>
      </c>
      <c r="D6186" s="45">
        <v>448</v>
      </c>
      <c r="E6186" s="45">
        <v>5.7521078900000001E-3</v>
      </c>
      <c r="F6186" s="45">
        <v>1.1852056200000001E-3</v>
      </c>
      <c r="G6186" s="45">
        <v>9.9162404999999999E-4</v>
      </c>
      <c r="H6186" s="45">
        <v>3.57527775E-3</v>
      </c>
    </row>
    <row r="6187" spans="1:8" x14ac:dyDescent="0.35">
      <c r="A6187" s="45" t="s">
        <v>63</v>
      </c>
      <c r="B6187" s="45" t="s">
        <v>73</v>
      </c>
      <c r="C6187" s="45" t="s">
        <v>37</v>
      </c>
      <c r="D6187" s="45">
        <v>56</v>
      </c>
      <c r="E6187" s="45">
        <v>5.5559686800000004E-3</v>
      </c>
      <c r="F6187" s="45">
        <v>1.46019322E-3</v>
      </c>
      <c r="G6187" s="45">
        <v>9.6829512000000005E-4</v>
      </c>
      <c r="H6187" s="45">
        <v>3.1274798900000002E-3</v>
      </c>
    </row>
    <row r="6188" spans="1:8" x14ac:dyDescent="0.35">
      <c r="A6188" s="45" t="s">
        <v>63</v>
      </c>
      <c r="B6188" s="45" t="s">
        <v>72</v>
      </c>
      <c r="C6188" s="45" t="s">
        <v>38</v>
      </c>
      <c r="D6188" s="45">
        <v>260</v>
      </c>
      <c r="E6188" s="45">
        <v>6.59192461E-3</v>
      </c>
      <c r="F6188" s="45">
        <v>1.1132476100000001E-3</v>
      </c>
      <c r="G6188" s="45">
        <v>1.5991806700000001E-3</v>
      </c>
      <c r="H6188" s="45">
        <v>3.8794958499999998E-3</v>
      </c>
    </row>
    <row r="6189" spans="1:8" x14ac:dyDescent="0.35">
      <c r="A6189" s="45" t="s">
        <v>63</v>
      </c>
      <c r="B6189" s="45" t="s">
        <v>73</v>
      </c>
      <c r="C6189" s="45" t="s">
        <v>38</v>
      </c>
      <c r="D6189" s="45">
        <v>28</v>
      </c>
      <c r="E6189" s="45">
        <v>6.9626320399999997E-3</v>
      </c>
      <c r="F6189" s="45">
        <v>1.18014193E-3</v>
      </c>
      <c r="G6189" s="45">
        <v>1.4248509800000001E-3</v>
      </c>
      <c r="H6189" s="45">
        <v>4.3576386599999996E-3</v>
      </c>
    </row>
    <row r="6190" spans="1:8" x14ac:dyDescent="0.35">
      <c r="A6190" s="45" t="s">
        <v>63</v>
      </c>
      <c r="B6190" s="45" t="s">
        <v>72</v>
      </c>
      <c r="C6190" s="45" t="s">
        <v>39</v>
      </c>
      <c r="D6190" s="45">
        <v>224</v>
      </c>
      <c r="E6190" s="45">
        <v>6.2788832699999996E-3</v>
      </c>
      <c r="F6190" s="45">
        <v>7.8223148000000002E-4</v>
      </c>
      <c r="G6190" s="45">
        <v>1.4235591899999999E-3</v>
      </c>
      <c r="H6190" s="45">
        <v>4.0730921099999999E-3</v>
      </c>
    </row>
    <row r="6191" spans="1:8" x14ac:dyDescent="0.35">
      <c r="A6191" s="45" t="s">
        <v>63</v>
      </c>
      <c r="B6191" s="45" t="s">
        <v>73</v>
      </c>
      <c r="C6191" s="45" t="s">
        <v>39</v>
      </c>
      <c r="D6191" s="45">
        <v>29</v>
      </c>
      <c r="E6191" s="45">
        <v>6.3657405099999996E-3</v>
      </c>
      <c r="F6191" s="45">
        <v>8.4011790000000002E-4</v>
      </c>
      <c r="G6191" s="45">
        <v>1.44715813E-3</v>
      </c>
      <c r="H6191" s="45">
        <v>4.0784639499999997E-3</v>
      </c>
    </row>
    <row r="6192" spans="1:8" x14ac:dyDescent="0.35">
      <c r="A6192" s="45" t="s">
        <v>63</v>
      </c>
      <c r="B6192" s="45" t="s">
        <v>72</v>
      </c>
      <c r="C6192" s="45" t="s">
        <v>40</v>
      </c>
      <c r="D6192" s="45">
        <v>340</v>
      </c>
      <c r="E6192" s="45">
        <v>5.0889839699999996E-3</v>
      </c>
      <c r="F6192" s="45">
        <v>1.0821416699999999E-3</v>
      </c>
      <c r="G6192" s="45">
        <v>4.9564246999999999E-4</v>
      </c>
      <c r="H6192" s="45">
        <v>3.5111993799999998E-3</v>
      </c>
    </row>
    <row r="6193" spans="1:8" x14ac:dyDescent="0.35">
      <c r="A6193" s="45" t="s">
        <v>63</v>
      </c>
      <c r="B6193" s="45" t="s">
        <v>73</v>
      </c>
      <c r="C6193" s="45" t="s">
        <v>40</v>
      </c>
      <c r="D6193" s="45">
        <v>56</v>
      </c>
      <c r="E6193" s="45">
        <v>4.5916003399999999E-3</v>
      </c>
      <c r="F6193" s="45">
        <v>1.01355798E-3</v>
      </c>
      <c r="G6193" s="45">
        <v>4.9995841999999995E-4</v>
      </c>
      <c r="H6193" s="45">
        <v>3.0780834099999998E-3</v>
      </c>
    </row>
    <row r="6194" spans="1:8" x14ac:dyDescent="0.35">
      <c r="A6194" s="45" t="s">
        <v>63</v>
      </c>
      <c r="B6194" s="45" t="s">
        <v>72</v>
      </c>
      <c r="C6194" s="45" t="s">
        <v>41</v>
      </c>
      <c r="D6194" s="45">
        <v>245</v>
      </c>
      <c r="E6194" s="45">
        <v>6.3943686300000002E-3</v>
      </c>
      <c r="F6194" s="45">
        <v>8.4896991000000003E-4</v>
      </c>
      <c r="G6194" s="45">
        <v>1.3012091400000001E-3</v>
      </c>
      <c r="H6194" s="45">
        <v>4.2441891000000002E-3</v>
      </c>
    </row>
    <row r="6195" spans="1:8" x14ac:dyDescent="0.35">
      <c r="A6195" s="45" t="s">
        <v>63</v>
      </c>
      <c r="B6195" s="45" t="s">
        <v>73</v>
      </c>
      <c r="C6195" s="45" t="s">
        <v>41</v>
      </c>
      <c r="D6195" s="45">
        <v>42</v>
      </c>
      <c r="E6195" s="45">
        <v>5.6870037599999999E-3</v>
      </c>
      <c r="F6195" s="45">
        <v>7.0353817000000005E-4</v>
      </c>
      <c r="G6195" s="45">
        <v>1.33900986E-3</v>
      </c>
      <c r="H6195" s="45">
        <v>3.64445521E-3</v>
      </c>
    </row>
    <row r="6196" spans="1:8" x14ac:dyDescent="0.35">
      <c r="A6196" s="45" t="s">
        <v>63</v>
      </c>
      <c r="B6196" s="45" t="s">
        <v>72</v>
      </c>
      <c r="C6196" s="45" t="s">
        <v>42</v>
      </c>
      <c r="D6196" s="45">
        <v>203</v>
      </c>
      <c r="E6196" s="45">
        <v>7.5478924700000003E-3</v>
      </c>
      <c r="F6196" s="45">
        <v>1.25564426E-3</v>
      </c>
      <c r="G6196" s="45">
        <v>1.64847861E-3</v>
      </c>
      <c r="H6196" s="45">
        <v>4.6437691500000001E-3</v>
      </c>
    </row>
    <row r="6197" spans="1:8" x14ac:dyDescent="0.35">
      <c r="A6197" s="45" t="s">
        <v>63</v>
      </c>
      <c r="B6197" s="45" t="s">
        <v>73</v>
      </c>
      <c r="C6197" s="45" t="s">
        <v>42</v>
      </c>
      <c r="D6197" s="45">
        <v>66</v>
      </c>
      <c r="E6197" s="45">
        <v>7.0989405500000002E-3</v>
      </c>
      <c r="F6197" s="45">
        <v>9.8625117000000003E-4</v>
      </c>
      <c r="G6197" s="45">
        <v>1.5535561799999999E-3</v>
      </c>
      <c r="H6197" s="45">
        <v>4.55913276E-3</v>
      </c>
    </row>
    <row r="6198" spans="1:8" x14ac:dyDescent="0.35">
      <c r="A6198" s="45" t="s">
        <v>63</v>
      </c>
      <c r="B6198" s="45" t="s">
        <v>72</v>
      </c>
      <c r="C6198" s="45" t="s">
        <v>43</v>
      </c>
      <c r="D6198" s="45">
        <v>168</v>
      </c>
      <c r="E6198" s="45">
        <v>6.9046928099999998E-3</v>
      </c>
      <c r="F6198" s="45">
        <v>1.1281963900000001E-3</v>
      </c>
      <c r="G6198" s="45">
        <v>1.3560954E-3</v>
      </c>
      <c r="H6198" s="45">
        <v>4.4204004499999996E-3</v>
      </c>
    </row>
    <row r="6199" spans="1:8" x14ac:dyDescent="0.35">
      <c r="A6199" s="45" t="s">
        <v>63</v>
      </c>
      <c r="B6199" s="45" t="s">
        <v>73</v>
      </c>
      <c r="C6199" s="45" t="s">
        <v>43</v>
      </c>
      <c r="D6199" s="45">
        <v>28</v>
      </c>
      <c r="E6199" s="45">
        <v>5.5844905399999997E-3</v>
      </c>
      <c r="F6199" s="45">
        <v>8.7053542999999999E-4</v>
      </c>
      <c r="G6199" s="45">
        <v>1.21858442E-3</v>
      </c>
      <c r="H6199" s="45">
        <v>3.4953701999999999E-3</v>
      </c>
    </row>
    <row r="6200" spans="1:8" x14ac:dyDescent="0.35">
      <c r="A6200" s="45" t="s">
        <v>63</v>
      </c>
      <c r="B6200" s="45" t="s">
        <v>72</v>
      </c>
      <c r="C6200" s="45" t="s">
        <v>44</v>
      </c>
      <c r="D6200" s="45">
        <v>119</v>
      </c>
      <c r="E6200" s="45">
        <v>7.2613209499999996E-3</v>
      </c>
      <c r="F6200" s="45">
        <v>8.3206869E-4</v>
      </c>
      <c r="G6200" s="45">
        <v>1.1789018899999999E-3</v>
      </c>
      <c r="H6200" s="45">
        <v>5.2503498699999996E-3</v>
      </c>
    </row>
    <row r="6201" spans="1:8" x14ac:dyDescent="0.35">
      <c r="A6201" s="45" t="s">
        <v>63</v>
      </c>
      <c r="B6201" s="45" t="s">
        <v>73</v>
      </c>
      <c r="C6201" s="45" t="s">
        <v>44</v>
      </c>
      <c r="D6201" s="45">
        <v>17</v>
      </c>
      <c r="E6201" s="45">
        <v>6.9253810400000003E-3</v>
      </c>
      <c r="F6201" s="45">
        <v>8.1563152999999998E-4</v>
      </c>
      <c r="G6201" s="45">
        <v>1.13221657E-3</v>
      </c>
      <c r="H6201" s="45">
        <v>4.9775325100000004E-3</v>
      </c>
    </row>
    <row r="6202" spans="1:8" x14ac:dyDescent="0.35">
      <c r="A6202" s="45" t="s">
        <v>63</v>
      </c>
      <c r="B6202" s="45" t="s">
        <v>72</v>
      </c>
      <c r="C6202" s="45" t="s">
        <v>45</v>
      </c>
      <c r="D6202" s="45">
        <v>342</v>
      </c>
      <c r="E6202" s="45">
        <v>6.2618107400000001E-3</v>
      </c>
      <c r="F6202" s="45">
        <v>1.24749543E-3</v>
      </c>
      <c r="G6202" s="45">
        <v>1.33778674E-3</v>
      </c>
      <c r="H6202" s="45">
        <v>3.6765280900000002E-3</v>
      </c>
    </row>
    <row r="6203" spans="1:8" x14ac:dyDescent="0.35">
      <c r="A6203" s="45" t="s">
        <v>63</v>
      </c>
      <c r="B6203" s="45" t="s">
        <v>73</v>
      </c>
      <c r="C6203" s="45" t="s">
        <v>45</v>
      </c>
      <c r="D6203" s="45">
        <v>46</v>
      </c>
      <c r="E6203" s="45">
        <v>6.1176527699999999E-3</v>
      </c>
      <c r="F6203" s="45">
        <v>1.3388182099999999E-3</v>
      </c>
      <c r="G6203" s="45">
        <v>1.4115335499999999E-3</v>
      </c>
      <c r="H6203" s="45">
        <v>3.3673004899999999E-3</v>
      </c>
    </row>
    <row r="6204" spans="1:8" x14ac:dyDescent="0.35">
      <c r="A6204" s="45" t="s">
        <v>63</v>
      </c>
      <c r="B6204" s="45" t="s">
        <v>72</v>
      </c>
      <c r="C6204" s="45" t="s">
        <v>46</v>
      </c>
      <c r="D6204" s="45">
        <v>154</v>
      </c>
      <c r="E6204" s="45">
        <v>7.4245428000000004E-3</v>
      </c>
      <c r="F6204" s="45">
        <v>1.33349843E-3</v>
      </c>
      <c r="G6204" s="45">
        <v>1.5360447100000001E-3</v>
      </c>
      <c r="H6204" s="45">
        <v>4.5549991599999999E-3</v>
      </c>
    </row>
    <row r="6205" spans="1:8" x14ac:dyDescent="0.35">
      <c r="A6205" s="45" t="s">
        <v>63</v>
      </c>
      <c r="B6205" s="45" t="s">
        <v>73</v>
      </c>
      <c r="C6205" s="45" t="s">
        <v>46</v>
      </c>
      <c r="D6205" s="45">
        <v>26</v>
      </c>
      <c r="E6205" s="45">
        <v>5.7046827900000003E-3</v>
      </c>
      <c r="F6205" s="45">
        <v>1.20815496E-3</v>
      </c>
      <c r="G6205" s="45">
        <v>1.31187659E-3</v>
      </c>
      <c r="H6205" s="45">
        <v>3.1846507399999999E-3</v>
      </c>
    </row>
    <row r="6206" spans="1:8" x14ac:dyDescent="0.35">
      <c r="A6206" s="45" t="s">
        <v>63</v>
      </c>
      <c r="B6206" s="45" t="s">
        <v>72</v>
      </c>
      <c r="C6206" s="45" t="s">
        <v>47</v>
      </c>
      <c r="D6206" s="45">
        <v>142</v>
      </c>
      <c r="E6206" s="45">
        <v>6.2488586400000004E-3</v>
      </c>
      <c r="F6206" s="45">
        <v>2.7329463999999998E-4</v>
      </c>
      <c r="G6206" s="45">
        <v>1.5322604899999999E-3</v>
      </c>
      <c r="H6206" s="45">
        <v>4.4314029699999997E-3</v>
      </c>
    </row>
    <row r="6207" spans="1:8" x14ac:dyDescent="0.35">
      <c r="A6207" s="45" t="s">
        <v>63</v>
      </c>
      <c r="B6207" s="45" t="s">
        <v>73</v>
      </c>
      <c r="C6207" s="45" t="s">
        <v>47</v>
      </c>
      <c r="D6207" s="45">
        <v>21</v>
      </c>
      <c r="E6207" s="45">
        <v>5.8454582900000001E-3</v>
      </c>
      <c r="F6207" s="45">
        <v>1.5817878999999999E-4</v>
      </c>
      <c r="G6207" s="45">
        <v>1.64737625E-3</v>
      </c>
      <c r="H6207" s="45">
        <v>4.0283286900000001E-3</v>
      </c>
    </row>
    <row r="6208" spans="1:8" x14ac:dyDescent="0.35">
      <c r="A6208" s="45" t="s">
        <v>63</v>
      </c>
      <c r="B6208" s="45" t="s">
        <v>72</v>
      </c>
      <c r="C6208" s="45" t="s">
        <v>48</v>
      </c>
      <c r="D6208" s="45">
        <v>351</v>
      </c>
      <c r="E6208" s="45">
        <v>5.9991621999999998E-3</v>
      </c>
      <c r="F6208" s="45">
        <v>1.21864093E-3</v>
      </c>
      <c r="G6208" s="45">
        <v>8.2185794999999995E-4</v>
      </c>
      <c r="H6208" s="45">
        <v>3.9586628300000001E-3</v>
      </c>
    </row>
    <row r="6209" spans="1:8" x14ac:dyDescent="0.35">
      <c r="A6209" s="45" t="s">
        <v>63</v>
      </c>
      <c r="B6209" s="45" t="s">
        <v>73</v>
      </c>
      <c r="C6209" s="45" t="s">
        <v>48</v>
      </c>
      <c r="D6209" s="45">
        <v>30</v>
      </c>
      <c r="E6209" s="45">
        <v>5.40007691E-3</v>
      </c>
      <c r="F6209" s="45">
        <v>1.1172837200000001E-3</v>
      </c>
      <c r="G6209" s="45">
        <v>7.9475285999999995E-4</v>
      </c>
      <c r="H6209" s="45">
        <v>3.4880398700000001E-3</v>
      </c>
    </row>
    <row r="6210" spans="1:8" x14ac:dyDescent="0.35">
      <c r="A6210" s="45" t="s">
        <v>63</v>
      </c>
      <c r="B6210" s="45" t="s">
        <v>72</v>
      </c>
      <c r="C6210" s="45" t="s">
        <v>49</v>
      </c>
      <c r="D6210" s="45">
        <v>380</v>
      </c>
      <c r="E6210" s="45">
        <v>7.3453944999999996E-3</v>
      </c>
      <c r="F6210" s="45">
        <v>1.11379117E-3</v>
      </c>
      <c r="G6210" s="45">
        <v>1.08126193E-3</v>
      </c>
      <c r="H6210" s="45">
        <v>5.1503408899999997E-3</v>
      </c>
    </row>
    <row r="6211" spans="1:8" x14ac:dyDescent="0.35">
      <c r="A6211" s="45" t="s">
        <v>63</v>
      </c>
      <c r="B6211" s="45" t="s">
        <v>73</v>
      </c>
      <c r="C6211" s="45" t="s">
        <v>49</v>
      </c>
      <c r="D6211" s="45">
        <v>42</v>
      </c>
      <c r="E6211" s="45">
        <v>6.7997682800000001E-3</v>
      </c>
      <c r="F6211" s="45">
        <v>1.3260579599999999E-3</v>
      </c>
      <c r="G6211" s="45">
        <v>1.07859325E-3</v>
      </c>
      <c r="H6211" s="45">
        <v>4.3951166600000001E-3</v>
      </c>
    </row>
    <row r="6212" spans="1:8" x14ac:dyDescent="0.35">
      <c r="A6212" s="45" t="s">
        <v>63</v>
      </c>
      <c r="B6212" s="45" t="s">
        <v>72</v>
      </c>
      <c r="C6212" s="45" t="s">
        <v>50</v>
      </c>
      <c r="D6212" s="45">
        <v>155</v>
      </c>
      <c r="E6212" s="45">
        <v>7.5575714299999999E-3</v>
      </c>
      <c r="F6212" s="45">
        <v>7.0310608999999997E-4</v>
      </c>
      <c r="G6212" s="45">
        <v>2.1401580900000002E-3</v>
      </c>
      <c r="H6212" s="45">
        <v>4.7143068199999999E-3</v>
      </c>
    </row>
    <row r="6213" spans="1:8" x14ac:dyDescent="0.35">
      <c r="A6213" s="45" t="s">
        <v>63</v>
      </c>
      <c r="B6213" s="45" t="s">
        <v>73</v>
      </c>
      <c r="C6213" s="45" t="s">
        <v>50</v>
      </c>
      <c r="D6213" s="45">
        <v>27</v>
      </c>
      <c r="E6213" s="45">
        <v>5.5984222600000003E-3</v>
      </c>
      <c r="F6213" s="45">
        <v>5.7827485999999997E-4</v>
      </c>
      <c r="G6213" s="45">
        <v>1.3395917299999999E-3</v>
      </c>
      <c r="H6213" s="45">
        <v>3.6805552600000001E-3</v>
      </c>
    </row>
    <row r="6214" spans="1:8" x14ac:dyDescent="0.35">
      <c r="A6214" s="45" t="s">
        <v>63</v>
      </c>
      <c r="B6214" s="45" t="s">
        <v>72</v>
      </c>
      <c r="C6214" s="45" t="s">
        <v>51</v>
      </c>
      <c r="D6214" s="45">
        <v>280</v>
      </c>
      <c r="E6214" s="45">
        <v>5.9023228399999999E-3</v>
      </c>
      <c r="F6214" s="45">
        <v>1.0556379800000001E-3</v>
      </c>
      <c r="G6214" s="45">
        <v>8.6379771999999997E-4</v>
      </c>
      <c r="H6214" s="45">
        <v>3.9828866699999996E-3</v>
      </c>
    </row>
    <row r="6215" spans="1:8" x14ac:dyDescent="0.35">
      <c r="A6215" s="45" t="s">
        <v>63</v>
      </c>
      <c r="B6215" s="45" t="s">
        <v>73</v>
      </c>
      <c r="C6215" s="45" t="s">
        <v>51</v>
      </c>
      <c r="D6215" s="45">
        <v>27</v>
      </c>
      <c r="E6215" s="45">
        <v>5.7544579399999999E-3</v>
      </c>
      <c r="F6215" s="45">
        <v>9.3835716999999999E-4</v>
      </c>
      <c r="G6215" s="45">
        <v>8.5476653000000002E-4</v>
      </c>
      <c r="H6215" s="45">
        <v>3.9613337599999996E-3</v>
      </c>
    </row>
    <row r="6216" spans="1:8" x14ac:dyDescent="0.35">
      <c r="A6216" s="45" t="s">
        <v>63</v>
      </c>
      <c r="B6216" s="45" t="s">
        <v>72</v>
      </c>
      <c r="C6216" s="45" t="s">
        <v>52</v>
      </c>
      <c r="D6216" s="45">
        <v>305</v>
      </c>
      <c r="E6216" s="45">
        <v>4.8174709099999997E-3</v>
      </c>
      <c r="F6216" s="45">
        <v>9.9692600999999994E-4</v>
      </c>
      <c r="G6216" s="45">
        <v>5.8712789000000003E-4</v>
      </c>
      <c r="H6216" s="45">
        <v>3.2334165700000001E-3</v>
      </c>
    </row>
    <row r="6217" spans="1:8" x14ac:dyDescent="0.35">
      <c r="A6217" s="45" t="s">
        <v>63</v>
      </c>
      <c r="B6217" s="45" t="s">
        <v>73</v>
      </c>
      <c r="C6217" s="45" t="s">
        <v>52</v>
      </c>
      <c r="D6217" s="45">
        <v>36</v>
      </c>
      <c r="E6217" s="45">
        <v>4.2717976000000001E-3</v>
      </c>
      <c r="F6217" s="45">
        <v>1.07253064E-3</v>
      </c>
      <c r="G6217" s="45">
        <v>5.3144271999999997E-4</v>
      </c>
      <c r="H6217" s="45">
        <v>2.6678238299999999E-3</v>
      </c>
    </row>
    <row r="6218" spans="1:8" x14ac:dyDescent="0.35">
      <c r="A6218" s="45" t="s">
        <v>63</v>
      </c>
      <c r="B6218" s="45" t="s">
        <v>72</v>
      </c>
      <c r="C6218" s="45" t="s">
        <v>53</v>
      </c>
      <c r="D6218" s="45">
        <v>101</v>
      </c>
      <c r="E6218" s="45">
        <v>6.4390811900000003E-3</v>
      </c>
      <c r="F6218" s="45">
        <v>7.4062591999999997E-4</v>
      </c>
      <c r="G6218" s="45">
        <v>1.52044349E-3</v>
      </c>
      <c r="H6218" s="45">
        <v>4.1780113300000001E-3</v>
      </c>
    </row>
    <row r="6219" spans="1:8" x14ac:dyDescent="0.35">
      <c r="A6219" s="45" t="s">
        <v>63</v>
      </c>
      <c r="B6219" s="45" t="s">
        <v>73</v>
      </c>
      <c r="C6219" s="45" t="s">
        <v>53</v>
      </c>
      <c r="D6219" s="45">
        <v>16</v>
      </c>
      <c r="E6219" s="45">
        <v>6.0561340200000003E-3</v>
      </c>
      <c r="F6219" s="45">
        <v>9.1145810999999997E-4</v>
      </c>
      <c r="G6219" s="45">
        <v>1.88585047E-3</v>
      </c>
      <c r="H6219" s="45">
        <v>3.2588250299999998E-3</v>
      </c>
    </row>
    <row r="6220" spans="1:8" x14ac:dyDescent="0.35">
      <c r="A6220" s="45" t="s">
        <v>63</v>
      </c>
      <c r="B6220" s="45" t="s">
        <v>72</v>
      </c>
      <c r="C6220" s="45" t="s">
        <v>54</v>
      </c>
      <c r="D6220" s="45">
        <v>704</v>
      </c>
      <c r="E6220" s="45">
        <v>4.7047128999999997E-3</v>
      </c>
      <c r="F6220" s="45">
        <v>1.0680533600000001E-3</v>
      </c>
      <c r="G6220" s="45">
        <v>7.5409014999999995E-4</v>
      </c>
      <c r="H6220" s="45">
        <v>2.88256893E-3</v>
      </c>
    </row>
    <row r="6221" spans="1:8" x14ac:dyDescent="0.35">
      <c r="A6221" s="45" t="s">
        <v>63</v>
      </c>
      <c r="B6221" s="45" t="s">
        <v>73</v>
      </c>
      <c r="C6221" s="45" t="s">
        <v>54</v>
      </c>
      <c r="D6221" s="45">
        <v>90</v>
      </c>
      <c r="E6221" s="45">
        <v>4.5279061400000003E-3</v>
      </c>
      <c r="F6221" s="45">
        <v>1.03665099E-3</v>
      </c>
      <c r="G6221" s="45">
        <v>7.2453679E-4</v>
      </c>
      <c r="H6221" s="45">
        <v>2.7667178600000002E-3</v>
      </c>
    </row>
    <row r="6222" spans="1:8" x14ac:dyDescent="0.35">
      <c r="A6222" s="45" t="s">
        <v>63</v>
      </c>
      <c r="B6222" s="45" t="s">
        <v>72</v>
      </c>
      <c r="C6222" s="45" t="s">
        <v>55</v>
      </c>
      <c r="D6222" s="45">
        <v>170</v>
      </c>
      <c r="E6222" s="45">
        <v>6.0087824499999998E-3</v>
      </c>
      <c r="F6222" s="45">
        <v>8.4000519E-4</v>
      </c>
      <c r="G6222" s="45">
        <v>1.4940084599999999E-3</v>
      </c>
      <c r="H6222" s="45">
        <v>3.6747682799999999E-3</v>
      </c>
    </row>
    <row r="6223" spans="1:8" x14ac:dyDescent="0.35">
      <c r="A6223" s="45" t="s">
        <v>63</v>
      </c>
      <c r="B6223" s="45" t="s">
        <v>73</v>
      </c>
      <c r="C6223" s="45" t="s">
        <v>55</v>
      </c>
      <c r="D6223" s="45">
        <v>28</v>
      </c>
      <c r="E6223" s="45">
        <v>5.26909687E-3</v>
      </c>
      <c r="F6223" s="45">
        <v>8.4862736999999995E-4</v>
      </c>
      <c r="G6223" s="45">
        <v>1.4980155899999999E-3</v>
      </c>
      <c r="H6223" s="45">
        <v>2.9224534099999999E-3</v>
      </c>
    </row>
    <row r="6224" spans="1:8" x14ac:dyDescent="0.35">
      <c r="A6224" s="45" t="s">
        <v>63</v>
      </c>
      <c r="B6224" s="45" t="s">
        <v>72</v>
      </c>
      <c r="C6224" s="45" t="s">
        <v>56</v>
      </c>
      <c r="D6224" s="45">
        <v>564</v>
      </c>
      <c r="E6224" s="45">
        <v>5.7647505400000004E-3</v>
      </c>
      <c r="F6224" s="45">
        <v>1.14006657E-3</v>
      </c>
      <c r="G6224" s="45">
        <v>1.1916574E-3</v>
      </c>
      <c r="H6224" s="45">
        <v>3.4330260900000001E-3</v>
      </c>
    </row>
    <row r="6225" spans="1:8" x14ac:dyDescent="0.35">
      <c r="A6225" s="45" t="s">
        <v>63</v>
      </c>
      <c r="B6225" s="45" t="s">
        <v>73</v>
      </c>
      <c r="C6225" s="45" t="s">
        <v>56</v>
      </c>
      <c r="D6225" s="45">
        <v>29</v>
      </c>
      <c r="E6225" s="45">
        <v>4.9668739799999997E-3</v>
      </c>
      <c r="F6225" s="45">
        <v>1.1562098100000001E-3</v>
      </c>
      <c r="G6225" s="45">
        <v>1.0237066500000001E-3</v>
      </c>
      <c r="H6225" s="45">
        <v>2.7869569599999998E-3</v>
      </c>
    </row>
    <row r="6226" spans="1:8" x14ac:dyDescent="0.35">
      <c r="A6226" s="45" t="s">
        <v>64</v>
      </c>
      <c r="B6226" s="45" t="s">
        <v>72</v>
      </c>
      <c r="C6226" s="45" t="s">
        <v>9</v>
      </c>
      <c r="D6226" s="45">
        <v>13619</v>
      </c>
      <c r="E6226" s="45">
        <v>5.9293514200000003E-3</v>
      </c>
      <c r="F6226" s="45">
        <v>1.04547119E-3</v>
      </c>
      <c r="G6226" s="45">
        <v>1.0928043000000001E-3</v>
      </c>
      <c r="H6226" s="45">
        <v>3.7909624099999998E-3</v>
      </c>
    </row>
    <row r="6227" spans="1:8" x14ac:dyDescent="0.35">
      <c r="A6227" s="45" t="s">
        <v>64</v>
      </c>
      <c r="B6227" s="45" t="s">
        <v>73</v>
      </c>
      <c r="C6227" s="45" t="s">
        <v>9</v>
      </c>
      <c r="D6227" s="45">
        <v>1700</v>
      </c>
      <c r="E6227" s="45">
        <v>5.6548540599999997E-3</v>
      </c>
      <c r="F6227" s="45">
        <v>1.0063927399999999E-3</v>
      </c>
      <c r="G6227" s="45">
        <v>1.18027617E-3</v>
      </c>
      <c r="H6227" s="45">
        <v>3.4680961600000002E-3</v>
      </c>
    </row>
    <row r="6228" spans="1:8" x14ac:dyDescent="0.35">
      <c r="A6228" s="45" t="s">
        <v>64</v>
      </c>
      <c r="B6228" s="45" t="s">
        <v>72</v>
      </c>
      <c r="C6228" s="45" t="s">
        <v>14</v>
      </c>
      <c r="D6228" s="45">
        <v>272</v>
      </c>
      <c r="E6228" s="45">
        <v>6.2037885399999996E-3</v>
      </c>
      <c r="F6228" s="45">
        <v>1.20557574E-3</v>
      </c>
      <c r="G6228" s="45">
        <v>1.12702522E-3</v>
      </c>
      <c r="H6228" s="45">
        <v>3.8711871299999998E-3</v>
      </c>
    </row>
    <row r="6229" spans="1:8" x14ac:dyDescent="0.35">
      <c r="A6229" s="45" t="s">
        <v>64</v>
      </c>
      <c r="B6229" s="45" t="s">
        <v>73</v>
      </c>
      <c r="C6229" s="45" t="s">
        <v>14</v>
      </c>
      <c r="D6229" s="45">
        <v>30</v>
      </c>
      <c r="E6229" s="45">
        <v>6.23225281E-3</v>
      </c>
      <c r="F6229" s="45">
        <v>1.3217590400000001E-3</v>
      </c>
      <c r="G6229" s="45">
        <v>1.23919728E-3</v>
      </c>
      <c r="H6229" s="45">
        <v>3.67129603E-3</v>
      </c>
    </row>
    <row r="6230" spans="1:8" x14ac:dyDescent="0.35">
      <c r="A6230" s="45" t="s">
        <v>64</v>
      </c>
      <c r="B6230" s="45" t="s">
        <v>72</v>
      </c>
      <c r="C6230" s="45" t="s">
        <v>15</v>
      </c>
      <c r="D6230" s="45">
        <v>155</v>
      </c>
      <c r="E6230" s="45">
        <v>6.0105284600000001E-3</v>
      </c>
      <c r="F6230" s="45">
        <v>7.8696213999999997E-4</v>
      </c>
      <c r="G6230" s="45">
        <v>1.66987731E-3</v>
      </c>
      <c r="H6230" s="45">
        <v>3.5536884999999999E-3</v>
      </c>
    </row>
    <row r="6231" spans="1:8" x14ac:dyDescent="0.35">
      <c r="A6231" s="45" t="s">
        <v>64</v>
      </c>
      <c r="B6231" s="45" t="s">
        <v>73</v>
      </c>
      <c r="C6231" s="45" t="s">
        <v>15</v>
      </c>
      <c r="D6231" s="45">
        <v>31</v>
      </c>
      <c r="E6231" s="45">
        <v>5.5316604799999997E-3</v>
      </c>
      <c r="F6231" s="45">
        <v>8.5872140999999999E-4</v>
      </c>
      <c r="G6231" s="45">
        <v>1.5262841099999999E-3</v>
      </c>
      <c r="H6231" s="45">
        <v>3.1466545200000001E-3</v>
      </c>
    </row>
    <row r="6232" spans="1:8" x14ac:dyDescent="0.35">
      <c r="A6232" s="45" t="s">
        <v>64</v>
      </c>
      <c r="B6232" s="45" t="s">
        <v>72</v>
      </c>
      <c r="C6232" s="45" t="s">
        <v>16</v>
      </c>
      <c r="D6232" s="45">
        <v>142</v>
      </c>
      <c r="E6232" s="45">
        <v>5.98681183E-3</v>
      </c>
      <c r="F6232" s="45">
        <v>8.8207461999999996E-4</v>
      </c>
      <c r="G6232" s="45">
        <v>9.3000107000000001E-4</v>
      </c>
      <c r="H6232" s="45">
        <v>4.1747356899999996E-3</v>
      </c>
    </row>
    <row r="6233" spans="1:8" x14ac:dyDescent="0.35">
      <c r="A6233" s="45" t="s">
        <v>64</v>
      </c>
      <c r="B6233" s="45" t="s">
        <v>73</v>
      </c>
      <c r="C6233" s="45" t="s">
        <v>16</v>
      </c>
      <c r="D6233" s="45">
        <v>24</v>
      </c>
      <c r="E6233" s="45">
        <v>5.3009256799999996E-3</v>
      </c>
      <c r="F6233" s="45">
        <v>6.7901216999999997E-4</v>
      </c>
      <c r="G6233" s="45">
        <v>1.01031996E-3</v>
      </c>
      <c r="H6233" s="45">
        <v>3.6115931000000002E-3</v>
      </c>
    </row>
    <row r="6234" spans="1:8" x14ac:dyDescent="0.35">
      <c r="A6234" s="45" t="s">
        <v>64</v>
      </c>
      <c r="B6234" s="45" t="s">
        <v>72</v>
      </c>
      <c r="C6234" s="45" t="s">
        <v>17</v>
      </c>
      <c r="D6234" s="45">
        <v>224</v>
      </c>
      <c r="E6234" s="45">
        <v>6.0285422400000004E-3</v>
      </c>
      <c r="F6234" s="45">
        <v>7.9303049999999997E-4</v>
      </c>
      <c r="G6234" s="45">
        <v>8.2294740999999997E-4</v>
      </c>
      <c r="H6234" s="45">
        <v>4.4125638299999997E-3</v>
      </c>
    </row>
    <row r="6235" spans="1:8" x14ac:dyDescent="0.35">
      <c r="A6235" s="45" t="s">
        <v>64</v>
      </c>
      <c r="B6235" s="45" t="s">
        <v>73</v>
      </c>
      <c r="C6235" s="45" t="s">
        <v>17</v>
      </c>
      <c r="D6235" s="45">
        <v>23</v>
      </c>
      <c r="E6235" s="45">
        <v>5.8026365900000001E-3</v>
      </c>
      <c r="F6235" s="45">
        <v>8.8164231999999999E-4</v>
      </c>
      <c r="G6235" s="45">
        <v>7.0098606999999995E-4</v>
      </c>
      <c r="H6235" s="45">
        <v>4.2200077200000002E-3</v>
      </c>
    </row>
    <row r="6236" spans="1:8" x14ac:dyDescent="0.35">
      <c r="A6236" s="45" t="s">
        <v>64</v>
      </c>
      <c r="B6236" s="45" t="s">
        <v>72</v>
      </c>
      <c r="C6236" s="45" t="s">
        <v>18</v>
      </c>
      <c r="D6236" s="45">
        <v>190</v>
      </c>
      <c r="E6236" s="45">
        <v>6.8289470999999997E-3</v>
      </c>
      <c r="F6236" s="45">
        <v>7.0017033000000005E-4</v>
      </c>
      <c r="G6236" s="45">
        <v>1.3065909200000001E-3</v>
      </c>
      <c r="H6236" s="45">
        <v>4.8221854299999997E-3</v>
      </c>
    </row>
    <row r="6237" spans="1:8" x14ac:dyDescent="0.35">
      <c r="A6237" s="45" t="s">
        <v>64</v>
      </c>
      <c r="B6237" s="45" t="s">
        <v>73</v>
      </c>
      <c r="C6237" s="45" t="s">
        <v>18</v>
      </c>
      <c r="D6237" s="45">
        <v>18</v>
      </c>
      <c r="E6237" s="45">
        <v>6.76504606E-3</v>
      </c>
      <c r="F6237" s="45">
        <v>1.2532148800000001E-3</v>
      </c>
      <c r="G6237" s="45">
        <v>1.3078702100000001E-3</v>
      </c>
      <c r="H6237" s="45">
        <v>4.2039606399999997E-3</v>
      </c>
    </row>
    <row r="6238" spans="1:8" x14ac:dyDescent="0.35">
      <c r="A6238" s="45" t="s">
        <v>64</v>
      </c>
      <c r="B6238" s="45" t="s">
        <v>72</v>
      </c>
      <c r="C6238" s="45" t="s">
        <v>19</v>
      </c>
      <c r="D6238" s="45">
        <v>222</v>
      </c>
      <c r="E6238" s="45">
        <v>6.7294896599999999E-3</v>
      </c>
      <c r="F6238" s="45">
        <v>1.2220029999999999E-3</v>
      </c>
      <c r="G6238" s="45">
        <v>1.2145997799999999E-3</v>
      </c>
      <c r="H6238" s="45">
        <v>4.2928863900000003E-3</v>
      </c>
    </row>
    <row r="6239" spans="1:8" x14ac:dyDescent="0.35">
      <c r="A6239" s="45" t="s">
        <v>64</v>
      </c>
      <c r="B6239" s="45" t="s">
        <v>73</v>
      </c>
      <c r="C6239" s="45" t="s">
        <v>19</v>
      </c>
      <c r="D6239" s="45">
        <v>17</v>
      </c>
      <c r="E6239" s="45">
        <v>6.45833304E-3</v>
      </c>
      <c r="F6239" s="45">
        <v>1.0791119999999999E-3</v>
      </c>
      <c r="G6239" s="45">
        <v>1.2268516599999999E-3</v>
      </c>
      <c r="H6239" s="45">
        <v>4.1523691099999999E-3</v>
      </c>
    </row>
    <row r="6240" spans="1:8" x14ac:dyDescent="0.35">
      <c r="A6240" s="45" t="s">
        <v>64</v>
      </c>
      <c r="B6240" s="45" t="s">
        <v>72</v>
      </c>
      <c r="C6240" s="45" t="s">
        <v>20</v>
      </c>
      <c r="D6240" s="45">
        <v>150</v>
      </c>
      <c r="E6240" s="45">
        <v>4.3013115100000001E-3</v>
      </c>
      <c r="F6240" s="45">
        <v>8.0393494E-4</v>
      </c>
      <c r="G6240" s="45">
        <v>5.7137324000000004E-4</v>
      </c>
      <c r="H6240" s="45">
        <v>2.9260028500000001E-3</v>
      </c>
    </row>
    <row r="6241" spans="1:8" x14ac:dyDescent="0.35">
      <c r="A6241" s="45" t="s">
        <v>64</v>
      </c>
      <c r="B6241" s="45" t="s">
        <v>73</v>
      </c>
      <c r="C6241" s="45" t="s">
        <v>20</v>
      </c>
      <c r="D6241" s="45">
        <v>6</v>
      </c>
      <c r="E6241" s="45">
        <v>3.5995367999999998E-3</v>
      </c>
      <c r="F6241" s="45">
        <v>8.1983008999999998E-4</v>
      </c>
      <c r="G6241" s="45">
        <v>2.7199038E-4</v>
      </c>
      <c r="H6241" s="45">
        <v>2.5077158499999998E-3</v>
      </c>
    </row>
    <row r="6242" spans="1:8" x14ac:dyDescent="0.35">
      <c r="A6242" s="45" t="s">
        <v>64</v>
      </c>
      <c r="B6242" s="45" t="s">
        <v>72</v>
      </c>
      <c r="C6242" s="45" t="s">
        <v>21</v>
      </c>
      <c r="D6242" s="45">
        <v>137</v>
      </c>
      <c r="E6242" s="45">
        <v>8.4225463900000005E-3</v>
      </c>
      <c r="F6242" s="45">
        <v>1.39100073E-3</v>
      </c>
      <c r="G6242" s="45">
        <v>2.0990468000000001E-3</v>
      </c>
      <c r="H6242" s="45">
        <v>4.9324984400000004E-3</v>
      </c>
    </row>
    <row r="6243" spans="1:8" x14ac:dyDescent="0.35">
      <c r="A6243" s="45" t="s">
        <v>64</v>
      </c>
      <c r="B6243" s="45" t="s">
        <v>73</v>
      </c>
      <c r="C6243" s="45" t="s">
        <v>21</v>
      </c>
      <c r="D6243" s="45">
        <v>19</v>
      </c>
      <c r="E6243" s="45">
        <v>8.9303116499999998E-3</v>
      </c>
      <c r="F6243" s="45">
        <v>1.2463448E-3</v>
      </c>
      <c r="G6243" s="45">
        <v>2.9002191099999999E-3</v>
      </c>
      <c r="H6243" s="45">
        <v>4.7837473999999998E-3</v>
      </c>
    </row>
    <row r="6244" spans="1:8" x14ac:dyDescent="0.35">
      <c r="A6244" s="45" t="s">
        <v>64</v>
      </c>
      <c r="B6244" s="45" t="s">
        <v>72</v>
      </c>
      <c r="C6244" s="45" t="s">
        <v>22</v>
      </c>
      <c r="D6244" s="45">
        <v>118</v>
      </c>
      <c r="E6244" s="45">
        <v>7.3481635899999998E-3</v>
      </c>
      <c r="F6244" s="45">
        <v>1.27030342E-3</v>
      </c>
      <c r="G6244" s="45">
        <v>1.5374880299999999E-3</v>
      </c>
      <c r="H6244" s="45">
        <v>4.5403716800000004E-3</v>
      </c>
    </row>
    <row r="6245" spans="1:8" x14ac:dyDescent="0.35">
      <c r="A6245" s="45" t="s">
        <v>64</v>
      </c>
      <c r="B6245" s="45" t="s">
        <v>73</v>
      </c>
      <c r="C6245" s="45" t="s">
        <v>22</v>
      </c>
      <c r="D6245" s="45">
        <v>21</v>
      </c>
      <c r="E6245" s="45">
        <v>8.3570323299999999E-3</v>
      </c>
      <c r="F6245" s="45">
        <v>1.33873435E-3</v>
      </c>
      <c r="G6245" s="45">
        <v>2.4024469200000001E-3</v>
      </c>
      <c r="H6245" s="45">
        <v>4.6158506900000002E-3</v>
      </c>
    </row>
    <row r="6246" spans="1:8" x14ac:dyDescent="0.35">
      <c r="A6246" s="45" t="s">
        <v>64</v>
      </c>
      <c r="B6246" s="45" t="s">
        <v>72</v>
      </c>
      <c r="C6246" s="45" t="s">
        <v>23</v>
      </c>
      <c r="D6246" s="45">
        <v>259</v>
      </c>
      <c r="E6246" s="45">
        <v>7.0593358699999999E-3</v>
      </c>
      <c r="F6246" s="45">
        <v>1.4840731299999999E-3</v>
      </c>
      <c r="G6246" s="45">
        <v>1.6233195E-3</v>
      </c>
      <c r="H6246" s="45">
        <v>3.9519427800000003E-3</v>
      </c>
    </row>
    <row r="6247" spans="1:8" x14ac:dyDescent="0.35">
      <c r="A6247" s="45" t="s">
        <v>64</v>
      </c>
      <c r="B6247" s="45" t="s">
        <v>73</v>
      </c>
      <c r="C6247" s="45" t="s">
        <v>23</v>
      </c>
      <c r="D6247" s="45">
        <v>23</v>
      </c>
      <c r="E6247" s="45">
        <v>8.1833733300000003E-3</v>
      </c>
      <c r="F6247" s="45">
        <v>1.41757227E-3</v>
      </c>
      <c r="G6247" s="45">
        <v>2.0123790700000001E-3</v>
      </c>
      <c r="H6247" s="45">
        <v>4.7534216399999999E-3</v>
      </c>
    </row>
    <row r="6248" spans="1:8" x14ac:dyDescent="0.35">
      <c r="A6248" s="45" t="s">
        <v>64</v>
      </c>
      <c r="B6248" s="45" t="s">
        <v>72</v>
      </c>
      <c r="C6248" s="45" t="s">
        <v>24</v>
      </c>
      <c r="D6248" s="45">
        <v>413</v>
      </c>
      <c r="E6248" s="45">
        <v>6.8735704999999996E-3</v>
      </c>
      <c r="F6248" s="45">
        <v>8.9378171000000005E-4</v>
      </c>
      <c r="G6248" s="45">
        <v>1.7802212600000001E-3</v>
      </c>
      <c r="H6248" s="45">
        <v>4.1995670600000002E-3</v>
      </c>
    </row>
    <row r="6249" spans="1:8" x14ac:dyDescent="0.35">
      <c r="A6249" s="45" t="s">
        <v>64</v>
      </c>
      <c r="B6249" s="45" t="s">
        <v>73</v>
      </c>
      <c r="C6249" s="45" t="s">
        <v>24</v>
      </c>
      <c r="D6249" s="45">
        <v>78</v>
      </c>
      <c r="E6249" s="45">
        <v>6.4325140000000003E-3</v>
      </c>
      <c r="F6249" s="45">
        <v>8.0973978999999995E-4</v>
      </c>
      <c r="G6249" s="45">
        <v>1.7620783499999999E-3</v>
      </c>
      <c r="H6249" s="45">
        <v>3.8606953900000001E-3</v>
      </c>
    </row>
    <row r="6250" spans="1:8" x14ac:dyDescent="0.35">
      <c r="A6250" s="45" t="s">
        <v>64</v>
      </c>
      <c r="B6250" s="45" t="s">
        <v>72</v>
      </c>
      <c r="C6250" s="45" t="s">
        <v>25</v>
      </c>
      <c r="D6250" s="45">
        <v>360</v>
      </c>
      <c r="E6250" s="45">
        <v>6.9180810300000003E-3</v>
      </c>
      <c r="F6250" s="45">
        <v>1.00967697E-3</v>
      </c>
      <c r="G6250" s="45">
        <v>1.5422451299999999E-3</v>
      </c>
      <c r="H6250" s="45">
        <v>4.3661584500000001E-3</v>
      </c>
    </row>
    <row r="6251" spans="1:8" x14ac:dyDescent="0.35">
      <c r="A6251" s="45" t="s">
        <v>64</v>
      </c>
      <c r="B6251" s="45" t="s">
        <v>73</v>
      </c>
      <c r="C6251" s="45" t="s">
        <v>25</v>
      </c>
      <c r="D6251" s="45">
        <v>49</v>
      </c>
      <c r="E6251" s="45">
        <v>5.6030326599999999E-3</v>
      </c>
      <c r="F6251" s="45">
        <v>8.6663804000000004E-4</v>
      </c>
      <c r="G6251" s="45">
        <v>1.2710220700000001E-3</v>
      </c>
      <c r="H6251" s="45">
        <v>3.4653719600000001E-3</v>
      </c>
    </row>
    <row r="6252" spans="1:8" x14ac:dyDescent="0.35">
      <c r="A6252" s="45" t="s">
        <v>64</v>
      </c>
      <c r="B6252" s="45" t="s">
        <v>72</v>
      </c>
      <c r="C6252" s="45" t="s">
        <v>26</v>
      </c>
      <c r="D6252" s="45">
        <v>190</v>
      </c>
      <c r="E6252" s="45">
        <v>5.9499266600000003E-3</v>
      </c>
      <c r="F6252" s="45">
        <v>6.9901293000000002E-4</v>
      </c>
      <c r="G6252" s="45">
        <v>1.2259378700000001E-3</v>
      </c>
      <c r="H6252" s="45">
        <v>4.0249754000000002E-3</v>
      </c>
    </row>
    <row r="6253" spans="1:8" x14ac:dyDescent="0.35">
      <c r="A6253" s="45" t="s">
        <v>64</v>
      </c>
      <c r="B6253" s="45" t="s">
        <v>73</v>
      </c>
      <c r="C6253" s="45" t="s">
        <v>26</v>
      </c>
      <c r="D6253" s="45">
        <v>9</v>
      </c>
      <c r="E6253" s="45">
        <v>6.3181584000000001E-3</v>
      </c>
      <c r="F6253" s="45">
        <v>6.6743803E-4</v>
      </c>
      <c r="G6253" s="45">
        <v>9.4007183000000005E-4</v>
      </c>
      <c r="H6253" s="45">
        <v>4.7106478300000003E-3</v>
      </c>
    </row>
    <row r="6254" spans="1:8" x14ac:dyDescent="0.35">
      <c r="A6254" s="45" t="s">
        <v>64</v>
      </c>
      <c r="B6254" s="45" t="s">
        <v>72</v>
      </c>
      <c r="C6254" s="45" t="s">
        <v>27</v>
      </c>
      <c r="D6254" s="45">
        <v>201</v>
      </c>
      <c r="E6254" s="45">
        <v>5.5210058399999999E-3</v>
      </c>
      <c r="F6254" s="45">
        <v>4.9261767999999998E-4</v>
      </c>
      <c r="G6254" s="45">
        <v>1.3283694599999999E-3</v>
      </c>
      <c r="H6254" s="45">
        <v>3.70001816E-3</v>
      </c>
    </row>
    <row r="6255" spans="1:8" x14ac:dyDescent="0.35">
      <c r="A6255" s="45" t="s">
        <v>64</v>
      </c>
      <c r="B6255" s="45" t="s">
        <v>73</v>
      </c>
      <c r="C6255" s="45" t="s">
        <v>27</v>
      </c>
      <c r="D6255" s="45">
        <v>47</v>
      </c>
      <c r="E6255" s="45">
        <v>5.6909966200000004E-3</v>
      </c>
      <c r="F6255" s="45">
        <v>4.2479292999999998E-4</v>
      </c>
      <c r="G6255" s="45">
        <v>1.44011007E-3</v>
      </c>
      <c r="H6255" s="45">
        <v>3.8260931499999999E-3</v>
      </c>
    </row>
    <row r="6256" spans="1:8" x14ac:dyDescent="0.35">
      <c r="A6256" s="45" t="s">
        <v>64</v>
      </c>
      <c r="B6256" s="45" t="s">
        <v>72</v>
      </c>
      <c r="C6256" s="45" t="s">
        <v>28</v>
      </c>
      <c r="D6256" s="45">
        <v>381</v>
      </c>
      <c r="E6256" s="45">
        <v>5.9461271600000001E-3</v>
      </c>
      <c r="F6256" s="45">
        <v>7.9189731000000002E-4</v>
      </c>
      <c r="G6256" s="45">
        <v>1.5971308500000001E-3</v>
      </c>
      <c r="H6256" s="45">
        <v>3.5570985299999999E-3</v>
      </c>
    </row>
    <row r="6257" spans="1:8" x14ac:dyDescent="0.35">
      <c r="A6257" s="45" t="s">
        <v>64</v>
      </c>
      <c r="B6257" s="45" t="s">
        <v>73</v>
      </c>
      <c r="C6257" s="45" t="s">
        <v>28</v>
      </c>
      <c r="D6257" s="45">
        <v>63</v>
      </c>
      <c r="E6257" s="45">
        <v>6.0618751E-3</v>
      </c>
      <c r="F6257" s="45">
        <v>7.6682808999999996E-4</v>
      </c>
      <c r="G6257" s="45">
        <v>1.7212298800000001E-3</v>
      </c>
      <c r="H6257" s="45">
        <v>3.57381666E-3</v>
      </c>
    </row>
    <row r="6258" spans="1:8" x14ac:dyDescent="0.35">
      <c r="A6258" s="45" t="s">
        <v>64</v>
      </c>
      <c r="B6258" s="45" t="s">
        <v>72</v>
      </c>
      <c r="C6258" s="45" t="s">
        <v>29</v>
      </c>
      <c r="D6258" s="45">
        <v>128</v>
      </c>
      <c r="E6258" s="45">
        <v>7.0742004200000002E-3</v>
      </c>
      <c r="F6258" s="45">
        <v>1.0584850299999999E-3</v>
      </c>
      <c r="G6258" s="45">
        <v>1.69325061E-3</v>
      </c>
      <c r="H6258" s="45">
        <v>4.3224643500000002E-3</v>
      </c>
    </row>
    <row r="6259" spans="1:8" x14ac:dyDescent="0.35">
      <c r="A6259" s="45" t="s">
        <v>64</v>
      </c>
      <c r="B6259" s="45" t="s">
        <v>73</v>
      </c>
      <c r="C6259" s="45" t="s">
        <v>29</v>
      </c>
      <c r="D6259" s="45">
        <v>28</v>
      </c>
      <c r="E6259" s="45">
        <v>6.3971558899999998E-3</v>
      </c>
      <c r="F6259" s="45">
        <v>1.0920963200000001E-3</v>
      </c>
      <c r="G6259" s="45">
        <v>2.34250966E-3</v>
      </c>
      <c r="H6259" s="45">
        <v>2.9625493699999999E-3</v>
      </c>
    </row>
    <row r="6260" spans="1:8" x14ac:dyDescent="0.35">
      <c r="A6260" s="45" t="s">
        <v>64</v>
      </c>
      <c r="B6260" s="45" t="s">
        <v>72</v>
      </c>
      <c r="C6260" s="45" t="s">
        <v>30</v>
      </c>
      <c r="D6260" s="45">
        <v>1969</v>
      </c>
      <c r="E6260" s="45">
        <v>4.59467791E-3</v>
      </c>
      <c r="F6260" s="45">
        <v>1.0574668900000001E-3</v>
      </c>
      <c r="G6260" s="45">
        <v>7.1752182000000002E-4</v>
      </c>
      <c r="H6260" s="45">
        <v>2.81968874E-3</v>
      </c>
    </row>
    <row r="6261" spans="1:8" x14ac:dyDescent="0.35">
      <c r="A6261" s="45" t="s">
        <v>64</v>
      </c>
      <c r="B6261" s="45" t="s">
        <v>73</v>
      </c>
      <c r="C6261" s="45" t="s">
        <v>30</v>
      </c>
      <c r="D6261" s="45">
        <v>270</v>
      </c>
      <c r="E6261" s="45">
        <v>4.3456359000000003E-3</v>
      </c>
      <c r="F6261" s="45">
        <v>9.5404641000000005E-4</v>
      </c>
      <c r="G6261" s="45">
        <v>7.2303644000000001E-4</v>
      </c>
      <c r="H6261" s="45">
        <v>2.6685525700000001E-3</v>
      </c>
    </row>
    <row r="6262" spans="1:8" x14ac:dyDescent="0.35">
      <c r="A6262" s="45" t="s">
        <v>64</v>
      </c>
      <c r="B6262" s="45" t="s">
        <v>72</v>
      </c>
      <c r="C6262" s="45" t="s">
        <v>31</v>
      </c>
      <c r="D6262" s="45">
        <v>801</v>
      </c>
      <c r="E6262" s="45">
        <v>4.9997685700000002E-3</v>
      </c>
      <c r="F6262" s="45">
        <v>1.2840717499999999E-3</v>
      </c>
      <c r="G6262" s="45">
        <v>5.2616496000000004E-4</v>
      </c>
      <c r="H6262" s="45">
        <v>3.1895313600000001E-3</v>
      </c>
    </row>
    <row r="6263" spans="1:8" x14ac:dyDescent="0.35">
      <c r="A6263" s="45" t="s">
        <v>64</v>
      </c>
      <c r="B6263" s="45" t="s">
        <v>73</v>
      </c>
      <c r="C6263" s="45" t="s">
        <v>31</v>
      </c>
      <c r="D6263" s="45">
        <v>153</v>
      </c>
      <c r="E6263" s="45">
        <v>4.7531617999999999E-3</v>
      </c>
      <c r="F6263" s="45">
        <v>1.30703798E-3</v>
      </c>
      <c r="G6263" s="45">
        <v>5.2015225000000005E-4</v>
      </c>
      <c r="H6263" s="45">
        <v>2.92597107E-3</v>
      </c>
    </row>
    <row r="6264" spans="1:8" x14ac:dyDescent="0.35">
      <c r="A6264" s="45" t="s">
        <v>64</v>
      </c>
      <c r="B6264" s="45" t="s">
        <v>72</v>
      </c>
      <c r="C6264" s="45" t="s">
        <v>159</v>
      </c>
      <c r="D6264" s="45">
        <v>360</v>
      </c>
      <c r="E6264" s="45">
        <v>5.9369210700000001E-3</v>
      </c>
      <c r="F6264" s="45">
        <v>1.15988272E-3</v>
      </c>
      <c r="G6264" s="45">
        <v>1.01501391E-3</v>
      </c>
      <c r="H6264" s="45">
        <v>3.7620239299999999E-3</v>
      </c>
    </row>
    <row r="6265" spans="1:8" x14ac:dyDescent="0.35">
      <c r="A6265" s="45" t="s">
        <v>64</v>
      </c>
      <c r="B6265" s="45" t="s">
        <v>73</v>
      </c>
      <c r="C6265" s="45" t="s">
        <v>159</v>
      </c>
      <c r="D6265" s="45">
        <v>59</v>
      </c>
      <c r="E6265" s="45">
        <v>5.9726142999999999E-3</v>
      </c>
      <c r="F6265" s="45">
        <v>1.04676686E-3</v>
      </c>
      <c r="G6265" s="45">
        <v>1.23862188E-3</v>
      </c>
      <c r="H6265" s="45">
        <v>3.6872250900000002E-3</v>
      </c>
    </row>
    <row r="6266" spans="1:8" x14ac:dyDescent="0.35">
      <c r="A6266" s="45" t="s">
        <v>64</v>
      </c>
      <c r="B6266" s="45" t="s">
        <v>72</v>
      </c>
      <c r="C6266" s="45" t="s">
        <v>33</v>
      </c>
      <c r="D6266" s="45">
        <v>229</v>
      </c>
      <c r="E6266" s="45">
        <v>7.4871116099999996E-3</v>
      </c>
      <c r="F6266" s="45">
        <v>1.1539197900000001E-3</v>
      </c>
      <c r="G6266" s="45">
        <v>1.47587109E-3</v>
      </c>
      <c r="H6266" s="45">
        <v>4.85732023E-3</v>
      </c>
    </row>
    <row r="6267" spans="1:8" x14ac:dyDescent="0.35">
      <c r="A6267" s="45" t="s">
        <v>64</v>
      </c>
      <c r="B6267" s="45" t="s">
        <v>73</v>
      </c>
      <c r="C6267" s="45" t="s">
        <v>33</v>
      </c>
      <c r="D6267" s="45">
        <v>20</v>
      </c>
      <c r="E6267" s="45">
        <v>7.53993027E-3</v>
      </c>
      <c r="F6267" s="45">
        <v>1.14583315E-3</v>
      </c>
      <c r="G6267" s="45">
        <v>1.4728006900000001E-3</v>
      </c>
      <c r="H6267" s="45">
        <v>4.9212961E-3</v>
      </c>
    </row>
    <row r="6268" spans="1:8" x14ac:dyDescent="0.35">
      <c r="A6268" s="45" t="s">
        <v>64</v>
      </c>
      <c r="B6268" s="45" t="s">
        <v>72</v>
      </c>
      <c r="C6268" s="45" t="s">
        <v>34</v>
      </c>
      <c r="D6268" s="45">
        <v>191</v>
      </c>
      <c r="E6268" s="45">
        <v>5.4776878700000002E-3</v>
      </c>
      <c r="F6268" s="45">
        <v>8.7035802000000003E-4</v>
      </c>
      <c r="G6268" s="45">
        <v>9.2422895999999999E-4</v>
      </c>
      <c r="H6268" s="45">
        <v>3.68310041E-3</v>
      </c>
    </row>
    <row r="6269" spans="1:8" x14ac:dyDescent="0.35">
      <c r="A6269" s="45" t="s">
        <v>64</v>
      </c>
      <c r="B6269" s="45" t="s">
        <v>73</v>
      </c>
      <c r="C6269" s="45" t="s">
        <v>34</v>
      </c>
      <c r="D6269" s="45">
        <v>21</v>
      </c>
      <c r="E6269" s="45">
        <v>6.2720456299999996E-3</v>
      </c>
      <c r="F6269" s="45">
        <v>8.9781724999999995E-4</v>
      </c>
      <c r="G6269" s="45">
        <v>1.68871226E-3</v>
      </c>
      <c r="H6269" s="45">
        <v>3.68551563E-3</v>
      </c>
    </row>
    <row r="6270" spans="1:8" x14ac:dyDescent="0.35">
      <c r="A6270" s="45" t="s">
        <v>64</v>
      </c>
      <c r="B6270" s="45" t="s">
        <v>72</v>
      </c>
      <c r="C6270" s="45" t="s">
        <v>35</v>
      </c>
      <c r="D6270" s="45">
        <v>291</v>
      </c>
      <c r="E6270" s="45">
        <v>5.4460987700000003E-3</v>
      </c>
      <c r="F6270" s="45">
        <v>7.25905E-4</v>
      </c>
      <c r="G6270" s="45">
        <v>1.0751159000000001E-3</v>
      </c>
      <c r="H6270" s="45">
        <v>3.6450774100000001E-3</v>
      </c>
    </row>
    <row r="6271" spans="1:8" x14ac:dyDescent="0.35">
      <c r="A6271" s="45" t="s">
        <v>64</v>
      </c>
      <c r="B6271" s="45" t="s">
        <v>73</v>
      </c>
      <c r="C6271" s="45" t="s">
        <v>35</v>
      </c>
      <c r="D6271" s="45">
        <v>19</v>
      </c>
      <c r="E6271" s="45">
        <v>5.2704676400000001E-3</v>
      </c>
      <c r="F6271" s="45">
        <v>6.9992660000000001E-4</v>
      </c>
      <c r="G6271" s="45">
        <v>9.0704168999999999E-4</v>
      </c>
      <c r="H6271" s="45">
        <v>3.66349882E-3</v>
      </c>
    </row>
    <row r="6272" spans="1:8" x14ac:dyDescent="0.35">
      <c r="A6272" s="45" t="s">
        <v>64</v>
      </c>
      <c r="B6272" s="45" t="s">
        <v>72</v>
      </c>
      <c r="C6272" s="45" t="s">
        <v>57</v>
      </c>
      <c r="D6272" s="45">
        <v>1</v>
      </c>
      <c r="E6272" s="45">
        <v>4.7569444399999999E-3</v>
      </c>
      <c r="F6272" s="45">
        <v>2.0370368000000002E-3</v>
      </c>
      <c r="G6272" s="45">
        <v>1.4814812500000001E-3</v>
      </c>
      <c r="H6272" s="45">
        <v>1.2384256900000001E-3</v>
      </c>
    </row>
    <row r="6273" spans="1:8" x14ac:dyDescent="0.35">
      <c r="A6273" s="45" t="s">
        <v>64</v>
      </c>
      <c r="B6273" s="45" t="s">
        <v>73</v>
      </c>
      <c r="C6273" s="45" t="s">
        <v>57</v>
      </c>
      <c r="D6273" s="45">
        <v>1</v>
      </c>
      <c r="E6273" s="45">
        <v>8.1597222200000003E-3</v>
      </c>
      <c r="F6273" s="45">
        <v>1.7592590199999999E-3</v>
      </c>
      <c r="G6273" s="45">
        <v>6.3541666599999996E-3</v>
      </c>
      <c r="H6273" s="45">
        <v>4.629583E-5</v>
      </c>
    </row>
    <row r="6274" spans="1:8" x14ac:dyDescent="0.35">
      <c r="A6274" s="45" t="s">
        <v>64</v>
      </c>
      <c r="B6274" s="45" t="s">
        <v>72</v>
      </c>
      <c r="C6274" s="45" t="s">
        <v>36</v>
      </c>
      <c r="D6274" s="45">
        <v>443</v>
      </c>
      <c r="E6274" s="45">
        <v>6.3140621399999999E-3</v>
      </c>
      <c r="F6274" s="45">
        <v>9.1469125999999997E-4</v>
      </c>
      <c r="G6274" s="45">
        <v>1.10353417E-3</v>
      </c>
      <c r="H6274" s="45">
        <v>4.2958362199999999E-3</v>
      </c>
    </row>
    <row r="6275" spans="1:8" x14ac:dyDescent="0.35">
      <c r="A6275" s="45" t="s">
        <v>64</v>
      </c>
      <c r="B6275" s="45" t="s">
        <v>73</v>
      </c>
      <c r="C6275" s="45" t="s">
        <v>36</v>
      </c>
      <c r="D6275" s="45">
        <v>32</v>
      </c>
      <c r="E6275" s="45">
        <v>5.8980755800000003E-3</v>
      </c>
      <c r="F6275" s="45">
        <v>9.6969015999999995E-4</v>
      </c>
      <c r="G6275" s="45">
        <v>1.5975837399999999E-3</v>
      </c>
      <c r="H6275" s="45">
        <v>3.3308012900000001E-3</v>
      </c>
    </row>
    <row r="6276" spans="1:8" x14ac:dyDescent="0.35">
      <c r="A6276" s="45" t="s">
        <v>64</v>
      </c>
      <c r="B6276" s="45" t="s">
        <v>72</v>
      </c>
      <c r="C6276" s="45" t="s">
        <v>37</v>
      </c>
      <c r="D6276" s="45">
        <v>417</v>
      </c>
      <c r="E6276" s="45">
        <v>5.8664454900000003E-3</v>
      </c>
      <c r="F6276" s="45">
        <v>1.2496944499999999E-3</v>
      </c>
      <c r="G6276" s="45">
        <v>9.5629028000000001E-4</v>
      </c>
      <c r="H6276" s="45">
        <v>3.6604602900000001E-3</v>
      </c>
    </row>
    <row r="6277" spans="1:8" x14ac:dyDescent="0.35">
      <c r="A6277" s="45" t="s">
        <v>64</v>
      </c>
      <c r="B6277" s="45" t="s">
        <v>73</v>
      </c>
      <c r="C6277" s="45" t="s">
        <v>37</v>
      </c>
      <c r="D6277" s="45">
        <v>52</v>
      </c>
      <c r="E6277" s="45">
        <v>5.3781603700000001E-3</v>
      </c>
      <c r="F6277" s="45">
        <v>1.2361999099999999E-3</v>
      </c>
      <c r="G6277" s="45">
        <v>9.3371592000000001E-4</v>
      </c>
      <c r="H6277" s="45">
        <v>3.2082440500000001E-3</v>
      </c>
    </row>
    <row r="6278" spans="1:8" x14ac:dyDescent="0.35">
      <c r="A6278" s="45" t="s">
        <v>64</v>
      </c>
      <c r="B6278" s="45" t="s">
        <v>72</v>
      </c>
      <c r="C6278" s="45" t="s">
        <v>38</v>
      </c>
      <c r="D6278" s="45">
        <v>221</v>
      </c>
      <c r="E6278" s="45">
        <v>6.76103963E-3</v>
      </c>
      <c r="F6278" s="45">
        <v>1.44000311E-3</v>
      </c>
      <c r="G6278" s="45">
        <v>1.4632560299999999E-3</v>
      </c>
      <c r="H6278" s="45">
        <v>3.8577800500000001E-3</v>
      </c>
    </row>
    <row r="6279" spans="1:8" x14ac:dyDescent="0.35">
      <c r="A6279" s="45" t="s">
        <v>64</v>
      </c>
      <c r="B6279" s="45" t="s">
        <v>73</v>
      </c>
      <c r="C6279" s="45" t="s">
        <v>38</v>
      </c>
      <c r="D6279" s="45">
        <v>30</v>
      </c>
      <c r="E6279" s="45">
        <v>7.26697504E-3</v>
      </c>
      <c r="F6279" s="45">
        <v>1.33487629E-3</v>
      </c>
      <c r="G6279" s="45">
        <v>1.6520059399999999E-3</v>
      </c>
      <c r="H6279" s="45">
        <v>4.2800923499999996E-3</v>
      </c>
    </row>
    <row r="6280" spans="1:8" x14ac:dyDescent="0.35">
      <c r="A6280" s="45" t="s">
        <v>64</v>
      </c>
      <c r="B6280" s="45" t="s">
        <v>72</v>
      </c>
      <c r="C6280" s="45" t="s">
        <v>39</v>
      </c>
      <c r="D6280" s="45">
        <v>226</v>
      </c>
      <c r="E6280" s="45">
        <v>6.4458372000000003E-3</v>
      </c>
      <c r="F6280" s="45">
        <v>7.6091829999999996E-4</v>
      </c>
      <c r="G6280" s="45">
        <v>1.4595622E-3</v>
      </c>
      <c r="H6280" s="45">
        <v>4.2253561899999997E-3</v>
      </c>
    </row>
    <row r="6281" spans="1:8" x14ac:dyDescent="0.35">
      <c r="A6281" s="45" t="s">
        <v>64</v>
      </c>
      <c r="B6281" s="45" t="s">
        <v>73</v>
      </c>
      <c r="C6281" s="45" t="s">
        <v>39</v>
      </c>
      <c r="D6281" s="45">
        <v>24</v>
      </c>
      <c r="E6281" s="45">
        <v>6.33439403E-3</v>
      </c>
      <c r="F6281" s="45">
        <v>8.0536240000000003E-4</v>
      </c>
      <c r="G6281" s="45">
        <v>1.2427659599999999E-3</v>
      </c>
      <c r="H6281" s="45">
        <v>4.2862651200000004E-3</v>
      </c>
    </row>
    <row r="6282" spans="1:8" x14ac:dyDescent="0.35">
      <c r="A6282" s="45" t="s">
        <v>64</v>
      </c>
      <c r="B6282" s="45" t="s">
        <v>72</v>
      </c>
      <c r="C6282" s="45" t="s">
        <v>40</v>
      </c>
      <c r="D6282" s="45">
        <v>355</v>
      </c>
      <c r="E6282" s="45">
        <v>4.8466025199999999E-3</v>
      </c>
      <c r="F6282" s="45">
        <v>9.3629344999999998E-4</v>
      </c>
      <c r="G6282" s="45">
        <v>5.0762886999999998E-4</v>
      </c>
      <c r="H6282" s="45">
        <v>3.4026797300000002E-3</v>
      </c>
    </row>
    <row r="6283" spans="1:8" x14ac:dyDescent="0.35">
      <c r="A6283" s="45" t="s">
        <v>64</v>
      </c>
      <c r="B6283" s="45" t="s">
        <v>73</v>
      </c>
      <c r="C6283" s="45" t="s">
        <v>40</v>
      </c>
      <c r="D6283" s="45">
        <v>51</v>
      </c>
      <c r="E6283" s="45">
        <v>4.3425469399999998E-3</v>
      </c>
      <c r="F6283" s="45">
        <v>8.3287919999999998E-4</v>
      </c>
      <c r="G6283" s="45">
        <v>4.3890679999999998E-4</v>
      </c>
      <c r="H6283" s="45">
        <v>3.07076045E-3</v>
      </c>
    </row>
    <row r="6284" spans="1:8" x14ac:dyDescent="0.35">
      <c r="A6284" s="45" t="s">
        <v>64</v>
      </c>
      <c r="B6284" s="45" t="s">
        <v>72</v>
      </c>
      <c r="C6284" s="45" t="s">
        <v>41</v>
      </c>
      <c r="D6284" s="45">
        <v>252</v>
      </c>
      <c r="E6284" s="45">
        <v>6.7738644100000002E-3</v>
      </c>
      <c r="F6284" s="45">
        <v>7.6714961999999997E-4</v>
      </c>
      <c r="G6284" s="45">
        <v>1.3369431E-3</v>
      </c>
      <c r="H6284" s="45">
        <v>4.6697712099999997E-3</v>
      </c>
    </row>
    <row r="6285" spans="1:8" x14ac:dyDescent="0.35">
      <c r="A6285" s="45" t="s">
        <v>64</v>
      </c>
      <c r="B6285" s="45" t="s">
        <v>73</v>
      </c>
      <c r="C6285" s="45" t="s">
        <v>41</v>
      </c>
      <c r="D6285" s="45">
        <v>29</v>
      </c>
      <c r="E6285" s="45">
        <v>7.1811140700000003E-3</v>
      </c>
      <c r="F6285" s="45">
        <v>6.2180689000000005E-4</v>
      </c>
      <c r="G6285" s="45">
        <v>1.8570400100000001E-3</v>
      </c>
      <c r="H6285" s="45">
        <v>4.70226668E-3</v>
      </c>
    </row>
    <row r="6286" spans="1:8" x14ac:dyDescent="0.35">
      <c r="A6286" s="45" t="s">
        <v>64</v>
      </c>
      <c r="B6286" s="45" t="s">
        <v>72</v>
      </c>
      <c r="C6286" s="45" t="s">
        <v>42</v>
      </c>
      <c r="D6286" s="45">
        <v>180</v>
      </c>
      <c r="E6286" s="45">
        <v>7.29443134E-3</v>
      </c>
      <c r="F6286" s="45">
        <v>1.1574714600000001E-3</v>
      </c>
      <c r="G6286" s="45">
        <v>1.6512343400000001E-3</v>
      </c>
      <c r="H6286" s="45">
        <v>4.48572508E-3</v>
      </c>
    </row>
    <row r="6287" spans="1:8" x14ac:dyDescent="0.35">
      <c r="A6287" s="45" t="s">
        <v>64</v>
      </c>
      <c r="B6287" s="45" t="s">
        <v>73</v>
      </c>
      <c r="C6287" s="45" t="s">
        <v>42</v>
      </c>
      <c r="D6287" s="45">
        <v>44</v>
      </c>
      <c r="E6287" s="45">
        <v>5.8564812899999999E-3</v>
      </c>
      <c r="F6287" s="45">
        <v>1.0414033999999999E-3</v>
      </c>
      <c r="G6287" s="45">
        <v>1.40966936E-3</v>
      </c>
      <c r="H6287" s="45">
        <v>3.4054080099999999E-3</v>
      </c>
    </row>
    <row r="6288" spans="1:8" x14ac:dyDescent="0.35">
      <c r="A6288" s="45" t="s">
        <v>64</v>
      </c>
      <c r="B6288" s="45" t="s">
        <v>72</v>
      </c>
      <c r="C6288" s="45" t="s">
        <v>43</v>
      </c>
      <c r="D6288" s="45">
        <v>176</v>
      </c>
      <c r="E6288" s="45">
        <v>7.0328280600000003E-3</v>
      </c>
      <c r="F6288" s="45">
        <v>1.1972587999999999E-3</v>
      </c>
      <c r="G6288" s="45">
        <v>1.4427475400000001E-3</v>
      </c>
      <c r="H6288" s="45">
        <v>4.39282119E-3</v>
      </c>
    </row>
    <row r="6289" spans="1:8" x14ac:dyDescent="0.35">
      <c r="A6289" s="45" t="s">
        <v>64</v>
      </c>
      <c r="B6289" s="45" t="s">
        <v>73</v>
      </c>
      <c r="C6289" s="45" t="s">
        <v>43</v>
      </c>
      <c r="D6289" s="45">
        <v>29</v>
      </c>
      <c r="E6289" s="45">
        <v>5.4861109099999996E-3</v>
      </c>
      <c r="F6289" s="45">
        <v>8.7284462999999998E-4</v>
      </c>
      <c r="G6289" s="45">
        <v>1.18294997E-3</v>
      </c>
      <c r="H6289" s="45">
        <v>3.4303158700000002E-3</v>
      </c>
    </row>
    <row r="6290" spans="1:8" x14ac:dyDescent="0.35">
      <c r="A6290" s="45" t="s">
        <v>64</v>
      </c>
      <c r="B6290" s="45" t="s">
        <v>72</v>
      </c>
      <c r="C6290" s="45" t="s">
        <v>44</v>
      </c>
      <c r="D6290" s="45">
        <v>104</v>
      </c>
      <c r="E6290" s="45">
        <v>7.8378736900000003E-3</v>
      </c>
      <c r="F6290" s="45">
        <v>9.5986890999999995E-4</v>
      </c>
      <c r="G6290" s="45">
        <v>1.16886994E-3</v>
      </c>
      <c r="H6290" s="45">
        <v>5.7091343900000004E-3</v>
      </c>
    </row>
    <row r="6291" spans="1:8" x14ac:dyDescent="0.35">
      <c r="A6291" s="45" t="s">
        <v>64</v>
      </c>
      <c r="B6291" s="45" t="s">
        <v>73</v>
      </c>
      <c r="C6291" s="45" t="s">
        <v>44</v>
      </c>
      <c r="D6291" s="45">
        <v>9</v>
      </c>
      <c r="E6291" s="45">
        <v>9.1435182800000004E-3</v>
      </c>
      <c r="F6291" s="45">
        <v>8.0246889999999996E-4</v>
      </c>
      <c r="G6291" s="45">
        <v>2.0280347900000001E-3</v>
      </c>
      <c r="H6291" s="45">
        <v>6.3130141899999997E-3</v>
      </c>
    </row>
    <row r="6292" spans="1:8" x14ac:dyDescent="0.35">
      <c r="A6292" s="45" t="s">
        <v>64</v>
      </c>
      <c r="B6292" s="45" t="s">
        <v>72</v>
      </c>
      <c r="C6292" s="45" t="s">
        <v>45</v>
      </c>
      <c r="D6292" s="45">
        <v>315</v>
      </c>
      <c r="E6292" s="45">
        <v>6.6730229700000003E-3</v>
      </c>
      <c r="F6292" s="45">
        <v>1.4602069900000001E-3</v>
      </c>
      <c r="G6292" s="45">
        <v>1.35651799E-3</v>
      </c>
      <c r="H6292" s="45">
        <v>3.8562975199999999E-3</v>
      </c>
    </row>
    <row r="6293" spans="1:8" x14ac:dyDescent="0.35">
      <c r="A6293" s="45" t="s">
        <v>64</v>
      </c>
      <c r="B6293" s="45" t="s">
        <v>73</v>
      </c>
      <c r="C6293" s="45" t="s">
        <v>45</v>
      </c>
      <c r="D6293" s="45">
        <v>40</v>
      </c>
      <c r="E6293" s="45">
        <v>6.9673030100000002E-3</v>
      </c>
      <c r="F6293" s="45">
        <v>1.5483215E-3</v>
      </c>
      <c r="G6293" s="45">
        <v>1.2939812600000001E-3</v>
      </c>
      <c r="H6293" s="45">
        <v>4.1249997600000003E-3</v>
      </c>
    </row>
    <row r="6294" spans="1:8" x14ac:dyDescent="0.35">
      <c r="A6294" s="45" t="s">
        <v>64</v>
      </c>
      <c r="B6294" s="45" t="s">
        <v>72</v>
      </c>
      <c r="C6294" s="45" t="s">
        <v>46</v>
      </c>
      <c r="D6294" s="45">
        <v>131</v>
      </c>
      <c r="E6294" s="45">
        <v>6.6993565700000004E-3</v>
      </c>
      <c r="F6294" s="45">
        <v>8.0347020999999995E-4</v>
      </c>
      <c r="G6294" s="45">
        <v>1.22853029E-3</v>
      </c>
      <c r="H6294" s="45">
        <v>4.6673555500000002E-3</v>
      </c>
    </row>
    <row r="6295" spans="1:8" x14ac:dyDescent="0.35">
      <c r="A6295" s="45" t="s">
        <v>64</v>
      </c>
      <c r="B6295" s="45" t="s">
        <v>73</v>
      </c>
      <c r="C6295" s="45" t="s">
        <v>46</v>
      </c>
      <c r="D6295" s="45">
        <v>20</v>
      </c>
      <c r="E6295" s="45">
        <v>6.3807867599999998E-3</v>
      </c>
      <c r="F6295" s="45">
        <v>9.5833300999999997E-4</v>
      </c>
      <c r="G6295" s="45">
        <v>1.5491895400000001E-3</v>
      </c>
      <c r="H6295" s="45">
        <v>3.8732636400000001E-3</v>
      </c>
    </row>
    <row r="6296" spans="1:8" x14ac:dyDescent="0.35">
      <c r="A6296" s="45" t="s">
        <v>64</v>
      </c>
      <c r="B6296" s="45" t="s">
        <v>72</v>
      </c>
      <c r="C6296" s="45" t="s">
        <v>47</v>
      </c>
      <c r="D6296" s="45">
        <v>129</v>
      </c>
      <c r="E6296" s="45">
        <v>7.1968307799999999E-3</v>
      </c>
      <c r="F6296" s="45">
        <v>2.6629323000000002E-4</v>
      </c>
      <c r="G6296" s="45">
        <v>1.6513240400000001E-3</v>
      </c>
      <c r="H6296" s="45">
        <v>5.2672801700000002E-3</v>
      </c>
    </row>
    <row r="6297" spans="1:8" x14ac:dyDescent="0.35">
      <c r="A6297" s="45" t="s">
        <v>64</v>
      </c>
      <c r="B6297" s="45" t="s">
        <v>73</v>
      </c>
      <c r="C6297" s="45" t="s">
        <v>47</v>
      </c>
      <c r="D6297" s="45">
        <v>12</v>
      </c>
      <c r="E6297" s="45">
        <v>7.5626925799999996E-3</v>
      </c>
      <c r="F6297" s="45">
        <v>1.3406607999999999E-4</v>
      </c>
      <c r="G6297" s="45">
        <v>2.2598376600000002E-3</v>
      </c>
      <c r="H6297" s="45">
        <v>5.1562498200000001E-3</v>
      </c>
    </row>
    <row r="6298" spans="1:8" x14ac:dyDescent="0.35">
      <c r="A6298" s="45" t="s">
        <v>64</v>
      </c>
      <c r="B6298" s="45" t="s">
        <v>72</v>
      </c>
      <c r="C6298" s="45" t="s">
        <v>48</v>
      </c>
      <c r="D6298" s="45">
        <v>443</v>
      </c>
      <c r="E6298" s="45">
        <v>6.1261336399999998E-3</v>
      </c>
      <c r="F6298" s="45">
        <v>1.2272173800000001E-3</v>
      </c>
      <c r="G6298" s="45">
        <v>8.6314352000000001E-4</v>
      </c>
      <c r="H6298" s="45">
        <v>4.0357722799999997E-3</v>
      </c>
    </row>
    <row r="6299" spans="1:8" x14ac:dyDescent="0.35">
      <c r="A6299" s="45" t="s">
        <v>64</v>
      </c>
      <c r="B6299" s="45" t="s">
        <v>73</v>
      </c>
      <c r="C6299" s="45" t="s">
        <v>48</v>
      </c>
      <c r="D6299" s="45">
        <v>27</v>
      </c>
      <c r="E6299" s="45">
        <v>5.9413578099999998E-3</v>
      </c>
      <c r="F6299" s="45">
        <v>1.41460879E-3</v>
      </c>
      <c r="G6299" s="45">
        <v>8.2776042999999999E-4</v>
      </c>
      <c r="H6299" s="45">
        <v>3.6989881099999998E-3</v>
      </c>
    </row>
    <row r="6300" spans="1:8" x14ac:dyDescent="0.35">
      <c r="A6300" s="45" t="s">
        <v>64</v>
      </c>
      <c r="B6300" s="45" t="s">
        <v>72</v>
      </c>
      <c r="C6300" s="45" t="s">
        <v>49</v>
      </c>
      <c r="D6300" s="45">
        <v>374</v>
      </c>
      <c r="E6300" s="45">
        <v>7.7351020199999997E-3</v>
      </c>
      <c r="F6300" s="45">
        <v>1.06679515E-3</v>
      </c>
      <c r="G6300" s="45">
        <v>1.1263057E-3</v>
      </c>
      <c r="H6300" s="45">
        <v>5.54200066E-3</v>
      </c>
    </row>
    <row r="6301" spans="1:8" x14ac:dyDescent="0.35">
      <c r="A6301" s="45" t="s">
        <v>64</v>
      </c>
      <c r="B6301" s="45" t="s">
        <v>73</v>
      </c>
      <c r="C6301" s="45" t="s">
        <v>49</v>
      </c>
      <c r="D6301" s="45">
        <v>29</v>
      </c>
      <c r="E6301" s="45">
        <v>6.5118132999999996E-3</v>
      </c>
      <c r="F6301" s="45">
        <v>1.03687719E-3</v>
      </c>
      <c r="G6301" s="45">
        <v>1.2140801900000001E-3</v>
      </c>
      <c r="H6301" s="45">
        <v>4.2608554999999998E-3</v>
      </c>
    </row>
    <row r="6302" spans="1:8" x14ac:dyDescent="0.35">
      <c r="A6302" s="45" t="s">
        <v>64</v>
      </c>
      <c r="B6302" s="45" t="s">
        <v>72</v>
      </c>
      <c r="C6302" s="45" t="s">
        <v>50</v>
      </c>
      <c r="D6302" s="45">
        <v>175</v>
      </c>
      <c r="E6302" s="45">
        <v>7.0814812299999997E-3</v>
      </c>
      <c r="F6302" s="45">
        <v>6.8498655000000003E-4</v>
      </c>
      <c r="G6302" s="45">
        <v>2.0573409999999999E-3</v>
      </c>
      <c r="H6302" s="45">
        <v>4.3391531800000003E-3</v>
      </c>
    </row>
    <row r="6303" spans="1:8" x14ac:dyDescent="0.35">
      <c r="A6303" s="45" t="s">
        <v>64</v>
      </c>
      <c r="B6303" s="45" t="s">
        <v>73</v>
      </c>
      <c r="C6303" s="45" t="s">
        <v>50</v>
      </c>
      <c r="D6303" s="45">
        <v>25</v>
      </c>
      <c r="E6303" s="45">
        <v>6.5361109400000001E-3</v>
      </c>
      <c r="F6303" s="45">
        <v>7.1574056999999997E-4</v>
      </c>
      <c r="G6303" s="45">
        <v>1.5745368200000001E-3</v>
      </c>
      <c r="H6303" s="45">
        <v>4.2458330999999997E-3</v>
      </c>
    </row>
    <row r="6304" spans="1:8" x14ac:dyDescent="0.35">
      <c r="A6304" s="45" t="s">
        <v>64</v>
      </c>
      <c r="B6304" s="45" t="s">
        <v>72</v>
      </c>
      <c r="C6304" s="45" t="s">
        <v>51</v>
      </c>
      <c r="D6304" s="45">
        <v>287</v>
      </c>
      <c r="E6304" s="45">
        <v>6.1900323300000002E-3</v>
      </c>
      <c r="F6304" s="45">
        <v>1.22298016E-3</v>
      </c>
      <c r="G6304" s="45">
        <v>9.5947841999999999E-4</v>
      </c>
      <c r="H6304" s="45">
        <v>4.0075733000000001E-3</v>
      </c>
    </row>
    <row r="6305" spans="1:8" x14ac:dyDescent="0.35">
      <c r="A6305" s="45" t="s">
        <v>64</v>
      </c>
      <c r="B6305" s="45" t="s">
        <v>73</v>
      </c>
      <c r="C6305" s="45" t="s">
        <v>51</v>
      </c>
      <c r="D6305" s="45">
        <v>32</v>
      </c>
      <c r="E6305" s="45">
        <v>6.57949919E-3</v>
      </c>
      <c r="F6305" s="45">
        <v>1.07819708E-3</v>
      </c>
      <c r="G6305" s="45">
        <v>1.1628325399999999E-3</v>
      </c>
      <c r="H6305" s="45">
        <v>4.3384691099999997E-3</v>
      </c>
    </row>
    <row r="6306" spans="1:8" x14ac:dyDescent="0.35">
      <c r="A6306" s="45" t="s">
        <v>64</v>
      </c>
      <c r="B6306" s="45" t="s">
        <v>72</v>
      </c>
      <c r="C6306" s="45" t="s">
        <v>52</v>
      </c>
      <c r="D6306" s="45">
        <v>281</v>
      </c>
      <c r="E6306" s="45">
        <v>5.06792023E-3</v>
      </c>
      <c r="F6306" s="45">
        <v>1.0336757800000001E-3</v>
      </c>
      <c r="G6306" s="45">
        <v>5.3216003000000004E-4</v>
      </c>
      <c r="H6306" s="45">
        <v>3.5020838999999999E-3</v>
      </c>
    </row>
    <row r="6307" spans="1:8" x14ac:dyDescent="0.35">
      <c r="A6307" s="45" t="s">
        <v>64</v>
      </c>
      <c r="B6307" s="45" t="s">
        <v>73</v>
      </c>
      <c r="C6307" s="45" t="s">
        <v>52</v>
      </c>
      <c r="D6307" s="45">
        <v>27</v>
      </c>
      <c r="E6307" s="45">
        <v>4.3930038700000004E-3</v>
      </c>
      <c r="F6307" s="45">
        <v>8.9934816000000002E-4</v>
      </c>
      <c r="G6307" s="45">
        <v>5.3755114999999999E-4</v>
      </c>
      <c r="H6307" s="45">
        <v>2.9561039799999998E-3</v>
      </c>
    </row>
    <row r="6308" spans="1:8" x14ac:dyDescent="0.35">
      <c r="A6308" s="45" t="s">
        <v>64</v>
      </c>
      <c r="B6308" s="45" t="s">
        <v>72</v>
      </c>
      <c r="C6308" s="45" t="s">
        <v>53</v>
      </c>
      <c r="D6308" s="45">
        <v>83</v>
      </c>
      <c r="E6308" s="45">
        <v>6.3727128400000001E-3</v>
      </c>
      <c r="F6308" s="45">
        <v>8.4574385999999996E-4</v>
      </c>
      <c r="G6308" s="45">
        <v>1.25613539E-3</v>
      </c>
      <c r="H6308" s="45">
        <v>4.2708330799999996E-3</v>
      </c>
    </row>
    <row r="6309" spans="1:8" x14ac:dyDescent="0.35">
      <c r="A6309" s="45" t="s">
        <v>64</v>
      </c>
      <c r="B6309" s="45" t="s">
        <v>73</v>
      </c>
      <c r="C6309" s="45" t="s">
        <v>53</v>
      </c>
      <c r="D6309" s="45">
        <v>14</v>
      </c>
      <c r="E6309" s="45">
        <v>5.7440474099999996E-3</v>
      </c>
      <c r="F6309" s="45">
        <v>8.7384229999999999E-4</v>
      </c>
      <c r="G6309" s="45">
        <v>1.0449733499999999E-3</v>
      </c>
      <c r="H6309" s="45">
        <v>3.82523124E-3</v>
      </c>
    </row>
    <row r="6310" spans="1:8" x14ac:dyDescent="0.35">
      <c r="A6310" s="45" t="s">
        <v>64</v>
      </c>
      <c r="B6310" s="45" t="s">
        <v>72</v>
      </c>
      <c r="C6310" s="45" t="s">
        <v>54</v>
      </c>
      <c r="D6310" s="45">
        <v>747</v>
      </c>
      <c r="E6310" s="45">
        <v>4.7652180299999998E-3</v>
      </c>
      <c r="F6310" s="45">
        <v>1.1171380599999999E-3</v>
      </c>
      <c r="G6310" s="45">
        <v>7.2165181000000004E-4</v>
      </c>
      <c r="H6310" s="45">
        <v>2.92642769E-3</v>
      </c>
    </row>
    <row r="6311" spans="1:8" x14ac:dyDescent="0.35">
      <c r="A6311" s="45" t="s">
        <v>64</v>
      </c>
      <c r="B6311" s="45" t="s">
        <v>73</v>
      </c>
      <c r="C6311" s="45" t="s">
        <v>54</v>
      </c>
      <c r="D6311" s="45">
        <v>76</v>
      </c>
      <c r="E6311" s="45">
        <v>4.54906774E-3</v>
      </c>
      <c r="F6311" s="45">
        <v>1.08750585E-3</v>
      </c>
      <c r="G6311" s="45">
        <v>7.0175410999999996E-4</v>
      </c>
      <c r="H6311" s="45">
        <v>2.7598072700000002E-3</v>
      </c>
    </row>
    <row r="6312" spans="1:8" x14ac:dyDescent="0.35">
      <c r="A6312" s="45" t="s">
        <v>64</v>
      </c>
      <c r="B6312" s="45" t="s">
        <v>72</v>
      </c>
      <c r="C6312" s="45" t="s">
        <v>55</v>
      </c>
      <c r="D6312" s="45">
        <v>195</v>
      </c>
      <c r="E6312" s="45">
        <v>6.3977917500000004E-3</v>
      </c>
      <c r="F6312" s="45">
        <v>1.0508663199999999E-3</v>
      </c>
      <c r="G6312" s="45">
        <v>1.5237414299999999E-3</v>
      </c>
      <c r="H6312" s="45">
        <v>3.8231835200000001E-3</v>
      </c>
    </row>
    <row r="6313" spans="1:8" x14ac:dyDescent="0.35">
      <c r="A6313" s="45" t="s">
        <v>64</v>
      </c>
      <c r="B6313" s="45" t="s">
        <v>73</v>
      </c>
      <c r="C6313" s="45" t="s">
        <v>55</v>
      </c>
      <c r="D6313" s="45">
        <v>31</v>
      </c>
      <c r="E6313" s="45">
        <v>5.6455343999999999E-3</v>
      </c>
      <c r="F6313" s="45">
        <v>1.0341993000000001E-3</v>
      </c>
      <c r="G6313" s="45">
        <v>1.6864543600000001E-3</v>
      </c>
      <c r="H6313" s="45">
        <v>2.9248802800000001E-3</v>
      </c>
    </row>
    <row r="6314" spans="1:8" x14ac:dyDescent="0.35">
      <c r="A6314" s="45" t="s">
        <v>64</v>
      </c>
      <c r="B6314" s="45" t="s">
        <v>72</v>
      </c>
      <c r="C6314" s="45" t="s">
        <v>56</v>
      </c>
      <c r="D6314" s="45">
        <v>701</v>
      </c>
      <c r="E6314" s="45">
        <v>5.8312857499999999E-3</v>
      </c>
      <c r="F6314" s="45">
        <v>1.12380768E-3</v>
      </c>
      <c r="G6314" s="45">
        <v>1.1454863599999999E-3</v>
      </c>
      <c r="H6314" s="45">
        <v>3.56199123E-3</v>
      </c>
    </row>
    <row r="6315" spans="1:8" x14ac:dyDescent="0.35">
      <c r="A6315" s="45" t="s">
        <v>64</v>
      </c>
      <c r="B6315" s="45" t="s">
        <v>73</v>
      </c>
      <c r="C6315" s="45" t="s">
        <v>56</v>
      </c>
      <c r="D6315" s="45">
        <v>38</v>
      </c>
      <c r="E6315" s="45">
        <v>5.1291420399999996E-3</v>
      </c>
      <c r="F6315" s="45">
        <v>1.13182232E-3</v>
      </c>
      <c r="G6315" s="45">
        <v>1.28472196E-3</v>
      </c>
      <c r="H6315" s="45">
        <v>2.7125972500000001E-3</v>
      </c>
    </row>
    <row r="6316" spans="1:8" x14ac:dyDescent="0.35">
      <c r="A6316" s="45" t="s">
        <v>65</v>
      </c>
      <c r="B6316" s="45" t="s">
        <v>72</v>
      </c>
      <c r="C6316" s="45" t="s">
        <v>9</v>
      </c>
      <c r="D6316" s="45">
        <v>13313</v>
      </c>
      <c r="E6316" s="45">
        <v>5.9140638499999999E-3</v>
      </c>
      <c r="F6316" s="45">
        <v>1.01276645E-3</v>
      </c>
      <c r="G6316" s="45">
        <v>1.0703168900000001E-3</v>
      </c>
      <c r="H6316" s="45">
        <v>3.8308791799999999E-3</v>
      </c>
    </row>
    <row r="6317" spans="1:8" x14ac:dyDescent="0.35">
      <c r="A6317" s="45" t="s">
        <v>65</v>
      </c>
      <c r="B6317" s="45" t="s">
        <v>73</v>
      </c>
      <c r="C6317" s="45" t="s">
        <v>9</v>
      </c>
      <c r="D6317" s="45">
        <v>1857</v>
      </c>
      <c r="E6317" s="45">
        <v>5.5110602599999997E-3</v>
      </c>
      <c r="F6317" s="45">
        <v>9.7087572E-4</v>
      </c>
      <c r="G6317" s="45">
        <v>1.1020423300000001E-3</v>
      </c>
      <c r="H6317" s="45">
        <v>3.4380170799999999E-3</v>
      </c>
    </row>
    <row r="6318" spans="1:8" x14ac:dyDescent="0.35">
      <c r="A6318" s="45" t="s">
        <v>65</v>
      </c>
      <c r="B6318" s="45" t="s">
        <v>72</v>
      </c>
      <c r="C6318" s="45" t="s">
        <v>14</v>
      </c>
      <c r="D6318" s="45">
        <v>242</v>
      </c>
      <c r="E6318" s="45">
        <v>6.2454084100000001E-3</v>
      </c>
      <c r="F6318" s="45">
        <v>1.33857491E-3</v>
      </c>
      <c r="G6318" s="45">
        <v>1.04099687E-3</v>
      </c>
      <c r="H6318" s="45">
        <v>3.8658361499999999E-3</v>
      </c>
    </row>
    <row r="6319" spans="1:8" x14ac:dyDescent="0.35">
      <c r="A6319" s="45" t="s">
        <v>65</v>
      </c>
      <c r="B6319" s="45" t="s">
        <v>73</v>
      </c>
      <c r="C6319" s="45" t="s">
        <v>14</v>
      </c>
      <c r="D6319" s="45">
        <v>29</v>
      </c>
      <c r="E6319" s="45">
        <v>5.8648624400000002E-3</v>
      </c>
      <c r="F6319" s="45">
        <v>9.9137908999999999E-4</v>
      </c>
      <c r="G6319" s="45">
        <v>1.1574071999999999E-3</v>
      </c>
      <c r="H6319" s="45">
        <v>3.7160757600000001E-3</v>
      </c>
    </row>
    <row r="6320" spans="1:8" x14ac:dyDescent="0.35">
      <c r="A6320" s="45" t="s">
        <v>65</v>
      </c>
      <c r="B6320" s="45" t="s">
        <v>72</v>
      </c>
      <c r="C6320" s="45" t="s">
        <v>15</v>
      </c>
      <c r="D6320" s="45">
        <v>136</v>
      </c>
      <c r="E6320" s="45">
        <v>7.3281758200000003E-3</v>
      </c>
      <c r="F6320" s="45">
        <v>1.15204565E-3</v>
      </c>
      <c r="G6320" s="45">
        <v>1.8269162999999999E-3</v>
      </c>
      <c r="H6320" s="45">
        <v>4.3492134000000003E-3</v>
      </c>
    </row>
    <row r="6321" spans="1:8" x14ac:dyDescent="0.35">
      <c r="A6321" s="45" t="s">
        <v>65</v>
      </c>
      <c r="B6321" s="45" t="s">
        <v>73</v>
      </c>
      <c r="C6321" s="45" t="s">
        <v>15</v>
      </c>
      <c r="D6321" s="45">
        <v>32</v>
      </c>
      <c r="E6321" s="45">
        <v>6.4438655099999997E-3</v>
      </c>
      <c r="F6321" s="45">
        <v>1.1183447399999999E-3</v>
      </c>
      <c r="G6321" s="45">
        <v>1.4427804800000001E-3</v>
      </c>
      <c r="H6321" s="45">
        <v>3.8827398600000001E-3</v>
      </c>
    </row>
    <row r="6322" spans="1:8" x14ac:dyDescent="0.35">
      <c r="A6322" s="45" t="s">
        <v>65</v>
      </c>
      <c r="B6322" s="45" t="s">
        <v>72</v>
      </c>
      <c r="C6322" s="45" t="s">
        <v>16</v>
      </c>
      <c r="D6322" s="45">
        <v>155</v>
      </c>
      <c r="E6322" s="45">
        <v>5.9544501900000001E-3</v>
      </c>
      <c r="F6322" s="45">
        <v>8.8642447999999995E-4</v>
      </c>
      <c r="G6322" s="45">
        <v>7.7613476000000005E-4</v>
      </c>
      <c r="H6322" s="45">
        <v>4.2918904299999996E-3</v>
      </c>
    </row>
    <row r="6323" spans="1:8" x14ac:dyDescent="0.35">
      <c r="A6323" s="45" t="s">
        <v>65</v>
      </c>
      <c r="B6323" s="45" t="s">
        <v>73</v>
      </c>
      <c r="C6323" s="45" t="s">
        <v>16</v>
      </c>
      <c r="D6323" s="45">
        <v>28</v>
      </c>
      <c r="E6323" s="45">
        <v>5.6043317600000002E-3</v>
      </c>
      <c r="F6323" s="45">
        <v>7.6182178999999997E-4</v>
      </c>
      <c r="G6323" s="45">
        <v>7.8124976999999999E-4</v>
      </c>
      <c r="H6323" s="45">
        <v>4.0612596400000003E-3</v>
      </c>
    </row>
    <row r="6324" spans="1:8" x14ac:dyDescent="0.35">
      <c r="A6324" s="45" t="s">
        <v>65</v>
      </c>
      <c r="B6324" s="45" t="s">
        <v>72</v>
      </c>
      <c r="C6324" s="45" t="s">
        <v>17</v>
      </c>
      <c r="D6324" s="45">
        <v>188</v>
      </c>
      <c r="E6324" s="45">
        <v>6.3898736799999998E-3</v>
      </c>
      <c r="F6324" s="45">
        <v>7.9836459999999996E-4</v>
      </c>
      <c r="G6324" s="45">
        <v>7.7564742000000002E-4</v>
      </c>
      <c r="H6324" s="45">
        <v>4.8158611599999996E-3</v>
      </c>
    </row>
    <row r="6325" spans="1:8" x14ac:dyDescent="0.35">
      <c r="A6325" s="45" t="s">
        <v>65</v>
      </c>
      <c r="B6325" s="45" t="s">
        <v>73</v>
      </c>
      <c r="C6325" s="45" t="s">
        <v>17</v>
      </c>
      <c r="D6325" s="45">
        <v>19</v>
      </c>
      <c r="E6325" s="45">
        <v>5.37768003E-3</v>
      </c>
      <c r="F6325" s="45">
        <v>7.0479992E-4</v>
      </c>
      <c r="G6325" s="45">
        <v>7.7180770000000003E-4</v>
      </c>
      <c r="H6325" s="45">
        <v>3.9010718100000001E-3</v>
      </c>
    </row>
    <row r="6326" spans="1:8" x14ac:dyDescent="0.35">
      <c r="A6326" s="45" t="s">
        <v>65</v>
      </c>
      <c r="B6326" s="45" t="s">
        <v>72</v>
      </c>
      <c r="C6326" s="45" t="s">
        <v>18</v>
      </c>
      <c r="D6326" s="45">
        <v>200</v>
      </c>
      <c r="E6326" s="45">
        <v>7.0070599400000001E-3</v>
      </c>
      <c r="F6326" s="45">
        <v>7.6012705999999996E-4</v>
      </c>
      <c r="G6326" s="45">
        <v>1.26874976E-3</v>
      </c>
      <c r="H6326" s="45">
        <v>4.9781826400000003E-3</v>
      </c>
    </row>
    <row r="6327" spans="1:8" x14ac:dyDescent="0.35">
      <c r="A6327" s="45" t="s">
        <v>65</v>
      </c>
      <c r="B6327" s="45" t="s">
        <v>73</v>
      </c>
      <c r="C6327" s="45" t="s">
        <v>18</v>
      </c>
      <c r="D6327" s="45">
        <v>18</v>
      </c>
      <c r="E6327" s="45">
        <v>5.5182611800000001E-3</v>
      </c>
      <c r="F6327" s="45">
        <v>7.3881152999999997E-4</v>
      </c>
      <c r="G6327" s="45">
        <v>9.6643491000000001E-4</v>
      </c>
      <c r="H6327" s="45">
        <v>3.8130141900000001E-3</v>
      </c>
    </row>
    <row r="6328" spans="1:8" x14ac:dyDescent="0.35">
      <c r="A6328" s="45" t="s">
        <v>65</v>
      </c>
      <c r="B6328" s="45" t="s">
        <v>72</v>
      </c>
      <c r="C6328" s="45" t="s">
        <v>19</v>
      </c>
      <c r="D6328" s="45">
        <v>224</v>
      </c>
      <c r="E6328" s="45">
        <v>6.5013224900000001E-3</v>
      </c>
      <c r="F6328" s="45">
        <v>1.07065327E-3</v>
      </c>
      <c r="G6328" s="45">
        <v>1.1625741799999999E-3</v>
      </c>
      <c r="H6328" s="45">
        <v>4.2680945800000003E-3</v>
      </c>
    </row>
    <row r="6329" spans="1:8" x14ac:dyDescent="0.35">
      <c r="A6329" s="45" t="s">
        <v>65</v>
      </c>
      <c r="B6329" s="45" t="s">
        <v>73</v>
      </c>
      <c r="C6329" s="45" t="s">
        <v>19</v>
      </c>
      <c r="D6329" s="45">
        <v>19</v>
      </c>
      <c r="E6329" s="45">
        <v>6.7361109199999998E-3</v>
      </c>
      <c r="F6329" s="45">
        <v>1.28228533E-3</v>
      </c>
      <c r="G6329" s="45">
        <v>1.0757795599999999E-3</v>
      </c>
      <c r="H6329" s="45">
        <v>4.3780456399999997E-3</v>
      </c>
    </row>
    <row r="6330" spans="1:8" x14ac:dyDescent="0.35">
      <c r="A6330" s="45" t="s">
        <v>65</v>
      </c>
      <c r="B6330" s="45" t="s">
        <v>72</v>
      </c>
      <c r="C6330" s="45" t="s">
        <v>20</v>
      </c>
      <c r="D6330" s="45">
        <v>133</v>
      </c>
      <c r="E6330" s="45">
        <v>4.7633839200000002E-3</v>
      </c>
      <c r="F6330" s="45">
        <v>7.1785339999999999E-4</v>
      </c>
      <c r="G6330" s="45">
        <v>6.4144712999999998E-4</v>
      </c>
      <c r="H6330" s="45">
        <v>3.40408289E-3</v>
      </c>
    </row>
    <row r="6331" spans="1:8" x14ac:dyDescent="0.35">
      <c r="A6331" s="45" t="s">
        <v>65</v>
      </c>
      <c r="B6331" s="45" t="s">
        <v>73</v>
      </c>
      <c r="C6331" s="45" t="s">
        <v>20</v>
      </c>
      <c r="D6331" s="45">
        <v>9</v>
      </c>
      <c r="E6331" s="45">
        <v>4.3248455900000001E-3</v>
      </c>
      <c r="F6331" s="45">
        <v>8.4362113000000004E-4</v>
      </c>
      <c r="G6331" s="45">
        <v>4.2181049E-4</v>
      </c>
      <c r="H6331" s="45">
        <v>3.0594133399999999E-3</v>
      </c>
    </row>
    <row r="6332" spans="1:8" x14ac:dyDescent="0.35">
      <c r="A6332" s="45" t="s">
        <v>65</v>
      </c>
      <c r="B6332" s="45" t="s">
        <v>72</v>
      </c>
      <c r="C6332" s="45" t="s">
        <v>21</v>
      </c>
      <c r="D6332" s="45">
        <v>142</v>
      </c>
      <c r="E6332" s="45">
        <v>8.9654242600000003E-3</v>
      </c>
      <c r="F6332" s="45">
        <v>1.61344201E-3</v>
      </c>
      <c r="G6332" s="45">
        <v>2.2273569800000002E-3</v>
      </c>
      <c r="H6332" s="45">
        <v>5.1246248499999996E-3</v>
      </c>
    </row>
    <row r="6333" spans="1:8" x14ac:dyDescent="0.35">
      <c r="A6333" s="45" t="s">
        <v>65</v>
      </c>
      <c r="B6333" s="45" t="s">
        <v>73</v>
      </c>
      <c r="C6333" s="45" t="s">
        <v>21</v>
      </c>
      <c r="D6333" s="45">
        <v>32</v>
      </c>
      <c r="E6333" s="45">
        <v>8.3991606200000003E-3</v>
      </c>
      <c r="F6333" s="45">
        <v>1.4344615399999999E-3</v>
      </c>
      <c r="G6333" s="45">
        <v>2.26851826E-3</v>
      </c>
      <c r="H6333" s="45">
        <v>4.6961803499999998E-3</v>
      </c>
    </row>
    <row r="6334" spans="1:8" x14ac:dyDescent="0.35">
      <c r="A6334" s="45" t="s">
        <v>65</v>
      </c>
      <c r="B6334" s="45" t="s">
        <v>72</v>
      </c>
      <c r="C6334" s="45" t="s">
        <v>22</v>
      </c>
      <c r="D6334" s="45">
        <v>133</v>
      </c>
      <c r="E6334" s="45">
        <v>6.97446718E-3</v>
      </c>
      <c r="F6334" s="45">
        <v>1.2227614999999999E-3</v>
      </c>
      <c r="G6334" s="45">
        <v>1.57981735E-3</v>
      </c>
      <c r="H6334" s="45">
        <v>4.1718878100000002E-3</v>
      </c>
    </row>
    <row r="6335" spans="1:8" x14ac:dyDescent="0.35">
      <c r="A6335" s="45" t="s">
        <v>65</v>
      </c>
      <c r="B6335" s="45" t="s">
        <v>73</v>
      </c>
      <c r="C6335" s="45" t="s">
        <v>22</v>
      </c>
      <c r="D6335" s="45">
        <v>19</v>
      </c>
      <c r="E6335" s="45">
        <v>8.2419588699999997E-3</v>
      </c>
      <c r="F6335" s="45">
        <v>1.0020709300000001E-3</v>
      </c>
      <c r="G6335" s="45">
        <v>1.8189568600000001E-3</v>
      </c>
      <c r="H6335" s="45">
        <v>5.4209305500000004E-3</v>
      </c>
    </row>
    <row r="6336" spans="1:8" x14ac:dyDescent="0.35">
      <c r="A6336" s="45" t="s">
        <v>65</v>
      </c>
      <c r="B6336" s="45" t="s">
        <v>72</v>
      </c>
      <c r="C6336" s="45" t="s">
        <v>23</v>
      </c>
      <c r="D6336" s="45">
        <v>229</v>
      </c>
      <c r="E6336" s="45">
        <v>6.8990576500000001E-3</v>
      </c>
      <c r="F6336" s="45">
        <v>1.3485057600000001E-3</v>
      </c>
      <c r="G6336" s="45">
        <v>1.56714962E-3</v>
      </c>
      <c r="H6336" s="45">
        <v>3.9834018200000003E-3</v>
      </c>
    </row>
    <row r="6337" spans="1:8" x14ac:dyDescent="0.35">
      <c r="A6337" s="45" t="s">
        <v>65</v>
      </c>
      <c r="B6337" s="45" t="s">
        <v>73</v>
      </c>
      <c r="C6337" s="45" t="s">
        <v>23</v>
      </c>
      <c r="D6337" s="45">
        <v>26</v>
      </c>
      <c r="E6337" s="45">
        <v>6.5495902100000001E-3</v>
      </c>
      <c r="F6337" s="45">
        <v>1.3145474799999999E-3</v>
      </c>
      <c r="G6337" s="45">
        <v>1.22596134E-3</v>
      </c>
      <c r="H6337" s="45">
        <v>4.0090809499999996E-3</v>
      </c>
    </row>
    <row r="6338" spans="1:8" x14ac:dyDescent="0.35">
      <c r="A6338" s="45" t="s">
        <v>65</v>
      </c>
      <c r="B6338" s="45" t="s">
        <v>72</v>
      </c>
      <c r="C6338" s="45" t="s">
        <v>24</v>
      </c>
      <c r="D6338" s="45">
        <v>371</v>
      </c>
      <c r="E6338" s="45">
        <v>6.8970872199999997E-3</v>
      </c>
      <c r="F6338" s="45">
        <v>7.2623391000000001E-4</v>
      </c>
      <c r="G6338" s="45">
        <v>1.6844798899999999E-3</v>
      </c>
      <c r="H6338" s="45">
        <v>4.4863729300000004E-3</v>
      </c>
    </row>
    <row r="6339" spans="1:8" x14ac:dyDescent="0.35">
      <c r="A6339" s="45" t="s">
        <v>65</v>
      </c>
      <c r="B6339" s="45" t="s">
        <v>73</v>
      </c>
      <c r="C6339" s="45" t="s">
        <v>24</v>
      </c>
      <c r="D6339" s="45">
        <v>75</v>
      </c>
      <c r="E6339" s="45">
        <v>6.2453701500000004E-3</v>
      </c>
      <c r="F6339" s="45">
        <v>7.0185158000000004E-4</v>
      </c>
      <c r="G6339" s="45">
        <v>1.9557096000000001E-3</v>
      </c>
      <c r="H6339" s="45">
        <v>3.5878083899999998E-3</v>
      </c>
    </row>
    <row r="6340" spans="1:8" x14ac:dyDescent="0.35">
      <c r="A6340" s="45" t="s">
        <v>65</v>
      </c>
      <c r="B6340" s="45" t="s">
        <v>72</v>
      </c>
      <c r="C6340" s="45" t="s">
        <v>25</v>
      </c>
      <c r="D6340" s="45">
        <v>350</v>
      </c>
      <c r="E6340" s="45">
        <v>6.58293626E-3</v>
      </c>
      <c r="F6340" s="45">
        <v>8.2122993E-4</v>
      </c>
      <c r="G6340" s="45">
        <v>1.38574713E-3</v>
      </c>
      <c r="H6340" s="45">
        <v>4.3759587499999997E-3</v>
      </c>
    </row>
    <row r="6341" spans="1:8" x14ac:dyDescent="0.35">
      <c r="A6341" s="45" t="s">
        <v>65</v>
      </c>
      <c r="B6341" s="45" t="s">
        <v>73</v>
      </c>
      <c r="C6341" s="45" t="s">
        <v>25</v>
      </c>
      <c r="D6341" s="45">
        <v>80</v>
      </c>
      <c r="E6341" s="45">
        <v>6.9855321600000003E-3</v>
      </c>
      <c r="F6341" s="45">
        <v>7.3987241999999998E-4</v>
      </c>
      <c r="G6341" s="45">
        <v>1.77821156E-3</v>
      </c>
      <c r="H6341" s="45">
        <v>4.4674476100000004E-3</v>
      </c>
    </row>
    <row r="6342" spans="1:8" x14ac:dyDescent="0.35">
      <c r="A6342" s="45" t="s">
        <v>65</v>
      </c>
      <c r="B6342" s="45" t="s">
        <v>72</v>
      </c>
      <c r="C6342" s="45" t="s">
        <v>26</v>
      </c>
      <c r="D6342" s="45">
        <v>191</v>
      </c>
      <c r="E6342" s="45">
        <v>5.6483297100000003E-3</v>
      </c>
      <c r="F6342" s="45">
        <v>6.0154865000000004E-4</v>
      </c>
      <c r="G6342" s="45">
        <v>1.1085657599999999E-3</v>
      </c>
      <c r="H6342" s="45">
        <v>3.9382148399999999E-3</v>
      </c>
    </row>
    <row r="6343" spans="1:8" x14ac:dyDescent="0.35">
      <c r="A6343" s="45" t="s">
        <v>65</v>
      </c>
      <c r="B6343" s="45" t="s">
        <v>73</v>
      </c>
      <c r="C6343" s="45" t="s">
        <v>26</v>
      </c>
      <c r="D6343" s="45">
        <v>13</v>
      </c>
      <c r="E6343" s="45">
        <v>5.8306621699999997E-3</v>
      </c>
      <c r="F6343" s="45">
        <v>5.9472916000000002E-4</v>
      </c>
      <c r="G6343" s="45">
        <v>1.3915595000000001E-3</v>
      </c>
      <c r="H6343" s="45">
        <v>3.84437307E-3</v>
      </c>
    </row>
    <row r="6344" spans="1:8" x14ac:dyDescent="0.35">
      <c r="A6344" s="45" t="s">
        <v>65</v>
      </c>
      <c r="B6344" s="45" t="s">
        <v>72</v>
      </c>
      <c r="C6344" s="45" t="s">
        <v>27</v>
      </c>
      <c r="D6344" s="45">
        <v>189</v>
      </c>
      <c r="E6344" s="45">
        <v>5.4689028600000003E-3</v>
      </c>
      <c r="F6344" s="45">
        <v>4.9529664000000004E-4</v>
      </c>
      <c r="G6344" s="45">
        <v>1.6070201500000001E-3</v>
      </c>
      <c r="H6344" s="45">
        <v>3.3665855899999999E-3</v>
      </c>
    </row>
    <row r="6345" spans="1:8" x14ac:dyDescent="0.35">
      <c r="A6345" s="45" t="s">
        <v>65</v>
      </c>
      <c r="B6345" s="45" t="s">
        <v>73</v>
      </c>
      <c r="C6345" s="45" t="s">
        <v>27</v>
      </c>
      <c r="D6345" s="45">
        <v>39</v>
      </c>
      <c r="E6345" s="45">
        <v>5.4582143599999997E-3</v>
      </c>
      <c r="F6345" s="45">
        <v>5.2795553000000003E-4</v>
      </c>
      <c r="G6345" s="45">
        <v>1.44853965E-3</v>
      </c>
      <c r="H6345" s="45">
        <v>3.4817186699999999E-3</v>
      </c>
    </row>
    <row r="6346" spans="1:8" x14ac:dyDescent="0.35">
      <c r="A6346" s="45" t="s">
        <v>65</v>
      </c>
      <c r="B6346" s="45" t="s">
        <v>72</v>
      </c>
      <c r="C6346" s="45" t="s">
        <v>28</v>
      </c>
      <c r="D6346" s="45">
        <v>348</v>
      </c>
      <c r="E6346" s="45">
        <v>6.2416517800000003E-3</v>
      </c>
      <c r="F6346" s="45">
        <v>8.9546058999999997E-4</v>
      </c>
      <c r="G6346" s="45">
        <v>1.5109485800000001E-3</v>
      </c>
      <c r="H6346" s="45">
        <v>3.8352421599999998E-3</v>
      </c>
    </row>
    <row r="6347" spans="1:8" x14ac:dyDescent="0.35">
      <c r="A6347" s="45" t="s">
        <v>65</v>
      </c>
      <c r="B6347" s="45" t="s">
        <v>73</v>
      </c>
      <c r="C6347" s="45" t="s">
        <v>28</v>
      </c>
      <c r="D6347" s="45">
        <v>67</v>
      </c>
      <c r="E6347" s="45">
        <v>5.3047260899999997E-3</v>
      </c>
      <c r="F6347" s="45">
        <v>7.8790057000000001E-4</v>
      </c>
      <c r="G6347" s="45">
        <v>1.5752830400000001E-3</v>
      </c>
      <c r="H6347" s="45">
        <v>2.94154203E-3</v>
      </c>
    </row>
    <row r="6348" spans="1:8" x14ac:dyDescent="0.35">
      <c r="A6348" s="45" t="s">
        <v>65</v>
      </c>
      <c r="B6348" s="45" t="s">
        <v>72</v>
      </c>
      <c r="C6348" s="45" t="s">
        <v>29</v>
      </c>
      <c r="D6348" s="45">
        <v>120</v>
      </c>
      <c r="E6348" s="45">
        <v>6.8049765900000002E-3</v>
      </c>
      <c r="F6348" s="45">
        <v>1.03896581E-3</v>
      </c>
      <c r="G6348" s="45">
        <v>1.8018901799999999E-3</v>
      </c>
      <c r="H6348" s="45">
        <v>3.9641201100000002E-3</v>
      </c>
    </row>
    <row r="6349" spans="1:8" x14ac:dyDescent="0.35">
      <c r="A6349" s="45" t="s">
        <v>65</v>
      </c>
      <c r="B6349" s="45" t="s">
        <v>73</v>
      </c>
      <c r="C6349" s="45" t="s">
        <v>29</v>
      </c>
      <c r="D6349" s="45">
        <v>20</v>
      </c>
      <c r="E6349" s="45">
        <v>7.0920137100000001E-3</v>
      </c>
      <c r="F6349" s="45">
        <v>1.0827544700000001E-3</v>
      </c>
      <c r="G6349" s="45">
        <v>1.7731479099999999E-3</v>
      </c>
      <c r="H6349" s="45">
        <v>4.2361109300000001E-3</v>
      </c>
    </row>
    <row r="6350" spans="1:8" x14ac:dyDescent="0.35">
      <c r="A6350" s="45" t="s">
        <v>65</v>
      </c>
      <c r="B6350" s="45" t="s">
        <v>72</v>
      </c>
      <c r="C6350" s="45" t="s">
        <v>30</v>
      </c>
      <c r="D6350" s="45">
        <v>1963</v>
      </c>
      <c r="E6350" s="45">
        <v>4.5287114800000002E-3</v>
      </c>
      <c r="F6350" s="45">
        <v>1.0253047100000001E-3</v>
      </c>
      <c r="G6350" s="45">
        <v>6.9334753000000002E-4</v>
      </c>
      <c r="H6350" s="45">
        <v>2.8100587699999998E-3</v>
      </c>
    </row>
    <row r="6351" spans="1:8" x14ac:dyDescent="0.35">
      <c r="A6351" s="45" t="s">
        <v>65</v>
      </c>
      <c r="B6351" s="45" t="s">
        <v>73</v>
      </c>
      <c r="C6351" s="45" t="s">
        <v>30</v>
      </c>
      <c r="D6351" s="45">
        <v>334</v>
      </c>
      <c r="E6351" s="45">
        <v>4.1010684500000002E-3</v>
      </c>
      <c r="F6351" s="45">
        <v>9.1989608000000002E-4</v>
      </c>
      <c r="G6351" s="45">
        <v>6.8637007999999995E-4</v>
      </c>
      <c r="H6351" s="45">
        <v>2.4948018400000002E-3</v>
      </c>
    </row>
    <row r="6352" spans="1:8" x14ac:dyDescent="0.35">
      <c r="A6352" s="45" t="s">
        <v>65</v>
      </c>
      <c r="B6352" s="45" t="s">
        <v>72</v>
      </c>
      <c r="C6352" s="45" t="s">
        <v>31</v>
      </c>
      <c r="D6352" s="45">
        <v>843</v>
      </c>
      <c r="E6352" s="45">
        <v>4.9384773099999998E-3</v>
      </c>
      <c r="F6352" s="45">
        <v>1.21010146E-3</v>
      </c>
      <c r="G6352" s="45">
        <v>5.1999558000000005E-4</v>
      </c>
      <c r="H6352" s="45">
        <v>3.2083797799999998E-3</v>
      </c>
    </row>
    <row r="6353" spans="1:8" x14ac:dyDescent="0.35">
      <c r="A6353" s="45" t="s">
        <v>65</v>
      </c>
      <c r="B6353" s="45" t="s">
        <v>73</v>
      </c>
      <c r="C6353" s="45" t="s">
        <v>31</v>
      </c>
      <c r="D6353" s="45">
        <v>135</v>
      </c>
      <c r="E6353" s="45">
        <v>4.6102535400000004E-3</v>
      </c>
      <c r="F6353" s="45">
        <v>1.2116767100000001E-3</v>
      </c>
      <c r="G6353" s="45">
        <v>4.6502031999999998E-4</v>
      </c>
      <c r="H6353" s="45">
        <v>2.9335559999999999E-3</v>
      </c>
    </row>
    <row r="6354" spans="1:8" x14ac:dyDescent="0.35">
      <c r="A6354" s="45" t="s">
        <v>65</v>
      </c>
      <c r="B6354" s="45" t="s">
        <v>72</v>
      </c>
      <c r="C6354" s="45" t="s">
        <v>159</v>
      </c>
      <c r="D6354" s="45">
        <v>354</v>
      </c>
      <c r="E6354" s="45">
        <v>5.8303251400000002E-3</v>
      </c>
      <c r="F6354" s="45">
        <v>1.0422549599999999E-3</v>
      </c>
      <c r="G6354" s="45">
        <v>9.9834540000000001E-4</v>
      </c>
      <c r="H6354" s="45">
        <v>3.78972432E-3</v>
      </c>
    </row>
    <row r="6355" spans="1:8" x14ac:dyDescent="0.35">
      <c r="A6355" s="45" t="s">
        <v>65</v>
      </c>
      <c r="B6355" s="45" t="s">
        <v>73</v>
      </c>
      <c r="C6355" s="45" t="s">
        <v>159</v>
      </c>
      <c r="D6355" s="45">
        <v>46</v>
      </c>
      <c r="E6355" s="45">
        <v>5.71557947E-3</v>
      </c>
      <c r="F6355" s="45">
        <v>1.10079486E-3</v>
      </c>
      <c r="G6355" s="45">
        <v>1.1314912800000001E-3</v>
      </c>
      <c r="H6355" s="45">
        <v>3.4832928499999999E-3</v>
      </c>
    </row>
    <row r="6356" spans="1:8" x14ac:dyDescent="0.35">
      <c r="A6356" s="45" t="s">
        <v>65</v>
      </c>
      <c r="B6356" s="45" t="s">
        <v>72</v>
      </c>
      <c r="C6356" s="45" t="s">
        <v>33</v>
      </c>
      <c r="D6356" s="45">
        <v>203</v>
      </c>
      <c r="E6356" s="45">
        <v>7.2535233000000001E-3</v>
      </c>
      <c r="F6356" s="45">
        <v>1.2298734099999999E-3</v>
      </c>
      <c r="G6356" s="45">
        <v>1.6119318999999999E-3</v>
      </c>
      <c r="H6356" s="45">
        <v>4.4117175400000003E-3</v>
      </c>
    </row>
    <row r="6357" spans="1:8" x14ac:dyDescent="0.35">
      <c r="A6357" s="45" t="s">
        <v>65</v>
      </c>
      <c r="B6357" s="45" t="s">
        <v>73</v>
      </c>
      <c r="C6357" s="45" t="s">
        <v>33</v>
      </c>
      <c r="D6357" s="45">
        <v>34</v>
      </c>
      <c r="E6357" s="45">
        <v>6.3892290800000003E-3</v>
      </c>
      <c r="F6357" s="45">
        <v>9.4498886000000005E-4</v>
      </c>
      <c r="G6357" s="45">
        <v>1.4511844299999999E-3</v>
      </c>
      <c r="H6357" s="45">
        <v>3.9930553000000002E-3</v>
      </c>
    </row>
    <row r="6358" spans="1:8" x14ac:dyDescent="0.35">
      <c r="A6358" s="45" t="s">
        <v>65</v>
      </c>
      <c r="B6358" s="45" t="s">
        <v>72</v>
      </c>
      <c r="C6358" s="45" t="s">
        <v>34</v>
      </c>
      <c r="D6358" s="45">
        <v>213</v>
      </c>
      <c r="E6358" s="45">
        <v>5.5368629199999998E-3</v>
      </c>
      <c r="F6358" s="45">
        <v>9.1489499999999999E-4</v>
      </c>
      <c r="G6358" s="45">
        <v>9.7287405E-4</v>
      </c>
      <c r="H6358" s="45">
        <v>3.6490933800000002E-3</v>
      </c>
    </row>
    <row r="6359" spans="1:8" x14ac:dyDescent="0.35">
      <c r="A6359" s="45" t="s">
        <v>65</v>
      </c>
      <c r="B6359" s="45" t="s">
        <v>73</v>
      </c>
      <c r="C6359" s="45" t="s">
        <v>34</v>
      </c>
      <c r="D6359" s="45">
        <v>35</v>
      </c>
      <c r="E6359" s="45">
        <v>5.2771161400000004E-3</v>
      </c>
      <c r="F6359" s="45">
        <v>7.9464263E-4</v>
      </c>
      <c r="G6359" s="45">
        <v>1.15972194E-3</v>
      </c>
      <c r="H6359" s="45">
        <v>3.3227510800000002E-3</v>
      </c>
    </row>
    <row r="6360" spans="1:8" x14ac:dyDescent="0.35">
      <c r="A6360" s="45" t="s">
        <v>65</v>
      </c>
      <c r="B6360" s="45" t="s">
        <v>72</v>
      </c>
      <c r="C6360" s="45" t="s">
        <v>35</v>
      </c>
      <c r="D6360" s="45">
        <v>305</v>
      </c>
      <c r="E6360" s="45">
        <v>5.7122416999999997E-3</v>
      </c>
      <c r="F6360" s="45">
        <v>7.7212332000000002E-4</v>
      </c>
      <c r="G6360" s="45">
        <v>1.10439413E-3</v>
      </c>
      <c r="H6360" s="45">
        <v>3.8357238099999999E-3</v>
      </c>
    </row>
    <row r="6361" spans="1:8" x14ac:dyDescent="0.35">
      <c r="A6361" s="45" t="s">
        <v>65</v>
      </c>
      <c r="B6361" s="45" t="s">
        <v>73</v>
      </c>
      <c r="C6361" s="45" t="s">
        <v>35</v>
      </c>
      <c r="D6361" s="45">
        <v>29</v>
      </c>
      <c r="E6361" s="45">
        <v>5.0666504899999996E-3</v>
      </c>
      <c r="F6361" s="45">
        <v>8.5488486000000002E-4</v>
      </c>
      <c r="G6361" s="45">
        <v>9.2353105000000002E-4</v>
      </c>
      <c r="H6361" s="45">
        <v>3.28823414E-3</v>
      </c>
    </row>
    <row r="6362" spans="1:8" x14ac:dyDescent="0.35">
      <c r="A6362" s="45" t="s">
        <v>65</v>
      </c>
      <c r="B6362" s="45" t="s">
        <v>72</v>
      </c>
      <c r="C6362" s="45" t="s">
        <v>57</v>
      </c>
      <c r="D6362" s="45">
        <v>4</v>
      </c>
      <c r="E6362" s="45">
        <v>6.2268515599999998E-3</v>
      </c>
      <c r="F6362" s="45">
        <v>2.4681708300000002E-3</v>
      </c>
      <c r="G6362" s="45">
        <v>2.5144673500000002E-3</v>
      </c>
      <c r="H6362" s="45">
        <v>1.2442128400000001E-3</v>
      </c>
    </row>
    <row r="6363" spans="1:8" x14ac:dyDescent="0.35">
      <c r="A6363" s="45" t="s">
        <v>65</v>
      </c>
      <c r="B6363" s="45" t="s">
        <v>72</v>
      </c>
      <c r="C6363" s="45" t="s">
        <v>36</v>
      </c>
      <c r="D6363" s="45">
        <v>369</v>
      </c>
      <c r="E6363" s="45">
        <v>6.2394293899999996E-3</v>
      </c>
      <c r="F6363" s="45">
        <v>8.9233263999999996E-4</v>
      </c>
      <c r="G6363" s="45">
        <v>1.03285256E-3</v>
      </c>
      <c r="H6363" s="45">
        <v>4.3142437100000004E-3</v>
      </c>
    </row>
    <row r="6364" spans="1:8" x14ac:dyDescent="0.35">
      <c r="A6364" s="45" t="s">
        <v>65</v>
      </c>
      <c r="B6364" s="45" t="s">
        <v>73</v>
      </c>
      <c r="C6364" s="45" t="s">
        <v>36</v>
      </c>
      <c r="D6364" s="45">
        <v>34</v>
      </c>
      <c r="E6364" s="45">
        <v>5.7638886300000001E-3</v>
      </c>
      <c r="F6364" s="45">
        <v>1.1315357099999999E-3</v>
      </c>
      <c r="G6364" s="45">
        <v>1.1717045700000001E-3</v>
      </c>
      <c r="H6364" s="45">
        <v>3.46064795E-3</v>
      </c>
    </row>
    <row r="6365" spans="1:8" x14ac:dyDescent="0.35">
      <c r="A6365" s="45" t="s">
        <v>65</v>
      </c>
      <c r="B6365" s="45" t="s">
        <v>72</v>
      </c>
      <c r="C6365" s="45" t="s">
        <v>37</v>
      </c>
      <c r="D6365" s="45">
        <v>452</v>
      </c>
      <c r="E6365" s="45">
        <v>5.7331354300000003E-3</v>
      </c>
      <c r="F6365" s="45">
        <v>1.1623492000000001E-3</v>
      </c>
      <c r="G6365" s="45">
        <v>9.3158469999999997E-4</v>
      </c>
      <c r="H6365" s="45">
        <v>3.6392010500000001E-3</v>
      </c>
    </row>
    <row r="6366" spans="1:8" x14ac:dyDescent="0.35">
      <c r="A6366" s="45" t="s">
        <v>65</v>
      </c>
      <c r="B6366" s="45" t="s">
        <v>73</v>
      </c>
      <c r="C6366" s="45" t="s">
        <v>37</v>
      </c>
      <c r="D6366" s="45">
        <v>52</v>
      </c>
      <c r="E6366" s="45">
        <v>4.9009523800000003E-3</v>
      </c>
      <c r="F6366" s="45">
        <v>1.11111088E-3</v>
      </c>
      <c r="G6366" s="45">
        <v>7.7056602000000001E-4</v>
      </c>
      <c r="H6366" s="45">
        <v>3.0192751000000001E-3</v>
      </c>
    </row>
    <row r="6367" spans="1:8" x14ac:dyDescent="0.35">
      <c r="A6367" s="45" t="s">
        <v>65</v>
      </c>
      <c r="B6367" s="45" t="s">
        <v>72</v>
      </c>
      <c r="C6367" s="45" t="s">
        <v>38</v>
      </c>
      <c r="D6367" s="45">
        <v>224</v>
      </c>
      <c r="E6367" s="45">
        <v>7.2086327699999999E-3</v>
      </c>
      <c r="F6367" s="45">
        <v>1.36889238E-3</v>
      </c>
      <c r="G6367" s="45">
        <v>1.5168751799999999E-3</v>
      </c>
      <c r="H6367" s="45">
        <v>4.3228647499999997E-3</v>
      </c>
    </row>
    <row r="6368" spans="1:8" x14ac:dyDescent="0.35">
      <c r="A6368" s="45" t="s">
        <v>65</v>
      </c>
      <c r="B6368" s="45" t="s">
        <v>73</v>
      </c>
      <c r="C6368" s="45" t="s">
        <v>38</v>
      </c>
      <c r="D6368" s="45">
        <v>23</v>
      </c>
      <c r="E6368" s="45">
        <v>6.7119562099999999E-3</v>
      </c>
      <c r="F6368" s="45">
        <v>1.53985482E-3</v>
      </c>
      <c r="G6368" s="45">
        <v>1.2359095899999999E-3</v>
      </c>
      <c r="H6368" s="45">
        <v>3.9361914500000003E-3</v>
      </c>
    </row>
    <row r="6369" spans="1:8" x14ac:dyDescent="0.35">
      <c r="A6369" s="45" t="s">
        <v>65</v>
      </c>
      <c r="B6369" s="45" t="s">
        <v>72</v>
      </c>
      <c r="C6369" s="45" t="s">
        <v>39</v>
      </c>
      <c r="D6369" s="45">
        <v>226</v>
      </c>
      <c r="E6369" s="45">
        <v>6.73903E-3</v>
      </c>
      <c r="F6369" s="45">
        <v>7.8703680000000002E-4</v>
      </c>
      <c r="G6369" s="45">
        <v>1.3360371299999999E-3</v>
      </c>
      <c r="H6369" s="45">
        <v>4.6159555999999999E-3</v>
      </c>
    </row>
    <row r="6370" spans="1:8" x14ac:dyDescent="0.35">
      <c r="A6370" s="45" t="s">
        <v>65</v>
      </c>
      <c r="B6370" s="45" t="s">
        <v>73</v>
      </c>
      <c r="C6370" s="45" t="s">
        <v>39</v>
      </c>
      <c r="D6370" s="45">
        <v>28</v>
      </c>
      <c r="E6370" s="45">
        <v>6.0238919800000004E-3</v>
      </c>
      <c r="F6370" s="45">
        <v>7.9654398999999998E-4</v>
      </c>
      <c r="G6370" s="45">
        <v>9.5734105999999999E-4</v>
      </c>
      <c r="H6370" s="45">
        <v>4.27000639E-3</v>
      </c>
    </row>
    <row r="6371" spans="1:8" x14ac:dyDescent="0.35">
      <c r="A6371" s="45" t="s">
        <v>65</v>
      </c>
      <c r="B6371" s="45" t="s">
        <v>72</v>
      </c>
      <c r="C6371" s="45" t="s">
        <v>40</v>
      </c>
      <c r="D6371" s="45">
        <v>325</v>
      </c>
      <c r="E6371" s="45">
        <v>5.0361108799999998E-3</v>
      </c>
      <c r="F6371" s="45">
        <v>1.0234684099999999E-3</v>
      </c>
      <c r="G6371" s="45">
        <v>5.3675189000000005E-4</v>
      </c>
      <c r="H6371" s="45">
        <v>3.4758900799999998E-3</v>
      </c>
    </row>
    <row r="6372" spans="1:8" x14ac:dyDescent="0.35">
      <c r="A6372" s="45" t="s">
        <v>65</v>
      </c>
      <c r="B6372" s="45" t="s">
        <v>73</v>
      </c>
      <c r="C6372" s="45" t="s">
        <v>40</v>
      </c>
      <c r="D6372" s="45">
        <v>48</v>
      </c>
      <c r="E6372" s="45">
        <v>4.6718265100000001E-3</v>
      </c>
      <c r="F6372" s="45">
        <v>9.7608004E-4</v>
      </c>
      <c r="G6372" s="45">
        <v>5.8521387999999996E-4</v>
      </c>
      <c r="H6372" s="45">
        <v>3.1105321699999998E-3</v>
      </c>
    </row>
    <row r="6373" spans="1:8" x14ac:dyDescent="0.35">
      <c r="A6373" s="45" t="s">
        <v>65</v>
      </c>
      <c r="B6373" s="45" t="s">
        <v>72</v>
      </c>
      <c r="C6373" s="45" t="s">
        <v>41</v>
      </c>
      <c r="D6373" s="45">
        <v>260</v>
      </c>
      <c r="E6373" s="45">
        <v>6.7249374400000003E-3</v>
      </c>
      <c r="F6373" s="45">
        <v>7.7786653000000005E-4</v>
      </c>
      <c r="G6373" s="45">
        <v>1.364316E-3</v>
      </c>
      <c r="H6373" s="45">
        <v>4.5827543799999999E-3</v>
      </c>
    </row>
    <row r="6374" spans="1:8" x14ac:dyDescent="0.35">
      <c r="A6374" s="45" t="s">
        <v>65</v>
      </c>
      <c r="B6374" s="45" t="s">
        <v>73</v>
      </c>
      <c r="C6374" s="45" t="s">
        <v>41</v>
      </c>
      <c r="D6374" s="45">
        <v>40</v>
      </c>
      <c r="E6374" s="45">
        <v>6.1626155100000003E-3</v>
      </c>
      <c r="F6374" s="45">
        <v>7.6128448999999998E-4</v>
      </c>
      <c r="G6374" s="45">
        <v>1.3851270600000001E-3</v>
      </c>
      <c r="H6374" s="45">
        <v>4.0162034800000001E-3</v>
      </c>
    </row>
    <row r="6375" spans="1:8" x14ac:dyDescent="0.35">
      <c r="A6375" s="45" t="s">
        <v>65</v>
      </c>
      <c r="B6375" s="45" t="s">
        <v>72</v>
      </c>
      <c r="C6375" s="45" t="s">
        <v>42</v>
      </c>
      <c r="D6375" s="45">
        <v>209</v>
      </c>
      <c r="E6375" s="45">
        <v>7.5154503400000003E-3</v>
      </c>
      <c r="F6375" s="45">
        <v>1.18991423E-3</v>
      </c>
      <c r="G6375" s="45">
        <v>1.74840488E-3</v>
      </c>
      <c r="H6375" s="45">
        <v>4.5771307200000002E-3</v>
      </c>
    </row>
    <row r="6376" spans="1:8" x14ac:dyDescent="0.35">
      <c r="A6376" s="45" t="s">
        <v>65</v>
      </c>
      <c r="B6376" s="45" t="s">
        <v>73</v>
      </c>
      <c r="C6376" s="45" t="s">
        <v>42</v>
      </c>
      <c r="D6376" s="45">
        <v>39</v>
      </c>
      <c r="E6376" s="45">
        <v>6.0108022499999999E-3</v>
      </c>
      <c r="F6376" s="45">
        <v>1.36633402E-3</v>
      </c>
      <c r="G6376" s="45">
        <v>1.6544988E-3</v>
      </c>
      <c r="H6376" s="45">
        <v>2.9899688999999998E-3</v>
      </c>
    </row>
    <row r="6377" spans="1:8" x14ac:dyDescent="0.35">
      <c r="A6377" s="45" t="s">
        <v>65</v>
      </c>
      <c r="B6377" s="45" t="s">
        <v>72</v>
      </c>
      <c r="C6377" s="45" t="s">
        <v>43</v>
      </c>
      <c r="D6377" s="45">
        <v>180</v>
      </c>
      <c r="E6377" s="45">
        <v>7.3297965499999999E-3</v>
      </c>
      <c r="F6377" s="45">
        <v>1.1061597400000001E-3</v>
      </c>
      <c r="G6377" s="45">
        <v>1.4884899899999999E-3</v>
      </c>
      <c r="H6377" s="45">
        <v>4.7351463600000003E-3</v>
      </c>
    </row>
    <row r="6378" spans="1:8" x14ac:dyDescent="0.35">
      <c r="A6378" s="45" t="s">
        <v>65</v>
      </c>
      <c r="B6378" s="45" t="s">
        <v>73</v>
      </c>
      <c r="C6378" s="45" t="s">
        <v>43</v>
      </c>
      <c r="D6378" s="45">
        <v>35</v>
      </c>
      <c r="E6378" s="45">
        <v>5.5882934400000002E-3</v>
      </c>
      <c r="F6378" s="45">
        <v>8.9384898000000003E-4</v>
      </c>
      <c r="G6378" s="45">
        <v>1.1015209E-3</v>
      </c>
      <c r="H6378" s="45">
        <v>3.5929230499999998E-3</v>
      </c>
    </row>
    <row r="6379" spans="1:8" x14ac:dyDescent="0.35">
      <c r="A6379" s="45" t="s">
        <v>65</v>
      </c>
      <c r="B6379" s="45" t="s">
        <v>72</v>
      </c>
      <c r="C6379" s="45" t="s">
        <v>44</v>
      </c>
      <c r="D6379" s="45">
        <v>110</v>
      </c>
      <c r="E6379" s="45">
        <v>8.6731900000000008E-3</v>
      </c>
      <c r="F6379" s="45">
        <v>9.9473881999999998E-4</v>
      </c>
      <c r="G6379" s="45">
        <v>1.1923398300000001E-3</v>
      </c>
      <c r="H6379" s="45">
        <v>6.4861108899999997E-3</v>
      </c>
    </row>
    <row r="6380" spans="1:8" x14ac:dyDescent="0.35">
      <c r="A6380" s="45" t="s">
        <v>65</v>
      </c>
      <c r="B6380" s="45" t="s">
        <v>73</v>
      </c>
      <c r="C6380" s="45" t="s">
        <v>44</v>
      </c>
      <c r="D6380" s="45">
        <v>15</v>
      </c>
      <c r="E6380" s="45">
        <v>8.6890430000000005E-3</v>
      </c>
      <c r="F6380" s="45">
        <v>9.8688245000000006E-4</v>
      </c>
      <c r="G6380" s="45">
        <v>1.5370367499999999E-3</v>
      </c>
      <c r="H6380" s="45">
        <v>6.1651232800000004E-3</v>
      </c>
    </row>
    <row r="6381" spans="1:8" x14ac:dyDescent="0.35">
      <c r="A6381" s="45" t="s">
        <v>65</v>
      </c>
      <c r="B6381" s="45" t="s">
        <v>72</v>
      </c>
      <c r="C6381" s="45" t="s">
        <v>45</v>
      </c>
      <c r="D6381" s="45">
        <v>291</v>
      </c>
      <c r="E6381" s="45">
        <v>6.8006631800000003E-3</v>
      </c>
      <c r="F6381" s="45">
        <v>1.3294273600000001E-3</v>
      </c>
      <c r="G6381" s="45">
        <v>1.39684333E-3</v>
      </c>
      <c r="H6381" s="45">
        <v>4.0743920300000003E-3</v>
      </c>
    </row>
    <row r="6382" spans="1:8" x14ac:dyDescent="0.35">
      <c r="A6382" s="45" t="s">
        <v>65</v>
      </c>
      <c r="B6382" s="45" t="s">
        <v>73</v>
      </c>
      <c r="C6382" s="45" t="s">
        <v>45</v>
      </c>
      <c r="D6382" s="45">
        <v>37</v>
      </c>
      <c r="E6382" s="45">
        <v>6.4846093699999999E-3</v>
      </c>
      <c r="F6382" s="45">
        <v>1.3013011200000001E-3</v>
      </c>
      <c r="G6382" s="45">
        <v>1.2343591300000001E-3</v>
      </c>
      <c r="H6382" s="45">
        <v>3.9489487199999996E-3</v>
      </c>
    </row>
    <row r="6383" spans="1:8" x14ac:dyDescent="0.35">
      <c r="A6383" s="45" t="s">
        <v>65</v>
      </c>
      <c r="B6383" s="45" t="s">
        <v>72</v>
      </c>
      <c r="C6383" s="45" t="s">
        <v>46</v>
      </c>
      <c r="D6383" s="45">
        <v>170</v>
      </c>
      <c r="E6383" s="45">
        <v>6.8112061800000004E-3</v>
      </c>
      <c r="F6383" s="45">
        <v>8.6962121999999999E-4</v>
      </c>
      <c r="G6383" s="45">
        <v>1.2706288299999999E-3</v>
      </c>
      <c r="H6383" s="45">
        <v>4.6709556400000001E-3</v>
      </c>
    </row>
    <row r="6384" spans="1:8" x14ac:dyDescent="0.35">
      <c r="A6384" s="45" t="s">
        <v>65</v>
      </c>
      <c r="B6384" s="45" t="s">
        <v>73</v>
      </c>
      <c r="C6384" s="45" t="s">
        <v>46</v>
      </c>
      <c r="D6384" s="45">
        <v>16</v>
      </c>
      <c r="E6384" s="45">
        <v>6.6399013399999996E-3</v>
      </c>
      <c r="F6384" s="45">
        <v>7.2048583999999999E-4</v>
      </c>
      <c r="G6384" s="45">
        <v>1.3491026799999999E-3</v>
      </c>
      <c r="H6384" s="45">
        <v>4.5703121900000001E-3</v>
      </c>
    </row>
    <row r="6385" spans="1:8" x14ac:dyDescent="0.35">
      <c r="A6385" s="45" t="s">
        <v>65</v>
      </c>
      <c r="B6385" s="45" t="s">
        <v>72</v>
      </c>
      <c r="C6385" s="45" t="s">
        <v>47</v>
      </c>
      <c r="D6385" s="45">
        <v>116</v>
      </c>
      <c r="E6385" s="45">
        <v>6.8996445800000002E-3</v>
      </c>
      <c r="F6385" s="45">
        <v>3.3534856E-4</v>
      </c>
      <c r="G6385" s="45">
        <v>1.86731697E-3</v>
      </c>
      <c r="H6385" s="45">
        <v>4.6854044499999997E-3</v>
      </c>
    </row>
    <row r="6386" spans="1:8" x14ac:dyDescent="0.35">
      <c r="A6386" s="45" t="s">
        <v>65</v>
      </c>
      <c r="B6386" s="45" t="s">
        <v>73</v>
      </c>
      <c r="C6386" s="45" t="s">
        <v>47</v>
      </c>
      <c r="D6386" s="45">
        <v>21</v>
      </c>
      <c r="E6386" s="45">
        <v>5.7005068000000004E-3</v>
      </c>
      <c r="F6386" s="45">
        <v>9.0938879999999996E-5</v>
      </c>
      <c r="G6386" s="45">
        <v>1.5382493600000001E-3</v>
      </c>
      <c r="H6386" s="45">
        <v>4.0602952300000002E-3</v>
      </c>
    </row>
    <row r="6387" spans="1:8" x14ac:dyDescent="0.35">
      <c r="A6387" s="45" t="s">
        <v>65</v>
      </c>
      <c r="B6387" s="45" t="s">
        <v>72</v>
      </c>
      <c r="C6387" s="45" t="s">
        <v>48</v>
      </c>
      <c r="D6387" s="45">
        <v>415</v>
      </c>
      <c r="E6387" s="45">
        <v>6.0531010499999998E-3</v>
      </c>
      <c r="F6387" s="45">
        <v>1.1547018900000001E-3</v>
      </c>
      <c r="G6387" s="45">
        <v>8.657405E-4</v>
      </c>
      <c r="H6387" s="45">
        <v>4.0326581699999999E-3</v>
      </c>
    </row>
    <row r="6388" spans="1:8" x14ac:dyDescent="0.35">
      <c r="A6388" s="45" t="s">
        <v>65</v>
      </c>
      <c r="B6388" s="45" t="s">
        <v>73</v>
      </c>
      <c r="C6388" s="45" t="s">
        <v>48</v>
      </c>
      <c r="D6388" s="45">
        <v>39</v>
      </c>
      <c r="E6388" s="45">
        <v>5.6718895899999996E-3</v>
      </c>
      <c r="F6388" s="45">
        <v>1.13218156E-3</v>
      </c>
      <c r="G6388" s="45">
        <v>7.9415932000000003E-4</v>
      </c>
      <c r="H6388" s="45">
        <v>3.7455481900000001E-3</v>
      </c>
    </row>
    <row r="6389" spans="1:8" x14ac:dyDescent="0.35">
      <c r="A6389" s="45" t="s">
        <v>65</v>
      </c>
      <c r="B6389" s="45" t="s">
        <v>72</v>
      </c>
      <c r="C6389" s="45" t="s">
        <v>49</v>
      </c>
      <c r="D6389" s="45">
        <v>325</v>
      </c>
      <c r="E6389" s="45">
        <v>7.7657760999999999E-3</v>
      </c>
      <c r="F6389" s="45">
        <v>1.12528467E-3</v>
      </c>
      <c r="G6389" s="45">
        <v>1.1218658599999999E-3</v>
      </c>
      <c r="H6389" s="45">
        <v>5.5186251099999997E-3</v>
      </c>
    </row>
    <row r="6390" spans="1:8" x14ac:dyDescent="0.35">
      <c r="A6390" s="45" t="s">
        <v>65</v>
      </c>
      <c r="B6390" s="45" t="s">
        <v>73</v>
      </c>
      <c r="C6390" s="45" t="s">
        <v>49</v>
      </c>
      <c r="D6390" s="45">
        <v>40</v>
      </c>
      <c r="E6390" s="45">
        <v>7.7861688099999998E-3</v>
      </c>
      <c r="F6390" s="45">
        <v>1.03385391E-3</v>
      </c>
      <c r="G6390" s="45">
        <v>1.52314789E-3</v>
      </c>
      <c r="H6390" s="45">
        <v>5.2291664500000003E-3</v>
      </c>
    </row>
    <row r="6391" spans="1:8" x14ac:dyDescent="0.35">
      <c r="A6391" s="45" t="s">
        <v>65</v>
      </c>
      <c r="B6391" s="45" t="s">
        <v>72</v>
      </c>
      <c r="C6391" s="45" t="s">
        <v>50</v>
      </c>
      <c r="D6391" s="45">
        <v>159</v>
      </c>
      <c r="E6391" s="45">
        <v>7.2416576600000003E-3</v>
      </c>
      <c r="F6391" s="45">
        <v>7.1519019999999995E-4</v>
      </c>
      <c r="G6391" s="45">
        <v>1.9476470899999999E-3</v>
      </c>
      <c r="H6391" s="45">
        <v>4.5788199600000001E-3</v>
      </c>
    </row>
    <row r="6392" spans="1:8" x14ac:dyDescent="0.35">
      <c r="A6392" s="45" t="s">
        <v>65</v>
      </c>
      <c r="B6392" s="45" t="s">
        <v>73</v>
      </c>
      <c r="C6392" s="45" t="s">
        <v>50</v>
      </c>
      <c r="D6392" s="45">
        <v>14</v>
      </c>
      <c r="E6392" s="45">
        <v>5.52579349E-3</v>
      </c>
      <c r="F6392" s="45">
        <v>7.1759224999999995E-4</v>
      </c>
      <c r="G6392" s="45">
        <v>1.6939482100000001E-3</v>
      </c>
      <c r="H6392" s="45">
        <v>3.1142524699999999E-3</v>
      </c>
    </row>
    <row r="6393" spans="1:8" x14ac:dyDescent="0.35">
      <c r="A6393" s="45" t="s">
        <v>65</v>
      </c>
      <c r="B6393" s="45" t="s">
        <v>72</v>
      </c>
      <c r="C6393" s="45" t="s">
        <v>51</v>
      </c>
      <c r="D6393" s="45">
        <v>272</v>
      </c>
      <c r="E6393" s="45">
        <v>5.8963522199999997E-3</v>
      </c>
      <c r="F6393" s="45">
        <v>1.02524146E-3</v>
      </c>
      <c r="G6393" s="45">
        <v>8.0758928000000002E-4</v>
      </c>
      <c r="H6393" s="45">
        <v>4.0635209999999996E-3</v>
      </c>
    </row>
    <row r="6394" spans="1:8" x14ac:dyDescent="0.35">
      <c r="A6394" s="45" t="s">
        <v>65</v>
      </c>
      <c r="B6394" s="45" t="s">
        <v>73</v>
      </c>
      <c r="C6394" s="45" t="s">
        <v>51</v>
      </c>
      <c r="D6394" s="45">
        <v>42</v>
      </c>
      <c r="E6394" s="45">
        <v>6.4351849399999998E-3</v>
      </c>
      <c r="F6394" s="45">
        <v>1.1830354599999999E-3</v>
      </c>
      <c r="G6394" s="45">
        <v>1.0041884800000001E-3</v>
      </c>
      <c r="H6394" s="45">
        <v>4.2479605399999999E-3</v>
      </c>
    </row>
    <row r="6395" spans="1:8" x14ac:dyDescent="0.35">
      <c r="A6395" s="45" t="s">
        <v>65</v>
      </c>
      <c r="B6395" s="45" t="s">
        <v>72</v>
      </c>
      <c r="C6395" s="45" t="s">
        <v>52</v>
      </c>
      <c r="D6395" s="45">
        <v>317</v>
      </c>
      <c r="E6395" s="45">
        <v>4.7181326999999997E-3</v>
      </c>
      <c r="F6395" s="45">
        <v>8.9751990000000003E-4</v>
      </c>
      <c r="G6395" s="45">
        <v>5.7852092000000002E-4</v>
      </c>
      <c r="H6395" s="45">
        <v>3.24209142E-3</v>
      </c>
    </row>
    <row r="6396" spans="1:8" x14ac:dyDescent="0.35">
      <c r="A6396" s="45" t="s">
        <v>65</v>
      </c>
      <c r="B6396" s="45" t="s">
        <v>73</v>
      </c>
      <c r="C6396" s="45" t="s">
        <v>52</v>
      </c>
      <c r="D6396" s="45">
        <v>33</v>
      </c>
      <c r="E6396" s="45">
        <v>3.8871349899999999E-3</v>
      </c>
      <c r="F6396" s="45">
        <v>8.1719951000000003E-4</v>
      </c>
      <c r="G6396" s="45">
        <v>4.9838642000000002E-4</v>
      </c>
      <c r="H6396" s="45">
        <v>2.5715485800000002E-3</v>
      </c>
    </row>
    <row r="6397" spans="1:8" x14ac:dyDescent="0.35">
      <c r="A6397" s="45" t="s">
        <v>65</v>
      </c>
      <c r="B6397" s="45" t="s">
        <v>72</v>
      </c>
      <c r="C6397" s="45" t="s">
        <v>53</v>
      </c>
      <c r="D6397" s="45">
        <v>112</v>
      </c>
      <c r="E6397" s="45">
        <v>6.4947087499999997E-3</v>
      </c>
      <c r="F6397" s="45">
        <v>8.5090089000000005E-4</v>
      </c>
      <c r="G6397" s="45">
        <v>1.35468311E-3</v>
      </c>
      <c r="H6397" s="45">
        <v>4.2891242599999999E-3</v>
      </c>
    </row>
    <row r="6398" spans="1:8" x14ac:dyDescent="0.35">
      <c r="A6398" s="45" t="s">
        <v>65</v>
      </c>
      <c r="B6398" s="45" t="s">
        <v>73</v>
      </c>
      <c r="C6398" s="45" t="s">
        <v>53</v>
      </c>
      <c r="D6398" s="45">
        <v>16</v>
      </c>
      <c r="E6398" s="45">
        <v>6.2738713E-3</v>
      </c>
      <c r="F6398" s="45">
        <v>6.5827520999999997E-4</v>
      </c>
      <c r="G6398" s="45">
        <v>1.2565102299999999E-3</v>
      </c>
      <c r="H6398" s="45">
        <v>4.3590854099999996E-3</v>
      </c>
    </row>
    <row r="6399" spans="1:8" x14ac:dyDescent="0.35">
      <c r="A6399" s="45" t="s">
        <v>65</v>
      </c>
      <c r="B6399" s="45" t="s">
        <v>72</v>
      </c>
      <c r="C6399" s="45" t="s">
        <v>54</v>
      </c>
      <c r="D6399" s="45">
        <v>758</v>
      </c>
      <c r="E6399" s="45">
        <v>4.6632064299999996E-3</v>
      </c>
      <c r="F6399" s="45">
        <v>1.00245505E-3</v>
      </c>
      <c r="G6399" s="45">
        <v>7.6624009999999999E-4</v>
      </c>
      <c r="H6399" s="45">
        <v>2.8945107799999998E-3</v>
      </c>
    </row>
    <row r="6400" spans="1:8" x14ac:dyDescent="0.35">
      <c r="A6400" s="45" t="s">
        <v>65</v>
      </c>
      <c r="B6400" s="45" t="s">
        <v>73</v>
      </c>
      <c r="C6400" s="45" t="s">
        <v>54</v>
      </c>
      <c r="D6400" s="45">
        <v>79</v>
      </c>
      <c r="E6400" s="45">
        <v>4.6718234600000002E-3</v>
      </c>
      <c r="F6400" s="45">
        <v>1.1311823699999999E-3</v>
      </c>
      <c r="G6400" s="45">
        <v>7.0045100000000005E-4</v>
      </c>
      <c r="H6400" s="45">
        <v>2.8401896499999999E-3</v>
      </c>
    </row>
    <row r="6401" spans="1:8" x14ac:dyDescent="0.35">
      <c r="A6401" s="45" t="s">
        <v>65</v>
      </c>
      <c r="B6401" s="45" t="s">
        <v>72</v>
      </c>
      <c r="C6401" s="45" t="s">
        <v>55</v>
      </c>
      <c r="D6401" s="45">
        <v>184</v>
      </c>
      <c r="E6401" s="45">
        <v>6.24811269E-3</v>
      </c>
      <c r="F6401" s="45">
        <v>9.7870093000000007E-4</v>
      </c>
      <c r="G6401" s="45">
        <v>1.4860102100000001E-3</v>
      </c>
      <c r="H6401" s="45">
        <v>3.78340101E-3</v>
      </c>
    </row>
    <row r="6402" spans="1:8" x14ac:dyDescent="0.35">
      <c r="A6402" s="45" t="s">
        <v>65</v>
      </c>
      <c r="B6402" s="45" t="s">
        <v>73</v>
      </c>
      <c r="C6402" s="45" t="s">
        <v>55</v>
      </c>
      <c r="D6402" s="45">
        <v>30</v>
      </c>
      <c r="E6402" s="45">
        <v>5.78510772E-3</v>
      </c>
      <c r="F6402" s="45">
        <v>9.4753063999999997E-4</v>
      </c>
      <c r="G6402" s="45">
        <v>1.81712944E-3</v>
      </c>
      <c r="H6402" s="45">
        <v>3.0204473499999998E-3</v>
      </c>
    </row>
    <row r="6403" spans="1:8" x14ac:dyDescent="0.35">
      <c r="A6403" s="45" t="s">
        <v>65</v>
      </c>
      <c r="B6403" s="45" t="s">
        <v>72</v>
      </c>
      <c r="C6403" s="45" t="s">
        <v>56</v>
      </c>
      <c r="D6403" s="45">
        <v>603</v>
      </c>
      <c r="E6403" s="45">
        <v>5.69371483E-3</v>
      </c>
      <c r="F6403" s="45">
        <v>1.1137020899999999E-3</v>
      </c>
      <c r="G6403" s="45">
        <v>9.5686667000000004E-4</v>
      </c>
      <c r="H6403" s="45">
        <v>3.6231456000000001E-3</v>
      </c>
    </row>
    <row r="6404" spans="1:8" x14ac:dyDescent="0.35">
      <c r="A6404" s="45" t="s">
        <v>65</v>
      </c>
      <c r="B6404" s="45" t="s">
        <v>73</v>
      </c>
      <c r="C6404" s="45" t="s">
        <v>56</v>
      </c>
      <c r="D6404" s="45">
        <v>38</v>
      </c>
      <c r="E6404" s="45">
        <v>5.1906674300000004E-3</v>
      </c>
      <c r="F6404" s="45">
        <v>1.20339882E-3</v>
      </c>
      <c r="G6404" s="45">
        <v>9.4024098000000005E-4</v>
      </c>
      <c r="H6404" s="45">
        <v>3.0470270600000001E-3</v>
      </c>
    </row>
    <row r="6405" spans="1:8" x14ac:dyDescent="0.35">
      <c r="A6405" s="45" t="s">
        <v>66</v>
      </c>
      <c r="B6405" s="45" t="s">
        <v>72</v>
      </c>
      <c r="C6405" s="45" t="s">
        <v>9</v>
      </c>
      <c r="D6405" s="45">
        <v>12940</v>
      </c>
      <c r="E6405" s="45">
        <v>6.0191595899999999E-3</v>
      </c>
      <c r="F6405" s="45">
        <v>9.9411611999999992E-4</v>
      </c>
      <c r="G6405" s="45">
        <v>1.06974831E-3</v>
      </c>
      <c r="H6405" s="45">
        <v>3.9551757099999998E-3</v>
      </c>
    </row>
    <row r="6406" spans="1:8" x14ac:dyDescent="0.35">
      <c r="A6406" s="45" t="s">
        <v>66</v>
      </c>
      <c r="B6406" s="45" t="s">
        <v>73</v>
      </c>
      <c r="C6406" s="45" t="s">
        <v>9</v>
      </c>
      <c r="D6406" s="45">
        <v>1693</v>
      </c>
      <c r="E6406" s="45">
        <v>5.5061962900000002E-3</v>
      </c>
      <c r="F6406" s="45">
        <v>9.4510185999999998E-4</v>
      </c>
      <c r="G6406" s="45">
        <v>1.09867541E-3</v>
      </c>
      <c r="H6406" s="45">
        <v>3.4622544799999999E-3</v>
      </c>
    </row>
    <row r="6407" spans="1:8" x14ac:dyDescent="0.35">
      <c r="A6407" s="45" t="s">
        <v>66</v>
      </c>
      <c r="B6407" s="45" t="s">
        <v>72</v>
      </c>
      <c r="C6407" s="45" t="s">
        <v>14</v>
      </c>
      <c r="D6407" s="45">
        <v>249</v>
      </c>
      <c r="E6407" s="45">
        <v>5.9053805399999996E-3</v>
      </c>
      <c r="F6407" s="45">
        <v>1.1550365600000001E-3</v>
      </c>
      <c r="G6407" s="45">
        <v>1.0804326000000001E-3</v>
      </c>
      <c r="H6407" s="45">
        <v>3.6699109000000001E-3</v>
      </c>
    </row>
    <row r="6408" spans="1:8" x14ac:dyDescent="0.35">
      <c r="A6408" s="45" t="s">
        <v>66</v>
      </c>
      <c r="B6408" s="45" t="s">
        <v>73</v>
      </c>
      <c r="C6408" s="45" t="s">
        <v>14</v>
      </c>
      <c r="D6408" s="45">
        <v>26</v>
      </c>
      <c r="E6408" s="45">
        <v>4.9430197299999996E-3</v>
      </c>
      <c r="F6408" s="45">
        <v>1.0434470500000001E-3</v>
      </c>
      <c r="G6408" s="45">
        <v>1.0723822299999999E-3</v>
      </c>
      <c r="H6408" s="45">
        <v>2.8271899799999999E-3</v>
      </c>
    </row>
    <row r="6409" spans="1:8" x14ac:dyDescent="0.35">
      <c r="A6409" s="45" t="s">
        <v>66</v>
      </c>
      <c r="B6409" s="45" t="s">
        <v>72</v>
      </c>
      <c r="C6409" s="45" t="s">
        <v>15</v>
      </c>
      <c r="D6409" s="45">
        <v>119</v>
      </c>
      <c r="E6409" s="45">
        <v>7.2266960000000003E-3</v>
      </c>
      <c r="F6409" s="45">
        <v>1.44131241E-3</v>
      </c>
      <c r="G6409" s="45">
        <v>1.5396434099999999E-3</v>
      </c>
      <c r="H6409" s="45">
        <v>4.2457396999999999E-3</v>
      </c>
    </row>
    <row r="6410" spans="1:8" x14ac:dyDescent="0.35">
      <c r="A6410" s="45" t="s">
        <v>66</v>
      </c>
      <c r="B6410" s="45" t="s">
        <v>73</v>
      </c>
      <c r="C6410" s="45" t="s">
        <v>15</v>
      </c>
      <c r="D6410" s="45">
        <v>36</v>
      </c>
      <c r="E6410" s="45">
        <v>5.3051052000000001E-3</v>
      </c>
      <c r="F6410" s="45">
        <v>9.3139118999999995E-4</v>
      </c>
      <c r="G6410" s="45">
        <v>1.2043464599999999E-3</v>
      </c>
      <c r="H6410" s="45">
        <v>3.16936704E-3</v>
      </c>
    </row>
    <row r="6411" spans="1:8" x14ac:dyDescent="0.35">
      <c r="A6411" s="45" t="s">
        <v>66</v>
      </c>
      <c r="B6411" s="45" t="s">
        <v>72</v>
      </c>
      <c r="C6411" s="45" t="s">
        <v>16</v>
      </c>
      <c r="D6411" s="45">
        <v>196</v>
      </c>
      <c r="E6411" s="45">
        <v>5.6260036400000001E-3</v>
      </c>
      <c r="F6411" s="45">
        <v>8.1809782999999999E-4</v>
      </c>
      <c r="G6411" s="45">
        <v>6.4100267999999999E-4</v>
      </c>
      <c r="H6411" s="45">
        <v>4.1669026200000002E-3</v>
      </c>
    </row>
    <row r="6412" spans="1:8" x14ac:dyDescent="0.35">
      <c r="A6412" s="45" t="s">
        <v>66</v>
      </c>
      <c r="B6412" s="45" t="s">
        <v>73</v>
      </c>
      <c r="C6412" s="45" t="s">
        <v>16</v>
      </c>
      <c r="D6412" s="45">
        <v>24</v>
      </c>
      <c r="E6412" s="45">
        <v>5.4624804900000002E-3</v>
      </c>
      <c r="F6412" s="45">
        <v>7.8510774999999999E-4</v>
      </c>
      <c r="G6412" s="45">
        <v>4.9575591999999997E-4</v>
      </c>
      <c r="H6412" s="45">
        <v>4.1816162799999997E-3</v>
      </c>
    </row>
    <row r="6413" spans="1:8" x14ac:dyDescent="0.35">
      <c r="A6413" s="45" t="s">
        <v>66</v>
      </c>
      <c r="B6413" s="45" t="s">
        <v>72</v>
      </c>
      <c r="C6413" s="45" t="s">
        <v>17</v>
      </c>
      <c r="D6413" s="45">
        <v>186</v>
      </c>
      <c r="E6413" s="45">
        <v>6.48602376E-3</v>
      </c>
      <c r="F6413" s="45">
        <v>7.9736632E-4</v>
      </c>
      <c r="G6413" s="45">
        <v>8.4142246999999995E-4</v>
      </c>
      <c r="H6413" s="45">
        <v>4.8472344299999998E-3</v>
      </c>
    </row>
    <row r="6414" spans="1:8" x14ac:dyDescent="0.35">
      <c r="A6414" s="45" t="s">
        <v>66</v>
      </c>
      <c r="B6414" s="45" t="s">
        <v>73</v>
      </c>
      <c r="C6414" s="45" t="s">
        <v>17</v>
      </c>
      <c r="D6414" s="45">
        <v>26</v>
      </c>
      <c r="E6414" s="45">
        <v>6.2620189799999998E-3</v>
      </c>
      <c r="F6414" s="45">
        <v>8.0172697000000003E-4</v>
      </c>
      <c r="G6414" s="45">
        <v>8.5915220999999999E-4</v>
      </c>
      <c r="H6414" s="45">
        <v>4.6011394399999997E-3</v>
      </c>
    </row>
    <row r="6415" spans="1:8" x14ac:dyDescent="0.35">
      <c r="A6415" s="45" t="s">
        <v>66</v>
      </c>
      <c r="B6415" s="45" t="s">
        <v>72</v>
      </c>
      <c r="C6415" s="45" t="s">
        <v>18</v>
      </c>
      <c r="D6415" s="45">
        <v>188</v>
      </c>
      <c r="E6415" s="45">
        <v>7.0812399100000003E-3</v>
      </c>
      <c r="F6415" s="45">
        <v>7.9356260999999999E-4</v>
      </c>
      <c r="G6415" s="45">
        <v>1.24969194E-3</v>
      </c>
      <c r="H6415" s="45">
        <v>5.0379848799999996E-3</v>
      </c>
    </row>
    <row r="6416" spans="1:8" x14ac:dyDescent="0.35">
      <c r="A6416" s="45" t="s">
        <v>66</v>
      </c>
      <c r="B6416" s="45" t="s">
        <v>73</v>
      </c>
      <c r="C6416" s="45" t="s">
        <v>18</v>
      </c>
      <c r="D6416" s="45">
        <v>16</v>
      </c>
      <c r="E6416" s="45">
        <v>4.6325229900000004E-3</v>
      </c>
      <c r="F6416" s="45">
        <v>7.4725094999999997E-4</v>
      </c>
      <c r="G6416" s="45">
        <v>7.8341987000000004E-4</v>
      </c>
      <c r="H6416" s="45">
        <v>3.1018516400000001E-3</v>
      </c>
    </row>
    <row r="6417" spans="1:8" x14ac:dyDescent="0.35">
      <c r="A6417" s="45" t="s">
        <v>66</v>
      </c>
      <c r="B6417" s="45" t="s">
        <v>72</v>
      </c>
      <c r="C6417" s="45" t="s">
        <v>19</v>
      </c>
      <c r="D6417" s="45">
        <v>206</v>
      </c>
      <c r="E6417" s="45">
        <v>6.3820902899999997E-3</v>
      </c>
      <c r="F6417" s="45">
        <v>1.1409450099999999E-3</v>
      </c>
      <c r="G6417" s="45">
        <v>1.0267212799999999E-3</v>
      </c>
      <c r="H6417" s="45">
        <v>4.2144235299999997E-3</v>
      </c>
    </row>
    <row r="6418" spans="1:8" x14ac:dyDescent="0.35">
      <c r="A6418" s="45" t="s">
        <v>66</v>
      </c>
      <c r="B6418" s="45" t="s">
        <v>73</v>
      </c>
      <c r="C6418" s="45" t="s">
        <v>19</v>
      </c>
      <c r="D6418" s="45">
        <v>13</v>
      </c>
      <c r="E6418" s="45">
        <v>7.0735396300000003E-3</v>
      </c>
      <c r="F6418" s="45">
        <v>1.04611794E-3</v>
      </c>
      <c r="G6418" s="45">
        <v>1.02029898E-3</v>
      </c>
      <c r="H6418" s="45">
        <v>5.0071222699999999E-3</v>
      </c>
    </row>
    <row r="6419" spans="1:8" x14ac:dyDescent="0.35">
      <c r="A6419" s="45" t="s">
        <v>66</v>
      </c>
      <c r="B6419" s="45" t="s">
        <v>72</v>
      </c>
      <c r="C6419" s="45" t="s">
        <v>20</v>
      </c>
      <c r="D6419" s="45">
        <v>132</v>
      </c>
      <c r="E6419" s="45">
        <v>4.33221075E-3</v>
      </c>
      <c r="F6419" s="45">
        <v>7.7581343999999996E-4</v>
      </c>
      <c r="G6419" s="45">
        <v>4.9505443E-4</v>
      </c>
      <c r="H6419" s="45">
        <v>3.0613423299999999E-3</v>
      </c>
    </row>
    <row r="6420" spans="1:8" x14ac:dyDescent="0.35">
      <c r="A6420" s="45" t="s">
        <v>66</v>
      </c>
      <c r="B6420" s="45" t="s">
        <v>73</v>
      </c>
      <c r="C6420" s="45" t="s">
        <v>20</v>
      </c>
      <c r="D6420" s="45">
        <v>7</v>
      </c>
      <c r="E6420" s="45">
        <v>3.5400129899999999E-3</v>
      </c>
      <c r="F6420" s="45">
        <v>8.3663997000000005E-4</v>
      </c>
      <c r="G6420" s="45">
        <v>3.6044969E-4</v>
      </c>
      <c r="H6420" s="45">
        <v>2.3429231099999998E-3</v>
      </c>
    </row>
    <row r="6421" spans="1:8" x14ac:dyDescent="0.35">
      <c r="A6421" s="45" t="s">
        <v>66</v>
      </c>
      <c r="B6421" s="45" t="s">
        <v>72</v>
      </c>
      <c r="C6421" s="45" t="s">
        <v>21</v>
      </c>
      <c r="D6421" s="45">
        <v>134</v>
      </c>
      <c r="E6421" s="45">
        <v>8.7428307499999997E-3</v>
      </c>
      <c r="F6421" s="45">
        <v>1.24360812E-3</v>
      </c>
      <c r="G6421" s="45">
        <v>1.9294151499999999E-3</v>
      </c>
      <c r="H6421" s="45">
        <v>5.5698069799999996E-3</v>
      </c>
    </row>
    <row r="6422" spans="1:8" x14ac:dyDescent="0.35">
      <c r="A6422" s="45" t="s">
        <v>66</v>
      </c>
      <c r="B6422" s="45" t="s">
        <v>73</v>
      </c>
      <c r="C6422" s="45" t="s">
        <v>21</v>
      </c>
      <c r="D6422" s="45">
        <v>33</v>
      </c>
      <c r="E6422" s="45">
        <v>7.2843011300000003E-3</v>
      </c>
      <c r="F6422" s="45">
        <v>1.3857320800000001E-3</v>
      </c>
      <c r="G6422" s="45">
        <v>1.6933218500000001E-3</v>
      </c>
      <c r="H6422" s="45">
        <v>4.2052467099999999E-3</v>
      </c>
    </row>
    <row r="6423" spans="1:8" x14ac:dyDescent="0.35">
      <c r="A6423" s="45" t="s">
        <v>66</v>
      </c>
      <c r="B6423" s="45" t="s">
        <v>72</v>
      </c>
      <c r="C6423" s="45" t="s">
        <v>22</v>
      </c>
      <c r="D6423" s="45">
        <v>120</v>
      </c>
      <c r="E6423" s="45">
        <v>7.3425923900000004E-3</v>
      </c>
      <c r="F6423" s="45">
        <v>1.2037034600000001E-3</v>
      </c>
      <c r="G6423" s="45">
        <v>1.4165699800000001E-3</v>
      </c>
      <c r="H6423" s="45">
        <v>4.7223184299999997E-3</v>
      </c>
    </row>
    <row r="6424" spans="1:8" x14ac:dyDescent="0.35">
      <c r="A6424" s="45" t="s">
        <v>66</v>
      </c>
      <c r="B6424" s="45" t="s">
        <v>73</v>
      </c>
      <c r="C6424" s="45" t="s">
        <v>22</v>
      </c>
      <c r="D6424" s="45">
        <v>15</v>
      </c>
      <c r="E6424" s="45">
        <v>8.9675923499999994E-3</v>
      </c>
      <c r="F6424" s="45">
        <v>9.0895036000000003E-4</v>
      </c>
      <c r="G6424" s="45">
        <v>1.81867268E-3</v>
      </c>
      <c r="H6424" s="45">
        <v>6.2399688800000002E-3</v>
      </c>
    </row>
    <row r="6425" spans="1:8" x14ac:dyDescent="0.35">
      <c r="A6425" s="45" t="s">
        <v>66</v>
      </c>
      <c r="B6425" s="45" t="s">
        <v>72</v>
      </c>
      <c r="C6425" s="45" t="s">
        <v>23</v>
      </c>
      <c r="D6425" s="45">
        <v>230</v>
      </c>
      <c r="E6425" s="45">
        <v>6.5728157900000004E-3</v>
      </c>
      <c r="F6425" s="45">
        <v>1.1014490300000001E-3</v>
      </c>
      <c r="G6425" s="45">
        <v>1.6223830199999999E-3</v>
      </c>
      <c r="H6425" s="45">
        <v>3.8489832600000001E-3</v>
      </c>
    </row>
    <row r="6426" spans="1:8" x14ac:dyDescent="0.35">
      <c r="A6426" s="45" t="s">
        <v>66</v>
      </c>
      <c r="B6426" s="45" t="s">
        <v>73</v>
      </c>
      <c r="C6426" s="45" t="s">
        <v>23</v>
      </c>
      <c r="D6426" s="45">
        <v>10</v>
      </c>
      <c r="E6426" s="45">
        <v>8.0254626999999995E-3</v>
      </c>
      <c r="F6426" s="45">
        <v>1.2754626300000001E-3</v>
      </c>
      <c r="G6426" s="45">
        <v>1.55324055E-3</v>
      </c>
      <c r="H6426" s="45">
        <v>5.1967590200000004E-3</v>
      </c>
    </row>
    <row r="6427" spans="1:8" x14ac:dyDescent="0.35">
      <c r="A6427" s="45" t="s">
        <v>66</v>
      </c>
      <c r="B6427" s="45" t="s">
        <v>72</v>
      </c>
      <c r="C6427" s="45" t="s">
        <v>24</v>
      </c>
      <c r="D6427" s="45">
        <v>387</v>
      </c>
      <c r="E6427" s="45">
        <v>6.9875105200000003E-3</v>
      </c>
      <c r="F6427" s="45">
        <v>6.3618504E-4</v>
      </c>
      <c r="G6427" s="45">
        <v>1.8428196600000001E-3</v>
      </c>
      <c r="H6427" s="45">
        <v>4.5085053499999998E-3</v>
      </c>
    </row>
    <row r="6428" spans="1:8" x14ac:dyDescent="0.35">
      <c r="A6428" s="45" t="s">
        <v>66</v>
      </c>
      <c r="B6428" s="45" t="s">
        <v>73</v>
      </c>
      <c r="C6428" s="45" t="s">
        <v>24</v>
      </c>
      <c r="D6428" s="45">
        <v>80</v>
      </c>
      <c r="E6428" s="45">
        <v>5.9606478700000003E-3</v>
      </c>
      <c r="F6428" s="45">
        <v>7.8341985000000001E-4</v>
      </c>
      <c r="G6428" s="45">
        <v>1.9822046300000001E-3</v>
      </c>
      <c r="H6428" s="45">
        <v>3.19502289E-3</v>
      </c>
    </row>
    <row r="6429" spans="1:8" x14ac:dyDescent="0.35">
      <c r="A6429" s="45" t="s">
        <v>66</v>
      </c>
      <c r="B6429" s="45" t="s">
        <v>72</v>
      </c>
      <c r="C6429" s="45" t="s">
        <v>25</v>
      </c>
      <c r="D6429" s="45">
        <v>311</v>
      </c>
      <c r="E6429" s="45">
        <v>6.61661135E-3</v>
      </c>
      <c r="F6429" s="45">
        <v>8.5011736999999999E-4</v>
      </c>
      <c r="G6429" s="45">
        <v>1.46439924E-3</v>
      </c>
      <c r="H6429" s="45">
        <v>4.3020942500000001E-3</v>
      </c>
    </row>
    <row r="6430" spans="1:8" x14ac:dyDescent="0.35">
      <c r="A6430" s="45" t="s">
        <v>66</v>
      </c>
      <c r="B6430" s="45" t="s">
        <v>73</v>
      </c>
      <c r="C6430" s="45" t="s">
        <v>25</v>
      </c>
      <c r="D6430" s="45">
        <v>68</v>
      </c>
      <c r="E6430" s="45">
        <v>6.4620776300000002E-3</v>
      </c>
      <c r="F6430" s="45">
        <v>7.2184756E-4</v>
      </c>
      <c r="G6430" s="45">
        <v>1.67075139E-3</v>
      </c>
      <c r="H6430" s="45">
        <v>4.0694782500000004E-3</v>
      </c>
    </row>
    <row r="6431" spans="1:8" x14ac:dyDescent="0.35">
      <c r="A6431" s="45" t="s">
        <v>66</v>
      </c>
      <c r="B6431" s="45" t="s">
        <v>72</v>
      </c>
      <c r="C6431" s="45" t="s">
        <v>26</v>
      </c>
      <c r="D6431" s="45">
        <v>207</v>
      </c>
      <c r="E6431" s="45">
        <v>5.5743422400000003E-3</v>
      </c>
      <c r="F6431" s="45">
        <v>5.5102633000000002E-4</v>
      </c>
      <c r="G6431" s="45">
        <v>1.05888774E-3</v>
      </c>
      <c r="H6431" s="45">
        <v>3.9644276399999996E-3</v>
      </c>
    </row>
    <row r="6432" spans="1:8" x14ac:dyDescent="0.35">
      <c r="A6432" s="45" t="s">
        <v>66</v>
      </c>
      <c r="B6432" s="45" t="s">
        <v>73</v>
      </c>
      <c r="C6432" s="45" t="s">
        <v>26</v>
      </c>
      <c r="D6432" s="45">
        <v>11</v>
      </c>
      <c r="E6432" s="45">
        <v>5.2293768200000002E-3</v>
      </c>
      <c r="F6432" s="45">
        <v>5.1767643999999999E-4</v>
      </c>
      <c r="G6432" s="45">
        <v>7.3127076000000001E-4</v>
      </c>
      <c r="H6432" s="45">
        <v>3.9804290900000002E-3</v>
      </c>
    </row>
    <row r="6433" spans="1:8" x14ac:dyDescent="0.35">
      <c r="A6433" s="45" t="s">
        <v>66</v>
      </c>
      <c r="B6433" s="45" t="s">
        <v>72</v>
      </c>
      <c r="C6433" s="45" t="s">
        <v>27</v>
      </c>
      <c r="D6433" s="45">
        <v>203</v>
      </c>
      <c r="E6433" s="45">
        <v>6.60161215E-3</v>
      </c>
      <c r="F6433" s="45">
        <v>1.2007386900000001E-3</v>
      </c>
      <c r="G6433" s="45">
        <v>1.72961117E-3</v>
      </c>
      <c r="H6433" s="45">
        <v>3.67126183E-3</v>
      </c>
    </row>
    <row r="6434" spans="1:8" x14ac:dyDescent="0.35">
      <c r="A6434" s="45" t="s">
        <v>66</v>
      </c>
      <c r="B6434" s="45" t="s">
        <v>73</v>
      </c>
      <c r="C6434" s="45" t="s">
        <v>27</v>
      </c>
      <c r="D6434" s="45">
        <v>36</v>
      </c>
      <c r="E6434" s="45">
        <v>6.0439169099999997E-3</v>
      </c>
      <c r="F6434" s="45">
        <v>1.2133484899999999E-3</v>
      </c>
      <c r="G6434" s="45">
        <v>2.0347863099999999E-3</v>
      </c>
      <c r="H6434" s="45">
        <v>2.7957816299999999E-3</v>
      </c>
    </row>
    <row r="6435" spans="1:8" x14ac:dyDescent="0.35">
      <c r="A6435" s="45" t="s">
        <v>66</v>
      </c>
      <c r="B6435" s="45" t="s">
        <v>72</v>
      </c>
      <c r="C6435" s="45" t="s">
        <v>28</v>
      </c>
      <c r="D6435" s="45">
        <v>329</v>
      </c>
      <c r="E6435" s="45">
        <v>6.5569413900000003E-3</v>
      </c>
      <c r="F6435" s="45">
        <v>9.4200274000000002E-4</v>
      </c>
      <c r="G6435" s="45">
        <v>1.5133187500000001E-3</v>
      </c>
      <c r="H6435" s="45">
        <v>4.10161941E-3</v>
      </c>
    </row>
    <row r="6436" spans="1:8" x14ac:dyDescent="0.35">
      <c r="A6436" s="45" t="s">
        <v>66</v>
      </c>
      <c r="B6436" s="45" t="s">
        <v>73</v>
      </c>
      <c r="C6436" s="45" t="s">
        <v>28</v>
      </c>
      <c r="D6436" s="45">
        <v>60</v>
      </c>
      <c r="E6436" s="45">
        <v>6.2685182900000004E-3</v>
      </c>
      <c r="F6436" s="45">
        <v>9.1261548999999997E-4</v>
      </c>
      <c r="G6436" s="45">
        <v>1.61053216E-3</v>
      </c>
      <c r="H6436" s="45">
        <v>3.7453701499999999E-3</v>
      </c>
    </row>
    <row r="6437" spans="1:8" x14ac:dyDescent="0.35">
      <c r="A6437" s="45" t="s">
        <v>66</v>
      </c>
      <c r="B6437" s="45" t="s">
        <v>72</v>
      </c>
      <c r="C6437" s="45" t="s">
        <v>29</v>
      </c>
      <c r="D6437" s="45">
        <v>138</v>
      </c>
      <c r="E6437" s="45">
        <v>6.8401936599999996E-3</v>
      </c>
      <c r="F6437" s="45">
        <v>9.4689318999999997E-4</v>
      </c>
      <c r="G6437" s="45">
        <v>1.7318335000000001E-3</v>
      </c>
      <c r="H6437" s="45">
        <v>4.1614664699999998E-3</v>
      </c>
    </row>
    <row r="6438" spans="1:8" x14ac:dyDescent="0.35">
      <c r="A6438" s="45" t="s">
        <v>66</v>
      </c>
      <c r="B6438" s="45" t="s">
        <v>73</v>
      </c>
      <c r="C6438" s="45" t="s">
        <v>29</v>
      </c>
      <c r="D6438" s="45">
        <v>23</v>
      </c>
      <c r="E6438" s="45">
        <v>6.6852856200000001E-3</v>
      </c>
      <c r="F6438" s="45">
        <v>1.0351245399999999E-3</v>
      </c>
      <c r="G6438" s="45">
        <v>1.8005230899999999E-3</v>
      </c>
      <c r="H6438" s="45">
        <v>3.84963743E-3</v>
      </c>
    </row>
    <row r="6439" spans="1:8" x14ac:dyDescent="0.35">
      <c r="A6439" s="45" t="s">
        <v>66</v>
      </c>
      <c r="B6439" s="45" t="s">
        <v>72</v>
      </c>
      <c r="C6439" s="45" t="s">
        <v>30</v>
      </c>
      <c r="D6439" s="45">
        <v>1772</v>
      </c>
      <c r="E6439" s="45">
        <v>4.5251034799999998E-3</v>
      </c>
      <c r="F6439" s="45">
        <v>1.0051741300000001E-3</v>
      </c>
      <c r="G6439" s="45">
        <v>7.1743559999999998E-4</v>
      </c>
      <c r="H6439" s="45">
        <v>2.8024932899999998E-3</v>
      </c>
    </row>
    <row r="6440" spans="1:8" x14ac:dyDescent="0.35">
      <c r="A6440" s="45" t="s">
        <v>66</v>
      </c>
      <c r="B6440" s="45" t="s">
        <v>73</v>
      </c>
      <c r="C6440" s="45" t="s">
        <v>30</v>
      </c>
      <c r="D6440" s="45">
        <v>318</v>
      </c>
      <c r="E6440" s="45">
        <v>4.2874662899999999E-3</v>
      </c>
      <c r="F6440" s="45">
        <v>9.3913760000000003E-4</v>
      </c>
      <c r="G6440" s="45">
        <v>7.0652781999999996E-4</v>
      </c>
      <c r="H6440" s="45">
        <v>2.6418003899999999E-3</v>
      </c>
    </row>
    <row r="6441" spans="1:8" x14ac:dyDescent="0.35">
      <c r="A6441" s="45" t="s">
        <v>66</v>
      </c>
      <c r="B6441" s="45" t="s">
        <v>72</v>
      </c>
      <c r="C6441" s="45" t="s">
        <v>31</v>
      </c>
      <c r="D6441" s="45">
        <v>777</v>
      </c>
      <c r="E6441" s="45">
        <v>5.0395631299999999E-3</v>
      </c>
      <c r="F6441" s="45">
        <v>1.0965427299999999E-3</v>
      </c>
      <c r="G6441" s="45">
        <v>5.2484007999999995E-4</v>
      </c>
      <c r="H6441" s="45">
        <v>3.41817985E-3</v>
      </c>
    </row>
    <row r="6442" spans="1:8" x14ac:dyDescent="0.35">
      <c r="A6442" s="45" t="s">
        <v>66</v>
      </c>
      <c r="B6442" s="45" t="s">
        <v>73</v>
      </c>
      <c r="C6442" s="45" t="s">
        <v>31</v>
      </c>
      <c r="D6442" s="45">
        <v>112</v>
      </c>
      <c r="E6442" s="45">
        <v>4.4627354099999999E-3</v>
      </c>
      <c r="F6442" s="45">
        <v>9.5765105000000003E-4</v>
      </c>
      <c r="G6442" s="45">
        <v>4.3289077000000002E-4</v>
      </c>
      <c r="H6442" s="45">
        <v>3.0721930500000002E-3</v>
      </c>
    </row>
    <row r="6443" spans="1:8" x14ac:dyDescent="0.35">
      <c r="A6443" s="45" t="s">
        <v>66</v>
      </c>
      <c r="B6443" s="45" t="s">
        <v>72</v>
      </c>
      <c r="C6443" s="45" t="s">
        <v>159</v>
      </c>
      <c r="D6443" s="45">
        <v>367</v>
      </c>
      <c r="E6443" s="45">
        <v>6.2595554599999999E-3</v>
      </c>
      <c r="F6443" s="45">
        <v>1.2519550499999999E-3</v>
      </c>
      <c r="G6443" s="45">
        <v>9.9130186000000002E-4</v>
      </c>
      <c r="H6443" s="45">
        <v>4.0162980500000004E-3</v>
      </c>
    </row>
    <row r="6444" spans="1:8" x14ac:dyDescent="0.35">
      <c r="A6444" s="45" t="s">
        <v>66</v>
      </c>
      <c r="B6444" s="45" t="s">
        <v>73</v>
      </c>
      <c r="C6444" s="45" t="s">
        <v>159</v>
      </c>
      <c r="D6444" s="45">
        <v>47</v>
      </c>
      <c r="E6444" s="45">
        <v>5.6740048499999999E-3</v>
      </c>
      <c r="F6444" s="45">
        <v>9.7419203000000002E-4</v>
      </c>
      <c r="G6444" s="45">
        <v>1.37829959E-3</v>
      </c>
      <c r="H6444" s="45">
        <v>3.3215127699999999E-3</v>
      </c>
    </row>
    <row r="6445" spans="1:8" x14ac:dyDescent="0.35">
      <c r="A6445" s="45" t="s">
        <v>66</v>
      </c>
      <c r="B6445" s="45" t="s">
        <v>72</v>
      </c>
      <c r="C6445" s="45" t="s">
        <v>33</v>
      </c>
      <c r="D6445" s="45">
        <v>229</v>
      </c>
      <c r="E6445" s="45">
        <v>7.11790368E-3</v>
      </c>
      <c r="F6445" s="45">
        <v>1.1763603499999999E-3</v>
      </c>
      <c r="G6445" s="45">
        <v>1.3924265800000001E-3</v>
      </c>
      <c r="H6445" s="45">
        <v>4.5491163000000003E-3</v>
      </c>
    </row>
    <row r="6446" spans="1:8" x14ac:dyDescent="0.35">
      <c r="A6446" s="45" t="s">
        <v>66</v>
      </c>
      <c r="B6446" s="45" t="s">
        <v>73</v>
      </c>
      <c r="C6446" s="45" t="s">
        <v>33</v>
      </c>
      <c r="D6446" s="45">
        <v>27</v>
      </c>
      <c r="E6446" s="45">
        <v>7.9269544599999998E-3</v>
      </c>
      <c r="F6446" s="45">
        <v>1.41160809E-3</v>
      </c>
      <c r="G6446" s="45">
        <v>1.8239881599999999E-3</v>
      </c>
      <c r="H6446" s="45">
        <v>4.6913577599999997E-3</v>
      </c>
    </row>
    <row r="6447" spans="1:8" x14ac:dyDescent="0.35">
      <c r="A6447" s="45" t="s">
        <v>66</v>
      </c>
      <c r="B6447" s="45" t="s">
        <v>72</v>
      </c>
      <c r="C6447" s="45" t="s">
        <v>34</v>
      </c>
      <c r="D6447" s="45">
        <v>195</v>
      </c>
      <c r="E6447" s="45">
        <v>5.67236444E-3</v>
      </c>
      <c r="F6447" s="45">
        <v>9.1832836999999998E-4</v>
      </c>
      <c r="G6447" s="45">
        <v>1.00575713E-3</v>
      </c>
      <c r="H6447" s="45">
        <v>3.7482784900000001E-3</v>
      </c>
    </row>
    <row r="6448" spans="1:8" x14ac:dyDescent="0.35">
      <c r="A6448" s="45" t="s">
        <v>66</v>
      </c>
      <c r="B6448" s="45" t="s">
        <v>73</v>
      </c>
      <c r="C6448" s="45" t="s">
        <v>34</v>
      </c>
      <c r="D6448" s="45">
        <v>23</v>
      </c>
      <c r="E6448" s="45">
        <v>5.6894119799999997E-3</v>
      </c>
      <c r="F6448" s="45">
        <v>8.5597801000000004E-4</v>
      </c>
      <c r="G6448" s="45">
        <v>9.9889268000000002E-4</v>
      </c>
      <c r="H6448" s="45">
        <v>3.8345408099999998E-3</v>
      </c>
    </row>
    <row r="6449" spans="1:8" x14ac:dyDescent="0.35">
      <c r="A6449" s="45" t="s">
        <v>66</v>
      </c>
      <c r="B6449" s="45" t="s">
        <v>72</v>
      </c>
      <c r="C6449" s="45" t="s">
        <v>35</v>
      </c>
      <c r="D6449" s="45">
        <v>344</v>
      </c>
      <c r="E6449" s="45">
        <v>5.9842670900000002E-3</v>
      </c>
      <c r="F6449" s="45">
        <v>8.3535182999999995E-4</v>
      </c>
      <c r="G6449" s="45">
        <v>1.0880299900000001E-3</v>
      </c>
      <c r="H6449" s="45">
        <v>4.0608847600000003E-3</v>
      </c>
    </row>
    <row r="6450" spans="1:8" x14ac:dyDescent="0.35">
      <c r="A6450" s="45" t="s">
        <v>66</v>
      </c>
      <c r="B6450" s="45" t="s">
        <v>73</v>
      </c>
      <c r="C6450" s="45" t="s">
        <v>35</v>
      </c>
      <c r="D6450" s="45">
        <v>25</v>
      </c>
      <c r="E6450" s="45">
        <v>4.7106479399999998E-3</v>
      </c>
      <c r="F6450" s="45">
        <v>6.9629616000000001E-4</v>
      </c>
      <c r="G6450" s="45">
        <v>7.7777751999999999E-4</v>
      </c>
      <c r="H6450" s="45">
        <v>3.2365739099999998E-3</v>
      </c>
    </row>
    <row r="6451" spans="1:8" x14ac:dyDescent="0.35">
      <c r="A6451" s="45" t="s">
        <v>66</v>
      </c>
      <c r="B6451" s="45" t="s">
        <v>72</v>
      </c>
      <c r="C6451" s="45" t="s">
        <v>57</v>
      </c>
      <c r="D6451" s="45">
        <v>1</v>
      </c>
      <c r="E6451" s="45">
        <v>8.2870367999999996E-3</v>
      </c>
      <c r="F6451" s="45">
        <v>6.5972222000000005E-4</v>
      </c>
      <c r="G6451" s="45">
        <v>4.0509256900000002E-3</v>
      </c>
      <c r="H6451" s="45">
        <v>3.5763888800000002E-3</v>
      </c>
    </row>
    <row r="6452" spans="1:8" x14ac:dyDescent="0.35">
      <c r="A6452" s="45" t="s">
        <v>66</v>
      </c>
      <c r="B6452" s="45" t="s">
        <v>72</v>
      </c>
      <c r="C6452" s="45" t="s">
        <v>36</v>
      </c>
      <c r="D6452" s="45">
        <v>358</v>
      </c>
      <c r="E6452" s="45">
        <v>6.7530193800000001E-3</v>
      </c>
      <c r="F6452" s="45">
        <v>9.7678049999999996E-4</v>
      </c>
      <c r="G6452" s="45">
        <v>1.1893813399999999E-3</v>
      </c>
      <c r="H6452" s="45">
        <v>4.5868570500000004E-3</v>
      </c>
    </row>
    <row r="6453" spans="1:8" x14ac:dyDescent="0.35">
      <c r="A6453" s="45" t="s">
        <v>66</v>
      </c>
      <c r="B6453" s="45" t="s">
        <v>73</v>
      </c>
      <c r="C6453" s="45" t="s">
        <v>36</v>
      </c>
      <c r="D6453" s="45">
        <v>23</v>
      </c>
      <c r="E6453" s="45">
        <v>6.1050722400000004E-3</v>
      </c>
      <c r="F6453" s="45">
        <v>9.2039024000000001E-4</v>
      </c>
      <c r="G6453" s="45">
        <v>1.4905391800000001E-3</v>
      </c>
      <c r="H6453" s="45">
        <v>3.6941422599999999E-3</v>
      </c>
    </row>
    <row r="6454" spans="1:8" x14ac:dyDescent="0.35">
      <c r="A6454" s="45" t="s">
        <v>66</v>
      </c>
      <c r="B6454" s="45" t="s">
        <v>72</v>
      </c>
      <c r="C6454" s="45" t="s">
        <v>37</v>
      </c>
      <c r="D6454" s="45">
        <v>467</v>
      </c>
      <c r="E6454" s="45">
        <v>5.7443093899999997E-3</v>
      </c>
      <c r="F6454" s="45">
        <v>1.07881748E-3</v>
      </c>
      <c r="G6454" s="45">
        <v>8.5863743E-4</v>
      </c>
      <c r="H6454" s="45">
        <v>3.8068539900000002E-3</v>
      </c>
    </row>
    <row r="6455" spans="1:8" x14ac:dyDescent="0.35">
      <c r="A6455" s="45" t="s">
        <v>66</v>
      </c>
      <c r="B6455" s="45" t="s">
        <v>73</v>
      </c>
      <c r="C6455" s="45" t="s">
        <v>37</v>
      </c>
      <c r="D6455" s="45">
        <v>48</v>
      </c>
      <c r="E6455" s="45">
        <v>5.2671679000000004E-3</v>
      </c>
      <c r="F6455" s="45">
        <v>1.03997853E-3</v>
      </c>
      <c r="G6455" s="45">
        <v>9.6764061999999999E-4</v>
      </c>
      <c r="H6455" s="45">
        <v>3.2595483100000002E-3</v>
      </c>
    </row>
    <row r="6456" spans="1:8" x14ac:dyDescent="0.35">
      <c r="A6456" s="45" t="s">
        <v>66</v>
      </c>
      <c r="B6456" s="45" t="s">
        <v>72</v>
      </c>
      <c r="C6456" s="45" t="s">
        <v>38</v>
      </c>
      <c r="D6456" s="45">
        <v>232</v>
      </c>
      <c r="E6456" s="45">
        <v>7.072208E-3</v>
      </c>
      <c r="F6456" s="45">
        <v>1.27564232E-3</v>
      </c>
      <c r="G6456" s="45">
        <v>1.42770171E-3</v>
      </c>
      <c r="H6456" s="45">
        <v>4.3688634900000004E-3</v>
      </c>
    </row>
    <row r="6457" spans="1:8" x14ac:dyDescent="0.35">
      <c r="A6457" s="45" t="s">
        <v>66</v>
      </c>
      <c r="B6457" s="45" t="s">
        <v>73</v>
      </c>
      <c r="C6457" s="45" t="s">
        <v>38</v>
      </c>
      <c r="D6457" s="45">
        <v>14</v>
      </c>
      <c r="E6457" s="45">
        <v>5.8258926000000003E-3</v>
      </c>
      <c r="F6457" s="45">
        <v>1.4227842200000001E-3</v>
      </c>
      <c r="G6457" s="45">
        <v>1.7154429000000001E-3</v>
      </c>
      <c r="H6457" s="45">
        <v>2.6876652200000001E-3</v>
      </c>
    </row>
    <row r="6458" spans="1:8" x14ac:dyDescent="0.35">
      <c r="A6458" s="45" t="s">
        <v>66</v>
      </c>
      <c r="B6458" s="45" t="s">
        <v>72</v>
      </c>
      <c r="C6458" s="45" t="s">
        <v>39</v>
      </c>
      <c r="D6458" s="45">
        <v>211</v>
      </c>
      <c r="E6458" s="45">
        <v>6.7995214500000001E-3</v>
      </c>
      <c r="F6458" s="45">
        <v>7.4266035999999999E-4</v>
      </c>
      <c r="G6458" s="45">
        <v>1.3405628000000001E-3</v>
      </c>
      <c r="H6458" s="45">
        <v>4.7162978099999997E-3</v>
      </c>
    </row>
    <row r="6459" spans="1:8" x14ac:dyDescent="0.35">
      <c r="A6459" s="45" t="s">
        <v>66</v>
      </c>
      <c r="B6459" s="45" t="s">
        <v>73</v>
      </c>
      <c r="C6459" s="45" t="s">
        <v>39</v>
      </c>
      <c r="D6459" s="45">
        <v>20</v>
      </c>
      <c r="E6459" s="45">
        <v>6.84606461E-3</v>
      </c>
      <c r="F6459" s="45">
        <v>7.3032383999999996E-4</v>
      </c>
      <c r="G6459" s="45">
        <v>1.38136551E-3</v>
      </c>
      <c r="H6459" s="45">
        <v>4.7343747799999999E-3</v>
      </c>
    </row>
    <row r="6460" spans="1:8" x14ac:dyDescent="0.35">
      <c r="A6460" s="45" t="s">
        <v>66</v>
      </c>
      <c r="B6460" s="45" t="s">
        <v>72</v>
      </c>
      <c r="C6460" s="45" t="s">
        <v>40</v>
      </c>
      <c r="D6460" s="45">
        <v>295</v>
      </c>
      <c r="E6460" s="45">
        <v>5.2935496499999998E-3</v>
      </c>
      <c r="F6460" s="45">
        <v>1.0702680999999999E-3</v>
      </c>
      <c r="G6460" s="45">
        <v>4.9686103999999997E-4</v>
      </c>
      <c r="H6460" s="45">
        <v>3.7264200300000001E-3</v>
      </c>
    </row>
    <row r="6461" spans="1:8" x14ac:dyDescent="0.35">
      <c r="A6461" s="45" t="s">
        <v>66</v>
      </c>
      <c r="B6461" s="45" t="s">
        <v>73</v>
      </c>
      <c r="C6461" s="45" t="s">
        <v>40</v>
      </c>
      <c r="D6461" s="45">
        <v>46</v>
      </c>
      <c r="E6461" s="45">
        <v>4.9944643799999999E-3</v>
      </c>
      <c r="F6461" s="45">
        <v>1.0288342900000001E-3</v>
      </c>
      <c r="G6461" s="45">
        <v>5.1605255999999996E-4</v>
      </c>
      <c r="H6461" s="45">
        <v>3.4495770699999998E-3</v>
      </c>
    </row>
    <row r="6462" spans="1:8" x14ac:dyDescent="0.35">
      <c r="A6462" s="45" t="s">
        <v>66</v>
      </c>
      <c r="B6462" s="45" t="s">
        <v>72</v>
      </c>
      <c r="C6462" s="45" t="s">
        <v>41</v>
      </c>
      <c r="D6462" s="45">
        <v>230</v>
      </c>
      <c r="E6462" s="45">
        <v>7.0485102399999999E-3</v>
      </c>
      <c r="F6462" s="45">
        <v>8.3081699999999997E-4</v>
      </c>
      <c r="G6462" s="45">
        <v>1.3021334200000001E-3</v>
      </c>
      <c r="H6462" s="45">
        <v>4.9155593600000002E-3</v>
      </c>
    </row>
    <row r="6463" spans="1:8" x14ac:dyDescent="0.35">
      <c r="A6463" s="45" t="s">
        <v>66</v>
      </c>
      <c r="B6463" s="45" t="s">
        <v>73</v>
      </c>
      <c r="C6463" s="45" t="s">
        <v>41</v>
      </c>
      <c r="D6463" s="45">
        <v>31</v>
      </c>
      <c r="E6463" s="45">
        <v>6.7656060800000001E-3</v>
      </c>
      <c r="F6463" s="45">
        <v>7.6239524000000004E-4</v>
      </c>
      <c r="G6463" s="45">
        <v>1.55017891E-3</v>
      </c>
      <c r="H6463" s="45">
        <v>4.4530313799999999E-3</v>
      </c>
    </row>
    <row r="6464" spans="1:8" x14ac:dyDescent="0.35">
      <c r="A6464" s="45" t="s">
        <v>66</v>
      </c>
      <c r="B6464" s="45" t="s">
        <v>72</v>
      </c>
      <c r="C6464" s="45" t="s">
        <v>42</v>
      </c>
      <c r="D6464" s="45">
        <v>227</v>
      </c>
      <c r="E6464" s="45">
        <v>7.7868022599999996E-3</v>
      </c>
      <c r="F6464" s="45">
        <v>1.1271718199999999E-3</v>
      </c>
      <c r="G6464" s="45">
        <v>1.65198215E-3</v>
      </c>
      <c r="H6464" s="45">
        <v>5.0076478599999997E-3</v>
      </c>
    </row>
    <row r="6465" spans="1:8" x14ac:dyDescent="0.35">
      <c r="A6465" s="45" t="s">
        <v>66</v>
      </c>
      <c r="B6465" s="45" t="s">
        <v>73</v>
      </c>
      <c r="C6465" s="45" t="s">
        <v>42</v>
      </c>
      <c r="D6465" s="45">
        <v>41</v>
      </c>
      <c r="E6465" s="45">
        <v>5.9072941999999996E-3</v>
      </c>
      <c r="F6465" s="45">
        <v>8.9543790999999995E-4</v>
      </c>
      <c r="G6465" s="45">
        <v>1.60145639E-3</v>
      </c>
      <c r="H6465" s="45">
        <v>3.4103994999999999E-3</v>
      </c>
    </row>
    <row r="6466" spans="1:8" x14ac:dyDescent="0.35">
      <c r="A6466" s="45" t="s">
        <v>66</v>
      </c>
      <c r="B6466" s="45" t="s">
        <v>72</v>
      </c>
      <c r="C6466" s="45" t="s">
        <v>43</v>
      </c>
      <c r="D6466" s="45">
        <v>142</v>
      </c>
      <c r="E6466" s="45">
        <v>7.2800923599999996E-3</v>
      </c>
      <c r="F6466" s="45">
        <v>1.2099795600000001E-3</v>
      </c>
      <c r="G6466" s="45">
        <v>1.29156862E-3</v>
      </c>
      <c r="H6466" s="45">
        <v>4.7785437100000003E-3</v>
      </c>
    </row>
    <row r="6467" spans="1:8" x14ac:dyDescent="0.35">
      <c r="A6467" s="45" t="s">
        <v>66</v>
      </c>
      <c r="B6467" s="45" t="s">
        <v>73</v>
      </c>
      <c r="C6467" s="45" t="s">
        <v>43</v>
      </c>
      <c r="D6467" s="45">
        <v>30</v>
      </c>
      <c r="E6467" s="45">
        <v>5.5798608699999998E-3</v>
      </c>
      <c r="F6467" s="45">
        <v>1.0505398100000001E-3</v>
      </c>
      <c r="G6467" s="45">
        <v>1.1612651999999999E-3</v>
      </c>
      <c r="H6467" s="45">
        <v>3.3680552900000001E-3</v>
      </c>
    </row>
    <row r="6468" spans="1:8" x14ac:dyDescent="0.35">
      <c r="A6468" s="45" t="s">
        <v>66</v>
      </c>
      <c r="B6468" s="45" t="s">
        <v>72</v>
      </c>
      <c r="C6468" s="45" t="s">
        <v>44</v>
      </c>
      <c r="D6468" s="45">
        <v>113</v>
      </c>
      <c r="E6468" s="45">
        <v>8.1456896699999993E-3</v>
      </c>
      <c r="F6468" s="45">
        <v>8.9110101999999997E-4</v>
      </c>
      <c r="G6468" s="45">
        <v>1.19130998E-3</v>
      </c>
      <c r="H6468" s="45">
        <v>6.0632781900000002E-3</v>
      </c>
    </row>
    <row r="6469" spans="1:8" x14ac:dyDescent="0.35">
      <c r="A6469" s="45" t="s">
        <v>66</v>
      </c>
      <c r="B6469" s="45" t="s">
        <v>73</v>
      </c>
      <c r="C6469" s="45" t="s">
        <v>44</v>
      </c>
      <c r="D6469" s="45">
        <v>9</v>
      </c>
      <c r="E6469" s="45">
        <v>7.5257199E-3</v>
      </c>
      <c r="F6469" s="45">
        <v>6.7129598000000002E-4</v>
      </c>
      <c r="G6469" s="45">
        <v>7.1630632000000002E-4</v>
      </c>
      <c r="H6469" s="45">
        <v>6.1381170400000001E-3</v>
      </c>
    </row>
    <row r="6470" spans="1:8" x14ac:dyDescent="0.35">
      <c r="A6470" s="45" t="s">
        <v>66</v>
      </c>
      <c r="B6470" s="45" t="s">
        <v>72</v>
      </c>
      <c r="C6470" s="45" t="s">
        <v>45</v>
      </c>
      <c r="D6470" s="45">
        <v>291</v>
      </c>
      <c r="E6470" s="45">
        <v>6.5407039199999999E-3</v>
      </c>
      <c r="F6470" s="45">
        <v>1.19153279E-3</v>
      </c>
      <c r="G6470" s="45">
        <v>1.29072776E-3</v>
      </c>
      <c r="H6470" s="45">
        <v>4.0584428699999998E-3</v>
      </c>
    </row>
    <row r="6471" spans="1:8" x14ac:dyDescent="0.35">
      <c r="A6471" s="45" t="s">
        <v>66</v>
      </c>
      <c r="B6471" s="45" t="s">
        <v>73</v>
      </c>
      <c r="C6471" s="45" t="s">
        <v>45</v>
      </c>
      <c r="D6471" s="45">
        <v>41</v>
      </c>
      <c r="E6471" s="45">
        <v>6.0842929099999997E-3</v>
      </c>
      <c r="F6471" s="45">
        <v>1.3355350000000001E-3</v>
      </c>
      <c r="G6471" s="45">
        <v>1.26242071E-3</v>
      </c>
      <c r="H6471" s="45">
        <v>3.4863367500000001E-3</v>
      </c>
    </row>
    <row r="6472" spans="1:8" x14ac:dyDescent="0.35">
      <c r="A6472" s="45" t="s">
        <v>66</v>
      </c>
      <c r="B6472" s="45" t="s">
        <v>72</v>
      </c>
      <c r="C6472" s="45" t="s">
        <v>46</v>
      </c>
      <c r="D6472" s="45">
        <v>150</v>
      </c>
      <c r="E6472" s="45">
        <v>7.1853392699999996E-3</v>
      </c>
      <c r="F6472" s="45">
        <v>9.2885777999999997E-4</v>
      </c>
      <c r="G6472" s="45">
        <v>1.42808618E-3</v>
      </c>
      <c r="H6472" s="45">
        <v>4.82839481E-3</v>
      </c>
    </row>
    <row r="6473" spans="1:8" x14ac:dyDescent="0.35">
      <c r="A6473" s="45" t="s">
        <v>66</v>
      </c>
      <c r="B6473" s="45" t="s">
        <v>73</v>
      </c>
      <c r="C6473" s="45" t="s">
        <v>46</v>
      </c>
      <c r="D6473" s="45">
        <v>21</v>
      </c>
      <c r="E6473" s="45">
        <v>6.1270940700000002E-3</v>
      </c>
      <c r="F6473" s="45">
        <v>8.9726596000000002E-4</v>
      </c>
      <c r="G6473" s="45">
        <v>1.2257493299999999E-3</v>
      </c>
      <c r="H6473" s="45">
        <v>4.0040782600000002E-3</v>
      </c>
    </row>
    <row r="6474" spans="1:8" x14ac:dyDescent="0.35">
      <c r="A6474" s="45" t="s">
        <v>66</v>
      </c>
      <c r="B6474" s="45" t="s">
        <v>72</v>
      </c>
      <c r="C6474" s="45" t="s">
        <v>47</v>
      </c>
      <c r="D6474" s="45">
        <v>132</v>
      </c>
      <c r="E6474" s="45">
        <v>7.2122261599999998E-3</v>
      </c>
      <c r="F6474" s="45">
        <v>3.5923446E-4</v>
      </c>
      <c r="G6474" s="45">
        <v>1.7841608200000001E-3</v>
      </c>
      <c r="H6474" s="45">
        <v>5.0571686899999998E-3</v>
      </c>
    </row>
    <row r="6475" spans="1:8" x14ac:dyDescent="0.35">
      <c r="A6475" s="45" t="s">
        <v>66</v>
      </c>
      <c r="B6475" s="45" t="s">
        <v>73</v>
      </c>
      <c r="C6475" s="45" t="s">
        <v>47</v>
      </c>
      <c r="D6475" s="45">
        <v>22</v>
      </c>
      <c r="E6475" s="45">
        <v>4.9526512800000004E-3</v>
      </c>
      <c r="F6475" s="45">
        <v>1.0206202E-4</v>
      </c>
      <c r="G6475" s="45">
        <v>1.0753364799999999E-3</v>
      </c>
      <c r="H6475" s="45">
        <v>3.7626260899999999E-3</v>
      </c>
    </row>
    <row r="6476" spans="1:8" x14ac:dyDescent="0.35">
      <c r="A6476" s="45" t="s">
        <v>66</v>
      </c>
      <c r="B6476" s="45" t="s">
        <v>72</v>
      </c>
      <c r="C6476" s="45" t="s">
        <v>48</v>
      </c>
      <c r="D6476" s="45">
        <v>383</v>
      </c>
      <c r="E6476" s="45">
        <v>6.279494E-3</v>
      </c>
      <c r="F6476" s="45">
        <v>1.22059616E-3</v>
      </c>
      <c r="G6476" s="45">
        <v>8.3913523999999998E-4</v>
      </c>
      <c r="H6476" s="45">
        <v>4.2197621199999997E-3</v>
      </c>
    </row>
    <row r="6477" spans="1:8" x14ac:dyDescent="0.35">
      <c r="A6477" s="45" t="s">
        <v>66</v>
      </c>
      <c r="B6477" s="45" t="s">
        <v>73</v>
      </c>
      <c r="C6477" s="45" t="s">
        <v>48</v>
      </c>
      <c r="D6477" s="45">
        <v>27</v>
      </c>
      <c r="E6477" s="45">
        <v>5.6545779499999997E-3</v>
      </c>
      <c r="F6477" s="45">
        <v>9.7350796000000004E-4</v>
      </c>
      <c r="G6477" s="45">
        <v>7.8103535999999999E-4</v>
      </c>
      <c r="H6477" s="45">
        <v>3.9000340699999999E-3</v>
      </c>
    </row>
    <row r="6478" spans="1:8" x14ac:dyDescent="0.35">
      <c r="A6478" s="45" t="s">
        <v>66</v>
      </c>
      <c r="B6478" s="45" t="s">
        <v>72</v>
      </c>
      <c r="C6478" s="45" t="s">
        <v>49</v>
      </c>
      <c r="D6478" s="45">
        <v>343</v>
      </c>
      <c r="E6478" s="45">
        <v>7.7883392899999997E-3</v>
      </c>
      <c r="F6478" s="45">
        <v>1.1182982500000001E-3</v>
      </c>
      <c r="G6478" s="45">
        <v>1.16968986E-3</v>
      </c>
      <c r="H6478" s="45">
        <v>5.50035069E-3</v>
      </c>
    </row>
    <row r="6479" spans="1:8" x14ac:dyDescent="0.35">
      <c r="A6479" s="45" t="s">
        <v>66</v>
      </c>
      <c r="B6479" s="45" t="s">
        <v>73</v>
      </c>
      <c r="C6479" s="45" t="s">
        <v>49</v>
      </c>
      <c r="D6479" s="45">
        <v>27</v>
      </c>
      <c r="E6479" s="45">
        <v>7.7974963399999996E-3</v>
      </c>
      <c r="F6479" s="45">
        <v>1.02923502E-3</v>
      </c>
      <c r="G6479" s="45">
        <v>1.28000665E-3</v>
      </c>
      <c r="H6479" s="45">
        <v>5.4882541799999999E-3</v>
      </c>
    </row>
    <row r="6480" spans="1:8" x14ac:dyDescent="0.35">
      <c r="A6480" s="45" t="s">
        <v>66</v>
      </c>
      <c r="B6480" s="45" t="s">
        <v>72</v>
      </c>
      <c r="C6480" s="45" t="s">
        <v>50</v>
      </c>
      <c r="D6480" s="45">
        <v>180</v>
      </c>
      <c r="E6480" s="45">
        <v>7.7112266599999998E-3</v>
      </c>
      <c r="F6480" s="45">
        <v>9.5119574999999999E-4</v>
      </c>
      <c r="G6480" s="45">
        <v>2.0084231000000001E-3</v>
      </c>
      <c r="H6480" s="45">
        <v>4.7516072800000003E-3</v>
      </c>
    </row>
    <row r="6481" spans="1:8" x14ac:dyDescent="0.35">
      <c r="A6481" s="45" t="s">
        <v>66</v>
      </c>
      <c r="B6481" s="45" t="s">
        <v>73</v>
      </c>
      <c r="C6481" s="45" t="s">
        <v>50</v>
      </c>
      <c r="D6481" s="45">
        <v>23</v>
      </c>
      <c r="E6481" s="45">
        <v>6.2530190400000001E-3</v>
      </c>
      <c r="F6481" s="45">
        <v>7.8452070000000005E-4</v>
      </c>
      <c r="G6481" s="45">
        <v>2.0063403300000001E-3</v>
      </c>
      <c r="H6481" s="45">
        <v>3.46215754E-3</v>
      </c>
    </row>
    <row r="6482" spans="1:8" x14ac:dyDescent="0.35">
      <c r="A6482" s="45" t="s">
        <v>66</v>
      </c>
      <c r="B6482" s="45" t="s">
        <v>72</v>
      </c>
      <c r="C6482" s="45" t="s">
        <v>51</v>
      </c>
      <c r="D6482" s="45">
        <v>259</v>
      </c>
      <c r="E6482" s="45">
        <v>6.1053461599999996E-3</v>
      </c>
      <c r="F6482" s="45">
        <v>9.0344785999999996E-4</v>
      </c>
      <c r="G6482" s="45">
        <v>8.2417212999999999E-4</v>
      </c>
      <c r="H6482" s="45">
        <v>4.3777256799999997E-3</v>
      </c>
    </row>
    <row r="6483" spans="1:8" x14ac:dyDescent="0.35">
      <c r="A6483" s="45" t="s">
        <v>66</v>
      </c>
      <c r="B6483" s="45" t="s">
        <v>73</v>
      </c>
      <c r="C6483" s="45" t="s">
        <v>51</v>
      </c>
      <c r="D6483" s="45">
        <v>32</v>
      </c>
      <c r="E6483" s="45">
        <v>7.0594615799999998E-3</v>
      </c>
      <c r="F6483" s="45">
        <v>1.09266464E-3</v>
      </c>
      <c r="G6483" s="45">
        <v>7.6859064000000003E-4</v>
      </c>
      <c r="H6483" s="45">
        <v>5.1982058100000002E-3</v>
      </c>
    </row>
    <row r="6484" spans="1:8" x14ac:dyDescent="0.35">
      <c r="A6484" s="45" t="s">
        <v>66</v>
      </c>
      <c r="B6484" s="45" t="s">
        <v>72</v>
      </c>
      <c r="C6484" s="45" t="s">
        <v>52</v>
      </c>
      <c r="D6484" s="45">
        <v>311</v>
      </c>
      <c r="E6484" s="45">
        <v>5.0256413600000003E-3</v>
      </c>
      <c r="F6484" s="45">
        <v>8.9336196999999999E-4</v>
      </c>
      <c r="G6484" s="45">
        <v>5.8815623999999996E-4</v>
      </c>
      <c r="H6484" s="45">
        <v>3.5441226600000002E-3</v>
      </c>
    </row>
    <row r="6485" spans="1:8" x14ac:dyDescent="0.35">
      <c r="A6485" s="45" t="s">
        <v>66</v>
      </c>
      <c r="B6485" s="45" t="s">
        <v>73</v>
      </c>
      <c r="C6485" s="45" t="s">
        <v>52</v>
      </c>
      <c r="D6485" s="45">
        <v>34</v>
      </c>
      <c r="E6485" s="45">
        <v>4.1619005999999998E-3</v>
      </c>
      <c r="F6485" s="45">
        <v>9.1673448999999999E-4</v>
      </c>
      <c r="G6485" s="45">
        <v>4.9972744000000003E-4</v>
      </c>
      <c r="H6485" s="45">
        <v>2.7454382500000001E-3</v>
      </c>
    </row>
    <row r="6486" spans="1:8" x14ac:dyDescent="0.35">
      <c r="A6486" s="45" t="s">
        <v>66</v>
      </c>
      <c r="B6486" s="45" t="s">
        <v>72</v>
      </c>
      <c r="C6486" s="45" t="s">
        <v>53</v>
      </c>
      <c r="D6486" s="45">
        <v>102</v>
      </c>
      <c r="E6486" s="45">
        <v>6.6504400300000004E-3</v>
      </c>
      <c r="F6486" s="45">
        <v>7.3688251000000003E-4</v>
      </c>
      <c r="G6486" s="45">
        <v>1.1235927000000001E-3</v>
      </c>
      <c r="H6486" s="45">
        <v>4.7899643600000002E-3</v>
      </c>
    </row>
    <row r="6487" spans="1:8" x14ac:dyDescent="0.35">
      <c r="A6487" s="45" t="s">
        <v>66</v>
      </c>
      <c r="B6487" s="45" t="s">
        <v>73</v>
      </c>
      <c r="C6487" s="45" t="s">
        <v>53</v>
      </c>
      <c r="D6487" s="45">
        <v>17</v>
      </c>
      <c r="E6487" s="45">
        <v>5.5221946800000001E-3</v>
      </c>
      <c r="F6487" s="45">
        <v>6.1614904999999999E-4</v>
      </c>
      <c r="G6487" s="45">
        <v>1.1274508099999999E-3</v>
      </c>
      <c r="H6487" s="45">
        <v>3.7785945199999998E-3</v>
      </c>
    </row>
    <row r="6488" spans="1:8" x14ac:dyDescent="0.35">
      <c r="A6488" s="45" t="s">
        <v>66</v>
      </c>
      <c r="B6488" s="45" t="s">
        <v>72</v>
      </c>
      <c r="C6488" s="45" t="s">
        <v>54</v>
      </c>
      <c r="D6488" s="45">
        <v>709</v>
      </c>
      <c r="E6488" s="45">
        <v>4.66888982E-3</v>
      </c>
      <c r="F6488" s="45">
        <v>9.7173224000000002E-4</v>
      </c>
      <c r="G6488" s="45">
        <v>6.7287952999999998E-4</v>
      </c>
      <c r="H6488" s="45">
        <v>3.0242775600000001E-3</v>
      </c>
    </row>
    <row r="6489" spans="1:8" x14ac:dyDescent="0.35">
      <c r="A6489" s="45" t="s">
        <v>66</v>
      </c>
      <c r="B6489" s="45" t="s">
        <v>73</v>
      </c>
      <c r="C6489" s="45" t="s">
        <v>54</v>
      </c>
      <c r="D6489" s="45">
        <v>82</v>
      </c>
      <c r="E6489" s="45">
        <v>4.3680835499999996E-3</v>
      </c>
      <c r="F6489" s="45">
        <v>1.02656368E-3</v>
      </c>
      <c r="G6489" s="45">
        <v>6.3925560000000002E-4</v>
      </c>
      <c r="H6489" s="45">
        <v>2.70226374E-3</v>
      </c>
    </row>
    <row r="6490" spans="1:8" x14ac:dyDescent="0.35">
      <c r="A6490" s="45" t="s">
        <v>66</v>
      </c>
      <c r="B6490" s="45" t="s">
        <v>72</v>
      </c>
      <c r="C6490" s="45" t="s">
        <v>55</v>
      </c>
      <c r="D6490" s="45">
        <v>168</v>
      </c>
      <c r="E6490" s="45">
        <v>6.2183777300000003E-3</v>
      </c>
      <c r="F6490" s="45">
        <v>9.0346646000000002E-4</v>
      </c>
      <c r="G6490" s="45">
        <v>1.51992371E-3</v>
      </c>
      <c r="H6490" s="45">
        <v>3.7949870599999999E-3</v>
      </c>
    </row>
    <row r="6491" spans="1:8" x14ac:dyDescent="0.35">
      <c r="A6491" s="45" t="s">
        <v>66</v>
      </c>
      <c r="B6491" s="45" t="s">
        <v>73</v>
      </c>
      <c r="C6491" s="45" t="s">
        <v>55</v>
      </c>
      <c r="D6491" s="45">
        <v>22</v>
      </c>
      <c r="E6491" s="45">
        <v>6.6582487899999997E-3</v>
      </c>
      <c r="F6491" s="45">
        <v>1.07428427E-3</v>
      </c>
      <c r="G6491" s="45">
        <v>1.9407615400000001E-3</v>
      </c>
      <c r="H6491" s="45">
        <v>3.6432026699999998E-3</v>
      </c>
    </row>
    <row r="6492" spans="1:8" x14ac:dyDescent="0.35">
      <c r="A6492" s="45" t="s">
        <v>66</v>
      </c>
      <c r="B6492" s="45" t="s">
        <v>72</v>
      </c>
      <c r="C6492" s="45" t="s">
        <v>56</v>
      </c>
      <c r="D6492" s="45">
        <v>617</v>
      </c>
      <c r="E6492" s="45">
        <v>5.5416551799999996E-3</v>
      </c>
      <c r="F6492" s="45">
        <v>9.4338997000000002E-4</v>
      </c>
      <c r="G6492" s="45">
        <v>1.05331553E-3</v>
      </c>
      <c r="H6492" s="45">
        <v>3.54494919E-3</v>
      </c>
    </row>
    <row r="6493" spans="1:8" x14ac:dyDescent="0.35">
      <c r="A6493" s="45" t="s">
        <v>66</v>
      </c>
      <c r="B6493" s="45" t="s">
        <v>73</v>
      </c>
      <c r="C6493" s="45" t="s">
        <v>56</v>
      </c>
      <c r="D6493" s="45">
        <v>47</v>
      </c>
      <c r="E6493" s="45">
        <v>5.5353621800000004E-3</v>
      </c>
      <c r="F6493" s="45">
        <v>9.8625860000000004E-4</v>
      </c>
      <c r="G6493" s="45">
        <v>7.7669404000000003E-4</v>
      </c>
      <c r="H6493" s="45">
        <v>3.7724091399999999E-3</v>
      </c>
    </row>
    <row r="6494" spans="1:8" x14ac:dyDescent="0.35">
      <c r="A6494" s="45" t="s">
        <v>67</v>
      </c>
      <c r="B6494" s="45" t="s">
        <v>72</v>
      </c>
      <c r="C6494" s="45" t="s">
        <v>9</v>
      </c>
      <c r="D6494" s="45">
        <v>12191</v>
      </c>
      <c r="E6494" s="45">
        <v>6.02385387E-3</v>
      </c>
      <c r="F6494" s="45">
        <v>9.8907469E-4</v>
      </c>
      <c r="G6494" s="45">
        <v>1.0601805700000001E-3</v>
      </c>
      <c r="H6494" s="45">
        <v>3.9744737599999996E-3</v>
      </c>
    </row>
    <row r="6495" spans="1:8" x14ac:dyDescent="0.35">
      <c r="A6495" s="45" t="s">
        <v>67</v>
      </c>
      <c r="B6495" s="45" t="s">
        <v>73</v>
      </c>
      <c r="C6495" s="45" t="s">
        <v>9</v>
      </c>
      <c r="D6495" s="45">
        <v>1591</v>
      </c>
      <c r="E6495" s="45">
        <v>5.6328346299999998E-3</v>
      </c>
      <c r="F6495" s="45">
        <v>9.7193099999999999E-4</v>
      </c>
      <c r="G6495" s="45">
        <v>1.1204152399999999E-3</v>
      </c>
      <c r="H6495" s="45">
        <v>3.5404079000000001E-3</v>
      </c>
    </row>
    <row r="6496" spans="1:8" x14ac:dyDescent="0.35">
      <c r="A6496" s="45" t="s">
        <v>67</v>
      </c>
      <c r="B6496" s="45" t="s">
        <v>72</v>
      </c>
      <c r="C6496" s="45" t="s">
        <v>14</v>
      </c>
      <c r="D6496" s="45">
        <v>267</v>
      </c>
      <c r="E6496" s="45">
        <v>6.2099023300000002E-3</v>
      </c>
      <c r="F6496" s="45">
        <v>1.2257679100000001E-3</v>
      </c>
      <c r="G6496" s="45">
        <v>1.03893548E-3</v>
      </c>
      <c r="H6496" s="45">
        <v>3.9451984700000003E-3</v>
      </c>
    </row>
    <row r="6497" spans="1:8" x14ac:dyDescent="0.35">
      <c r="A6497" s="45" t="s">
        <v>67</v>
      </c>
      <c r="B6497" s="45" t="s">
        <v>73</v>
      </c>
      <c r="C6497" s="45" t="s">
        <v>14</v>
      </c>
      <c r="D6497" s="45">
        <v>42</v>
      </c>
      <c r="E6497" s="45">
        <v>6.1494155299999997E-3</v>
      </c>
      <c r="F6497" s="45">
        <v>1.38558172E-3</v>
      </c>
      <c r="G6497" s="45">
        <v>1.2169309899999999E-3</v>
      </c>
      <c r="H6497" s="45">
        <v>3.5469023199999998E-3</v>
      </c>
    </row>
    <row r="6498" spans="1:8" x14ac:dyDescent="0.35">
      <c r="A6498" s="45" t="s">
        <v>67</v>
      </c>
      <c r="B6498" s="45" t="s">
        <v>72</v>
      </c>
      <c r="C6498" s="45" t="s">
        <v>15</v>
      </c>
      <c r="D6498" s="45">
        <v>137</v>
      </c>
      <c r="E6498" s="45">
        <v>7.3342454900000003E-3</v>
      </c>
      <c r="F6498" s="45">
        <v>1.37655424E-3</v>
      </c>
      <c r="G6498" s="45">
        <v>1.7219178599999999E-3</v>
      </c>
      <c r="H6498" s="45">
        <v>4.2357729300000002E-3</v>
      </c>
    </row>
    <row r="6499" spans="1:8" x14ac:dyDescent="0.35">
      <c r="A6499" s="45" t="s">
        <v>67</v>
      </c>
      <c r="B6499" s="45" t="s">
        <v>73</v>
      </c>
      <c r="C6499" s="45" t="s">
        <v>15</v>
      </c>
      <c r="D6499" s="45">
        <v>22</v>
      </c>
      <c r="E6499" s="45">
        <v>6.2442127400000004E-3</v>
      </c>
      <c r="F6499" s="45">
        <v>8.9278174999999997E-4</v>
      </c>
      <c r="G6499" s="45">
        <v>1.90866975E-3</v>
      </c>
      <c r="H6499" s="45">
        <v>3.4427606899999998E-3</v>
      </c>
    </row>
    <row r="6500" spans="1:8" x14ac:dyDescent="0.35">
      <c r="A6500" s="45" t="s">
        <v>67</v>
      </c>
      <c r="B6500" s="45" t="s">
        <v>72</v>
      </c>
      <c r="C6500" s="45" t="s">
        <v>16</v>
      </c>
      <c r="D6500" s="45">
        <v>154</v>
      </c>
      <c r="E6500" s="45">
        <v>5.1783456999999998E-3</v>
      </c>
      <c r="F6500" s="45">
        <v>7.8869023000000004E-4</v>
      </c>
      <c r="G6500" s="45">
        <v>5.9561361999999995E-4</v>
      </c>
      <c r="H6500" s="45">
        <v>3.79404137E-3</v>
      </c>
    </row>
    <row r="6501" spans="1:8" x14ac:dyDescent="0.35">
      <c r="A6501" s="45" t="s">
        <v>67</v>
      </c>
      <c r="B6501" s="45" t="s">
        <v>73</v>
      </c>
      <c r="C6501" s="45" t="s">
        <v>16</v>
      </c>
      <c r="D6501" s="45">
        <v>34</v>
      </c>
      <c r="E6501" s="45">
        <v>4.9159175100000002E-3</v>
      </c>
      <c r="F6501" s="45">
        <v>7.3359186000000005E-4</v>
      </c>
      <c r="G6501" s="45">
        <v>4.5615446000000002E-4</v>
      </c>
      <c r="H6501" s="45">
        <v>3.7261708200000002E-3</v>
      </c>
    </row>
    <row r="6502" spans="1:8" x14ac:dyDescent="0.35">
      <c r="A6502" s="45" t="s">
        <v>67</v>
      </c>
      <c r="B6502" s="45" t="s">
        <v>72</v>
      </c>
      <c r="C6502" s="45" t="s">
        <v>17</v>
      </c>
      <c r="D6502" s="45">
        <v>154</v>
      </c>
      <c r="E6502" s="45">
        <v>6.3754356800000004E-3</v>
      </c>
      <c r="F6502" s="45">
        <v>7.7365897999999997E-4</v>
      </c>
      <c r="G6502" s="45">
        <v>9.2322005E-4</v>
      </c>
      <c r="H6502" s="45">
        <v>4.6785561599999997E-3</v>
      </c>
    </row>
    <row r="6503" spans="1:8" x14ac:dyDescent="0.35">
      <c r="A6503" s="45" t="s">
        <v>67</v>
      </c>
      <c r="B6503" s="45" t="s">
        <v>73</v>
      </c>
      <c r="C6503" s="45" t="s">
        <v>17</v>
      </c>
      <c r="D6503" s="45">
        <v>27</v>
      </c>
      <c r="E6503" s="45">
        <v>6.2525717299999999E-3</v>
      </c>
      <c r="F6503" s="45">
        <v>1.09267803E-3</v>
      </c>
      <c r="G6503" s="45">
        <v>1.0725306700000001E-3</v>
      </c>
      <c r="H6503" s="45">
        <v>4.0873625700000001E-3</v>
      </c>
    </row>
    <row r="6504" spans="1:8" x14ac:dyDescent="0.35">
      <c r="A6504" s="45" t="s">
        <v>67</v>
      </c>
      <c r="B6504" s="45" t="s">
        <v>72</v>
      </c>
      <c r="C6504" s="45" t="s">
        <v>18</v>
      </c>
      <c r="D6504" s="45">
        <v>190</v>
      </c>
      <c r="E6504" s="45">
        <v>6.8441761699999997E-3</v>
      </c>
      <c r="F6504" s="45">
        <v>6.9328680000000005E-4</v>
      </c>
      <c r="G6504" s="45">
        <v>1.58875465E-3</v>
      </c>
      <c r="H6504" s="45">
        <v>4.5621342699999996E-3</v>
      </c>
    </row>
    <row r="6505" spans="1:8" x14ac:dyDescent="0.35">
      <c r="A6505" s="45" t="s">
        <v>67</v>
      </c>
      <c r="B6505" s="45" t="s">
        <v>73</v>
      </c>
      <c r="C6505" s="45" t="s">
        <v>18</v>
      </c>
      <c r="D6505" s="45">
        <v>24</v>
      </c>
      <c r="E6505" s="45">
        <v>5.6939620000000003E-3</v>
      </c>
      <c r="F6505" s="45">
        <v>6.1294344999999995E-4</v>
      </c>
      <c r="G6505" s="45">
        <v>1.4443477599999999E-3</v>
      </c>
      <c r="H6505" s="45">
        <v>3.6366702700000001E-3</v>
      </c>
    </row>
    <row r="6506" spans="1:8" x14ac:dyDescent="0.35">
      <c r="A6506" s="45" t="s">
        <v>67</v>
      </c>
      <c r="B6506" s="45" t="s">
        <v>72</v>
      </c>
      <c r="C6506" s="45" t="s">
        <v>19</v>
      </c>
      <c r="D6506" s="45">
        <v>182</v>
      </c>
      <c r="E6506" s="45">
        <v>6.8300389299999998E-3</v>
      </c>
      <c r="F6506" s="45">
        <v>1.04376503E-3</v>
      </c>
      <c r="G6506" s="45">
        <v>1.29190806E-3</v>
      </c>
      <c r="H6506" s="45">
        <v>4.4943653499999996E-3</v>
      </c>
    </row>
    <row r="6507" spans="1:8" x14ac:dyDescent="0.35">
      <c r="A6507" s="45" t="s">
        <v>67</v>
      </c>
      <c r="B6507" s="45" t="s">
        <v>73</v>
      </c>
      <c r="C6507" s="45" t="s">
        <v>19</v>
      </c>
      <c r="D6507" s="45">
        <v>19</v>
      </c>
      <c r="E6507" s="45">
        <v>7.3824315299999997E-3</v>
      </c>
      <c r="F6507" s="45">
        <v>1.0855260899999999E-3</v>
      </c>
      <c r="G6507" s="45">
        <v>1.1159842399999999E-3</v>
      </c>
      <c r="H6507" s="45">
        <v>5.1809209000000002E-3</v>
      </c>
    </row>
    <row r="6508" spans="1:8" x14ac:dyDescent="0.35">
      <c r="A6508" s="45" t="s">
        <v>67</v>
      </c>
      <c r="B6508" s="45" t="s">
        <v>72</v>
      </c>
      <c r="C6508" s="45" t="s">
        <v>20</v>
      </c>
      <c r="D6508" s="45">
        <v>142</v>
      </c>
      <c r="E6508" s="45">
        <v>4.8273667100000002E-3</v>
      </c>
      <c r="F6508" s="45">
        <v>8.4009823999999997E-4</v>
      </c>
      <c r="G6508" s="45">
        <v>6.0527493999999998E-4</v>
      </c>
      <c r="H6508" s="45">
        <v>3.3819931200000002E-3</v>
      </c>
    </row>
    <row r="6509" spans="1:8" x14ac:dyDescent="0.35">
      <c r="A6509" s="45" t="s">
        <v>67</v>
      </c>
      <c r="B6509" s="45" t="s">
        <v>73</v>
      </c>
      <c r="C6509" s="45" t="s">
        <v>20</v>
      </c>
      <c r="D6509" s="45">
        <v>4</v>
      </c>
      <c r="E6509" s="45">
        <v>3.9843748199999999E-3</v>
      </c>
      <c r="F6509" s="45">
        <v>1.13136544E-3</v>
      </c>
      <c r="G6509" s="45">
        <v>6.2499964000000004E-4</v>
      </c>
      <c r="H6509" s="45">
        <v>2.2280090199999999E-3</v>
      </c>
    </row>
    <row r="6510" spans="1:8" x14ac:dyDescent="0.35">
      <c r="A6510" s="45" t="s">
        <v>67</v>
      </c>
      <c r="B6510" s="45" t="s">
        <v>72</v>
      </c>
      <c r="C6510" s="45" t="s">
        <v>21</v>
      </c>
      <c r="D6510" s="45">
        <v>141</v>
      </c>
      <c r="E6510" s="45">
        <v>8.3142071000000001E-3</v>
      </c>
      <c r="F6510" s="45">
        <v>1.1391841599999999E-3</v>
      </c>
      <c r="G6510" s="45">
        <v>1.76681086E-3</v>
      </c>
      <c r="H6510" s="45">
        <v>5.4082115899999998E-3</v>
      </c>
    </row>
    <row r="6511" spans="1:8" x14ac:dyDescent="0.35">
      <c r="A6511" s="45" t="s">
        <v>67</v>
      </c>
      <c r="B6511" s="45" t="s">
        <v>73</v>
      </c>
      <c r="C6511" s="45" t="s">
        <v>21</v>
      </c>
      <c r="D6511" s="45">
        <v>29</v>
      </c>
      <c r="E6511" s="45">
        <v>8.1756861699999999E-3</v>
      </c>
      <c r="F6511" s="45">
        <v>1.38609487E-3</v>
      </c>
      <c r="G6511" s="45">
        <v>2.1128669700000002E-3</v>
      </c>
      <c r="H6511" s="45">
        <v>4.6767239099999997E-3</v>
      </c>
    </row>
    <row r="6512" spans="1:8" x14ac:dyDescent="0.35">
      <c r="A6512" s="45" t="s">
        <v>67</v>
      </c>
      <c r="B6512" s="45" t="s">
        <v>72</v>
      </c>
      <c r="C6512" s="45" t="s">
        <v>22</v>
      </c>
      <c r="D6512" s="45">
        <v>114</v>
      </c>
      <c r="E6512" s="45">
        <v>7.1337919600000001E-3</v>
      </c>
      <c r="F6512" s="45">
        <v>1.11192308E-3</v>
      </c>
      <c r="G6512" s="45">
        <v>1.49843625E-3</v>
      </c>
      <c r="H6512" s="45">
        <v>4.52343221E-3</v>
      </c>
    </row>
    <row r="6513" spans="1:8" x14ac:dyDescent="0.35">
      <c r="A6513" s="45" t="s">
        <v>67</v>
      </c>
      <c r="B6513" s="45" t="s">
        <v>73</v>
      </c>
      <c r="C6513" s="45" t="s">
        <v>22</v>
      </c>
      <c r="D6513" s="45">
        <v>22</v>
      </c>
      <c r="E6513" s="45">
        <v>7.9203490700000007E-3</v>
      </c>
      <c r="F6513" s="45">
        <v>1.11847616E-3</v>
      </c>
      <c r="G6513" s="45">
        <v>1.59459156E-3</v>
      </c>
      <c r="H6513" s="45">
        <v>5.2072809199999997E-3</v>
      </c>
    </row>
    <row r="6514" spans="1:8" x14ac:dyDescent="0.35">
      <c r="A6514" s="45" t="s">
        <v>67</v>
      </c>
      <c r="B6514" s="45" t="s">
        <v>72</v>
      </c>
      <c r="C6514" s="45" t="s">
        <v>23</v>
      </c>
      <c r="D6514" s="45">
        <v>200</v>
      </c>
      <c r="E6514" s="45">
        <v>7.1085067000000004E-3</v>
      </c>
      <c r="F6514" s="45">
        <v>1.2456015900000001E-3</v>
      </c>
      <c r="G6514" s="45">
        <v>1.6292821700000001E-3</v>
      </c>
      <c r="H6514" s="45">
        <v>4.2336224400000002E-3</v>
      </c>
    </row>
    <row r="6515" spans="1:8" x14ac:dyDescent="0.35">
      <c r="A6515" s="45" t="s">
        <v>67</v>
      </c>
      <c r="B6515" s="45" t="s">
        <v>73</v>
      </c>
      <c r="C6515" s="45" t="s">
        <v>23</v>
      </c>
      <c r="D6515" s="45">
        <v>19</v>
      </c>
      <c r="E6515" s="45">
        <v>7.3056771800000002E-3</v>
      </c>
      <c r="F6515" s="45">
        <v>1.0300923499999999E-3</v>
      </c>
      <c r="G6515" s="45">
        <v>1.40289933E-3</v>
      </c>
      <c r="H6515" s="45">
        <v>4.8726850099999998E-3</v>
      </c>
    </row>
    <row r="6516" spans="1:8" x14ac:dyDescent="0.35">
      <c r="A6516" s="45" t="s">
        <v>67</v>
      </c>
      <c r="B6516" s="45" t="s">
        <v>72</v>
      </c>
      <c r="C6516" s="45" t="s">
        <v>24</v>
      </c>
      <c r="D6516" s="45">
        <v>407</v>
      </c>
      <c r="E6516" s="45">
        <v>6.9578667199999998E-3</v>
      </c>
      <c r="F6516" s="45">
        <v>6.4547479000000004E-4</v>
      </c>
      <c r="G6516" s="45">
        <v>1.69754959E-3</v>
      </c>
      <c r="H6516" s="45">
        <v>4.6148418799999997E-3</v>
      </c>
    </row>
    <row r="6517" spans="1:8" x14ac:dyDescent="0.35">
      <c r="A6517" s="45" t="s">
        <v>67</v>
      </c>
      <c r="B6517" s="45" t="s">
        <v>73</v>
      </c>
      <c r="C6517" s="45" t="s">
        <v>24</v>
      </c>
      <c r="D6517" s="45">
        <v>74</v>
      </c>
      <c r="E6517" s="45">
        <v>6.3480665699999998E-3</v>
      </c>
      <c r="F6517" s="45">
        <v>6.3156881000000001E-4</v>
      </c>
      <c r="G6517" s="45">
        <v>1.9331829599999999E-3</v>
      </c>
      <c r="H6517" s="45">
        <v>3.7833143299999998E-3</v>
      </c>
    </row>
    <row r="6518" spans="1:8" x14ac:dyDescent="0.35">
      <c r="A6518" s="45" t="s">
        <v>67</v>
      </c>
      <c r="B6518" s="45" t="s">
        <v>72</v>
      </c>
      <c r="C6518" s="45" t="s">
        <v>25</v>
      </c>
      <c r="D6518" s="45">
        <v>342</v>
      </c>
      <c r="E6518" s="45">
        <v>6.7479218399999997E-3</v>
      </c>
      <c r="F6518" s="45">
        <v>8.3045649000000003E-4</v>
      </c>
      <c r="G6518" s="45">
        <v>1.4609389400000001E-3</v>
      </c>
      <c r="H6518" s="45">
        <v>4.4565259100000001E-3</v>
      </c>
    </row>
    <row r="6519" spans="1:8" x14ac:dyDescent="0.35">
      <c r="A6519" s="45" t="s">
        <v>67</v>
      </c>
      <c r="B6519" s="45" t="s">
        <v>73</v>
      </c>
      <c r="C6519" s="45" t="s">
        <v>25</v>
      </c>
      <c r="D6519" s="45">
        <v>68</v>
      </c>
      <c r="E6519" s="45">
        <v>6.0911966500000001E-3</v>
      </c>
      <c r="F6519" s="45">
        <v>7.1640088999999998E-4</v>
      </c>
      <c r="G6519" s="45">
        <v>1.29816836E-3</v>
      </c>
      <c r="H6519" s="45">
        <v>4.0766269399999996E-3</v>
      </c>
    </row>
    <row r="6520" spans="1:8" x14ac:dyDescent="0.35">
      <c r="A6520" s="45" t="s">
        <v>67</v>
      </c>
      <c r="B6520" s="45" t="s">
        <v>72</v>
      </c>
      <c r="C6520" s="45" t="s">
        <v>26</v>
      </c>
      <c r="D6520" s="45">
        <v>182</v>
      </c>
      <c r="E6520" s="45">
        <v>6.0304738999999996E-3</v>
      </c>
      <c r="F6520" s="45">
        <v>6.3701898999999999E-4</v>
      </c>
      <c r="G6520" s="45">
        <v>1.27034977E-3</v>
      </c>
      <c r="H6520" s="45">
        <v>4.1231046899999997E-3</v>
      </c>
    </row>
    <row r="6521" spans="1:8" x14ac:dyDescent="0.35">
      <c r="A6521" s="45" t="s">
        <v>67</v>
      </c>
      <c r="B6521" s="45" t="s">
        <v>73</v>
      </c>
      <c r="C6521" s="45" t="s">
        <v>26</v>
      </c>
      <c r="D6521" s="45">
        <v>15</v>
      </c>
      <c r="E6521" s="45">
        <v>5.5385800800000001E-3</v>
      </c>
      <c r="F6521" s="45">
        <v>6.5817879000000003E-4</v>
      </c>
      <c r="G6521" s="45">
        <v>1.0370367499999999E-3</v>
      </c>
      <c r="H6521" s="45">
        <v>3.84336393E-3</v>
      </c>
    </row>
    <row r="6522" spans="1:8" x14ac:dyDescent="0.35">
      <c r="A6522" s="45" t="s">
        <v>67</v>
      </c>
      <c r="B6522" s="45" t="s">
        <v>72</v>
      </c>
      <c r="C6522" s="45" t="s">
        <v>27</v>
      </c>
      <c r="D6522" s="45">
        <v>163</v>
      </c>
      <c r="E6522" s="45">
        <v>6.0819981800000001E-3</v>
      </c>
      <c r="F6522" s="45">
        <v>1.0090034E-3</v>
      </c>
      <c r="G6522" s="45">
        <v>1.3419532599999999E-3</v>
      </c>
      <c r="H6522" s="45">
        <v>3.7310410299999999E-3</v>
      </c>
    </row>
    <row r="6523" spans="1:8" x14ac:dyDescent="0.35">
      <c r="A6523" s="45" t="s">
        <v>67</v>
      </c>
      <c r="B6523" s="45" t="s">
        <v>73</v>
      </c>
      <c r="C6523" s="45" t="s">
        <v>27</v>
      </c>
      <c r="D6523" s="45">
        <v>42</v>
      </c>
      <c r="E6523" s="45">
        <v>5.9611991E-3</v>
      </c>
      <c r="F6523" s="45">
        <v>1.10587498E-3</v>
      </c>
      <c r="G6523" s="45">
        <v>1.6763115099999999E-3</v>
      </c>
      <c r="H6523" s="45">
        <v>3.1790121300000001E-3</v>
      </c>
    </row>
    <row r="6524" spans="1:8" x14ac:dyDescent="0.35">
      <c r="A6524" s="45" t="s">
        <v>67</v>
      </c>
      <c r="B6524" s="45" t="s">
        <v>72</v>
      </c>
      <c r="C6524" s="45" t="s">
        <v>28</v>
      </c>
      <c r="D6524" s="45">
        <v>306</v>
      </c>
      <c r="E6524" s="45">
        <v>6.87730701E-3</v>
      </c>
      <c r="F6524" s="45">
        <v>1.0388674600000001E-3</v>
      </c>
      <c r="G6524" s="45">
        <v>1.45231908E-3</v>
      </c>
      <c r="H6524" s="45">
        <v>4.3861199599999996E-3</v>
      </c>
    </row>
    <row r="6525" spans="1:8" x14ac:dyDescent="0.35">
      <c r="A6525" s="45" t="s">
        <v>67</v>
      </c>
      <c r="B6525" s="45" t="s">
        <v>73</v>
      </c>
      <c r="C6525" s="45" t="s">
        <v>28</v>
      </c>
      <c r="D6525" s="45">
        <v>46</v>
      </c>
      <c r="E6525" s="45">
        <v>5.8861712799999997E-3</v>
      </c>
      <c r="F6525" s="45">
        <v>7.6187578999999995E-4</v>
      </c>
      <c r="G6525" s="45">
        <v>1.42260444E-3</v>
      </c>
      <c r="H6525" s="45">
        <v>3.70169057E-3</v>
      </c>
    </row>
    <row r="6526" spans="1:8" x14ac:dyDescent="0.35">
      <c r="A6526" s="45" t="s">
        <v>67</v>
      </c>
      <c r="B6526" s="45" t="s">
        <v>72</v>
      </c>
      <c r="C6526" s="45" t="s">
        <v>29</v>
      </c>
      <c r="D6526" s="45">
        <v>114</v>
      </c>
      <c r="E6526" s="45">
        <v>7.2330853299999998E-3</v>
      </c>
      <c r="F6526" s="45">
        <v>1.2834021100000001E-3</v>
      </c>
      <c r="G6526" s="45">
        <v>1.6289999099999999E-3</v>
      </c>
      <c r="H6526" s="45">
        <v>4.3206828400000003E-3</v>
      </c>
    </row>
    <row r="6527" spans="1:8" x14ac:dyDescent="0.35">
      <c r="A6527" s="45" t="s">
        <v>67</v>
      </c>
      <c r="B6527" s="45" t="s">
        <v>73</v>
      </c>
      <c r="C6527" s="45" t="s">
        <v>29</v>
      </c>
      <c r="D6527" s="45">
        <v>15</v>
      </c>
      <c r="E6527" s="45">
        <v>8.8526231799999997E-3</v>
      </c>
      <c r="F6527" s="45">
        <v>9.5678984999999995E-4</v>
      </c>
      <c r="G6527" s="45">
        <v>2.4814812400000001E-3</v>
      </c>
      <c r="H6527" s="45">
        <v>5.4143515699999999E-3</v>
      </c>
    </row>
    <row r="6528" spans="1:8" x14ac:dyDescent="0.35">
      <c r="A6528" s="45" t="s">
        <v>67</v>
      </c>
      <c r="B6528" s="45" t="s">
        <v>72</v>
      </c>
      <c r="C6528" s="45" t="s">
        <v>30</v>
      </c>
      <c r="D6528" s="45">
        <v>1668</v>
      </c>
      <c r="E6528" s="45">
        <v>4.5610869900000002E-3</v>
      </c>
      <c r="F6528" s="45">
        <v>1.00814463E-3</v>
      </c>
      <c r="G6528" s="45">
        <v>7.2267162000000005E-4</v>
      </c>
      <c r="H6528" s="45">
        <v>2.83027027E-3</v>
      </c>
    </row>
    <row r="6529" spans="1:8" x14ac:dyDescent="0.35">
      <c r="A6529" s="45" t="s">
        <v>67</v>
      </c>
      <c r="B6529" s="45" t="s">
        <v>73</v>
      </c>
      <c r="C6529" s="45" t="s">
        <v>30</v>
      </c>
      <c r="D6529" s="45">
        <v>268</v>
      </c>
      <c r="E6529" s="45">
        <v>4.2716536400000003E-3</v>
      </c>
      <c r="F6529" s="45">
        <v>9.1841119000000005E-4</v>
      </c>
      <c r="G6529" s="45">
        <v>6.9966981999999996E-4</v>
      </c>
      <c r="H6529" s="45">
        <v>2.65357218E-3</v>
      </c>
    </row>
    <row r="6530" spans="1:8" x14ac:dyDescent="0.35">
      <c r="A6530" s="45" t="s">
        <v>67</v>
      </c>
      <c r="B6530" s="45" t="s">
        <v>72</v>
      </c>
      <c r="C6530" s="45" t="s">
        <v>31</v>
      </c>
      <c r="D6530" s="45">
        <v>768</v>
      </c>
      <c r="E6530" s="45">
        <v>4.9526033200000003E-3</v>
      </c>
      <c r="F6530" s="45">
        <v>1.1064842499999999E-3</v>
      </c>
      <c r="G6530" s="45">
        <v>5.1248408999999997E-4</v>
      </c>
      <c r="H6530" s="45">
        <v>3.3336345E-3</v>
      </c>
    </row>
    <row r="6531" spans="1:8" x14ac:dyDescent="0.35">
      <c r="A6531" s="45" t="s">
        <v>67</v>
      </c>
      <c r="B6531" s="45" t="s">
        <v>73</v>
      </c>
      <c r="C6531" s="45" t="s">
        <v>31</v>
      </c>
      <c r="D6531" s="45">
        <v>131</v>
      </c>
      <c r="E6531" s="45">
        <v>4.6087783900000002E-3</v>
      </c>
      <c r="F6531" s="45">
        <v>1.00950639E-3</v>
      </c>
      <c r="G6531" s="45">
        <v>4.8558081000000001E-4</v>
      </c>
      <c r="H6531" s="45">
        <v>3.1136907500000002E-3</v>
      </c>
    </row>
    <row r="6532" spans="1:8" x14ac:dyDescent="0.35">
      <c r="A6532" s="45" t="s">
        <v>67</v>
      </c>
      <c r="B6532" s="45" t="s">
        <v>72</v>
      </c>
      <c r="C6532" s="45" t="s">
        <v>159</v>
      </c>
      <c r="D6532" s="45">
        <v>371</v>
      </c>
      <c r="E6532" s="45">
        <v>5.91544351E-3</v>
      </c>
      <c r="F6532" s="45">
        <v>1.17534543E-3</v>
      </c>
      <c r="G6532" s="45">
        <v>1.0174263699999999E-3</v>
      </c>
      <c r="H6532" s="45">
        <v>3.7226712199999999E-3</v>
      </c>
    </row>
    <row r="6533" spans="1:8" x14ac:dyDescent="0.35">
      <c r="A6533" s="45" t="s">
        <v>67</v>
      </c>
      <c r="B6533" s="45" t="s">
        <v>73</v>
      </c>
      <c r="C6533" s="45" t="s">
        <v>159</v>
      </c>
      <c r="D6533" s="45">
        <v>55</v>
      </c>
      <c r="E6533" s="45">
        <v>5.6900250300000003E-3</v>
      </c>
      <c r="F6533" s="45">
        <v>1.2401091600000001E-3</v>
      </c>
      <c r="G6533" s="45">
        <v>1.07281119E-3</v>
      </c>
      <c r="H6533" s="45">
        <v>3.3771040900000002E-3</v>
      </c>
    </row>
    <row r="6534" spans="1:8" x14ac:dyDescent="0.35">
      <c r="A6534" s="45" t="s">
        <v>67</v>
      </c>
      <c r="B6534" s="45" t="s">
        <v>72</v>
      </c>
      <c r="C6534" s="45" t="s">
        <v>33</v>
      </c>
      <c r="D6534" s="45">
        <v>211</v>
      </c>
      <c r="E6534" s="45">
        <v>7.2262811199999997E-3</v>
      </c>
      <c r="F6534" s="45">
        <v>9.8193103999999996E-4</v>
      </c>
      <c r="G6534" s="45">
        <v>1.44286441E-3</v>
      </c>
      <c r="H6534" s="45">
        <v>4.8014851799999996E-3</v>
      </c>
    </row>
    <row r="6535" spans="1:8" x14ac:dyDescent="0.35">
      <c r="A6535" s="45" t="s">
        <v>67</v>
      </c>
      <c r="B6535" s="45" t="s">
        <v>73</v>
      </c>
      <c r="C6535" s="45" t="s">
        <v>33</v>
      </c>
      <c r="D6535" s="45">
        <v>28</v>
      </c>
      <c r="E6535" s="45">
        <v>7.7885249199999996E-3</v>
      </c>
      <c r="F6535" s="45">
        <v>1.18840914E-3</v>
      </c>
      <c r="G6535" s="45">
        <v>2.1701386299999999E-3</v>
      </c>
      <c r="H6535" s="45">
        <v>4.4299765999999997E-3</v>
      </c>
    </row>
    <row r="6536" spans="1:8" x14ac:dyDescent="0.35">
      <c r="A6536" s="45" t="s">
        <v>67</v>
      </c>
      <c r="B6536" s="45" t="s">
        <v>72</v>
      </c>
      <c r="C6536" s="45" t="s">
        <v>34</v>
      </c>
      <c r="D6536" s="45">
        <v>179</v>
      </c>
      <c r="E6536" s="45">
        <v>5.9970512800000004E-3</v>
      </c>
      <c r="F6536" s="45">
        <v>1.0404379E-3</v>
      </c>
      <c r="G6536" s="45">
        <v>1.0300923599999999E-3</v>
      </c>
      <c r="H6536" s="45">
        <v>3.9265205499999997E-3</v>
      </c>
    </row>
    <row r="6537" spans="1:8" x14ac:dyDescent="0.35">
      <c r="A6537" s="45" t="s">
        <v>67</v>
      </c>
      <c r="B6537" s="45" t="s">
        <v>73</v>
      </c>
      <c r="C6537" s="45" t="s">
        <v>34</v>
      </c>
      <c r="D6537" s="45">
        <v>22</v>
      </c>
      <c r="E6537" s="45">
        <v>5.67392647E-3</v>
      </c>
      <c r="F6537" s="45">
        <v>9.5643919000000001E-4</v>
      </c>
      <c r="G6537" s="45">
        <v>1.0863844899999999E-3</v>
      </c>
      <c r="H6537" s="45">
        <v>3.6311024500000001E-3</v>
      </c>
    </row>
    <row r="6538" spans="1:8" x14ac:dyDescent="0.35">
      <c r="A6538" s="45" t="s">
        <v>67</v>
      </c>
      <c r="B6538" s="45" t="s">
        <v>72</v>
      </c>
      <c r="C6538" s="45" t="s">
        <v>35</v>
      </c>
      <c r="D6538" s="45">
        <v>292</v>
      </c>
      <c r="E6538" s="45">
        <v>5.9663952999999999E-3</v>
      </c>
      <c r="F6538" s="45">
        <v>9.1462908000000003E-4</v>
      </c>
      <c r="G6538" s="45">
        <v>1.05807623E-3</v>
      </c>
      <c r="H6538" s="45">
        <v>3.9936895099999996E-3</v>
      </c>
    </row>
    <row r="6539" spans="1:8" x14ac:dyDescent="0.35">
      <c r="A6539" s="45" t="s">
        <v>67</v>
      </c>
      <c r="B6539" s="45" t="s">
        <v>73</v>
      </c>
      <c r="C6539" s="45" t="s">
        <v>35</v>
      </c>
      <c r="D6539" s="45">
        <v>25</v>
      </c>
      <c r="E6539" s="45">
        <v>4.5731479100000003E-3</v>
      </c>
      <c r="F6539" s="45">
        <v>8.7453681999999995E-4</v>
      </c>
      <c r="G6539" s="45">
        <v>7.7314785000000003E-4</v>
      </c>
      <c r="H6539" s="45">
        <v>2.9254627399999998E-3</v>
      </c>
    </row>
    <row r="6540" spans="1:8" x14ac:dyDescent="0.35">
      <c r="A6540" s="45" t="s">
        <v>67</v>
      </c>
      <c r="B6540" s="45" t="s">
        <v>72</v>
      </c>
      <c r="C6540" s="45" t="s">
        <v>57</v>
      </c>
      <c r="D6540" s="45">
        <v>1</v>
      </c>
      <c r="E6540" s="45">
        <v>7.7893513800000001E-3</v>
      </c>
      <c r="F6540" s="45">
        <v>1.01851805E-3</v>
      </c>
      <c r="G6540" s="45">
        <v>4.4675923599999997E-3</v>
      </c>
      <c r="H6540" s="45">
        <v>2.30324027E-3</v>
      </c>
    </row>
    <row r="6541" spans="1:8" x14ac:dyDescent="0.35">
      <c r="A6541" s="45" t="s">
        <v>67</v>
      </c>
      <c r="B6541" s="45" t="s">
        <v>73</v>
      </c>
      <c r="C6541" s="45" t="s">
        <v>57</v>
      </c>
      <c r="D6541" s="45">
        <v>2</v>
      </c>
      <c r="E6541" s="45">
        <v>7.4710645799999998E-3</v>
      </c>
      <c r="F6541" s="45">
        <v>1.92129617E-3</v>
      </c>
      <c r="G6541" s="45">
        <v>3.90624999E-3</v>
      </c>
      <c r="H6541" s="45">
        <v>1.6435184E-3</v>
      </c>
    </row>
    <row r="6542" spans="1:8" x14ac:dyDescent="0.35">
      <c r="A6542" s="45" t="s">
        <v>67</v>
      </c>
      <c r="B6542" s="45" t="s">
        <v>72</v>
      </c>
      <c r="C6542" s="45" t="s">
        <v>36</v>
      </c>
      <c r="D6542" s="45">
        <v>366</v>
      </c>
      <c r="E6542" s="45">
        <v>6.7270666400000003E-3</v>
      </c>
      <c r="F6542" s="45">
        <v>8.5132665999999998E-4</v>
      </c>
      <c r="G6542" s="45">
        <v>1.2159732400000001E-3</v>
      </c>
      <c r="H6542" s="45">
        <v>4.6597662499999999E-3</v>
      </c>
    </row>
    <row r="6543" spans="1:8" x14ac:dyDescent="0.35">
      <c r="A6543" s="45" t="s">
        <v>67</v>
      </c>
      <c r="B6543" s="45" t="s">
        <v>73</v>
      </c>
      <c r="C6543" s="45" t="s">
        <v>36</v>
      </c>
      <c r="D6543" s="45">
        <v>25</v>
      </c>
      <c r="E6543" s="45">
        <v>7.8203702100000001E-3</v>
      </c>
      <c r="F6543" s="45">
        <v>8.6111087999999995E-4</v>
      </c>
      <c r="G6543" s="45">
        <v>1.2027775499999999E-3</v>
      </c>
      <c r="H6543" s="45">
        <v>5.75648121E-3</v>
      </c>
    </row>
    <row r="6544" spans="1:8" x14ac:dyDescent="0.35">
      <c r="A6544" s="45" t="s">
        <v>67</v>
      </c>
      <c r="B6544" s="45" t="s">
        <v>72</v>
      </c>
      <c r="C6544" s="45" t="s">
        <v>37</v>
      </c>
      <c r="D6544" s="45">
        <v>394</v>
      </c>
      <c r="E6544" s="45">
        <v>5.2843577199999997E-3</v>
      </c>
      <c r="F6544" s="45">
        <v>1.11425408E-3</v>
      </c>
      <c r="G6544" s="45">
        <v>7.5974666999999998E-4</v>
      </c>
      <c r="H6544" s="45">
        <v>3.4103565E-3</v>
      </c>
    </row>
    <row r="6545" spans="1:8" x14ac:dyDescent="0.35">
      <c r="A6545" s="45" t="s">
        <v>67</v>
      </c>
      <c r="B6545" s="45" t="s">
        <v>73</v>
      </c>
      <c r="C6545" s="45" t="s">
        <v>37</v>
      </c>
      <c r="D6545" s="45">
        <v>40</v>
      </c>
      <c r="E6545" s="45">
        <v>5.1464117800000004E-3</v>
      </c>
      <c r="F6545" s="45">
        <v>1.0115738500000001E-3</v>
      </c>
      <c r="G6545" s="45">
        <v>9.2505763000000005E-4</v>
      </c>
      <c r="H6545" s="45">
        <v>3.20977983E-3</v>
      </c>
    </row>
    <row r="6546" spans="1:8" x14ac:dyDescent="0.35">
      <c r="A6546" s="45" t="s">
        <v>67</v>
      </c>
      <c r="B6546" s="45" t="s">
        <v>72</v>
      </c>
      <c r="C6546" s="45" t="s">
        <v>38</v>
      </c>
      <c r="D6546" s="45">
        <v>221</v>
      </c>
      <c r="E6546" s="45">
        <v>6.8362973100000004E-3</v>
      </c>
      <c r="F6546" s="45">
        <v>1.2591647499999999E-3</v>
      </c>
      <c r="G6546" s="45">
        <v>1.1058213699999999E-3</v>
      </c>
      <c r="H6546" s="45">
        <v>4.4713107199999998E-3</v>
      </c>
    </row>
    <row r="6547" spans="1:8" x14ac:dyDescent="0.35">
      <c r="A6547" s="45" t="s">
        <v>67</v>
      </c>
      <c r="B6547" s="45" t="s">
        <v>73</v>
      </c>
      <c r="C6547" s="45" t="s">
        <v>38</v>
      </c>
      <c r="D6547" s="45">
        <v>19</v>
      </c>
      <c r="E6547" s="45">
        <v>6.1086742199999997E-3</v>
      </c>
      <c r="F6547" s="45">
        <v>1.2024851200000001E-3</v>
      </c>
      <c r="G6547" s="45">
        <v>1.0477579599999999E-3</v>
      </c>
      <c r="H6547" s="45">
        <v>3.8584305100000001E-3</v>
      </c>
    </row>
    <row r="6548" spans="1:8" x14ac:dyDescent="0.35">
      <c r="A6548" s="45" t="s">
        <v>67</v>
      </c>
      <c r="B6548" s="45" t="s">
        <v>72</v>
      </c>
      <c r="C6548" s="45" t="s">
        <v>39</v>
      </c>
      <c r="D6548" s="45">
        <v>206</v>
      </c>
      <c r="E6548" s="45">
        <v>6.9132054300000004E-3</v>
      </c>
      <c r="F6548" s="45">
        <v>7.7181071000000003E-4</v>
      </c>
      <c r="G6548" s="45">
        <v>1.4165877699999999E-3</v>
      </c>
      <c r="H6548" s="45">
        <v>4.7248064699999997E-3</v>
      </c>
    </row>
    <row r="6549" spans="1:8" x14ac:dyDescent="0.35">
      <c r="A6549" s="45" t="s">
        <v>67</v>
      </c>
      <c r="B6549" s="45" t="s">
        <v>73</v>
      </c>
      <c r="C6549" s="45" t="s">
        <v>39</v>
      </c>
      <c r="D6549" s="45">
        <v>28</v>
      </c>
      <c r="E6549" s="45">
        <v>6.7745533099999996E-3</v>
      </c>
      <c r="F6549" s="45">
        <v>6.8783045E-4</v>
      </c>
      <c r="G6549" s="45">
        <v>1.50173585E-3</v>
      </c>
      <c r="H6549" s="45">
        <v>4.5849864000000002E-3</v>
      </c>
    </row>
    <row r="6550" spans="1:8" x14ac:dyDescent="0.35">
      <c r="A6550" s="45" t="s">
        <v>67</v>
      </c>
      <c r="B6550" s="45" t="s">
        <v>72</v>
      </c>
      <c r="C6550" s="45" t="s">
        <v>40</v>
      </c>
      <c r="D6550" s="45">
        <v>246</v>
      </c>
      <c r="E6550" s="45">
        <v>5.0922629999999997E-3</v>
      </c>
      <c r="F6550" s="45">
        <v>1.0286808800000001E-3</v>
      </c>
      <c r="G6550" s="45">
        <v>5.1608114000000003E-4</v>
      </c>
      <c r="H6550" s="45">
        <v>3.54750051E-3</v>
      </c>
    </row>
    <row r="6551" spans="1:8" x14ac:dyDescent="0.35">
      <c r="A6551" s="45" t="s">
        <v>67</v>
      </c>
      <c r="B6551" s="45" t="s">
        <v>73</v>
      </c>
      <c r="C6551" s="45" t="s">
        <v>40</v>
      </c>
      <c r="D6551" s="45">
        <v>47</v>
      </c>
      <c r="E6551" s="45">
        <v>4.1784867799999998E-3</v>
      </c>
      <c r="F6551" s="45">
        <v>9.5055140999999999E-4</v>
      </c>
      <c r="G6551" s="45">
        <v>5.2698952000000004E-4</v>
      </c>
      <c r="H6551" s="45">
        <v>2.7009453999999999E-3</v>
      </c>
    </row>
    <row r="6552" spans="1:8" x14ac:dyDescent="0.35">
      <c r="A6552" s="45" t="s">
        <v>67</v>
      </c>
      <c r="B6552" s="45" t="s">
        <v>72</v>
      </c>
      <c r="C6552" s="45" t="s">
        <v>41</v>
      </c>
      <c r="D6552" s="45">
        <v>278</v>
      </c>
      <c r="E6552" s="45">
        <v>6.3642416900000004E-3</v>
      </c>
      <c r="F6552" s="45">
        <v>8.0418972000000002E-4</v>
      </c>
      <c r="G6552" s="45">
        <v>1.0601100200000001E-3</v>
      </c>
      <c r="H6552" s="45">
        <v>4.4999414800000002E-3</v>
      </c>
    </row>
    <row r="6553" spans="1:8" x14ac:dyDescent="0.35">
      <c r="A6553" s="45" t="s">
        <v>67</v>
      </c>
      <c r="B6553" s="45" t="s">
        <v>73</v>
      </c>
      <c r="C6553" s="45" t="s">
        <v>41</v>
      </c>
      <c r="D6553" s="45">
        <v>30</v>
      </c>
      <c r="E6553" s="45">
        <v>6.9972991299999997E-3</v>
      </c>
      <c r="F6553" s="45">
        <v>7.7507689E-4</v>
      </c>
      <c r="G6553" s="45">
        <v>1.40547814E-3</v>
      </c>
      <c r="H6553" s="45">
        <v>4.8167435800000004E-3</v>
      </c>
    </row>
    <row r="6554" spans="1:8" x14ac:dyDescent="0.35">
      <c r="A6554" s="45" t="s">
        <v>67</v>
      </c>
      <c r="B6554" s="45" t="s">
        <v>72</v>
      </c>
      <c r="C6554" s="45" t="s">
        <v>42</v>
      </c>
      <c r="D6554" s="45">
        <v>213</v>
      </c>
      <c r="E6554" s="45">
        <v>8.0280601100000005E-3</v>
      </c>
      <c r="F6554" s="45">
        <v>1.1263799599999999E-3</v>
      </c>
      <c r="G6554" s="45">
        <v>1.7792012000000001E-3</v>
      </c>
      <c r="H6554" s="45">
        <v>5.1224784599999997E-3</v>
      </c>
    </row>
    <row r="6555" spans="1:8" x14ac:dyDescent="0.35">
      <c r="A6555" s="45" t="s">
        <v>67</v>
      </c>
      <c r="B6555" s="45" t="s">
        <v>73</v>
      </c>
      <c r="C6555" s="45" t="s">
        <v>42</v>
      </c>
      <c r="D6555" s="45">
        <v>35</v>
      </c>
      <c r="E6555" s="45">
        <v>6.3171293999999996E-3</v>
      </c>
      <c r="F6555" s="45">
        <v>1.28505273E-3</v>
      </c>
      <c r="G6555" s="45">
        <v>1.7986108799999999E-3</v>
      </c>
      <c r="H6555" s="45">
        <v>3.2334653499999999E-3</v>
      </c>
    </row>
    <row r="6556" spans="1:8" x14ac:dyDescent="0.35">
      <c r="A6556" s="45" t="s">
        <v>67</v>
      </c>
      <c r="B6556" s="45" t="s">
        <v>72</v>
      </c>
      <c r="C6556" s="45" t="s">
        <v>43</v>
      </c>
      <c r="D6556" s="45">
        <v>159</v>
      </c>
      <c r="E6556" s="45">
        <v>7.2771078499999997E-3</v>
      </c>
      <c r="F6556" s="45">
        <v>1.1554417600000001E-3</v>
      </c>
      <c r="G6556" s="45">
        <v>1.32861615E-3</v>
      </c>
      <c r="H6556" s="45">
        <v>4.7930494900000004E-3</v>
      </c>
    </row>
    <row r="6557" spans="1:8" x14ac:dyDescent="0.35">
      <c r="A6557" s="45" t="s">
        <v>67</v>
      </c>
      <c r="B6557" s="45" t="s">
        <v>73</v>
      </c>
      <c r="C6557" s="45" t="s">
        <v>43</v>
      </c>
      <c r="D6557" s="45">
        <v>32</v>
      </c>
      <c r="E6557" s="45">
        <v>5.0585935699999996E-3</v>
      </c>
      <c r="F6557" s="45">
        <v>7.3893202000000001E-4</v>
      </c>
      <c r="G6557" s="45">
        <v>1.34584756E-3</v>
      </c>
      <c r="H6557" s="45">
        <v>2.97381345E-3</v>
      </c>
    </row>
    <row r="6558" spans="1:8" x14ac:dyDescent="0.35">
      <c r="A6558" s="45" t="s">
        <v>67</v>
      </c>
      <c r="B6558" s="45" t="s">
        <v>72</v>
      </c>
      <c r="C6558" s="45" t="s">
        <v>44</v>
      </c>
      <c r="D6558" s="45">
        <v>112</v>
      </c>
      <c r="E6558" s="45">
        <v>8.3163853500000003E-3</v>
      </c>
      <c r="F6558" s="45">
        <v>8.9223684999999999E-4</v>
      </c>
      <c r="G6558" s="45">
        <v>1.3252313E-3</v>
      </c>
      <c r="H6558" s="45">
        <v>6.0989167399999999E-3</v>
      </c>
    </row>
    <row r="6559" spans="1:8" x14ac:dyDescent="0.35">
      <c r="A6559" s="45" t="s">
        <v>67</v>
      </c>
      <c r="B6559" s="45" t="s">
        <v>73</v>
      </c>
      <c r="C6559" s="45" t="s">
        <v>44</v>
      </c>
      <c r="D6559" s="45">
        <v>6</v>
      </c>
      <c r="E6559" s="45">
        <v>1.149305531E-2</v>
      </c>
      <c r="F6559" s="45">
        <v>1.0030861000000001E-3</v>
      </c>
      <c r="G6559" s="45">
        <v>1.0320212900000001E-3</v>
      </c>
      <c r="H6559" s="45">
        <v>9.4579473300000008E-3</v>
      </c>
    </row>
    <row r="6560" spans="1:8" x14ac:dyDescent="0.35">
      <c r="A6560" s="45" t="s">
        <v>67</v>
      </c>
      <c r="B6560" s="45" t="s">
        <v>72</v>
      </c>
      <c r="C6560" s="45" t="s">
        <v>45</v>
      </c>
      <c r="D6560" s="45">
        <v>295</v>
      </c>
      <c r="E6560" s="45">
        <v>6.5537505400000001E-3</v>
      </c>
      <c r="F6560" s="45">
        <v>1.1747486599999999E-3</v>
      </c>
      <c r="G6560" s="45">
        <v>1.1635276700000001E-3</v>
      </c>
      <c r="H6560" s="45">
        <v>4.2154737099999997E-3</v>
      </c>
    </row>
    <row r="6561" spans="1:8" x14ac:dyDescent="0.35">
      <c r="A6561" s="45" t="s">
        <v>67</v>
      </c>
      <c r="B6561" s="45" t="s">
        <v>73</v>
      </c>
      <c r="C6561" s="45" t="s">
        <v>45</v>
      </c>
      <c r="D6561" s="45">
        <v>42</v>
      </c>
      <c r="E6561" s="45">
        <v>6.78598966E-3</v>
      </c>
      <c r="F6561" s="45">
        <v>1.39853365E-3</v>
      </c>
      <c r="G6561" s="45">
        <v>1.2927136E-3</v>
      </c>
      <c r="H6561" s="45">
        <v>4.0947418399999999E-3</v>
      </c>
    </row>
    <row r="6562" spans="1:8" x14ac:dyDescent="0.35">
      <c r="A6562" s="45" t="s">
        <v>67</v>
      </c>
      <c r="B6562" s="45" t="s">
        <v>72</v>
      </c>
      <c r="C6562" s="45" t="s">
        <v>46</v>
      </c>
      <c r="D6562" s="45">
        <v>131</v>
      </c>
      <c r="E6562" s="45">
        <v>6.8751764700000001E-3</v>
      </c>
      <c r="F6562" s="45">
        <v>8.1636955999999999E-4</v>
      </c>
      <c r="G6562" s="45">
        <v>1.1195042699999999E-3</v>
      </c>
      <c r="H6562" s="45">
        <v>4.9393021699999998E-3</v>
      </c>
    </row>
    <row r="6563" spans="1:8" x14ac:dyDescent="0.35">
      <c r="A6563" s="45" t="s">
        <v>67</v>
      </c>
      <c r="B6563" s="45" t="s">
        <v>73</v>
      </c>
      <c r="C6563" s="45" t="s">
        <v>46</v>
      </c>
      <c r="D6563" s="45">
        <v>18</v>
      </c>
      <c r="E6563" s="45">
        <v>5.3993053500000004E-3</v>
      </c>
      <c r="F6563" s="45">
        <v>8.7962927000000005E-4</v>
      </c>
      <c r="G6563" s="45">
        <v>1.05066851E-3</v>
      </c>
      <c r="H6563" s="45">
        <v>3.4690069399999999E-3</v>
      </c>
    </row>
    <row r="6564" spans="1:8" x14ac:dyDescent="0.35">
      <c r="A6564" s="45" t="s">
        <v>67</v>
      </c>
      <c r="B6564" s="45" t="s">
        <v>72</v>
      </c>
      <c r="C6564" s="45" t="s">
        <v>47</v>
      </c>
      <c r="D6564" s="45">
        <v>130</v>
      </c>
      <c r="E6564" s="45">
        <v>6.9536144400000003E-3</v>
      </c>
      <c r="F6564" s="45">
        <v>2.0708669E-4</v>
      </c>
      <c r="G6564" s="45">
        <v>2.0165595700000001E-3</v>
      </c>
      <c r="H6564" s="45">
        <v>4.7183045999999998E-3</v>
      </c>
    </row>
    <row r="6565" spans="1:8" x14ac:dyDescent="0.35">
      <c r="A6565" s="45" t="s">
        <v>67</v>
      </c>
      <c r="B6565" s="45" t="s">
        <v>73</v>
      </c>
      <c r="C6565" s="45" t="s">
        <v>47</v>
      </c>
      <c r="D6565" s="45">
        <v>13</v>
      </c>
      <c r="E6565" s="45">
        <v>6.1102206099999997E-3</v>
      </c>
      <c r="F6565" s="45">
        <v>2.8222916000000001E-4</v>
      </c>
      <c r="G6565" s="45">
        <v>1.68091148E-3</v>
      </c>
      <c r="H6565" s="45">
        <v>4.1372861E-3</v>
      </c>
    </row>
    <row r="6566" spans="1:8" x14ac:dyDescent="0.35">
      <c r="A6566" s="45" t="s">
        <v>67</v>
      </c>
      <c r="B6566" s="45" t="s">
        <v>72</v>
      </c>
      <c r="C6566" s="45" t="s">
        <v>48</v>
      </c>
      <c r="D6566" s="45">
        <v>331</v>
      </c>
      <c r="E6566" s="45">
        <v>5.89921092E-3</v>
      </c>
      <c r="F6566" s="45">
        <v>1.1462876599999999E-3</v>
      </c>
      <c r="G6566" s="45">
        <v>8.0469513000000004E-4</v>
      </c>
      <c r="H6566" s="45">
        <v>3.9482276199999996E-3</v>
      </c>
    </row>
    <row r="6567" spans="1:8" x14ac:dyDescent="0.35">
      <c r="A6567" s="45" t="s">
        <v>67</v>
      </c>
      <c r="B6567" s="45" t="s">
        <v>73</v>
      </c>
      <c r="C6567" s="45" t="s">
        <v>48</v>
      </c>
      <c r="D6567" s="45">
        <v>20</v>
      </c>
      <c r="E6567" s="45">
        <v>5.2986108900000004E-3</v>
      </c>
      <c r="F6567" s="45">
        <v>1.0075229099999999E-3</v>
      </c>
      <c r="G6567" s="45">
        <v>6.4062475000000005E-4</v>
      </c>
      <c r="H6567" s="45">
        <v>3.6504627299999998E-3</v>
      </c>
    </row>
    <row r="6568" spans="1:8" x14ac:dyDescent="0.35">
      <c r="A6568" s="45" t="s">
        <v>67</v>
      </c>
      <c r="B6568" s="45" t="s">
        <v>72</v>
      </c>
      <c r="C6568" s="45" t="s">
        <v>49</v>
      </c>
      <c r="D6568" s="45">
        <v>295</v>
      </c>
      <c r="E6568" s="45">
        <v>7.8622486700000004E-3</v>
      </c>
      <c r="F6568" s="45">
        <v>1.0246780400000001E-3</v>
      </c>
      <c r="G6568" s="45">
        <v>1.2293626100000001E-3</v>
      </c>
      <c r="H6568" s="45">
        <v>5.60820754E-3</v>
      </c>
    </row>
    <row r="6569" spans="1:8" x14ac:dyDescent="0.35">
      <c r="A6569" s="45" t="s">
        <v>67</v>
      </c>
      <c r="B6569" s="45" t="s">
        <v>73</v>
      </c>
      <c r="C6569" s="45" t="s">
        <v>49</v>
      </c>
      <c r="D6569" s="45">
        <v>20</v>
      </c>
      <c r="E6569" s="45">
        <v>7.6909719400000002E-3</v>
      </c>
      <c r="F6569" s="45">
        <v>1.04166652E-3</v>
      </c>
      <c r="G6569" s="45">
        <v>1.6440970099999999E-3</v>
      </c>
      <c r="H6569" s="45">
        <v>5.0052080500000004E-3</v>
      </c>
    </row>
    <row r="6570" spans="1:8" x14ac:dyDescent="0.35">
      <c r="A6570" s="45" t="s">
        <v>67</v>
      </c>
      <c r="B6570" s="45" t="s">
        <v>72</v>
      </c>
      <c r="C6570" s="45" t="s">
        <v>50</v>
      </c>
      <c r="D6570" s="45">
        <v>182</v>
      </c>
      <c r="E6570" s="45">
        <v>7.6441033199999998E-3</v>
      </c>
      <c r="F6570" s="45">
        <v>7.7272813999999996E-4</v>
      </c>
      <c r="G6570" s="45">
        <v>2.2247021300000002E-3</v>
      </c>
      <c r="H6570" s="45">
        <v>4.6466725299999997E-3</v>
      </c>
    </row>
    <row r="6571" spans="1:8" x14ac:dyDescent="0.35">
      <c r="A6571" s="45" t="s">
        <v>67</v>
      </c>
      <c r="B6571" s="45" t="s">
        <v>73</v>
      </c>
      <c r="C6571" s="45" t="s">
        <v>50</v>
      </c>
      <c r="D6571" s="45">
        <v>21</v>
      </c>
      <c r="E6571" s="45">
        <v>6.1645720100000001E-3</v>
      </c>
      <c r="F6571" s="45">
        <v>8.4215145000000001E-4</v>
      </c>
      <c r="G6571" s="45">
        <v>2.1770279699999998E-3</v>
      </c>
      <c r="H6571" s="45">
        <v>3.1453921199999998E-3</v>
      </c>
    </row>
    <row r="6572" spans="1:8" x14ac:dyDescent="0.35">
      <c r="A6572" s="45" t="s">
        <v>67</v>
      </c>
      <c r="B6572" s="45" t="s">
        <v>72</v>
      </c>
      <c r="C6572" s="45" t="s">
        <v>51</v>
      </c>
      <c r="D6572" s="45">
        <v>261</v>
      </c>
      <c r="E6572" s="45">
        <v>6.4832550300000001E-3</v>
      </c>
      <c r="F6572" s="45">
        <v>1.0959004899999999E-3</v>
      </c>
      <c r="G6572" s="45">
        <v>8.4113782999999998E-4</v>
      </c>
      <c r="H6572" s="45">
        <v>4.5462162299999996E-3</v>
      </c>
    </row>
    <row r="6573" spans="1:8" x14ac:dyDescent="0.35">
      <c r="A6573" s="45" t="s">
        <v>67</v>
      </c>
      <c r="B6573" s="45" t="s">
        <v>73</v>
      </c>
      <c r="C6573" s="45" t="s">
        <v>51</v>
      </c>
      <c r="D6573" s="45">
        <v>22</v>
      </c>
      <c r="E6573" s="45">
        <v>6.1679289999999999E-3</v>
      </c>
      <c r="F6573" s="45">
        <v>1.0442969E-3</v>
      </c>
      <c r="G6573" s="45">
        <v>1.04587515E-3</v>
      </c>
      <c r="H6573" s="45">
        <v>4.0777564000000002E-3</v>
      </c>
    </row>
    <row r="6574" spans="1:8" x14ac:dyDescent="0.35">
      <c r="A6574" s="45" t="s">
        <v>67</v>
      </c>
      <c r="B6574" s="45" t="s">
        <v>72</v>
      </c>
      <c r="C6574" s="45" t="s">
        <v>52</v>
      </c>
      <c r="D6574" s="45">
        <v>281</v>
      </c>
      <c r="E6574" s="45">
        <v>4.7025337099999998E-3</v>
      </c>
      <c r="F6574" s="45">
        <v>8.1566305999999998E-4</v>
      </c>
      <c r="G6574" s="45">
        <v>4.3841414999999998E-4</v>
      </c>
      <c r="H6574" s="45">
        <v>3.44845599E-3</v>
      </c>
    </row>
    <row r="6575" spans="1:8" x14ac:dyDescent="0.35">
      <c r="A6575" s="45" t="s">
        <v>67</v>
      </c>
      <c r="B6575" s="45" t="s">
        <v>73</v>
      </c>
      <c r="C6575" s="45" t="s">
        <v>52</v>
      </c>
      <c r="D6575" s="45">
        <v>29</v>
      </c>
      <c r="E6575" s="45">
        <v>4.27003483E-3</v>
      </c>
      <c r="F6575" s="45">
        <v>8.1297870000000003E-4</v>
      </c>
      <c r="G6575" s="45">
        <v>4.4021369000000002E-4</v>
      </c>
      <c r="H6575" s="45">
        <v>3.0168420399999999E-3</v>
      </c>
    </row>
    <row r="6576" spans="1:8" x14ac:dyDescent="0.35">
      <c r="A6576" s="45" t="s">
        <v>67</v>
      </c>
      <c r="B6576" s="45" t="s">
        <v>72</v>
      </c>
      <c r="C6576" s="45" t="s">
        <v>53</v>
      </c>
      <c r="D6576" s="45">
        <v>107</v>
      </c>
      <c r="E6576" s="45">
        <v>6.4626598200000001E-3</v>
      </c>
      <c r="F6576" s="45">
        <v>6.8362729000000005E-4</v>
      </c>
      <c r="G6576" s="45">
        <v>1.29153665E-3</v>
      </c>
      <c r="H6576" s="45">
        <v>4.4874954300000002E-3</v>
      </c>
    </row>
    <row r="6577" spans="1:8" x14ac:dyDescent="0.35">
      <c r="A6577" s="45" t="s">
        <v>67</v>
      </c>
      <c r="B6577" s="45" t="s">
        <v>73</v>
      </c>
      <c r="C6577" s="45" t="s">
        <v>53</v>
      </c>
      <c r="D6577" s="45">
        <v>6</v>
      </c>
      <c r="E6577" s="45">
        <v>5.08873425E-3</v>
      </c>
      <c r="F6577" s="45">
        <v>6.5586400000000003E-4</v>
      </c>
      <c r="G6577" s="45">
        <v>9.9922822999999996E-4</v>
      </c>
      <c r="H6577" s="45">
        <v>3.4336416599999998E-3</v>
      </c>
    </row>
    <row r="6578" spans="1:8" x14ac:dyDescent="0.35">
      <c r="A6578" s="45" t="s">
        <v>67</v>
      </c>
      <c r="B6578" s="45" t="s">
        <v>72</v>
      </c>
      <c r="C6578" s="45" t="s">
        <v>54</v>
      </c>
      <c r="D6578" s="45">
        <v>674</v>
      </c>
      <c r="E6578" s="45">
        <v>4.7303101000000002E-3</v>
      </c>
      <c r="F6578" s="45">
        <v>1.0375794300000001E-3</v>
      </c>
      <c r="G6578" s="45">
        <v>6.1759852E-4</v>
      </c>
      <c r="H6578" s="45">
        <v>3.0751316300000001E-3</v>
      </c>
    </row>
    <row r="6579" spans="1:8" x14ac:dyDescent="0.35">
      <c r="A6579" s="45" t="s">
        <v>67</v>
      </c>
      <c r="B6579" s="45" t="s">
        <v>73</v>
      </c>
      <c r="C6579" s="45" t="s">
        <v>54</v>
      </c>
      <c r="D6579" s="45">
        <v>60</v>
      </c>
      <c r="E6579" s="45">
        <v>4.3910105300000004E-3</v>
      </c>
      <c r="F6579" s="45">
        <v>1.0121525899999999E-3</v>
      </c>
      <c r="G6579" s="45">
        <v>6.3830992E-4</v>
      </c>
      <c r="H6579" s="45">
        <v>2.7405475700000002E-3</v>
      </c>
    </row>
    <row r="6580" spans="1:8" x14ac:dyDescent="0.35">
      <c r="A6580" s="45" t="s">
        <v>67</v>
      </c>
      <c r="B6580" s="45" t="s">
        <v>72</v>
      </c>
      <c r="C6580" s="45" t="s">
        <v>55</v>
      </c>
      <c r="D6580" s="45">
        <v>44</v>
      </c>
      <c r="E6580" s="45">
        <v>5.9177712500000004E-3</v>
      </c>
      <c r="F6580" s="45">
        <v>9.5486088000000004E-4</v>
      </c>
      <c r="G6580" s="45">
        <v>1.2802502E-3</v>
      </c>
      <c r="H6580" s="45">
        <v>3.6826597300000001E-3</v>
      </c>
    </row>
    <row r="6581" spans="1:8" x14ac:dyDescent="0.35">
      <c r="A6581" s="45" t="s">
        <v>67</v>
      </c>
      <c r="B6581" s="45" t="s">
        <v>73</v>
      </c>
      <c r="C6581" s="45" t="s">
        <v>55</v>
      </c>
      <c r="D6581" s="45">
        <v>7</v>
      </c>
      <c r="E6581" s="45">
        <v>6.2714945300000003E-3</v>
      </c>
      <c r="F6581" s="45">
        <v>9.4246010999999999E-4</v>
      </c>
      <c r="G6581" s="45">
        <v>1.2384256900000001E-3</v>
      </c>
      <c r="H6581" s="45">
        <v>4.0906081300000003E-3</v>
      </c>
    </row>
    <row r="6582" spans="1:8" x14ac:dyDescent="0.35">
      <c r="A6582" s="45" t="s">
        <v>67</v>
      </c>
      <c r="B6582" s="45" t="s">
        <v>72</v>
      </c>
      <c r="C6582" s="45" t="s">
        <v>56</v>
      </c>
      <c r="D6582" s="45">
        <v>580</v>
      </c>
      <c r="E6582" s="45">
        <v>5.8486388199999999E-3</v>
      </c>
      <c r="F6582" s="45">
        <v>1.0052679399999999E-3</v>
      </c>
      <c r="G6582" s="45">
        <v>9.9830355000000005E-4</v>
      </c>
      <c r="H6582" s="45">
        <v>3.8450668100000001E-3</v>
      </c>
    </row>
    <row r="6583" spans="1:8" x14ac:dyDescent="0.35">
      <c r="A6583" s="45" t="s">
        <v>67</v>
      </c>
      <c r="B6583" s="45" t="s">
        <v>73</v>
      </c>
      <c r="C6583" s="45" t="s">
        <v>56</v>
      </c>
      <c r="D6583" s="45">
        <v>38</v>
      </c>
      <c r="E6583" s="45">
        <v>5.7611473999999996E-3</v>
      </c>
      <c r="F6583" s="45">
        <v>1.59630829E-3</v>
      </c>
      <c r="G6583" s="45">
        <v>1.0096854100000001E-3</v>
      </c>
      <c r="H6583" s="45">
        <v>3.1551532600000002E-3</v>
      </c>
    </row>
    <row r="6584" spans="1:8" x14ac:dyDescent="0.35">
      <c r="A6584" s="45" t="s">
        <v>68</v>
      </c>
      <c r="B6584" s="45" t="s">
        <v>72</v>
      </c>
      <c r="C6584" s="45" t="s">
        <v>9</v>
      </c>
      <c r="D6584" s="45">
        <v>10341</v>
      </c>
      <c r="E6584" s="45">
        <v>6.0189883599999997E-3</v>
      </c>
      <c r="F6584" s="45">
        <v>9.4904921000000001E-4</v>
      </c>
      <c r="G6584" s="45">
        <v>1.09079664E-3</v>
      </c>
      <c r="H6584" s="45">
        <v>3.97898086E-3</v>
      </c>
    </row>
    <row r="6585" spans="1:8" x14ac:dyDescent="0.35">
      <c r="A6585" s="45" t="s">
        <v>68</v>
      </c>
      <c r="B6585" s="45" t="s">
        <v>73</v>
      </c>
      <c r="C6585" s="45" t="s">
        <v>9</v>
      </c>
      <c r="D6585" s="45">
        <v>1252</v>
      </c>
      <c r="E6585" s="45">
        <v>5.5627844900000001E-3</v>
      </c>
      <c r="F6585" s="45">
        <v>9.8677277000000009E-4</v>
      </c>
      <c r="G6585" s="45">
        <v>1.15672308E-3</v>
      </c>
      <c r="H6585" s="45">
        <v>3.4191864700000001E-3</v>
      </c>
    </row>
    <row r="6586" spans="1:8" x14ac:dyDescent="0.35">
      <c r="A6586" s="45" t="s">
        <v>68</v>
      </c>
      <c r="B6586" s="45" t="s">
        <v>72</v>
      </c>
      <c r="C6586" s="45" t="s">
        <v>14</v>
      </c>
      <c r="D6586" s="45">
        <v>191</v>
      </c>
      <c r="E6586" s="45">
        <v>5.8739332400000004E-3</v>
      </c>
      <c r="F6586" s="45">
        <v>1.30126501E-3</v>
      </c>
      <c r="G6586" s="45">
        <v>9.1223072000000004E-4</v>
      </c>
      <c r="H6586" s="45">
        <v>3.6604370400000002E-3</v>
      </c>
    </row>
    <row r="6587" spans="1:8" x14ac:dyDescent="0.35">
      <c r="A6587" s="45" t="s">
        <v>68</v>
      </c>
      <c r="B6587" s="45" t="s">
        <v>73</v>
      </c>
      <c r="C6587" s="45" t="s">
        <v>14</v>
      </c>
      <c r="D6587" s="45">
        <v>24</v>
      </c>
      <c r="E6587" s="45">
        <v>5.3515622599999996E-3</v>
      </c>
      <c r="F6587" s="45">
        <v>1.32137317E-3</v>
      </c>
      <c r="G6587" s="45">
        <v>9.8765413000000005E-4</v>
      </c>
      <c r="H6587" s="45">
        <v>3.0425345100000001E-3</v>
      </c>
    </row>
    <row r="6588" spans="1:8" x14ac:dyDescent="0.35">
      <c r="A6588" s="45" t="s">
        <v>68</v>
      </c>
      <c r="B6588" s="45" t="s">
        <v>72</v>
      </c>
      <c r="C6588" s="45" t="s">
        <v>15</v>
      </c>
      <c r="D6588" s="45">
        <v>108</v>
      </c>
      <c r="E6588" s="45">
        <v>5.9692213099999999E-3</v>
      </c>
      <c r="F6588" s="45">
        <v>8.8166556000000005E-4</v>
      </c>
      <c r="G6588" s="45">
        <v>1.6513414999999999E-3</v>
      </c>
      <c r="H6588" s="45">
        <v>3.4362137500000001E-3</v>
      </c>
    </row>
    <row r="6589" spans="1:8" x14ac:dyDescent="0.35">
      <c r="A6589" s="45" t="s">
        <v>68</v>
      </c>
      <c r="B6589" s="45" t="s">
        <v>73</v>
      </c>
      <c r="C6589" s="45" t="s">
        <v>15</v>
      </c>
      <c r="D6589" s="45">
        <v>16</v>
      </c>
      <c r="E6589" s="45">
        <v>6.5400748999999998E-3</v>
      </c>
      <c r="F6589" s="45">
        <v>1.1689812E-3</v>
      </c>
      <c r="G6589" s="45">
        <v>1.77372655E-3</v>
      </c>
      <c r="H6589" s="45">
        <v>3.5973666599999998E-3</v>
      </c>
    </row>
    <row r="6590" spans="1:8" x14ac:dyDescent="0.35">
      <c r="A6590" s="45" t="s">
        <v>68</v>
      </c>
      <c r="B6590" s="45" t="s">
        <v>72</v>
      </c>
      <c r="C6590" s="45" t="s">
        <v>16</v>
      </c>
      <c r="D6590" s="45">
        <v>146</v>
      </c>
      <c r="E6590" s="45">
        <v>5.4239596799999998E-3</v>
      </c>
      <c r="F6590" s="45">
        <v>1.0098773399999999E-3</v>
      </c>
      <c r="G6590" s="45">
        <v>5.2772997000000003E-4</v>
      </c>
      <c r="H6590" s="45">
        <v>3.8863518600000002E-3</v>
      </c>
    </row>
    <row r="6591" spans="1:8" x14ac:dyDescent="0.35">
      <c r="A6591" s="45" t="s">
        <v>68</v>
      </c>
      <c r="B6591" s="45" t="s">
        <v>73</v>
      </c>
      <c r="C6591" s="45" t="s">
        <v>16</v>
      </c>
      <c r="D6591" s="45">
        <v>13</v>
      </c>
      <c r="E6591" s="45">
        <v>4.8593301199999998E-3</v>
      </c>
      <c r="F6591" s="45">
        <v>8.4490715000000004E-4</v>
      </c>
      <c r="G6591" s="45">
        <v>4.2735026E-4</v>
      </c>
      <c r="H6591" s="45">
        <v>3.5870724300000002E-3</v>
      </c>
    </row>
    <row r="6592" spans="1:8" x14ac:dyDescent="0.35">
      <c r="A6592" s="45" t="s">
        <v>68</v>
      </c>
      <c r="B6592" s="45" t="s">
        <v>72</v>
      </c>
      <c r="C6592" s="45" t="s">
        <v>17</v>
      </c>
      <c r="D6592" s="45">
        <v>130</v>
      </c>
      <c r="E6592" s="45">
        <v>6.0458508800000001E-3</v>
      </c>
      <c r="F6592" s="45">
        <v>7.1518847999999999E-4</v>
      </c>
      <c r="G6592" s="45">
        <v>1.1136927700000001E-3</v>
      </c>
      <c r="H6592" s="45">
        <v>4.2169691400000004E-3</v>
      </c>
    </row>
    <row r="6593" spans="1:8" x14ac:dyDescent="0.35">
      <c r="A6593" s="45" t="s">
        <v>68</v>
      </c>
      <c r="B6593" s="45" t="s">
        <v>73</v>
      </c>
      <c r="C6593" s="45" t="s">
        <v>17</v>
      </c>
      <c r="D6593" s="45">
        <v>16</v>
      </c>
      <c r="E6593" s="45">
        <v>5.86371505E-3</v>
      </c>
      <c r="F6593" s="45">
        <v>7.6895238000000005E-4</v>
      </c>
      <c r="G6593" s="45">
        <v>9.4762703000000003E-4</v>
      </c>
      <c r="H6593" s="45">
        <v>4.1471352299999997E-3</v>
      </c>
    </row>
    <row r="6594" spans="1:8" x14ac:dyDescent="0.35">
      <c r="A6594" s="45" t="s">
        <v>68</v>
      </c>
      <c r="B6594" s="45" t="s">
        <v>72</v>
      </c>
      <c r="C6594" s="45" t="s">
        <v>18</v>
      </c>
      <c r="D6594" s="45">
        <v>202</v>
      </c>
      <c r="E6594" s="45">
        <v>7.1569029500000002E-3</v>
      </c>
      <c r="F6594" s="45">
        <v>6.5702899999999995E-4</v>
      </c>
      <c r="G6594" s="45">
        <v>1.5858770899999999E-3</v>
      </c>
      <c r="H6594" s="45">
        <v>4.9139963799999997E-3</v>
      </c>
    </row>
    <row r="6595" spans="1:8" x14ac:dyDescent="0.35">
      <c r="A6595" s="45" t="s">
        <v>68</v>
      </c>
      <c r="B6595" s="45" t="s">
        <v>73</v>
      </c>
      <c r="C6595" s="45" t="s">
        <v>18</v>
      </c>
      <c r="D6595" s="45">
        <v>18</v>
      </c>
      <c r="E6595" s="45">
        <v>6.4853392700000003E-3</v>
      </c>
      <c r="F6595" s="45">
        <v>6.7258205000000004E-4</v>
      </c>
      <c r="G6595" s="45">
        <v>1.62615717E-3</v>
      </c>
      <c r="H6595" s="45">
        <v>4.1865995700000004E-3</v>
      </c>
    </row>
    <row r="6596" spans="1:8" x14ac:dyDescent="0.35">
      <c r="A6596" s="45" t="s">
        <v>68</v>
      </c>
      <c r="B6596" s="45" t="s">
        <v>72</v>
      </c>
      <c r="C6596" s="45" t="s">
        <v>19</v>
      </c>
      <c r="D6596" s="45">
        <v>165</v>
      </c>
      <c r="E6596" s="45">
        <v>6.46001662E-3</v>
      </c>
      <c r="F6596" s="45">
        <v>9.6843408999999997E-4</v>
      </c>
      <c r="G6596" s="45">
        <v>1.0362651699999999E-3</v>
      </c>
      <c r="H6596" s="45">
        <v>4.4553168300000001E-3</v>
      </c>
    </row>
    <row r="6597" spans="1:8" x14ac:dyDescent="0.35">
      <c r="A6597" s="45" t="s">
        <v>68</v>
      </c>
      <c r="B6597" s="45" t="s">
        <v>73</v>
      </c>
      <c r="C6597" s="45" t="s">
        <v>19</v>
      </c>
      <c r="D6597" s="45">
        <v>14</v>
      </c>
      <c r="E6597" s="45">
        <v>5.8969905699999998E-3</v>
      </c>
      <c r="F6597" s="45">
        <v>1.58812807E-3</v>
      </c>
      <c r="G6597" s="45">
        <v>1.7245367000000001E-3</v>
      </c>
      <c r="H6597" s="45">
        <v>2.58432514E-3</v>
      </c>
    </row>
    <row r="6598" spans="1:8" x14ac:dyDescent="0.35">
      <c r="A6598" s="45" t="s">
        <v>68</v>
      </c>
      <c r="B6598" s="45" t="s">
        <v>72</v>
      </c>
      <c r="C6598" s="45" t="s">
        <v>20</v>
      </c>
      <c r="D6598" s="45">
        <v>159</v>
      </c>
      <c r="E6598" s="45">
        <v>4.3866466100000003E-3</v>
      </c>
      <c r="F6598" s="45">
        <v>8.1659067999999995E-4</v>
      </c>
      <c r="G6598" s="45">
        <v>5.5934055000000005E-4</v>
      </c>
      <c r="H6598" s="45">
        <v>3.0107149100000001E-3</v>
      </c>
    </row>
    <row r="6599" spans="1:8" x14ac:dyDescent="0.35">
      <c r="A6599" s="45" t="s">
        <v>68</v>
      </c>
      <c r="B6599" s="45" t="s">
        <v>73</v>
      </c>
      <c r="C6599" s="45" t="s">
        <v>20</v>
      </c>
      <c r="D6599" s="45">
        <v>11</v>
      </c>
      <c r="E6599" s="45">
        <v>5.0420873600000001E-3</v>
      </c>
      <c r="F6599" s="45">
        <v>1.23947783E-3</v>
      </c>
      <c r="G6599" s="45">
        <v>6.1342574999999995E-4</v>
      </c>
      <c r="H6599" s="45">
        <v>3.1891833299999999E-3</v>
      </c>
    </row>
    <row r="6600" spans="1:8" x14ac:dyDescent="0.35">
      <c r="A6600" s="45" t="s">
        <v>68</v>
      </c>
      <c r="B6600" s="45" t="s">
        <v>72</v>
      </c>
      <c r="C6600" s="45" t="s">
        <v>21</v>
      </c>
      <c r="D6600" s="45">
        <v>101</v>
      </c>
      <c r="E6600" s="45">
        <v>8.5247064099999992E-3</v>
      </c>
      <c r="F6600" s="45">
        <v>1.43117414E-3</v>
      </c>
      <c r="G6600" s="45">
        <v>1.9805415500000001E-3</v>
      </c>
      <c r="H6600" s="45">
        <v>5.1129902300000004E-3</v>
      </c>
    </row>
    <row r="6601" spans="1:8" x14ac:dyDescent="0.35">
      <c r="A6601" s="45" t="s">
        <v>68</v>
      </c>
      <c r="B6601" s="45" t="s">
        <v>73</v>
      </c>
      <c r="C6601" s="45" t="s">
        <v>21</v>
      </c>
      <c r="D6601" s="45">
        <v>11</v>
      </c>
      <c r="E6601" s="45">
        <v>7.2611529600000004E-3</v>
      </c>
      <c r="F6601" s="45">
        <v>1.35521861E-3</v>
      </c>
      <c r="G6601" s="45">
        <v>1.40046274E-3</v>
      </c>
      <c r="H6601" s="45">
        <v>4.5054711999999997E-3</v>
      </c>
    </row>
    <row r="6602" spans="1:8" x14ac:dyDescent="0.35">
      <c r="A6602" s="45" t="s">
        <v>68</v>
      </c>
      <c r="B6602" s="45" t="s">
        <v>72</v>
      </c>
      <c r="C6602" s="45" t="s">
        <v>22</v>
      </c>
      <c r="D6602" s="45">
        <v>117</v>
      </c>
      <c r="E6602" s="45">
        <v>7.1351691099999998E-3</v>
      </c>
      <c r="F6602" s="45">
        <v>1.00259158E-3</v>
      </c>
      <c r="G6602" s="45">
        <v>1.4922639299999999E-3</v>
      </c>
      <c r="H6602" s="45">
        <v>4.6403131500000003E-3</v>
      </c>
    </row>
    <row r="6603" spans="1:8" x14ac:dyDescent="0.35">
      <c r="A6603" s="45" t="s">
        <v>68</v>
      </c>
      <c r="B6603" s="45" t="s">
        <v>73</v>
      </c>
      <c r="C6603" s="45" t="s">
        <v>22</v>
      </c>
      <c r="D6603" s="45">
        <v>13</v>
      </c>
      <c r="E6603" s="45">
        <v>7.5854698600000001E-3</v>
      </c>
      <c r="F6603" s="45">
        <v>1.0033830000000001E-3</v>
      </c>
      <c r="G6603" s="45">
        <v>2.1278487599999999E-3</v>
      </c>
      <c r="H6603" s="45">
        <v>4.4542377600000002E-3</v>
      </c>
    </row>
    <row r="6604" spans="1:8" x14ac:dyDescent="0.35">
      <c r="A6604" s="45" t="s">
        <v>68</v>
      </c>
      <c r="B6604" s="45" t="s">
        <v>72</v>
      </c>
      <c r="C6604" s="45" t="s">
        <v>23</v>
      </c>
      <c r="D6604" s="45">
        <v>189</v>
      </c>
      <c r="E6604" s="45">
        <v>6.5992428400000001E-3</v>
      </c>
      <c r="F6604" s="45">
        <v>9.7124215000000003E-4</v>
      </c>
      <c r="G6604" s="45">
        <v>1.65294899E-3</v>
      </c>
      <c r="H6604" s="45">
        <v>3.9750512100000003E-3</v>
      </c>
    </row>
    <row r="6605" spans="1:8" x14ac:dyDescent="0.35">
      <c r="A6605" s="45" t="s">
        <v>68</v>
      </c>
      <c r="B6605" s="45" t="s">
        <v>73</v>
      </c>
      <c r="C6605" s="45" t="s">
        <v>23</v>
      </c>
      <c r="D6605" s="45">
        <v>14</v>
      </c>
      <c r="E6605" s="45">
        <v>7.0800261799999998E-3</v>
      </c>
      <c r="F6605" s="45">
        <v>1.0003305E-3</v>
      </c>
      <c r="G6605" s="45">
        <v>1.29960287E-3</v>
      </c>
      <c r="H6605" s="45">
        <v>4.7800923999999998E-3</v>
      </c>
    </row>
    <row r="6606" spans="1:8" x14ac:dyDescent="0.35">
      <c r="A6606" s="45" t="s">
        <v>68</v>
      </c>
      <c r="B6606" s="45" t="s">
        <v>72</v>
      </c>
      <c r="C6606" s="45" t="s">
        <v>24</v>
      </c>
      <c r="D6606" s="45">
        <v>318</v>
      </c>
      <c r="E6606" s="45">
        <v>7.1666081799999998E-3</v>
      </c>
      <c r="F6606" s="45">
        <v>6.0658314000000004E-4</v>
      </c>
      <c r="G6606" s="45">
        <v>1.7405876199999999E-3</v>
      </c>
      <c r="H6606" s="45">
        <v>4.8194369199999997E-3</v>
      </c>
    </row>
    <row r="6607" spans="1:8" x14ac:dyDescent="0.35">
      <c r="A6607" s="45" t="s">
        <v>68</v>
      </c>
      <c r="B6607" s="45" t="s">
        <v>73</v>
      </c>
      <c r="C6607" s="45" t="s">
        <v>24</v>
      </c>
      <c r="D6607" s="45">
        <v>59</v>
      </c>
      <c r="E6607" s="45">
        <v>5.9773224300000002E-3</v>
      </c>
      <c r="F6607" s="45">
        <v>5.6477535999999997E-4</v>
      </c>
      <c r="G6607" s="45">
        <v>1.9267888999999999E-3</v>
      </c>
      <c r="H6607" s="45">
        <v>3.4857577699999999E-3</v>
      </c>
    </row>
    <row r="6608" spans="1:8" x14ac:dyDescent="0.35">
      <c r="A6608" s="45" t="s">
        <v>68</v>
      </c>
      <c r="B6608" s="45" t="s">
        <v>72</v>
      </c>
      <c r="C6608" s="45" t="s">
        <v>25</v>
      </c>
      <c r="D6608" s="45">
        <v>264</v>
      </c>
      <c r="E6608" s="45">
        <v>7.3293259899999998E-3</v>
      </c>
      <c r="F6608" s="45">
        <v>8.7765654E-4</v>
      </c>
      <c r="G6608" s="45">
        <v>1.4110284500000001E-3</v>
      </c>
      <c r="H6608" s="45">
        <v>5.0406405500000003E-3</v>
      </c>
    </row>
    <row r="6609" spans="1:8" x14ac:dyDescent="0.35">
      <c r="A6609" s="45" t="s">
        <v>68</v>
      </c>
      <c r="B6609" s="45" t="s">
        <v>73</v>
      </c>
      <c r="C6609" s="45" t="s">
        <v>25</v>
      </c>
      <c r="D6609" s="45">
        <v>41</v>
      </c>
      <c r="E6609" s="45">
        <v>7.0500223799999998E-3</v>
      </c>
      <c r="F6609" s="45">
        <v>9.1237554999999996E-4</v>
      </c>
      <c r="G6609" s="45">
        <v>1.94218585E-3</v>
      </c>
      <c r="H6609" s="45">
        <v>4.1954604899999996E-3</v>
      </c>
    </row>
    <row r="6610" spans="1:8" x14ac:dyDescent="0.35">
      <c r="A6610" s="45" t="s">
        <v>68</v>
      </c>
      <c r="B6610" s="45" t="s">
        <v>72</v>
      </c>
      <c r="C6610" s="45" t="s">
        <v>26</v>
      </c>
      <c r="D6610" s="45">
        <v>146</v>
      </c>
      <c r="E6610" s="45">
        <v>6.0921642800000004E-3</v>
      </c>
      <c r="F6610" s="45">
        <v>7.0165820000000004E-4</v>
      </c>
      <c r="G6610" s="45">
        <v>1.1061165899999999E-3</v>
      </c>
      <c r="H6610" s="45">
        <v>4.2843890400000003E-3</v>
      </c>
    </row>
    <row r="6611" spans="1:8" x14ac:dyDescent="0.35">
      <c r="A6611" s="45" t="s">
        <v>68</v>
      </c>
      <c r="B6611" s="45" t="s">
        <v>73</v>
      </c>
      <c r="C6611" s="45" t="s">
        <v>26</v>
      </c>
      <c r="D6611" s="45">
        <v>6</v>
      </c>
      <c r="E6611" s="45">
        <v>5.2006170100000002E-3</v>
      </c>
      <c r="F6611" s="45">
        <v>5.5941330000000003E-4</v>
      </c>
      <c r="G6611" s="45">
        <v>8.6998424999999995E-4</v>
      </c>
      <c r="H6611" s="45">
        <v>3.7712188599999998E-3</v>
      </c>
    </row>
    <row r="6612" spans="1:8" x14ac:dyDescent="0.35">
      <c r="A6612" s="45" t="s">
        <v>68</v>
      </c>
      <c r="B6612" s="45" t="s">
        <v>72</v>
      </c>
      <c r="C6612" s="45" t="s">
        <v>27</v>
      </c>
      <c r="D6612" s="45">
        <v>145</v>
      </c>
      <c r="E6612" s="45">
        <v>6.0253030799999998E-3</v>
      </c>
      <c r="F6612" s="45">
        <v>9.7126411999999996E-4</v>
      </c>
      <c r="G6612" s="45">
        <v>1.3943165E-3</v>
      </c>
      <c r="H6612" s="45">
        <v>3.65972196E-3</v>
      </c>
    </row>
    <row r="6613" spans="1:8" x14ac:dyDescent="0.35">
      <c r="A6613" s="45" t="s">
        <v>68</v>
      </c>
      <c r="B6613" s="45" t="s">
        <v>73</v>
      </c>
      <c r="C6613" s="45" t="s">
        <v>27</v>
      </c>
      <c r="D6613" s="45">
        <v>42</v>
      </c>
      <c r="E6613" s="45">
        <v>5.6321646700000002E-3</v>
      </c>
      <c r="F6613" s="45">
        <v>9.1517830999999995E-4</v>
      </c>
      <c r="G6613" s="45">
        <v>1.2185843999999999E-3</v>
      </c>
      <c r="H6613" s="45">
        <v>3.4984014599999998E-3</v>
      </c>
    </row>
    <row r="6614" spans="1:8" x14ac:dyDescent="0.35">
      <c r="A6614" s="45" t="s">
        <v>68</v>
      </c>
      <c r="B6614" s="45" t="s">
        <v>72</v>
      </c>
      <c r="C6614" s="45" t="s">
        <v>28</v>
      </c>
      <c r="D6614" s="45">
        <v>291</v>
      </c>
      <c r="E6614" s="45">
        <v>6.3273988899999996E-3</v>
      </c>
      <c r="F6614" s="45">
        <v>9.7055150999999997E-4</v>
      </c>
      <c r="G6614" s="45">
        <v>1.3979569900000001E-3</v>
      </c>
      <c r="H6614" s="45">
        <v>3.9588899399999999E-3</v>
      </c>
    </row>
    <row r="6615" spans="1:8" x14ac:dyDescent="0.35">
      <c r="A6615" s="45" t="s">
        <v>68</v>
      </c>
      <c r="B6615" s="45" t="s">
        <v>73</v>
      </c>
      <c r="C6615" s="45" t="s">
        <v>28</v>
      </c>
      <c r="D6615" s="45">
        <v>47</v>
      </c>
      <c r="E6615" s="45">
        <v>7.1490836800000004E-3</v>
      </c>
      <c r="F6615" s="45">
        <v>8.6707023000000001E-4</v>
      </c>
      <c r="G6615" s="45">
        <v>2.18109709E-3</v>
      </c>
      <c r="H6615" s="45">
        <v>4.1009158000000004E-3</v>
      </c>
    </row>
    <row r="6616" spans="1:8" x14ac:dyDescent="0.35">
      <c r="A6616" s="45" t="s">
        <v>68</v>
      </c>
      <c r="B6616" s="45" t="s">
        <v>72</v>
      </c>
      <c r="C6616" s="45" t="s">
        <v>29</v>
      </c>
      <c r="D6616" s="45">
        <v>100</v>
      </c>
      <c r="E6616" s="45">
        <v>7.05115716E-3</v>
      </c>
      <c r="F6616" s="45">
        <v>1.33159703E-3</v>
      </c>
      <c r="G6616" s="45">
        <v>1.70451363E-3</v>
      </c>
      <c r="H6616" s="45">
        <v>4.0150460500000002E-3</v>
      </c>
    </row>
    <row r="6617" spans="1:8" x14ac:dyDescent="0.35">
      <c r="A6617" s="45" t="s">
        <v>68</v>
      </c>
      <c r="B6617" s="45" t="s">
        <v>73</v>
      </c>
      <c r="C6617" s="45" t="s">
        <v>29</v>
      </c>
      <c r="D6617" s="45">
        <v>16</v>
      </c>
      <c r="E6617" s="45">
        <v>6.4105900499999997E-3</v>
      </c>
      <c r="F6617" s="45">
        <v>9.1579834000000005E-4</v>
      </c>
      <c r="G6617" s="45">
        <v>2.0399303300000001E-3</v>
      </c>
      <c r="H6617" s="45">
        <v>3.4548608399999998E-3</v>
      </c>
    </row>
    <row r="6618" spans="1:8" x14ac:dyDescent="0.35">
      <c r="A6618" s="45" t="s">
        <v>68</v>
      </c>
      <c r="B6618" s="45" t="s">
        <v>72</v>
      </c>
      <c r="C6618" s="45" t="s">
        <v>30</v>
      </c>
      <c r="D6618" s="45">
        <v>1314</v>
      </c>
      <c r="E6618" s="45">
        <v>4.4883534500000004E-3</v>
      </c>
      <c r="F6618" s="45">
        <v>9.8479138000000005E-4</v>
      </c>
      <c r="G6618" s="45">
        <v>7.3271616000000002E-4</v>
      </c>
      <c r="H6618" s="45">
        <v>2.7708454200000001E-3</v>
      </c>
    </row>
    <row r="6619" spans="1:8" x14ac:dyDescent="0.35">
      <c r="A6619" s="45" t="s">
        <v>68</v>
      </c>
      <c r="B6619" s="45" t="s">
        <v>73</v>
      </c>
      <c r="C6619" s="45" t="s">
        <v>30</v>
      </c>
      <c r="D6619" s="45">
        <v>225</v>
      </c>
      <c r="E6619" s="45">
        <v>4.1283948199999998E-3</v>
      </c>
      <c r="F6619" s="45">
        <v>9.6563762E-4</v>
      </c>
      <c r="G6619" s="45">
        <v>6.9753060000000001E-4</v>
      </c>
      <c r="H6619" s="45">
        <v>2.4652261000000001E-3</v>
      </c>
    </row>
    <row r="6620" spans="1:8" x14ac:dyDescent="0.35">
      <c r="A6620" s="45" t="s">
        <v>68</v>
      </c>
      <c r="B6620" s="45" t="s">
        <v>72</v>
      </c>
      <c r="C6620" s="45" t="s">
        <v>31</v>
      </c>
      <c r="D6620" s="45">
        <v>722</v>
      </c>
      <c r="E6620" s="45">
        <v>4.9039285399999997E-3</v>
      </c>
      <c r="F6620" s="45">
        <v>9.9105789999999992E-4</v>
      </c>
      <c r="G6620" s="45">
        <v>5.1791551999999996E-4</v>
      </c>
      <c r="H6620" s="45">
        <v>3.3949546100000001E-3</v>
      </c>
    </row>
    <row r="6621" spans="1:8" x14ac:dyDescent="0.35">
      <c r="A6621" s="45" t="s">
        <v>68</v>
      </c>
      <c r="B6621" s="45" t="s">
        <v>73</v>
      </c>
      <c r="C6621" s="45" t="s">
        <v>31</v>
      </c>
      <c r="D6621" s="45">
        <v>73</v>
      </c>
      <c r="E6621" s="45">
        <v>4.7165141999999998E-3</v>
      </c>
      <c r="F6621" s="45">
        <v>9.793566799999999E-4</v>
      </c>
      <c r="G6621" s="45">
        <v>5.1782067000000003E-4</v>
      </c>
      <c r="H6621" s="45">
        <v>3.21933636E-3</v>
      </c>
    </row>
    <row r="6622" spans="1:8" x14ac:dyDescent="0.35">
      <c r="A6622" s="45" t="s">
        <v>68</v>
      </c>
      <c r="B6622" s="45" t="s">
        <v>72</v>
      </c>
      <c r="C6622" s="45" t="s">
        <v>159</v>
      </c>
      <c r="D6622" s="45">
        <v>289</v>
      </c>
      <c r="E6622" s="45">
        <v>6.3387877499999998E-3</v>
      </c>
      <c r="F6622" s="45">
        <v>1.0938899399999999E-3</v>
      </c>
      <c r="G6622" s="45">
        <v>9.6433236999999997E-4</v>
      </c>
      <c r="H6622" s="45">
        <v>4.2805649200000004E-3</v>
      </c>
    </row>
    <row r="6623" spans="1:8" x14ac:dyDescent="0.35">
      <c r="A6623" s="45" t="s">
        <v>68</v>
      </c>
      <c r="B6623" s="45" t="s">
        <v>73</v>
      </c>
      <c r="C6623" s="45" t="s">
        <v>159</v>
      </c>
      <c r="D6623" s="45">
        <v>47</v>
      </c>
      <c r="E6623" s="45">
        <v>5.4932523200000001E-3</v>
      </c>
      <c r="F6623" s="45">
        <v>1.05718059E-3</v>
      </c>
      <c r="G6623" s="45">
        <v>1.22266525E-3</v>
      </c>
      <c r="H6623" s="45">
        <v>3.2134060200000002E-3</v>
      </c>
    </row>
    <row r="6624" spans="1:8" x14ac:dyDescent="0.35">
      <c r="A6624" s="45" t="s">
        <v>68</v>
      </c>
      <c r="B6624" s="45" t="s">
        <v>72</v>
      </c>
      <c r="C6624" s="45" t="s">
        <v>33</v>
      </c>
      <c r="D6624" s="45">
        <v>138</v>
      </c>
      <c r="E6624" s="45">
        <v>7.9823367299999993E-3</v>
      </c>
      <c r="F6624" s="45">
        <v>1.0083700200000001E-3</v>
      </c>
      <c r="G6624" s="45">
        <v>2.0007210199999999E-3</v>
      </c>
      <c r="H6624" s="45">
        <v>4.9732452200000003E-3</v>
      </c>
    </row>
    <row r="6625" spans="1:8" x14ac:dyDescent="0.35">
      <c r="A6625" s="45" t="s">
        <v>68</v>
      </c>
      <c r="B6625" s="45" t="s">
        <v>73</v>
      </c>
      <c r="C6625" s="45" t="s">
        <v>33</v>
      </c>
      <c r="D6625" s="45">
        <v>22</v>
      </c>
      <c r="E6625" s="45">
        <v>8.1223692500000007E-3</v>
      </c>
      <c r="F6625" s="45">
        <v>1.70928007E-3</v>
      </c>
      <c r="G6625" s="45">
        <v>1.9702228800000002E-3</v>
      </c>
      <c r="H6625" s="45">
        <v>4.4428658999999997E-3</v>
      </c>
    </row>
    <row r="6626" spans="1:8" x14ac:dyDescent="0.35">
      <c r="A6626" s="45" t="s">
        <v>68</v>
      </c>
      <c r="B6626" s="45" t="s">
        <v>72</v>
      </c>
      <c r="C6626" s="45" t="s">
        <v>34</v>
      </c>
      <c r="D6626" s="45">
        <v>138</v>
      </c>
      <c r="E6626" s="45">
        <v>5.9072226500000002E-3</v>
      </c>
      <c r="F6626" s="45">
        <v>1.06741455E-3</v>
      </c>
      <c r="G6626" s="45">
        <v>9.606479E-4</v>
      </c>
      <c r="H6626" s="45">
        <v>3.8791597300000002E-3</v>
      </c>
    </row>
    <row r="6627" spans="1:8" x14ac:dyDescent="0.35">
      <c r="A6627" s="45" t="s">
        <v>68</v>
      </c>
      <c r="B6627" s="45" t="s">
        <v>73</v>
      </c>
      <c r="C6627" s="45" t="s">
        <v>34</v>
      </c>
      <c r="D6627" s="45">
        <v>27</v>
      </c>
      <c r="E6627" s="45">
        <v>6.1998454399999998E-3</v>
      </c>
      <c r="F6627" s="45">
        <v>1.0202329600000001E-3</v>
      </c>
      <c r="G6627" s="45">
        <v>7.0516090000000001E-4</v>
      </c>
      <c r="H6627" s="45">
        <v>4.4744510199999999E-3</v>
      </c>
    </row>
    <row r="6628" spans="1:8" x14ac:dyDescent="0.35">
      <c r="A6628" s="45" t="s">
        <v>68</v>
      </c>
      <c r="B6628" s="45" t="s">
        <v>72</v>
      </c>
      <c r="C6628" s="45" t="s">
        <v>35</v>
      </c>
      <c r="D6628" s="45">
        <v>250</v>
      </c>
      <c r="E6628" s="45">
        <v>6.1402775499999999E-3</v>
      </c>
      <c r="F6628" s="45">
        <v>9.3550904000000001E-4</v>
      </c>
      <c r="G6628" s="45">
        <v>1.3912034500000001E-3</v>
      </c>
      <c r="H6628" s="45">
        <v>3.81356458E-3</v>
      </c>
    </row>
    <row r="6629" spans="1:8" x14ac:dyDescent="0.35">
      <c r="A6629" s="45" t="s">
        <v>68</v>
      </c>
      <c r="B6629" s="45" t="s">
        <v>73</v>
      </c>
      <c r="C6629" s="45" t="s">
        <v>35</v>
      </c>
      <c r="D6629" s="45">
        <v>19</v>
      </c>
      <c r="E6629" s="45">
        <v>4.6338934899999998E-3</v>
      </c>
      <c r="F6629" s="45">
        <v>8.0774831000000001E-4</v>
      </c>
      <c r="G6629" s="45">
        <v>1.0623778799999999E-3</v>
      </c>
      <c r="H6629" s="45">
        <v>2.7637667699999999E-3</v>
      </c>
    </row>
    <row r="6630" spans="1:8" x14ac:dyDescent="0.35">
      <c r="A6630" s="45" t="s">
        <v>68</v>
      </c>
      <c r="B6630" s="45" t="s">
        <v>73</v>
      </c>
      <c r="C6630" s="45" t="s">
        <v>57</v>
      </c>
      <c r="D6630" s="45">
        <v>1</v>
      </c>
      <c r="E6630" s="45">
        <v>7.1875000000000003E-3</v>
      </c>
      <c r="F6630" s="45">
        <v>2.5810180499999998E-3</v>
      </c>
      <c r="G6630" s="45">
        <v>1.5509256899999999E-3</v>
      </c>
      <c r="H6630" s="45">
        <v>3.0555555500000001E-3</v>
      </c>
    </row>
    <row r="6631" spans="1:8" x14ac:dyDescent="0.35">
      <c r="A6631" s="45" t="s">
        <v>68</v>
      </c>
      <c r="B6631" s="45" t="s">
        <v>72</v>
      </c>
      <c r="C6631" s="45" t="s">
        <v>36</v>
      </c>
      <c r="D6631" s="45">
        <v>334</v>
      </c>
      <c r="E6631" s="45">
        <v>6.9397660599999998E-3</v>
      </c>
      <c r="F6631" s="45">
        <v>7.9545745999999996E-4</v>
      </c>
      <c r="G6631" s="45">
        <v>1.39225E-3</v>
      </c>
      <c r="H6631" s="45">
        <v>4.7520581600000002E-3</v>
      </c>
    </row>
    <row r="6632" spans="1:8" x14ac:dyDescent="0.35">
      <c r="A6632" s="45" t="s">
        <v>68</v>
      </c>
      <c r="B6632" s="45" t="s">
        <v>73</v>
      </c>
      <c r="C6632" s="45" t="s">
        <v>36</v>
      </c>
      <c r="D6632" s="45">
        <v>16</v>
      </c>
      <c r="E6632" s="45">
        <v>7.7047161399999998E-3</v>
      </c>
      <c r="F6632" s="45">
        <v>1.13425902E-3</v>
      </c>
      <c r="G6632" s="45">
        <v>1.5567127500000001E-3</v>
      </c>
      <c r="H6632" s="45">
        <v>5.0137439999999997E-3</v>
      </c>
    </row>
    <row r="6633" spans="1:8" x14ac:dyDescent="0.35">
      <c r="A6633" s="45" t="s">
        <v>68</v>
      </c>
      <c r="B6633" s="45" t="s">
        <v>72</v>
      </c>
      <c r="C6633" s="45" t="s">
        <v>37</v>
      </c>
      <c r="D6633" s="45">
        <v>379</v>
      </c>
      <c r="E6633" s="45">
        <v>5.5330179300000001E-3</v>
      </c>
      <c r="F6633" s="45">
        <v>9.3493451999999999E-4</v>
      </c>
      <c r="G6633" s="45">
        <v>7.6865264000000003E-4</v>
      </c>
      <c r="H6633" s="45">
        <v>3.8294302900000001E-3</v>
      </c>
    </row>
    <row r="6634" spans="1:8" x14ac:dyDescent="0.35">
      <c r="A6634" s="45" t="s">
        <v>68</v>
      </c>
      <c r="B6634" s="45" t="s">
        <v>73</v>
      </c>
      <c r="C6634" s="45" t="s">
        <v>37</v>
      </c>
      <c r="D6634" s="45">
        <v>26</v>
      </c>
      <c r="E6634" s="45">
        <v>4.3825674300000004E-3</v>
      </c>
      <c r="F6634" s="45">
        <v>9.0811945999999999E-4</v>
      </c>
      <c r="G6634" s="45">
        <v>9.0233242E-4</v>
      </c>
      <c r="H6634" s="45">
        <v>2.5721151300000002E-3</v>
      </c>
    </row>
    <row r="6635" spans="1:8" x14ac:dyDescent="0.35">
      <c r="A6635" s="45" t="s">
        <v>68</v>
      </c>
      <c r="B6635" s="45" t="s">
        <v>72</v>
      </c>
      <c r="C6635" s="45" t="s">
        <v>38</v>
      </c>
      <c r="D6635" s="45">
        <v>192</v>
      </c>
      <c r="E6635" s="45">
        <v>6.9396216699999999E-3</v>
      </c>
      <c r="F6635" s="45">
        <v>1.0947142300000001E-3</v>
      </c>
      <c r="G6635" s="45">
        <v>1.07439936E-3</v>
      </c>
      <c r="H6635" s="45">
        <v>4.7705075699999997E-3</v>
      </c>
    </row>
    <row r="6636" spans="1:8" x14ac:dyDescent="0.35">
      <c r="A6636" s="45" t="s">
        <v>68</v>
      </c>
      <c r="B6636" s="45" t="s">
        <v>73</v>
      </c>
      <c r="C6636" s="45" t="s">
        <v>38</v>
      </c>
      <c r="D6636" s="45">
        <v>24</v>
      </c>
      <c r="E6636" s="45">
        <v>5.4523531500000003E-3</v>
      </c>
      <c r="F6636" s="45">
        <v>1.25048196E-3</v>
      </c>
      <c r="G6636" s="45">
        <v>1.05613405E-3</v>
      </c>
      <c r="H6636" s="45">
        <v>3.14573668E-3</v>
      </c>
    </row>
    <row r="6637" spans="1:8" x14ac:dyDescent="0.35">
      <c r="A6637" s="45" t="s">
        <v>68</v>
      </c>
      <c r="B6637" s="45" t="s">
        <v>72</v>
      </c>
      <c r="C6637" s="45" t="s">
        <v>39</v>
      </c>
      <c r="D6637" s="45">
        <v>197</v>
      </c>
      <c r="E6637" s="45">
        <v>6.9037880699999998E-3</v>
      </c>
      <c r="F6637" s="45">
        <v>7.7364141000000003E-4</v>
      </c>
      <c r="G6637" s="45">
        <v>1.4110380399999999E-3</v>
      </c>
      <c r="H6637" s="45">
        <v>4.7191081499999999E-3</v>
      </c>
    </row>
    <row r="6638" spans="1:8" x14ac:dyDescent="0.35">
      <c r="A6638" s="45" t="s">
        <v>68</v>
      </c>
      <c r="B6638" s="45" t="s">
        <v>73</v>
      </c>
      <c r="C6638" s="45" t="s">
        <v>39</v>
      </c>
      <c r="D6638" s="45">
        <v>11</v>
      </c>
      <c r="E6638" s="45">
        <v>5.6071124899999998E-3</v>
      </c>
      <c r="F6638" s="45">
        <v>8.0176748000000003E-4</v>
      </c>
      <c r="G6638" s="45">
        <v>1.2952438E-3</v>
      </c>
      <c r="H6638" s="45">
        <v>3.5101006899999998E-3</v>
      </c>
    </row>
    <row r="6639" spans="1:8" x14ac:dyDescent="0.35">
      <c r="A6639" s="45" t="s">
        <v>68</v>
      </c>
      <c r="B6639" s="45" t="s">
        <v>72</v>
      </c>
      <c r="C6639" s="45" t="s">
        <v>40</v>
      </c>
      <c r="D6639" s="45">
        <v>200</v>
      </c>
      <c r="E6639" s="45">
        <v>5.0409719800000004E-3</v>
      </c>
      <c r="F6639" s="45">
        <v>1.01064791E-3</v>
      </c>
      <c r="G6639" s="45">
        <v>5.7731457999999995E-4</v>
      </c>
      <c r="H6639" s="45">
        <v>3.4530090400000002E-3</v>
      </c>
    </row>
    <row r="6640" spans="1:8" x14ac:dyDescent="0.35">
      <c r="A6640" s="45" t="s">
        <v>68</v>
      </c>
      <c r="B6640" s="45" t="s">
        <v>73</v>
      </c>
      <c r="C6640" s="45" t="s">
        <v>40</v>
      </c>
      <c r="D6640" s="45">
        <v>27</v>
      </c>
      <c r="E6640" s="45">
        <v>4.4380141899999998E-3</v>
      </c>
      <c r="F6640" s="45">
        <v>8.8906011999999996E-4</v>
      </c>
      <c r="G6640" s="45">
        <v>5.2940645E-4</v>
      </c>
      <c r="H6640" s="45">
        <v>3.0195470800000001E-3</v>
      </c>
    </row>
    <row r="6641" spans="1:8" x14ac:dyDescent="0.35">
      <c r="A6641" s="45" t="s">
        <v>68</v>
      </c>
      <c r="B6641" s="45" t="s">
        <v>72</v>
      </c>
      <c r="C6641" s="45" t="s">
        <v>41</v>
      </c>
      <c r="D6641" s="45">
        <v>174</v>
      </c>
      <c r="E6641" s="45">
        <v>6.8914296200000003E-3</v>
      </c>
      <c r="F6641" s="45">
        <v>8.0093899999999997E-4</v>
      </c>
      <c r="G6641" s="45">
        <v>1.52385298E-3</v>
      </c>
      <c r="H6641" s="45">
        <v>4.5666371600000004E-3</v>
      </c>
    </row>
    <row r="6642" spans="1:8" x14ac:dyDescent="0.35">
      <c r="A6642" s="45" t="s">
        <v>68</v>
      </c>
      <c r="B6642" s="45" t="s">
        <v>73</v>
      </c>
      <c r="C6642" s="45" t="s">
        <v>41</v>
      </c>
      <c r="D6642" s="45">
        <v>32</v>
      </c>
      <c r="E6642" s="45">
        <v>7.1987121199999999E-3</v>
      </c>
      <c r="F6642" s="45">
        <v>1.3418689399999999E-3</v>
      </c>
      <c r="G6642" s="45">
        <v>1.32595466E-3</v>
      </c>
      <c r="H6642" s="45">
        <v>4.5308880999999999E-3</v>
      </c>
    </row>
    <row r="6643" spans="1:8" x14ac:dyDescent="0.35">
      <c r="A6643" s="45" t="s">
        <v>68</v>
      </c>
      <c r="B6643" s="45" t="s">
        <v>72</v>
      </c>
      <c r="C6643" s="45" t="s">
        <v>42</v>
      </c>
      <c r="D6643" s="45">
        <v>176</v>
      </c>
      <c r="E6643" s="45">
        <v>8.3831147500000001E-3</v>
      </c>
      <c r="F6643" s="45">
        <v>1.24151649E-3</v>
      </c>
      <c r="G6643" s="45">
        <v>1.88907278E-3</v>
      </c>
      <c r="H6643" s="45">
        <v>5.25252501E-3</v>
      </c>
    </row>
    <row r="6644" spans="1:8" x14ac:dyDescent="0.35">
      <c r="A6644" s="45" t="s">
        <v>68</v>
      </c>
      <c r="B6644" s="45" t="s">
        <v>73</v>
      </c>
      <c r="C6644" s="45" t="s">
        <v>42</v>
      </c>
      <c r="D6644" s="45">
        <v>30</v>
      </c>
      <c r="E6644" s="45">
        <v>6.9903546699999998E-3</v>
      </c>
      <c r="F6644" s="45">
        <v>1.15277754E-3</v>
      </c>
      <c r="G6644" s="45">
        <v>1.4656634199999999E-3</v>
      </c>
      <c r="H6644" s="45">
        <v>4.3719133200000003E-3</v>
      </c>
    </row>
    <row r="6645" spans="1:8" x14ac:dyDescent="0.35">
      <c r="A6645" s="45" t="s">
        <v>68</v>
      </c>
      <c r="B6645" s="45" t="s">
        <v>72</v>
      </c>
      <c r="C6645" s="45" t="s">
        <v>43</v>
      </c>
      <c r="D6645" s="45">
        <v>125</v>
      </c>
      <c r="E6645" s="45">
        <v>7.2333331000000002E-3</v>
      </c>
      <c r="F6645" s="45">
        <v>1.18796274E-3</v>
      </c>
      <c r="G6645" s="45">
        <v>1.61018497E-3</v>
      </c>
      <c r="H6645" s="45">
        <v>4.4351849199999998E-3</v>
      </c>
    </row>
    <row r="6646" spans="1:8" x14ac:dyDescent="0.35">
      <c r="A6646" s="45" t="s">
        <v>68</v>
      </c>
      <c r="B6646" s="45" t="s">
        <v>73</v>
      </c>
      <c r="C6646" s="45" t="s">
        <v>43</v>
      </c>
      <c r="D6646" s="45">
        <v>29</v>
      </c>
      <c r="E6646" s="45">
        <v>6.1989142199999998E-3</v>
      </c>
      <c r="F6646" s="45">
        <v>9.3390781999999996E-4</v>
      </c>
      <c r="G6646" s="45">
        <v>1.3829020000000001E-3</v>
      </c>
      <c r="H6646" s="45">
        <v>3.8821038899999999E-3</v>
      </c>
    </row>
    <row r="6647" spans="1:8" x14ac:dyDescent="0.35">
      <c r="A6647" s="45" t="s">
        <v>68</v>
      </c>
      <c r="B6647" s="45" t="s">
        <v>72</v>
      </c>
      <c r="C6647" s="45" t="s">
        <v>44</v>
      </c>
      <c r="D6647" s="45">
        <v>70</v>
      </c>
      <c r="E6647" s="45">
        <v>7.94890849E-3</v>
      </c>
      <c r="F6647" s="45">
        <v>1.0165341300000001E-3</v>
      </c>
      <c r="G6647" s="45">
        <v>1.39484105E-3</v>
      </c>
      <c r="H6647" s="45">
        <v>5.5375328499999996E-3</v>
      </c>
    </row>
    <row r="6648" spans="1:8" x14ac:dyDescent="0.35">
      <c r="A6648" s="45" t="s">
        <v>68</v>
      </c>
      <c r="B6648" s="45" t="s">
        <v>73</v>
      </c>
      <c r="C6648" s="45" t="s">
        <v>44</v>
      </c>
      <c r="D6648" s="45">
        <v>8</v>
      </c>
      <c r="E6648" s="45">
        <v>9.4285298500000007E-3</v>
      </c>
      <c r="F6648" s="45">
        <v>1.2543401000000001E-3</v>
      </c>
      <c r="G6648" s="45">
        <v>1.83449044E-3</v>
      </c>
      <c r="H6648" s="45">
        <v>6.3396987799999999E-3</v>
      </c>
    </row>
    <row r="6649" spans="1:8" x14ac:dyDescent="0.35">
      <c r="A6649" s="45" t="s">
        <v>68</v>
      </c>
      <c r="B6649" s="45" t="s">
        <v>72</v>
      </c>
      <c r="C6649" s="45" t="s">
        <v>45</v>
      </c>
      <c r="D6649" s="45">
        <v>226</v>
      </c>
      <c r="E6649" s="45">
        <v>6.9129483699999997E-3</v>
      </c>
      <c r="F6649" s="45">
        <v>9.8973675E-4</v>
      </c>
      <c r="G6649" s="45">
        <v>1.28840931E-3</v>
      </c>
      <c r="H6649" s="45">
        <v>4.63480187E-3</v>
      </c>
    </row>
    <row r="6650" spans="1:8" x14ac:dyDescent="0.35">
      <c r="A6650" s="45" t="s">
        <v>68</v>
      </c>
      <c r="B6650" s="45" t="s">
        <v>73</v>
      </c>
      <c r="C6650" s="45" t="s">
        <v>45</v>
      </c>
      <c r="D6650" s="45">
        <v>15</v>
      </c>
      <c r="E6650" s="45">
        <v>5.8564812000000003E-3</v>
      </c>
      <c r="F6650" s="45">
        <v>1.2091047100000001E-3</v>
      </c>
      <c r="G6650" s="45">
        <v>9.0046277000000005E-4</v>
      </c>
      <c r="H6650" s="45">
        <v>3.74691337E-3</v>
      </c>
    </row>
    <row r="6651" spans="1:8" x14ac:dyDescent="0.35">
      <c r="A6651" s="45" t="s">
        <v>68</v>
      </c>
      <c r="B6651" s="45" t="s">
        <v>72</v>
      </c>
      <c r="C6651" s="45" t="s">
        <v>46</v>
      </c>
      <c r="D6651" s="45">
        <v>114</v>
      </c>
      <c r="E6651" s="45">
        <v>7.5055837300000003E-3</v>
      </c>
      <c r="F6651" s="45">
        <v>9.939487700000001E-4</v>
      </c>
      <c r="G6651" s="45">
        <v>1.4252353000000001E-3</v>
      </c>
      <c r="H6651" s="45">
        <v>5.0863992100000002E-3</v>
      </c>
    </row>
    <row r="6652" spans="1:8" x14ac:dyDescent="0.35">
      <c r="A6652" s="45" t="s">
        <v>68</v>
      </c>
      <c r="B6652" s="45" t="s">
        <v>73</v>
      </c>
      <c r="C6652" s="45" t="s">
        <v>46</v>
      </c>
      <c r="D6652" s="45">
        <v>10</v>
      </c>
      <c r="E6652" s="45">
        <v>5.3425922799999999E-3</v>
      </c>
      <c r="F6652" s="45">
        <v>7.025461E-4</v>
      </c>
      <c r="G6652" s="45">
        <v>1.4560183199999999E-3</v>
      </c>
      <c r="H6652" s="45">
        <v>3.1840276299999999E-3</v>
      </c>
    </row>
    <row r="6653" spans="1:8" x14ac:dyDescent="0.35">
      <c r="A6653" s="45" t="s">
        <v>68</v>
      </c>
      <c r="B6653" s="45" t="s">
        <v>72</v>
      </c>
      <c r="C6653" s="45" t="s">
        <v>47</v>
      </c>
      <c r="D6653" s="45">
        <v>136</v>
      </c>
      <c r="E6653" s="45">
        <v>8.0285775E-3</v>
      </c>
      <c r="F6653" s="45">
        <v>3.2032932000000002E-4</v>
      </c>
      <c r="G6653" s="45">
        <v>1.96333719E-3</v>
      </c>
      <c r="H6653" s="45">
        <v>5.7328258800000004E-3</v>
      </c>
    </row>
    <row r="6654" spans="1:8" x14ac:dyDescent="0.35">
      <c r="A6654" s="45" t="s">
        <v>68</v>
      </c>
      <c r="B6654" s="45" t="s">
        <v>73</v>
      </c>
      <c r="C6654" s="45" t="s">
        <v>47</v>
      </c>
      <c r="D6654" s="45">
        <v>16</v>
      </c>
      <c r="E6654" s="45">
        <v>5.8499707799999998E-3</v>
      </c>
      <c r="F6654" s="45">
        <v>7.2265602000000004E-4</v>
      </c>
      <c r="G6654" s="45">
        <v>2.29455993E-3</v>
      </c>
      <c r="H6654" s="45">
        <v>2.8247972599999998E-3</v>
      </c>
    </row>
    <row r="6655" spans="1:8" x14ac:dyDescent="0.35">
      <c r="A6655" s="45" t="s">
        <v>68</v>
      </c>
      <c r="B6655" s="45" t="s">
        <v>72</v>
      </c>
      <c r="C6655" s="45" t="s">
        <v>48</v>
      </c>
      <c r="D6655" s="45">
        <v>320</v>
      </c>
      <c r="E6655" s="45">
        <v>5.9720411300000003E-3</v>
      </c>
      <c r="F6655" s="45">
        <v>1.1357057999999999E-3</v>
      </c>
      <c r="G6655" s="45">
        <v>7.9955127000000002E-4</v>
      </c>
      <c r="H6655" s="45">
        <v>4.0367836299999996E-3</v>
      </c>
    </row>
    <row r="6656" spans="1:8" x14ac:dyDescent="0.35">
      <c r="A6656" s="45" t="s">
        <v>68</v>
      </c>
      <c r="B6656" s="45" t="s">
        <v>73</v>
      </c>
      <c r="C6656" s="45" t="s">
        <v>48</v>
      </c>
      <c r="D6656" s="45">
        <v>14</v>
      </c>
      <c r="E6656" s="45">
        <v>5.2827378400000001E-3</v>
      </c>
      <c r="F6656" s="45">
        <v>9.8627618000000005E-4</v>
      </c>
      <c r="G6656" s="45">
        <v>7.8124984000000003E-4</v>
      </c>
      <c r="H6656" s="45">
        <v>3.5152114E-3</v>
      </c>
    </row>
    <row r="6657" spans="1:8" x14ac:dyDescent="0.35">
      <c r="A6657" s="45" t="s">
        <v>68</v>
      </c>
      <c r="B6657" s="45" t="s">
        <v>72</v>
      </c>
      <c r="C6657" s="45" t="s">
        <v>49</v>
      </c>
      <c r="D6657" s="45">
        <v>243</v>
      </c>
      <c r="E6657" s="45">
        <v>7.5955930300000002E-3</v>
      </c>
      <c r="F6657" s="45">
        <v>9.7512740000000003E-4</v>
      </c>
      <c r="G6657" s="45">
        <v>1.23237667E-3</v>
      </c>
      <c r="H6657" s="45">
        <v>5.3879932099999998E-3</v>
      </c>
    </row>
    <row r="6658" spans="1:8" x14ac:dyDescent="0.35">
      <c r="A6658" s="45" t="s">
        <v>68</v>
      </c>
      <c r="B6658" s="45" t="s">
        <v>73</v>
      </c>
      <c r="C6658" s="45" t="s">
        <v>49</v>
      </c>
      <c r="D6658" s="45">
        <v>19</v>
      </c>
      <c r="E6658" s="45">
        <v>6.4686888400000003E-3</v>
      </c>
      <c r="F6658" s="45">
        <v>1.10136428E-3</v>
      </c>
      <c r="G6658" s="45">
        <v>1.52229513E-3</v>
      </c>
      <c r="H6658" s="45">
        <v>3.8450289699999999E-3</v>
      </c>
    </row>
    <row r="6659" spans="1:8" x14ac:dyDescent="0.35">
      <c r="A6659" s="45" t="s">
        <v>68</v>
      </c>
      <c r="B6659" s="45" t="s">
        <v>72</v>
      </c>
      <c r="C6659" s="45" t="s">
        <v>50</v>
      </c>
      <c r="D6659" s="45">
        <v>162</v>
      </c>
      <c r="E6659" s="45">
        <v>7.4878541399999998E-3</v>
      </c>
      <c r="F6659" s="45">
        <v>7.4188363999999998E-4</v>
      </c>
      <c r="G6659" s="45">
        <v>2.2863795E-3</v>
      </c>
      <c r="H6659" s="45">
        <v>4.4595905E-3</v>
      </c>
    </row>
    <row r="6660" spans="1:8" x14ac:dyDescent="0.35">
      <c r="A6660" s="45" t="s">
        <v>68</v>
      </c>
      <c r="B6660" s="45" t="s">
        <v>73</v>
      </c>
      <c r="C6660" s="45" t="s">
        <v>50</v>
      </c>
      <c r="D6660" s="45">
        <v>24</v>
      </c>
      <c r="E6660" s="45">
        <v>6.1824844200000003E-3</v>
      </c>
      <c r="F6660" s="45">
        <v>7.6099516E-4</v>
      </c>
      <c r="G6660" s="45">
        <v>1.50221822E-3</v>
      </c>
      <c r="H6660" s="45">
        <v>3.9192705600000002E-3</v>
      </c>
    </row>
    <row r="6661" spans="1:8" x14ac:dyDescent="0.35">
      <c r="A6661" s="45" t="s">
        <v>68</v>
      </c>
      <c r="B6661" s="45" t="s">
        <v>72</v>
      </c>
      <c r="C6661" s="45" t="s">
        <v>51</v>
      </c>
      <c r="D6661" s="45">
        <v>196</v>
      </c>
      <c r="E6661" s="45">
        <v>6.4610494599999999E-3</v>
      </c>
      <c r="F6661" s="45">
        <v>1.01019202E-3</v>
      </c>
      <c r="G6661" s="45">
        <v>7.6926231E-4</v>
      </c>
      <c r="H6661" s="45">
        <v>4.68159461E-3</v>
      </c>
    </row>
    <row r="6662" spans="1:8" x14ac:dyDescent="0.35">
      <c r="A6662" s="45" t="s">
        <v>68</v>
      </c>
      <c r="B6662" s="45" t="s">
        <v>73</v>
      </c>
      <c r="C6662" s="45" t="s">
        <v>51</v>
      </c>
      <c r="D6662" s="45">
        <v>16</v>
      </c>
      <c r="E6662" s="45">
        <v>6.6521987800000001E-3</v>
      </c>
      <c r="F6662" s="45">
        <v>1.04962364E-3</v>
      </c>
      <c r="G6662" s="45">
        <v>8.7673587999999997E-4</v>
      </c>
      <c r="H6662" s="45">
        <v>4.7258387899999999E-3</v>
      </c>
    </row>
    <row r="6663" spans="1:8" x14ac:dyDescent="0.35">
      <c r="A6663" s="45" t="s">
        <v>68</v>
      </c>
      <c r="B6663" s="45" t="s">
        <v>72</v>
      </c>
      <c r="C6663" s="45" t="s">
        <v>52</v>
      </c>
      <c r="D6663" s="45">
        <v>246</v>
      </c>
      <c r="E6663" s="45">
        <v>4.67818403E-3</v>
      </c>
      <c r="F6663" s="45">
        <v>8.5906891999999995E-4</v>
      </c>
      <c r="G6663" s="45">
        <v>4.7910054E-4</v>
      </c>
      <c r="H6663" s="45">
        <v>3.3400140599999999E-3</v>
      </c>
    </row>
    <row r="6664" spans="1:8" x14ac:dyDescent="0.35">
      <c r="A6664" s="45" t="s">
        <v>68</v>
      </c>
      <c r="B6664" s="45" t="s">
        <v>73</v>
      </c>
      <c r="C6664" s="45" t="s">
        <v>52</v>
      </c>
      <c r="D6664" s="45">
        <v>29</v>
      </c>
      <c r="E6664" s="45">
        <v>3.67456876E-3</v>
      </c>
      <c r="F6664" s="45">
        <v>7.5431011999999996E-4</v>
      </c>
      <c r="G6664" s="45">
        <v>4.1506999000000001E-4</v>
      </c>
      <c r="H6664" s="45">
        <v>2.50518816E-3</v>
      </c>
    </row>
    <row r="6665" spans="1:8" x14ac:dyDescent="0.35">
      <c r="A6665" s="45" t="s">
        <v>68</v>
      </c>
      <c r="B6665" s="45" t="s">
        <v>72</v>
      </c>
      <c r="C6665" s="45" t="s">
        <v>53</v>
      </c>
      <c r="D6665" s="45">
        <v>73</v>
      </c>
      <c r="E6665" s="45">
        <v>6.3018452900000001E-3</v>
      </c>
      <c r="F6665" s="45">
        <v>6.3451269999999997E-4</v>
      </c>
      <c r="G6665" s="45">
        <v>1.3104069099999999E-3</v>
      </c>
      <c r="H6665" s="45">
        <v>4.3569251700000004E-3</v>
      </c>
    </row>
    <row r="6666" spans="1:8" x14ac:dyDescent="0.35">
      <c r="A6666" s="45" t="s">
        <v>68</v>
      </c>
      <c r="B6666" s="45" t="s">
        <v>73</v>
      </c>
      <c r="C6666" s="45" t="s">
        <v>53</v>
      </c>
      <c r="D6666" s="45">
        <v>8</v>
      </c>
      <c r="E6666" s="45">
        <v>5.5627891399999997E-3</v>
      </c>
      <c r="F6666" s="45">
        <v>6.3802056000000003E-4</v>
      </c>
      <c r="G6666" s="45">
        <v>8.7239556000000002E-4</v>
      </c>
      <c r="H6666" s="45">
        <v>4.0523724700000001E-3</v>
      </c>
    </row>
    <row r="6667" spans="1:8" x14ac:dyDescent="0.35">
      <c r="A6667" s="45" t="s">
        <v>68</v>
      </c>
      <c r="B6667" s="45" t="s">
        <v>72</v>
      </c>
      <c r="C6667" s="45" t="s">
        <v>54</v>
      </c>
      <c r="D6667" s="45">
        <v>581</v>
      </c>
      <c r="E6667" s="45">
        <v>4.3782269500000004E-3</v>
      </c>
      <c r="F6667" s="45">
        <v>9.5210181000000003E-4</v>
      </c>
      <c r="G6667" s="45">
        <v>5.7844449E-4</v>
      </c>
      <c r="H6667" s="45">
        <v>2.8476801800000002E-3</v>
      </c>
    </row>
    <row r="6668" spans="1:8" x14ac:dyDescent="0.35">
      <c r="A6668" s="45" t="s">
        <v>68</v>
      </c>
      <c r="B6668" s="45" t="s">
        <v>73</v>
      </c>
      <c r="C6668" s="45" t="s">
        <v>54</v>
      </c>
      <c r="D6668" s="45">
        <v>53</v>
      </c>
      <c r="E6668" s="45">
        <v>4.26864928E-3</v>
      </c>
      <c r="F6668" s="45">
        <v>1.03293125E-3</v>
      </c>
      <c r="G6668" s="45">
        <v>6.4115977000000005E-4</v>
      </c>
      <c r="H6668" s="45">
        <v>2.59455775E-3</v>
      </c>
    </row>
    <row r="6669" spans="1:8" x14ac:dyDescent="0.35">
      <c r="A6669" s="45" t="s">
        <v>68</v>
      </c>
      <c r="B6669" s="45" t="s">
        <v>72</v>
      </c>
      <c r="C6669" s="45" t="s">
        <v>55</v>
      </c>
      <c r="D6669" s="45">
        <v>122</v>
      </c>
      <c r="E6669" s="45">
        <v>6.3730454499999999E-3</v>
      </c>
      <c r="F6669" s="45">
        <v>8.7232442000000001E-4</v>
      </c>
      <c r="G6669" s="45">
        <v>1.2393743699999999E-3</v>
      </c>
      <c r="H6669" s="45">
        <v>4.2613461300000004E-3</v>
      </c>
    </row>
    <row r="6670" spans="1:8" x14ac:dyDescent="0.35">
      <c r="A6670" s="45" t="s">
        <v>68</v>
      </c>
      <c r="B6670" s="45" t="s">
        <v>73</v>
      </c>
      <c r="C6670" s="45" t="s">
        <v>55</v>
      </c>
      <c r="D6670" s="45">
        <v>28</v>
      </c>
      <c r="E6670" s="45">
        <v>6.3256446300000001E-3</v>
      </c>
      <c r="F6670" s="45">
        <v>9.5527426999999999E-4</v>
      </c>
      <c r="G6670" s="45">
        <v>1.6720400500000001E-3</v>
      </c>
      <c r="H6670" s="45">
        <v>3.6983297499999998E-3</v>
      </c>
    </row>
    <row r="6671" spans="1:8" x14ac:dyDescent="0.35">
      <c r="A6671" s="45" t="s">
        <v>68</v>
      </c>
      <c r="B6671" s="45" t="s">
        <v>72</v>
      </c>
      <c r="C6671" s="45" t="s">
        <v>56</v>
      </c>
      <c r="D6671" s="45">
        <v>452</v>
      </c>
      <c r="E6671" s="45">
        <v>5.6889900400000004E-3</v>
      </c>
      <c r="F6671" s="45">
        <v>1.00453721E-3</v>
      </c>
      <c r="G6671" s="45">
        <v>9.9298874000000007E-4</v>
      </c>
      <c r="H6671" s="45">
        <v>3.6914636299999999E-3</v>
      </c>
    </row>
    <row r="6672" spans="1:8" x14ac:dyDescent="0.35">
      <c r="A6672" s="45" t="s">
        <v>68</v>
      </c>
      <c r="B6672" s="45" t="s">
        <v>73</v>
      </c>
      <c r="C6672" s="45" t="s">
        <v>56</v>
      </c>
      <c r="D6672" s="45">
        <v>42</v>
      </c>
      <c r="E6672" s="45">
        <v>5.6098432099999998E-3</v>
      </c>
      <c r="F6672" s="45">
        <v>1.14583309E-3</v>
      </c>
      <c r="G6672" s="45">
        <v>8.2919951E-4</v>
      </c>
      <c r="H6672" s="45">
        <v>3.6348101800000002E-3</v>
      </c>
    </row>
    <row r="6673" spans="1:8" x14ac:dyDescent="0.35">
      <c r="A6673" s="45" t="s">
        <v>165</v>
      </c>
      <c r="B6673" s="45" t="s">
        <v>72</v>
      </c>
      <c r="C6673" s="45" t="s">
        <v>9</v>
      </c>
      <c r="D6673" s="45">
        <v>11164</v>
      </c>
      <c r="E6673" s="45">
        <v>6.1615561699999996E-3</v>
      </c>
      <c r="F6673" s="45">
        <v>9.7394398999999996E-4</v>
      </c>
      <c r="G6673" s="45">
        <v>1.0736091700000001E-3</v>
      </c>
      <c r="H6673" s="45">
        <v>4.1138708600000004E-3</v>
      </c>
    </row>
    <row r="6674" spans="1:8" x14ac:dyDescent="0.35">
      <c r="A6674" s="45" t="s">
        <v>165</v>
      </c>
      <c r="B6674" s="45" t="s">
        <v>73</v>
      </c>
      <c r="C6674" s="45" t="s">
        <v>9</v>
      </c>
      <c r="D6674" s="45">
        <v>1433</v>
      </c>
      <c r="E6674" s="45">
        <v>5.7952266800000004E-3</v>
      </c>
      <c r="F6674" s="45">
        <v>9.7038853999999999E-4</v>
      </c>
      <c r="G6674" s="45">
        <v>1.07576673E-3</v>
      </c>
      <c r="H6674" s="45">
        <v>3.7489416999999998E-3</v>
      </c>
    </row>
    <row r="6675" spans="1:8" x14ac:dyDescent="0.35">
      <c r="A6675" s="45" t="s">
        <v>165</v>
      </c>
      <c r="B6675" s="45" t="s">
        <v>72</v>
      </c>
      <c r="C6675" s="45" t="s">
        <v>14</v>
      </c>
      <c r="D6675" s="45">
        <v>183</v>
      </c>
      <c r="E6675" s="45">
        <v>6.2997113599999998E-3</v>
      </c>
      <c r="F6675" s="45">
        <v>1.3841451899999999E-3</v>
      </c>
      <c r="G6675" s="45">
        <v>8.9044448999999999E-4</v>
      </c>
      <c r="H6675" s="45">
        <v>4.0251211899999997E-3</v>
      </c>
    </row>
    <row r="6676" spans="1:8" x14ac:dyDescent="0.35">
      <c r="A6676" s="45" t="s">
        <v>165</v>
      </c>
      <c r="B6676" s="45" t="s">
        <v>73</v>
      </c>
      <c r="C6676" s="45" t="s">
        <v>14</v>
      </c>
      <c r="D6676" s="45">
        <v>25</v>
      </c>
      <c r="E6676" s="45">
        <v>6.2370367999999999E-3</v>
      </c>
      <c r="F6676" s="45">
        <v>1.6217590200000001E-3</v>
      </c>
      <c r="G6676" s="45">
        <v>9.1898124000000005E-4</v>
      </c>
      <c r="H6676" s="45">
        <v>3.6962960500000002E-3</v>
      </c>
    </row>
    <row r="6677" spans="1:8" x14ac:dyDescent="0.35">
      <c r="A6677" s="45" t="s">
        <v>165</v>
      </c>
      <c r="B6677" s="45" t="s">
        <v>72</v>
      </c>
      <c r="C6677" s="45" t="s">
        <v>15</v>
      </c>
      <c r="D6677" s="45">
        <v>140</v>
      </c>
      <c r="E6677" s="45">
        <v>6.7791003000000002E-3</v>
      </c>
      <c r="F6677" s="45">
        <v>1.40269485E-3</v>
      </c>
      <c r="G6677" s="45">
        <v>1.7340440600000001E-3</v>
      </c>
      <c r="H6677" s="45">
        <v>3.6423608599999999E-3</v>
      </c>
    </row>
    <row r="6678" spans="1:8" x14ac:dyDescent="0.35">
      <c r="A6678" s="45" t="s">
        <v>165</v>
      </c>
      <c r="B6678" s="45" t="s">
        <v>73</v>
      </c>
      <c r="C6678" s="45" t="s">
        <v>15</v>
      </c>
      <c r="D6678" s="45">
        <v>21</v>
      </c>
      <c r="E6678" s="45">
        <v>5.7859344800000002E-3</v>
      </c>
      <c r="F6678" s="45">
        <v>1.00253504E-3</v>
      </c>
      <c r="G6678" s="45">
        <v>1.1507934100000001E-3</v>
      </c>
      <c r="H6678" s="45">
        <v>3.6326055099999998E-3</v>
      </c>
    </row>
    <row r="6679" spans="1:8" x14ac:dyDescent="0.35">
      <c r="A6679" s="45" t="s">
        <v>165</v>
      </c>
      <c r="B6679" s="45" t="s">
        <v>72</v>
      </c>
      <c r="C6679" s="45" t="s">
        <v>16</v>
      </c>
      <c r="D6679" s="45">
        <v>145</v>
      </c>
      <c r="E6679" s="45">
        <v>5.4335885200000001E-3</v>
      </c>
      <c r="F6679" s="45">
        <v>9.4803617000000005E-4</v>
      </c>
      <c r="G6679" s="45">
        <v>4.8898443000000005E-4</v>
      </c>
      <c r="H6679" s="45">
        <v>3.9965674700000002E-3</v>
      </c>
    </row>
    <row r="6680" spans="1:8" x14ac:dyDescent="0.35">
      <c r="A6680" s="45" t="s">
        <v>165</v>
      </c>
      <c r="B6680" s="45" t="s">
        <v>73</v>
      </c>
      <c r="C6680" s="45" t="s">
        <v>16</v>
      </c>
      <c r="D6680" s="45">
        <v>33</v>
      </c>
      <c r="E6680" s="45">
        <v>5.2998734799999999E-3</v>
      </c>
      <c r="F6680" s="45">
        <v>5.9623996999999995E-4</v>
      </c>
      <c r="G6680" s="45">
        <v>6.0606034E-4</v>
      </c>
      <c r="H6680" s="45">
        <v>4.0975727199999996E-3</v>
      </c>
    </row>
    <row r="6681" spans="1:8" x14ac:dyDescent="0.35">
      <c r="A6681" s="45" t="s">
        <v>165</v>
      </c>
      <c r="B6681" s="45" t="s">
        <v>72</v>
      </c>
      <c r="C6681" s="45" t="s">
        <v>17</v>
      </c>
      <c r="D6681" s="45">
        <v>178</v>
      </c>
      <c r="E6681" s="45">
        <v>6.1835463700000001E-3</v>
      </c>
      <c r="F6681" s="45">
        <v>7.8918255999999997E-4</v>
      </c>
      <c r="G6681" s="45">
        <v>9.4328681000000001E-4</v>
      </c>
      <c r="H6681" s="45">
        <v>4.4510765199999996E-3</v>
      </c>
    </row>
    <row r="6682" spans="1:8" x14ac:dyDescent="0.35">
      <c r="A6682" s="45" t="s">
        <v>165</v>
      </c>
      <c r="B6682" s="45" t="s">
        <v>73</v>
      </c>
      <c r="C6682" s="45" t="s">
        <v>17</v>
      </c>
      <c r="D6682" s="45">
        <v>16</v>
      </c>
      <c r="E6682" s="45">
        <v>6.68981457E-3</v>
      </c>
      <c r="F6682" s="45">
        <v>1.6644963900000001E-3</v>
      </c>
      <c r="G6682" s="45">
        <v>8.3260970999999998E-4</v>
      </c>
      <c r="H6682" s="45">
        <v>4.1927081100000003E-3</v>
      </c>
    </row>
    <row r="6683" spans="1:8" x14ac:dyDescent="0.35">
      <c r="A6683" s="45" t="s">
        <v>165</v>
      </c>
      <c r="B6683" s="45" t="s">
        <v>72</v>
      </c>
      <c r="C6683" s="45" t="s">
        <v>18</v>
      </c>
      <c r="D6683" s="45">
        <v>188</v>
      </c>
      <c r="E6683" s="45">
        <v>6.7640610299999999E-3</v>
      </c>
      <c r="F6683" s="45">
        <v>7.3963233000000003E-4</v>
      </c>
      <c r="G6683" s="45">
        <v>1.52968604E-3</v>
      </c>
      <c r="H6683" s="45">
        <v>4.4947422000000004E-3</v>
      </c>
    </row>
    <row r="6684" spans="1:8" x14ac:dyDescent="0.35">
      <c r="A6684" s="45" t="s">
        <v>165</v>
      </c>
      <c r="B6684" s="45" t="s">
        <v>73</v>
      </c>
      <c r="C6684" s="45" t="s">
        <v>18</v>
      </c>
      <c r="D6684" s="45">
        <v>14</v>
      </c>
      <c r="E6684" s="45">
        <v>5.3389548000000002E-3</v>
      </c>
      <c r="F6684" s="45">
        <v>7.0353818999999997E-4</v>
      </c>
      <c r="G6684" s="45">
        <v>1.23263868E-3</v>
      </c>
      <c r="H6684" s="45">
        <v>3.4027774699999999E-3</v>
      </c>
    </row>
    <row r="6685" spans="1:8" x14ac:dyDescent="0.35">
      <c r="A6685" s="45" t="s">
        <v>165</v>
      </c>
      <c r="B6685" s="45" t="s">
        <v>72</v>
      </c>
      <c r="C6685" s="45" t="s">
        <v>19</v>
      </c>
      <c r="D6685" s="45">
        <v>196</v>
      </c>
      <c r="E6685" s="45">
        <v>7.16346585E-3</v>
      </c>
      <c r="F6685" s="45">
        <v>1.07827827E-3</v>
      </c>
      <c r="G6685" s="45">
        <v>1.1523287300000001E-3</v>
      </c>
      <c r="H6685" s="45">
        <v>4.9328583199999996E-3</v>
      </c>
    </row>
    <row r="6686" spans="1:8" x14ac:dyDescent="0.35">
      <c r="A6686" s="45" t="s">
        <v>165</v>
      </c>
      <c r="B6686" s="45" t="s">
        <v>73</v>
      </c>
      <c r="C6686" s="45" t="s">
        <v>19</v>
      </c>
      <c r="D6686" s="45">
        <v>15</v>
      </c>
      <c r="E6686" s="45">
        <v>6.7631170699999996E-3</v>
      </c>
      <c r="F6686" s="45">
        <v>9.2206768000000004E-4</v>
      </c>
      <c r="G6686" s="45">
        <v>7.9552443000000005E-4</v>
      </c>
      <c r="H6686" s="45">
        <v>5.0455244799999998E-3</v>
      </c>
    </row>
    <row r="6687" spans="1:8" x14ac:dyDescent="0.35">
      <c r="A6687" s="45" t="s">
        <v>165</v>
      </c>
      <c r="B6687" s="45" t="s">
        <v>72</v>
      </c>
      <c r="C6687" s="45" t="s">
        <v>20</v>
      </c>
      <c r="D6687" s="45">
        <v>166</v>
      </c>
      <c r="E6687" s="45">
        <v>4.6589131899999999E-3</v>
      </c>
      <c r="F6687" s="45">
        <v>8.6247744999999999E-4</v>
      </c>
      <c r="G6687" s="45">
        <v>5.0110140000000003E-4</v>
      </c>
      <c r="H6687" s="45">
        <v>3.2953338700000001E-3</v>
      </c>
    </row>
    <row r="6688" spans="1:8" x14ac:dyDescent="0.35">
      <c r="A6688" s="45" t="s">
        <v>165</v>
      </c>
      <c r="B6688" s="45" t="s">
        <v>73</v>
      </c>
      <c r="C6688" s="45" t="s">
        <v>20</v>
      </c>
      <c r="D6688" s="45">
        <v>5</v>
      </c>
      <c r="E6688" s="45">
        <v>4.1249997099999996E-3</v>
      </c>
      <c r="F6688" s="45">
        <v>1.52777735E-3</v>
      </c>
      <c r="G6688" s="45">
        <v>1.7129609999999999E-4</v>
      </c>
      <c r="H6688" s="45">
        <v>2.4259256800000001E-3</v>
      </c>
    </row>
    <row r="6689" spans="1:8" x14ac:dyDescent="0.35">
      <c r="A6689" s="45" t="s">
        <v>165</v>
      </c>
      <c r="B6689" s="45" t="s">
        <v>72</v>
      </c>
      <c r="C6689" s="45" t="s">
        <v>21</v>
      </c>
      <c r="D6689" s="45">
        <v>108</v>
      </c>
      <c r="E6689" s="45">
        <v>7.8770144799999997E-3</v>
      </c>
      <c r="F6689" s="45">
        <v>1.1934154399999999E-3</v>
      </c>
      <c r="G6689" s="45">
        <v>1.654235E-3</v>
      </c>
      <c r="H6689" s="45">
        <v>5.0293636300000003E-3</v>
      </c>
    </row>
    <row r="6690" spans="1:8" x14ac:dyDescent="0.35">
      <c r="A6690" s="45" t="s">
        <v>165</v>
      </c>
      <c r="B6690" s="45" t="s">
        <v>73</v>
      </c>
      <c r="C6690" s="45" t="s">
        <v>21</v>
      </c>
      <c r="D6690" s="45">
        <v>21</v>
      </c>
      <c r="E6690" s="45">
        <v>7.2475746599999996E-3</v>
      </c>
      <c r="F6690" s="45">
        <v>8.9230574999999996E-4</v>
      </c>
      <c r="G6690" s="45">
        <v>1.6253304500000001E-3</v>
      </c>
      <c r="H6690" s="45">
        <v>4.7299381199999999E-3</v>
      </c>
    </row>
    <row r="6691" spans="1:8" x14ac:dyDescent="0.35">
      <c r="A6691" s="45" t="s">
        <v>165</v>
      </c>
      <c r="B6691" s="45" t="s">
        <v>72</v>
      </c>
      <c r="C6691" s="45" t="s">
        <v>22</v>
      </c>
      <c r="D6691" s="45">
        <v>122</v>
      </c>
      <c r="E6691" s="45">
        <v>8.0513810599999996E-3</v>
      </c>
      <c r="F6691" s="45">
        <v>1.3302593099999999E-3</v>
      </c>
      <c r="G6691" s="45">
        <v>1.7103063899999999E-3</v>
      </c>
      <c r="H6691" s="45">
        <v>5.0108148599999998E-3</v>
      </c>
    </row>
    <row r="6692" spans="1:8" x14ac:dyDescent="0.35">
      <c r="A6692" s="45" t="s">
        <v>165</v>
      </c>
      <c r="B6692" s="45" t="s">
        <v>73</v>
      </c>
      <c r="C6692" s="45" t="s">
        <v>22</v>
      </c>
      <c r="D6692" s="45">
        <v>20</v>
      </c>
      <c r="E6692" s="45">
        <v>6.5781247499999999E-3</v>
      </c>
      <c r="F6692" s="45">
        <v>8.3854138000000005E-4</v>
      </c>
      <c r="G6692" s="45">
        <v>1.44039329E-3</v>
      </c>
      <c r="H6692" s="45">
        <v>4.29918947E-3</v>
      </c>
    </row>
    <row r="6693" spans="1:8" x14ac:dyDescent="0.35">
      <c r="A6693" s="45" t="s">
        <v>165</v>
      </c>
      <c r="B6693" s="45" t="s">
        <v>72</v>
      </c>
      <c r="C6693" s="45" t="s">
        <v>23</v>
      </c>
      <c r="D6693" s="45">
        <v>196</v>
      </c>
      <c r="E6693" s="45">
        <v>7.1301018000000001E-3</v>
      </c>
      <c r="F6693" s="45">
        <v>1.0184001500000001E-3</v>
      </c>
      <c r="G6693" s="45">
        <v>1.5646846900000001E-3</v>
      </c>
      <c r="H6693" s="45">
        <v>4.5470164899999999E-3</v>
      </c>
    </row>
    <row r="6694" spans="1:8" x14ac:dyDescent="0.35">
      <c r="A6694" s="45" t="s">
        <v>165</v>
      </c>
      <c r="B6694" s="45" t="s">
        <v>73</v>
      </c>
      <c r="C6694" s="45" t="s">
        <v>23</v>
      </c>
      <c r="D6694" s="45">
        <v>12</v>
      </c>
      <c r="E6694" s="45">
        <v>7.2926309500000001E-3</v>
      </c>
      <c r="F6694" s="45">
        <v>8.7480681999999998E-4</v>
      </c>
      <c r="G6694" s="45">
        <v>1.6647374299999999E-3</v>
      </c>
      <c r="H6694" s="45">
        <v>4.7530861600000003E-3</v>
      </c>
    </row>
    <row r="6695" spans="1:8" x14ac:dyDescent="0.35">
      <c r="A6695" s="45" t="s">
        <v>165</v>
      </c>
      <c r="B6695" s="45" t="s">
        <v>72</v>
      </c>
      <c r="C6695" s="45" t="s">
        <v>24</v>
      </c>
      <c r="D6695" s="45">
        <v>383</v>
      </c>
      <c r="E6695" s="45">
        <v>7.3894265599999997E-3</v>
      </c>
      <c r="F6695" s="45">
        <v>6.6543346999999996E-4</v>
      </c>
      <c r="G6695" s="45">
        <v>1.93217509E-3</v>
      </c>
      <c r="H6695" s="45">
        <v>4.79181752E-3</v>
      </c>
    </row>
    <row r="6696" spans="1:8" x14ac:dyDescent="0.35">
      <c r="A6696" s="45" t="s">
        <v>165</v>
      </c>
      <c r="B6696" s="45" t="s">
        <v>73</v>
      </c>
      <c r="C6696" s="45" t="s">
        <v>24</v>
      </c>
      <c r="D6696" s="45">
        <v>72</v>
      </c>
      <c r="E6696" s="45">
        <v>6.7472027099999997E-3</v>
      </c>
      <c r="F6696" s="45">
        <v>7.7594497999999997E-4</v>
      </c>
      <c r="G6696" s="45">
        <v>1.78626521E-3</v>
      </c>
      <c r="H6696" s="45">
        <v>4.1849920799999999E-3</v>
      </c>
    </row>
    <row r="6697" spans="1:8" x14ac:dyDescent="0.35">
      <c r="A6697" s="45" t="s">
        <v>165</v>
      </c>
      <c r="B6697" s="45" t="s">
        <v>72</v>
      </c>
      <c r="C6697" s="45" t="s">
        <v>25</v>
      </c>
      <c r="D6697" s="45">
        <v>326</v>
      </c>
      <c r="E6697" s="45">
        <v>7.5902136100000003E-3</v>
      </c>
      <c r="F6697" s="45">
        <v>8.3926213000000004E-4</v>
      </c>
      <c r="G6697" s="45">
        <v>1.6111747699999999E-3</v>
      </c>
      <c r="H6697" s="45">
        <v>5.1397762300000004E-3</v>
      </c>
    </row>
    <row r="6698" spans="1:8" x14ac:dyDescent="0.35">
      <c r="A6698" s="45" t="s">
        <v>165</v>
      </c>
      <c r="B6698" s="45" t="s">
        <v>73</v>
      </c>
      <c r="C6698" s="45" t="s">
        <v>25</v>
      </c>
      <c r="D6698" s="45">
        <v>55</v>
      </c>
      <c r="E6698" s="45">
        <v>7.1123734499999999E-3</v>
      </c>
      <c r="F6698" s="45">
        <v>8.4301324E-4</v>
      </c>
      <c r="G6698" s="45">
        <v>1.43181796E-3</v>
      </c>
      <c r="H6698" s="45">
        <v>4.83754183E-3</v>
      </c>
    </row>
    <row r="6699" spans="1:8" x14ac:dyDescent="0.35">
      <c r="A6699" s="45" t="s">
        <v>165</v>
      </c>
      <c r="B6699" s="45" t="s">
        <v>72</v>
      </c>
      <c r="C6699" s="45" t="s">
        <v>26</v>
      </c>
      <c r="D6699" s="45">
        <v>172</v>
      </c>
      <c r="E6699" s="45">
        <v>6.2725422899999996E-3</v>
      </c>
      <c r="F6699" s="45">
        <v>6.0555261999999999E-4</v>
      </c>
      <c r="G6699" s="45">
        <v>1.0774653199999999E-3</v>
      </c>
      <c r="H6699" s="45">
        <v>4.5895238799999998E-3</v>
      </c>
    </row>
    <row r="6700" spans="1:8" x14ac:dyDescent="0.35">
      <c r="A6700" s="45" t="s">
        <v>165</v>
      </c>
      <c r="B6700" s="45" t="s">
        <v>73</v>
      </c>
      <c r="C6700" s="45" t="s">
        <v>26</v>
      </c>
      <c r="D6700" s="45">
        <v>11</v>
      </c>
      <c r="E6700" s="45">
        <v>5.8996210099999998E-3</v>
      </c>
      <c r="F6700" s="45">
        <v>6.1026912000000004E-4</v>
      </c>
      <c r="G6700" s="45">
        <v>1.1910772000000001E-3</v>
      </c>
      <c r="H6700" s="45">
        <v>4.0982742299999998E-3</v>
      </c>
    </row>
    <row r="6701" spans="1:8" x14ac:dyDescent="0.35">
      <c r="A6701" s="45" t="s">
        <v>165</v>
      </c>
      <c r="B6701" s="45" t="s">
        <v>72</v>
      </c>
      <c r="C6701" s="45" t="s">
        <v>27</v>
      </c>
      <c r="D6701" s="45">
        <v>148</v>
      </c>
      <c r="E6701" s="45">
        <v>5.9805115299999996E-3</v>
      </c>
      <c r="F6701" s="45">
        <v>1.1133005699999999E-3</v>
      </c>
      <c r="G6701" s="45">
        <v>1.3589367899999999E-3</v>
      </c>
      <c r="H6701" s="45">
        <v>3.50827367E-3</v>
      </c>
    </row>
    <row r="6702" spans="1:8" x14ac:dyDescent="0.35">
      <c r="A6702" s="45" t="s">
        <v>165</v>
      </c>
      <c r="B6702" s="45" t="s">
        <v>73</v>
      </c>
      <c r="C6702" s="45" t="s">
        <v>27</v>
      </c>
      <c r="D6702" s="45">
        <v>38</v>
      </c>
      <c r="E6702" s="45">
        <v>5.8275460400000001E-3</v>
      </c>
      <c r="F6702" s="45">
        <v>1.08308937E-3</v>
      </c>
      <c r="G6702" s="45">
        <v>1.0998413800000001E-3</v>
      </c>
      <c r="H6702" s="45">
        <v>3.6446148500000001E-3</v>
      </c>
    </row>
    <row r="6703" spans="1:8" x14ac:dyDescent="0.35">
      <c r="A6703" s="45" t="s">
        <v>165</v>
      </c>
      <c r="B6703" s="45" t="s">
        <v>72</v>
      </c>
      <c r="C6703" s="45" t="s">
        <v>28</v>
      </c>
      <c r="D6703" s="45">
        <v>326</v>
      </c>
      <c r="E6703" s="45">
        <v>6.5723696999999996E-3</v>
      </c>
      <c r="F6703" s="45">
        <v>8.5257588000000001E-4</v>
      </c>
      <c r="G6703" s="45">
        <v>1.40067574E-3</v>
      </c>
      <c r="H6703" s="45">
        <v>4.3191175800000002E-3</v>
      </c>
    </row>
    <row r="6704" spans="1:8" x14ac:dyDescent="0.35">
      <c r="A6704" s="45" t="s">
        <v>165</v>
      </c>
      <c r="B6704" s="45" t="s">
        <v>73</v>
      </c>
      <c r="C6704" s="45" t="s">
        <v>28</v>
      </c>
      <c r="D6704" s="45">
        <v>51</v>
      </c>
      <c r="E6704" s="45">
        <v>6.1190538900000001E-3</v>
      </c>
      <c r="F6704" s="45">
        <v>7.9611448999999999E-4</v>
      </c>
      <c r="G6704" s="45">
        <v>1.84141225E-3</v>
      </c>
      <c r="H6704" s="45">
        <v>3.4815266100000001E-3</v>
      </c>
    </row>
    <row r="6705" spans="1:8" x14ac:dyDescent="0.35">
      <c r="A6705" s="45" t="s">
        <v>165</v>
      </c>
      <c r="B6705" s="45" t="s">
        <v>72</v>
      </c>
      <c r="C6705" s="45" t="s">
        <v>29</v>
      </c>
      <c r="D6705" s="45">
        <v>114</v>
      </c>
      <c r="E6705" s="45">
        <v>6.8088041700000001E-3</v>
      </c>
      <c r="F6705" s="45">
        <v>9.4937837999999996E-4</v>
      </c>
      <c r="G6705" s="45">
        <v>1.6562091600000001E-3</v>
      </c>
      <c r="H6705" s="45">
        <v>4.2032161300000004E-3</v>
      </c>
    </row>
    <row r="6706" spans="1:8" x14ac:dyDescent="0.35">
      <c r="A6706" s="45" t="s">
        <v>165</v>
      </c>
      <c r="B6706" s="45" t="s">
        <v>73</v>
      </c>
      <c r="C6706" s="45" t="s">
        <v>29</v>
      </c>
      <c r="D6706" s="45">
        <v>15</v>
      </c>
      <c r="E6706" s="45">
        <v>6.5316355900000003E-3</v>
      </c>
      <c r="F6706" s="45">
        <v>1.15586393E-3</v>
      </c>
      <c r="G6706" s="45">
        <v>1.59336397E-3</v>
      </c>
      <c r="H6706" s="45">
        <v>3.78240717E-3</v>
      </c>
    </row>
    <row r="6707" spans="1:8" x14ac:dyDescent="0.35">
      <c r="A6707" s="45" t="s">
        <v>165</v>
      </c>
      <c r="B6707" s="45" t="s">
        <v>72</v>
      </c>
      <c r="C6707" s="45" t="s">
        <v>30</v>
      </c>
      <c r="D6707" s="45">
        <v>1402</v>
      </c>
      <c r="E6707" s="45">
        <v>4.5205425100000004E-3</v>
      </c>
      <c r="F6707" s="45">
        <v>9.8768435000000008E-4</v>
      </c>
      <c r="G6707" s="45">
        <v>7.0029729000000004E-4</v>
      </c>
      <c r="H6707" s="45">
        <v>2.8325603900000002E-3</v>
      </c>
    </row>
    <row r="6708" spans="1:8" x14ac:dyDescent="0.35">
      <c r="A6708" s="45" t="s">
        <v>165</v>
      </c>
      <c r="B6708" s="45" t="s">
        <v>73</v>
      </c>
      <c r="C6708" s="45" t="s">
        <v>30</v>
      </c>
      <c r="D6708" s="45">
        <v>232</v>
      </c>
      <c r="E6708" s="45">
        <v>4.4459408299999999E-3</v>
      </c>
      <c r="F6708" s="45">
        <v>9.4662931999999996E-4</v>
      </c>
      <c r="G6708" s="45">
        <v>6.3732217000000003E-4</v>
      </c>
      <c r="H6708" s="45">
        <v>2.8619888900000001E-3</v>
      </c>
    </row>
    <row r="6709" spans="1:8" x14ac:dyDescent="0.35">
      <c r="A6709" s="45" t="s">
        <v>165</v>
      </c>
      <c r="B6709" s="45" t="s">
        <v>72</v>
      </c>
      <c r="C6709" s="45" t="s">
        <v>31</v>
      </c>
      <c r="D6709" s="45">
        <v>692</v>
      </c>
      <c r="E6709" s="45">
        <v>4.9530176900000004E-3</v>
      </c>
      <c r="F6709" s="45">
        <v>1.0277005899999999E-3</v>
      </c>
      <c r="G6709" s="45">
        <v>5.1772215000000003E-4</v>
      </c>
      <c r="H6709" s="45">
        <v>3.4075944900000001E-3</v>
      </c>
    </row>
    <row r="6710" spans="1:8" x14ac:dyDescent="0.35">
      <c r="A6710" s="45" t="s">
        <v>165</v>
      </c>
      <c r="B6710" s="45" t="s">
        <v>73</v>
      </c>
      <c r="C6710" s="45" t="s">
        <v>31</v>
      </c>
      <c r="D6710" s="45">
        <v>92</v>
      </c>
      <c r="E6710" s="45">
        <v>4.9207425200000002E-3</v>
      </c>
      <c r="F6710" s="45">
        <v>9.4680929999999995E-4</v>
      </c>
      <c r="G6710" s="45">
        <v>5.2032984000000004E-4</v>
      </c>
      <c r="H6710" s="45">
        <v>3.4536028199999998E-3</v>
      </c>
    </row>
    <row r="6711" spans="1:8" x14ac:dyDescent="0.35">
      <c r="A6711" s="45" t="s">
        <v>165</v>
      </c>
      <c r="B6711" s="45" t="s">
        <v>72</v>
      </c>
      <c r="C6711" s="45" t="s">
        <v>159</v>
      </c>
      <c r="D6711" s="45">
        <v>315</v>
      </c>
      <c r="E6711" s="45">
        <v>6.4623380900000003E-3</v>
      </c>
      <c r="F6711" s="45">
        <v>1.1409095199999999E-3</v>
      </c>
      <c r="G6711" s="45">
        <v>1.0066502500000001E-3</v>
      </c>
      <c r="H6711" s="45">
        <v>4.3147778299999998E-3</v>
      </c>
    </row>
    <row r="6712" spans="1:8" x14ac:dyDescent="0.35">
      <c r="A6712" s="45" t="s">
        <v>165</v>
      </c>
      <c r="B6712" s="45" t="s">
        <v>73</v>
      </c>
      <c r="C6712" s="45" t="s">
        <v>159</v>
      </c>
      <c r="D6712" s="45">
        <v>37</v>
      </c>
      <c r="E6712" s="45">
        <v>6.4320567999999996E-3</v>
      </c>
      <c r="F6712" s="45">
        <v>9.5877101000000004E-4</v>
      </c>
      <c r="G6712" s="45">
        <v>1.31506478E-3</v>
      </c>
      <c r="H6712" s="45">
        <v>4.1582204899999996E-3</v>
      </c>
    </row>
    <row r="6713" spans="1:8" x14ac:dyDescent="0.35">
      <c r="A6713" s="45" t="s">
        <v>165</v>
      </c>
      <c r="B6713" s="45" t="s">
        <v>72</v>
      </c>
      <c r="C6713" s="45" t="s">
        <v>33</v>
      </c>
      <c r="D6713" s="45">
        <v>155</v>
      </c>
      <c r="E6713" s="45">
        <v>7.4519113699999997E-3</v>
      </c>
      <c r="F6713" s="45">
        <v>1.1720427600000001E-3</v>
      </c>
      <c r="G6713" s="45">
        <v>1.9626640300000001E-3</v>
      </c>
      <c r="H6713" s="45">
        <v>4.3172040700000004E-3</v>
      </c>
    </row>
    <row r="6714" spans="1:8" x14ac:dyDescent="0.35">
      <c r="A6714" s="45" t="s">
        <v>165</v>
      </c>
      <c r="B6714" s="45" t="s">
        <v>73</v>
      </c>
      <c r="C6714" s="45" t="s">
        <v>33</v>
      </c>
      <c r="D6714" s="45">
        <v>17</v>
      </c>
      <c r="E6714" s="45">
        <v>6.7068353299999999E-3</v>
      </c>
      <c r="F6714" s="45">
        <v>1.1322164899999999E-3</v>
      </c>
      <c r="G6714" s="45">
        <v>2.30868716E-3</v>
      </c>
      <c r="H6714" s="45">
        <v>3.2659311200000001E-3</v>
      </c>
    </row>
    <row r="6715" spans="1:8" x14ac:dyDescent="0.35">
      <c r="A6715" s="45" t="s">
        <v>165</v>
      </c>
      <c r="B6715" s="45" t="s">
        <v>72</v>
      </c>
      <c r="C6715" s="45" t="s">
        <v>34</v>
      </c>
      <c r="D6715" s="45">
        <v>169</v>
      </c>
      <c r="E6715" s="45">
        <v>5.3477014E-3</v>
      </c>
      <c r="F6715" s="45">
        <v>9.0175024999999997E-4</v>
      </c>
      <c r="G6715" s="45">
        <v>9.3256877999999997E-4</v>
      </c>
      <c r="H6715" s="45">
        <v>3.51338183E-3</v>
      </c>
    </row>
    <row r="6716" spans="1:8" x14ac:dyDescent="0.35">
      <c r="A6716" s="45" t="s">
        <v>165</v>
      </c>
      <c r="B6716" s="45" t="s">
        <v>73</v>
      </c>
      <c r="C6716" s="45" t="s">
        <v>34</v>
      </c>
      <c r="D6716" s="45">
        <v>19</v>
      </c>
      <c r="E6716" s="45">
        <v>5.1973681600000002E-3</v>
      </c>
      <c r="F6716" s="45">
        <v>8.4247053000000005E-4</v>
      </c>
      <c r="G6716" s="45">
        <v>9.630846E-4</v>
      </c>
      <c r="H6716" s="45">
        <v>3.3918125999999999E-3</v>
      </c>
    </row>
    <row r="6717" spans="1:8" x14ac:dyDescent="0.35">
      <c r="A6717" s="45" t="s">
        <v>165</v>
      </c>
      <c r="B6717" s="45" t="s">
        <v>72</v>
      </c>
      <c r="C6717" s="45" t="s">
        <v>35</v>
      </c>
      <c r="D6717" s="45">
        <v>215</v>
      </c>
      <c r="E6717" s="45">
        <v>6.4087529899999997E-3</v>
      </c>
      <c r="F6717" s="45">
        <v>9.9262466000000008E-4</v>
      </c>
      <c r="G6717" s="45">
        <v>1.2159235300000001E-3</v>
      </c>
      <c r="H6717" s="45">
        <v>4.2002043300000003E-3</v>
      </c>
    </row>
    <row r="6718" spans="1:8" x14ac:dyDescent="0.35">
      <c r="A6718" s="45" t="s">
        <v>165</v>
      </c>
      <c r="B6718" s="45" t="s">
        <v>73</v>
      </c>
      <c r="C6718" s="45" t="s">
        <v>35</v>
      </c>
      <c r="D6718" s="45">
        <v>22</v>
      </c>
      <c r="E6718" s="45">
        <v>5.7007572799999996E-3</v>
      </c>
      <c r="F6718" s="45">
        <v>1.1032193699999999E-3</v>
      </c>
      <c r="G6718" s="45">
        <v>1.0327227799999999E-3</v>
      </c>
      <c r="H6718" s="45">
        <v>3.5648145399999999E-3</v>
      </c>
    </row>
    <row r="6719" spans="1:8" x14ac:dyDescent="0.35">
      <c r="A6719" s="45" t="s">
        <v>165</v>
      </c>
      <c r="B6719" s="45" t="s">
        <v>72</v>
      </c>
      <c r="C6719" s="45" t="s">
        <v>57</v>
      </c>
      <c r="D6719" s="45">
        <v>1</v>
      </c>
      <c r="E6719" s="45">
        <v>7.0023145800000002E-3</v>
      </c>
      <c r="F6719" s="45">
        <v>1.2268513799999999E-3</v>
      </c>
      <c r="G6719" s="45">
        <v>4.9421291600000002E-3</v>
      </c>
      <c r="H6719" s="45">
        <v>8.3333332999999999E-4</v>
      </c>
    </row>
    <row r="6720" spans="1:8" x14ac:dyDescent="0.35">
      <c r="A6720" s="45" t="s">
        <v>165</v>
      </c>
      <c r="B6720" s="45" t="s">
        <v>73</v>
      </c>
      <c r="C6720" s="45" t="s">
        <v>57</v>
      </c>
      <c r="D6720" s="45">
        <v>1</v>
      </c>
      <c r="E6720" s="45">
        <v>8.2986111099999996E-3</v>
      </c>
      <c r="F6720" s="45">
        <v>3.5763888800000002E-3</v>
      </c>
      <c r="G6720" s="45">
        <v>2.6504624999999999E-3</v>
      </c>
      <c r="H6720" s="45">
        <v>2.0717590200000002E-3</v>
      </c>
    </row>
    <row r="6721" spans="1:8" x14ac:dyDescent="0.35">
      <c r="A6721" s="45" t="s">
        <v>165</v>
      </c>
      <c r="B6721" s="45" t="s">
        <v>72</v>
      </c>
      <c r="C6721" s="45" t="s">
        <v>36</v>
      </c>
      <c r="D6721" s="45">
        <v>293</v>
      </c>
      <c r="E6721" s="45">
        <v>6.9331466600000002E-3</v>
      </c>
      <c r="F6721" s="45">
        <v>8.4289255999999996E-4</v>
      </c>
      <c r="G6721" s="45">
        <v>1.4119972699999999E-3</v>
      </c>
      <c r="H6721" s="45">
        <v>4.6782562900000001E-3</v>
      </c>
    </row>
    <row r="6722" spans="1:8" x14ac:dyDescent="0.35">
      <c r="A6722" s="45" t="s">
        <v>165</v>
      </c>
      <c r="B6722" s="45" t="s">
        <v>73</v>
      </c>
      <c r="C6722" s="45" t="s">
        <v>36</v>
      </c>
      <c r="D6722" s="45">
        <v>29</v>
      </c>
      <c r="E6722" s="45">
        <v>6.2915068099999999E-3</v>
      </c>
      <c r="F6722" s="45">
        <v>8.3333308000000002E-4</v>
      </c>
      <c r="G6722" s="45">
        <v>1.1546134699999999E-3</v>
      </c>
      <c r="H6722" s="45">
        <v>4.3035597899999996E-3</v>
      </c>
    </row>
    <row r="6723" spans="1:8" x14ac:dyDescent="0.35">
      <c r="A6723" s="45" t="s">
        <v>165</v>
      </c>
      <c r="B6723" s="45" t="s">
        <v>72</v>
      </c>
      <c r="C6723" s="45" t="s">
        <v>37</v>
      </c>
      <c r="D6723" s="45">
        <v>407</v>
      </c>
      <c r="E6723" s="45">
        <v>5.4249986099999996E-3</v>
      </c>
      <c r="F6723" s="45">
        <v>9.8885793000000007E-4</v>
      </c>
      <c r="G6723" s="45">
        <v>6.8181795000000003E-4</v>
      </c>
      <c r="H6723" s="45">
        <v>3.7543222699999998E-3</v>
      </c>
    </row>
    <row r="6724" spans="1:8" x14ac:dyDescent="0.35">
      <c r="A6724" s="45" t="s">
        <v>165</v>
      </c>
      <c r="B6724" s="45" t="s">
        <v>73</v>
      </c>
      <c r="C6724" s="45" t="s">
        <v>37</v>
      </c>
      <c r="D6724" s="45">
        <v>54</v>
      </c>
      <c r="E6724" s="45">
        <v>5.8446928099999997E-3</v>
      </c>
      <c r="F6724" s="45">
        <v>1.1359737E-3</v>
      </c>
      <c r="G6724" s="45">
        <v>6.9808784999999998E-4</v>
      </c>
      <c r="H6724" s="45">
        <v>4.01063073E-3</v>
      </c>
    </row>
    <row r="6725" spans="1:8" x14ac:dyDescent="0.35">
      <c r="A6725" s="45" t="s">
        <v>165</v>
      </c>
      <c r="B6725" s="45" t="s">
        <v>72</v>
      </c>
      <c r="C6725" s="45" t="s">
        <v>38</v>
      </c>
      <c r="D6725" s="45">
        <v>195</v>
      </c>
      <c r="E6725" s="45">
        <v>6.7183639600000003E-3</v>
      </c>
      <c r="F6725" s="45">
        <v>1.1927229600000001E-3</v>
      </c>
      <c r="G6725" s="45">
        <v>1.0087841900000001E-3</v>
      </c>
      <c r="H6725" s="45">
        <v>4.5168563799999999E-3</v>
      </c>
    </row>
    <row r="6726" spans="1:8" x14ac:dyDescent="0.35">
      <c r="A6726" s="45" t="s">
        <v>165</v>
      </c>
      <c r="B6726" s="45" t="s">
        <v>73</v>
      </c>
      <c r="C6726" s="45" t="s">
        <v>38</v>
      </c>
      <c r="D6726" s="45">
        <v>26</v>
      </c>
      <c r="E6726" s="45">
        <v>5.1816237600000002E-3</v>
      </c>
      <c r="F6726" s="45">
        <v>1.1146721300000001E-3</v>
      </c>
      <c r="G6726" s="45">
        <v>8.5559087999999999E-4</v>
      </c>
      <c r="H6726" s="45">
        <v>3.2113601399999998E-3</v>
      </c>
    </row>
    <row r="6727" spans="1:8" x14ac:dyDescent="0.35">
      <c r="A6727" s="45" t="s">
        <v>165</v>
      </c>
      <c r="B6727" s="45" t="s">
        <v>72</v>
      </c>
      <c r="C6727" s="45" t="s">
        <v>39</v>
      </c>
      <c r="D6727" s="45">
        <v>207</v>
      </c>
      <c r="E6727" s="45">
        <v>7.2750042299999998E-3</v>
      </c>
      <c r="F6727" s="45">
        <v>8.9193034999999999E-4</v>
      </c>
      <c r="G6727" s="45">
        <v>1.56199654E-3</v>
      </c>
      <c r="H6727" s="45">
        <v>4.8210768699999997E-3</v>
      </c>
    </row>
    <row r="6728" spans="1:8" x14ac:dyDescent="0.35">
      <c r="A6728" s="45" t="s">
        <v>165</v>
      </c>
      <c r="B6728" s="45" t="s">
        <v>73</v>
      </c>
      <c r="C6728" s="45" t="s">
        <v>39</v>
      </c>
      <c r="D6728" s="45">
        <v>15</v>
      </c>
      <c r="E6728" s="45">
        <v>8.0270059599999999E-3</v>
      </c>
      <c r="F6728" s="45">
        <v>8.2253058999999995E-4</v>
      </c>
      <c r="G6728" s="45">
        <v>1.73533934E-3</v>
      </c>
      <c r="H6728" s="45">
        <v>5.4691355500000004E-3</v>
      </c>
    </row>
    <row r="6729" spans="1:8" x14ac:dyDescent="0.35">
      <c r="A6729" s="45" t="s">
        <v>165</v>
      </c>
      <c r="B6729" s="45" t="s">
        <v>72</v>
      </c>
      <c r="C6729" s="45" t="s">
        <v>40</v>
      </c>
      <c r="D6729" s="45">
        <v>235</v>
      </c>
      <c r="E6729" s="45">
        <v>5.13962742E-3</v>
      </c>
      <c r="F6729" s="45">
        <v>1.13642608E-3</v>
      </c>
      <c r="G6729" s="45">
        <v>5.4467074E-4</v>
      </c>
      <c r="H6729" s="45">
        <v>3.4585300900000001E-3</v>
      </c>
    </row>
    <row r="6730" spans="1:8" x14ac:dyDescent="0.35">
      <c r="A6730" s="45" t="s">
        <v>165</v>
      </c>
      <c r="B6730" s="45" t="s">
        <v>73</v>
      </c>
      <c r="C6730" s="45" t="s">
        <v>40</v>
      </c>
      <c r="D6730" s="45">
        <v>39</v>
      </c>
      <c r="E6730" s="45">
        <v>4.5717590199999998E-3</v>
      </c>
      <c r="F6730" s="45">
        <v>1.14316208E-3</v>
      </c>
      <c r="G6730" s="45">
        <v>5.8434209999999999E-4</v>
      </c>
      <c r="H6730" s="45">
        <v>2.84425423E-3</v>
      </c>
    </row>
    <row r="6731" spans="1:8" x14ac:dyDescent="0.35">
      <c r="A6731" s="45" t="s">
        <v>165</v>
      </c>
      <c r="B6731" s="45" t="s">
        <v>72</v>
      </c>
      <c r="C6731" s="45" t="s">
        <v>41</v>
      </c>
      <c r="D6731" s="45">
        <v>234</v>
      </c>
      <c r="E6731" s="45">
        <v>7.1886373999999996E-3</v>
      </c>
      <c r="F6731" s="45">
        <v>7.8540456999999996E-4</v>
      </c>
      <c r="G6731" s="45">
        <v>1.4207420900000001E-3</v>
      </c>
      <c r="H6731" s="45">
        <v>4.9824902599999998E-3</v>
      </c>
    </row>
    <row r="6732" spans="1:8" x14ac:dyDescent="0.35">
      <c r="A6732" s="45" t="s">
        <v>165</v>
      </c>
      <c r="B6732" s="45" t="s">
        <v>73</v>
      </c>
      <c r="C6732" s="45" t="s">
        <v>41</v>
      </c>
      <c r="D6732" s="45">
        <v>33</v>
      </c>
      <c r="E6732" s="45">
        <v>6.7420732600000002E-3</v>
      </c>
      <c r="F6732" s="45">
        <v>8.4981737000000004E-4</v>
      </c>
      <c r="G6732" s="45">
        <v>1.3667926700000001E-3</v>
      </c>
      <c r="H6732" s="45">
        <v>4.5254627399999997E-3</v>
      </c>
    </row>
    <row r="6733" spans="1:8" x14ac:dyDescent="0.35">
      <c r="A6733" s="45" t="s">
        <v>165</v>
      </c>
      <c r="B6733" s="45" t="s">
        <v>72</v>
      </c>
      <c r="C6733" s="45" t="s">
        <v>42</v>
      </c>
      <c r="D6733" s="45">
        <v>166</v>
      </c>
      <c r="E6733" s="45">
        <v>8.3900181800000001E-3</v>
      </c>
      <c r="F6733" s="45">
        <v>1.22238931E-3</v>
      </c>
      <c r="G6733" s="45">
        <v>1.7424557099999999E-3</v>
      </c>
      <c r="H6733" s="45">
        <v>5.4251726499999998E-3</v>
      </c>
    </row>
    <row r="6734" spans="1:8" x14ac:dyDescent="0.35">
      <c r="A6734" s="45" t="s">
        <v>165</v>
      </c>
      <c r="B6734" s="45" t="s">
        <v>73</v>
      </c>
      <c r="C6734" s="45" t="s">
        <v>42</v>
      </c>
      <c r="D6734" s="45">
        <v>34</v>
      </c>
      <c r="E6734" s="45">
        <v>9.1227530099999999E-3</v>
      </c>
      <c r="F6734" s="45">
        <v>1.0998772400000001E-3</v>
      </c>
      <c r="G6734" s="45">
        <v>2.46323506E-3</v>
      </c>
      <c r="H6734" s="45">
        <v>5.55964029E-3</v>
      </c>
    </row>
    <row r="6735" spans="1:8" x14ac:dyDescent="0.35">
      <c r="A6735" s="45" t="s">
        <v>165</v>
      </c>
      <c r="B6735" s="45" t="s">
        <v>72</v>
      </c>
      <c r="C6735" s="45" t="s">
        <v>43</v>
      </c>
      <c r="D6735" s="45">
        <v>161</v>
      </c>
      <c r="E6735" s="45">
        <v>7.04875465E-3</v>
      </c>
      <c r="F6735" s="45">
        <v>1.21959088E-3</v>
      </c>
      <c r="G6735" s="45">
        <v>1.28615976E-3</v>
      </c>
      <c r="H6735" s="45">
        <v>4.5430035299999999E-3</v>
      </c>
    </row>
    <row r="6736" spans="1:8" x14ac:dyDescent="0.35">
      <c r="A6736" s="45" t="s">
        <v>165</v>
      </c>
      <c r="B6736" s="45" t="s">
        <v>73</v>
      </c>
      <c r="C6736" s="45" t="s">
        <v>43</v>
      </c>
      <c r="D6736" s="45">
        <v>28</v>
      </c>
      <c r="E6736" s="45">
        <v>7.22056847E-3</v>
      </c>
      <c r="F6736" s="45">
        <v>1.1235116699999999E-3</v>
      </c>
      <c r="G6736" s="45">
        <v>1.4785876599999999E-3</v>
      </c>
      <c r="H6736" s="45">
        <v>4.6184687200000003E-3</v>
      </c>
    </row>
    <row r="6737" spans="1:8" x14ac:dyDescent="0.35">
      <c r="A6737" s="45" t="s">
        <v>165</v>
      </c>
      <c r="B6737" s="45" t="s">
        <v>72</v>
      </c>
      <c r="C6737" s="45" t="s">
        <v>44</v>
      </c>
      <c r="D6737" s="45">
        <v>105</v>
      </c>
      <c r="E6737" s="45">
        <v>8.8786373099999996E-3</v>
      </c>
      <c r="F6737" s="45">
        <v>9.2879162999999997E-4</v>
      </c>
      <c r="G6737" s="45">
        <v>1.6094574500000001E-3</v>
      </c>
      <c r="H6737" s="45">
        <v>6.3403877799999998E-3</v>
      </c>
    </row>
    <row r="6738" spans="1:8" x14ac:dyDescent="0.35">
      <c r="A6738" s="45" t="s">
        <v>165</v>
      </c>
      <c r="B6738" s="45" t="s">
        <v>73</v>
      </c>
      <c r="C6738" s="45" t="s">
        <v>44</v>
      </c>
      <c r="D6738" s="45">
        <v>6</v>
      </c>
      <c r="E6738" s="45">
        <v>9.5158175899999996E-3</v>
      </c>
      <c r="F6738" s="45">
        <v>1.00501504E-3</v>
      </c>
      <c r="G6738" s="45">
        <v>2.4652775400000001E-3</v>
      </c>
      <c r="H6738" s="45">
        <v>6.0455246400000001E-3</v>
      </c>
    </row>
    <row r="6739" spans="1:8" x14ac:dyDescent="0.35">
      <c r="A6739" s="45" t="s">
        <v>165</v>
      </c>
      <c r="B6739" s="45" t="s">
        <v>72</v>
      </c>
      <c r="C6739" s="45" t="s">
        <v>45</v>
      </c>
      <c r="D6739" s="45">
        <v>252</v>
      </c>
      <c r="E6739" s="45">
        <v>6.5125750900000001E-3</v>
      </c>
      <c r="F6739" s="45">
        <v>9.9454341999999992E-4</v>
      </c>
      <c r="G6739" s="45">
        <v>1.10716099E-3</v>
      </c>
      <c r="H6739" s="45">
        <v>4.4108702099999999E-3</v>
      </c>
    </row>
    <row r="6740" spans="1:8" x14ac:dyDescent="0.35">
      <c r="A6740" s="45" t="s">
        <v>165</v>
      </c>
      <c r="B6740" s="45" t="s">
        <v>73</v>
      </c>
      <c r="C6740" s="45" t="s">
        <v>45</v>
      </c>
      <c r="D6740" s="45">
        <v>33</v>
      </c>
      <c r="E6740" s="45">
        <v>6.34469675E-3</v>
      </c>
      <c r="F6740" s="45">
        <v>9.1715746000000005E-4</v>
      </c>
      <c r="G6740" s="45">
        <v>1.3955524999999999E-3</v>
      </c>
      <c r="H6740" s="45">
        <v>4.0319863499999999E-3</v>
      </c>
    </row>
    <row r="6741" spans="1:8" x14ac:dyDescent="0.35">
      <c r="A6741" s="45" t="s">
        <v>165</v>
      </c>
      <c r="B6741" s="45" t="s">
        <v>72</v>
      </c>
      <c r="C6741" s="45" t="s">
        <v>46</v>
      </c>
      <c r="D6741" s="45">
        <v>125</v>
      </c>
      <c r="E6741" s="45">
        <v>7.1824997599999997E-3</v>
      </c>
      <c r="F6741" s="45">
        <v>9.5462940000000005E-4</v>
      </c>
      <c r="G6741" s="45">
        <v>1.20527756E-3</v>
      </c>
      <c r="H6741" s="45">
        <v>5.0225923399999997E-3</v>
      </c>
    </row>
    <row r="6742" spans="1:8" x14ac:dyDescent="0.35">
      <c r="A6742" s="45" t="s">
        <v>165</v>
      </c>
      <c r="B6742" s="45" t="s">
        <v>73</v>
      </c>
      <c r="C6742" s="45" t="s">
        <v>46</v>
      </c>
      <c r="D6742" s="45">
        <v>21</v>
      </c>
      <c r="E6742" s="45">
        <v>5.6762563399999997E-3</v>
      </c>
      <c r="F6742" s="45">
        <v>8.4876519999999998E-4</v>
      </c>
      <c r="G6742" s="45">
        <v>1.0962298799999999E-3</v>
      </c>
      <c r="H6742" s="45">
        <v>3.7312607400000002E-3</v>
      </c>
    </row>
    <row r="6743" spans="1:8" x14ac:dyDescent="0.35">
      <c r="A6743" s="45" t="s">
        <v>165</v>
      </c>
      <c r="B6743" s="45" t="s">
        <v>72</v>
      </c>
      <c r="C6743" s="45" t="s">
        <v>47</v>
      </c>
      <c r="D6743" s="45">
        <v>125</v>
      </c>
      <c r="E6743" s="45">
        <v>8.2261108499999992E-3</v>
      </c>
      <c r="F6743" s="45">
        <v>3.2694420999999999E-4</v>
      </c>
      <c r="G6743" s="45">
        <v>1.9359256900000001E-3</v>
      </c>
      <c r="H6743" s="45">
        <v>5.95157385E-3</v>
      </c>
    </row>
    <row r="6744" spans="1:8" x14ac:dyDescent="0.35">
      <c r="A6744" s="45" t="s">
        <v>165</v>
      </c>
      <c r="B6744" s="45" t="s">
        <v>73</v>
      </c>
      <c r="C6744" s="45" t="s">
        <v>47</v>
      </c>
      <c r="D6744" s="45">
        <v>16</v>
      </c>
      <c r="E6744" s="45">
        <v>6.3078701299999996E-3</v>
      </c>
      <c r="F6744" s="45">
        <v>3.5156222999999998E-4</v>
      </c>
      <c r="G6744" s="45">
        <v>2.08260976E-3</v>
      </c>
      <c r="H6744" s="45">
        <v>3.8621236000000001E-3</v>
      </c>
    </row>
    <row r="6745" spans="1:8" x14ac:dyDescent="0.35">
      <c r="A6745" s="45" t="s">
        <v>165</v>
      </c>
      <c r="B6745" s="45" t="s">
        <v>72</v>
      </c>
      <c r="C6745" s="45" t="s">
        <v>48</v>
      </c>
      <c r="D6745" s="45">
        <v>349</v>
      </c>
      <c r="E6745" s="45">
        <v>5.9446630799999999E-3</v>
      </c>
      <c r="F6745" s="45">
        <v>9.2509657999999999E-4</v>
      </c>
      <c r="G6745" s="45">
        <v>7.6196513999999996E-4</v>
      </c>
      <c r="H6745" s="45">
        <v>4.2576008500000003E-3</v>
      </c>
    </row>
    <row r="6746" spans="1:8" x14ac:dyDescent="0.35">
      <c r="A6746" s="45" t="s">
        <v>165</v>
      </c>
      <c r="B6746" s="45" t="s">
        <v>73</v>
      </c>
      <c r="C6746" s="45" t="s">
        <v>48</v>
      </c>
      <c r="D6746" s="45">
        <v>26</v>
      </c>
      <c r="E6746" s="45">
        <v>5.3712604100000002E-3</v>
      </c>
      <c r="F6746" s="45">
        <v>1.09018853E-3</v>
      </c>
      <c r="G6746" s="45">
        <v>7.3050196999999996E-4</v>
      </c>
      <c r="H6746" s="45">
        <v>3.5505696200000001E-3</v>
      </c>
    </row>
    <row r="6747" spans="1:8" x14ac:dyDescent="0.35">
      <c r="A6747" s="45" t="s">
        <v>165</v>
      </c>
      <c r="B6747" s="45" t="s">
        <v>72</v>
      </c>
      <c r="C6747" s="45" t="s">
        <v>49</v>
      </c>
      <c r="D6747" s="45">
        <v>311</v>
      </c>
      <c r="E6747" s="45">
        <v>8.3433068900000008E-3</v>
      </c>
      <c r="F6747" s="45">
        <v>1.0132708800000001E-3</v>
      </c>
      <c r="G6747" s="45">
        <v>1.21174206E-3</v>
      </c>
      <c r="H6747" s="45">
        <v>6.1182562799999996E-3</v>
      </c>
    </row>
    <row r="6748" spans="1:8" x14ac:dyDescent="0.35">
      <c r="A6748" s="45" t="s">
        <v>165</v>
      </c>
      <c r="B6748" s="45" t="s">
        <v>73</v>
      </c>
      <c r="C6748" s="45" t="s">
        <v>49</v>
      </c>
      <c r="D6748" s="45">
        <v>29</v>
      </c>
      <c r="E6748" s="45">
        <v>7.5243451800000001E-3</v>
      </c>
      <c r="F6748" s="45">
        <v>1.20490078E-3</v>
      </c>
      <c r="G6748" s="45">
        <v>8.8042755E-4</v>
      </c>
      <c r="H6748" s="45">
        <v>5.4390163899999998E-3</v>
      </c>
    </row>
    <row r="6749" spans="1:8" x14ac:dyDescent="0.35">
      <c r="A6749" s="45" t="s">
        <v>165</v>
      </c>
      <c r="B6749" s="45" t="s">
        <v>72</v>
      </c>
      <c r="C6749" s="45" t="s">
        <v>50</v>
      </c>
      <c r="D6749" s="45">
        <v>147</v>
      </c>
      <c r="E6749" s="45">
        <v>7.7071520599999999E-3</v>
      </c>
      <c r="F6749" s="45">
        <v>7.3987439000000002E-4</v>
      </c>
      <c r="G6749" s="45">
        <v>2.2910365199999999E-3</v>
      </c>
      <c r="H6749" s="45">
        <v>4.67624064E-3</v>
      </c>
    </row>
    <row r="6750" spans="1:8" x14ac:dyDescent="0.35">
      <c r="A6750" s="45" t="s">
        <v>165</v>
      </c>
      <c r="B6750" s="45" t="s">
        <v>73</v>
      </c>
      <c r="C6750" s="45" t="s">
        <v>50</v>
      </c>
      <c r="D6750" s="45">
        <v>13</v>
      </c>
      <c r="E6750" s="45">
        <v>6.0131763799999996E-3</v>
      </c>
      <c r="F6750" s="45">
        <v>5.6445832000000002E-4</v>
      </c>
      <c r="G6750" s="45">
        <v>1.6826920800000001E-3</v>
      </c>
      <c r="H6750" s="45">
        <v>3.7660254200000002E-3</v>
      </c>
    </row>
    <row r="6751" spans="1:8" x14ac:dyDescent="0.35">
      <c r="A6751" s="45" t="s">
        <v>165</v>
      </c>
      <c r="B6751" s="45" t="s">
        <v>72</v>
      </c>
      <c r="C6751" s="45" t="s">
        <v>51</v>
      </c>
      <c r="D6751" s="45">
        <v>219</v>
      </c>
      <c r="E6751" s="45">
        <v>6.3376244999999998E-3</v>
      </c>
      <c r="F6751" s="45">
        <v>1.0758072999999999E-3</v>
      </c>
      <c r="G6751" s="45">
        <v>7.3313013000000005E-4</v>
      </c>
      <c r="H6751" s="45">
        <v>4.5286865400000001E-3</v>
      </c>
    </row>
    <row r="6752" spans="1:8" x14ac:dyDescent="0.35">
      <c r="A6752" s="45" t="s">
        <v>165</v>
      </c>
      <c r="B6752" s="45" t="s">
        <v>73</v>
      </c>
      <c r="C6752" s="45" t="s">
        <v>51</v>
      </c>
      <c r="D6752" s="45">
        <v>30</v>
      </c>
      <c r="E6752" s="45">
        <v>6.3043979099999996E-3</v>
      </c>
      <c r="F6752" s="45">
        <v>9.8649669999999992E-4</v>
      </c>
      <c r="G6752" s="45">
        <v>7.6234543000000001E-4</v>
      </c>
      <c r="H6752" s="45">
        <v>4.5555553399999997E-3</v>
      </c>
    </row>
    <row r="6753" spans="1:8" x14ac:dyDescent="0.35">
      <c r="A6753" s="45" t="s">
        <v>165</v>
      </c>
      <c r="B6753" s="45" t="s">
        <v>72</v>
      </c>
      <c r="C6753" s="45" t="s">
        <v>52</v>
      </c>
      <c r="D6753" s="45">
        <v>259</v>
      </c>
      <c r="E6753" s="45">
        <v>4.7112735299999998E-3</v>
      </c>
      <c r="F6753" s="45">
        <v>7.5302957999999996E-4</v>
      </c>
      <c r="G6753" s="45">
        <v>4.4817114000000001E-4</v>
      </c>
      <c r="H6753" s="45">
        <v>3.5100723399999999E-3</v>
      </c>
    </row>
    <row r="6754" spans="1:8" x14ac:dyDescent="0.35">
      <c r="A6754" s="45" t="s">
        <v>165</v>
      </c>
      <c r="B6754" s="45" t="s">
        <v>73</v>
      </c>
      <c r="C6754" s="45" t="s">
        <v>52</v>
      </c>
      <c r="D6754" s="45">
        <v>37</v>
      </c>
      <c r="E6754" s="45">
        <v>4.1754251800000001E-3</v>
      </c>
      <c r="F6754" s="45">
        <v>9.3468439000000004E-4</v>
      </c>
      <c r="G6754" s="45">
        <v>4.5389114999999999E-4</v>
      </c>
      <c r="H6754" s="45">
        <v>2.7868491499999999E-3</v>
      </c>
    </row>
    <row r="6755" spans="1:8" x14ac:dyDescent="0.35">
      <c r="A6755" s="45" t="s">
        <v>165</v>
      </c>
      <c r="B6755" s="45" t="s">
        <v>72</v>
      </c>
      <c r="C6755" s="45" t="s">
        <v>53</v>
      </c>
      <c r="D6755" s="45">
        <v>85</v>
      </c>
      <c r="E6755" s="45">
        <v>6.98338759E-3</v>
      </c>
      <c r="F6755" s="45">
        <v>8.1249974999999999E-4</v>
      </c>
      <c r="G6755" s="45">
        <v>1.1688450800000001E-3</v>
      </c>
      <c r="H6755" s="45">
        <v>5.0020422899999997E-3</v>
      </c>
    </row>
    <row r="6756" spans="1:8" x14ac:dyDescent="0.35">
      <c r="A6756" s="45" t="s">
        <v>165</v>
      </c>
      <c r="B6756" s="45" t="s">
        <v>73</v>
      </c>
      <c r="C6756" s="45" t="s">
        <v>53</v>
      </c>
      <c r="D6756" s="45">
        <v>8</v>
      </c>
      <c r="E6756" s="45">
        <v>7.1874997299999997E-3</v>
      </c>
      <c r="F6756" s="45">
        <v>6.4380771999999998E-4</v>
      </c>
      <c r="G6756" s="45">
        <v>1.77806683E-3</v>
      </c>
      <c r="H6756" s="45">
        <v>4.7656247300000001E-3</v>
      </c>
    </row>
    <row r="6757" spans="1:8" x14ac:dyDescent="0.35">
      <c r="A6757" s="45" t="s">
        <v>165</v>
      </c>
      <c r="B6757" s="45" t="s">
        <v>72</v>
      </c>
      <c r="C6757" s="45" t="s">
        <v>54</v>
      </c>
      <c r="D6757" s="45">
        <v>642</v>
      </c>
      <c r="E6757" s="45">
        <v>4.8547469199999999E-3</v>
      </c>
      <c r="F6757" s="45">
        <v>1.0437937499999999E-3</v>
      </c>
      <c r="G6757" s="45">
        <v>6.0273499999999997E-4</v>
      </c>
      <c r="H6757" s="45">
        <v>3.20821771E-3</v>
      </c>
    </row>
    <row r="6758" spans="1:8" x14ac:dyDescent="0.35">
      <c r="A6758" s="45" t="s">
        <v>165</v>
      </c>
      <c r="B6758" s="45" t="s">
        <v>73</v>
      </c>
      <c r="C6758" s="45" t="s">
        <v>54</v>
      </c>
      <c r="D6758" s="45">
        <v>61</v>
      </c>
      <c r="E6758" s="45">
        <v>4.04978723E-3</v>
      </c>
      <c r="F6758" s="45">
        <v>1.11357747E-3</v>
      </c>
      <c r="G6758" s="45">
        <v>5.7965220999999997E-4</v>
      </c>
      <c r="H6758" s="45">
        <v>2.3565570800000001E-3</v>
      </c>
    </row>
    <row r="6759" spans="1:8" x14ac:dyDescent="0.35">
      <c r="A6759" s="45" t="s">
        <v>165</v>
      </c>
      <c r="B6759" s="45" t="s">
        <v>72</v>
      </c>
      <c r="C6759" s="45" t="s">
        <v>55</v>
      </c>
      <c r="D6759" s="45">
        <v>131</v>
      </c>
      <c r="E6759" s="45">
        <v>6.4414579200000001E-3</v>
      </c>
      <c r="F6759" s="45">
        <v>1.0027033500000001E-3</v>
      </c>
      <c r="G6759" s="45">
        <v>1.37042316E-3</v>
      </c>
      <c r="H6759" s="45">
        <v>4.0683309899999997E-3</v>
      </c>
    </row>
    <row r="6760" spans="1:8" x14ac:dyDescent="0.35">
      <c r="A6760" s="45" t="s">
        <v>165</v>
      </c>
      <c r="B6760" s="45" t="s">
        <v>73</v>
      </c>
      <c r="C6760" s="45" t="s">
        <v>55</v>
      </c>
      <c r="D6760" s="45">
        <v>19</v>
      </c>
      <c r="E6760" s="45">
        <v>6.6471732699999999E-3</v>
      </c>
      <c r="F6760" s="45">
        <v>8.8937600999999995E-4</v>
      </c>
      <c r="G6760" s="45">
        <v>1.5277775899999999E-3</v>
      </c>
      <c r="H6760" s="45">
        <v>4.2300192199999998E-3</v>
      </c>
    </row>
    <row r="6761" spans="1:8" x14ac:dyDescent="0.35">
      <c r="A6761" s="45" t="s">
        <v>165</v>
      </c>
      <c r="B6761" s="45" t="s">
        <v>72</v>
      </c>
      <c r="C6761" s="45" t="s">
        <v>56</v>
      </c>
      <c r="D6761" s="45">
        <v>476</v>
      </c>
      <c r="E6761" s="45">
        <v>5.77407674E-3</v>
      </c>
      <c r="F6761" s="45">
        <v>1.0516356800000001E-3</v>
      </c>
      <c r="G6761" s="45">
        <v>9.1897151999999996E-4</v>
      </c>
      <c r="H6761" s="45">
        <v>3.8034690899999999E-3</v>
      </c>
    </row>
    <row r="6762" spans="1:8" x14ac:dyDescent="0.35">
      <c r="A6762" s="45" t="s">
        <v>165</v>
      </c>
      <c r="B6762" s="45" t="s">
        <v>73</v>
      </c>
      <c r="C6762" s="45" t="s">
        <v>56</v>
      </c>
      <c r="D6762" s="45">
        <v>32</v>
      </c>
      <c r="E6762" s="45">
        <v>5.3653065E-3</v>
      </c>
      <c r="F6762" s="45">
        <v>1.22359643E-3</v>
      </c>
      <c r="G6762" s="45">
        <v>8.2537591999999995E-4</v>
      </c>
      <c r="H6762" s="45">
        <v>3.3163336900000001E-3</v>
      </c>
    </row>
    <row r="6763" spans="1:8" x14ac:dyDescent="0.35">
      <c r="A6763" s="45" t="s">
        <v>166</v>
      </c>
      <c r="B6763" s="45" t="s">
        <v>72</v>
      </c>
      <c r="C6763" s="45" t="s">
        <v>9</v>
      </c>
      <c r="D6763" s="45">
        <v>11665</v>
      </c>
      <c r="E6763" s="45">
        <v>6.2603365600000004E-3</v>
      </c>
      <c r="F6763" s="45">
        <v>9.9791712000000003E-4</v>
      </c>
      <c r="G6763" s="45">
        <v>1.02668214E-3</v>
      </c>
      <c r="H6763" s="45">
        <v>4.2349688399999997E-3</v>
      </c>
    </row>
    <row r="6764" spans="1:8" x14ac:dyDescent="0.35">
      <c r="A6764" s="45" t="s">
        <v>166</v>
      </c>
      <c r="B6764" s="45" t="s">
        <v>73</v>
      </c>
      <c r="C6764" s="45" t="s">
        <v>9</v>
      </c>
      <c r="D6764" s="45">
        <v>1479</v>
      </c>
      <c r="E6764" s="45">
        <v>5.8143168699999999E-3</v>
      </c>
      <c r="F6764" s="45">
        <v>9.9027567000000002E-4</v>
      </c>
      <c r="G6764" s="45">
        <v>1.0205764099999999E-3</v>
      </c>
      <c r="H6764" s="45">
        <v>3.80276002E-3</v>
      </c>
    </row>
    <row r="6765" spans="1:8" x14ac:dyDescent="0.35">
      <c r="A6765" s="45" t="s">
        <v>166</v>
      </c>
      <c r="B6765" s="45" t="s">
        <v>72</v>
      </c>
      <c r="C6765" s="45" t="s">
        <v>14</v>
      </c>
      <c r="D6765" s="45">
        <v>250</v>
      </c>
      <c r="E6765" s="45">
        <v>6.2158793899999999E-3</v>
      </c>
      <c r="F6765" s="45">
        <v>1.31731459E-3</v>
      </c>
      <c r="G6765" s="45">
        <v>7.9342569999999997E-4</v>
      </c>
      <c r="H6765" s="45">
        <v>4.1051386500000004E-3</v>
      </c>
    </row>
    <row r="6766" spans="1:8" x14ac:dyDescent="0.35">
      <c r="A6766" s="45" t="s">
        <v>166</v>
      </c>
      <c r="B6766" s="45" t="s">
        <v>73</v>
      </c>
      <c r="C6766" s="45" t="s">
        <v>14</v>
      </c>
      <c r="D6766" s="45">
        <v>30</v>
      </c>
      <c r="E6766" s="45">
        <v>5.6809411299999996E-3</v>
      </c>
      <c r="F6766" s="45">
        <v>1.36342569E-3</v>
      </c>
      <c r="G6766" s="45">
        <v>7.3881149999999998E-4</v>
      </c>
      <c r="H6766" s="45">
        <v>3.5787034599999998E-3</v>
      </c>
    </row>
    <row r="6767" spans="1:8" x14ac:dyDescent="0.35">
      <c r="A6767" s="45" t="s">
        <v>166</v>
      </c>
      <c r="B6767" s="45" t="s">
        <v>72</v>
      </c>
      <c r="C6767" s="45" t="s">
        <v>15</v>
      </c>
      <c r="D6767" s="45">
        <v>138</v>
      </c>
      <c r="E6767" s="45">
        <v>6.8763416600000002E-3</v>
      </c>
      <c r="F6767" s="45">
        <v>1.08645305E-3</v>
      </c>
      <c r="G6767" s="45">
        <v>1.6702728400000001E-3</v>
      </c>
      <c r="H6767" s="45">
        <v>4.1196152899999998E-3</v>
      </c>
    </row>
    <row r="6768" spans="1:8" x14ac:dyDescent="0.35">
      <c r="A6768" s="45" t="s">
        <v>166</v>
      </c>
      <c r="B6768" s="45" t="s">
        <v>73</v>
      </c>
      <c r="C6768" s="45" t="s">
        <v>15</v>
      </c>
      <c r="D6768" s="45">
        <v>19</v>
      </c>
      <c r="E6768" s="45">
        <v>5.7973924600000001E-3</v>
      </c>
      <c r="F6768" s="45">
        <v>9.6491201999999998E-4</v>
      </c>
      <c r="G6768" s="45">
        <v>1.4808721399999999E-3</v>
      </c>
      <c r="H6768" s="45">
        <v>3.3516078899999999E-3</v>
      </c>
    </row>
    <row r="6769" spans="1:8" x14ac:dyDescent="0.35">
      <c r="A6769" s="45" t="s">
        <v>166</v>
      </c>
      <c r="B6769" s="45" t="s">
        <v>72</v>
      </c>
      <c r="C6769" s="45" t="s">
        <v>16</v>
      </c>
      <c r="D6769" s="45">
        <v>161</v>
      </c>
      <c r="E6769" s="45">
        <v>5.6789881199999998E-3</v>
      </c>
      <c r="F6769" s="45">
        <v>8.6446088000000001E-4</v>
      </c>
      <c r="G6769" s="45">
        <v>5.0120747000000001E-4</v>
      </c>
      <c r="H6769" s="45">
        <v>4.3133192900000001E-3</v>
      </c>
    </row>
    <row r="6770" spans="1:8" x14ac:dyDescent="0.35">
      <c r="A6770" s="45" t="s">
        <v>166</v>
      </c>
      <c r="B6770" s="45" t="s">
        <v>73</v>
      </c>
      <c r="C6770" s="45" t="s">
        <v>16</v>
      </c>
      <c r="D6770" s="45">
        <v>36</v>
      </c>
      <c r="E6770" s="45">
        <v>5.4356350000000003E-3</v>
      </c>
      <c r="F6770" s="45">
        <v>9.0374208000000003E-4</v>
      </c>
      <c r="G6770" s="45">
        <v>4.6199822000000002E-4</v>
      </c>
      <c r="H6770" s="45">
        <v>4.0698942799999999E-3</v>
      </c>
    </row>
    <row r="6771" spans="1:8" x14ac:dyDescent="0.35">
      <c r="A6771" s="45" t="s">
        <v>166</v>
      </c>
      <c r="B6771" s="45" t="s">
        <v>72</v>
      </c>
      <c r="C6771" s="45" t="s">
        <v>17</v>
      </c>
      <c r="D6771" s="45">
        <v>215</v>
      </c>
      <c r="E6771" s="45">
        <v>7.1020131100000003E-3</v>
      </c>
      <c r="F6771" s="45">
        <v>8.3333310000000005E-4</v>
      </c>
      <c r="G6771" s="45">
        <v>9.0665351000000002E-4</v>
      </c>
      <c r="H6771" s="45">
        <v>5.3620260199999997E-3</v>
      </c>
    </row>
    <row r="6772" spans="1:8" x14ac:dyDescent="0.35">
      <c r="A6772" s="45" t="s">
        <v>166</v>
      </c>
      <c r="B6772" s="45" t="s">
        <v>73</v>
      </c>
      <c r="C6772" s="45" t="s">
        <v>17</v>
      </c>
      <c r="D6772" s="45">
        <v>21</v>
      </c>
      <c r="E6772" s="45">
        <v>5.7164900400000001E-3</v>
      </c>
      <c r="F6772" s="45">
        <v>9.0994245E-4</v>
      </c>
      <c r="G6772" s="45">
        <v>1.01466031E-3</v>
      </c>
      <c r="H6772" s="45">
        <v>3.7918869300000001E-3</v>
      </c>
    </row>
    <row r="6773" spans="1:8" x14ac:dyDescent="0.35">
      <c r="A6773" s="45" t="s">
        <v>166</v>
      </c>
      <c r="B6773" s="45" t="s">
        <v>72</v>
      </c>
      <c r="C6773" s="45" t="s">
        <v>18</v>
      </c>
      <c r="D6773" s="45">
        <v>214</v>
      </c>
      <c r="E6773" s="45">
        <v>6.8769468000000004E-3</v>
      </c>
      <c r="F6773" s="45">
        <v>6.4030566000000005E-4</v>
      </c>
      <c r="G6773" s="45">
        <v>1.4778034999999999E-3</v>
      </c>
      <c r="H6773" s="45">
        <v>4.7588371700000003E-3</v>
      </c>
    </row>
    <row r="6774" spans="1:8" x14ac:dyDescent="0.35">
      <c r="A6774" s="45" t="s">
        <v>166</v>
      </c>
      <c r="B6774" s="45" t="s">
        <v>73</v>
      </c>
      <c r="C6774" s="45" t="s">
        <v>18</v>
      </c>
      <c r="D6774" s="45">
        <v>20</v>
      </c>
      <c r="E6774" s="45">
        <v>6.6834488399999999E-3</v>
      </c>
      <c r="F6774" s="45">
        <v>7.5636558000000001E-4</v>
      </c>
      <c r="G6774" s="45">
        <v>1.25925895E-3</v>
      </c>
      <c r="H6774" s="45">
        <v>4.6678238399999999E-3</v>
      </c>
    </row>
    <row r="6775" spans="1:8" x14ac:dyDescent="0.35">
      <c r="A6775" s="45" t="s">
        <v>166</v>
      </c>
      <c r="B6775" s="45" t="s">
        <v>72</v>
      </c>
      <c r="C6775" s="45" t="s">
        <v>19</v>
      </c>
      <c r="D6775" s="45">
        <v>176</v>
      </c>
      <c r="E6775" s="45">
        <v>6.5596719899999999E-3</v>
      </c>
      <c r="F6775" s="45">
        <v>1.07349513E-3</v>
      </c>
      <c r="G6775" s="45">
        <v>9.5269072999999997E-4</v>
      </c>
      <c r="H6775" s="45">
        <v>4.5334856600000003E-3</v>
      </c>
    </row>
    <row r="6776" spans="1:8" x14ac:dyDescent="0.35">
      <c r="A6776" s="45" t="s">
        <v>166</v>
      </c>
      <c r="B6776" s="45" t="s">
        <v>73</v>
      </c>
      <c r="C6776" s="45" t="s">
        <v>19</v>
      </c>
      <c r="D6776" s="45">
        <v>9</v>
      </c>
      <c r="E6776" s="45">
        <v>6.4557611000000004E-3</v>
      </c>
      <c r="F6776" s="45">
        <v>1.21141951E-3</v>
      </c>
      <c r="G6776" s="45">
        <v>7.3302461000000004E-4</v>
      </c>
      <c r="H6776" s="45">
        <v>4.5113165799999999E-3</v>
      </c>
    </row>
    <row r="6777" spans="1:8" x14ac:dyDescent="0.35">
      <c r="A6777" s="45" t="s">
        <v>166</v>
      </c>
      <c r="B6777" s="45" t="s">
        <v>72</v>
      </c>
      <c r="C6777" s="45" t="s">
        <v>20</v>
      </c>
      <c r="D6777" s="45">
        <v>171</v>
      </c>
      <c r="E6777" s="45">
        <v>4.9840261800000001E-3</v>
      </c>
      <c r="F6777" s="45">
        <v>9.4352368999999999E-4</v>
      </c>
      <c r="G6777" s="45">
        <v>5.8845003999999997E-4</v>
      </c>
      <c r="H6777" s="45">
        <v>3.4520519499999999E-3</v>
      </c>
    </row>
    <row r="6778" spans="1:8" x14ac:dyDescent="0.35">
      <c r="A6778" s="45" t="s">
        <v>166</v>
      </c>
      <c r="B6778" s="45" t="s">
        <v>73</v>
      </c>
      <c r="C6778" s="45" t="s">
        <v>20</v>
      </c>
      <c r="D6778" s="45">
        <v>11</v>
      </c>
      <c r="E6778" s="45">
        <v>4.5612370499999999E-3</v>
      </c>
      <c r="F6778" s="45">
        <v>1.20159917E-3</v>
      </c>
      <c r="G6778" s="45">
        <v>3.4511753999999999E-4</v>
      </c>
      <c r="H6778" s="45">
        <v>3.0145199399999999E-3</v>
      </c>
    </row>
    <row r="6779" spans="1:8" x14ac:dyDescent="0.35">
      <c r="A6779" s="45" t="s">
        <v>166</v>
      </c>
      <c r="B6779" s="45" t="s">
        <v>72</v>
      </c>
      <c r="C6779" s="45" t="s">
        <v>21</v>
      </c>
      <c r="D6779" s="45">
        <v>133</v>
      </c>
      <c r="E6779" s="45">
        <v>8.4714387799999999E-3</v>
      </c>
      <c r="F6779" s="45">
        <v>1.0244358199999999E-3</v>
      </c>
      <c r="G6779" s="45">
        <v>1.88787919E-3</v>
      </c>
      <c r="H6779" s="45">
        <v>5.5591232899999997E-3</v>
      </c>
    </row>
    <row r="6780" spans="1:8" x14ac:dyDescent="0.35">
      <c r="A6780" s="45" t="s">
        <v>166</v>
      </c>
      <c r="B6780" s="45" t="s">
        <v>73</v>
      </c>
      <c r="C6780" s="45" t="s">
        <v>21</v>
      </c>
      <c r="D6780" s="45">
        <v>13</v>
      </c>
      <c r="E6780" s="45">
        <v>7.4964385599999997E-3</v>
      </c>
      <c r="F6780" s="45">
        <v>8.4846846999999997E-4</v>
      </c>
      <c r="G6780" s="45">
        <v>1.9675924099999999E-3</v>
      </c>
      <c r="H6780" s="45">
        <v>4.6803772300000003E-3</v>
      </c>
    </row>
    <row r="6781" spans="1:8" x14ac:dyDescent="0.35">
      <c r="A6781" s="45" t="s">
        <v>166</v>
      </c>
      <c r="B6781" s="45" t="s">
        <v>72</v>
      </c>
      <c r="C6781" s="45" t="s">
        <v>22</v>
      </c>
      <c r="D6781" s="45">
        <v>105</v>
      </c>
      <c r="E6781" s="45">
        <v>7.2559521299999999E-3</v>
      </c>
      <c r="F6781" s="45">
        <v>9.7519817999999997E-4</v>
      </c>
      <c r="G6781" s="45">
        <v>1.5966708300000001E-3</v>
      </c>
      <c r="H6781" s="45">
        <v>4.6840826699999999E-3</v>
      </c>
    </row>
    <row r="6782" spans="1:8" x14ac:dyDescent="0.35">
      <c r="A6782" s="45" t="s">
        <v>166</v>
      </c>
      <c r="B6782" s="45" t="s">
        <v>73</v>
      </c>
      <c r="C6782" s="45" t="s">
        <v>22</v>
      </c>
      <c r="D6782" s="45">
        <v>12</v>
      </c>
      <c r="E6782" s="45">
        <v>8.1983023100000007E-3</v>
      </c>
      <c r="F6782" s="45">
        <v>7.8317880999999995E-4</v>
      </c>
      <c r="G6782" s="45">
        <v>1.8904318800000001E-3</v>
      </c>
      <c r="H6782" s="45">
        <v>5.5246911400000003E-3</v>
      </c>
    </row>
    <row r="6783" spans="1:8" x14ac:dyDescent="0.35">
      <c r="A6783" s="45" t="s">
        <v>166</v>
      </c>
      <c r="B6783" s="45" t="s">
        <v>72</v>
      </c>
      <c r="C6783" s="45" t="s">
        <v>23</v>
      </c>
      <c r="D6783" s="45">
        <v>165</v>
      </c>
      <c r="E6783" s="45">
        <v>7.0484705999999996E-3</v>
      </c>
      <c r="F6783" s="45">
        <v>9.9558053000000008E-4</v>
      </c>
      <c r="G6783" s="45">
        <v>1.31193858E-3</v>
      </c>
      <c r="H6783" s="45">
        <v>4.7409509700000003E-3</v>
      </c>
    </row>
    <row r="6784" spans="1:8" x14ac:dyDescent="0.35">
      <c r="A6784" s="45" t="s">
        <v>166</v>
      </c>
      <c r="B6784" s="45" t="s">
        <v>73</v>
      </c>
      <c r="C6784" s="45" t="s">
        <v>23</v>
      </c>
      <c r="D6784" s="45">
        <v>19</v>
      </c>
      <c r="E6784" s="45">
        <v>7.3123779499999998E-3</v>
      </c>
      <c r="F6784" s="45">
        <v>1.0903994399999999E-3</v>
      </c>
      <c r="G6784" s="45">
        <v>1.50036527E-3</v>
      </c>
      <c r="H6784" s="45">
        <v>4.7216128899999999E-3</v>
      </c>
    </row>
    <row r="6785" spans="1:8" x14ac:dyDescent="0.35">
      <c r="A6785" s="45" t="s">
        <v>166</v>
      </c>
      <c r="B6785" s="45" t="s">
        <v>72</v>
      </c>
      <c r="C6785" s="45" t="s">
        <v>24</v>
      </c>
      <c r="D6785" s="45">
        <v>351</v>
      </c>
      <c r="E6785" s="45">
        <v>7.3958001199999996E-3</v>
      </c>
      <c r="F6785" s="45">
        <v>6.5457795000000004E-4</v>
      </c>
      <c r="G6785" s="45">
        <v>1.6421992899999999E-3</v>
      </c>
      <c r="H6785" s="45">
        <v>5.0990223900000001E-3</v>
      </c>
    </row>
    <row r="6786" spans="1:8" x14ac:dyDescent="0.35">
      <c r="A6786" s="45" t="s">
        <v>166</v>
      </c>
      <c r="B6786" s="45" t="s">
        <v>73</v>
      </c>
      <c r="C6786" s="45" t="s">
        <v>24</v>
      </c>
      <c r="D6786" s="45">
        <v>82</v>
      </c>
      <c r="E6786" s="45">
        <v>7.0943426100000002E-3</v>
      </c>
      <c r="F6786" s="45">
        <v>6.0425113999999997E-4</v>
      </c>
      <c r="G6786" s="45">
        <v>1.7083048599999999E-3</v>
      </c>
      <c r="H6786" s="45">
        <v>4.78178614E-3</v>
      </c>
    </row>
    <row r="6787" spans="1:8" x14ac:dyDescent="0.35">
      <c r="A6787" s="45" t="s">
        <v>166</v>
      </c>
      <c r="B6787" s="45" t="s">
        <v>72</v>
      </c>
      <c r="C6787" s="45" t="s">
        <v>25</v>
      </c>
      <c r="D6787" s="45">
        <v>320</v>
      </c>
      <c r="E6787" s="45">
        <v>7.2736181000000004E-3</v>
      </c>
      <c r="F6787" s="45">
        <v>8.7930387E-4</v>
      </c>
      <c r="G6787" s="45">
        <v>1.65556254E-3</v>
      </c>
      <c r="H6787" s="45">
        <v>4.7387512200000002E-3</v>
      </c>
    </row>
    <row r="6788" spans="1:8" x14ac:dyDescent="0.35">
      <c r="A6788" s="45" t="s">
        <v>166</v>
      </c>
      <c r="B6788" s="45" t="s">
        <v>73</v>
      </c>
      <c r="C6788" s="45" t="s">
        <v>25</v>
      </c>
      <c r="D6788" s="45">
        <v>59</v>
      </c>
      <c r="E6788" s="45">
        <v>6.2195932900000004E-3</v>
      </c>
      <c r="F6788" s="45">
        <v>9.5633212999999997E-4</v>
      </c>
      <c r="G6788" s="45">
        <v>1.38535756E-3</v>
      </c>
      <c r="H6788" s="45">
        <v>3.8779031500000001E-3</v>
      </c>
    </row>
    <row r="6789" spans="1:8" x14ac:dyDescent="0.35">
      <c r="A6789" s="45" t="s">
        <v>166</v>
      </c>
      <c r="B6789" s="45" t="s">
        <v>72</v>
      </c>
      <c r="C6789" s="45" t="s">
        <v>26</v>
      </c>
      <c r="D6789" s="45">
        <v>196</v>
      </c>
      <c r="E6789" s="45">
        <v>6.3581228799999999E-3</v>
      </c>
      <c r="F6789" s="45">
        <v>7.0560489999999996E-4</v>
      </c>
      <c r="G6789" s="45">
        <v>1.1402232E-3</v>
      </c>
      <c r="H6789" s="45">
        <v>4.5122942799999998E-3</v>
      </c>
    </row>
    <row r="6790" spans="1:8" x14ac:dyDescent="0.35">
      <c r="A6790" s="45" t="s">
        <v>166</v>
      </c>
      <c r="B6790" s="45" t="s">
        <v>73</v>
      </c>
      <c r="C6790" s="45" t="s">
        <v>26</v>
      </c>
      <c r="D6790" s="45">
        <v>15</v>
      </c>
      <c r="E6790" s="45">
        <v>5.5216046700000002E-3</v>
      </c>
      <c r="F6790" s="45">
        <v>5.7793183999999996E-4</v>
      </c>
      <c r="G6790" s="45">
        <v>8.4876513000000005E-4</v>
      </c>
      <c r="H6790" s="45">
        <v>4.0949071700000002E-3</v>
      </c>
    </row>
    <row r="6791" spans="1:8" x14ac:dyDescent="0.35">
      <c r="A6791" s="45" t="s">
        <v>166</v>
      </c>
      <c r="B6791" s="45" t="s">
        <v>72</v>
      </c>
      <c r="C6791" s="45" t="s">
        <v>27</v>
      </c>
      <c r="D6791" s="45">
        <v>167</v>
      </c>
      <c r="E6791" s="45">
        <v>6.25478189E-3</v>
      </c>
      <c r="F6791" s="45">
        <v>1.00528084E-3</v>
      </c>
      <c r="G6791" s="45">
        <v>1.02177564E-3</v>
      </c>
      <c r="H6791" s="45">
        <v>4.2277248599999996E-3</v>
      </c>
    </row>
    <row r="6792" spans="1:8" x14ac:dyDescent="0.35">
      <c r="A6792" s="45" t="s">
        <v>166</v>
      </c>
      <c r="B6792" s="45" t="s">
        <v>73</v>
      </c>
      <c r="C6792" s="45" t="s">
        <v>27</v>
      </c>
      <c r="D6792" s="45">
        <v>36</v>
      </c>
      <c r="E6792" s="45">
        <v>5.7114838100000001E-3</v>
      </c>
      <c r="F6792" s="45">
        <v>9.9954968000000007E-4</v>
      </c>
      <c r="G6792" s="45">
        <v>1.2914735599999999E-3</v>
      </c>
      <c r="H6792" s="45">
        <v>3.4204601799999999E-3</v>
      </c>
    </row>
    <row r="6793" spans="1:8" x14ac:dyDescent="0.35">
      <c r="A6793" s="45" t="s">
        <v>166</v>
      </c>
      <c r="B6793" s="45" t="s">
        <v>72</v>
      </c>
      <c r="C6793" s="45" t="s">
        <v>28</v>
      </c>
      <c r="D6793" s="45">
        <v>315</v>
      </c>
      <c r="E6793" s="45">
        <v>6.5342076000000004E-3</v>
      </c>
      <c r="F6793" s="45">
        <v>9.4587717999999996E-4</v>
      </c>
      <c r="G6793" s="45">
        <v>1.39410616E-3</v>
      </c>
      <c r="H6793" s="45">
        <v>4.19422375E-3</v>
      </c>
    </row>
    <row r="6794" spans="1:8" x14ac:dyDescent="0.35">
      <c r="A6794" s="45" t="s">
        <v>166</v>
      </c>
      <c r="B6794" s="45" t="s">
        <v>73</v>
      </c>
      <c r="C6794" s="45" t="s">
        <v>28</v>
      </c>
      <c r="D6794" s="45">
        <v>50</v>
      </c>
      <c r="E6794" s="45">
        <v>6.0025460499999999E-3</v>
      </c>
      <c r="F6794" s="45">
        <v>8.0069419000000001E-4</v>
      </c>
      <c r="G6794" s="45">
        <v>1.63495348E-3</v>
      </c>
      <c r="H6794" s="45">
        <v>3.5668979100000001E-3</v>
      </c>
    </row>
    <row r="6795" spans="1:8" x14ac:dyDescent="0.35">
      <c r="A6795" s="45" t="s">
        <v>166</v>
      </c>
      <c r="B6795" s="45" t="s">
        <v>72</v>
      </c>
      <c r="C6795" s="45" t="s">
        <v>29</v>
      </c>
      <c r="D6795" s="45">
        <v>89</v>
      </c>
      <c r="E6795" s="45">
        <v>6.8052952500000001E-3</v>
      </c>
      <c r="F6795" s="45">
        <v>1.0633840499999999E-3</v>
      </c>
      <c r="G6795" s="45">
        <v>1.83052407E-3</v>
      </c>
      <c r="H6795" s="45">
        <v>3.9113865499999997E-3</v>
      </c>
    </row>
    <row r="6796" spans="1:8" x14ac:dyDescent="0.35">
      <c r="A6796" s="45" t="s">
        <v>166</v>
      </c>
      <c r="B6796" s="45" t="s">
        <v>73</v>
      </c>
      <c r="C6796" s="45" t="s">
        <v>29</v>
      </c>
      <c r="D6796" s="45">
        <v>15</v>
      </c>
      <c r="E6796" s="45">
        <v>7.3788577700000003E-3</v>
      </c>
      <c r="F6796" s="45">
        <v>9.4290092E-4</v>
      </c>
      <c r="G6796" s="45">
        <v>1.89428981E-3</v>
      </c>
      <c r="H6796" s="45">
        <v>4.5416664699999996E-3</v>
      </c>
    </row>
    <row r="6797" spans="1:8" x14ac:dyDescent="0.35">
      <c r="A6797" s="45" t="s">
        <v>166</v>
      </c>
      <c r="B6797" s="45" t="s">
        <v>72</v>
      </c>
      <c r="C6797" s="45" t="s">
        <v>30</v>
      </c>
      <c r="D6797" s="45">
        <v>1612</v>
      </c>
      <c r="E6797" s="45">
        <v>4.6401121199999996E-3</v>
      </c>
      <c r="F6797" s="45">
        <v>1.01148194E-3</v>
      </c>
      <c r="G6797" s="45">
        <v>6.8219519999999998E-4</v>
      </c>
      <c r="H6797" s="45">
        <v>2.9464344800000002E-3</v>
      </c>
    </row>
    <row r="6798" spans="1:8" x14ac:dyDescent="0.35">
      <c r="A6798" s="45" t="s">
        <v>166</v>
      </c>
      <c r="B6798" s="45" t="s">
        <v>73</v>
      </c>
      <c r="C6798" s="45" t="s">
        <v>30</v>
      </c>
      <c r="D6798" s="45">
        <v>242</v>
      </c>
      <c r="E6798" s="45">
        <v>4.3806911600000002E-3</v>
      </c>
      <c r="F6798" s="45">
        <v>9.848482400000001E-4</v>
      </c>
      <c r="G6798" s="45">
        <v>6.5580018000000004E-4</v>
      </c>
      <c r="H6798" s="45">
        <v>2.7400422500000001E-3</v>
      </c>
    </row>
    <row r="6799" spans="1:8" x14ac:dyDescent="0.35">
      <c r="A6799" s="45" t="s">
        <v>166</v>
      </c>
      <c r="B6799" s="45" t="s">
        <v>72</v>
      </c>
      <c r="C6799" s="45" t="s">
        <v>31</v>
      </c>
      <c r="D6799" s="45">
        <v>712</v>
      </c>
      <c r="E6799" s="45">
        <v>4.9929935499999998E-3</v>
      </c>
      <c r="F6799" s="45">
        <v>1.0377325499999999E-3</v>
      </c>
      <c r="G6799" s="45">
        <v>5.3073281999999999E-4</v>
      </c>
      <c r="H6799" s="45">
        <v>3.42452769E-3</v>
      </c>
    </row>
    <row r="6800" spans="1:8" x14ac:dyDescent="0.35">
      <c r="A6800" s="45" t="s">
        <v>166</v>
      </c>
      <c r="B6800" s="45" t="s">
        <v>73</v>
      </c>
      <c r="C6800" s="45" t="s">
        <v>31</v>
      </c>
      <c r="D6800" s="45">
        <v>70</v>
      </c>
      <c r="E6800" s="45">
        <v>4.7070103499999997E-3</v>
      </c>
      <c r="F6800" s="45">
        <v>9.7833969000000001E-4</v>
      </c>
      <c r="G6800" s="45">
        <v>6.1243362999999999E-4</v>
      </c>
      <c r="H6800" s="45">
        <v>3.11623656E-3</v>
      </c>
    </row>
    <row r="6801" spans="1:8" x14ac:dyDescent="0.35">
      <c r="A6801" s="45" t="s">
        <v>166</v>
      </c>
      <c r="B6801" s="45" t="s">
        <v>72</v>
      </c>
      <c r="C6801" s="45" t="s">
        <v>159</v>
      </c>
      <c r="D6801" s="45">
        <v>342</v>
      </c>
      <c r="E6801" s="45">
        <v>6.5093334699999998E-3</v>
      </c>
      <c r="F6801" s="45">
        <v>1.1722977700000001E-3</v>
      </c>
      <c r="G6801" s="45">
        <v>1.02278239E-3</v>
      </c>
      <c r="H6801" s="45">
        <v>4.3142527899999996E-3</v>
      </c>
    </row>
    <row r="6802" spans="1:8" x14ac:dyDescent="0.35">
      <c r="A6802" s="45" t="s">
        <v>166</v>
      </c>
      <c r="B6802" s="45" t="s">
        <v>73</v>
      </c>
      <c r="C6802" s="45" t="s">
        <v>159</v>
      </c>
      <c r="D6802" s="45">
        <v>42</v>
      </c>
      <c r="E6802" s="45">
        <v>5.5448080299999999E-3</v>
      </c>
      <c r="F6802" s="45">
        <v>1.1370147900000001E-3</v>
      </c>
      <c r="G6802" s="45">
        <v>9.4686925000000001E-4</v>
      </c>
      <c r="H6802" s="45">
        <v>3.4609234499999998E-3</v>
      </c>
    </row>
    <row r="6803" spans="1:8" x14ac:dyDescent="0.35">
      <c r="A6803" s="45" t="s">
        <v>166</v>
      </c>
      <c r="B6803" s="45" t="s">
        <v>72</v>
      </c>
      <c r="C6803" s="45" t="s">
        <v>33</v>
      </c>
      <c r="D6803" s="45">
        <v>186</v>
      </c>
      <c r="E6803" s="45">
        <v>7.9735411799999999E-3</v>
      </c>
      <c r="F6803" s="45">
        <v>1.30562998E-3</v>
      </c>
      <c r="G6803" s="45">
        <v>1.62572162E-3</v>
      </c>
      <c r="H6803" s="45">
        <v>5.0421891400000002E-3</v>
      </c>
    </row>
    <row r="6804" spans="1:8" x14ac:dyDescent="0.35">
      <c r="A6804" s="45" t="s">
        <v>166</v>
      </c>
      <c r="B6804" s="45" t="s">
        <v>73</v>
      </c>
      <c r="C6804" s="45" t="s">
        <v>33</v>
      </c>
      <c r="D6804" s="45">
        <v>22</v>
      </c>
      <c r="E6804" s="45">
        <v>7.3579543500000002E-3</v>
      </c>
      <c r="F6804" s="45">
        <v>1.36626663E-3</v>
      </c>
      <c r="G6804" s="45">
        <v>1.57091723E-3</v>
      </c>
      <c r="H6804" s="45">
        <v>4.4207699099999996E-3</v>
      </c>
    </row>
    <row r="6805" spans="1:8" x14ac:dyDescent="0.35">
      <c r="A6805" s="45" t="s">
        <v>166</v>
      </c>
      <c r="B6805" s="45" t="s">
        <v>72</v>
      </c>
      <c r="C6805" s="45" t="s">
        <v>34</v>
      </c>
      <c r="D6805" s="45">
        <v>155</v>
      </c>
      <c r="E6805" s="45">
        <v>5.9134555500000002E-3</v>
      </c>
      <c r="F6805" s="45">
        <v>1.0079149500000001E-3</v>
      </c>
      <c r="G6805" s="45">
        <v>8.6335103000000004E-4</v>
      </c>
      <c r="H6805" s="45">
        <v>4.0421891300000002E-3</v>
      </c>
    </row>
    <row r="6806" spans="1:8" x14ac:dyDescent="0.35">
      <c r="A6806" s="45" t="s">
        <v>166</v>
      </c>
      <c r="B6806" s="45" t="s">
        <v>73</v>
      </c>
      <c r="C6806" s="45" t="s">
        <v>34</v>
      </c>
      <c r="D6806" s="45">
        <v>18</v>
      </c>
      <c r="E6806" s="45">
        <v>5.5182610999999996E-3</v>
      </c>
      <c r="F6806" s="45">
        <v>1.0931067800000001E-3</v>
      </c>
      <c r="G6806" s="45">
        <v>9.2656878000000004E-4</v>
      </c>
      <c r="H6806" s="45">
        <v>3.4985852099999998E-3</v>
      </c>
    </row>
    <row r="6807" spans="1:8" x14ac:dyDescent="0.35">
      <c r="A6807" s="45" t="s">
        <v>166</v>
      </c>
      <c r="B6807" s="45" t="s">
        <v>72</v>
      </c>
      <c r="C6807" s="45" t="s">
        <v>35</v>
      </c>
      <c r="D6807" s="45">
        <v>265</v>
      </c>
      <c r="E6807" s="45">
        <v>6.3618970399999999E-3</v>
      </c>
      <c r="F6807" s="45">
        <v>1.0589183599999999E-3</v>
      </c>
      <c r="G6807" s="45">
        <v>1.08866152E-3</v>
      </c>
      <c r="H6807" s="45">
        <v>4.21431668E-3</v>
      </c>
    </row>
    <row r="6808" spans="1:8" x14ac:dyDescent="0.35">
      <c r="A6808" s="45" t="s">
        <v>166</v>
      </c>
      <c r="B6808" s="45" t="s">
        <v>73</v>
      </c>
      <c r="C6808" s="45" t="s">
        <v>35</v>
      </c>
      <c r="D6808" s="45">
        <v>13</v>
      </c>
      <c r="E6808" s="45">
        <v>4.7827633500000001E-3</v>
      </c>
      <c r="F6808" s="45">
        <v>8.5915218E-4</v>
      </c>
      <c r="G6808" s="45">
        <v>6.5883171999999996E-4</v>
      </c>
      <c r="H6808" s="45">
        <v>3.26477894E-3</v>
      </c>
    </row>
    <row r="6809" spans="1:8" x14ac:dyDescent="0.35">
      <c r="A6809" s="45" t="s">
        <v>166</v>
      </c>
      <c r="B6809" s="45" t="s">
        <v>72</v>
      </c>
      <c r="C6809" s="45" t="s">
        <v>36</v>
      </c>
      <c r="D6809" s="45">
        <v>397</v>
      </c>
      <c r="E6809" s="45">
        <v>7.7970190700000002E-3</v>
      </c>
      <c r="F6809" s="45">
        <v>8.3511147999999996E-4</v>
      </c>
      <c r="G6809" s="45">
        <v>1.3288900600000001E-3</v>
      </c>
      <c r="H6809" s="45">
        <v>5.6330170600000003E-3</v>
      </c>
    </row>
    <row r="6810" spans="1:8" x14ac:dyDescent="0.35">
      <c r="A6810" s="45" t="s">
        <v>166</v>
      </c>
      <c r="B6810" s="45" t="s">
        <v>73</v>
      </c>
      <c r="C6810" s="45" t="s">
        <v>36</v>
      </c>
      <c r="D6810" s="45">
        <v>23</v>
      </c>
      <c r="E6810" s="45">
        <v>6.8030391799999996E-3</v>
      </c>
      <c r="F6810" s="45">
        <v>8.7258431999999995E-4</v>
      </c>
      <c r="G6810" s="45">
        <v>1.3410827199999999E-3</v>
      </c>
      <c r="H6810" s="45">
        <v>4.5893716999999999E-3</v>
      </c>
    </row>
    <row r="6811" spans="1:8" x14ac:dyDescent="0.35">
      <c r="A6811" s="45" t="s">
        <v>166</v>
      </c>
      <c r="B6811" s="45" t="s">
        <v>72</v>
      </c>
      <c r="C6811" s="45" t="s">
        <v>37</v>
      </c>
      <c r="D6811" s="45">
        <v>380</v>
      </c>
      <c r="E6811" s="45">
        <v>5.6481783599999997E-3</v>
      </c>
      <c r="F6811" s="45">
        <v>9.8102435999999991E-4</v>
      </c>
      <c r="G6811" s="45">
        <v>7.1707455999999998E-4</v>
      </c>
      <c r="H6811" s="45">
        <v>3.9500789599999997E-3</v>
      </c>
    </row>
    <row r="6812" spans="1:8" x14ac:dyDescent="0.35">
      <c r="A6812" s="45" t="s">
        <v>166</v>
      </c>
      <c r="B6812" s="45" t="s">
        <v>73</v>
      </c>
      <c r="C6812" s="45" t="s">
        <v>37</v>
      </c>
      <c r="D6812" s="45">
        <v>50</v>
      </c>
      <c r="E6812" s="45">
        <v>5.06736084E-3</v>
      </c>
      <c r="F6812" s="45">
        <v>1.1451386800000001E-3</v>
      </c>
      <c r="G6812" s="45">
        <v>7.5763863000000002E-4</v>
      </c>
      <c r="H6812" s="45">
        <v>3.16458307E-3</v>
      </c>
    </row>
    <row r="6813" spans="1:8" x14ac:dyDescent="0.35">
      <c r="A6813" s="45" t="s">
        <v>166</v>
      </c>
      <c r="B6813" s="45" t="s">
        <v>72</v>
      </c>
      <c r="C6813" s="45" t="s">
        <v>38</v>
      </c>
      <c r="D6813" s="45">
        <v>176</v>
      </c>
      <c r="E6813" s="45">
        <v>6.93247555E-3</v>
      </c>
      <c r="F6813" s="45">
        <v>1.02443683E-3</v>
      </c>
      <c r="G6813" s="45">
        <v>9.9504130999999996E-4</v>
      </c>
      <c r="H6813" s="45">
        <v>4.91299691E-3</v>
      </c>
    </row>
    <row r="6814" spans="1:8" x14ac:dyDescent="0.35">
      <c r="A6814" s="45" t="s">
        <v>166</v>
      </c>
      <c r="B6814" s="45" t="s">
        <v>73</v>
      </c>
      <c r="C6814" s="45" t="s">
        <v>38</v>
      </c>
      <c r="D6814" s="45">
        <v>24</v>
      </c>
      <c r="E6814" s="45">
        <v>6.0180359900000001E-3</v>
      </c>
      <c r="F6814" s="45">
        <v>1.0595098900000001E-3</v>
      </c>
      <c r="G6814" s="45">
        <v>7.2145037000000004E-4</v>
      </c>
      <c r="H6814" s="45">
        <v>4.2370753700000001E-3</v>
      </c>
    </row>
    <row r="6815" spans="1:8" x14ac:dyDescent="0.35">
      <c r="A6815" s="45" t="s">
        <v>166</v>
      </c>
      <c r="B6815" s="45" t="s">
        <v>72</v>
      </c>
      <c r="C6815" s="45" t="s">
        <v>39</v>
      </c>
      <c r="D6815" s="45">
        <v>177</v>
      </c>
      <c r="E6815" s="45">
        <v>7.2068552699999996E-3</v>
      </c>
      <c r="F6815" s="45">
        <v>7.9161412999999997E-4</v>
      </c>
      <c r="G6815" s="45">
        <v>1.5564838899999999E-3</v>
      </c>
      <c r="H6815" s="45">
        <v>4.8587567999999999E-3</v>
      </c>
    </row>
    <row r="6816" spans="1:8" x14ac:dyDescent="0.35">
      <c r="A6816" s="45" t="s">
        <v>166</v>
      </c>
      <c r="B6816" s="45" t="s">
        <v>73</v>
      </c>
      <c r="C6816" s="45" t="s">
        <v>39</v>
      </c>
      <c r="D6816" s="45">
        <v>26</v>
      </c>
      <c r="E6816" s="45">
        <v>7.6531336199999996E-3</v>
      </c>
      <c r="F6816" s="45">
        <v>8.6137796000000004E-4</v>
      </c>
      <c r="G6816" s="45">
        <v>1.6292733099999999E-3</v>
      </c>
      <c r="H6816" s="45">
        <v>5.1624819900000004E-3</v>
      </c>
    </row>
    <row r="6817" spans="1:8" x14ac:dyDescent="0.35">
      <c r="A6817" s="45" t="s">
        <v>166</v>
      </c>
      <c r="B6817" s="45" t="s">
        <v>72</v>
      </c>
      <c r="C6817" s="45" t="s">
        <v>40</v>
      </c>
      <c r="D6817" s="45">
        <v>266</v>
      </c>
      <c r="E6817" s="45">
        <v>5.4168839800000004E-3</v>
      </c>
      <c r="F6817" s="45">
        <v>1.10889178E-3</v>
      </c>
      <c r="G6817" s="45">
        <v>5.2248653999999997E-4</v>
      </c>
      <c r="H6817" s="45">
        <v>3.7855052200000002E-3</v>
      </c>
    </row>
    <row r="6818" spans="1:8" x14ac:dyDescent="0.35">
      <c r="A6818" s="45" t="s">
        <v>166</v>
      </c>
      <c r="B6818" s="45" t="s">
        <v>73</v>
      </c>
      <c r="C6818" s="45" t="s">
        <v>40</v>
      </c>
      <c r="D6818" s="45">
        <v>48</v>
      </c>
      <c r="E6818" s="45">
        <v>4.7260800099999997E-3</v>
      </c>
      <c r="F6818" s="45">
        <v>1.1296776200000001E-3</v>
      </c>
      <c r="G6818" s="45">
        <v>5.2107420999999998E-4</v>
      </c>
      <c r="H6818" s="45">
        <v>3.0753277300000002E-3</v>
      </c>
    </row>
    <row r="6819" spans="1:8" x14ac:dyDescent="0.35">
      <c r="A6819" s="45" t="s">
        <v>166</v>
      </c>
      <c r="B6819" s="45" t="s">
        <v>72</v>
      </c>
      <c r="C6819" s="45" t="s">
        <v>41</v>
      </c>
      <c r="D6819" s="45">
        <v>228</v>
      </c>
      <c r="E6819" s="45">
        <v>7.7190949599999998E-3</v>
      </c>
      <c r="F6819" s="45">
        <v>8.9754889999999995E-4</v>
      </c>
      <c r="G6819" s="45">
        <v>1.45696249E-3</v>
      </c>
      <c r="H6819" s="45">
        <v>5.3645830999999996E-3</v>
      </c>
    </row>
    <row r="6820" spans="1:8" x14ac:dyDescent="0.35">
      <c r="A6820" s="45" t="s">
        <v>166</v>
      </c>
      <c r="B6820" s="45" t="s">
        <v>73</v>
      </c>
      <c r="C6820" s="45" t="s">
        <v>41</v>
      </c>
      <c r="D6820" s="45">
        <v>35</v>
      </c>
      <c r="E6820" s="45">
        <v>7.3783066600000002E-3</v>
      </c>
      <c r="F6820" s="45">
        <v>9.3386220999999996E-4</v>
      </c>
      <c r="G6820" s="45">
        <v>1.1994045300000001E-3</v>
      </c>
      <c r="H6820" s="45">
        <v>5.2450394499999999E-3</v>
      </c>
    </row>
    <row r="6821" spans="1:8" x14ac:dyDescent="0.35">
      <c r="A6821" s="45" t="s">
        <v>166</v>
      </c>
      <c r="B6821" s="45" t="s">
        <v>72</v>
      </c>
      <c r="C6821" s="45" t="s">
        <v>42</v>
      </c>
      <c r="D6821" s="45">
        <v>175</v>
      </c>
      <c r="E6821" s="45">
        <v>8.1552907700000003E-3</v>
      </c>
      <c r="F6821" s="45">
        <v>1.1199071600000001E-3</v>
      </c>
      <c r="G6821" s="45">
        <v>1.7816135300000001E-3</v>
      </c>
      <c r="H6821" s="45">
        <v>5.2537696300000002E-3</v>
      </c>
    </row>
    <row r="6822" spans="1:8" x14ac:dyDescent="0.35">
      <c r="A6822" s="45" t="s">
        <v>166</v>
      </c>
      <c r="B6822" s="45" t="s">
        <v>73</v>
      </c>
      <c r="C6822" s="45" t="s">
        <v>42</v>
      </c>
      <c r="D6822" s="45">
        <v>41</v>
      </c>
      <c r="E6822" s="45">
        <v>7.4522920000000001E-3</v>
      </c>
      <c r="F6822" s="45">
        <v>1.1551487699999999E-3</v>
      </c>
      <c r="G6822" s="45">
        <v>1.3852188200000001E-3</v>
      </c>
      <c r="H6822" s="45">
        <v>4.9119238900000002E-3</v>
      </c>
    </row>
    <row r="6823" spans="1:8" x14ac:dyDescent="0.35">
      <c r="A6823" s="45" t="s">
        <v>166</v>
      </c>
      <c r="B6823" s="45" t="s">
        <v>72</v>
      </c>
      <c r="C6823" s="45" t="s">
        <v>43</v>
      </c>
      <c r="D6823" s="45">
        <v>135</v>
      </c>
      <c r="E6823" s="45">
        <v>7.0357508099999997E-3</v>
      </c>
      <c r="F6823" s="45">
        <v>1.0029147E-3</v>
      </c>
      <c r="G6823" s="45">
        <v>1.1811554399999999E-3</v>
      </c>
      <c r="H6823" s="45">
        <v>4.85168015E-3</v>
      </c>
    </row>
    <row r="6824" spans="1:8" x14ac:dyDescent="0.35">
      <c r="A6824" s="45" t="s">
        <v>166</v>
      </c>
      <c r="B6824" s="45" t="s">
        <v>73</v>
      </c>
      <c r="C6824" s="45" t="s">
        <v>43</v>
      </c>
      <c r="D6824" s="45">
        <v>34</v>
      </c>
      <c r="E6824" s="45">
        <v>6.0280498499999998E-3</v>
      </c>
      <c r="F6824" s="45">
        <v>9.3988269000000002E-4</v>
      </c>
      <c r="G6824" s="45">
        <v>8.9630961000000003E-4</v>
      </c>
      <c r="H6824" s="45">
        <v>4.1918570400000001E-3</v>
      </c>
    </row>
    <row r="6825" spans="1:8" x14ac:dyDescent="0.35">
      <c r="A6825" s="45" t="s">
        <v>166</v>
      </c>
      <c r="B6825" s="45" t="s">
        <v>72</v>
      </c>
      <c r="C6825" s="45" t="s">
        <v>44</v>
      </c>
      <c r="D6825" s="45">
        <v>82</v>
      </c>
      <c r="E6825" s="45">
        <v>8.2199918599999994E-3</v>
      </c>
      <c r="F6825" s="45">
        <v>7.7052255999999998E-4</v>
      </c>
      <c r="G6825" s="45">
        <v>1.57830822E-3</v>
      </c>
      <c r="H6825" s="45">
        <v>5.87116051E-3</v>
      </c>
    </row>
    <row r="6826" spans="1:8" x14ac:dyDescent="0.35">
      <c r="A6826" s="45" t="s">
        <v>166</v>
      </c>
      <c r="B6826" s="45" t="s">
        <v>73</v>
      </c>
      <c r="C6826" s="45" t="s">
        <v>44</v>
      </c>
      <c r="D6826" s="45">
        <v>7</v>
      </c>
      <c r="E6826" s="45">
        <v>9.3039018700000007E-3</v>
      </c>
      <c r="F6826" s="45">
        <v>9.1435157999999995E-4</v>
      </c>
      <c r="G6826" s="45">
        <v>1.8320104099999999E-3</v>
      </c>
      <c r="H6826" s="45">
        <v>6.5575394700000001E-3</v>
      </c>
    </row>
    <row r="6827" spans="1:8" x14ac:dyDescent="0.35">
      <c r="A6827" s="45" t="s">
        <v>166</v>
      </c>
      <c r="B6827" s="45" t="s">
        <v>72</v>
      </c>
      <c r="C6827" s="45" t="s">
        <v>45</v>
      </c>
      <c r="D6827" s="45">
        <v>294</v>
      </c>
      <c r="E6827" s="45">
        <v>6.8286247099999999E-3</v>
      </c>
      <c r="F6827" s="45">
        <v>1.0203291800000001E-3</v>
      </c>
      <c r="G6827" s="45">
        <v>1.2146476499999999E-3</v>
      </c>
      <c r="H6827" s="45">
        <v>4.5936474000000003E-3</v>
      </c>
    </row>
    <row r="6828" spans="1:8" x14ac:dyDescent="0.35">
      <c r="A6828" s="45" t="s">
        <v>166</v>
      </c>
      <c r="B6828" s="45" t="s">
        <v>73</v>
      </c>
      <c r="C6828" s="45" t="s">
        <v>45</v>
      </c>
      <c r="D6828" s="45">
        <v>35</v>
      </c>
      <c r="E6828" s="45">
        <v>6.8257272899999999E-3</v>
      </c>
      <c r="F6828" s="45">
        <v>9.7288333999999996E-4</v>
      </c>
      <c r="G6828" s="45">
        <v>1.08862406E-3</v>
      </c>
      <c r="H6828" s="45">
        <v>4.7642192999999998E-3</v>
      </c>
    </row>
    <row r="6829" spans="1:8" x14ac:dyDescent="0.35">
      <c r="A6829" s="45" t="s">
        <v>166</v>
      </c>
      <c r="B6829" s="45" t="s">
        <v>72</v>
      </c>
      <c r="C6829" s="45" t="s">
        <v>46</v>
      </c>
      <c r="D6829" s="45">
        <v>144</v>
      </c>
      <c r="E6829" s="45">
        <v>7.7009385700000004E-3</v>
      </c>
      <c r="F6829" s="45">
        <v>9.9906737999999997E-4</v>
      </c>
      <c r="G6829" s="45">
        <v>1.1969519300000001E-3</v>
      </c>
      <c r="H6829" s="45">
        <v>5.5049187599999997E-3</v>
      </c>
    </row>
    <row r="6830" spans="1:8" x14ac:dyDescent="0.35">
      <c r="A6830" s="45" t="s">
        <v>166</v>
      </c>
      <c r="B6830" s="45" t="s">
        <v>73</v>
      </c>
      <c r="C6830" s="45" t="s">
        <v>46</v>
      </c>
      <c r="D6830" s="45">
        <v>23</v>
      </c>
      <c r="E6830" s="45">
        <v>7.33896919E-3</v>
      </c>
      <c r="F6830" s="45">
        <v>1.8523547899999999E-3</v>
      </c>
      <c r="G6830" s="45">
        <v>9.928540400000001E-4</v>
      </c>
      <c r="H6830" s="45">
        <v>4.4937598000000002E-3</v>
      </c>
    </row>
    <row r="6831" spans="1:8" x14ac:dyDescent="0.35">
      <c r="A6831" s="45" t="s">
        <v>166</v>
      </c>
      <c r="B6831" s="45" t="s">
        <v>72</v>
      </c>
      <c r="C6831" s="45" t="s">
        <v>47</v>
      </c>
      <c r="D6831" s="45">
        <v>106</v>
      </c>
      <c r="E6831" s="45">
        <v>7.4336125800000003E-3</v>
      </c>
      <c r="F6831" s="45">
        <v>5.6833046999999999E-4</v>
      </c>
      <c r="G6831" s="45">
        <v>1.50997967E-3</v>
      </c>
      <c r="H6831" s="45">
        <v>5.34547493E-3</v>
      </c>
    </row>
    <row r="6832" spans="1:8" x14ac:dyDescent="0.35">
      <c r="A6832" s="45" t="s">
        <v>166</v>
      </c>
      <c r="B6832" s="45" t="s">
        <v>73</v>
      </c>
      <c r="C6832" s="45" t="s">
        <v>47</v>
      </c>
      <c r="D6832" s="45">
        <v>16</v>
      </c>
      <c r="E6832" s="45">
        <v>6.8214696500000001E-3</v>
      </c>
      <c r="F6832" s="45">
        <v>2.5390607000000002E-4</v>
      </c>
      <c r="G6832" s="45">
        <v>2.0869499900000002E-3</v>
      </c>
      <c r="H6832" s="45">
        <v>4.4683157500000001E-3</v>
      </c>
    </row>
    <row r="6833" spans="1:8" x14ac:dyDescent="0.35">
      <c r="A6833" s="45" t="s">
        <v>166</v>
      </c>
      <c r="B6833" s="45" t="s">
        <v>72</v>
      </c>
      <c r="C6833" s="45" t="s">
        <v>48</v>
      </c>
      <c r="D6833" s="45">
        <v>369</v>
      </c>
      <c r="E6833" s="45">
        <v>6.3540409499999997E-3</v>
      </c>
      <c r="F6833" s="45">
        <v>1.1134947000000001E-3</v>
      </c>
      <c r="G6833" s="45">
        <v>7.8860507999999995E-4</v>
      </c>
      <c r="H6833" s="45">
        <v>4.4519406900000004E-3</v>
      </c>
    </row>
    <row r="6834" spans="1:8" x14ac:dyDescent="0.35">
      <c r="A6834" s="45" t="s">
        <v>166</v>
      </c>
      <c r="B6834" s="45" t="s">
        <v>73</v>
      </c>
      <c r="C6834" s="45" t="s">
        <v>48</v>
      </c>
      <c r="D6834" s="45">
        <v>13</v>
      </c>
      <c r="E6834" s="45">
        <v>6.0603630299999999E-3</v>
      </c>
      <c r="F6834" s="45">
        <v>1.0194085900000001E-3</v>
      </c>
      <c r="G6834" s="45">
        <v>8.6093279E-4</v>
      </c>
      <c r="H6834" s="45">
        <v>4.1800211400000002E-3</v>
      </c>
    </row>
    <row r="6835" spans="1:8" x14ac:dyDescent="0.35">
      <c r="A6835" s="45" t="s">
        <v>166</v>
      </c>
      <c r="B6835" s="45" t="s">
        <v>72</v>
      </c>
      <c r="C6835" s="45" t="s">
        <v>49</v>
      </c>
      <c r="D6835" s="45">
        <v>281</v>
      </c>
      <c r="E6835" s="45">
        <v>8.4057019399999995E-3</v>
      </c>
      <c r="F6835" s="45">
        <v>1.3077053899999999E-3</v>
      </c>
      <c r="G6835" s="45">
        <v>1.1891226100000001E-3</v>
      </c>
      <c r="H6835" s="45">
        <v>5.8993588600000004E-3</v>
      </c>
    </row>
    <row r="6836" spans="1:8" x14ac:dyDescent="0.35">
      <c r="A6836" s="45" t="s">
        <v>166</v>
      </c>
      <c r="B6836" s="45" t="s">
        <v>73</v>
      </c>
      <c r="C6836" s="45" t="s">
        <v>49</v>
      </c>
      <c r="D6836" s="45">
        <v>29</v>
      </c>
      <c r="E6836" s="45">
        <v>8.2491217299999996E-3</v>
      </c>
      <c r="F6836" s="45">
        <v>1.2328381799999999E-3</v>
      </c>
      <c r="G6836" s="45">
        <v>1.16299468E-3</v>
      </c>
      <c r="H6836" s="45">
        <v>5.8425125599999997E-3</v>
      </c>
    </row>
    <row r="6837" spans="1:8" x14ac:dyDescent="0.35">
      <c r="A6837" s="45" t="s">
        <v>166</v>
      </c>
      <c r="B6837" s="45" t="s">
        <v>72</v>
      </c>
      <c r="C6837" s="45" t="s">
        <v>50</v>
      </c>
      <c r="D6837" s="45">
        <v>165</v>
      </c>
      <c r="E6837" s="45">
        <v>7.8023987599999999E-3</v>
      </c>
      <c r="F6837" s="45">
        <v>7.0244084000000004E-4</v>
      </c>
      <c r="G6837" s="45">
        <v>2.0364756299999999E-3</v>
      </c>
      <c r="H6837" s="45">
        <v>5.0634818000000002E-3</v>
      </c>
    </row>
    <row r="6838" spans="1:8" x14ac:dyDescent="0.35">
      <c r="A6838" s="45" t="s">
        <v>166</v>
      </c>
      <c r="B6838" s="45" t="s">
        <v>73</v>
      </c>
      <c r="C6838" s="45" t="s">
        <v>50</v>
      </c>
      <c r="D6838" s="45">
        <v>17</v>
      </c>
      <c r="E6838" s="45">
        <v>6.4099943100000001E-3</v>
      </c>
      <c r="F6838" s="45">
        <v>6.3997792999999999E-4</v>
      </c>
      <c r="G6838" s="45">
        <v>1.6244550999999999E-3</v>
      </c>
      <c r="H6838" s="45">
        <v>4.1455607300000001E-3</v>
      </c>
    </row>
    <row r="6839" spans="1:8" x14ac:dyDescent="0.35">
      <c r="A6839" s="45" t="s">
        <v>166</v>
      </c>
      <c r="B6839" s="45" t="s">
        <v>72</v>
      </c>
      <c r="C6839" s="45" t="s">
        <v>51</v>
      </c>
      <c r="D6839" s="45">
        <v>210</v>
      </c>
      <c r="E6839" s="45">
        <v>6.5399027599999998E-3</v>
      </c>
      <c r="F6839" s="45">
        <v>1.04932735E-3</v>
      </c>
      <c r="G6839" s="45">
        <v>7.5330663E-4</v>
      </c>
      <c r="H6839" s="45">
        <v>4.73726828E-3</v>
      </c>
    </row>
    <row r="6840" spans="1:8" x14ac:dyDescent="0.35">
      <c r="A6840" s="45" t="s">
        <v>166</v>
      </c>
      <c r="B6840" s="45" t="s">
        <v>73</v>
      </c>
      <c r="C6840" s="45" t="s">
        <v>51</v>
      </c>
      <c r="D6840" s="45">
        <v>23</v>
      </c>
      <c r="E6840" s="45">
        <v>6.3471213700000001E-3</v>
      </c>
      <c r="F6840" s="45">
        <v>1.07437581E-3</v>
      </c>
      <c r="G6840" s="45">
        <v>7.5784998999999995E-4</v>
      </c>
      <c r="H6840" s="45">
        <v>4.5148950700000003E-3</v>
      </c>
    </row>
    <row r="6841" spans="1:8" x14ac:dyDescent="0.35">
      <c r="A6841" s="45" t="s">
        <v>166</v>
      </c>
      <c r="B6841" s="45" t="s">
        <v>72</v>
      </c>
      <c r="C6841" s="45" t="s">
        <v>52</v>
      </c>
      <c r="D6841" s="45">
        <v>247</v>
      </c>
      <c r="E6841" s="45">
        <v>4.8598456899999996E-3</v>
      </c>
      <c r="F6841" s="45">
        <v>8.2494538999999996E-4</v>
      </c>
      <c r="G6841" s="45">
        <v>4.4698393E-4</v>
      </c>
      <c r="H6841" s="45">
        <v>3.5879158600000001E-3</v>
      </c>
    </row>
    <row r="6842" spans="1:8" x14ac:dyDescent="0.35">
      <c r="A6842" s="45" t="s">
        <v>166</v>
      </c>
      <c r="B6842" s="45" t="s">
        <v>73</v>
      </c>
      <c r="C6842" s="45" t="s">
        <v>52</v>
      </c>
      <c r="D6842" s="45">
        <v>34</v>
      </c>
      <c r="E6842" s="45">
        <v>3.9964595099999996E-3</v>
      </c>
      <c r="F6842" s="45">
        <v>8.5886410000000002E-4</v>
      </c>
      <c r="G6842" s="45">
        <v>3.5607274E-4</v>
      </c>
      <c r="H6842" s="45">
        <v>2.78152207E-3</v>
      </c>
    </row>
    <row r="6843" spans="1:8" x14ac:dyDescent="0.35">
      <c r="A6843" s="45" t="s">
        <v>166</v>
      </c>
      <c r="B6843" s="45" t="s">
        <v>72</v>
      </c>
      <c r="C6843" s="45" t="s">
        <v>53</v>
      </c>
      <c r="D6843" s="45">
        <v>108</v>
      </c>
      <c r="E6843" s="45">
        <v>6.9703787199999999E-3</v>
      </c>
      <c r="F6843" s="45">
        <v>7.4749202999999998E-4</v>
      </c>
      <c r="G6843" s="45">
        <v>1.2886871800000001E-3</v>
      </c>
      <c r="H6843" s="45">
        <v>4.9341990200000001E-3</v>
      </c>
    </row>
    <row r="6844" spans="1:8" x14ac:dyDescent="0.35">
      <c r="A6844" s="45" t="s">
        <v>166</v>
      </c>
      <c r="B6844" s="45" t="s">
        <v>73</v>
      </c>
      <c r="C6844" s="45" t="s">
        <v>53</v>
      </c>
      <c r="D6844" s="45">
        <v>15</v>
      </c>
      <c r="E6844" s="45">
        <v>6.1643516100000004E-3</v>
      </c>
      <c r="F6844" s="45">
        <v>5.9876517999999995E-4</v>
      </c>
      <c r="G6844" s="45">
        <v>1.12885782E-3</v>
      </c>
      <c r="H6844" s="45">
        <v>4.4359566099999997E-3</v>
      </c>
    </row>
    <row r="6845" spans="1:8" x14ac:dyDescent="0.35">
      <c r="A6845" s="45" t="s">
        <v>166</v>
      </c>
      <c r="B6845" s="45" t="s">
        <v>72</v>
      </c>
      <c r="C6845" s="45" t="s">
        <v>54</v>
      </c>
      <c r="D6845" s="45">
        <v>608</v>
      </c>
      <c r="E6845" s="45">
        <v>4.9547314300000004E-3</v>
      </c>
      <c r="F6845" s="45">
        <v>1.2215975900000001E-3</v>
      </c>
      <c r="G6845" s="45">
        <v>6.0607768E-4</v>
      </c>
      <c r="H6845" s="45">
        <v>3.1184322399999999E-3</v>
      </c>
    </row>
    <row r="6846" spans="1:8" x14ac:dyDescent="0.35">
      <c r="A6846" s="45" t="s">
        <v>166</v>
      </c>
      <c r="B6846" s="45" t="s">
        <v>73</v>
      </c>
      <c r="C6846" s="45" t="s">
        <v>54</v>
      </c>
      <c r="D6846" s="45">
        <v>57</v>
      </c>
      <c r="E6846" s="45">
        <v>4.3191599100000002E-3</v>
      </c>
      <c r="F6846" s="45">
        <v>1.2035004299999999E-3</v>
      </c>
      <c r="G6846" s="45">
        <v>6.3596466999999996E-4</v>
      </c>
      <c r="H6846" s="45">
        <v>2.4705569600000001E-3</v>
      </c>
    </row>
    <row r="6847" spans="1:8" x14ac:dyDescent="0.35">
      <c r="A6847" s="45" t="s">
        <v>166</v>
      </c>
      <c r="B6847" s="45" t="s">
        <v>72</v>
      </c>
      <c r="C6847" s="45" t="s">
        <v>55</v>
      </c>
      <c r="D6847" s="45">
        <v>159</v>
      </c>
      <c r="E6847" s="45">
        <v>6.5504889399999999E-3</v>
      </c>
      <c r="F6847" s="45">
        <v>9.4274086999999996E-4</v>
      </c>
      <c r="G6847" s="45">
        <v>1.1400096699999999E-3</v>
      </c>
      <c r="H6847" s="45">
        <v>4.4677379200000001E-3</v>
      </c>
    </row>
    <row r="6848" spans="1:8" x14ac:dyDescent="0.35">
      <c r="A6848" s="45" t="s">
        <v>166</v>
      </c>
      <c r="B6848" s="45" t="s">
        <v>73</v>
      </c>
      <c r="C6848" s="45" t="s">
        <v>55</v>
      </c>
      <c r="D6848" s="45">
        <v>25</v>
      </c>
      <c r="E6848" s="45">
        <v>6.5624997399999999E-3</v>
      </c>
      <c r="F6848" s="45">
        <v>8.6157379999999997E-4</v>
      </c>
      <c r="G6848" s="45">
        <v>1.5847219300000001E-3</v>
      </c>
      <c r="H6848" s="45">
        <v>4.1162034599999996E-3</v>
      </c>
    </row>
    <row r="6849" spans="1:8" x14ac:dyDescent="0.35">
      <c r="A6849" s="45" t="s">
        <v>166</v>
      </c>
      <c r="B6849" s="45" t="s">
        <v>72</v>
      </c>
      <c r="C6849" s="45" t="s">
        <v>56</v>
      </c>
      <c r="D6849" s="45">
        <v>520</v>
      </c>
      <c r="E6849" s="45">
        <v>5.8834577399999996E-3</v>
      </c>
      <c r="F6849" s="45">
        <v>1.1120456999999999E-3</v>
      </c>
      <c r="G6849" s="45">
        <v>8.9776951999999996E-4</v>
      </c>
      <c r="H6849" s="45">
        <v>3.87364202E-3</v>
      </c>
    </row>
    <row r="6850" spans="1:8" x14ac:dyDescent="0.35">
      <c r="A6850" s="45" t="s">
        <v>166</v>
      </c>
      <c r="B6850" s="45" t="s">
        <v>73</v>
      </c>
      <c r="C6850" s="45" t="s">
        <v>56</v>
      </c>
      <c r="D6850" s="45">
        <v>50</v>
      </c>
      <c r="E6850" s="45">
        <v>5.8032404900000001E-3</v>
      </c>
      <c r="F6850" s="45">
        <v>1.23310163E-3</v>
      </c>
      <c r="G6850" s="45">
        <v>6.3611088999999997E-4</v>
      </c>
      <c r="H6850" s="45">
        <v>3.9340275300000001E-3</v>
      </c>
    </row>
    <row r="6851" spans="1:8" x14ac:dyDescent="0.35">
      <c r="A6851" s="45" t="s">
        <v>171</v>
      </c>
      <c r="B6851" s="45" t="s">
        <v>72</v>
      </c>
      <c r="C6851" s="45" t="s">
        <v>9</v>
      </c>
      <c r="D6851" s="45">
        <v>11474</v>
      </c>
      <c r="E6851" s="45">
        <v>6.3437180899999996E-3</v>
      </c>
      <c r="F6851" s="45">
        <v>9.9309445000000007E-4</v>
      </c>
      <c r="G6851" s="45">
        <v>1.0276794900000001E-3</v>
      </c>
      <c r="H6851" s="45">
        <v>4.3219278799999997E-3</v>
      </c>
    </row>
    <row r="6852" spans="1:8" x14ac:dyDescent="0.35">
      <c r="A6852" s="45" t="s">
        <v>171</v>
      </c>
      <c r="B6852" s="45" t="s">
        <v>73</v>
      </c>
      <c r="C6852" s="45" t="s">
        <v>9</v>
      </c>
      <c r="D6852" s="45">
        <v>1399</v>
      </c>
      <c r="E6852" s="45">
        <v>5.82975084E-3</v>
      </c>
      <c r="F6852" s="45">
        <v>1.02190198E-3</v>
      </c>
      <c r="G6852" s="45">
        <v>1.03840681E-3</v>
      </c>
      <c r="H6852" s="45">
        <v>3.7687300900000002E-3</v>
      </c>
    </row>
    <row r="6853" spans="1:8" x14ac:dyDescent="0.35">
      <c r="A6853" s="45" t="s">
        <v>171</v>
      </c>
      <c r="B6853" s="45" t="s">
        <v>72</v>
      </c>
      <c r="C6853" s="45" t="s">
        <v>14</v>
      </c>
      <c r="D6853" s="45">
        <v>216</v>
      </c>
      <c r="E6853" s="45">
        <v>6.4373282899999997E-3</v>
      </c>
      <c r="F6853" s="45">
        <v>1.2797922599999999E-3</v>
      </c>
      <c r="G6853" s="45">
        <v>8.8118333999999995E-4</v>
      </c>
      <c r="H6853" s="45">
        <v>4.2763522199999997E-3</v>
      </c>
    </row>
    <row r="6854" spans="1:8" x14ac:dyDescent="0.35">
      <c r="A6854" s="45" t="s">
        <v>171</v>
      </c>
      <c r="B6854" s="45" t="s">
        <v>73</v>
      </c>
      <c r="C6854" s="45" t="s">
        <v>14</v>
      </c>
      <c r="D6854" s="45">
        <v>36</v>
      </c>
      <c r="E6854" s="45">
        <v>5.6648659800000003E-3</v>
      </c>
      <c r="F6854" s="45">
        <v>1.3988551600000001E-3</v>
      </c>
      <c r="G6854" s="45">
        <v>6.3528784000000001E-4</v>
      </c>
      <c r="H6854" s="45">
        <v>3.6307224600000002E-3</v>
      </c>
    </row>
    <row r="6855" spans="1:8" x14ac:dyDescent="0.35">
      <c r="A6855" s="45" t="s">
        <v>171</v>
      </c>
      <c r="B6855" s="45" t="s">
        <v>72</v>
      </c>
      <c r="C6855" s="45" t="s">
        <v>15</v>
      </c>
      <c r="D6855" s="45">
        <v>133</v>
      </c>
      <c r="E6855" s="45">
        <v>5.9824907099999998E-3</v>
      </c>
      <c r="F6855" s="45">
        <v>8.9538053999999999E-4</v>
      </c>
      <c r="G6855" s="45">
        <v>1.1700255000000001E-3</v>
      </c>
      <c r="H6855" s="45">
        <v>3.9170841399999998E-3</v>
      </c>
    </row>
    <row r="6856" spans="1:8" x14ac:dyDescent="0.35">
      <c r="A6856" s="45" t="s">
        <v>171</v>
      </c>
      <c r="B6856" s="45" t="s">
        <v>73</v>
      </c>
      <c r="C6856" s="45" t="s">
        <v>15</v>
      </c>
      <c r="D6856" s="45">
        <v>11</v>
      </c>
      <c r="E6856" s="45">
        <v>5.4177185499999997E-3</v>
      </c>
      <c r="F6856" s="45">
        <v>9.2487359999999998E-4</v>
      </c>
      <c r="G6856" s="45">
        <v>9.1856046999999998E-4</v>
      </c>
      <c r="H6856" s="45">
        <v>3.5742842699999998E-3</v>
      </c>
    </row>
    <row r="6857" spans="1:8" x14ac:dyDescent="0.35">
      <c r="A6857" s="45" t="s">
        <v>171</v>
      </c>
      <c r="B6857" s="45" t="s">
        <v>72</v>
      </c>
      <c r="C6857" s="45" t="s">
        <v>16</v>
      </c>
      <c r="D6857" s="45">
        <v>122</v>
      </c>
      <c r="E6857" s="45">
        <v>5.9272538700000004E-3</v>
      </c>
      <c r="F6857" s="45">
        <v>1.3021779700000001E-3</v>
      </c>
      <c r="G6857" s="45">
        <v>4.9787469999999995E-4</v>
      </c>
      <c r="H6857" s="45">
        <v>4.1272007199999999E-3</v>
      </c>
    </row>
    <row r="6858" spans="1:8" x14ac:dyDescent="0.35">
      <c r="A6858" s="45" t="s">
        <v>171</v>
      </c>
      <c r="B6858" s="45" t="s">
        <v>73</v>
      </c>
      <c r="C6858" s="45" t="s">
        <v>16</v>
      </c>
      <c r="D6858" s="45">
        <v>27</v>
      </c>
      <c r="E6858" s="45">
        <v>5.5186897299999999E-3</v>
      </c>
      <c r="F6858" s="45">
        <v>9.1392288000000002E-4</v>
      </c>
      <c r="G6858" s="45">
        <v>5.4398124000000004E-4</v>
      </c>
      <c r="H6858" s="45">
        <v>4.0607850499999997E-3</v>
      </c>
    </row>
    <row r="6859" spans="1:8" x14ac:dyDescent="0.35">
      <c r="A6859" s="45" t="s">
        <v>171</v>
      </c>
      <c r="B6859" s="45" t="s">
        <v>72</v>
      </c>
      <c r="C6859" s="45" t="s">
        <v>17</v>
      </c>
      <c r="D6859" s="45">
        <v>254</v>
      </c>
      <c r="E6859" s="45">
        <v>6.8753187399999997E-3</v>
      </c>
      <c r="F6859" s="45">
        <v>8.4313005E-4</v>
      </c>
      <c r="G6859" s="45">
        <v>9.0464579999999998E-4</v>
      </c>
      <c r="H6859" s="45">
        <v>5.1275423999999998E-3</v>
      </c>
    </row>
    <row r="6860" spans="1:8" x14ac:dyDescent="0.35">
      <c r="A6860" s="45" t="s">
        <v>171</v>
      </c>
      <c r="B6860" s="45" t="s">
        <v>73</v>
      </c>
      <c r="C6860" s="45" t="s">
        <v>17</v>
      </c>
      <c r="D6860" s="45">
        <v>17</v>
      </c>
      <c r="E6860" s="45">
        <v>6.3575704999999996E-3</v>
      </c>
      <c r="F6860" s="45">
        <v>1.12336584E-3</v>
      </c>
      <c r="G6860" s="45">
        <v>1.2493189400000001E-3</v>
      </c>
      <c r="H6860" s="45">
        <v>3.9848853699999999E-3</v>
      </c>
    </row>
    <row r="6861" spans="1:8" x14ac:dyDescent="0.35">
      <c r="A6861" s="45" t="s">
        <v>171</v>
      </c>
      <c r="B6861" s="45" t="s">
        <v>72</v>
      </c>
      <c r="C6861" s="45" t="s">
        <v>18</v>
      </c>
      <c r="D6861" s="45">
        <v>186</v>
      </c>
      <c r="E6861" s="45">
        <v>6.8253432300000002E-3</v>
      </c>
      <c r="F6861" s="45">
        <v>6.6930482999999995E-4</v>
      </c>
      <c r="G6861" s="45">
        <v>1.38198155E-3</v>
      </c>
      <c r="H6861" s="45">
        <v>4.7740564299999996E-3</v>
      </c>
    </row>
    <row r="6862" spans="1:8" x14ac:dyDescent="0.35">
      <c r="A6862" s="45" t="s">
        <v>171</v>
      </c>
      <c r="B6862" s="45" t="s">
        <v>73</v>
      </c>
      <c r="C6862" s="45" t="s">
        <v>18</v>
      </c>
      <c r="D6862" s="45">
        <v>18</v>
      </c>
      <c r="E6862" s="45">
        <v>5.73495346E-3</v>
      </c>
      <c r="F6862" s="45">
        <v>6.0120862999999997E-4</v>
      </c>
      <c r="G6862" s="45">
        <v>1.3528804299999999E-3</v>
      </c>
      <c r="H6862" s="45">
        <v>3.7808639599999998E-3</v>
      </c>
    </row>
    <row r="6863" spans="1:8" x14ac:dyDescent="0.35">
      <c r="A6863" s="45" t="s">
        <v>171</v>
      </c>
      <c r="B6863" s="45" t="s">
        <v>72</v>
      </c>
      <c r="C6863" s="45" t="s">
        <v>19</v>
      </c>
      <c r="D6863" s="45">
        <v>183</v>
      </c>
      <c r="E6863" s="45">
        <v>6.3099572800000003E-3</v>
      </c>
      <c r="F6863" s="45">
        <v>1.07177165E-3</v>
      </c>
      <c r="G6863" s="45">
        <v>8.8380364999999996E-4</v>
      </c>
      <c r="H6863" s="45">
        <v>4.3543814699999999E-3</v>
      </c>
    </row>
    <row r="6864" spans="1:8" x14ac:dyDescent="0.35">
      <c r="A6864" s="45" t="s">
        <v>171</v>
      </c>
      <c r="B6864" s="45" t="s">
        <v>73</v>
      </c>
      <c r="C6864" s="45" t="s">
        <v>19</v>
      </c>
      <c r="D6864" s="45">
        <v>17</v>
      </c>
      <c r="E6864" s="45">
        <v>6.2976577099999997E-3</v>
      </c>
      <c r="F6864" s="45">
        <v>1.0695803800000001E-3</v>
      </c>
      <c r="G6864" s="45">
        <v>1.0961327100000001E-3</v>
      </c>
      <c r="H6864" s="45">
        <v>4.1319441900000003E-3</v>
      </c>
    </row>
    <row r="6865" spans="1:8" x14ac:dyDescent="0.35">
      <c r="A6865" s="45" t="s">
        <v>171</v>
      </c>
      <c r="B6865" s="45" t="s">
        <v>72</v>
      </c>
      <c r="C6865" s="45" t="s">
        <v>20</v>
      </c>
      <c r="D6865" s="45">
        <v>142</v>
      </c>
      <c r="E6865" s="45">
        <v>5.3856935599999999E-3</v>
      </c>
      <c r="F6865" s="45">
        <v>8.6821833999999997E-4</v>
      </c>
      <c r="G6865" s="45">
        <v>6.2141343000000004E-4</v>
      </c>
      <c r="H6865" s="45">
        <v>3.8960612899999999E-3</v>
      </c>
    </row>
    <row r="6866" spans="1:8" x14ac:dyDescent="0.35">
      <c r="A6866" s="45" t="s">
        <v>171</v>
      </c>
      <c r="B6866" s="45" t="s">
        <v>73</v>
      </c>
      <c r="C6866" s="45" t="s">
        <v>20</v>
      </c>
      <c r="D6866" s="45">
        <v>7</v>
      </c>
      <c r="E6866" s="45">
        <v>5.2166002899999998E-3</v>
      </c>
      <c r="F6866" s="45">
        <v>8.8789651999999998E-4</v>
      </c>
      <c r="G6866" s="45">
        <v>7.6554206E-4</v>
      </c>
      <c r="H6866" s="45">
        <v>3.5631611000000001E-3</v>
      </c>
    </row>
    <row r="6867" spans="1:8" x14ac:dyDescent="0.35">
      <c r="A6867" s="45" t="s">
        <v>171</v>
      </c>
      <c r="B6867" s="45" t="s">
        <v>72</v>
      </c>
      <c r="C6867" s="45" t="s">
        <v>21</v>
      </c>
      <c r="D6867" s="45">
        <v>140</v>
      </c>
      <c r="E6867" s="45">
        <v>8.9657735700000001E-3</v>
      </c>
      <c r="F6867" s="45">
        <v>1.18063798E-3</v>
      </c>
      <c r="G6867" s="45">
        <v>1.8957504E-3</v>
      </c>
      <c r="H6867" s="45">
        <v>5.88938467E-3</v>
      </c>
    </row>
    <row r="6868" spans="1:8" x14ac:dyDescent="0.35">
      <c r="A6868" s="45" t="s">
        <v>171</v>
      </c>
      <c r="B6868" s="45" t="s">
        <v>73</v>
      </c>
      <c r="C6868" s="45" t="s">
        <v>21</v>
      </c>
      <c r="D6868" s="45">
        <v>15</v>
      </c>
      <c r="E6868" s="45">
        <v>9.1705245299999998E-3</v>
      </c>
      <c r="F6868" s="45">
        <v>1.09953684E-3</v>
      </c>
      <c r="G6868" s="45">
        <v>1.7052466600000001E-3</v>
      </c>
      <c r="H6868" s="45">
        <v>6.3657405500000003E-3</v>
      </c>
    </row>
    <row r="6869" spans="1:8" x14ac:dyDescent="0.35">
      <c r="A6869" s="45" t="s">
        <v>171</v>
      </c>
      <c r="B6869" s="45" t="s">
        <v>72</v>
      </c>
      <c r="C6869" s="45" t="s">
        <v>22</v>
      </c>
      <c r="D6869" s="45">
        <v>100</v>
      </c>
      <c r="E6869" s="45">
        <v>6.7076386400000002E-3</v>
      </c>
      <c r="F6869" s="45">
        <v>8.9583310999999995E-4</v>
      </c>
      <c r="G6869" s="45">
        <v>1.3796294099999999E-3</v>
      </c>
      <c r="H6869" s="45">
        <v>4.4321756899999998E-3</v>
      </c>
    </row>
    <row r="6870" spans="1:8" x14ac:dyDescent="0.35">
      <c r="A6870" s="45" t="s">
        <v>171</v>
      </c>
      <c r="B6870" s="45" t="s">
        <v>73</v>
      </c>
      <c r="C6870" s="45" t="s">
        <v>22</v>
      </c>
      <c r="D6870" s="45">
        <v>16</v>
      </c>
      <c r="E6870" s="45">
        <v>7.8211801999999997E-3</v>
      </c>
      <c r="F6870" s="45">
        <v>8.2103557999999997E-4</v>
      </c>
      <c r="G6870" s="45">
        <v>2.2605611500000002E-3</v>
      </c>
      <c r="H6870" s="45">
        <v>4.7395831499999997E-3</v>
      </c>
    </row>
    <row r="6871" spans="1:8" x14ac:dyDescent="0.35">
      <c r="A6871" s="45" t="s">
        <v>171</v>
      </c>
      <c r="B6871" s="45" t="s">
        <v>72</v>
      </c>
      <c r="C6871" s="45" t="s">
        <v>23</v>
      </c>
      <c r="D6871" s="45">
        <v>172</v>
      </c>
      <c r="E6871" s="45">
        <v>7.2150218500000004E-3</v>
      </c>
      <c r="F6871" s="45">
        <v>9.6037873000000002E-4</v>
      </c>
      <c r="G6871" s="45">
        <v>1.6343666700000001E-3</v>
      </c>
      <c r="H6871" s="45">
        <v>4.6202759199999999E-3</v>
      </c>
    </row>
    <row r="6872" spans="1:8" x14ac:dyDescent="0.35">
      <c r="A6872" s="45" t="s">
        <v>171</v>
      </c>
      <c r="B6872" s="45" t="s">
        <v>73</v>
      </c>
      <c r="C6872" s="45" t="s">
        <v>23</v>
      </c>
      <c r="D6872" s="45">
        <v>23</v>
      </c>
      <c r="E6872" s="45">
        <v>5.7462759000000002E-3</v>
      </c>
      <c r="F6872" s="45">
        <v>9.9637655999999992E-4</v>
      </c>
      <c r="G6872" s="45">
        <v>1.3924111600000001E-3</v>
      </c>
      <c r="H6872" s="45">
        <v>3.3574877299999998E-3</v>
      </c>
    </row>
    <row r="6873" spans="1:8" x14ac:dyDescent="0.35">
      <c r="A6873" s="45" t="s">
        <v>171</v>
      </c>
      <c r="B6873" s="45" t="s">
        <v>72</v>
      </c>
      <c r="C6873" s="45" t="s">
        <v>24</v>
      </c>
      <c r="D6873" s="45">
        <v>371</v>
      </c>
      <c r="E6873" s="45">
        <v>7.1406419100000004E-3</v>
      </c>
      <c r="F6873" s="45">
        <v>6.9413224999999995E-4</v>
      </c>
      <c r="G6873" s="45">
        <v>1.7707395000000001E-3</v>
      </c>
      <c r="H6873" s="45">
        <v>4.6757696899999996E-3</v>
      </c>
    </row>
    <row r="6874" spans="1:8" x14ac:dyDescent="0.35">
      <c r="A6874" s="45" t="s">
        <v>171</v>
      </c>
      <c r="B6874" s="45" t="s">
        <v>73</v>
      </c>
      <c r="C6874" s="45" t="s">
        <v>24</v>
      </c>
      <c r="D6874" s="45">
        <v>53</v>
      </c>
      <c r="E6874" s="45">
        <v>6.4699071999999996E-3</v>
      </c>
      <c r="F6874" s="45">
        <v>6.0665594000000004E-4</v>
      </c>
      <c r="G6874" s="45">
        <v>1.7714882E-3</v>
      </c>
      <c r="H6874" s="45">
        <v>4.09176256E-3</v>
      </c>
    </row>
    <row r="6875" spans="1:8" x14ac:dyDescent="0.35">
      <c r="A6875" s="45" t="s">
        <v>171</v>
      </c>
      <c r="B6875" s="45" t="s">
        <v>72</v>
      </c>
      <c r="C6875" s="45" t="s">
        <v>25</v>
      </c>
      <c r="D6875" s="45">
        <v>338</v>
      </c>
      <c r="E6875" s="45">
        <v>7.9936785499999993E-3</v>
      </c>
      <c r="F6875" s="45">
        <v>9.1298189999999997E-4</v>
      </c>
      <c r="G6875" s="45">
        <v>2.1595575900000001E-3</v>
      </c>
      <c r="H6875" s="45">
        <v>4.9211385299999999E-3</v>
      </c>
    </row>
    <row r="6876" spans="1:8" x14ac:dyDescent="0.35">
      <c r="A6876" s="45" t="s">
        <v>171</v>
      </c>
      <c r="B6876" s="45" t="s">
        <v>73</v>
      </c>
      <c r="C6876" s="45" t="s">
        <v>25</v>
      </c>
      <c r="D6876" s="45">
        <v>52</v>
      </c>
      <c r="E6876" s="45">
        <v>5.5629004599999999E-3</v>
      </c>
      <c r="F6876" s="45">
        <v>7.7969175000000004E-4</v>
      </c>
      <c r="G6876" s="45">
        <v>1.5377935700000001E-3</v>
      </c>
      <c r="H6876" s="45">
        <v>3.2454146399999999E-3</v>
      </c>
    </row>
    <row r="6877" spans="1:8" x14ac:dyDescent="0.35">
      <c r="A6877" s="45" t="s">
        <v>171</v>
      </c>
      <c r="B6877" s="45" t="s">
        <v>72</v>
      </c>
      <c r="C6877" s="45" t="s">
        <v>26</v>
      </c>
      <c r="D6877" s="45">
        <v>149</v>
      </c>
      <c r="E6877" s="45">
        <v>6.1333268699999997E-3</v>
      </c>
      <c r="F6877" s="45">
        <v>5.4569014999999998E-4</v>
      </c>
      <c r="G6877" s="45">
        <v>1.3304745299999999E-3</v>
      </c>
      <c r="H6877" s="45">
        <v>4.2571617100000004E-3</v>
      </c>
    </row>
    <row r="6878" spans="1:8" x14ac:dyDescent="0.35">
      <c r="A6878" s="45" t="s">
        <v>171</v>
      </c>
      <c r="B6878" s="45" t="s">
        <v>73</v>
      </c>
      <c r="C6878" s="45" t="s">
        <v>26</v>
      </c>
      <c r="D6878" s="45">
        <v>7</v>
      </c>
      <c r="E6878" s="45">
        <v>6.2417326299999999E-3</v>
      </c>
      <c r="F6878" s="45">
        <v>7.7876973000000002E-4</v>
      </c>
      <c r="G6878" s="45">
        <v>1.29960297E-3</v>
      </c>
      <c r="H6878" s="45">
        <v>4.1633596100000003E-3</v>
      </c>
    </row>
    <row r="6879" spans="1:8" x14ac:dyDescent="0.35">
      <c r="A6879" s="45" t="s">
        <v>171</v>
      </c>
      <c r="B6879" s="45" t="s">
        <v>72</v>
      </c>
      <c r="C6879" s="45" t="s">
        <v>27</v>
      </c>
      <c r="D6879" s="45">
        <v>157</v>
      </c>
      <c r="E6879" s="45">
        <v>5.7711132300000004E-3</v>
      </c>
      <c r="F6879" s="45">
        <v>9.3897415999999998E-4</v>
      </c>
      <c r="G6879" s="45">
        <v>1.07152312E-3</v>
      </c>
      <c r="H6879" s="45">
        <v>3.76061548E-3</v>
      </c>
    </row>
    <row r="6880" spans="1:8" x14ac:dyDescent="0.35">
      <c r="A6880" s="45" t="s">
        <v>171</v>
      </c>
      <c r="B6880" s="45" t="s">
        <v>73</v>
      </c>
      <c r="C6880" s="45" t="s">
        <v>27</v>
      </c>
      <c r="D6880" s="45">
        <v>32</v>
      </c>
      <c r="E6880" s="45">
        <v>6.0340709099999997E-3</v>
      </c>
      <c r="F6880" s="45">
        <v>1.02539036E-3</v>
      </c>
      <c r="G6880" s="45">
        <v>1.07313348E-3</v>
      </c>
      <c r="H6880" s="45">
        <v>3.9355466699999998E-3</v>
      </c>
    </row>
    <row r="6881" spans="1:8" x14ac:dyDescent="0.35">
      <c r="A6881" s="45" t="s">
        <v>171</v>
      </c>
      <c r="B6881" s="45" t="s">
        <v>72</v>
      </c>
      <c r="C6881" s="45" t="s">
        <v>28</v>
      </c>
      <c r="D6881" s="45">
        <v>280</v>
      </c>
      <c r="E6881" s="45">
        <v>6.9117887899999998E-3</v>
      </c>
      <c r="F6881" s="45">
        <v>9.6750969000000003E-4</v>
      </c>
      <c r="G6881" s="45">
        <v>1.26827026E-3</v>
      </c>
      <c r="H6881" s="45">
        <v>4.67600836E-3</v>
      </c>
    </row>
    <row r="6882" spans="1:8" x14ac:dyDescent="0.35">
      <c r="A6882" s="45" t="s">
        <v>171</v>
      </c>
      <c r="B6882" s="45" t="s">
        <v>73</v>
      </c>
      <c r="C6882" s="45" t="s">
        <v>28</v>
      </c>
      <c r="D6882" s="45">
        <v>40</v>
      </c>
      <c r="E6882" s="45">
        <v>6.5720483599999999E-3</v>
      </c>
      <c r="F6882" s="45">
        <v>9.6672432999999995E-4</v>
      </c>
      <c r="G6882" s="45">
        <v>1.42013862E-3</v>
      </c>
      <c r="H6882" s="45">
        <v>4.1851849600000003E-3</v>
      </c>
    </row>
    <row r="6883" spans="1:8" x14ac:dyDescent="0.35">
      <c r="A6883" s="45" t="s">
        <v>171</v>
      </c>
      <c r="B6883" s="45" t="s">
        <v>72</v>
      </c>
      <c r="C6883" s="45" t="s">
        <v>29</v>
      </c>
      <c r="D6883" s="45">
        <v>122</v>
      </c>
      <c r="E6883" s="45">
        <v>7.3869154000000001E-3</v>
      </c>
      <c r="F6883" s="45">
        <v>1.0141542500000001E-3</v>
      </c>
      <c r="G6883" s="45">
        <v>1.56714833E-3</v>
      </c>
      <c r="H6883" s="45">
        <v>4.8056122099999999E-3</v>
      </c>
    </row>
    <row r="6884" spans="1:8" x14ac:dyDescent="0.35">
      <c r="A6884" s="45" t="s">
        <v>171</v>
      </c>
      <c r="B6884" s="45" t="s">
        <v>73</v>
      </c>
      <c r="C6884" s="45" t="s">
        <v>29</v>
      </c>
      <c r="D6884" s="45">
        <v>20</v>
      </c>
      <c r="E6884" s="45">
        <v>6.7528932200000003E-3</v>
      </c>
      <c r="F6884" s="45">
        <v>9.7453682999999996E-4</v>
      </c>
      <c r="G6884" s="45">
        <v>1.9230320399999999E-3</v>
      </c>
      <c r="H6884" s="45">
        <v>3.8553238799999999E-3</v>
      </c>
    </row>
    <row r="6885" spans="1:8" x14ac:dyDescent="0.35">
      <c r="A6885" s="45" t="s">
        <v>171</v>
      </c>
      <c r="B6885" s="45" t="s">
        <v>72</v>
      </c>
      <c r="C6885" s="45" t="s">
        <v>30</v>
      </c>
      <c r="D6885" s="45">
        <v>1531</v>
      </c>
      <c r="E6885" s="45">
        <v>4.66304375E-3</v>
      </c>
      <c r="F6885" s="45">
        <v>1.01143473E-3</v>
      </c>
      <c r="G6885" s="45">
        <v>6.8902381999999996E-4</v>
      </c>
      <c r="H6885" s="45">
        <v>2.96258473E-3</v>
      </c>
    </row>
    <row r="6886" spans="1:8" x14ac:dyDescent="0.35">
      <c r="A6886" s="45" t="s">
        <v>171</v>
      </c>
      <c r="B6886" s="45" t="s">
        <v>73</v>
      </c>
      <c r="C6886" s="45" t="s">
        <v>30</v>
      </c>
      <c r="D6886" s="45">
        <v>246</v>
      </c>
      <c r="E6886" s="45">
        <v>4.3375957400000002E-3</v>
      </c>
      <c r="F6886" s="45">
        <v>9.7838539999999994E-4</v>
      </c>
      <c r="G6886" s="45">
        <v>6.9707894999999995E-4</v>
      </c>
      <c r="H6886" s="45">
        <v>2.6621309200000002E-3</v>
      </c>
    </row>
    <row r="6887" spans="1:8" x14ac:dyDescent="0.35">
      <c r="A6887" s="45" t="s">
        <v>171</v>
      </c>
      <c r="B6887" s="45" t="s">
        <v>72</v>
      </c>
      <c r="C6887" s="45" t="s">
        <v>31</v>
      </c>
      <c r="D6887" s="45">
        <v>743</v>
      </c>
      <c r="E6887" s="45">
        <v>4.9126411999999998E-3</v>
      </c>
      <c r="F6887" s="45">
        <v>9.9848563E-4</v>
      </c>
      <c r="G6887" s="45">
        <v>4.8358732000000003E-4</v>
      </c>
      <c r="H6887" s="45">
        <v>3.4305677800000002E-3</v>
      </c>
    </row>
    <row r="6888" spans="1:8" x14ac:dyDescent="0.35">
      <c r="A6888" s="45" t="s">
        <v>171</v>
      </c>
      <c r="B6888" s="45" t="s">
        <v>73</v>
      </c>
      <c r="C6888" s="45" t="s">
        <v>31</v>
      </c>
      <c r="D6888" s="45">
        <v>88</v>
      </c>
      <c r="E6888" s="45">
        <v>4.8399355599999996E-3</v>
      </c>
      <c r="F6888" s="45">
        <v>1.0377206699999999E-3</v>
      </c>
      <c r="G6888" s="45">
        <v>5.9159274999999998E-4</v>
      </c>
      <c r="H6888" s="45">
        <v>3.2106216000000001E-3</v>
      </c>
    </row>
    <row r="6889" spans="1:8" x14ac:dyDescent="0.35">
      <c r="A6889" s="45" t="s">
        <v>171</v>
      </c>
      <c r="B6889" s="45" t="s">
        <v>72</v>
      </c>
      <c r="C6889" s="45" t="s">
        <v>159</v>
      </c>
      <c r="D6889" s="45">
        <v>341</v>
      </c>
      <c r="E6889" s="45">
        <v>6.4390542600000003E-3</v>
      </c>
      <c r="F6889" s="45">
        <v>1.23754321E-3</v>
      </c>
      <c r="G6889" s="45">
        <v>7.0819054000000005E-4</v>
      </c>
      <c r="H6889" s="45">
        <v>4.4933200500000001E-3</v>
      </c>
    </row>
    <row r="6890" spans="1:8" x14ac:dyDescent="0.35">
      <c r="A6890" s="45" t="s">
        <v>171</v>
      </c>
      <c r="B6890" s="45" t="s">
        <v>73</v>
      </c>
      <c r="C6890" s="45" t="s">
        <v>159</v>
      </c>
      <c r="D6890" s="45">
        <v>50</v>
      </c>
      <c r="E6890" s="45">
        <v>6.5409720299999998E-3</v>
      </c>
      <c r="F6890" s="45">
        <v>1.3601849500000001E-3</v>
      </c>
      <c r="G6890" s="45">
        <v>1.1437497100000001E-3</v>
      </c>
      <c r="H6890" s="45">
        <v>4.0370368699999999E-3</v>
      </c>
    </row>
    <row r="6891" spans="1:8" x14ac:dyDescent="0.35">
      <c r="A6891" s="45" t="s">
        <v>171</v>
      </c>
      <c r="B6891" s="45" t="s">
        <v>72</v>
      </c>
      <c r="C6891" s="45" t="s">
        <v>33</v>
      </c>
      <c r="D6891" s="45">
        <v>186</v>
      </c>
      <c r="E6891" s="45">
        <v>7.9566779000000004E-3</v>
      </c>
      <c r="F6891" s="45">
        <v>1.28920226E-3</v>
      </c>
      <c r="G6891" s="45">
        <v>1.4214951600000001E-3</v>
      </c>
      <c r="H6891" s="45">
        <v>5.2459177199999998E-3</v>
      </c>
    </row>
    <row r="6892" spans="1:8" x14ac:dyDescent="0.35">
      <c r="A6892" s="45" t="s">
        <v>171</v>
      </c>
      <c r="B6892" s="45" t="s">
        <v>73</v>
      </c>
      <c r="C6892" s="45" t="s">
        <v>33</v>
      </c>
      <c r="D6892" s="45">
        <v>21</v>
      </c>
      <c r="E6892" s="45">
        <v>7.9844574000000005E-3</v>
      </c>
      <c r="F6892" s="45">
        <v>1.17118584E-3</v>
      </c>
      <c r="G6892" s="45">
        <v>1.6429671199999999E-3</v>
      </c>
      <c r="H6892" s="45">
        <v>5.1703039899999997E-3</v>
      </c>
    </row>
    <row r="6893" spans="1:8" x14ac:dyDescent="0.35">
      <c r="A6893" s="45" t="s">
        <v>171</v>
      </c>
      <c r="B6893" s="45" t="s">
        <v>72</v>
      </c>
      <c r="C6893" s="45" t="s">
        <v>34</v>
      </c>
      <c r="D6893" s="45">
        <v>146</v>
      </c>
      <c r="E6893" s="45">
        <v>5.79480567E-3</v>
      </c>
      <c r="F6893" s="45">
        <v>1.1429792300000001E-3</v>
      </c>
      <c r="G6893" s="45">
        <v>7.8664041999999997E-4</v>
      </c>
      <c r="H6893" s="45">
        <v>3.8651856099999999E-3</v>
      </c>
    </row>
    <row r="6894" spans="1:8" x14ac:dyDescent="0.35">
      <c r="A6894" s="45" t="s">
        <v>171</v>
      </c>
      <c r="B6894" s="45" t="s">
        <v>73</v>
      </c>
      <c r="C6894" s="45" t="s">
        <v>34</v>
      </c>
      <c r="D6894" s="45">
        <v>18</v>
      </c>
      <c r="E6894" s="45">
        <v>7.4131942399999996E-3</v>
      </c>
      <c r="F6894" s="45">
        <v>1.4068927000000001E-3</v>
      </c>
      <c r="G6894" s="45">
        <v>9.6000497000000001E-4</v>
      </c>
      <c r="H6894" s="45">
        <v>5.0462960200000004E-3</v>
      </c>
    </row>
    <row r="6895" spans="1:8" x14ac:dyDescent="0.35">
      <c r="A6895" s="45" t="s">
        <v>171</v>
      </c>
      <c r="B6895" s="45" t="s">
        <v>72</v>
      </c>
      <c r="C6895" s="45" t="s">
        <v>35</v>
      </c>
      <c r="D6895" s="45">
        <v>257</v>
      </c>
      <c r="E6895" s="45">
        <v>6.5649767099999999E-3</v>
      </c>
      <c r="F6895" s="45">
        <v>1.0317136299999999E-3</v>
      </c>
      <c r="G6895" s="45">
        <v>1.1898325799999999E-3</v>
      </c>
      <c r="H6895" s="45">
        <v>4.3434300400000004E-3</v>
      </c>
    </row>
    <row r="6896" spans="1:8" x14ac:dyDescent="0.35">
      <c r="A6896" s="45" t="s">
        <v>171</v>
      </c>
      <c r="B6896" s="45" t="s">
        <v>73</v>
      </c>
      <c r="C6896" s="45" t="s">
        <v>35</v>
      </c>
      <c r="D6896" s="45">
        <v>21</v>
      </c>
      <c r="E6896" s="45">
        <v>5.8024689399999996E-3</v>
      </c>
      <c r="F6896" s="45">
        <v>1.0339503200000001E-3</v>
      </c>
      <c r="G6896" s="45">
        <v>1.37455879E-3</v>
      </c>
      <c r="H6896" s="45">
        <v>3.3939591799999999E-3</v>
      </c>
    </row>
    <row r="6897" spans="1:8" x14ac:dyDescent="0.35">
      <c r="A6897" s="45" t="s">
        <v>171</v>
      </c>
      <c r="B6897" s="45" t="s">
        <v>72</v>
      </c>
      <c r="C6897" s="45" t="s">
        <v>36</v>
      </c>
      <c r="D6897" s="45">
        <v>330</v>
      </c>
      <c r="E6897" s="45">
        <v>7.7603111999999998E-3</v>
      </c>
      <c r="F6897" s="45">
        <v>9.7134515000000003E-4</v>
      </c>
      <c r="G6897" s="45">
        <v>1.2740598E-3</v>
      </c>
      <c r="H6897" s="45">
        <v>5.5149057600000001E-3</v>
      </c>
    </row>
    <row r="6898" spans="1:8" x14ac:dyDescent="0.35">
      <c r="A6898" s="45" t="s">
        <v>171</v>
      </c>
      <c r="B6898" s="45" t="s">
        <v>73</v>
      </c>
      <c r="C6898" s="45" t="s">
        <v>36</v>
      </c>
      <c r="D6898" s="45">
        <v>26</v>
      </c>
      <c r="E6898" s="45">
        <v>6.76103963E-3</v>
      </c>
      <c r="F6898" s="45">
        <v>9.0144208000000003E-4</v>
      </c>
      <c r="G6898" s="45">
        <v>9.989313499999999E-4</v>
      </c>
      <c r="H6898" s="45">
        <v>4.86066567E-3</v>
      </c>
    </row>
    <row r="6899" spans="1:8" x14ac:dyDescent="0.35">
      <c r="A6899" s="45" t="s">
        <v>171</v>
      </c>
      <c r="B6899" s="45" t="s">
        <v>72</v>
      </c>
      <c r="C6899" s="45" t="s">
        <v>37</v>
      </c>
      <c r="D6899" s="45">
        <v>387</v>
      </c>
      <c r="E6899" s="45">
        <v>6.00260768E-3</v>
      </c>
      <c r="F6899" s="45">
        <v>1.01035362E-3</v>
      </c>
      <c r="G6899" s="45">
        <v>7.6341014000000005E-4</v>
      </c>
      <c r="H6899" s="45">
        <v>4.2288434300000004E-3</v>
      </c>
    </row>
    <row r="6900" spans="1:8" x14ac:dyDescent="0.35">
      <c r="A6900" s="45" t="s">
        <v>171</v>
      </c>
      <c r="B6900" s="45" t="s">
        <v>73</v>
      </c>
      <c r="C6900" s="45" t="s">
        <v>37</v>
      </c>
      <c r="D6900" s="45">
        <v>47</v>
      </c>
      <c r="E6900" s="45">
        <v>5.2568457200000002E-3</v>
      </c>
      <c r="F6900" s="45">
        <v>1.02886106E-3</v>
      </c>
      <c r="G6900" s="45">
        <v>7.1562226E-4</v>
      </c>
      <c r="H6900" s="45">
        <v>3.51236183E-3</v>
      </c>
    </row>
    <row r="6901" spans="1:8" x14ac:dyDescent="0.35">
      <c r="A6901" s="45" t="s">
        <v>171</v>
      </c>
      <c r="B6901" s="45" t="s">
        <v>72</v>
      </c>
      <c r="C6901" s="45" t="s">
        <v>38</v>
      </c>
      <c r="D6901" s="45">
        <v>225</v>
      </c>
      <c r="E6901" s="45">
        <v>7.5281376499999999E-3</v>
      </c>
      <c r="F6901" s="45">
        <v>1.0383742300000001E-3</v>
      </c>
      <c r="G6901" s="45">
        <v>1.0541664200000001E-3</v>
      </c>
      <c r="H6901" s="45">
        <v>5.4355964699999999E-3</v>
      </c>
    </row>
    <row r="6902" spans="1:8" x14ac:dyDescent="0.35">
      <c r="A6902" s="45" t="s">
        <v>171</v>
      </c>
      <c r="B6902" s="45" t="s">
        <v>73</v>
      </c>
      <c r="C6902" s="45" t="s">
        <v>38</v>
      </c>
      <c r="D6902" s="45">
        <v>25</v>
      </c>
      <c r="E6902" s="45">
        <v>5.8185182399999999E-3</v>
      </c>
      <c r="F6902" s="45">
        <v>1.2374997699999999E-3</v>
      </c>
      <c r="G6902" s="45">
        <v>8.2037017999999999E-4</v>
      </c>
      <c r="H6902" s="45">
        <v>3.76064791E-3</v>
      </c>
    </row>
    <row r="6903" spans="1:8" x14ac:dyDescent="0.35">
      <c r="A6903" s="45" t="s">
        <v>171</v>
      </c>
      <c r="B6903" s="45" t="s">
        <v>72</v>
      </c>
      <c r="C6903" s="45" t="s">
        <v>39</v>
      </c>
      <c r="D6903" s="45">
        <v>176</v>
      </c>
      <c r="E6903" s="45">
        <v>7.6730189999999997E-3</v>
      </c>
      <c r="F6903" s="45">
        <v>9.8445368000000004E-4</v>
      </c>
      <c r="G6903" s="45">
        <v>1.6766622000000001E-3</v>
      </c>
      <c r="H6903" s="45">
        <v>5.0119026400000004E-3</v>
      </c>
    </row>
    <row r="6904" spans="1:8" x14ac:dyDescent="0.35">
      <c r="A6904" s="45" t="s">
        <v>171</v>
      </c>
      <c r="B6904" s="45" t="s">
        <v>73</v>
      </c>
      <c r="C6904" s="45" t="s">
        <v>39</v>
      </c>
      <c r="D6904" s="45">
        <v>21</v>
      </c>
      <c r="E6904" s="45">
        <v>6.8066576E-3</v>
      </c>
      <c r="F6904" s="45">
        <v>9.4356238999999996E-4</v>
      </c>
      <c r="G6904" s="45">
        <v>2.1588401E-3</v>
      </c>
      <c r="H6904" s="45">
        <v>3.7042546199999998E-3</v>
      </c>
    </row>
    <row r="6905" spans="1:8" x14ac:dyDescent="0.35">
      <c r="A6905" s="45" t="s">
        <v>171</v>
      </c>
      <c r="B6905" s="45" t="s">
        <v>72</v>
      </c>
      <c r="C6905" s="45" t="s">
        <v>40</v>
      </c>
      <c r="D6905" s="45">
        <v>256</v>
      </c>
      <c r="E6905" s="45">
        <v>5.2337418100000003E-3</v>
      </c>
      <c r="F6905" s="45">
        <v>1.1159484699999999E-3</v>
      </c>
      <c r="G6905" s="45">
        <v>5.0039761999999999E-4</v>
      </c>
      <c r="H6905" s="45">
        <v>3.6173952300000002E-3</v>
      </c>
    </row>
    <row r="6906" spans="1:8" x14ac:dyDescent="0.35">
      <c r="A6906" s="45" t="s">
        <v>171</v>
      </c>
      <c r="B6906" s="45" t="s">
        <v>73</v>
      </c>
      <c r="C6906" s="45" t="s">
        <v>40</v>
      </c>
      <c r="D6906" s="45">
        <v>35</v>
      </c>
      <c r="E6906" s="45">
        <v>4.9295632800000003E-3</v>
      </c>
      <c r="F6906" s="45">
        <v>1.24206324E-3</v>
      </c>
      <c r="G6906" s="45">
        <v>4.9173250999999996E-4</v>
      </c>
      <c r="H6906" s="45">
        <v>3.19576699E-3</v>
      </c>
    </row>
    <row r="6907" spans="1:8" x14ac:dyDescent="0.35">
      <c r="A6907" s="45" t="s">
        <v>171</v>
      </c>
      <c r="B6907" s="45" t="s">
        <v>72</v>
      </c>
      <c r="C6907" s="45" t="s">
        <v>41</v>
      </c>
      <c r="D6907" s="45">
        <v>224</v>
      </c>
      <c r="E6907" s="45">
        <v>6.6416581800000001E-3</v>
      </c>
      <c r="F6907" s="45">
        <v>8.7627085999999999E-4</v>
      </c>
      <c r="G6907" s="45">
        <v>1.1529635399999999E-3</v>
      </c>
      <c r="H6907" s="45">
        <v>4.6124232599999999E-3</v>
      </c>
    </row>
    <row r="6908" spans="1:8" x14ac:dyDescent="0.35">
      <c r="A6908" s="45" t="s">
        <v>171</v>
      </c>
      <c r="B6908" s="45" t="s">
        <v>73</v>
      </c>
      <c r="C6908" s="45" t="s">
        <v>41</v>
      </c>
      <c r="D6908" s="45">
        <v>34</v>
      </c>
      <c r="E6908" s="45">
        <v>6.7640248099999998E-3</v>
      </c>
      <c r="F6908" s="45">
        <v>8.3980093E-4</v>
      </c>
      <c r="G6908" s="45">
        <v>1.3218270900000001E-3</v>
      </c>
      <c r="H6908" s="45">
        <v>4.6023963100000004E-3</v>
      </c>
    </row>
    <row r="6909" spans="1:8" x14ac:dyDescent="0.35">
      <c r="A6909" s="45" t="s">
        <v>171</v>
      </c>
      <c r="B6909" s="45" t="s">
        <v>72</v>
      </c>
      <c r="C6909" s="45" t="s">
        <v>42</v>
      </c>
      <c r="D6909" s="45">
        <v>172</v>
      </c>
      <c r="E6909" s="45">
        <v>8.62934676E-3</v>
      </c>
      <c r="F6909" s="45">
        <v>1.0810990500000001E-3</v>
      </c>
      <c r="G6909" s="45">
        <v>1.86746316E-3</v>
      </c>
      <c r="H6909" s="45">
        <v>5.6807841E-3</v>
      </c>
    </row>
    <row r="6910" spans="1:8" x14ac:dyDescent="0.35">
      <c r="A6910" s="45" t="s">
        <v>171</v>
      </c>
      <c r="B6910" s="45" t="s">
        <v>73</v>
      </c>
      <c r="C6910" s="45" t="s">
        <v>42</v>
      </c>
      <c r="D6910" s="45">
        <v>26</v>
      </c>
      <c r="E6910" s="45">
        <v>8.5714919000000004E-3</v>
      </c>
      <c r="F6910" s="45">
        <v>1.3087604100000001E-3</v>
      </c>
      <c r="G6910" s="45">
        <v>1.5464741099999999E-3</v>
      </c>
      <c r="H6910" s="45">
        <v>5.7162569100000001E-3</v>
      </c>
    </row>
    <row r="6911" spans="1:8" x14ac:dyDescent="0.35">
      <c r="A6911" s="45" t="s">
        <v>171</v>
      </c>
      <c r="B6911" s="45" t="s">
        <v>72</v>
      </c>
      <c r="C6911" s="45" t="s">
        <v>43</v>
      </c>
      <c r="D6911" s="45">
        <v>167</v>
      </c>
      <c r="E6911" s="45">
        <v>6.8079810300000002E-3</v>
      </c>
      <c r="F6911" s="45">
        <v>1.11083363E-3</v>
      </c>
      <c r="G6911" s="45">
        <v>1.0914280300000001E-3</v>
      </c>
      <c r="H6911" s="45">
        <v>4.6057188899999999E-3</v>
      </c>
    </row>
    <row r="6912" spans="1:8" x14ac:dyDescent="0.35">
      <c r="A6912" s="45" t="s">
        <v>171</v>
      </c>
      <c r="B6912" s="45" t="s">
        <v>73</v>
      </c>
      <c r="C6912" s="45" t="s">
        <v>43</v>
      </c>
      <c r="D6912" s="45">
        <v>37</v>
      </c>
      <c r="E6912" s="45">
        <v>6.2180928599999997E-3</v>
      </c>
      <c r="F6912" s="45">
        <v>1.0638761399999999E-3</v>
      </c>
      <c r="G6912" s="45">
        <v>1.2002625500000001E-3</v>
      </c>
      <c r="H6912" s="45">
        <v>3.9539537600000001E-3</v>
      </c>
    </row>
    <row r="6913" spans="1:8" x14ac:dyDescent="0.35">
      <c r="A6913" s="45" t="s">
        <v>171</v>
      </c>
      <c r="B6913" s="45" t="s">
        <v>72</v>
      </c>
      <c r="C6913" s="45" t="s">
        <v>44</v>
      </c>
      <c r="D6913" s="45">
        <v>73</v>
      </c>
      <c r="E6913" s="45">
        <v>8.5749617199999996E-3</v>
      </c>
      <c r="F6913" s="45">
        <v>9.0198476999999995E-4</v>
      </c>
      <c r="G6913" s="45">
        <v>1.60927172E-3</v>
      </c>
      <c r="H6913" s="45">
        <v>6.0637047600000001E-3</v>
      </c>
    </row>
    <row r="6914" spans="1:8" x14ac:dyDescent="0.35">
      <c r="A6914" s="45" t="s">
        <v>171</v>
      </c>
      <c r="B6914" s="45" t="s">
        <v>73</v>
      </c>
      <c r="C6914" s="45" t="s">
        <v>44</v>
      </c>
      <c r="D6914" s="45">
        <v>10</v>
      </c>
      <c r="E6914" s="45">
        <v>9.3692127000000007E-3</v>
      </c>
      <c r="F6914" s="45">
        <v>7.4537013E-4</v>
      </c>
      <c r="G6914" s="45">
        <v>1.4456015899999999E-3</v>
      </c>
      <c r="H6914" s="45">
        <v>7.1782404799999996E-3</v>
      </c>
    </row>
    <row r="6915" spans="1:8" x14ac:dyDescent="0.35">
      <c r="A6915" s="45" t="s">
        <v>171</v>
      </c>
      <c r="B6915" s="45" t="s">
        <v>72</v>
      </c>
      <c r="C6915" s="45" t="s">
        <v>45</v>
      </c>
      <c r="D6915" s="45">
        <v>387</v>
      </c>
      <c r="E6915" s="45">
        <v>7.3804309000000002E-3</v>
      </c>
      <c r="F6915" s="45">
        <v>8.5384939999999998E-4</v>
      </c>
      <c r="G6915" s="45">
        <v>1.03756915E-3</v>
      </c>
      <c r="H6915" s="45">
        <v>5.4890118600000003E-3</v>
      </c>
    </row>
    <row r="6916" spans="1:8" x14ac:dyDescent="0.35">
      <c r="A6916" s="45" t="s">
        <v>171</v>
      </c>
      <c r="B6916" s="45" t="s">
        <v>73</v>
      </c>
      <c r="C6916" s="45" t="s">
        <v>45</v>
      </c>
      <c r="D6916" s="45">
        <v>40</v>
      </c>
      <c r="E6916" s="45">
        <v>6.2002312600000003E-3</v>
      </c>
      <c r="F6916" s="45">
        <v>1.0468747800000001E-3</v>
      </c>
      <c r="G6916" s="45">
        <v>1.259259E-3</v>
      </c>
      <c r="H6916" s="45">
        <v>3.8940969500000002E-3</v>
      </c>
    </row>
    <row r="6917" spans="1:8" x14ac:dyDescent="0.35">
      <c r="A6917" s="45" t="s">
        <v>171</v>
      </c>
      <c r="B6917" s="45" t="s">
        <v>72</v>
      </c>
      <c r="C6917" s="45" t="s">
        <v>46</v>
      </c>
      <c r="D6917" s="45">
        <v>162</v>
      </c>
      <c r="E6917" s="45">
        <v>7.9213818000000002E-3</v>
      </c>
      <c r="F6917" s="45">
        <v>1.1344733600000001E-3</v>
      </c>
      <c r="G6917" s="45">
        <v>1.3220876800000001E-3</v>
      </c>
      <c r="H6917" s="45">
        <v>5.4648203000000001E-3</v>
      </c>
    </row>
    <row r="6918" spans="1:8" x14ac:dyDescent="0.35">
      <c r="A6918" s="45" t="s">
        <v>171</v>
      </c>
      <c r="B6918" s="45" t="s">
        <v>73</v>
      </c>
      <c r="C6918" s="45" t="s">
        <v>46</v>
      </c>
      <c r="D6918" s="45">
        <v>22</v>
      </c>
      <c r="E6918" s="45">
        <v>7.5468221800000001E-3</v>
      </c>
      <c r="F6918" s="45">
        <v>8.1912855999999995E-4</v>
      </c>
      <c r="G6918" s="45">
        <v>1.31102673E-3</v>
      </c>
      <c r="H6918" s="45">
        <v>5.4166664399999996E-3</v>
      </c>
    </row>
    <row r="6919" spans="1:8" x14ac:dyDescent="0.35">
      <c r="A6919" s="45" t="s">
        <v>171</v>
      </c>
      <c r="B6919" s="45" t="s">
        <v>72</v>
      </c>
      <c r="C6919" s="45" t="s">
        <v>47</v>
      </c>
      <c r="D6919" s="45">
        <v>139</v>
      </c>
      <c r="E6919" s="45">
        <v>8.1651343300000005E-3</v>
      </c>
      <c r="F6919" s="45">
        <v>2.9159980999999999E-4</v>
      </c>
      <c r="G6919" s="45">
        <v>1.76708609E-3</v>
      </c>
      <c r="H6919" s="45">
        <v>6.0950404200000004E-3</v>
      </c>
    </row>
    <row r="6920" spans="1:8" x14ac:dyDescent="0.35">
      <c r="A6920" s="45" t="s">
        <v>171</v>
      </c>
      <c r="B6920" s="45" t="s">
        <v>73</v>
      </c>
      <c r="C6920" s="45" t="s">
        <v>47</v>
      </c>
      <c r="D6920" s="45">
        <v>18</v>
      </c>
      <c r="E6920" s="45">
        <v>5.0360080199999997E-3</v>
      </c>
      <c r="F6920" s="45">
        <v>2.3148132000000001E-4</v>
      </c>
      <c r="G6920" s="45">
        <v>6.7322507E-4</v>
      </c>
      <c r="H6920" s="45">
        <v>4.1197272300000001E-3</v>
      </c>
    </row>
    <row r="6921" spans="1:8" x14ac:dyDescent="0.35">
      <c r="A6921" s="45" t="s">
        <v>171</v>
      </c>
      <c r="B6921" s="45" t="s">
        <v>72</v>
      </c>
      <c r="C6921" s="45" t="s">
        <v>48</v>
      </c>
      <c r="D6921" s="45">
        <v>289</v>
      </c>
      <c r="E6921" s="45">
        <v>5.9951698799999998E-3</v>
      </c>
      <c r="F6921" s="45">
        <v>9.9316745000000003E-4</v>
      </c>
      <c r="G6921" s="45">
        <v>7.8175037000000004E-4</v>
      </c>
      <c r="H6921" s="45">
        <v>4.2202515799999998E-3</v>
      </c>
    </row>
    <row r="6922" spans="1:8" x14ac:dyDescent="0.35">
      <c r="A6922" s="45" t="s">
        <v>171</v>
      </c>
      <c r="B6922" s="45" t="s">
        <v>73</v>
      </c>
      <c r="C6922" s="45" t="s">
        <v>48</v>
      </c>
      <c r="D6922" s="45">
        <v>16</v>
      </c>
      <c r="E6922" s="45">
        <v>6.4908851900000002E-3</v>
      </c>
      <c r="F6922" s="45">
        <v>9.5486089E-4</v>
      </c>
      <c r="G6922" s="45">
        <v>8.1958887999999995E-4</v>
      </c>
      <c r="H6922" s="45">
        <v>4.7164349699999998E-3</v>
      </c>
    </row>
    <row r="6923" spans="1:8" x14ac:dyDescent="0.35">
      <c r="A6923" s="45" t="s">
        <v>171</v>
      </c>
      <c r="B6923" s="45" t="s">
        <v>72</v>
      </c>
      <c r="C6923" s="45" t="s">
        <v>49</v>
      </c>
      <c r="D6923" s="45">
        <v>331</v>
      </c>
      <c r="E6923" s="45">
        <v>8.3999801699999998E-3</v>
      </c>
      <c r="F6923" s="45">
        <v>1.16824692E-3</v>
      </c>
      <c r="G6923" s="45">
        <v>1.2792671300000001E-3</v>
      </c>
      <c r="H6923" s="45">
        <v>5.9410314300000003E-3</v>
      </c>
    </row>
    <row r="6924" spans="1:8" x14ac:dyDescent="0.35">
      <c r="A6924" s="45" t="s">
        <v>171</v>
      </c>
      <c r="B6924" s="45" t="s">
        <v>73</v>
      </c>
      <c r="C6924" s="45" t="s">
        <v>49</v>
      </c>
      <c r="D6924" s="45">
        <v>20</v>
      </c>
      <c r="E6924" s="45">
        <v>7.9010413799999995E-3</v>
      </c>
      <c r="F6924" s="45">
        <v>1.3437497799999999E-3</v>
      </c>
      <c r="G6924" s="45">
        <v>1.2384256900000001E-3</v>
      </c>
      <c r="H6924" s="45">
        <v>5.3072914800000003E-3</v>
      </c>
    </row>
    <row r="6925" spans="1:8" x14ac:dyDescent="0.35">
      <c r="A6925" s="45" t="s">
        <v>171</v>
      </c>
      <c r="B6925" s="45" t="s">
        <v>72</v>
      </c>
      <c r="C6925" s="45" t="s">
        <v>50</v>
      </c>
      <c r="D6925" s="45">
        <v>169</v>
      </c>
      <c r="E6925" s="45">
        <v>7.6401898700000003E-3</v>
      </c>
      <c r="F6925" s="45">
        <v>6.5835226999999997E-4</v>
      </c>
      <c r="G6925" s="45">
        <v>1.98019372E-3</v>
      </c>
      <c r="H6925" s="45">
        <v>5.0016433900000002E-3</v>
      </c>
    </row>
    <row r="6926" spans="1:8" x14ac:dyDescent="0.35">
      <c r="A6926" s="45" t="s">
        <v>171</v>
      </c>
      <c r="B6926" s="45" t="s">
        <v>73</v>
      </c>
      <c r="C6926" s="45" t="s">
        <v>50</v>
      </c>
      <c r="D6926" s="45">
        <v>10</v>
      </c>
      <c r="E6926" s="45">
        <v>7.9710645100000005E-3</v>
      </c>
      <c r="F6926" s="45">
        <v>9.9884242000000006E-4</v>
      </c>
      <c r="G6926" s="45">
        <v>1.77199048E-3</v>
      </c>
      <c r="H6926" s="45">
        <v>5.2002312400000004E-3</v>
      </c>
    </row>
    <row r="6927" spans="1:8" x14ac:dyDescent="0.35">
      <c r="A6927" s="45" t="s">
        <v>171</v>
      </c>
      <c r="B6927" s="45" t="s">
        <v>72</v>
      </c>
      <c r="C6927" s="45" t="s">
        <v>51</v>
      </c>
      <c r="D6927" s="45">
        <v>203</v>
      </c>
      <c r="E6927" s="45">
        <v>6.8216336299999998E-3</v>
      </c>
      <c r="F6927" s="45">
        <v>9.804891799999999E-4</v>
      </c>
      <c r="G6927" s="45">
        <v>7.3178912E-4</v>
      </c>
      <c r="H6927" s="45">
        <v>5.1093548100000002E-3</v>
      </c>
    </row>
    <row r="6928" spans="1:8" x14ac:dyDescent="0.35">
      <c r="A6928" s="45" t="s">
        <v>171</v>
      </c>
      <c r="B6928" s="45" t="s">
        <v>73</v>
      </c>
      <c r="C6928" s="45" t="s">
        <v>51</v>
      </c>
      <c r="D6928" s="45">
        <v>28</v>
      </c>
      <c r="E6928" s="45">
        <v>6.9527113999999996E-3</v>
      </c>
      <c r="F6928" s="45">
        <v>1.07804215E-3</v>
      </c>
      <c r="G6928" s="45">
        <v>8.9327025000000002E-4</v>
      </c>
      <c r="H6928" s="45">
        <v>4.9813986299999998E-3</v>
      </c>
    </row>
    <row r="6929" spans="1:8" x14ac:dyDescent="0.35">
      <c r="A6929" s="45" t="s">
        <v>171</v>
      </c>
      <c r="B6929" s="45" t="s">
        <v>72</v>
      </c>
      <c r="C6929" s="45" t="s">
        <v>52</v>
      </c>
      <c r="D6929" s="45">
        <v>221</v>
      </c>
      <c r="E6929" s="45">
        <v>4.9515038600000004E-3</v>
      </c>
      <c r="F6929" s="45">
        <v>8.5826185999999995E-4</v>
      </c>
      <c r="G6929" s="45">
        <v>4.4531357000000002E-4</v>
      </c>
      <c r="H6929" s="45">
        <v>3.6479279500000001E-3</v>
      </c>
    </row>
    <row r="6930" spans="1:8" x14ac:dyDescent="0.35">
      <c r="A6930" s="45" t="s">
        <v>171</v>
      </c>
      <c r="B6930" s="45" t="s">
        <v>73</v>
      </c>
      <c r="C6930" s="45" t="s">
        <v>52</v>
      </c>
      <c r="D6930" s="45">
        <v>31</v>
      </c>
      <c r="E6930" s="45">
        <v>3.97364078E-3</v>
      </c>
      <c r="F6930" s="45">
        <v>7.3402011000000004E-4</v>
      </c>
      <c r="G6930" s="45">
        <v>3.9314488000000001E-4</v>
      </c>
      <c r="H6930" s="45">
        <v>2.8464753300000002E-3</v>
      </c>
    </row>
    <row r="6931" spans="1:8" x14ac:dyDescent="0.35">
      <c r="A6931" s="45" t="s">
        <v>171</v>
      </c>
      <c r="B6931" s="45" t="s">
        <v>72</v>
      </c>
      <c r="C6931" s="45" t="s">
        <v>53</v>
      </c>
      <c r="D6931" s="45">
        <v>99</v>
      </c>
      <c r="E6931" s="45">
        <v>6.9656048900000002E-3</v>
      </c>
      <c r="F6931" s="45">
        <v>1.0193366299999999E-3</v>
      </c>
      <c r="G6931" s="45">
        <v>1.14957421E-3</v>
      </c>
      <c r="H6931" s="45">
        <v>4.7966935299999999E-3</v>
      </c>
    </row>
    <row r="6932" spans="1:8" x14ac:dyDescent="0.35">
      <c r="A6932" s="45" t="s">
        <v>171</v>
      </c>
      <c r="B6932" s="45" t="s">
        <v>73</v>
      </c>
      <c r="C6932" s="45" t="s">
        <v>53</v>
      </c>
      <c r="D6932" s="45">
        <v>6</v>
      </c>
      <c r="E6932" s="45">
        <v>7.5694441999999999E-3</v>
      </c>
      <c r="F6932" s="45">
        <v>7.2530832000000005E-4</v>
      </c>
      <c r="G6932" s="45">
        <v>1.3888885300000001E-3</v>
      </c>
      <c r="H6932" s="45">
        <v>5.45524675E-3</v>
      </c>
    </row>
    <row r="6933" spans="1:8" x14ac:dyDescent="0.35">
      <c r="A6933" s="45" t="s">
        <v>171</v>
      </c>
      <c r="B6933" s="45" t="s">
        <v>72</v>
      </c>
      <c r="C6933" s="45" t="s">
        <v>54</v>
      </c>
      <c r="D6933" s="45">
        <v>549</v>
      </c>
      <c r="E6933" s="45">
        <v>4.9880672900000003E-3</v>
      </c>
      <c r="F6933" s="45">
        <v>1.2043569899999999E-3</v>
      </c>
      <c r="G6933" s="45">
        <v>5.9017214000000001E-4</v>
      </c>
      <c r="H6933" s="45">
        <v>3.1821111699999998E-3</v>
      </c>
    </row>
    <row r="6934" spans="1:8" x14ac:dyDescent="0.35">
      <c r="A6934" s="45" t="s">
        <v>171</v>
      </c>
      <c r="B6934" s="45" t="s">
        <v>73</v>
      </c>
      <c r="C6934" s="45" t="s">
        <v>54</v>
      </c>
      <c r="D6934" s="45">
        <v>50</v>
      </c>
      <c r="E6934" s="45">
        <v>4.8798608899999997E-3</v>
      </c>
      <c r="F6934" s="45">
        <v>1.2307868E-3</v>
      </c>
      <c r="G6934" s="45">
        <v>6.0370341999999998E-4</v>
      </c>
      <c r="H6934" s="45">
        <v>3.03425902E-3</v>
      </c>
    </row>
    <row r="6935" spans="1:8" x14ac:dyDescent="0.35">
      <c r="A6935" s="45" t="s">
        <v>171</v>
      </c>
      <c r="B6935" s="45" t="s">
        <v>72</v>
      </c>
      <c r="C6935" s="45" t="s">
        <v>55</v>
      </c>
      <c r="D6935" s="45">
        <v>139</v>
      </c>
      <c r="E6935" s="45">
        <v>5.9755526400000003E-3</v>
      </c>
      <c r="F6935" s="45">
        <v>9.4557661999999996E-4</v>
      </c>
      <c r="G6935" s="45">
        <v>8.235909E-4</v>
      </c>
      <c r="H6935" s="45">
        <v>4.2063846599999996E-3</v>
      </c>
    </row>
    <row r="6936" spans="1:8" x14ac:dyDescent="0.35">
      <c r="A6936" s="45" t="s">
        <v>171</v>
      </c>
      <c r="B6936" s="45" t="s">
        <v>73</v>
      </c>
      <c r="C6936" s="45" t="s">
        <v>55</v>
      </c>
      <c r="D6936" s="45">
        <v>32</v>
      </c>
      <c r="E6936" s="45">
        <v>6.7050055900000002E-3</v>
      </c>
      <c r="F6936" s="45">
        <v>1.46701368E-3</v>
      </c>
      <c r="G6936" s="45">
        <v>1.1465564600000001E-3</v>
      </c>
      <c r="H6936" s="45">
        <v>4.0914349300000003E-3</v>
      </c>
    </row>
    <row r="6937" spans="1:8" x14ac:dyDescent="0.35">
      <c r="A6937" s="45" t="s">
        <v>171</v>
      </c>
      <c r="B6937" s="45" t="s">
        <v>72</v>
      </c>
      <c r="C6937" s="45" t="s">
        <v>56</v>
      </c>
      <c r="D6937" s="45">
        <v>507</v>
      </c>
      <c r="E6937" s="45">
        <v>5.8213252800000002E-3</v>
      </c>
      <c r="F6937" s="45">
        <v>1.04315028E-3</v>
      </c>
      <c r="G6937" s="45">
        <v>8.3461150000000003E-4</v>
      </c>
      <c r="H6937" s="45">
        <v>3.9435630299999996E-3</v>
      </c>
    </row>
    <row r="6938" spans="1:8" x14ac:dyDescent="0.35">
      <c r="A6938" s="45" t="s">
        <v>171</v>
      </c>
      <c r="B6938" s="45" t="s">
        <v>73</v>
      </c>
      <c r="C6938" s="45" t="s">
        <v>56</v>
      </c>
      <c r="D6938" s="45">
        <v>30</v>
      </c>
      <c r="E6938" s="45">
        <v>5.1724534600000004E-3</v>
      </c>
      <c r="F6938" s="45">
        <v>1.3136571900000001E-3</v>
      </c>
      <c r="G6938" s="45">
        <v>7.2530838999999999E-4</v>
      </c>
      <c r="H6938" s="45">
        <v>3.1334874E-3</v>
      </c>
    </row>
    <row r="6939" spans="1:8" x14ac:dyDescent="0.35">
      <c r="A6939" s="45" t="s">
        <v>173</v>
      </c>
      <c r="B6939" s="45" t="s">
        <v>72</v>
      </c>
      <c r="C6939" s="45" t="s">
        <v>9</v>
      </c>
      <c r="D6939" s="45">
        <v>11411</v>
      </c>
      <c r="E6939" s="45">
        <v>6.3227152900000002E-3</v>
      </c>
      <c r="F6939" s="45">
        <v>9.7042972999999999E-4</v>
      </c>
      <c r="G6939" s="45">
        <v>1.0253231499999999E-3</v>
      </c>
      <c r="H6939" s="45">
        <v>4.3259790800000003E-3</v>
      </c>
    </row>
    <row r="6940" spans="1:8" x14ac:dyDescent="0.35">
      <c r="A6940" s="45" t="s">
        <v>173</v>
      </c>
      <c r="B6940" s="45" t="s">
        <v>73</v>
      </c>
      <c r="C6940" s="45" t="s">
        <v>9</v>
      </c>
      <c r="D6940" s="45">
        <v>1306</v>
      </c>
      <c r="E6940" s="45">
        <v>5.9514400400000004E-3</v>
      </c>
      <c r="F6940" s="45">
        <v>1.00269919E-3</v>
      </c>
      <c r="G6940" s="45">
        <v>1.0448479600000001E-3</v>
      </c>
      <c r="H6940" s="45">
        <v>3.90329864E-3</v>
      </c>
    </row>
    <row r="6941" spans="1:8" x14ac:dyDescent="0.35">
      <c r="A6941" s="45" t="s">
        <v>173</v>
      </c>
      <c r="B6941" s="45" t="s">
        <v>72</v>
      </c>
      <c r="C6941" s="45" t="s">
        <v>14</v>
      </c>
      <c r="D6941" s="45">
        <v>248</v>
      </c>
      <c r="E6941" s="45">
        <v>6.2575602500000004E-3</v>
      </c>
      <c r="F6941" s="45">
        <v>1.4439588199999999E-3</v>
      </c>
      <c r="G6941" s="45">
        <v>8.3963349999999996E-4</v>
      </c>
      <c r="H6941" s="45">
        <v>3.9739674200000002E-3</v>
      </c>
    </row>
    <row r="6942" spans="1:8" x14ac:dyDescent="0.35">
      <c r="A6942" s="45" t="s">
        <v>173</v>
      </c>
      <c r="B6942" s="45" t="s">
        <v>73</v>
      </c>
      <c r="C6942" s="45" t="s">
        <v>14</v>
      </c>
      <c r="D6942" s="45">
        <v>32</v>
      </c>
      <c r="E6942" s="45">
        <v>6.6771554399999997E-3</v>
      </c>
      <c r="F6942" s="45">
        <v>1.5928817E-3</v>
      </c>
      <c r="G6942" s="45">
        <v>1.0304540499999999E-3</v>
      </c>
      <c r="H6942" s="45">
        <v>4.0538192200000002E-3</v>
      </c>
    </row>
    <row r="6943" spans="1:8" x14ac:dyDescent="0.35">
      <c r="A6943" s="45" t="s">
        <v>173</v>
      </c>
      <c r="B6943" s="45" t="s">
        <v>72</v>
      </c>
      <c r="C6943" s="45" t="s">
        <v>15</v>
      </c>
      <c r="D6943" s="45">
        <v>131</v>
      </c>
      <c r="E6943" s="45">
        <v>5.5271060600000001E-3</v>
      </c>
      <c r="F6943" s="45">
        <v>8.6063375999999997E-4</v>
      </c>
      <c r="G6943" s="45">
        <v>9.3705801000000001E-4</v>
      </c>
      <c r="H6943" s="45">
        <v>3.7294138200000002E-3</v>
      </c>
    </row>
    <row r="6944" spans="1:8" x14ac:dyDescent="0.35">
      <c r="A6944" s="45" t="s">
        <v>173</v>
      </c>
      <c r="B6944" s="45" t="s">
        <v>73</v>
      </c>
      <c r="C6944" s="45" t="s">
        <v>15</v>
      </c>
      <c r="D6944" s="45">
        <v>11</v>
      </c>
      <c r="E6944" s="45">
        <v>5.7922977800000004E-3</v>
      </c>
      <c r="F6944" s="45">
        <v>8.3333294000000004E-4</v>
      </c>
      <c r="G6944" s="45">
        <v>1.3499577599999999E-3</v>
      </c>
      <c r="H6944" s="45">
        <v>3.6090065500000001E-3</v>
      </c>
    </row>
    <row r="6945" spans="1:8" x14ac:dyDescent="0.35">
      <c r="A6945" s="45" t="s">
        <v>173</v>
      </c>
      <c r="B6945" s="45" t="s">
        <v>72</v>
      </c>
      <c r="C6945" s="45" t="s">
        <v>16</v>
      </c>
      <c r="D6945" s="45">
        <v>124</v>
      </c>
      <c r="E6945" s="45">
        <v>5.9854761700000002E-3</v>
      </c>
      <c r="F6945" s="45">
        <v>1.08142897E-3</v>
      </c>
      <c r="G6945" s="45">
        <v>6.1174557000000002E-4</v>
      </c>
      <c r="H6945" s="45">
        <v>4.2923011299999996E-3</v>
      </c>
    </row>
    <row r="6946" spans="1:8" x14ac:dyDescent="0.35">
      <c r="A6946" s="45" t="s">
        <v>173</v>
      </c>
      <c r="B6946" s="45" t="s">
        <v>73</v>
      </c>
      <c r="C6946" s="45" t="s">
        <v>16</v>
      </c>
      <c r="D6946" s="45">
        <v>16</v>
      </c>
      <c r="E6946" s="45">
        <v>5.6257230399999998E-3</v>
      </c>
      <c r="F6946" s="45">
        <v>1.01417799E-3</v>
      </c>
      <c r="G6946" s="45">
        <v>4.8249399999999998E-4</v>
      </c>
      <c r="H6946" s="45">
        <v>4.1290505999999998E-3</v>
      </c>
    </row>
    <row r="6947" spans="1:8" x14ac:dyDescent="0.35">
      <c r="A6947" s="45" t="s">
        <v>173</v>
      </c>
      <c r="B6947" s="45" t="s">
        <v>72</v>
      </c>
      <c r="C6947" s="45" t="s">
        <v>17</v>
      </c>
      <c r="D6947" s="45">
        <v>261</v>
      </c>
      <c r="E6947" s="45">
        <v>6.84107573E-3</v>
      </c>
      <c r="F6947" s="45">
        <v>8.5945238000000002E-4</v>
      </c>
      <c r="G6947" s="45">
        <v>8.5404226E-4</v>
      </c>
      <c r="H6947" s="45">
        <v>5.1275806299999997E-3</v>
      </c>
    </row>
    <row r="6948" spans="1:8" x14ac:dyDescent="0.35">
      <c r="A6948" s="45" t="s">
        <v>173</v>
      </c>
      <c r="B6948" s="45" t="s">
        <v>73</v>
      </c>
      <c r="C6948" s="45" t="s">
        <v>17</v>
      </c>
      <c r="D6948" s="45">
        <v>18</v>
      </c>
      <c r="E6948" s="45">
        <v>6.8859307799999997E-3</v>
      </c>
      <c r="F6948" s="45">
        <v>9.6064787000000001E-4</v>
      </c>
      <c r="G6948" s="45">
        <v>8.3590507999999997E-4</v>
      </c>
      <c r="H6948" s="45">
        <v>5.0893772999999996E-3</v>
      </c>
    </row>
    <row r="6949" spans="1:8" x14ac:dyDescent="0.35">
      <c r="A6949" s="45" t="s">
        <v>173</v>
      </c>
      <c r="B6949" s="45" t="s">
        <v>72</v>
      </c>
      <c r="C6949" s="45" t="s">
        <v>18</v>
      </c>
      <c r="D6949" s="45">
        <v>170</v>
      </c>
      <c r="E6949" s="45">
        <v>7.1539349600000003E-3</v>
      </c>
      <c r="F6949" s="45">
        <v>7.9261960000000004E-4</v>
      </c>
      <c r="G6949" s="45">
        <v>1.2981343099999999E-3</v>
      </c>
      <c r="H6949" s="45">
        <v>5.0631805899999998E-3</v>
      </c>
    </row>
    <row r="6950" spans="1:8" x14ac:dyDescent="0.35">
      <c r="A6950" s="45" t="s">
        <v>173</v>
      </c>
      <c r="B6950" s="45" t="s">
        <v>73</v>
      </c>
      <c r="C6950" s="45" t="s">
        <v>18</v>
      </c>
      <c r="D6950" s="45">
        <v>23</v>
      </c>
      <c r="E6950" s="45">
        <v>6.3300118300000001E-3</v>
      </c>
      <c r="F6950" s="45">
        <v>9.6165442999999995E-4</v>
      </c>
      <c r="G6950" s="45">
        <v>1.8126003799999999E-3</v>
      </c>
      <c r="H6950" s="45">
        <v>3.5557565700000001E-3</v>
      </c>
    </row>
    <row r="6951" spans="1:8" x14ac:dyDescent="0.35">
      <c r="A6951" s="45" t="s">
        <v>173</v>
      </c>
      <c r="B6951" s="45" t="s">
        <v>72</v>
      </c>
      <c r="C6951" s="45" t="s">
        <v>19</v>
      </c>
      <c r="D6951" s="45">
        <v>191</v>
      </c>
      <c r="E6951" s="45">
        <v>6.9955276900000004E-3</v>
      </c>
      <c r="F6951" s="45">
        <v>1.0279108300000001E-3</v>
      </c>
      <c r="G6951" s="45">
        <v>9.2192629999999999E-4</v>
      </c>
      <c r="H6951" s="45">
        <v>5.0456900899999999E-3</v>
      </c>
    </row>
    <row r="6952" spans="1:8" x14ac:dyDescent="0.35">
      <c r="A6952" s="45" t="s">
        <v>173</v>
      </c>
      <c r="B6952" s="45" t="s">
        <v>73</v>
      </c>
      <c r="C6952" s="45" t="s">
        <v>19</v>
      </c>
      <c r="D6952" s="45">
        <v>15</v>
      </c>
      <c r="E6952" s="45">
        <v>5.77469106E-3</v>
      </c>
      <c r="F6952" s="45">
        <v>1.0162034200000001E-3</v>
      </c>
      <c r="G6952" s="45">
        <v>9.4907387999999999E-4</v>
      </c>
      <c r="H6952" s="45">
        <v>3.80941328E-3</v>
      </c>
    </row>
    <row r="6953" spans="1:8" x14ac:dyDescent="0.35">
      <c r="A6953" s="45" t="s">
        <v>173</v>
      </c>
      <c r="B6953" s="45" t="s">
        <v>72</v>
      </c>
      <c r="C6953" s="45" t="s">
        <v>20</v>
      </c>
      <c r="D6953" s="45">
        <v>181</v>
      </c>
      <c r="E6953" s="45">
        <v>5.2857067299999999E-3</v>
      </c>
      <c r="F6953" s="45">
        <v>8.8448922000000001E-4</v>
      </c>
      <c r="G6953" s="45">
        <v>5.7198923000000002E-4</v>
      </c>
      <c r="H6953" s="45">
        <v>3.8292278299999999E-3</v>
      </c>
    </row>
    <row r="6954" spans="1:8" x14ac:dyDescent="0.35">
      <c r="A6954" s="45" t="s">
        <v>173</v>
      </c>
      <c r="B6954" s="45" t="s">
        <v>73</v>
      </c>
      <c r="C6954" s="45" t="s">
        <v>20</v>
      </c>
      <c r="D6954" s="45">
        <v>12</v>
      </c>
      <c r="E6954" s="45">
        <v>5.0868053200000003E-3</v>
      </c>
      <c r="F6954" s="45">
        <v>1.1323300300000001E-3</v>
      </c>
      <c r="G6954" s="45">
        <v>6.0956764000000003E-4</v>
      </c>
      <c r="H6954" s="45">
        <v>3.3449071099999998E-3</v>
      </c>
    </row>
    <row r="6955" spans="1:8" x14ac:dyDescent="0.35">
      <c r="A6955" s="45" t="s">
        <v>173</v>
      </c>
      <c r="B6955" s="45" t="s">
        <v>72</v>
      </c>
      <c r="C6955" s="45" t="s">
        <v>21</v>
      </c>
      <c r="D6955" s="45">
        <v>108</v>
      </c>
      <c r="E6955" s="45">
        <v>8.2582087799999999E-3</v>
      </c>
      <c r="F6955" s="45">
        <v>1.0253769799999999E-3</v>
      </c>
      <c r="G6955" s="45">
        <v>1.86792671E-3</v>
      </c>
      <c r="H6955" s="45">
        <v>5.3649045799999996E-3</v>
      </c>
    </row>
    <row r="6956" spans="1:8" x14ac:dyDescent="0.35">
      <c r="A6956" s="45" t="s">
        <v>173</v>
      </c>
      <c r="B6956" s="45" t="s">
        <v>73</v>
      </c>
      <c r="C6956" s="45" t="s">
        <v>21</v>
      </c>
      <c r="D6956" s="45">
        <v>16</v>
      </c>
      <c r="E6956" s="45">
        <v>7.3480900900000003E-3</v>
      </c>
      <c r="F6956" s="45">
        <v>1.05613406E-3</v>
      </c>
      <c r="G6956" s="45">
        <v>1.02719882E-3</v>
      </c>
      <c r="H6956" s="45">
        <v>5.2647567600000002E-3</v>
      </c>
    </row>
    <row r="6957" spans="1:8" x14ac:dyDescent="0.35">
      <c r="A6957" s="45" t="s">
        <v>173</v>
      </c>
      <c r="B6957" s="45" t="s">
        <v>72</v>
      </c>
      <c r="C6957" s="45" t="s">
        <v>22</v>
      </c>
      <c r="D6957" s="45">
        <v>94</v>
      </c>
      <c r="E6957" s="45">
        <v>7.8661837399999993E-3</v>
      </c>
      <c r="F6957" s="45">
        <v>1.04806912E-3</v>
      </c>
      <c r="G6957" s="45">
        <v>1.5948825100000001E-3</v>
      </c>
      <c r="H6957" s="45">
        <v>5.2232316500000001E-3</v>
      </c>
    </row>
    <row r="6958" spans="1:8" x14ac:dyDescent="0.35">
      <c r="A6958" s="45" t="s">
        <v>173</v>
      </c>
      <c r="B6958" s="45" t="s">
        <v>73</v>
      </c>
      <c r="C6958" s="45" t="s">
        <v>22</v>
      </c>
      <c r="D6958" s="45">
        <v>16</v>
      </c>
      <c r="E6958" s="45">
        <v>8.2067416599999991E-3</v>
      </c>
      <c r="F6958" s="45">
        <v>9.6354147999999998E-4</v>
      </c>
      <c r="G6958" s="45">
        <v>1.15740728E-3</v>
      </c>
      <c r="H6958" s="45">
        <v>6.0857925300000001E-3</v>
      </c>
    </row>
    <row r="6959" spans="1:8" x14ac:dyDescent="0.35">
      <c r="A6959" s="45" t="s">
        <v>173</v>
      </c>
      <c r="B6959" s="45" t="s">
        <v>72</v>
      </c>
      <c r="C6959" s="45" t="s">
        <v>23</v>
      </c>
      <c r="D6959" s="45">
        <v>173</v>
      </c>
      <c r="E6959" s="45">
        <v>7.0227197199999999E-3</v>
      </c>
      <c r="F6959" s="45">
        <v>9.7556707000000004E-4</v>
      </c>
      <c r="G6959" s="45">
        <v>1.5277775600000001E-3</v>
      </c>
      <c r="H6959" s="45">
        <v>4.5193746399999997E-3</v>
      </c>
    </row>
    <row r="6960" spans="1:8" x14ac:dyDescent="0.35">
      <c r="A6960" s="45" t="s">
        <v>173</v>
      </c>
      <c r="B6960" s="45" t="s">
        <v>73</v>
      </c>
      <c r="C6960" s="45" t="s">
        <v>23</v>
      </c>
      <c r="D6960" s="45">
        <v>16</v>
      </c>
      <c r="E6960" s="45">
        <v>9.0067994700000001E-3</v>
      </c>
      <c r="F6960" s="45">
        <v>8.5286436000000002E-4</v>
      </c>
      <c r="G6960" s="45">
        <v>1.7397277699999999E-3</v>
      </c>
      <c r="H6960" s="45">
        <v>6.41420698E-3</v>
      </c>
    </row>
    <row r="6961" spans="1:8" x14ac:dyDescent="0.35">
      <c r="A6961" s="45" t="s">
        <v>173</v>
      </c>
      <c r="B6961" s="45" t="s">
        <v>72</v>
      </c>
      <c r="C6961" s="45" t="s">
        <v>24</v>
      </c>
      <c r="D6961" s="45">
        <v>367</v>
      </c>
      <c r="E6961" s="45">
        <v>7.0093157799999998E-3</v>
      </c>
      <c r="F6961" s="45">
        <v>6.8189246999999999E-4</v>
      </c>
      <c r="G6961" s="45">
        <v>1.77190534E-3</v>
      </c>
      <c r="H6961" s="45">
        <v>4.5555174800000001E-3</v>
      </c>
    </row>
    <row r="6962" spans="1:8" x14ac:dyDescent="0.35">
      <c r="A6962" s="45" t="s">
        <v>173</v>
      </c>
      <c r="B6962" s="45" t="s">
        <v>73</v>
      </c>
      <c r="C6962" s="45" t="s">
        <v>24</v>
      </c>
      <c r="D6962" s="45">
        <v>56</v>
      </c>
      <c r="E6962" s="45">
        <v>6.1594739500000001E-3</v>
      </c>
      <c r="F6962" s="45">
        <v>6.0226496999999995E-4</v>
      </c>
      <c r="G6962" s="45">
        <v>1.6780337900000001E-3</v>
      </c>
      <c r="H6962" s="45">
        <v>3.8791747100000002E-3</v>
      </c>
    </row>
    <row r="6963" spans="1:8" x14ac:dyDescent="0.35">
      <c r="A6963" s="45" t="s">
        <v>173</v>
      </c>
      <c r="B6963" s="45" t="s">
        <v>72</v>
      </c>
      <c r="C6963" s="45" t="s">
        <v>25</v>
      </c>
      <c r="D6963" s="45">
        <v>333</v>
      </c>
      <c r="E6963" s="45">
        <v>8.0620896299999998E-3</v>
      </c>
      <c r="F6963" s="45">
        <v>8.2519997000000001E-4</v>
      </c>
      <c r="G6963" s="45">
        <v>2.18270329E-3</v>
      </c>
      <c r="H6963" s="45">
        <v>5.0541859E-3</v>
      </c>
    </row>
    <row r="6964" spans="1:8" x14ac:dyDescent="0.35">
      <c r="A6964" s="45" t="s">
        <v>173</v>
      </c>
      <c r="B6964" s="45" t="s">
        <v>73</v>
      </c>
      <c r="C6964" s="45" t="s">
        <v>25</v>
      </c>
      <c r="D6964" s="45">
        <v>48</v>
      </c>
      <c r="E6964" s="45">
        <v>6.5405572499999997E-3</v>
      </c>
      <c r="F6964" s="45">
        <v>7.9885202999999995E-4</v>
      </c>
      <c r="G6964" s="45">
        <v>1.3230611300000001E-3</v>
      </c>
      <c r="H6964" s="45">
        <v>4.4186436499999999E-3</v>
      </c>
    </row>
    <row r="6965" spans="1:8" x14ac:dyDescent="0.35">
      <c r="A6965" s="45" t="s">
        <v>173</v>
      </c>
      <c r="B6965" s="45" t="s">
        <v>72</v>
      </c>
      <c r="C6965" s="45" t="s">
        <v>26</v>
      </c>
      <c r="D6965" s="45">
        <v>204</v>
      </c>
      <c r="E6965" s="45">
        <v>6.08603371E-3</v>
      </c>
      <c r="F6965" s="45">
        <v>5.4358409000000002E-4</v>
      </c>
      <c r="G6965" s="45">
        <v>1.2709352199999999E-3</v>
      </c>
      <c r="H6965" s="45">
        <v>4.2715139399999999E-3</v>
      </c>
    </row>
    <row r="6966" spans="1:8" x14ac:dyDescent="0.35">
      <c r="A6966" s="45" t="s">
        <v>173</v>
      </c>
      <c r="B6966" s="45" t="s">
        <v>73</v>
      </c>
      <c r="C6966" s="45" t="s">
        <v>26</v>
      </c>
      <c r="D6966" s="45">
        <v>7</v>
      </c>
      <c r="E6966" s="45">
        <v>4.8908727099999999E-3</v>
      </c>
      <c r="F6966" s="45">
        <v>6.5972201999999998E-4</v>
      </c>
      <c r="G6966" s="45">
        <v>7.4239404000000001E-4</v>
      </c>
      <c r="H6966" s="45">
        <v>3.4887563399999999E-3</v>
      </c>
    </row>
    <row r="6967" spans="1:8" x14ac:dyDescent="0.35">
      <c r="A6967" s="45" t="s">
        <v>173</v>
      </c>
      <c r="B6967" s="45" t="s">
        <v>72</v>
      </c>
      <c r="C6967" s="45" t="s">
        <v>27</v>
      </c>
      <c r="D6967" s="45">
        <v>166</v>
      </c>
      <c r="E6967" s="45">
        <v>5.9862363500000002E-3</v>
      </c>
      <c r="F6967" s="45">
        <v>9.0954068999999998E-4</v>
      </c>
      <c r="G6967" s="45">
        <v>9.4712156000000003E-4</v>
      </c>
      <c r="H6967" s="45">
        <v>4.1295736400000001E-3</v>
      </c>
    </row>
    <row r="6968" spans="1:8" x14ac:dyDescent="0.35">
      <c r="A6968" s="45" t="s">
        <v>173</v>
      </c>
      <c r="B6968" s="45" t="s">
        <v>73</v>
      </c>
      <c r="C6968" s="45" t="s">
        <v>27</v>
      </c>
      <c r="D6968" s="45">
        <v>31</v>
      </c>
      <c r="E6968" s="45">
        <v>4.9607973E-3</v>
      </c>
      <c r="F6968" s="45">
        <v>1.04278648E-3</v>
      </c>
      <c r="G6968" s="45">
        <v>1.0577208499999999E-3</v>
      </c>
      <c r="H6968" s="45">
        <v>2.8602894800000001E-3</v>
      </c>
    </row>
    <row r="6969" spans="1:8" x14ac:dyDescent="0.35">
      <c r="A6969" s="45" t="s">
        <v>173</v>
      </c>
      <c r="B6969" s="45" t="s">
        <v>72</v>
      </c>
      <c r="C6969" s="45" t="s">
        <v>28</v>
      </c>
      <c r="D6969" s="45">
        <v>269</v>
      </c>
      <c r="E6969" s="45">
        <v>6.8009945399999999E-3</v>
      </c>
      <c r="F6969" s="45">
        <v>9.3758581000000002E-4</v>
      </c>
      <c r="G6969" s="45">
        <v>1.3268877700000001E-3</v>
      </c>
      <c r="H6969" s="45">
        <v>4.5365204900000003E-3</v>
      </c>
    </row>
    <row r="6970" spans="1:8" x14ac:dyDescent="0.35">
      <c r="A6970" s="45" t="s">
        <v>173</v>
      </c>
      <c r="B6970" s="45" t="s">
        <v>73</v>
      </c>
      <c r="C6970" s="45" t="s">
        <v>28</v>
      </c>
      <c r="D6970" s="45">
        <v>46</v>
      </c>
      <c r="E6970" s="45">
        <v>6.9137477899999999E-3</v>
      </c>
      <c r="F6970" s="45">
        <v>8.1672679000000003E-4</v>
      </c>
      <c r="G6970" s="45">
        <v>1.44197837E-3</v>
      </c>
      <c r="H6970" s="45">
        <v>4.6550420199999998E-3</v>
      </c>
    </row>
    <row r="6971" spans="1:8" x14ac:dyDescent="0.35">
      <c r="A6971" s="45" t="s">
        <v>173</v>
      </c>
      <c r="B6971" s="45" t="s">
        <v>72</v>
      </c>
      <c r="C6971" s="45" t="s">
        <v>29</v>
      </c>
      <c r="D6971" s="45">
        <v>106</v>
      </c>
      <c r="E6971" s="45">
        <v>7.5597263900000003E-3</v>
      </c>
      <c r="F6971" s="45">
        <v>9.6850949999999995E-4</v>
      </c>
      <c r="G6971" s="45">
        <v>1.7235541199999999E-3</v>
      </c>
      <c r="H6971" s="45">
        <v>4.8676622399999999E-3</v>
      </c>
    </row>
    <row r="6972" spans="1:8" x14ac:dyDescent="0.35">
      <c r="A6972" s="45" t="s">
        <v>173</v>
      </c>
      <c r="B6972" s="45" t="s">
        <v>73</v>
      </c>
      <c r="C6972" s="45" t="s">
        <v>29</v>
      </c>
      <c r="D6972" s="45">
        <v>18</v>
      </c>
      <c r="E6972" s="45">
        <v>7.5077158100000001E-3</v>
      </c>
      <c r="F6972" s="45">
        <v>1.1098248800000001E-3</v>
      </c>
      <c r="G6972" s="45">
        <v>1.84284957E-3</v>
      </c>
      <c r="H6972" s="45">
        <v>4.5550408899999997E-3</v>
      </c>
    </row>
    <row r="6973" spans="1:8" x14ac:dyDescent="0.35">
      <c r="A6973" s="45" t="s">
        <v>173</v>
      </c>
      <c r="B6973" s="45" t="s">
        <v>72</v>
      </c>
      <c r="C6973" s="45" t="s">
        <v>30</v>
      </c>
      <c r="D6973" s="45">
        <v>1462</v>
      </c>
      <c r="E6973" s="45">
        <v>4.6780235800000002E-3</v>
      </c>
      <c r="F6973" s="45">
        <v>1.0142274899999999E-3</v>
      </c>
      <c r="G6973" s="45">
        <v>6.8795257999999999E-4</v>
      </c>
      <c r="H6973" s="45">
        <v>2.97584303E-3</v>
      </c>
    </row>
    <row r="6974" spans="1:8" x14ac:dyDescent="0.35">
      <c r="A6974" s="45" t="s">
        <v>173</v>
      </c>
      <c r="B6974" s="45" t="s">
        <v>73</v>
      </c>
      <c r="C6974" s="45" t="s">
        <v>30</v>
      </c>
      <c r="D6974" s="45">
        <v>224</v>
      </c>
      <c r="E6974" s="45">
        <v>4.4733277099999998E-3</v>
      </c>
      <c r="F6974" s="45">
        <v>1.0708082900000001E-3</v>
      </c>
      <c r="G6974" s="45">
        <v>6.4964633999999998E-4</v>
      </c>
      <c r="H6974" s="45">
        <v>2.7528726200000001E-3</v>
      </c>
    </row>
    <row r="6975" spans="1:8" x14ac:dyDescent="0.35">
      <c r="A6975" s="45" t="s">
        <v>173</v>
      </c>
      <c r="B6975" s="45" t="s">
        <v>72</v>
      </c>
      <c r="C6975" s="45" t="s">
        <v>31</v>
      </c>
      <c r="D6975" s="45">
        <v>759</v>
      </c>
      <c r="E6975" s="45">
        <v>5.0717315599999998E-3</v>
      </c>
      <c r="F6975" s="45">
        <v>1.0295128899999999E-3</v>
      </c>
      <c r="G6975" s="45">
        <v>4.9574828999999999E-4</v>
      </c>
      <c r="H6975" s="45">
        <v>3.5464698999999999E-3</v>
      </c>
    </row>
    <row r="6976" spans="1:8" x14ac:dyDescent="0.35">
      <c r="A6976" s="45" t="s">
        <v>173</v>
      </c>
      <c r="B6976" s="45" t="s">
        <v>73</v>
      </c>
      <c r="C6976" s="45" t="s">
        <v>31</v>
      </c>
      <c r="D6976" s="45">
        <v>81</v>
      </c>
      <c r="E6976" s="45">
        <v>4.7287948799999997E-3</v>
      </c>
      <c r="F6976" s="45">
        <v>9.5578964999999997E-4</v>
      </c>
      <c r="G6976" s="45">
        <v>5.3355027000000005E-4</v>
      </c>
      <c r="H6976" s="45">
        <v>3.2394544999999999E-3</v>
      </c>
    </row>
    <row r="6977" spans="1:8" x14ac:dyDescent="0.35">
      <c r="A6977" s="45" t="s">
        <v>173</v>
      </c>
      <c r="B6977" s="45" t="s">
        <v>72</v>
      </c>
      <c r="C6977" s="45" t="s">
        <v>159</v>
      </c>
      <c r="D6977" s="45">
        <v>331</v>
      </c>
      <c r="E6977" s="45">
        <v>6.6300210099999998E-3</v>
      </c>
      <c r="F6977" s="45">
        <v>1.1859402300000001E-3</v>
      </c>
      <c r="G6977" s="45">
        <v>8.2644459999999995E-4</v>
      </c>
      <c r="H6977" s="45">
        <v>4.61763569E-3</v>
      </c>
    </row>
    <row r="6978" spans="1:8" x14ac:dyDescent="0.35">
      <c r="A6978" s="45" t="s">
        <v>173</v>
      </c>
      <c r="B6978" s="45" t="s">
        <v>73</v>
      </c>
      <c r="C6978" s="45" t="s">
        <v>159</v>
      </c>
      <c r="D6978" s="45">
        <v>60</v>
      </c>
      <c r="E6978" s="45">
        <v>7.0964503400000002E-3</v>
      </c>
      <c r="F6978" s="45">
        <v>1.2922450799999999E-3</v>
      </c>
      <c r="G6978" s="45">
        <v>1.42708305E-3</v>
      </c>
      <c r="H6978" s="45">
        <v>4.3771216900000002E-3</v>
      </c>
    </row>
    <row r="6979" spans="1:8" x14ac:dyDescent="0.35">
      <c r="A6979" s="45" t="s">
        <v>173</v>
      </c>
      <c r="B6979" s="45" t="s">
        <v>72</v>
      </c>
      <c r="C6979" s="45" t="s">
        <v>33</v>
      </c>
      <c r="D6979" s="45">
        <v>182</v>
      </c>
      <c r="E6979" s="45">
        <v>8.1209933600000003E-3</v>
      </c>
      <c r="F6979" s="45">
        <v>1.0975017999999999E-3</v>
      </c>
      <c r="G6979" s="45">
        <v>1.63569624E-3</v>
      </c>
      <c r="H6979" s="45">
        <v>5.3877948399999997E-3</v>
      </c>
    </row>
    <row r="6980" spans="1:8" x14ac:dyDescent="0.35">
      <c r="A6980" s="45" t="s">
        <v>173</v>
      </c>
      <c r="B6980" s="45" t="s">
        <v>73</v>
      </c>
      <c r="C6980" s="45" t="s">
        <v>33</v>
      </c>
      <c r="D6980" s="45">
        <v>17</v>
      </c>
      <c r="E6980" s="45">
        <v>8.2400597100000007E-3</v>
      </c>
      <c r="F6980" s="45">
        <v>1.1240465199999999E-3</v>
      </c>
      <c r="G6980" s="45">
        <v>1.8300651100000001E-3</v>
      </c>
      <c r="H6980" s="45">
        <v>5.2859474999999998E-3</v>
      </c>
    </row>
    <row r="6981" spans="1:8" x14ac:dyDescent="0.35">
      <c r="A6981" s="45" t="s">
        <v>173</v>
      </c>
      <c r="B6981" s="45" t="s">
        <v>72</v>
      </c>
      <c r="C6981" s="45" t="s">
        <v>34</v>
      </c>
      <c r="D6981" s="45">
        <v>143</v>
      </c>
      <c r="E6981" s="45">
        <v>6.4260389999999997E-3</v>
      </c>
      <c r="F6981" s="45">
        <v>1.19342439E-3</v>
      </c>
      <c r="G6981" s="45">
        <v>7.8015710999999996E-4</v>
      </c>
      <c r="H6981" s="45">
        <v>4.4524570199999999E-3</v>
      </c>
    </row>
    <row r="6982" spans="1:8" x14ac:dyDescent="0.35">
      <c r="A6982" s="45" t="s">
        <v>173</v>
      </c>
      <c r="B6982" s="45" t="s">
        <v>73</v>
      </c>
      <c r="C6982" s="45" t="s">
        <v>34</v>
      </c>
      <c r="D6982" s="45">
        <v>16</v>
      </c>
      <c r="E6982" s="45">
        <v>5.9505205199999996E-3</v>
      </c>
      <c r="F6982" s="45">
        <v>9.2664904000000004E-4</v>
      </c>
      <c r="G6982" s="45">
        <v>8.5865129000000002E-4</v>
      </c>
      <c r="H6982" s="45">
        <v>4.1652195699999998E-3</v>
      </c>
    </row>
    <row r="6983" spans="1:8" x14ac:dyDescent="0.35">
      <c r="A6983" s="45" t="s">
        <v>173</v>
      </c>
      <c r="B6983" s="45" t="s">
        <v>72</v>
      </c>
      <c r="C6983" s="45" t="s">
        <v>35</v>
      </c>
      <c r="D6983" s="45">
        <v>305</v>
      </c>
      <c r="E6983" s="45">
        <v>6.7381221099999996E-3</v>
      </c>
      <c r="F6983" s="45">
        <v>1.02428635E-3</v>
      </c>
      <c r="G6983" s="45">
        <v>1.18685464E-3</v>
      </c>
      <c r="H6983" s="45">
        <v>4.5269806399999999E-3</v>
      </c>
    </row>
    <row r="6984" spans="1:8" x14ac:dyDescent="0.35">
      <c r="A6984" s="45" t="s">
        <v>173</v>
      </c>
      <c r="B6984" s="45" t="s">
        <v>73</v>
      </c>
      <c r="C6984" s="45" t="s">
        <v>35</v>
      </c>
      <c r="D6984" s="45">
        <v>11</v>
      </c>
      <c r="E6984" s="45">
        <v>6.9644357200000003E-3</v>
      </c>
      <c r="F6984" s="45">
        <v>8.5437689000000003E-4</v>
      </c>
      <c r="G6984" s="45">
        <v>1.57091723E-3</v>
      </c>
      <c r="H6984" s="45">
        <v>4.5391410899999996E-3</v>
      </c>
    </row>
    <row r="6985" spans="1:8" x14ac:dyDescent="0.35">
      <c r="A6985" s="45" t="s">
        <v>173</v>
      </c>
      <c r="B6985" s="45" t="s">
        <v>73</v>
      </c>
      <c r="C6985" s="45" t="s">
        <v>57</v>
      </c>
      <c r="D6985" s="45">
        <v>1</v>
      </c>
      <c r="E6985" s="45">
        <v>6.5856479099999999E-3</v>
      </c>
      <c r="F6985" s="45">
        <v>1.65509236E-3</v>
      </c>
      <c r="G6985" s="45">
        <v>2.9398145800000001E-3</v>
      </c>
      <c r="H6985" s="45">
        <v>1.9907402700000002E-3</v>
      </c>
    </row>
    <row r="6986" spans="1:8" x14ac:dyDescent="0.35">
      <c r="A6986" s="45" t="s">
        <v>173</v>
      </c>
      <c r="B6986" s="45" t="s">
        <v>72</v>
      </c>
      <c r="C6986" s="45" t="s">
        <v>36</v>
      </c>
      <c r="D6986" s="45">
        <v>429</v>
      </c>
      <c r="E6986" s="45">
        <v>7.9968216099999996E-3</v>
      </c>
      <c r="F6986" s="45">
        <v>9.789128299999999E-4</v>
      </c>
      <c r="G6986" s="45">
        <v>1.46502392E-3</v>
      </c>
      <c r="H6986" s="45">
        <v>5.5528843800000003E-3</v>
      </c>
    </row>
    <row r="6987" spans="1:8" x14ac:dyDescent="0.35">
      <c r="A6987" s="45" t="s">
        <v>173</v>
      </c>
      <c r="B6987" s="45" t="s">
        <v>73</v>
      </c>
      <c r="C6987" s="45" t="s">
        <v>36</v>
      </c>
      <c r="D6987" s="45">
        <v>25</v>
      </c>
      <c r="E6987" s="45">
        <v>6.6777775499999997E-3</v>
      </c>
      <c r="F6987" s="45">
        <v>1.3046293800000001E-3</v>
      </c>
      <c r="G6987" s="45">
        <v>9.4490712999999995E-4</v>
      </c>
      <c r="H6987" s="45">
        <v>4.4282405199999996E-3</v>
      </c>
    </row>
    <row r="6988" spans="1:8" x14ac:dyDescent="0.35">
      <c r="A6988" s="45" t="s">
        <v>173</v>
      </c>
      <c r="B6988" s="45" t="s">
        <v>72</v>
      </c>
      <c r="C6988" s="45" t="s">
        <v>37</v>
      </c>
      <c r="D6988" s="45">
        <v>403</v>
      </c>
      <c r="E6988" s="45">
        <v>6.02190721E-3</v>
      </c>
      <c r="F6988" s="45">
        <v>1.04910484E-3</v>
      </c>
      <c r="G6988" s="45">
        <v>7.4579517000000002E-4</v>
      </c>
      <c r="H6988" s="45">
        <v>4.2270067E-3</v>
      </c>
    </row>
    <row r="6989" spans="1:8" x14ac:dyDescent="0.35">
      <c r="A6989" s="45" t="s">
        <v>173</v>
      </c>
      <c r="B6989" s="45" t="s">
        <v>73</v>
      </c>
      <c r="C6989" s="45" t="s">
        <v>37</v>
      </c>
      <c r="D6989" s="45">
        <v>48</v>
      </c>
      <c r="E6989" s="45">
        <v>5.9741510300000003E-3</v>
      </c>
      <c r="F6989" s="45">
        <v>9.931999899999999E-4</v>
      </c>
      <c r="G6989" s="45">
        <v>6.6430335999999996E-4</v>
      </c>
      <c r="H6989" s="45">
        <v>4.3166471000000003E-3</v>
      </c>
    </row>
    <row r="6990" spans="1:8" x14ac:dyDescent="0.35">
      <c r="A6990" s="45" t="s">
        <v>173</v>
      </c>
      <c r="B6990" s="45" t="s">
        <v>72</v>
      </c>
      <c r="C6990" s="45" t="s">
        <v>38</v>
      </c>
      <c r="D6990" s="45">
        <v>196</v>
      </c>
      <c r="E6990" s="45">
        <v>7.2434214399999999E-3</v>
      </c>
      <c r="F6990" s="45">
        <v>1.0727274400000001E-3</v>
      </c>
      <c r="G6990" s="45">
        <v>8.8789656000000004E-4</v>
      </c>
      <c r="H6990" s="45">
        <v>5.2827969000000001E-3</v>
      </c>
    </row>
    <row r="6991" spans="1:8" x14ac:dyDescent="0.35">
      <c r="A6991" s="45" t="s">
        <v>173</v>
      </c>
      <c r="B6991" s="45" t="s">
        <v>73</v>
      </c>
      <c r="C6991" s="45" t="s">
        <v>38</v>
      </c>
      <c r="D6991" s="45">
        <v>32</v>
      </c>
      <c r="E6991" s="45">
        <v>5.7910153099999997E-3</v>
      </c>
      <c r="F6991" s="45">
        <v>1.28978567E-3</v>
      </c>
      <c r="G6991" s="45">
        <v>1.04311323E-3</v>
      </c>
      <c r="H6991" s="45">
        <v>3.4581161099999998E-3</v>
      </c>
    </row>
    <row r="6992" spans="1:8" x14ac:dyDescent="0.35">
      <c r="A6992" s="45" t="s">
        <v>173</v>
      </c>
      <c r="B6992" s="45" t="s">
        <v>72</v>
      </c>
      <c r="C6992" s="45" t="s">
        <v>39</v>
      </c>
      <c r="D6992" s="45">
        <v>182</v>
      </c>
      <c r="E6992" s="45">
        <v>7.2129372499999999E-3</v>
      </c>
      <c r="F6992" s="45">
        <v>8.6404888999999999E-4</v>
      </c>
      <c r="G6992" s="45">
        <v>1.68771598E-3</v>
      </c>
      <c r="H6992" s="45">
        <v>4.6611719200000002E-3</v>
      </c>
    </row>
    <row r="6993" spans="1:8" x14ac:dyDescent="0.35">
      <c r="A6993" s="45" t="s">
        <v>173</v>
      </c>
      <c r="B6993" s="45" t="s">
        <v>73</v>
      </c>
      <c r="C6993" s="45" t="s">
        <v>39</v>
      </c>
      <c r="D6993" s="45">
        <v>26</v>
      </c>
      <c r="E6993" s="45">
        <v>6.9529022100000004E-3</v>
      </c>
      <c r="F6993" s="45">
        <v>8.2932670000000004E-4</v>
      </c>
      <c r="G6993" s="45">
        <v>1.65820843E-3</v>
      </c>
      <c r="H6993" s="45">
        <v>4.4653666000000003E-3</v>
      </c>
    </row>
    <row r="6994" spans="1:8" x14ac:dyDescent="0.35">
      <c r="A6994" s="45" t="s">
        <v>173</v>
      </c>
      <c r="B6994" s="45" t="s">
        <v>72</v>
      </c>
      <c r="C6994" s="45" t="s">
        <v>40</v>
      </c>
      <c r="D6994" s="45">
        <v>242</v>
      </c>
      <c r="E6994" s="45">
        <v>4.9449511999999996E-3</v>
      </c>
      <c r="F6994" s="45">
        <v>1.0374098400000001E-3</v>
      </c>
      <c r="G6994" s="45">
        <v>4.2642308E-4</v>
      </c>
      <c r="H6994" s="45">
        <v>3.4811177600000002E-3</v>
      </c>
    </row>
    <row r="6995" spans="1:8" x14ac:dyDescent="0.35">
      <c r="A6995" s="45" t="s">
        <v>173</v>
      </c>
      <c r="B6995" s="45" t="s">
        <v>73</v>
      </c>
      <c r="C6995" s="45" t="s">
        <v>40</v>
      </c>
      <c r="D6995" s="45">
        <v>25</v>
      </c>
      <c r="E6995" s="45">
        <v>4.5111109100000003E-3</v>
      </c>
      <c r="F6995" s="45">
        <v>9.9583312999999992E-4</v>
      </c>
      <c r="G6995" s="45">
        <v>4.5555535000000002E-4</v>
      </c>
      <c r="H6995" s="45">
        <v>3.05972199E-3</v>
      </c>
    </row>
    <row r="6996" spans="1:8" x14ac:dyDescent="0.35">
      <c r="A6996" s="45" t="s">
        <v>173</v>
      </c>
      <c r="B6996" s="45" t="s">
        <v>72</v>
      </c>
      <c r="C6996" s="45" t="s">
        <v>41</v>
      </c>
      <c r="D6996" s="45">
        <v>236</v>
      </c>
      <c r="E6996" s="45">
        <v>7.0434123300000002E-3</v>
      </c>
      <c r="F6996" s="45">
        <v>9.1783363000000004E-4</v>
      </c>
      <c r="G6996" s="45">
        <v>1.3777559499999999E-3</v>
      </c>
      <c r="H6996" s="45">
        <v>4.7478222500000004E-3</v>
      </c>
    </row>
    <row r="6997" spans="1:8" x14ac:dyDescent="0.35">
      <c r="A6997" s="45" t="s">
        <v>173</v>
      </c>
      <c r="B6997" s="45" t="s">
        <v>73</v>
      </c>
      <c r="C6997" s="45" t="s">
        <v>41</v>
      </c>
      <c r="D6997" s="45">
        <v>41</v>
      </c>
      <c r="E6997" s="45">
        <v>6.8555214199999999E-3</v>
      </c>
      <c r="F6997" s="45">
        <v>1.0413841500000001E-3</v>
      </c>
      <c r="G6997" s="45">
        <v>1.29657834E-3</v>
      </c>
      <c r="H6997" s="45">
        <v>4.5175584900000003E-3</v>
      </c>
    </row>
    <row r="6998" spans="1:8" x14ac:dyDescent="0.35">
      <c r="A6998" s="45" t="s">
        <v>173</v>
      </c>
      <c r="B6998" s="45" t="s">
        <v>72</v>
      </c>
      <c r="C6998" s="45" t="s">
        <v>42</v>
      </c>
      <c r="D6998" s="45">
        <v>143</v>
      </c>
      <c r="E6998" s="45">
        <v>9.0444506900000006E-3</v>
      </c>
      <c r="F6998" s="45">
        <v>1.4189165000000001E-3</v>
      </c>
      <c r="G6998" s="45">
        <v>1.67395081E-3</v>
      </c>
      <c r="H6998" s="45">
        <v>5.9515829000000003E-3</v>
      </c>
    </row>
    <row r="6999" spans="1:8" x14ac:dyDescent="0.35">
      <c r="A6999" s="45" t="s">
        <v>173</v>
      </c>
      <c r="B6999" s="45" t="s">
        <v>73</v>
      </c>
      <c r="C6999" s="45" t="s">
        <v>42</v>
      </c>
      <c r="D6999" s="45">
        <v>22</v>
      </c>
      <c r="E6999" s="45">
        <v>7.6662455399999999E-3</v>
      </c>
      <c r="F6999" s="45">
        <v>1.1395199700000001E-3</v>
      </c>
      <c r="G6999" s="45">
        <v>1.8255468699999999E-3</v>
      </c>
      <c r="H6999" s="45">
        <v>4.7011782700000001E-3</v>
      </c>
    </row>
    <row r="7000" spans="1:8" x14ac:dyDescent="0.35">
      <c r="A7000" s="45" t="s">
        <v>173</v>
      </c>
      <c r="B7000" s="45" t="s">
        <v>72</v>
      </c>
      <c r="C7000" s="45" t="s">
        <v>43</v>
      </c>
      <c r="D7000" s="45">
        <v>167</v>
      </c>
      <c r="E7000" s="45">
        <v>6.9824931199999997E-3</v>
      </c>
      <c r="F7000" s="45">
        <v>9.981423599999999E-4</v>
      </c>
      <c r="G7000" s="45">
        <v>1.2095251599999999E-3</v>
      </c>
      <c r="H7000" s="45">
        <v>4.7748251200000003E-3</v>
      </c>
    </row>
    <row r="7001" spans="1:8" x14ac:dyDescent="0.35">
      <c r="A7001" s="45" t="s">
        <v>173</v>
      </c>
      <c r="B7001" s="45" t="s">
        <v>73</v>
      </c>
      <c r="C7001" s="45" t="s">
        <v>43</v>
      </c>
      <c r="D7001" s="45">
        <v>28</v>
      </c>
      <c r="E7001" s="45">
        <v>5.9651948600000001E-3</v>
      </c>
      <c r="F7001" s="45">
        <v>8.3746666E-4</v>
      </c>
      <c r="G7001" s="45">
        <v>1.3033232099999999E-3</v>
      </c>
      <c r="H7001" s="45">
        <v>3.8244045100000001E-3</v>
      </c>
    </row>
    <row r="7002" spans="1:8" x14ac:dyDescent="0.35">
      <c r="A7002" s="45" t="s">
        <v>173</v>
      </c>
      <c r="B7002" s="45" t="s">
        <v>72</v>
      </c>
      <c r="C7002" s="45" t="s">
        <v>44</v>
      </c>
      <c r="D7002" s="45">
        <v>85</v>
      </c>
      <c r="E7002" s="45">
        <v>8.6243189200000004E-3</v>
      </c>
      <c r="F7002" s="45">
        <v>6.1642130000000002E-4</v>
      </c>
      <c r="G7002" s="45">
        <v>1.3210782100000001E-3</v>
      </c>
      <c r="H7002" s="45">
        <v>6.6868189300000004E-3</v>
      </c>
    </row>
    <row r="7003" spans="1:8" x14ac:dyDescent="0.35">
      <c r="A7003" s="45" t="s">
        <v>173</v>
      </c>
      <c r="B7003" s="45" t="s">
        <v>73</v>
      </c>
      <c r="C7003" s="45" t="s">
        <v>44</v>
      </c>
      <c r="D7003" s="45">
        <v>9</v>
      </c>
      <c r="E7003" s="45">
        <v>9.4200100199999994E-3</v>
      </c>
      <c r="F7003" s="45">
        <v>8.1147098E-4</v>
      </c>
      <c r="G7003" s="45">
        <v>1.3811725999999999E-3</v>
      </c>
      <c r="H7003" s="45">
        <v>7.22736596E-3</v>
      </c>
    </row>
    <row r="7004" spans="1:8" x14ac:dyDescent="0.35">
      <c r="A7004" s="45" t="s">
        <v>173</v>
      </c>
      <c r="B7004" s="45" t="s">
        <v>72</v>
      </c>
      <c r="C7004" s="45" t="s">
        <v>45</v>
      </c>
      <c r="D7004" s="45">
        <v>293</v>
      </c>
      <c r="E7004" s="45">
        <v>6.5122137499999998E-3</v>
      </c>
      <c r="F7004" s="45">
        <v>8.0552369999999996E-4</v>
      </c>
      <c r="G7004" s="45">
        <v>1.0333315100000001E-3</v>
      </c>
      <c r="H7004" s="45">
        <v>4.6733580599999996E-3</v>
      </c>
    </row>
    <row r="7005" spans="1:8" x14ac:dyDescent="0.35">
      <c r="A7005" s="45" t="s">
        <v>173</v>
      </c>
      <c r="B7005" s="45" t="s">
        <v>73</v>
      </c>
      <c r="C7005" s="45" t="s">
        <v>45</v>
      </c>
      <c r="D7005" s="45">
        <v>29</v>
      </c>
      <c r="E7005" s="45">
        <v>6.1430393799999997E-3</v>
      </c>
      <c r="F7005" s="45">
        <v>1.1741696500000001E-3</v>
      </c>
      <c r="G7005" s="45">
        <v>1.3186460599999999E-3</v>
      </c>
      <c r="H7005" s="45">
        <v>3.6502232400000001E-3</v>
      </c>
    </row>
    <row r="7006" spans="1:8" x14ac:dyDescent="0.35">
      <c r="A7006" s="45" t="s">
        <v>173</v>
      </c>
      <c r="B7006" s="45" t="s">
        <v>72</v>
      </c>
      <c r="C7006" s="45" t="s">
        <v>46</v>
      </c>
      <c r="D7006" s="45">
        <v>155</v>
      </c>
      <c r="E7006" s="45">
        <v>8.3796293900000006E-3</v>
      </c>
      <c r="F7006" s="45">
        <v>9.6960849000000005E-4</v>
      </c>
      <c r="G7006" s="45">
        <v>1.1648743500000001E-3</v>
      </c>
      <c r="H7006" s="45">
        <v>6.2451461099999996E-3</v>
      </c>
    </row>
    <row r="7007" spans="1:8" x14ac:dyDescent="0.35">
      <c r="A7007" s="45" t="s">
        <v>173</v>
      </c>
      <c r="B7007" s="45" t="s">
        <v>73</v>
      </c>
      <c r="C7007" s="45" t="s">
        <v>46</v>
      </c>
      <c r="D7007" s="45">
        <v>19</v>
      </c>
      <c r="E7007" s="45">
        <v>6.9803847900000004E-3</v>
      </c>
      <c r="F7007" s="45">
        <v>9.1374242999999996E-4</v>
      </c>
      <c r="G7007" s="45">
        <v>1.0843077000000001E-3</v>
      </c>
      <c r="H7007" s="45">
        <v>4.9823340900000002E-3</v>
      </c>
    </row>
    <row r="7008" spans="1:8" x14ac:dyDescent="0.35">
      <c r="A7008" s="45" t="s">
        <v>173</v>
      </c>
      <c r="B7008" s="45" t="s">
        <v>72</v>
      </c>
      <c r="C7008" s="45" t="s">
        <v>47</v>
      </c>
      <c r="D7008" s="45">
        <v>119</v>
      </c>
      <c r="E7008" s="45">
        <v>7.7206852700000004E-3</v>
      </c>
      <c r="F7008" s="45">
        <v>4.0509231999999999E-4</v>
      </c>
      <c r="G7008" s="45">
        <v>1.9479455700000001E-3</v>
      </c>
      <c r="H7008" s="45">
        <v>5.3560727400000004E-3</v>
      </c>
    </row>
    <row r="7009" spans="1:8" x14ac:dyDescent="0.35">
      <c r="A7009" s="45" t="s">
        <v>173</v>
      </c>
      <c r="B7009" s="45" t="s">
        <v>73</v>
      </c>
      <c r="C7009" s="45" t="s">
        <v>47</v>
      </c>
      <c r="D7009" s="45">
        <v>15</v>
      </c>
      <c r="E7009" s="45">
        <v>6.1967589699999997E-3</v>
      </c>
      <c r="F7009" s="45">
        <v>1.6743794999999999E-4</v>
      </c>
      <c r="G7009" s="45">
        <v>1.4799380000000001E-3</v>
      </c>
      <c r="H7009" s="45">
        <v>4.54012323E-3</v>
      </c>
    </row>
    <row r="7010" spans="1:8" x14ac:dyDescent="0.35">
      <c r="A7010" s="45" t="s">
        <v>173</v>
      </c>
      <c r="B7010" s="45" t="s">
        <v>72</v>
      </c>
      <c r="C7010" s="45" t="s">
        <v>48</v>
      </c>
      <c r="D7010" s="45">
        <v>334</v>
      </c>
      <c r="E7010" s="45">
        <v>6.33618159E-3</v>
      </c>
      <c r="F7010" s="45">
        <v>1.02385482E-3</v>
      </c>
      <c r="G7010" s="45">
        <v>7.4566121999999999E-4</v>
      </c>
      <c r="H7010" s="45">
        <v>4.56666503E-3</v>
      </c>
    </row>
    <row r="7011" spans="1:8" x14ac:dyDescent="0.35">
      <c r="A7011" s="45" t="s">
        <v>173</v>
      </c>
      <c r="B7011" s="45" t="s">
        <v>73</v>
      </c>
      <c r="C7011" s="45" t="s">
        <v>48</v>
      </c>
      <c r="D7011" s="45">
        <v>16</v>
      </c>
      <c r="E7011" s="45">
        <v>5.0122971699999999E-3</v>
      </c>
      <c r="F7011" s="45">
        <v>9.4473357999999997E-4</v>
      </c>
      <c r="G7011" s="45">
        <v>6.5538171999999996E-4</v>
      </c>
      <c r="H7011" s="45">
        <v>3.4121815E-3</v>
      </c>
    </row>
    <row r="7012" spans="1:8" x14ac:dyDescent="0.35">
      <c r="A7012" s="45" t="s">
        <v>173</v>
      </c>
      <c r="B7012" s="45" t="s">
        <v>72</v>
      </c>
      <c r="C7012" s="45" t="s">
        <v>49</v>
      </c>
      <c r="D7012" s="45">
        <v>298</v>
      </c>
      <c r="E7012" s="45">
        <v>8.4190899899999998E-3</v>
      </c>
      <c r="F7012" s="45">
        <v>1.0855546899999999E-3</v>
      </c>
      <c r="G7012" s="45">
        <v>1.23201722E-3</v>
      </c>
      <c r="H7012" s="45">
        <v>6.0904484100000001E-3</v>
      </c>
    </row>
    <row r="7013" spans="1:8" x14ac:dyDescent="0.35">
      <c r="A7013" s="45" t="s">
        <v>173</v>
      </c>
      <c r="B7013" s="45" t="s">
        <v>73</v>
      </c>
      <c r="C7013" s="45" t="s">
        <v>49</v>
      </c>
      <c r="D7013" s="45">
        <v>21</v>
      </c>
      <c r="E7013" s="45">
        <v>6.6176144699999998E-3</v>
      </c>
      <c r="F7013" s="45">
        <v>9.9206324999999993E-4</v>
      </c>
      <c r="G7013" s="45">
        <v>9.8875636999999996E-4</v>
      </c>
      <c r="H7013" s="45">
        <v>4.6268736300000002E-3</v>
      </c>
    </row>
    <row r="7014" spans="1:8" x14ac:dyDescent="0.35">
      <c r="A7014" s="45" t="s">
        <v>173</v>
      </c>
      <c r="B7014" s="45" t="s">
        <v>72</v>
      </c>
      <c r="C7014" s="45" t="s">
        <v>50</v>
      </c>
      <c r="D7014" s="45">
        <v>93</v>
      </c>
      <c r="E7014" s="45">
        <v>7.5319840000000002E-3</v>
      </c>
      <c r="F7014" s="45">
        <v>6.3918730000000004E-4</v>
      </c>
      <c r="G7014" s="45">
        <v>2.3735561100000002E-3</v>
      </c>
      <c r="H7014" s="45">
        <v>4.5187422899999998E-3</v>
      </c>
    </row>
    <row r="7015" spans="1:8" x14ac:dyDescent="0.35">
      <c r="A7015" s="45" t="s">
        <v>173</v>
      </c>
      <c r="B7015" s="45" t="s">
        <v>73</v>
      </c>
      <c r="C7015" s="45" t="s">
        <v>50</v>
      </c>
      <c r="D7015" s="45">
        <v>5</v>
      </c>
      <c r="E7015" s="45">
        <v>8.0810181900000007E-3</v>
      </c>
      <c r="F7015" s="45">
        <v>3.2870333E-4</v>
      </c>
      <c r="G7015" s="45">
        <v>2.5787034599999998E-3</v>
      </c>
      <c r="H7015" s="45">
        <v>5.1736106900000002E-3</v>
      </c>
    </row>
    <row r="7016" spans="1:8" x14ac:dyDescent="0.35">
      <c r="A7016" s="45" t="s">
        <v>173</v>
      </c>
      <c r="B7016" s="45" t="s">
        <v>72</v>
      </c>
      <c r="C7016" s="45" t="s">
        <v>51</v>
      </c>
      <c r="D7016" s="45">
        <v>162</v>
      </c>
      <c r="E7016" s="45">
        <v>6.65137722E-3</v>
      </c>
      <c r="F7016" s="45">
        <v>9.5907611999999996E-4</v>
      </c>
      <c r="G7016" s="45">
        <v>6.7072450999999995E-4</v>
      </c>
      <c r="H7016" s="45">
        <v>5.0215761200000002E-3</v>
      </c>
    </row>
    <row r="7017" spans="1:8" x14ac:dyDescent="0.35">
      <c r="A7017" s="45" t="s">
        <v>173</v>
      </c>
      <c r="B7017" s="45" t="s">
        <v>73</v>
      </c>
      <c r="C7017" s="45" t="s">
        <v>51</v>
      </c>
      <c r="D7017" s="45">
        <v>22</v>
      </c>
      <c r="E7017" s="45">
        <v>7.3658457E-3</v>
      </c>
      <c r="F7017" s="45">
        <v>1.1163718E-3</v>
      </c>
      <c r="G7017" s="45">
        <v>8.1702414000000005E-4</v>
      </c>
      <c r="H7017" s="45">
        <v>5.4324492599999996E-3</v>
      </c>
    </row>
    <row r="7018" spans="1:8" x14ac:dyDescent="0.35">
      <c r="A7018" s="45" t="s">
        <v>173</v>
      </c>
      <c r="B7018" s="45" t="s">
        <v>72</v>
      </c>
      <c r="C7018" s="45" t="s">
        <v>52</v>
      </c>
      <c r="D7018" s="45">
        <v>266</v>
      </c>
      <c r="E7018" s="45">
        <v>4.8333069900000003E-3</v>
      </c>
      <c r="F7018" s="45">
        <v>7.7855204999999997E-4</v>
      </c>
      <c r="G7018" s="45">
        <v>4.8384825000000002E-4</v>
      </c>
      <c r="H7018" s="45">
        <v>3.5709061900000001E-3</v>
      </c>
    </row>
    <row r="7019" spans="1:8" x14ac:dyDescent="0.35">
      <c r="A7019" s="45" t="s">
        <v>173</v>
      </c>
      <c r="B7019" s="45" t="s">
        <v>73</v>
      </c>
      <c r="C7019" s="45" t="s">
        <v>52</v>
      </c>
      <c r="D7019" s="45">
        <v>28</v>
      </c>
      <c r="E7019" s="45">
        <v>4.6188820100000003E-3</v>
      </c>
      <c r="F7019" s="45">
        <v>9.6023451000000004E-4</v>
      </c>
      <c r="G7019" s="45">
        <v>4.7040318999999999E-4</v>
      </c>
      <c r="H7019" s="45">
        <v>3.18824374E-3</v>
      </c>
    </row>
    <row r="7020" spans="1:8" x14ac:dyDescent="0.35">
      <c r="A7020" s="45" t="s">
        <v>173</v>
      </c>
      <c r="B7020" s="45" t="s">
        <v>72</v>
      </c>
      <c r="C7020" s="45" t="s">
        <v>53</v>
      </c>
      <c r="D7020" s="45">
        <v>95</v>
      </c>
      <c r="E7020" s="45">
        <v>7.7157648799999999E-3</v>
      </c>
      <c r="F7020" s="45">
        <v>9.6137893999999997E-4</v>
      </c>
      <c r="G7020" s="45">
        <v>1.1119636999999999E-3</v>
      </c>
      <c r="H7020" s="45">
        <v>5.6424218200000001E-3</v>
      </c>
    </row>
    <row r="7021" spans="1:8" x14ac:dyDescent="0.35">
      <c r="A7021" s="45" t="s">
        <v>173</v>
      </c>
      <c r="B7021" s="45" t="s">
        <v>73</v>
      </c>
      <c r="C7021" s="45" t="s">
        <v>53</v>
      </c>
      <c r="D7021" s="45">
        <v>12</v>
      </c>
      <c r="E7021" s="45">
        <v>6.6126541000000004E-3</v>
      </c>
      <c r="F7021" s="45">
        <v>7.4363401999999999E-4</v>
      </c>
      <c r="G7021" s="45">
        <v>1.16512314E-3</v>
      </c>
      <c r="H7021" s="45">
        <v>4.7038962899999997E-3</v>
      </c>
    </row>
    <row r="7022" spans="1:8" x14ac:dyDescent="0.35">
      <c r="A7022" s="45" t="s">
        <v>173</v>
      </c>
      <c r="B7022" s="45" t="s">
        <v>72</v>
      </c>
      <c r="C7022" s="45" t="s">
        <v>54</v>
      </c>
      <c r="D7022" s="45">
        <v>562</v>
      </c>
      <c r="E7022" s="45">
        <v>4.3590390600000001E-3</v>
      </c>
      <c r="F7022" s="45">
        <v>9.4734389999999999E-4</v>
      </c>
      <c r="G7022" s="45">
        <v>5.6375189000000005E-4</v>
      </c>
      <c r="H7022" s="45">
        <v>2.8363892900000001E-3</v>
      </c>
    </row>
    <row r="7023" spans="1:8" x14ac:dyDescent="0.35">
      <c r="A7023" s="45" t="s">
        <v>173</v>
      </c>
      <c r="B7023" s="45" t="s">
        <v>73</v>
      </c>
      <c r="C7023" s="45" t="s">
        <v>54</v>
      </c>
      <c r="D7023" s="45">
        <v>42</v>
      </c>
      <c r="E7023" s="45">
        <v>4.6957669400000002E-3</v>
      </c>
      <c r="F7023" s="45">
        <v>1.0364305E-3</v>
      </c>
      <c r="G7023" s="45">
        <v>5.4067435999999996E-4</v>
      </c>
      <c r="H7023" s="45">
        <v>3.1084653800000001E-3</v>
      </c>
    </row>
    <row r="7024" spans="1:8" x14ac:dyDescent="0.35">
      <c r="A7024" s="45" t="s">
        <v>173</v>
      </c>
      <c r="B7024" s="45" t="s">
        <v>72</v>
      </c>
      <c r="C7024" s="45" t="s">
        <v>55</v>
      </c>
      <c r="D7024" s="45">
        <v>114</v>
      </c>
      <c r="E7024" s="45">
        <v>7.0261734100000002E-3</v>
      </c>
      <c r="F7024" s="45">
        <v>1.0729367400000001E-3</v>
      </c>
      <c r="G7024" s="45">
        <v>9.8633420000000002E-4</v>
      </c>
      <c r="H7024" s="45">
        <v>4.9669019899999996E-3</v>
      </c>
    </row>
    <row r="7025" spans="1:8" x14ac:dyDescent="0.35">
      <c r="A7025" s="45" t="s">
        <v>173</v>
      </c>
      <c r="B7025" s="45" t="s">
        <v>73</v>
      </c>
      <c r="C7025" s="45" t="s">
        <v>55</v>
      </c>
      <c r="D7025" s="45">
        <v>22</v>
      </c>
      <c r="E7025" s="45">
        <v>6.2663086699999999E-3</v>
      </c>
      <c r="F7025" s="45">
        <v>8.6542485999999998E-4</v>
      </c>
      <c r="G7025" s="45">
        <v>1.5898566800000001E-3</v>
      </c>
      <c r="H7025" s="45">
        <v>3.81102673E-3</v>
      </c>
    </row>
    <row r="7026" spans="1:8" x14ac:dyDescent="0.35">
      <c r="A7026" s="45" t="s">
        <v>173</v>
      </c>
      <c r="B7026" s="45" t="s">
        <v>72</v>
      </c>
      <c r="C7026" s="45" t="s">
        <v>56</v>
      </c>
      <c r="D7026" s="45">
        <v>529</v>
      </c>
      <c r="E7026" s="45">
        <v>5.8440101099999997E-3</v>
      </c>
      <c r="F7026" s="45">
        <v>9.941667600000001E-4</v>
      </c>
      <c r="G7026" s="45">
        <v>9.0220869E-4</v>
      </c>
      <c r="H7026" s="45">
        <v>3.9476341900000003E-3</v>
      </c>
    </row>
    <row r="7027" spans="1:8" x14ac:dyDescent="0.35">
      <c r="A7027" s="45" t="s">
        <v>173</v>
      </c>
      <c r="B7027" s="45" t="s">
        <v>73</v>
      </c>
      <c r="C7027" s="45" t="s">
        <v>56</v>
      </c>
      <c r="D7027" s="45">
        <v>28</v>
      </c>
      <c r="E7027" s="45">
        <v>5.7994375900000004E-3</v>
      </c>
      <c r="F7027" s="45">
        <v>1.12847199E-3</v>
      </c>
      <c r="G7027" s="45">
        <v>7.1139192999999999E-4</v>
      </c>
      <c r="H7027" s="45">
        <v>3.9595731800000002E-3</v>
      </c>
    </row>
    <row r="7028" spans="1:8" x14ac:dyDescent="0.35">
      <c r="A7028" s="45" t="s">
        <v>191</v>
      </c>
      <c r="B7028" s="45" t="s">
        <v>72</v>
      </c>
      <c r="C7028" s="45" t="s">
        <v>9</v>
      </c>
      <c r="D7028" s="45">
        <v>9451</v>
      </c>
      <c r="E7028" s="45">
        <v>6.4564226599999998E-3</v>
      </c>
      <c r="F7028" s="45">
        <v>9.7690133000000005E-4</v>
      </c>
      <c r="G7028" s="45">
        <v>1.02150272E-3</v>
      </c>
      <c r="H7028" s="45">
        <v>4.4569257300000002E-3</v>
      </c>
    </row>
    <row r="7029" spans="1:8" x14ac:dyDescent="0.35">
      <c r="A7029" s="45" t="s">
        <v>191</v>
      </c>
      <c r="B7029" s="45" t="s">
        <v>73</v>
      </c>
      <c r="C7029" s="45" t="s">
        <v>9</v>
      </c>
      <c r="D7029" s="45">
        <v>1022</v>
      </c>
      <c r="E7029" s="45">
        <v>6.0105115400000001E-3</v>
      </c>
      <c r="F7029" s="45">
        <v>1.02762351E-3</v>
      </c>
      <c r="G7029" s="45">
        <v>1.0953126E-3</v>
      </c>
      <c r="H7029" s="45">
        <v>3.8868161900000001E-3</v>
      </c>
    </row>
    <row r="7030" spans="1:8" x14ac:dyDescent="0.35">
      <c r="A7030" s="45" t="s">
        <v>191</v>
      </c>
      <c r="B7030" s="45" t="s">
        <v>72</v>
      </c>
      <c r="C7030" s="45" t="s">
        <v>14</v>
      </c>
      <c r="D7030" s="45">
        <v>211</v>
      </c>
      <c r="E7030" s="45">
        <v>6.1619599900000002E-3</v>
      </c>
      <c r="F7030" s="45">
        <v>1.2572404100000001E-3</v>
      </c>
      <c r="G7030" s="45">
        <v>8.4134168E-4</v>
      </c>
      <c r="H7030" s="45">
        <v>4.0633773900000001E-3</v>
      </c>
    </row>
    <row r="7031" spans="1:8" x14ac:dyDescent="0.35">
      <c r="A7031" s="45" t="s">
        <v>191</v>
      </c>
      <c r="B7031" s="45" t="s">
        <v>73</v>
      </c>
      <c r="C7031" s="45" t="s">
        <v>14</v>
      </c>
      <c r="D7031" s="45">
        <v>23</v>
      </c>
      <c r="E7031" s="45">
        <v>5.9792670799999996E-3</v>
      </c>
      <c r="F7031" s="45">
        <v>1.2721414800000001E-3</v>
      </c>
      <c r="G7031" s="45">
        <v>6.6022520000000003E-4</v>
      </c>
      <c r="H7031" s="45">
        <v>4.04689999E-3</v>
      </c>
    </row>
    <row r="7032" spans="1:8" x14ac:dyDescent="0.35">
      <c r="A7032" s="45" t="s">
        <v>191</v>
      </c>
      <c r="B7032" s="45" t="s">
        <v>72</v>
      </c>
      <c r="C7032" s="45" t="s">
        <v>15</v>
      </c>
      <c r="D7032" s="45">
        <v>90</v>
      </c>
      <c r="E7032" s="45">
        <v>5.8137857799999996E-3</v>
      </c>
      <c r="F7032" s="45">
        <v>8.6381144999999996E-4</v>
      </c>
      <c r="G7032" s="45">
        <v>9.8778268000000008E-4</v>
      </c>
      <c r="H7032" s="45">
        <v>3.9621911299999998E-3</v>
      </c>
    </row>
    <row r="7033" spans="1:8" x14ac:dyDescent="0.35">
      <c r="A7033" s="45" t="s">
        <v>191</v>
      </c>
      <c r="B7033" s="45" t="s">
        <v>73</v>
      </c>
      <c r="C7033" s="45" t="s">
        <v>15</v>
      </c>
      <c r="D7033" s="45">
        <v>17</v>
      </c>
      <c r="E7033" s="45">
        <v>6.1948526899999997E-3</v>
      </c>
      <c r="F7033" s="45">
        <v>1.1873635899999999E-3</v>
      </c>
      <c r="G7033" s="45">
        <v>1.26497793E-3</v>
      </c>
      <c r="H7033" s="45">
        <v>3.7425106500000001E-3</v>
      </c>
    </row>
    <row r="7034" spans="1:8" x14ac:dyDescent="0.35">
      <c r="A7034" s="45" t="s">
        <v>191</v>
      </c>
      <c r="B7034" s="45" t="s">
        <v>72</v>
      </c>
      <c r="C7034" s="45" t="s">
        <v>16</v>
      </c>
      <c r="D7034" s="45">
        <v>96</v>
      </c>
      <c r="E7034" s="45">
        <v>5.9764416999999997E-3</v>
      </c>
      <c r="F7034" s="45">
        <v>1.05094982E-3</v>
      </c>
      <c r="G7034" s="45">
        <v>5.1781896999999999E-4</v>
      </c>
      <c r="H7034" s="45">
        <v>4.4076724199999997E-3</v>
      </c>
    </row>
    <row r="7035" spans="1:8" x14ac:dyDescent="0.35">
      <c r="A7035" s="45" t="s">
        <v>191</v>
      </c>
      <c r="B7035" s="45" t="s">
        <v>73</v>
      </c>
      <c r="C7035" s="45" t="s">
        <v>16</v>
      </c>
      <c r="D7035" s="45">
        <v>17</v>
      </c>
      <c r="E7035" s="45">
        <v>6.4556097899999996E-3</v>
      </c>
      <c r="F7035" s="45">
        <v>1.42973835E-3</v>
      </c>
      <c r="G7035" s="45">
        <v>4.6296274E-4</v>
      </c>
      <c r="H7035" s="45">
        <v>4.5629082799999998E-3</v>
      </c>
    </row>
    <row r="7036" spans="1:8" x14ac:dyDescent="0.35">
      <c r="A7036" s="45" t="s">
        <v>191</v>
      </c>
      <c r="B7036" s="45" t="s">
        <v>72</v>
      </c>
      <c r="C7036" s="45" t="s">
        <v>17</v>
      </c>
      <c r="D7036" s="45">
        <v>168</v>
      </c>
      <c r="E7036" s="45">
        <v>6.6451028100000002E-3</v>
      </c>
      <c r="F7036" s="45">
        <v>8.3374646000000001E-4</v>
      </c>
      <c r="G7036" s="45">
        <v>8.1197615999999996E-4</v>
      </c>
      <c r="H7036" s="45">
        <v>4.9993797299999997E-3</v>
      </c>
    </row>
    <row r="7037" spans="1:8" x14ac:dyDescent="0.35">
      <c r="A7037" s="45" t="s">
        <v>191</v>
      </c>
      <c r="B7037" s="45" t="s">
        <v>73</v>
      </c>
      <c r="C7037" s="45" t="s">
        <v>17</v>
      </c>
      <c r="D7037" s="45">
        <v>20</v>
      </c>
      <c r="E7037" s="45">
        <v>6.7598376600000003E-3</v>
      </c>
      <c r="F7037" s="45">
        <v>7.4768499000000003E-4</v>
      </c>
      <c r="G7037" s="45">
        <v>8.8020804999999996E-4</v>
      </c>
      <c r="H7037" s="45">
        <v>5.1319442600000001E-3</v>
      </c>
    </row>
    <row r="7038" spans="1:8" x14ac:dyDescent="0.35">
      <c r="A7038" s="45" t="s">
        <v>191</v>
      </c>
      <c r="B7038" s="45" t="s">
        <v>72</v>
      </c>
      <c r="C7038" s="45" t="s">
        <v>18</v>
      </c>
      <c r="D7038" s="45">
        <v>152</v>
      </c>
      <c r="E7038" s="45">
        <v>7.0602610899999996E-3</v>
      </c>
      <c r="F7038" s="45">
        <v>7.9251926000000004E-4</v>
      </c>
      <c r="G7038" s="45">
        <v>1.4482057699999999E-3</v>
      </c>
      <c r="H7038" s="45">
        <v>4.8195355800000001E-3</v>
      </c>
    </row>
    <row r="7039" spans="1:8" x14ac:dyDescent="0.35">
      <c r="A7039" s="45" t="s">
        <v>191</v>
      </c>
      <c r="B7039" s="45" t="s">
        <v>73</v>
      </c>
      <c r="C7039" s="45" t="s">
        <v>18</v>
      </c>
      <c r="D7039" s="45">
        <v>11</v>
      </c>
      <c r="E7039" s="45">
        <v>7.8987792200000007E-3</v>
      </c>
      <c r="F7039" s="45">
        <v>8.7752505999999996E-4</v>
      </c>
      <c r="G7039" s="45">
        <v>1.7750417799999999E-3</v>
      </c>
      <c r="H7039" s="45">
        <v>5.2462119200000004E-3</v>
      </c>
    </row>
    <row r="7040" spans="1:8" x14ac:dyDescent="0.35">
      <c r="A7040" s="45" t="s">
        <v>191</v>
      </c>
      <c r="B7040" s="45" t="s">
        <v>72</v>
      </c>
      <c r="C7040" s="45" t="s">
        <v>19</v>
      </c>
      <c r="D7040" s="45">
        <v>117</v>
      </c>
      <c r="E7040" s="45">
        <v>6.4809866300000003E-3</v>
      </c>
      <c r="F7040" s="45">
        <v>9.3136648999999998E-4</v>
      </c>
      <c r="G7040" s="45">
        <v>8.9624854999999996E-4</v>
      </c>
      <c r="H7040" s="45">
        <v>4.6533710599999997E-3</v>
      </c>
    </row>
    <row r="7041" spans="1:8" x14ac:dyDescent="0.35">
      <c r="A7041" s="45" t="s">
        <v>191</v>
      </c>
      <c r="B7041" s="45" t="s">
        <v>73</v>
      </c>
      <c r="C7041" s="45" t="s">
        <v>19</v>
      </c>
      <c r="D7041" s="45">
        <v>9</v>
      </c>
      <c r="E7041" s="45">
        <v>6.9135799300000002E-3</v>
      </c>
      <c r="F7041" s="45">
        <v>1.1098247599999999E-3</v>
      </c>
      <c r="G7041" s="45">
        <v>8.4490716999999996E-4</v>
      </c>
      <c r="H7041" s="45">
        <v>4.9588474399999997E-3</v>
      </c>
    </row>
    <row r="7042" spans="1:8" x14ac:dyDescent="0.35">
      <c r="A7042" s="45" t="s">
        <v>191</v>
      </c>
      <c r="B7042" s="45" t="s">
        <v>72</v>
      </c>
      <c r="C7042" s="45" t="s">
        <v>20</v>
      </c>
      <c r="D7042" s="45">
        <v>146</v>
      </c>
      <c r="E7042" s="45">
        <v>5.4079462000000003E-3</v>
      </c>
      <c r="F7042" s="45">
        <v>9.4257333000000003E-4</v>
      </c>
      <c r="G7042" s="45">
        <v>4.7580522999999999E-4</v>
      </c>
      <c r="H7042" s="45">
        <v>3.9895672600000001E-3</v>
      </c>
    </row>
    <row r="7043" spans="1:8" x14ac:dyDescent="0.35">
      <c r="A7043" s="45" t="s">
        <v>191</v>
      </c>
      <c r="B7043" s="45" t="s">
        <v>73</v>
      </c>
      <c r="C7043" s="45" t="s">
        <v>20</v>
      </c>
      <c r="D7043" s="45">
        <v>10</v>
      </c>
      <c r="E7043" s="45">
        <v>4.7881942299999999E-3</v>
      </c>
      <c r="F7043" s="45">
        <v>1.09606457E-3</v>
      </c>
      <c r="G7043" s="45">
        <v>5.2314791000000001E-4</v>
      </c>
      <c r="H7043" s="45">
        <v>3.1689812399999999E-3</v>
      </c>
    </row>
    <row r="7044" spans="1:8" x14ac:dyDescent="0.35">
      <c r="A7044" s="45" t="s">
        <v>191</v>
      </c>
      <c r="B7044" s="45" t="s">
        <v>72</v>
      </c>
      <c r="C7044" s="45" t="s">
        <v>21</v>
      </c>
      <c r="D7044" s="45">
        <v>86</v>
      </c>
      <c r="E7044" s="45">
        <v>8.9007319000000001E-3</v>
      </c>
      <c r="F7044" s="45">
        <v>1.2533643200000001E-3</v>
      </c>
      <c r="G7044" s="45">
        <v>1.53127667E-3</v>
      </c>
      <c r="H7044" s="45">
        <v>6.1160904100000003E-3</v>
      </c>
    </row>
    <row r="7045" spans="1:8" x14ac:dyDescent="0.35">
      <c r="A7045" s="45" t="s">
        <v>191</v>
      </c>
      <c r="B7045" s="45" t="s">
        <v>73</v>
      </c>
      <c r="C7045" s="45" t="s">
        <v>21</v>
      </c>
      <c r="D7045" s="45">
        <v>15</v>
      </c>
      <c r="E7045" s="45">
        <v>8.7021602700000002E-3</v>
      </c>
      <c r="F7045" s="45">
        <v>9.822528100000001E-4</v>
      </c>
      <c r="G7045" s="45">
        <v>1.8773146700000001E-3</v>
      </c>
      <c r="H7045" s="45">
        <v>5.8425923100000002E-3</v>
      </c>
    </row>
    <row r="7046" spans="1:8" x14ac:dyDescent="0.35">
      <c r="A7046" s="45" t="s">
        <v>191</v>
      </c>
      <c r="B7046" s="45" t="s">
        <v>72</v>
      </c>
      <c r="C7046" s="45" t="s">
        <v>22</v>
      </c>
      <c r="D7046" s="45">
        <v>91</v>
      </c>
      <c r="E7046" s="45">
        <v>7.1493434799999997E-3</v>
      </c>
      <c r="F7046" s="45">
        <v>8.7823032000000005E-4</v>
      </c>
      <c r="G7046" s="45">
        <v>1.2978223300000001E-3</v>
      </c>
      <c r="H7046" s="45">
        <v>4.9732903400000004E-3</v>
      </c>
    </row>
    <row r="7047" spans="1:8" x14ac:dyDescent="0.35">
      <c r="A7047" s="45" t="s">
        <v>191</v>
      </c>
      <c r="B7047" s="45" t="s">
        <v>73</v>
      </c>
      <c r="C7047" s="45" t="s">
        <v>22</v>
      </c>
      <c r="D7047" s="45">
        <v>24</v>
      </c>
      <c r="E7047" s="45">
        <v>6.1742860699999999E-3</v>
      </c>
      <c r="F7047" s="45">
        <v>8.7721819000000003E-4</v>
      </c>
      <c r="G7047" s="45">
        <v>1.4867860200000001E-3</v>
      </c>
      <c r="H7047" s="45">
        <v>3.8102813800000002E-3</v>
      </c>
    </row>
    <row r="7048" spans="1:8" x14ac:dyDescent="0.35">
      <c r="A7048" s="45" t="s">
        <v>191</v>
      </c>
      <c r="B7048" s="45" t="s">
        <v>72</v>
      </c>
      <c r="C7048" s="45" t="s">
        <v>23</v>
      </c>
      <c r="D7048" s="45">
        <v>153</v>
      </c>
      <c r="E7048" s="45">
        <v>6.9886223900000001E-3</v>
      </c>
      <c r="F7048" s="45">
        <v>8.1812794999999998E-4</v>
      </c>
      <c r="G7048" s="45">
        <v>1.56469355E-3</v>
      </c>
      <c r="H7048" s="45">
        <v>4.6058003900000003E-3</v>
      </c>
    </row>
    <row r="7049" spans="1:8" x14ac:dyDescent="0.35">
      <c r="A7049" s="45" t="s">
        <v>191</v>
      </c>
      <c r="B7049" s="45" t="s">
        <v>73</v>
      </c>
      <c r="C7049" s="45" t="s">
        <v>23</v>
      </c>
      <c r="D7049" s="45">
        <v>8</v>
      </c>
      <c r="E7049" s="45">
        <v>6.6825807200000002E-3</v>
      </c>
      <c r="F7049" s="45">
        <v>7.4652751E-4</v>
      </c>
      <c r="G7049" s="45">
        <v>1.7968748199999999E-3</v>
      </c>
      <c r="H7049" s="45">
        <v>4.1391780300000002E-3</v>
      </c>
    </row>
    <row r="7050" spans="1:8" x14ac:dyDescent="0.35">
      <c r="A7050" s="45" t="s">
        <v>191</v>
      </c>
      <c r="B7050" s="45" t="s">
        <v>72</v>
      </c>
      <c r="C7050" s="45" t="s">
        <v>24</v>
      </c>
      <c r="D7050" s="45">
        <v>264</v>
      </c>
      <c r="E7050" s="45">
        <v>7.2598377199999996E-3</v>
      </c>
      <c r="F7050" s="45">
        <v>6.7366346999999998E-4</v>
      </c>
      <c r="G7050" s="45">
        <v>1.7663613E-3</v>
      </c>
      <c r="H7050" s="45">
        <v>4.8198124599999996E-3</v>
      </c>
    </row>
    <row r="7051" spans="1:8" x14ac:dyDescent="0.35">
      <c r="A7051" s="45" t="s">
        <v>191</v>
      </c>
      <c r="B7051" s="45" t="s">
        <v>73</v>
      </c>
      <c r="C7051" s="45" t="s">
        <v>24</v>
      </c>
      <c r="D7051" s="45">
        <v>53</v>
      </c>
      <c r="E7051" s="45">
        <v>6.6721258700000001E-3</v>
      </c>
      <c r="F7051" s="45">
        <v>5.7346236999999999E-4</v>
      </c>
      <c r="G7051" s="45">
        <v>1.96016744E-3</v>
      </c>
      <c r="H7051" s="45">
        <v>4.1384955900000001E-3</v>
      </c>
    </row>
    <row r="7052" spans="1:8" x14ac:dyDescent="0.35">
      <c r="A7052" s="45" t="s">
        <v>191</v>
      </c>
      <c r="B7052" s="45" t="s">
        <v>72</v>
      </c>
      <c r="C7052" s="45" t="s">
        <v>25</v>
      </c>
      <c r="D7052" s="45">
        <v>310</v>
      </c>
      <c r="E7052" s="45">
        <v>8.1933614700000004E-3</v>
      </c>
      <c r="F7052" s="45">
        <v>9.2237880000000001E-4</v>
      </c>
      <c r="G7052" s="45">
        <v>1.84001619E-3</v>
      </c>
      <c r="H7052" s="45">
        <v>5.4309659999999997E-3</v>
      </c>
    </row>
    <row r="7053" spans="1:8" x14ac:dyDescent="0.35">
      <c r="A7053" s="45" t="s">
        <v>191</v>
      </c>
      <c r="B7053" s="45" t="s">
        <v>73</v>
      </c>
      <c r="C7053" s="45" t="s">
        <v>25</v>
      </c>
      <c r="D7053" s="45">
        <v>34</v>
      </c>
      <c r="E7053" s="45">
        <v>7.9193897599999993E-3</v>
      </c>
      <c r="F7053" s="45">
        <v>1.2925515199999999E-3</v>
      </c>
      <c r="G7053" s="45">
        <v>1.76198238E-3</v>
      </c>
      <c r="H7053" s="45">
        <v>4.8648553999999997E-3</v>
      </c>
    </row>
    <row r="7054" spans="1:8" x14ac:dyDescent="0.35">
      <c r="A7054" s="45" t="s">
        <v>191</v>
      </c>
      <c r="B7054" s="45" t="s">
        <v>72</v>
      </c>
      <c r="C7054" s="45" t="s">
        <v>26</v>
      </c>
      <c r="D7054" s="45">
        <v>180</v>
      </c>
      <c r="E7054" s="45">
        <v>6.5874483299999996E-3</v>
      </c>
      <c r="F7054" s="45">
        <v>9.1570189999999997E-4</v>
      </c>
      <c r="G7054" s="45">
        <v>1.3433639500000001E-3</v>
      </c>
      <c r="H7054" s="45">
        <v>4.3283819499999997E-3</v>
      </c>
    </row>
    <row r="7055" spans="1:8" x14ac:dyDescent="0.35">
      <c r="A7055" s="45" t="s">
        <v>191</v>
      </c>
      <c r="B7055" s="45" t="s">
        <v>73</v>
      </c>
      <c r="C7055" s="45" t="s">
        <v>26</v>
      </c>
      <c r="D7055" s="45">
        <v>6</v>
      </c>
      <c r="E7055" s="45">
        <v>6.8692126099999997E-3</v>
      </c>
      <c r="F7055" s="45">
        <v>7.8317869999999996E-4</v>
      </c>
      <c r="G7055" s="45">
        <v>7.5424363000000001E-4</v>
      </c>
      <c r="H7055" s="45">
        <v>5.3317898100000002E-3</v>
      </c>
    </row>
    <row r="7056" spans="1:8" x14ac:dyDescent="0.35">
      <c r="A7056" s="45" t="s">
        <v>191</v>
      </c>
      <c r="B7056" s="45" t="s">
        <v>72</v>
      </c>
      <c r="C7056" s="45" t="s">
        <v>27</v>
      </c>
      <c r="D7056" s="45">
        <v>119</v>
      </c>
      <c r="E7056" s="45">
        <v>5.77118322E-3</v>
      </c>
      <c r="F7056" s="45">
        <v>1.0856284600000001E-3</v>
      </c>
      <c r="G7056" s="45">
        <v>9.3030241999999999E-4</v>
      </c>
      <c r="H7056" s="45">
        <v>3.7552518599999998E-3</v>
      </c>
    </row>
    <row r="7057" spans="1:8" x14ac:dyDescent="0.35">
      <c r="A7057" s="45" t="s">
        <v>191</v>
      </c>
      <c r="B7057" s="45" t="s">
        <v>73</v>
      </c>
      <c r="C7057" s="45" t="s">
        <v>27</v>
      </c>
      <c r="D7057" s="45">
        <v>19</v>
      </c>
      <c r="E7057" s="45">
        <v>5.1114764500000002E-3</v>
      </c>
      <c r="F7057" s="45">
        <v>9.8440522000000003E-4</v>
      </c>
      <c r="G7057" s="45">
        <v>9.0216840999999995E-4</v>
      </c>
      <c r="H7057" s="45">
        <v>3.2249022900000001E-3</v>
      </c>
    </row>
    <row r="7058" spans="1:8" x14ac:dyDescent="0.35">
      <c r="A7058" s="45" t="s">
        <v>191</v>
      </c>
      <c r="B7058" s="45" t="s">
        <v>72</v>
      </c>
      <c r="C7058" s="45" t="s">
        <v>28</v>
      </c>
      <c r="D7058" s="45">
        <v>254</v>
      </c>
      <c r="E7058" s="45">
        <v>7.4462760099999999E-3</v>
      </c>
      <c r="F7058" s="45">
        <v>9.3795542999999999E-4</v>
      </c>
      <c r="G7058" s="45">
        <v>1.47086408E-3</v>
      </c>
      <c r="H7058" s="45">
        <v>5.03745601E-3</v>
      </c>
    </row>
    <row r="7059" spans="1:8" x14ac:dyDescent="0.35">
      <c r="A7059" s="45" t="s">
        <v>191</v>
      </c>
      <c r="B7059" s="45" t="s">
        <v>73</v>
      </c>
      <c r="C7059" s="45" t="s">
        <v>28</v>
      </c>
      <c r="D7059" s="45">
        <v>43</v>
      </c>
      <c r="E7059" s="45">
        <v>7.3522283799999999E-3</v>
      </c>
      <c r="F7059" s="45">
        <v>9.4234476999999997E-4</v>
      </c>
      <c r="G7059" s="45">
        <v>1.9638240999999999E-3</v>
      </c>
      <c r="H7059" s="45">
        <v>4.4460592099999996E-3</v>
      </c>
    </row>
    <row r="7060" spans="1:8" x14ac:dyDescent="0.35">
      <c r="A7060" s="45" t="s">
        <v>191</v>
      </c>
      <c r="B7060" s="45" t="s">
        <v>72</v>
      </c>
      <c r="C7060" s="45" t="s">
        <v>29</v>
      </c>
      <c r="D7060" s="45">
        <v>90</v>
      </c>
      <c r="E7060" s="45">
        <v>7.11522613E-3</v>
      </c>
      <c r="F7060" s="45">
        <v>9.0676416000000002E-4</v>
      </c>
      <c r="G7060" s="45">
        <v>1.39930528E-3</v>
      </c>
      <c r="H7060" s="45">
        <v>4.8091561399999996E-3</v>
      </c>
    </row>
    <row r="7061" spans="1:8" x14ac:dyDescent="0.35">
      <c r="A7061" s="45" t="s">
        <v>191</v>
      </c>
      <c r="B7061" s="45" t="s">
        <v>73</v>
      </c>
      <c r="C7061" s="45" t="s">
        <v>29</v>
      </c>
      <c r="D7061" s="45">
        <v>14</v>
      </c>
      <c r="E7061" s="45">
        <v>6.6964283100000004E-3</v>
      </c>
      <c r="F7061" s="45">
        <v>1.21610421E-3</v>
      </c>
      <c r="G7061" s="45">
        <v>2.1073079299999999E-3</v>
      </c>
      <c r="H7061" s="45">
        <v>3.3730157200000002E-3</v>
      </c>
    </row>
    <row r="7062" spans="1:8" x14ac:dyDescent="0.35">
      <c r="A7062" s="45" t="s">
        <v>191</v>
      </c>
      <c r="B7062" s="45" t="s">
        <v>72</v>
      </c>
      <c r="C7062" s="45" t="s">
        <v>30</v>
      </c>
      <c r="D7062" s="45">
        <v>1328</v>
      </c>
      <c r="E7062" s="45">
        <v>4.9403165799999996E-3</v>
      </c>
      <c r="F7062" s="45">
        <v>1.0668626900000001E-3</v>
      </c>
      <c r="G7062" s="45">
        <v>6.8913651000000005E-4</v>
      </c>
      <c r="H7062" s="45">
        <v>3.1843168899999999E-3</v>
      </c>
    </row>
    <row r="7063" spans="1:8" x14ac:dyDescent="0.35">
      <c r="A7063" s="45" t="s">
        <v>191</v>
      </c>
      <c r="B7063" s="45" t="s">
        <v>73</v>
      </c>
      <c r="C7063" s="45" t="s">
        <v>30</v>
      </c>
      <c r="D7063" s="45">
        <v>171</v>
      </c>
      <c r="E7063" s="45">
        <v>4.41885939E-3</v>
      </c>
      <c r="F7063" s="45">
        <v>1.05838452E-3</v>
      </c>
      <c r="G7063" s="45">
        <v>6.6547518000000005E-4</v>
      </c>
      <c r="H7063" s="45">
        <v>2.6949992000000001E-3</v>
      </c>
    </row>
    <row r="7064" spans="1:8" x14ac:dyDescent="0.35">
      <c r="A7064" s="45" t="s">
        <v>191</v>
      </c>
      <c r="B7064" s="45" t="s">
        <v>72</v>
      </c>
      <c r="C7064" s="45" t="s">
        <v>31</v>
      </c>
      <c r="D7064" s="45">
        <v>561</v>
      </c>
      <c r="E7064" s="45">
        <v>5.0753240899999996E-3</v>
      </c>
      <c r="F7064" s="45">
        <v>1.0115655799999999E-3</v>
      </c>
      <c r="G7064" s="45">
        <v>5.0979542000000001E-4</v>
      </c>
      <c r="H7064" s="45">
        <v>3.5539625800000002E-3</v>
      </c>
    </row>
    <row r="7065" spans="1:8" x14ac:dyDescent="0.35">
      <c r="A7065" s="45" t="s">
        <v>191</v>
      </c>
      <c r="B7065" s="45" t="s">
        <v>73</v>
      </c>
      <c r="C7065" s="45" t="s">
        <v>31</v>
      </c>
      <c r="D7065" s="45">
        <v>60</v>
      </c>
      <c r="E7065" s="45">
        <v>4.8418207699999997E-3</v>
      </c>
      <c r="F7065" s="45">
        <v>1.3553237999999999E-3</v>
      </c>
      <c r="G7065" s="45">
        <v>5.5381918000000003E-4</v>
      </c>
      <c r="H7065" s="45">
        <v>2.9326772500000002E-3</v>
      </c>
    </row>
    <row r="7066" spans="1:8" x14ac:dyDescent="0.35">
      <c r="A7066" s="45" t="s">
        <v>191</v>
      </c>
      <c r="B7066" s="45" t="s">
        <v>72</v>
      </c>
      <c r="C7066" s="45" t="s">
        <v>159</v>
      </c>
      <c r="D7066" s="45">
        <v>255</v>
      </c>
      <c r="E7066" s="45">
        <v>6.6863650300000004E-3</v>
      </c>
      <c r="F7066" s="45">
        <v>1.1755625599999999E-3</v>
      </c>
      <c r="G7066" s="45">
        <v>8.6782837999999996E-4</v>
      </c>
      <c r="H7066" s="45">
        <v>4.64297363E-3</v>
      </c>
    </row>
    <row r="7067" spans="1:8" x14ac:dyDescent="0.35">
      <c r="A7067" s="45" t="s">
        <v>191</v>
      </c>
      <c r="B7067" s="45" t="s">
        <v>73</v>
      </c>
      <c r="C7067" s="45" t="s">
        <v>159</v>
      </c>
      <c r="D7067" s="45">
        <v>26</v>
      </c>
      <c r="E7067" s="45">
        <v>5.9904733899999998E-3</v>
      </c>
      <c r="F7067" s="45">
        <v>1.0260859199999999E-3</v>
      </c>
      <c r="G7067" s="45">
        <v>8.8897765999999996E-4</v>
      </c>
      <c r="H7067" s="45">
        <v>4.0754093399999998E-3</v>
      </c>
    </row>
    <row r="7068" spans="1:8" x14ac:dyDescent="0.35">
      <c r="A7068" s="45" t="s">
        <v>191</v>
      </c>
      <c r="B7068" s="45" t="s">
        <v>72</v>
      </c>
      <c r="C7068" s="45" t="s">
        <v>33</v>
      </c>
      <c r="D7068" s="45">
        <v>172</v>
      </c>
      <c r="E7068" s="45">
        <v>9.1010575400000005E-3</v>
      </c>
      <c r="F7068" s="45">
        <v>1.17066352E-3</v>
      </c>
      <c r="G7068" s="45">
        <v>1.5648549599999999E-3</v>
      </c>
      <c r="H7068" s="45">
        <v>6.3655386499999996E-3</v>
      </c>
    </row>
    <row r="7069" spans="1:8" x14ac:dyDescent="0.35">
      <c r="A7069" s="45" t="s">
        <v>191</v>
      </c>
      <c r="B7069" s="45" t="s">
        <v>73</v>
      </c>
      <c r="C7069" s="45" t="s">
        <v>33</v>
      </c>
      <c r="D7069" s="45">
        <v>12</v>
      </c>
      <c r="E7069" s="45">
        <v>6.8084488300000001E-3</v>
      </c>
      <c r="F7069" s="45">
        <v>1.3001541E-3</v>
      </c>
      <c r="G7069" s="45">
        <v>1.7534720399999999E-3</v>
      </c>
      <c r="H7069" s="45">
        <v>3.7548223300000001E-3</v>
      </c>
    </row>
    <row r="7070" spans="1:8" x14ac:dyDescent="0.35">
      <c r="A7070" s="45" t="s">
        <v>191</v>
      </c>
      <c r="B7070" s="45" t="s">
        <v>72</v>
      </c>
      <c r="C7070" s="45" t="s">
        <v>34</v>
      </c>
      <c r="D7070" s="45">
        <v>139</v>
      </c>
      <c r="E7070" s="45">
        <v>5.8901209899999999E-3</v>
      </c>
      <c r="F7070" s="45">
        <v>9.8379609999999992E-4</v>
      </c>
      <c r="G7070" s="45">
        <v>7.6771892000000003E-4</v>
      </c>
      <c r="H7070" s="45">
        <v>4.1386055499999996E-3</v>
      </c>
    </row>
    <row r="7071" spans="1:8" x14ac:dyDescent="0.35">
      <c r="A7071" s="45" t="s">
        <v>191</v>
      </c>
      <c r="B7071" s="45" t="s">
        <v>73</v>
      </c>
      <c r="C7071" s="45" t="s">
        <v>34</v>
      </c>
      <c r="D7071" s="45">
        <v>14</v>
      </c>
      <c r="E7071" s="45">
        <v>6.3384587199999997E-3</v>
      </c>
      <c r="F7071" s="45">
        <v>8.4160034000000002E-4</v>
      </c>
      <c r="G7071" s="45">
        <v>6.5310822E-4</v>
      </c>
      <c r="H7071" s="45">
        <v>4.8437497400000001E-3</v>
      </c>
    </row>
    <row r="7072" spans="1:8" x14ac:dyDescent="0.35">
      <c r="A7072" s="45" t="s">
        <v>191</v>
      </c>
      <c r="B7072" s="45" t="s">
        <v>72</v>
      </c>
      <c r="C7072" s="45" t="s">
        <v>35</v>
      </c>
      <c r="D7072" s="45">
        <v>218</v>
      </c>
      <c r="E7072" s="45">
        <v>7.0425584000000001E-3</v>
      </c>
      <c r="F7072" s="45">
        <v>9.1291813999999996E-4</v>
      </c>
      <c r="G7072" s="45">
        <v>1.38097792E-3</v>
      </c>
      <c r="H7072" s="45">
        <v>4.7486618499999996E-3</v>
      </c>
    </row>
    <row r="7073" spans="1:8" x14ac:dyDescent="0.35">
      <c r="A7073" s="45" t="s">
        <v>191</v>
      </c>
      <c r="B7073" s="45" t="s">
        <v>73</v>
      </c>
      <c r="C7073" s="45" t="s">
        <v>35</v>
      </c>
      <c r="D7073" s="45">
        <v>15</v>
      </c>
      <c r="E7073" s="45">
        <v>5.9891972599999998E-3</v>
      </c>
      <c r="F7073" s="45">
        <v>1.0347219799999999E-3</v>
      </c>
      <c r="G7073" s="45">
        <v>1.15046272E-3</v>
      </c>
      <c r="H7073" s="45">
        <v>3.8040120300000002E-3</v>
      </c>
    </row>
    <row r="7074" spans="1:8" x14ac:dyDescent="0.35">
      <c r="A7074" s="45" t="s">
        <v>191</v>
      </c>
      <c r="B7074" s="45" t="s">
        <v>72</v>
      </c>
      <c r="C7074" s="45" t="s">
        <v>57</v>
      </c>
      <c r="D7074" s="45">
        <v>2</v>
      </c>
      <c r="E7074" s="45">
        <v>9.6990739499999996E-3</v>
      </c>
      <c r="F7074" s="45">
        <v>5.8391201300000001E-3</v>
      </c>
      <c r="G7074" s="45">
        <v>2.32638854E-3</v>
      </c>
      <c r="H7074" s="45">
        <v>1.53356457E-3</v>
      </c>
    </row>
    <row r="7075" spans="1:8" x14ac:dyDescent="0.35">
      <c r="A7075" s="45" t="s">
        <v>191</v>
      </c>
      <c r="B7075" s="45" t="s">
        <v>72</v>
      </c>
      <c r="C7075" s="45" t="s">
        <v>36</v>
      </c>
      <c r="D7075" s="45">
        <v>359</v>
      </c>
      <c r="E7075" s="45">
        <v>8.1668469799999997E-3</v>
      </c>
      <c r="F7075" s="45">
        <v>9.2005804000000002E-4</v>
      </c>
      <c r="G7075" s="45">
        <v>1.5384166499999999E-3</v>
      </c>
      <c r="H7075" s="45">
        <v>5.7083717699999998E-3</v>
      </c>
    </row>
    <row r="7076" spans="1:8" x14ac:dyDescent="0.35">
      <c r="A7076" s="45" t="s">
        <v>191</v>
      </c>
      <c r="B7076" s="45" t="s">
        <v>73</v>
      </c>
      <c r="C7076" s="45" t="s">
        <v>36</v>
      </c>
      <c r="D7076" s="45">
        <v>24</v>
      </c>
      <c r="E7076" s="45">
        <v>7.4590082400000004E-3</v>
      </c>
      <c r="F7076" s="45">
        <v>1.19839866E-3</v>
      </c>
      <c r="G7076" s="45">
        <v>1.1072528E-3</v>
      </c>
      <c r="H7076" s="45">
        <v>5.1533562099999996E-3</v>
      </c>
    </row>
    <row r="7077" spans="1:8" x14ac:dyDescent="0.35">
      <c r="A7077" s="45" t="s">
        <v>191</v>
      </c>
      <c r="B7077" s="45" t="s">
        <v>72</v>
      </c>
      <c r="C7077" s="45" t="s">
        <v>37</v>
      </c>
      <c r="D7077" s="45">
        <v>327</v>
      </c>
      <c r="E7077" s="45">
        <v>6.2305326600000004E-3</v>
      </c>
      <c r="F7077" s="45">
        <v>9.925031500000001E-4</v>
      </c>
      <c r="G7077" s="45">
        <v>7.8986837000000003E-4</v>
      </c>
      <c r="H7077" s="45">
        <v>4.4481606700000004E-3</v>
      </c>
    </row>
    <row r="7078" spans="1:8" x14ac:dyDescent="0.35">
      <c r="A7078" s="45" t="s">
        <v>191</v>
      </c>
      <c r="B7078" s="45" t="s">
        <v>73</v>
      </c>
      <c r="C7078" s="45" t="s">
        <v>37</v>
      </c>
      <c r="D7078" s="45">
        <v>24</v>
      </c>
      <c r="E7078" s="45">
        <v>5.6235529999999999E-3</v>
      </c>
      <c r="F7078" s="45">
        <v>1.2876154999999999E-3</v>
      </c>
      <c r="G7078" s="45">
        <v>5.7966799000000002E-4</v>
      </c>
      <c r="H7078" s="45">
        <v>3.756269E-3</v>
      </c>
    </row>
    <row r="7079" spans="1:8" x14ac:dyDescent="0.35">
      <c r="A7079" s="45" t="s">
        <v>191</v>
      </c>
      <c r="B7079" s="45" t="s">
        <v>72</v>
      </c>
      <c r="C7079" s="45" t="s">
        <v>38</v>
      </c>
      <c r="D7079" s="45">
        <v>199</v>
      </c>
      <c r="E7079" s="45">
        <v>7.6213239599999998E-3</v>
      </c>
      <c r="F7079" s="45">
        <v>9.4639843E-4</v>
      </c>
      <c r="G7079" s="45">
        <v>1.04626114E-3</v>
      </c>
      <c r="H7079" s="45">
        <v>5.6286639299999996E-3</v>
      </c>
    </row>
    <row r="7080" spans="1:8" x14ac:dyDescent="0.35">
      <c r="A7080" s="45" t="s">
        <v>191</v>
      </c>
      <c r="B7080" s="45" t="s">
        <v>73</v>
      </c>
      <c r="C7080" s="45" t="s">
        <v>38</v>
      </c>
      <c r="D7080" s="45">
        <v>23</v>
      </c>
      <c r="E7080" s="45">
        <v>5.7523145999999999E-3</v>
      </c>
      <c r="F7080" s="45">
        <v>1.0260665700000001E-3</v>
      </c>
      <c r="G7080" s="45">
        <v>8.5698447000000005E-4</v>
      </c>
      <c r="H7080" s="45">
        <v>3.8692630600000001E-3</v>
      </c>
    </row>
    <row r="7081" spans="1:8" x14ac:dyDescent="0.35">
      <c r="A7081" s="45" t="s">
        <v>191</v>
      </c>
      <c r="B7081" s="45" t="s">
        <v>72</v>
      </c>
      <c r="C7081" s="45" t="s">
        <v>39</v>
      </c>
      <c r="D7081" s="45">
        <v>167</v>
      </c>
      <c r="E7081" s="45">
        <v>8.1356728699999992E-3</v>
      </c>
      <c r="F7081" s="45">
        <v>9.3493546999999998E-4</v>
      </c>
      <c r="G7081" s="45">
        <v>1.9665527799999998E-3</v>
      </c>
      <c r="H7081" s="45">
        <v>5.2341841900000003E-3</v>
      </c>
    </row>
    <row r="7082" spans="1:8" x14ac:dyDescent="0.35">
      <c r="A7082" s="45" t="s">
        <v>191</v>
      </c>
      <c r="B7082" s="45" t="s">
        <v>73</v>
      </c>
      <c r="C7082" s="45" t="s">
        <v>39</v>
      </c>
      <c r="D7082" s="45">
        <v>13</v>
      </c>
      <c r="E7082" s="45">
        <v>7.5525281399999996E-3</v>
      </c>
      <c r="F7082" s="45">
        <v>8.9031313000000002E-4</v>
      </c>
      <c r="G7082" s="45">
        <v>1.6176991400000001E-3</v>
      </c>
      <c r="H7082" s="45">
        <v>5.0445154300000003E-3</v>
      </c>
    </row>
    <row r="7083" spans="1:8" x14ac:dyDescent="0.35">
      <c r="A7083" s="45" t="s">
        <v>191</v>
      </c>
      <c r="B7083" s="45" t="s">
        <v>72</v>
      </c>
      <c r="C7083" s="45" t="s">
        <v>40</v>
      </c>
      <c r="D7083" s="45">
        <v>180</v>
      </c>
      <c r="E7083" s="45">
        <v>4.9564040999999998E-3</v>
      </c>
      <c r="F7083" s="45">
        <v>1.0952286700000001E-3</v>
      </c>
      <c r="G7083" s="45">
        <v>4.6321992999999998E-4</v>
      </c>
      <c r="H7083" s="45">
        <v>3.3979550200000002E-3</v>
      </c>
    </row>
    <row r="7084" spans="1:8" x14ac:dyDescent="0.35">
      <c r="A7084" s="45" t="s">
        <v>191</v>
      </c>
      <c r="B7084" s="45" t="s">
        <v>73</v>
      </c>
      <c r="C7084" s="45" t="s">
        <v>40</v>
      </c>
      <c r="D7084" s="45">
        <v>24</v>
      </c>
      <c r="E7084" s="45">
        <v>4.8451965200000001E-3</v>
      </c>
      <c r="F7084" s="45">
        <v>8.6612625999999999E-4</v>
      </c>
      <c r="G7084" s="45">
        <v>3.6458306000000001E-4</v>
      </c>
      <c r="H7084" s="45">
        <v>3.6144866200000002E-3</v>
      </c>
    </row>
    <row r="7085" spans="1:8" x14ac:dyDescent="0.35">
      <c r="A7085" s="45" t="s">
        <v>191</v>
      </c>
      <c r="B7085" s="45" t="s">
        <v>72</v>
      </c>
      <c r="C7085" s="45" t="s">
        <v>41</v>
      </c>
      <c r="D7085" s="45">
        <v>161</v>
      </c>
      <c r="E7085" s="45">
        <v>6.8672357999999996E-3</v>
      </c>
      <c r="F7085" s="45">
        <v>9.2139670000000002E-4</v>
      </c>
      <c r="G7085" s="45">
        <v>1.1356967899999999E-3</v>
      </c>
      <c r="H7085" s="45">
        <v>4.8101417899999999E-3</v>
      </c>
    </row>
    <row r="7086" spans="1:8" x14ac:dyDescent="0.35">
      <c r="A7086" s="45" t="s">
        <v>191</v>
      </c>
      <c r="B7086" s="45" t="s">
        <v>73</v>
      </c>
      <c r="C7086" s="45" t="s">
        <v>41</v>
      </c>
      <c r="D7086" s="45">
        <v>36</v>
      </c>
      <c r="E7086" s="45">
        <v>6.8013758000000004E-3</v>
      </c>
      <c r="F7086" s="45">
        <v>9.6804246999999998E-4</v>
      </c>
      <c r="G7086" s="45">
        <v>2.0193542000000002E-3</v>
      </c>
      <c r="H7086" s="45">
        <v>3.81397864E-3</v>
      </c>
    </row>
    <row r="7087" spans="1:8" x14ac:dyDescent="0.35">
      <c r="A7087" s="45" t="s">
        <v>191</v>
      </c>
      <c r="B7087" s="45" t="s">
        <v>72</v>
      </c>
      <c r="C7087" s="45" t="s">
        <v>42</v>
      </c>
      <c r="D7087" s="45">
        <v>120</v>
      </c>
      <c r="E7087" s="45">
        <v>9.4285298700000006E-3</v>
      </c>
      <c r="F7087" s="45">
        <v>1.14708695E-3</v>
      </c>
      <c r="G7087" s="45">
        <v>1.46151594E-3</v>
      </c>
      <c r="H7087" s="45">
        <v>6.8199264600000004E-3</v>
      </c>
    </row>
    <row r="7088" spans="1:8" x14ac:dyDescent="0.35">
      <c r="A7088" s="45" t="s">
        <v>191</v>
      </c>
      <c r="B7088" s="45" t="s">
        <v>73</v>
      </c>
      <c r="C7088" s="45" t="s">
        <v>42</v>
      </c>
      <c r="D7088" s="45">
        <v>18</v>
      </c>
      <c r="E7088" s="45">
        <v>7.8131426999999993E-3</v>
      </c>
      <c r="F7088" s="45">
        <v>1.09760771E-3</v>
      </c>
      <c r="G7088" s="45">
        <v>1.5817898800000001E-3</v>
      </c>
      <c r="H7088" s="45">
        <v>5.1337445500000004E-3</v>
      </c>
    </row>
    <row r="7089" spans="1:8" x14ac:dyDescent="0.35">
      <c r="A7089" s="45" t="s">
        <v>191</v>
      </c>
      <c r="B7089" s="45" t="s">
        <v>72</v>
      </c>
      <c r="C7089" s="45" t="s">
        <v>43</v>
      </c>
      <c r="D7089" s="45">
        <v>119</v>
      </c>
      <c r="E7089" s="45">
        <v>7.2474126000000002E-3</v>
      </c>
      <c r="F7089" s="45">
        <v>1.5292364499999999E-3</v>
      </c>
      <c r="G7089" s="45">
        <v>1.28462472E-3</v>
      </c>
      <c r="H7089" s="45">
        <v>4.4335509600000001E-3</v>
      </c>
    </row>
    <row r="7090" spans="1:8" x14ac:dyDescent="0.35">
      <c r="A7090" s="45" t="s">
        <v>191</v>
      </c>
      <c r="B7090" s="45" t="s">
        <v>73</v>
      </c>
      <c r="C7090" s="45" t="s">
        <v>43</v>
      </c>
      <c r="D7090" s="45">
        <v>26</v>
      </c>
      <c r="E7090" s="45">
        <v>5.5551101099999998E-3</v>
      </c>
      <c r="F7090" s="45">
        <v>9.5085445000000005E-4</v>
      </c>
      <c r="G7090" s="45">
        <v>7.9683021999999999E-4</v>
      </c>
      <c r="H7090" s="45">
        <v>3.8074250200000001E-3</v>
      </c>
    </row>
    <row r="7091" spans="1:8" x14ac:dyDescent="0.35">
      <c r="A7091" s="45" t="s">
        <v>191</v>
      </c>
      <c r="B7091" s="45" t="s">
        <v>72</v>
      </c>
      <c r="C7091" s="45" t="s">
        <v>44</v>
      </c>
      <c r="D7091" s="45">
        <v>64</v>
      </c>
      <c r="E7091" s="45">
        <v>8.9671944900000002E-3</v>
      </c>
      <c r="F7091" s="45">
        <v>5.5953391999999998E-4</v>
      </c>
      <c r="G7091" s="45">
        <v>1.2044268500000001E-3</v>
      </c>
      <c r="H7091" s="45">
        <v>7.2032332599999997E-3</v>
      </c>
    </row>
    <row r="7092" spans="1:8" x14ac:dyDescent="0.35">
      <c r="A7092" s="45" t="s">
        <v>191</v>
      </c>
      <c r="B7092" s="45" t="s">
        <v>73</v>
      </c>
      <c r="C7092" s="45" t="s">
        <v>44</v>
      </c>
      <c r="D7092" s="45">
        <v>3</v>
      </c>
      <c r="E7092" s="45">
        <v>1.2114197449999999E-2</v>
      </c>
      <c r="F7092" s="45">
        <v>5.5941341999999998E-4</v>
      </c>
      <c r="G7092" s="45">
        <v>4.0200615699999996E-3</v>
      </c>
      <c r="H7092" s="45">
        <v>7.5347219799999999E-3</v>
      </c>
    </row>
    <row r="7093" spans="1:8" x14ac:dyDescent="0.35">
      <c r="A7093" s="45" t="s">
        <v>191</v>
      </c>
      <c r="B7093" s="45" t="s">
        <v>72</v>
      </c>
      <c r="C7093" s="45" t="s">
        <v>45</v>
      </c>
      <c r="D7093" s="45">
        <v>254</v>
      </c>
      <c r="E7093" s="45">
        <v>7.0292448199999998E-3</v>
      </c>
      <c r="F7093" s="45">
        <v>7.8617099000000005E-4</v>
      </c>
      <c r="G7093" s="45">
        <v>1.2803930999999999E-3</v>
      </c>
      <c r="H7093" s="45">
        <v>4.9626801999999998E-3</v>
      </c>
    </row>
    <row r="7094" spans="1:8" x14ac:dyDescent="0.35">
      <c r="A7094" s="45" t="s">
        <v>191</v>
      </c>
      <c r="B7094" s="45" t="s">
        <v>73</v>
      </c>
      <c r="C7094" s="45" t="s">
        <v>45</v>
      </c>
      <c r="D7094" s="45">
        <v>19</v>
      </c>
      <c r="E7094" s="45">
        <v>6.6587472500000003E-3</v>
      </c>
      <c r="F7094" s="45">
        <v>8.2967801999999995E-4</v>
      </c>
      <c r="G7094" s="45">
        <v>1.6575289400000001E-3</v>
      </c>
      <c r="H7094" s="45">
        <v>4.1715397899999996E-3</v>
      </c>
    </row>
    <row r="7095" spans="1:8" x14ac:dyDescent="0.35">
      <c r="A7095" s="45" t="s">
        <v>191</v>
      </c>
      <c r="B7095" s="45" t="s">
        <v>72</v>
      </c>
      <c r="C7095" s="45" t="s">
        <v>46</v>
      </c>
      <c r="D7095" s="45">
        <v>110</v>
      </c>
      <c r="E7095" s="45">
        <v>7.7494736799999997E-3</v>
      </c>
      <c r="F7095" s="45">
        <v>8.7468411000000002E-4</v>
      </c>
      <c r="G7095" s="45">
        <v>1.14825313E-3</v>
      </c>
      <c r="H7095" s="45">
        <v>5.7265359600000001E-3</v>
      </c>
    </row>
    <row r="7096" spans="1:8" x14ac:dyDescent="0.35">
      <c r="A7096" s="45" t="s">
        <v>191</v>
      </c>
      <c r="B7096" s="45" t="s">
        <v>73</v>
      </c>
      <c r="C7096" s="45" t="s">
        <v>46</v>
      </c>
      <c r="D7096" s="45">
        <v>24</v>
      </c>
      <c r="E7096" s="45">
        <v>6.2172064700000002E-3</v>
      </c>
      <c r="F7096" s="45">
        <v>9.0277759000000003E-4</v>
      </c>
      <c r="G7096" s="45">
        <v>1.4149302899999999E-3</v>
      </c>
      <c r="H7096" s="45">
        <v>3.8994982299999999E-3</v>
      </c>
    </row>
    <row r="7097" spans="1:8" x14ac:dyDescent="0.35">
      <c r="A7097" s="45" t="s">
        <v>191</v>
      </c>
      <c r="B7097" s="45" t="s">
        <v>72</v>
      </c>
      <c r="C7097" s="45" t="s">
        <v>47</v>
      </c>
      <c r="D7097" s="45">
        <v>96</v>
      </c>
      <c r="E7097" s="45">
        <v>8.6687401200000007E-3</v>
      </c>
      <c r="F7097" s="45">
        <v>4.8972774999999995E-4</v>
      </c>
      <c r="G7097" s="45">
        <v>1.9929106500000001E-3</v>
      </c>
      <c r="H7097" s="45">
        <v>6.1750093899999997E-3</v>
      </c>
    </row>
    <row r="7098" spans="1:8" x14ac:dyDescent="0.35">
      <c r="A7098" s="45" t="s">
        <v>191</v>
      </c>
      <c r="B7098" s="45" t="s">
        <v>73</v>
      </c>
      <c r="C7098" s="45" t="s">
        <v>47</v>
      </c>
      <c r="D7098" s="45">
        <v>9</v>
      </c>
      <c r="E7098" s="45">
        <v>5.81275701E-3</v>
      </c>
      <c r="F7098" s="45">
        <v>5.2726325999999997E-4</v>
      </c>
      <c r="G7098" s="45">
        <v>9.9665608999999992E-4</v>
      </c>
      <c r="H7098" s="45">
        <v>4.2785492200000004E-3</v>
      </c>
    </row>
    <row r="7099" spans="1:8" x14ac:dyDescent="0.35">
      <c r="A7099" s="45" t="s">
        <v>191</v>
      </c>
      <c r="B7099" s="45" t="s">
        <v>72</v>
      </c>
      <c r="C7099" s="45" t="s">
        <v>48</v>
      </c>
      <c r="D7099" s="45">
        <v>254</v>
      </c>
      <c r="E7099" s="45">
        <v>6.0128679299999996E-3</v>
      </c>
      <c r="F7099" s="45">
        <v>9.4592967999999997E-4</v>
      </c>
      <c r="G7099" s="45">
        <v>6.5252234000000005E-4</v>
      </c>
      <c r="H7099" s="45">
        <v>4.4144154199999997E-3</v>
      </c>
    </row>
    <row r="7100" spans="1:8" x14ac:dyDescent="0.35">
      <c r="A7100" s="45" t="s">
        <v>191</v>
      </c>
      <c r="B7100" s="45" t="s">
        <v>73</v>
      </c>
      <c r="C7100" s="45" t="s">
        <v>48</v>
      </c>
      <c r="D7100" s="45">
        <v>10</v>
      </c>
      <c r="E7100" s="45">
        <v>5.2407404799999996E-3</v>
      </c>
      <c r="F7100" s="45">
        <v>8.0902763000000001E-4</v>
      </c>
      <c r="G7100" s="45">
        <v>7.0138860000000004E-4</v>
      </c>
      <c r="H7100" s="45">
        <v>3.73032381E-3</v>
      </c>
    </row>
    <row r="7101" spans="1:8" x14ac:dyDescent="0.35">
      <c r="A7101" s="45" t="s">
        <v>191</v>
      </c>
      <c r="B7101" s="45" t="s">
        <v>72</v>
      </c>
      <c r="C7101" s="45" t="s">
        <v>49</v>
      </c>
      <c r="D7101" s="45">
        <v>224</v>
      </c>
      <c r="E7101" s="45">
        <v>7.9018371599999995E-3</v>
      </c>
      <c r="F7101" s="45">
        <v>9.5558421999999998E-4</v>
      </c>
      <c r="G7101" s="45">
        <v>1.02451199E-3</v>
      </c>
      <c r="H7101" s="45">
        <v>5.9098046600000002E-3</v>
      </c>
    </row>
    <row r="7102" spans="1:8" x14ac:dyDescent="0.35">
      <c r="A7102" s="45" t="s">
        <v>191</v>
      </c>
      <c r="B7102" s="45" t="s">
        <v>73</v>
      </c>
      <c r="C7102" s="45" t="s">
        <v>49</v>
      </c>
      <c r="D7102" s="45">
        <v>18</v>
      </c>
      <c r="E7102" s="45">
        <v>6.3876026100000002E-3</v>
      </c>
      <c r="F7102" s="45">
        <v>8.6033927000000001E-4</v>
      </c>
      <c r="G7102" s="45">
        <v>6.700101E-4</v>
      </c>
      <c r="H7102" s="45">
        <v>4.8463217900000001E-3</v>
      </c>
    </row>
    <row r="7103" spans="1:8" x14ac:dyDescent="0.35">
      <c r="A7103" s="45" t="s">
        <v>191</v>
      </c>
      <c r="B7103" s="45" t="s">
        <v>72</v>
      </c>
      <c r="C7103" s="45" t="s">
        <v>50</v>
      </c>
      <c r="D7103" s="45">
        <v>73</v>
      </c>
      <c r="E7103" s="45">
        <v>8.8135779100000002E-3</v>
      </c>
      <c r="F7103" s="45">
        <v>8.5917652E-4</v>
      </c>
      <c r="G7103" s="45">
        <v>2.5225137199999998E-3</v>
      </c>
      <c r="H7103" s="45">
        <v>5.4318871300000002E-3</v>
      </c>
    </row>
    <row r="7104" spans="1:8" x14ac:dyDescent="0.35">
      <c r="A7104" s="45" t="s">
        <v>191</v>
      </c>
      <c r="B7104" s="45" t="s">
        <v>73</v>
      </c>
      <c r="C7104" s="45" t="s">
        <v>50</v>
      </c>
      <c r="D7104" s="45">
        <v>12</v>
      </c>
      <c r="E7104" s="45">
        <v>8.9400076299999999E-3</v>
      </c>
      <c r="F7104" s="45">
        <v>8.5455218999999996E-4</v>
      </c>
      <c r="G7104" s="45">
        <v>2.2868438599999998E-3</v>
      </c>
      <c r="H7104" s="45">
        <v>5.79861087E-3</v>
      </c>
    </row>
    <row r="7105" spans="1:8" x14ac:dyDescent="0.35">
      <c r="A7105" s="45" t="s">
        <v>191</v>
      </c>
      <c r="B7105" s="45" t="s">
        <v>72</v>
      </c>
      <c r="C7105" s="45" t="s">
        <v>51</v>
      </c>
      <c r="D7105" s="45">
        <v>153</v>
      </c>
      <c r="E7105" s="45">
        <v>6.6180250400000003E-3</v>
      </c>
      <c r="F7105" s="45">
        <v>9.7797120000000007E-4</v>
      </c>
      <c r="G7105" s="45">
        <v>6.4890439999999998E-4</v>
      </c>
      <c r="H7105" s="45">
        <v>4.9911489700000004E-3</v>
      </c>
    </row>
    <row r="7106" spans="1:8" x14ac:dyDescent="0.35">
      <c r="A7106" s="45" t="s">
        <v>191</v>
      </c>
      <c r="B7106" s="45" t="s">
        <v>73</v>
      </c>
      <c r="C7106" s="45" t="s">
        <v>51</v>
      </c>
      <c r="D7106" s="45">
        <v>13</v>
      </c>
      <c r="E7106" s="45">
        <v>8.8212248300000001E-3</v>
      </c>
      <c r="F7106" s="45">
        <v>1.2669157E-3</v>
      </c>
      <c r="G7106" s="45">
        <v>6.5438023000000004E-4</v>
      </c>
      <c r="H7106" s="45">
        <v>6.8999285200000001E-3</v>
      </c>
    </row>
    <row r="7107" spans="1:8" x14ac:dyDescent="0.35">
      <c r="A7107" s="45" t="s">
        <v>191</v>
      </c>
      <c r="B7107" s="45" t="s">
        <v>72</v>
      </c>
      <c r="C7107" s="45" t="s">
        <v>52</v>
      </c>
      <c r="D7107" s="45">
        <v>213</v>
      </c>
      <c r="E7107" s="45">
        <v>5.1595915700000002E-3</v>
      </c>
      <c r="F7107" s="45">
        <v>8.0192550000000005E-4</v>
      </c>
      <c r="G7107" s="45">
        <v>5.4957808000000001E-4</v>
      </c>
      <c r="H7107" s="45">
        <v>3.8080874599999998E-3</v>
      </c>
    </row>
    <row r="7108" spans="1:8" x14ac:dyDescent="0.35">
      <c r="A7108" s="45" t="s">
        <v>191</v>
      </c>
      <c r="B7108" s="45" t="s">
        <v>73</v>
      </c>
      <c r="C7108" s="45" t="s">
        <v>52</v>
      </c>
      <c r="D7108" s="45">
        <v>18</v>
      </c>
      <c r="E7108" s="45">
        <v>3.8586675099999998E-3</v>
      </c>
      <c r="F7108" s="45">
        <v>9.4264369999999998E-4</v>
      </c>
      <c r="G7108" s="45">
        <v>5.8770551000000002E-4</v>
      </c>
      <c r="H7108" s="45">
        <v>2.3283175800000002E-3</v>
      </c>
    </row>
    <row r="7109" spans="1:8" x14ac:dyDescent="0.35">
      <c r="A7109" s="45" t="s">
        <v>191</v>
      </c>
      <c r="B7109" s="45" t="s">
        <v>72</v>
      </c>
      <c r="C7109" s="45" t="s">
        <v>53</v>
      </c>
      <c r="D7109" s="45">
        <v>86</v>
      </c>
      <c r="E7109" s="45">
        <v>7.5567934799999998E-3</v>
      </c>
      <c r="F7109" s="45">
        <v>1.0987292800000001E-3</v>
      </c>
      <c r="G7109" s="45">
        <v>8.4369595999999995E-4</v>
      </c>
      <c r="H7109" s="45">
        <v>5.6143677499999999E-3</v>
      </c>
    </row>
    <row r="7110" spans="1:8" x14ac:dyDescent="0.35">
      <c r="A7110" s="45" t="s">
        <v>191</v>
      </c>
      <c r="B7110" s="45" t="s">
        <v>73</v>
      </c>
      <c r="C7110" s="45" t="s">
        <v>53</v>
      </c>
      <c r="D7110" s="45">
        <v>6</v>
      </c>
      <c r="E7110" s="45">
        <v>7.1219134199999997E-3</v>
      </c>
      <c r="F7110" s="45">
        <v>9.6836399999999999E-4</v>
      </c>
      <c r="G7110" s="45">
        <v>1.34259235E-3</v>
      </c>
      <c r="H7110" s="45">
        <v>4.8109565900000002E-3</v>
      </c>
    </row>
    <row r="7111" spans="1:8" x14ac:dyDescent="0.35">
      <c r="A7111" s="45" t="s">
        <v>191</v>
      </c>
      <c r="B7111" s="45" t="s">
        <v>72</v>
      </c>
      <c r="C7111" s="45" t="s">
        <v>54</v>
      </c>
      <c r="D7111" s="45">
        <v>583</v>
      </c>
      <c r="E7111" s="45">
        <v>4.5730692999999996E-3</v>
      </c>
      <c r="F7111" s="45">
        <v>9.2916164000000001E-4</v>
      </c>
      <c r="G7111" s="45">
        <v>5.5353035000000001E-4</v>
      </c>
      <c r="H7111" s="45">
        <v>3.0790806500000001E-3</v>
      </c>
    </row>
    <row r="7112" spans="1:8" x14ac:dyDescent="0.35">
      <c r="A7112" s="45" t="s">
        <v>191</v>
      </c>
      <c r="B7112" s="45" t="s">
        <v>73</v>
      </c>
      <c r="C7112" s="45" t="s">
        <v>54</v>
      </c>
      <c r="D7112" s="45">
        <v>43</v>
      </c>
      <c r="E7112" s="45">
        <v>5.0209945500000004E-3</v>
      </c>
      <c r="F7112" s="45">
        <v>1.22685164E-3</v>
      </c>
      <c r="G7112" s="45">
        <v>5.1248901000000005E-4</v>
      </c>
      <c r="H7112" s="45">
        <v>3.2703485700000001E-3</v>
      </c>
    </row>
    <row r="7113" spans="1:8" x14ac:dyDescent="0.35">
      <c r="A7113" s="45" t="s">
        <v>191</v>
      </c>
      <c r="B7113" s="45" t="s">
        <v>72</v>
      </c>
      <c r="C7113" s="45" t="s">
        <v>55</v>
      </c>
      <c r="D7113" s="45">
        <v>98</v>
      </c>
      <c r="E7113" s="45">
        <v>6.5014406199999999E-3</v>
      </c>
      <c r="F7113" s="45">
        <v>1.07166453E-3</v>
      </c>
      <c r="G7113" s="45">
        <v>9.5521511000000003E-4</v>
      </c>
      <c r="H7113" s="45">
        <v>4.4745604099999999E-3</v>
      </c>
    </row>
    <row r="7114" spans="1:8" x14ac:dyDescent="0.35">
      <c r="A7114" s="45" t="s">
        <v>191</v>
      </c>
      <c r="B7114" s="45" t="s">
        <v>73</v>
      </c>
      <c r="C7114" s="45" t="s">
        <v>55</v>
      </c>
      <c r="D7114" s="45">
        <v>26</v>
      </c>
      <c r="E7114" s="45">
        <v>5.67129604E-3</v>
      </c>
      <c r="F7114" s="45">
        <v>9.5486083000000002E-4</v>
      </c>
      <c r="G7114" s="45">
        <v>9.0188724999999996E-4</v>
      </c>
      <c r="H7114" s="45">
        <v>3.81454748E-3</v>
      </c>
    </row>
    <row r="7115" spans="1:8" x14ac:dyDescent="0.35">
      <c r="A7115" s="45" t="s">
        <v>191</v>
      </c>
      <c r="B7115" s="45" t="s">
        <v>72</v>
      </c>
      <c r="C7115" s="45" t="s">
        <v>56</v>
      </c>
      <c r="D7115" s="45">
        <v>409</v>
      </c>
      <c r="E7115" s="45">
        <v>6.3610995699999997E-3</v>
      </c>
      <c r="F7115" s="45">
        <v>1.0670784399999999E-3</v>
      </c>
      <c r="G7115" s="45">
        <v>9.2668975E-4</v>
      </c>
      <c r="H7115" s="45">
        <v>4.36733087E-3</v>
      </c>
    </row>
    <row r="7116" spans="1:8" x14ac:dyDescent="0.35">
      <c r="A7116" s="45" t="s">
        <v>191</v>
      </c>
      <c r="B7116" s="45" t="s">
        <v>73</v>
      </c>
      <c r="C7116" s="45" t="s">
        <v>56</v>
      </c>
      <c r="D7116" s="45">
        <v>12</v>
      </c>
      <c r="E7116" s="45">
        <v>6.0484179300000001E-3</v>
      </c>
      <c r="F7116" s="45">
        <v>1.0435954800000001E-3</v>
      </c>
      <c r="G7116" s="45">
        <v>1.0156246999999999E-3</v>
      </c>
      <c r="H7116" s="45">
        <v>3.9891972699999997E-3</v>
      </c>
    </row>
    <row r="7117" spans="1:8" x14ac:dyDescent="0.35">
      <c r="A7117" s="45" t="s">
        <v>7</v>
      </c>
      <c r="B7117" s="45" t="s">
        <v>74</v>
      </c>
      <c r="C7117" s="45" t="s">
        <v>9</v>
      </c>
      <c r="D7117" s="45">
        <v>115936</v>
      </c>
      <c r="E7117" s="45">
        <v>5.9658691E-3</v>
      </c>
      <c r="F7117" s="45">
        <v>1.01357182E-3</v>
      </c>
      <c r="G7117" s="45">
        <v>1.23955668E-3</v>
      </c>
      <c r="H7117" s="45">
        <v>3.7127401199999999E-3</v>
      </c>
    </row>
    <row r="7118" spans="1:8" x14ac:dyDescent="0.35">
      <c r="A7118" s="45" t="s">
        <v>7</v>
      </c>
      <c r="B7118" s="45" t="s">
        <v>74</v>
      </c>
      <c r="C7118" s="45" t="s">
        <v>14</v>
      </c>
      <c r="D7118" s="45">
        <v>1713</v>
      </c>
      <c r="E7118" s="45">
        <v>6.14089401E-3</v>
      </c>
      <c r="F7118" s="45">
        <v>1.2768032400000001E-3</v>
      </c>
      <c r="G7118" s="45">
        <v>1.3559974699999999E-3</v>
      </c>
      <c r="H7118" s="45">
        <v>3.5080928300000001E-3</v>
      </c>
    </row>
    <row r="7119" spans="1:8" x14ac:dyDescent="0.35">
      <c r="A7119" s="45" t="s">
        <v>7</v>
      </c>
      <c r="B7119" s="45" t="s">
        <v>74</v>
      </c>
      <c r="C7119" s="45" t="s">
        <v>15</v>
      </c>
      <c r="D7119" s="45">
        <v>998</v>
      </c>
      <c r="E7119" s="45">
        <v>5.6378611299999996E-3</v>
      </c>
      <c r="F7119" s="45">
        <v>7.0013846E-4</v>
      </c>
      <c r="G7119" s="45">
        <v>1.7033369899999999E-3</v>
      </c>
      <c r="H7119" s="45">
        <v>3.2343851899999999E-3</v>
      </c>
    </row>
    <row r="7120" spans="1:8" x14ac:dyDescent="0.35">
      <c r="A7120" s="45" t="s">
        <v>7</v>
      </c>
      <c r="B7120" s="45" t="s">
        <v>74</v>
      </c>
      <c r="C7120" s="45" t="s">
        <v>16</v>
      </c>
      <c r="D7120" s="45">
        <v>1159</v>
      </c>
      <c r="E7120" s="45">
        <v>6.4400582500000001E-3</v>
      </c>
      <c r="F7120" s="45">
        <v>1.1775794100000001E-3</v>
      </c>
      <c r="G7120" s="45">
        <v>1.23882513E-3</v>
      </c>
      <c r="H7120" s="45">
        <v>4.0236532200000003E-3</v>
      </c>
    </row>
    <row r="7121" spans="1:8" x14ac:dyDescent="0.35">
      <c r="A7121" s="45" t="s">
        <v>7</v>
      </c>
      <c r="B7121" s="45" t="s">
        <v>74</v>
      </c>
      <c r="C7121" s="45" t="s">
        <v>17</v>
      </c>
      <c r="D7121" s="45">
        <v>1105</v>
      </c>
      <c r="E7121" s="45">
        <v>7.2265164399999996E-3</v>
      </c>
      <c r="F7121" s="45">
        <v>1.5845795300000001E-3</v>
      </c>
      <c r="G7121" s="45">
        <v>1.33645442E-3</v>
      </c>
      <c r="H7121" s="45">
        <v>4.3054819800000003E-3</v>
      </c>
    </row>
    <row r="7122" spans="1:8" x14ac:dyDescent="0.35">
      <c r="A7122" s="45" t="s">
        <v>7</v>
      </c>
      <c r="B7122" s="45" t="s">
        <v>74</v>
      </c>
      <c r="C7122" s="45" t="s">
        <v>18</v>
      </c>
      <c r="D7122" s="45">
        <v>1150</v>
      </c>
      <c r="E7122" s="45">
        <v>7.05355251E-3</v>
      </c>
      <c r="F7122" s="45">
        <v>7.135062E-4</v>
      </c>
      <c r="G7122" s="45">
        <v>2.16593172E-3</v>
      </c>
      <c r="H7122" s="45">
        <v>4.1741141000000001E-3</v>
      </c>
    </row>
    <row r="7123" spans="1:8" x14ac:dyDescent="0.35">
      <c r="A7123" s="45" t="s">
        <v>7</v>
      </c>
      <c r="B7123" s="45" t="s">
        <v>74</v>
      </c>
      <c r="C7123" s="45" t="s">
        <v>19</v>
      </c>
      <c r="D7123" s="45">
        <v>2479</v>
      </c>
      <c r="E7123" s="45">
        <v>6.3109842500000003E-3</v>
      </c>
      <c r="F7123" s="45">
        <v>1.1426629399999999E-3</v>
      </c>
      <c r="G7123" s="45">
        <v>1.34988042E-3</v>
      </c>
      <c r="H7123" s="45">
        <v>3.8184403999999999E-3</v>
      </c>
    </row>
    <row r="7124" spans="1:8" x14ac:dyDescent="0.35">
      <c r="A7124" s="45" t="s">
        <v>7</v>
      </c>
      <c r="B7124" s="45" t="s">
        <v>74</v>
      </c>
      <c r="C7124" s="45" t="s">
        <v>20</v>
      </c>
      <c r="D7124" s="45">
        <v>2968</v>
      </c>
      <c r="E7124" s="45">
        <v>4.68428257E-3</v>
      </c>
      <c r="F7124" s="45">
        <v>6.1709133000000004E-4</v>
      </c>
      <c r="G7124" s="45">
        <v>9.5339461000000004E-4</v>
      </c>
      <c r="H7124" s="45">
        <v>3.1137961500000001E-3</v>
      </c>
    </row>
    <row r="7125" spans="1:8" x14ac:dyDescent="0.35">
      <c r="A7125" s="45" t="s">
        <v>7</v>
      </c>
      <c r="B7125" s="45" t="s">
        <v>74</v>
      </c>
      <c r="C7125" s="45" t="s">
        <v>21</v>
      </c>
      <c r="D7125" s="45">
        <v>653</v>
      </c>
      <c r="E7125" s="45">
        <v>8.9445611799999995E-3</v>
      </c>
      <c r="F7125" s="45">
        <v>1.56324418E-3</v>
      </c>
      <c r="G7125" s="45">
        <v>2.2476743E-3</v>
      </c>
      <c r="H7125" s="45">
        <v>5.1336422099999999E-3</v>
      </c>
    </row>
    <row r="7126" spans="1:8" x14ac:dyDescent="0.35">
      <c r="A7126" s="45" t="s">
        <v>7</v>
      </c>
      <c r="B7126" s="45" t="s">
        <v>74</v>
      </c>
      <c r="C7126" s="45" t="s">
        <v>22</v>
      </c>
      <c r="D7126" s="45">
        <v>889</v>
      </c>
      <c r="E7126" s="45">
        <v>6.1049918499999998E-3</v>
      </c>
      <c r="F7126" s="45">
        <v>8.0445649000000004E-4</v>
      </c>
      <c r="G7126" s="45">
        <v>1.5507043600000001E-3</v>
      </c>
      <c r="H7126" s="45">
        <v>3.7498305100000001E-3</v>
      </c>
    </row>
    <row r="7127" spans="1:8" x14ac:dyDescent="0.35">
      <c r="A7127" s="45" t="s">
        <v>7</v>
      </c>
      <c r="B7127" s="45" t="s">
        <v>74</v>
      </c>
      <c r="C7127" s="45" t="s">
        <v>23</v>
      </c>
      <c r="D7127" s="45">
        <v>1604</v>
      </c>
      <c r="E7127" s="45">
        <v>6.03955942E-3</v>
      </c>
      <c r="F7127" s="45">
        <v>4.7243700999999999E-4</v>
      </c>
      <c r="G7127" s="45">
        <v>1.6020132399999999E-3</v>
      </c>
      <c r="H7127" s="45">
        <v>3.96510869E-3</v>
      </c>
    </row>
    <row r="7128" spans="1:8" x14ac:dyDescent="0.35">
      <c r="A7128" s="45" t="s">
        <v>7</v>
      </c>
      <c r="B7128" s="45" t="s">
        <v>74</v>
      </c>
      <c r="C7128" s="45" t="s">
        <v>24</v>
      </c>
      <c r="D7128" s="45">
        <v>2077</v>
      </c>
      <c r="E7128" s="45">
        <v>6.9349932600000002E-3</v>
      </c>
      <c r="F7128" s="45">
        <v>1.2061052100000001E-3</v>
      </c>
      <c r="G7128" s="45">
        <v>2.02475502E-3</v>
      </c>
      <c r="H7128" s="45">
        <v>3.7041325500000001E-3</v>
      </c>
    </row>
    <row r="7129" spans="1:8" x14ac:dyDescent="0.35">
      <c r="A7129" s="45" t="s">
        <v>7</v>
      </c>
      <c r="B7129" s="45" t="s">
        <v>74</v>
      </c>
      <c r="C7129" s="45" t="s">
        <v>25</v>
      </c>
      <c r="D7129" s="45">
        <v>1596</v>
      </c>
      <c r="E7129" s="45">
        <v>6.5253191300000003E-3</v>
      </c>
      <c r="F7129" s="45">
        <v>9.1771650999999997E-4</v>
      </c>
      <c r="G7129" s="45">
        <v>1.91746704E-3</v>
      </c>
      <c r="H7129" s="45">
        <v>3.6901351100000002E-3</v>
      </c>
    </row>
    <row r="7130" spans="1:8" x14ac:dyDescent="0.35">
      <c r="A7130" s="45" t="s">
        <v>7</v>
      </c>
      <c r="B7130" s="45" t="s">
        <v>74</v>
      </c>
      <c r="C7130" s="45" t="s">
        <v>26</v>
      </c>
      <c r="D7130" s="45">
        <v>2742</v>
      </c>
      <c r="E7130" s="45">
        <v>6.0668406700000004E-3</v>
      </c>
      <c r="F7130" s="45">
        <v>7.5601219999999998E-4</v>
      </c>
      <c r="G7130" s="45">
        <v>1.3089296100000001E-3</v>
      </c>
      <c r="H7130" s="45">
        <v>4.0018983799999996E-3</v>
      </c>
    </row>
    <row r="7131" spans="1:8" x14ac:dyDescent="0.35">
      <c r="A7131" s="45" t="s">
        <v>7</v>
      </c>
      <c r="B7131" s="45" t="s">
        <v>74</v>
      </c>
      <c r="C7131" s="45" t="s">
        <v>27</v>
      </c>
      <c r="D7131" s="45">
        <v>794</v>
      </c>
      <c r="E7131" s="45">
        <v>5.5385731899999999E-3</v>
      </c>
      <c r="F7131" s="45">
        <v>4.5321074999999999E-4</v>
      </c>
      <c r="G7131" s="45">
        <v>1.5322380699999999E-3</v>
      </c>
      <c r="H7131" s="45">
        <v>3.55312388E-3</v>
      </c>
    </row>
    <row r="7132" spans="1:8" x14ac:dyDescent="0.35">
      <c r="A7132" s="45" t="s">
        <v>7</v>
      </c>
      <c r="B7132" s="45" t="s">
        <v>74</v>
      </c>
      <c r="C7132" s="45" t="s">
        <v>28</v>
      </c>
      <c r="D7132" s="45">
        <v>2628</v>
      </c>
      <c r="E7132" s="45">
        <v>6.3841718100000003E-3</v>
      </c>
      <c r="F7132" s="45">
        <v>8.7470997000000002E-4</v>
      </c>
      <c r="G7132" s="45">
        <v>2.0350637399999998E-3</v>
      </c>
      <c r="H7132" s="45">
        <v>3.4743976299999998E-3</v>
      </c>
    </row>
    <row r="7133" spans="1:8" x14ac:dyDescent="0.35">
      <c r="A7133" s="45" t="s">
        <v>7</v>
      </c>
      <c r="B7133" s="45" t="s">
        <v>74</v>
      </c>
      <c r="C7133" s="45" t="s">
        <v>29</v>
      </c>
      <c r="D7133" s="45">
        <v>703</v>
      </c>
      <c r="E7133" s="45">
        <v>6.4956895100000004E-3</v>
      </c>
      <c r="F7133" s="45">
        <v>8.9681761999999996E-4</v>
      </c>
      <c r="G7133" s="45">
        <v>1.87486805E-3</v>
      </c>
      <c r="H7133" s="45">
        <v>3.7240033799999998E-3</v>
      </c>
    </row>
    <row r="7134" spans="1:8" x14ac:dyDescent="0.35">
      <c r="A7134" s="45" t="s">
        <v>7</v>
      </c>
      <c r="B7134" s="45" t="s">
        <v>74</v>
      </c>
      <c r="C7134" s="45" t="s">
        <v>30</v>
      </c>
      <c r="D7134" s="45">
        <v>13700</v>
      </c>
      <c r="E7134" s="45">
        <v>5.5456691999999997E-3</v>
      </c>
      <c r="F7134" s="45">
        <v>1.1919790100000001E-3</v>
      </c>
      <c r="G7134" s="45">
        <v>9.3710859999999996E-4</v>
      </c>
      <c r="H7134" s="45">
        <v>3.4165811000000002E-3</v>
      </c>
    </row>
    <row r="7135" spans="1:8" x14ac:dyDescent="0.35">
      <c r="A7135" s="45" t="s">
        <v>7</v>
      </c>
      <c r="B7135" s="45" t="s">
        <v>74</v>
      </c>
      <c r="C7135" s="45" t="s">
        <v>31</v>
      </c>
      <c r="D7135" s="45">
        <v>10141</v>
      </c>
      <c r="E7135" s="45">
        <v>6.5112444500000002E-3</v>
      </c>
      <c r="F7135" s="45">
        <v>1.2254341000000001E-3</v>
      </c>
      <c r="G7135" s="45">
        <v>9.3718133000000002E-4</v>
      </c>
      <c r="H7135" s="45">
        <v>4.3486285399999998E-3</v>
      </c>
    </row>
    <row r="7136" spans="1:8" x14ac:dyDescent="0.35">
      <c r="A7136" s="45" t="s">
        <v>7</v>
      </c>
      <c r="B7136" s="45" t="s">
        <v>74</v>
      </c>
      <c r="C7136" s="45" t="s">
        <v>159</v>
      </c>
      <c r="D7136" s="45">
        <v>2965</v>
      </c>
      <c r="E7136" s="45">
        <v>5.9985671500000001E-3</v>
      </c>
      <c r="F7136" s="45">
        <v>8.3001896000000003E-4</v>
      </c>
      <c r="G7136" s="45">
        <v>1.50494559E-3</v>
      </c>
      <c r="H7136" s="45">
        <v>3.6636021300000001E-3</v>
      </c>
    </row>
    <row r="7137" spans="1:8" x14ac:dyDescent="0.35">
      <c r="A7137" s="45" t="s">
        <v>7</v>
      </c>
      <c r="B7137" s="45" t="s">
        <v>74</v>
      </c>
      <c r="C7137" s="45" t="s">
        <v>33</v>
      </c>
      <c r="D7137" s="45">
        <v>1028</v>
      </c>
      <c r="E7137" s="45">
        <v>6.1679003899999998E-3</v>
      </c>
      <c r="F7137" s="45">
        <v>6.4979169999999995E-4</v>
      </c>
      <c r="G7137" s="45">
        <v>2.0140125000000001E-3</v>
      </c>
      <c r="H7137" s="45">
        <v>3.5040957300000002E-3</v>
      </c>
    </row>
    <row r="7138" spans="1:8" x14ac:dyDescent="0.35">
      <c r="A7138" s="45" t="s">
        <v>7</v>
      </c>
      <c r="B7138" s="45" t="s">
        <v>74</v>
      </c>
      <c r="C7138" s="45" t="s">
        <v>34</v>
      </c>
      <c r="D7138" s="45">
        <v>1322</v>
      </c>
      <c r="E7138" s="45">
        <v>5.6797708599999998E-3</v>
      </c>
      <c r="F7138" s="45">
        <v>9.9072998000000008E-4</v>
      </c>
      <c r="G7138" s="45">
        <v>1.50702825E-3</v>
      </c>
      <c r="H7138" s="45">
        <v>3.18201214E-3</v>
      </c>
    </row>
    <row r="7139" spans="1:8" x14ac:dyDescent="0.35">
      <c r="A7139" s="45" t="s">
        <v>7</v>
      </c>
      <c r="B7139" s="45" t="s">
        <v>74</v>
      </c>
      <c r="C7139" s="45" t="s">
        <v>35</v>
      </c>
      <c r="D7139" s="45">
        <v>2450</v>
      </c>
      <c r="E7139" s="45">
        <v>5.3639075499999998E-3</v>
      </c>
      <c r="F7139" s="45">
        <v>1.0536326000000001E-3</v>
      </c>
      <c r="G7139" s="45">
        <v>1.2877784800000001E-3</v>
      </c>
      <c r="H7139" s="45">
        <v>3.02249598E-3</v>
      </c>
    </row>
    <row r="7140" spans="1:8" x14ac:dyDescent="0.35">
      <c r="A7140" s="45" t="s">
        <v>7</v>
      </c>
      <c r="B7140" s="45" t="s">
        <v>74</v>
      </c>
      <c r="C7140" s="45" t="s">
        <v>57</v>
      </c>
      <c r="D7140" s="45">
        <v>2</v>
      </c>
      <c r="E7140" s="45">
        <v>6.7129628400000004E-3</v>
      </c>
      <c r="F7140" s="45">
        <v>3.7037012999999999E-4</v>
      </c>
      <c r="G7140" s="45">
        <v>5.1157402700000004E-3</v>
      </c>
      <c r="H7140" s="45">
        <v>1.2268517300000001E-3</v>
      </c>
    </row>
    <row r="7141" spans="1:8" x14ac:dyDescent="0.35">
      <c r="A7141" s="45" t="s">
        <v>7</v>
      </c>
      <c r="B7141" s="45" t="s">
        <v>74</v>
      </c>
      <c r="C7141" s="45" t="s">
        <v>36</v>
      </c>
      <c r="D7141" s="45">
        <v>2445</v>
      </c>
      <c r="E7141" s="45">
        <v>5.3884815400000001E-3</v>
      </c>
      <c r="F7141" s="45">
        <v>3.8471346000000002E-4</v>
      </c>
      <c r="G7141" s="45">
        <v>1.4629011800000001E-3</v>
      </c>
      <c r="H7141" s="45">
        <v>3.5408664200000002E-3</v>
      </c>
    </row>
    <row r="7142" spans="1:8" x14ac:dyDescent="0.35">
      <c r="A7142" s="45" t="s">
        <v>7</v>
      </c>
      <c r="B7142" s="45" t="s">
        <v>74</v>
      </c>
      <c r="C7142" s="45" t="s">
        <v>37</v>
      </c>
      <c r="D7142" s="45">
        <v>4349</v>
      </c>
      <c r="E7142" s="45">
        <v>5.3233552699999999E-3</v>
      </c>
      <c r="F7142" s="45">
        <v>1.0716967400000001E-3</v>
      </c>
      <c r="G7142" s="45">
        <v>9.1533097999999999E-4</v>
      </c>
      <c r="H7142" s="45">
        <v>3.3363270700000002E-3</v>
      </c>
    </row>
    <row r="7143" spans="1:8" x14ac:dyDescent="0.35">
      <c r="A7143" s="45" t="s">
        <v>7</v>
      </c>
      <c r="B7143" s="45" t="s">
        <v>74</v>
      </c>
      <c r="C7143" s="45" t="s">
        <v>38</v>
      </c>
      <c r="D7143" s="45">
        <v>1512</v>
      </c>
      <c r="E7143" s="45">
        <v>5.9353717199999998E-3</v>
      </c>
      <c r="F7143" s="45">
        <v>9.0786798999999997E-4</v>
      </c>
      <c r="G7143" s="45">
        <v>1.5055250099999999E-3</v>
      </c>
      <c r="H7143" s="45">
        <v>3.5219782500000001E-3</v>
      </c>
    </row>
    <row r="7144" spans="1:8" x14ac:dyDescent="0.35">
      <c r="A7144" s="45" t="s">
        <v>7</v>
      </c>
      <c r="B7144" s="45" t="s">
        <v>74</v>
      </c>
      <c r="C7144" s="45" t="s">
        <v>39</v>
      </c>
      <c r="D7144" s="45">
        <v>1059</v>
      </c>
      <c r="E7144" s="45">
        <v>6.7244165799999998E-3</v>
      </c>
      <c r="F7144" s="45">
        <v>6.1142561999999998E-4</v>
      </c>
      <c r="G7144" s="45">
        <v>2.2529659600000001E-3</v>
      </c>
      <c r="H7144" s="45">
        <v>3.8600245200000002E-3</v>
      </c>
    </row>
    <row r="7145" spans="1:8" x14ac:dyDescent="0.35">
      <c r="A7145" s="45" t="s">
        <v>7</v>
      </c>
      <c r="B7145" s="45" t="s">
        <v>74</v>
      </c>
      <c r="C7145" s="45" t="s">
        <v>40</v>
      </c>
      <c r="D7145" s="45">
        <v>6315</v>
      </c>
      <c r="E7145" s="45">
        <v>7.0453540000000002E-3</v>
      </c>
      <c r="F7145" s="45">
        <v>2.01998451E-3</v>
      </c>
      <c r="G7145" s="45">
        <v>1.05453079E-3</v>
      </c>
      <c r="H7145" s="45">
        <v>3.97083822E-3</v>
      </c>
    </row>
    <row r="7146" spans="1:8" x14ac:dyDescent="0.35">
      <c r="A7146" s="45" t="s">
        <v>7</v>
      </c>
      <c r="B7146" s="45" t="s">
        <v>74</v>
      </c>
      <c r="C7146" s="45" t="s">
        <v>41</v>
      </c>
      <c r="D7146" s="45">
        <v>1008</v>
      </c>
      <c r="E7146" s="45">
        <v>6.4319814099999999E-3</v>
      </c>
      <c r="F7146" s="45">
        <v>9.3704046999999995E-4</v>
      </c>
      <c r="G7146" s="45">
        <v>1.6494775399999999E-3</v>
      </c>
      <c r="H7146" s="45">
        <v>3.8454629099999998E-3</v>
      </c>
    </row>
    <row r="7147" spans="1:8" x14ac:dyDescent="0.35">
      <c r="A7147" s="45" t="s">
        <v>7</v>
      </c>
      <c r="B7147" s="45" t="s">
        <v>74</v>
      </c>
      <c r="C7147" s="45" t="s">
        <v>42</v>
      </c>
      <c r="D7147" s="45">
        <v>974</v>
      </c>
      <c r="E7147" s="45">
        <v>7.1639357200000003E-3</v>
      </c>
      <c r="F7147" s="45">
        <v>1.0580056000000001E-3</v>
      </c>
      <c r="G7147" s="45">
        <v>2.03670407E-3</v>
      </c>
      <c r="H7147" s="45">
        <v>4.0692255599999996E-3</v>
      </c>
    </row>
    <row r="7148" spans="1:8" x14ac:dyDescent="0.35">
      <c r="A7148" s="45" t="s">
        <v>7</v>
      </c>
      <c r="B7148" s="45" t="s">
        <v>74</v>
      </c>
      <c r="C7148" s="45" t="s">
        <v>43</v>
      </c>
      <c r="D7148" s="45">
        <v>1156</v>
      </c>
      <c r="E7148" s="45">
        <v>6.3713072700000003E-3</v>
      </c>
      <c r="F7148" s="45">
        <v>9.5130655000000004E-4</v>
      </c>
      <c r="G7148" s="45">
        <v>1.81813061E-3</v>
      </c>
      <c r="H7148" s="45">
        <v>3.6018696400000002E-3</v>
      </c>
    </row>
    <row r="7149" spans="1:8" x14ac:dyDescent="0.35">
      <c r="A7149" s="45" t="s">
        <v>7</v>
      </c>
      <c r="B7149" s="45" t="s">
        <v>74</v>
      </c>
      <c r="C7149" s="45" t="s">
        <v>44</v>
      </c>
      <c r="D7149" s="45">
        <v>1010</v>
      </c>
      <c r="E7149" s="45">
        <v>6.2626624800000003E-3</v>
      </c>
      <c r="F7149" s="45">
        <v>7.0857375000000003E-4</v>
      </c>
      <c r="G7149" s="45">
        <v>1.4754879299999999E-3</v>
      </c>
      <c r="H7149" s="45">
        <v>4.0786003200000004E-3</v>
      </c>
    </row>
    <row r="7150" spans="1:8" x14ac:dyDescent="0.35">
      <c r="A7150" s="45" t="s">
        <v>7</v>
      </c>
      <c r="B7150" s="45" t="s">
        <v>74</v>
      </c>
      <c r="C7150" s="45" t="s">
        <v>45</v>
      </c>
      <c r="D7150" s="45">
        <v>2586</v>
      </c>
      <c r="E7150" s="45">
        <v>5.3108661500000003E-3</v>
      </c>
      <c r="F7150" s="45">
        <v>6.9610020000000002E-4</v>
      </c>
      <c r="G7150" s="45">
        <v>1.1633821800000001E-3</v>
      </c>
      <c r="H7150" s="45">
        <v>3.4513832699999999E-3</v>
      </c>
    </row>
    <row r="7151" spans="1:8" x14ac:dyDescent="0.35">
      <c r="A7151" s="45" t="s">
        <v>7</v>
      </c>
      <c r="B7151" s="45" t="s">
        <v>74</v>
      </c>
      <c r="C7151" s="45" t="s">
        <v>46</v>
      </c>
      <c r="D7151" s="45">
        <v>663</v>
      </c>
      <c r="E7151" s="45">
        <v>6.6872134599999999E-3</v>
      </c>
      <c r="F7151" s="45">
        <v>9.6389493000000005E-4</v>
      </c>
      <c r="G7151" s="45">
        <v>2.3012503800000001E-3</v>
      </c>
      <c r="H7151" s="45">
        <v>3.42206766E-3</v>
      </c>
    </row>
    <row r="7152" spans="1:8" x14ac:dyDescent="0.35">
      <c r="A7152" s="45" t="s">
        <v>7</v>
      </c>
      <c r="B7152" s="45" t="s">
        <v>74</v>
      </c>
      <c r="C7152" s="45" t="s">
        <v>47</v>
      </c>
      <c r="D7152" s="45">
        <v>801</v>
      </c>
      <c r="E7152" s="45">
        <v>6.3508574800000004E-3</v>
      </c>
      <c r="F7152" s="45">
        <v>8.5815738000000002E-4</v>
      </c>
      <c r="G7152" s="45">
        <v>1.5433830200000001E-3</v>
      </c>
      <c r="H7152" s="45">
        <v>3.9493165899999998E-3</v>
      </c>
    </row>
    <row r="7153" spans="1:8" x14ac:dyDescent="0.35">
      <c r="A7153" s="45" t="s">
        <v>7</v>
      </c>
      <c r="B7153" s="45" t="s">
        <v>74</v>
      </c>
      <c r="C7153" s="45" t="s">
        <v>48</v>
      </c>
      <c r="D7153" s="45">
        <v>4472</v>
      </c>
      <c r="E7153" s="45">
        <v>6.09811074E-3</v>
      </c>
      <c r="F7153" s="45">
        <v>1.0020293600000001E-3</v>
      </c>
      <c r="G7153" s="45">
        <v>8.5464625999999997E-4</v>
      </c>
      <c r="H7153" s="45">
        <v>4.2414346299999997E-3</v>
      </c>
    </row>
    <row r="7154" spans="1:8" x14ac:dyDescent="0.35">
      <c r="A7154" s="45" t="s">
        <v>7</v>
      </c>
      <c r="B7154" s="45" t="s">
        <v>74</v>
      </c>
      <c r="C7154" s="45" t="s">
        <v>49</v>
      </c>
      <c r="D7154" s="45">
        <v>2887</v>
      </c>
      <c r="E7154" s="45">
        <v>6.80392364E-3</v>
      </c>
      <c r="F7154" s="45">
        <v>8.0005411999999998E-4</v>
      </c>
      <c r="G7154" s="45">
        <v>1.5412238299999999E-3</v>
      </c>
      <c r="H7154" s="45">
        <v>4.4626452100000004E-3</v>
      </c>
    </row>
    <row r="7155" spans="1:8" x14ac:dyDescent="0.35">
      <c r="A7155" s="45" t="s">
        <v>7</v>
      </c>
      <c r="B7155" s="45" t="s">
        <v>74</v>
      </c>
      <c r="C7155" s="45" t="s">
        <v>50</v>
      </c>
      <c r="D7155" s="45">
        <v>1106</v>
      </c>
      <c r="E7155" s="45">
        <v>7.1570576499999997E-3</v>
      </c>
      <c r="F7155" s="45">
        <v>8.1423482999999999E-4</v>
      </c>
      <c r="G7155" s="45">
        <v>2.5281187E-3</v>
      </c>
      <c r="H7155" s="45">
        <v>3.81470365E-3</v>
      </c>
    </row>
    <row r="7156" spans="1:8" x14ac:dyDescent="0.35">
      <c r="A7156" s="45" t="s">
        <v>7</v>
      </c>
      <c r="B7156" s="45" t="s">
        <v>74</v>
      </c>
      <c r="C7156" s="45" t="s">
        <v>51</v>
      </c>
      <c r="D7156" s="45">
        <v>1637</v>
      </c>
      <c r="E7156" s="45">
        <v>7.0750113600000003E-3</v>
      </c>
      <c r="F7156" s="45">
        <v>1.0969914900000001E-3</v>
      </c>
      <c r="G7156" s="45">
        <v>1.11485106E-3</v>
      </c>
      <c r="H7156" s="45">
        <v>4.8631683299999997E-3</v>
      </c>
    </row>
    <row r="7157" spans="1:8" x14ac:dyDescent="0.35">
      <c r="A7157" s="45" t="s">
        <v>7</v>
      </c>
      <c r="B7157" s="45" t="s">
        <v>74</v>
      </c>
      <c r="C7157" s="45" t="s">
        <v>52</v>
      </c>
      <c r="D7157" s="45">
        <v>5560</v>
      </c>
      <c r="E7157" s="45">
        <v>4.1979663900000002E-3</v>
      </c>
      <c r="F7157" s="45">
        <v>4.4340752999999999E-4</v>
      </c>
      <c r="G7157" s="45">
        <v>7.6962988999999999E-4</v>
      </c>
      <c r="H7157" s="45">
        <v>2.9849284799999998E-3</v>
      </c>
    </row>
    <row r="7158" spans="1:8" x14ac:dyDescent="0.35">
      <c r="A7158" s="45" t="s">
        <v>7</v>
      </c>
      <c r="B7158" s="45" t="s">
        <v>74</v>
      </c>
      <c r="C7158" s="45" t="s">
        <v>53</v>
      </c>
      <c r="D7158" s="45">
        <v>933</v>
      </c>
      <c r="E7158" s="45">
        <v>5.9951468399999999E-3</v>
      </c>
      <c r="F7158" s="45">
        <v>3.3816617000000001E-4</v>
      </c>
      <c r="G7158" s="45">
        <v>1.8391610699999999E-3</v>
      </c>
      <c r="H7158" s="45">
        <v>3.81781912E-3</v>
      </c>
    </row>
    <row r="7159" spans="1:8" x14ac:dyDescent="0.35">
      <c r="A7159" s="45" t="s">
        <v>7</v>
      </c>
      <c r="B7159" s="45" t="s">
        <v>74</v>
      </c>
      <c r="C7159" s="45" t="s">
        <v>54</v>
      </c>
      <c r="D7159" s="45">
        <v>9338</v>
      </c>
      <c r="E7159" s="45">
        <v>5.7283954799999997E-3</v>
      </c>
      <c r="F7159" s="45">
        <v>1.2225668000000001E-3</v>
      </c>
      <c r="G7159" s="45">
        <v>9.0201650999999997E-4</v>
      </c>
      <c r="H7159" s="45">
        <v>3.60381169E-3</v>
      </c>
    </row>
    <row r="7160" spans="1:8" x14ac:dyDescent="0.35">
      <c r="A7160" s="45" t="s">
        <v>7</v>
      </c>
      <c r="B7160" s="45" t="s">
        <v>74</v>
      </c>
      <c r="C7160" s="45" t="s">
        <v>55</v>
      </c>
      <c r="D7160" s="45">
        <v>1067</v>
      </c>
      <c r="E7160" s="45">
        <v>6.6650067899999997E-3</v>
      </c>
      <c r="F7160" s="45">
        <v>1.2414304000000001E-3</v>
      </c>
      <c r="G7160" s="45">
        <v>2.1454122200000002E-3</v>
      </c>
      <c r="H7160" s="45">
        <v>3.2781637099999999E-3</v>
      </c>
    </row>
    <row r="7161" spans="1:8" x14ac:dyDescent="0.35">
      <c r="A7161" s="45" t="s">
        <v>7</v>
      </c>
      <c r="B7161" s="45" t="s">
        <v>74</v>
      </c>
      <c r="C7161" s="45" t="s">
        <v>56</v>
      </c>
      <c r="D7161" s="45">
        <v>8192</v>
      </c>
      <c r="E7161" s="45">
        <v>5.3942006799999999E-3</v>
      </c>
      <c r="F7161" s="45">
        <v>7.4654166000000005E-4</v>
      </c>
      <c r="G7161" s="45">
        <v>1.02943396E-3</v>
      </c>
      <c r="H7161" s="45">
        <v>3.6182245700000001E-3</v>
      </c>
    </row>
    <row r="7162" spans="1:8" x14ac:dyDescent="0.35">
      <c r="A7162" s="45" t="s">
        <v>58</v>
      </c>
      <c r="B7162" s="45" t="s">
        <v>74</v>
      </c>
      <c r="C7162" s="45" t="s">
        <v>9</v>
      </c>
      <c r="D7162" s="45">
        <v>119231</v>
      </c>
      <c r="E7162" s="45">
        <v>5.9848915199999997E-3</v>
      </c>
      <c r="F7162" s="45">
        <v>9.9045329999999997E-4</v>
      </c>
      <c r="G7162" s="45">
        <v>1.22092833E-3</v>
      </c>
      <c r="H7162" s="45">
        <v>3.7902835700000001E-3</v>
      </c>
    </row>
    <row r="7163" spans="1:8" x14ac:dyDescent="0.35">
      <c r="A7163" s="45" t="s">
        <v>58</v>
      </c>
      <c r="B7163" s="45" t="s">
        <v>74</v>
      </c>
      <c r="C7163" s="45" t="s">
        <v>14</v>
      </c>
      <c r="D7163" s="45">
        <v>1633</v>
      </c>
      <c r="E7163" s="45">
        <v>6.1377744800000002E-3</v>
      </c>
      <c r="F7163" s="45">
        <v>1.33648992E-3</v>
      </c>
      <c r="G7163" s="45">
        <v>1.4107964600000001E-3</v>
      </c>
      <c r="H7163" s="45">
        <v>3.3904876199999999E-3</v>
      </c>
    </row>
    <row r="7164" spans="1:8" x14ac:dyDescent="0.35">
      <c r="A7164" s="45" t="s">
        <v>58</v>
      </c>
      <c r="B7164" s="45" t="s">
        <v>74</v>
      </c>
      <c r="C7164" s="45" t="s">
        <v>15</v>
      </c>
      <c r="D7164" s="45">
        <v>1077</v>
      </c>
      <c r="E7164" s="45">
        <v>5.6429250599999998E-3</v>
      </c>
      <c r="F7164" s="45">
        <v>6.9085485000000004E-4</v>
      </c>
      <c r="G7164" s="45">
        <v>1.69779929E-3</v>
      </c>
      <c r="H7164" s="45">
        <v>3.25427045E-3</v>
      </c>
    </row>
    <row r="7165" spans="1:8" x14ac:dyDescent="0.35">
      <c r="A7165" s="45" t="s">
        <v>58</v>
      </c>
      <c r="B7165" s="45" t="s">
        <v>74</v>
      </c>
      <c r="C7165" s="45" t="s">
        <v>16</v>
      </c>
      <c r="D7165" s="45">
        <v>1163</v>
      </c>
      <c r="E7165" s="45">
        <v>6.4827053299999996E-3</v>
      </c>
      <c r="F7165" s="45">
        <v>1.33674063E-3</v>
      </c>
      <c r="G7165" s="45">
        <v>1.02437996E-3</v>
      </c>
      <c r="H7165" s="45">
        <v>4.1215842500000001E-3</v>
      </c>
    </row>
    <row r="7166" spans="1:8" x14ac:dyDescent="0.35">
      <c r="A7166" s="45" t="s">
        <v>58</v>
      </c>
      <c r="B7166" s="45" t="s">
        <v>74</v>
      </c>
      <c r="C7166" s="45" t="s">
        <v>17</v>
      </c>
      <c r="D7166" s="45">
        <v>1086</v>
      </c>
      <c r="E7166" s="45">
        <v>6.9582137300000001E-3</v>
      </c>
      <c r="F7166" s="45">
        <v>1.46613439E-3</v>
      </c>
      <c r="G7166" s="45">
        <v>1.2580035600000001E-3</v>
      </c>
      <c r="H7166" s="45">
        <v>4.2340752800000001E-3</v>
      </c>
    </row>
    <row r="7167" spans="1:8" x14ac:dyDescent="0.35">
      <c r="A7167" s="45" t="s">
        <v>58</v>
      </c>
      <c r="B7167" s="45" t="s">
        <v>74</v>
      </c>
      <c r="C7167" s="45" t="s">
        <v>18</v>
      </c>
      <c r="D7167" s="45">
        <v>1433</v>
      </c>
      <c r="E7167" s="45">
        <v>7.22061469E-3</v>
      </c>
      <c r="F7167" s="45">
        <v>7.4577235000000003E-4</v>
      </c>
      <c r="G7167" s="45">
        <v>2.04404748E-3</v>
      </c>
      <c r="H7167" s="45">
        <v>4.4307943800000003E-3</v>
      </c>
    </row>
    <row r="7168" spans="1:8" x14ac:dyDescent="0.35">
      <c r="A7168" s="45" t="s">
        <v>58</v>
      </c>
      <c r="B7168" s="45" t="s">
        <v>74</v>
      </c>
      <c r="C7168" s="45" t="s">
        <v>19</v>
      </c>
      <c r="D7168" s="45">
        <v>2229</v>
      </c>
      <c r="E7168" s="45">
        <v>6.0906731999999996E-3</v>
      </c>
      <c r="F7168" s="45">
        <v>1.1063182000000001E-3</v>
      </c>
      <c r="G7168" s="45">
        <v>1.3871803100000001E-3</v>
      </c>
      <c r="H7168" s="45">
        <v>3.5971742099999999E-3</v>
      </c>
    </row>
    <row r="7169" spans="1:8" x14ac:dyDescent="0.35">
      <c r="A7169" s="45" t="s">
        <v>58</v>
      </c>
      <c r="B7169" s="45" t="s">
        <v>74</v>
      </c>
      <c r="C7169" s="45" t="s">
        <v>20</v>
      </c>
      <c r="D7169" s="45">
        <v>3194</v>
      </c>
      <c r="E7169" s="45">
        <v>4.5715850800000001E-3</v>
      </c>
      <c r="F7169" s="45">
        <v>3.8384302000000001E-4</v>
      </c>
      <c r="G7169" s="45">
        <v>9.0140054000000002E-4</v>
      </c>
      <c r="H7169" s="45">
        <v>3.2863410500000001E-3</v>
      </c>
    </row>
    <row r="7170" spans="1:8" x14ac:dyDescent="0.35">
      <c r="A7170" s="45" t="s">
        <v>58</v>
      </c>
      <c r="B7170" s="45" t="s">
        <v>74</v>
      </c>
      <c r="C7170" s="45" t="s">
        <v>21</v>
      </c>
      <c r="D7170" s="45">
        <v>688</v>
      </c>
      <c r="E7170" s="45">
        <v>7.9847986899999994E-3</v>
      </c>
      <c r="F7170" s="45">
        <v>1.4071245400000001E-3</v>
      </c>
      <c r="G7170" s="45">
        <v>2.0575774100000002E-3</v>
      </c>
      <c r="H7170" s="45">
        <v>4.5200962400000003E-3</v>
      </c>
    </row>
    <row r="7171" spans="1:8" x14ac:dyDescent="0.35">
      <c r="A7171" s="45" t="s">
        <v>58</v>
      </c>
      <c r="B7171" s="45" t="s">
        <v>74</v>
      </c>
      <c r="C7171" s="45" t="s">
        <v>22</v>
      </c>
      <c r="D7171" s="45">
        <v>671</v>
      </c>
      <c r="E7171" s="45">
        <v>5.9903506700000001E-3</v>
      </c>
      <c r="F7171" s="45">
        <v>7.8120664000000005E-4</v>
      </c>
      <c r="G7171" s="45">
        <v>1.6516598E-3</v>
      </c>
      <c r="H7171" s="45">
        <v>3.5574837399999998E-3</v>
      </c>
    </row>
    <row r="7172" spans="1:8" x14ac:dyDescent="0.35">
      <c r="A7172" s="45" t="s">
        <v>58</v>
      </c>
      <c r="B7172" s="45" t="s">
        <v>74</v>
      </c>
      <c r="C7172" s="45" t="s">
        <v>23</v>
      </c>
      <c r="D7172" s="45">
        <v>1947</v>
      </c>
      <c r="E7172" s="45">
        <v>6.2982399400000003E-3</v>
      </c>
      <c r="F7172" s="45">
        <v>9.8326104000000009E-4</v>
      </c>
      <c r="G7172" s="45">
        <v>1.4351373899999999E-3</v>
      </c>
      <c r="H7172" s="45">
        <v>4.3934517000000003E-3</v>
      </c>
    </row>
    <row r="7173" spans="1:8" x14ac:dyDescent="0.35">
      <c r="A7173" s="45" t="s">
        <v>58</v>
      </c>
      <c r="B7173" s="45" t="s">
        <v>74</v>
      </c>
      <c r="C7173" s="45" t="s">
        <v>24</v>
      </c>
      <c r="D7173" s="45">
        <v>2034</v>
      </c>
      <c r="E7173" s="45">
        <v>6.8336597100000004E-3</v>
      </c>
      <c r="F7173" s="45">
        <v>1.1571852399999999E-3</v>
      </c>
      <c r="G7173" s="45">
        <v>2.1098783599999998E-3</v>
      </c>
      <c r="H7173" s="45">
        <v>3.5665956500000001E-3</v>
      </c>
    </row>
    <row r="7174" spans="1:8" x14ac:dyDescent="0.35">
      <c r="A7174" s="45" t="s">
        <v>58</v>
      </c>
      <c r="B7174" s="45" t="s">
        <v>74</v>
      </c>
      <c r="C7174" s="45" t="s">
        <v>25</v>
      </c>
      <c r="D7174" s="45">
        <v>1539</v>
      </c>
      <c r="E7174" s="45">
        <v>6.3264232500000002E-3</v>
      </c>
      <c r="F7174" s="45">
        <v>8.5616537999999999E-4</v>
      </c>
      <c r="G7174" s="45">
        <v>1.78759632E-3</v>
      </c>
      <c r="H7174" s="45">
        <v>3.68266106E-3</v>
      </c>
    </row>
    <row r="7175" spans="1:8" x14ac:dyDescent="0.35">
      <c r="A7175" s="45" t="s">
        <v>58</v>
      </c>
      <c r="B7175" s="45" t="s">
        <v>74</v>
      </c>
      <c r="C7175" s="45" t="s">
        <v>26</v>
      </c>
      <c r="D7175" s="45">
        <v>2607</v>
      </c>
      <c r="E7175" s="45">
        <v>5.8302608800000003E-3</v>
      </c>
      <c r="F7175" s="45">
        <v>6.9244192999999999E-4</v>
      </c>
      <c r="G7175" s="45">
        <v>1.24830383E-3</v>
      </c>
      <c r="H7175" s="45">
        <v>3.8895146400000002E-3</v>
      </c>
    </row>
    <row r="7176" spans="1:8" x14ac:dyDescent="0.35">
      <c r="A7176" s="45" t="s">
        <v>58</v>
      </c>
      <c r="B7176" s="45" t="s">
        <v>74</v>
      </c>
      <c r="C7176" s="45" t="s">
        <v>27</v>
      </c>
      <c r="D7176" s="45">
        <v>804</v>
      </c>
      <c r="E7176" s="45">
        <v>5.6706770399999997E-3</v>
      </c>
      <c r="F7176" s="45">
        <v>4.5474282999999999E-4</v>
      </c>
      <c r="G7176" s="45">
        <v>1.55697184E-3</v>
      </c>
      <c r="H7176" s="45">
        <v>3.65896189E-3</v>
      </c>
    </row>
    <row r="7177" spans="1:8" x14ac:dyDescent="0.35">
      <c r="A7177" s="45" t="s">
        <v>58</v>
      </c>
      <c r="B7177" s="45" t="s">
        <v>74</v>
      </c>
      <c r="C7177" s="45" t="s">
        <v>28</v>
      </c>
      <c r="D7177" s="45">
        <v>2944</v>
      </c>
      <c r="E7177" s="45">
        <v>6.21501413E-3</v>
      </c>
      <c r="F7177" s="45">
        <v>8.1248875000000003E-4</v>
      </c>
      <c r="G7177" s="45">
        <v>1.8662602399999999E-3</v>
      </c>
      <c r="H7177" s="45">
        <v>3.5362646599999999E-3</v>
      </c>
    </row>
    <row r="7178" spans="1:8" x14ac:dyDescent="0.35">
      <c r="A7178" s="45" t="s">
        <v>58</v>
      </c>
      <c r="B7178" s="45" t="s">
        <v>74</v>
      </c>
      <c r="C7178" s="45" t="s">
        <v>29</v>
      </c>
      <c r="D7178" s="45">
        <v>805</v>
      </c>
      <c r="E7178" s="45">
        <v>6.6414335100000001E-3</v>
      </c>
      <c r="F7178" s="45">
        <v>8.7390704999999996E-4</v>
      </c>
      <c r="G7178" s="45">
        <v>1.7429690400000001E-3</v>
      </c>
      <c r="H7178" s="45">
        <v>4.0245569300000001E-3</v>
      </c>
    </row>
    <row r="7179" spans="1:8" x14ac:dyDescent="0.35">
      <c r="A7179" s="45" t="s">
        <v>58</v>
      </c>
      <c r="B7179" s="45" t="s">
        <v>74</v>
      </c>
      <c r="C7179" s="45" t="s">
        <v>30</v>
      </c>
      <c r="D7179" s="45">
        <v>13751</v>
      </c>
      <c r="E7179" s="45">
        <v>5.5604320600000003E-3</v>
      </c>
      <c r="F7179" s="45">
        <v>1.2868741800000001E-3</v>
      </c>
      <c r="G7179" s="45">
        <v>8.3645070999999996E-4</v>
      </c>
      <c r="H7179" s="45">
        <v>3.4371066899999999E-3</v>
      </c>
    </row>
    <row r="7180" spans="1:8" x14ac:dyDescent="0.35">
      <c r="A7180" s="45" t="s">
        <v>58</v>
      </c>
      <c r="B7180" s="45" t="s">
        <v>74</v>
      </c>
      <c r="C7180" s="45" t="s">
        <v>31</v>
      </c>
      <c r="D7180" s="45">
        <v>9074</v>
      </c>
      <c r="E7180" s="45">
        <v>6.38584398E-3</v>
      </c>
      <c r="F7180" s="45">
        <v>1.1242143E-3</v>
      </c>
      <c r="G7180" s="45">
        <v>8.8187813000000002E-4</v>
      </c>
      <c r="H7180" s="45">
        <v>4.37975107E-3</v>
      </c>
    </row>
    <row r="7181" spans="1:8" x14ac:dyDescent="0.35">
      <c r="A7181" s="45" t="s">
        <v>58</v>
      </c>
      <c r="B7181" s="45" t="s">
        <v>74</v>
      </c>
      <c r="C7181" s="45" t="s">
        <v>159</v>
      </c>
      <c r="D7181" s="45">
        <v>2934</v>
      </c>
      <c r="E7181" s="45">
        <v>6.0153032600000003E-3</v>
      </c>
      <c r="F7181" s="45">
        <v>9.6374853E-4</v>
      </c>
      <c r="G7181" s="45">
        <v>1.45740212E-3</v>
      </c>
      <c r="H7181" s="45">
        <v>3.5941521400000001E-3</v>
      </c>
    </row>
    <row r="7182" spans="1:8" x14ac:dyDescent="0.35">
      <c r="A7182" s="45" t="s">
        <v>58</v>
      </c>
      <c r="B7182" s="45" t="s">
        <v>74</v>
      </c>
      <c r="C7182" s="45" t="s">
        <v>33</v>
      </c>
      <c r="D7182" s="45">
        <v>1401</v>
      </c>
      <c r="E7182" s="45">
        <v>6.7543352899999999E-3</v>
      </c>
      <c r="F7182" s="45">
        <v>7.0471300000000004E-4</v>
      </c>
      <c r="G7182" s="45">
        <v>1.99005482E-3</v>
      </c>
      <c r="H7182" s="45">
        <v>4.059567E-3</v>
      </c>
    </row>
    <row r="7183" spans="1:8" x14ac:dyDescent="0.35">
      <c r="A7183" s="45" t="s">
        <v>58</v>
      </c>
      <c r="B7183" s="45" t="s">
        <v>74</v>
      </c>
      <c r="C7183" s="45" t="s">
        <v>34</v>
      </c>
      <c r="D7183" s="45">
        <v>1414</v>
      </c>
      <c r="E7183" s="45">
        <v>5.8082695699999999E-3</v>
      </c>
      <c r="F7183" s="45">
        <v>1.04371276E-3</v>
      </c>
      <c r="G7183" s="45">
        <v>1.44689818E-3</v>
      </c>
      <c r="H7183" s="45">
        <v>3.31765816E-3</v>
      </c>
    </row>
    <row r="7184" spans="1:8" x14ac:dyDescent="0.35">
      <c r="A7184" s="45" t="s">
        <v>58</v>
      </c>
      <c r="B7184" s="45" t="s">
        <v>74</v>
      </c>
      <c r="C7184" s="45" t="s">
        <v>35</v>
      </c>
      <c r="D7184" s="45">
        <v>2291</v>
      </c>
      <c r="E7184" s="45">
        <v>5.4765878999999996E-3</v>
      </c>
      <c r="F7184" s="45">
        <v>1.10630645E-3</v>
      </c>
      <c r="G7184" s="45">
        <v>1.1934125900000001E-3</v>
      </c>
      <c r="H7184" s="45">
        <v>3.17686838E-3</v>
      </c>
    </row>
    <row r="7185" spans="1:8" x14ac:dyDescent="0.35">
      <c r="A7185" s="45" t="s">
        <v>58</v>
      </c>
      <c r="B7185" s="45" t="s">
        <v>74</v>
      </c>
      <c r="C7185" s="45" t="s">
        <v>36</v>
      </c>
      <c r="D7185" s="45">
        <v>3084</v>
      </c>
      <c r="E7185" s="45">
        <v>5.49024662E-3</v>
      </c>
      <c r="F7185" s="45">
        <v>3.6048862999999998E-4</v>
      </c>
      <c r="G7185" s="45">
        <v>1.3079714599999999E-3</v>
      </c>
      <c r="H7185" s="45">
        <v>3.8217860300000001E-3</v>
      </c>
    </row>
    <row r="7186" spans="1:8" x14ac:dyDescent="0.35">
      <c r="A7186" s="45" t="s">
        <v>58</v>
      </c>
      <c r="B7186" s="45" t="s">
        <v>74</v>
      </c>
      <c r="C7186" s="45" t="s">
        <v>37</v>
      </c>
      <c r="D7186" s="45">
        <v>3426</v>
      </c>
      <c r="E7186" s="45">
        <v>5.1137945899999999E-3</v>
      </c>
      <c r="F7186" s="45">
        <v>9.0140257000000004E-4</v>
      </c>
      <c r="G7186" s="45">
        <v>1.17929183E-3</v>
      </c>
      <c r="H7186" s="45">
        <v>3.3249853E-3</v>
      </c>
    </row>
    <row r="7187" spans="1:8" x14ac:dyDescent="0.35">
      <c r="A7187" s="45" t="s">
        <v>58</v>
      </c>
      <c r="B7187" s="45" t="s">
        <v>74</v>
      </c>
      <c r="C7187" s="45" t="s">
        <v>38</v>
      </c>
      <c r="D7187" s="45">
        <v>1723</v>
      </c>
      <c r="E7187" s="45">
        <v>5.9997364300000003E-3</v>
      </c>
      <c r="F7187" s="45">
        <v>8.759684E-4</v>
      </c>
      <c r="G7187" s="45">
        <v>1.49278662E-3</v>
      </c>
      <c r="H7187" s="45">
        <v>3.63098093E-3</v>
      </c>
    </row>
    <row r="7188" spans="1:8" x14ac:dyDescent="0.35">
      <c r="A7188" s="45" t="s">
        <v>58</v>
      </c>
      <c r="B7188" s="45" t="s">
        <v>74</v>
      </c>
      <c r="C7188" s="45" t="s">
        <v>39</v>
      </c>
      <c r="D7188" s="45">
        <v>1197</v>
      </c>
      <c r="E7188" s="45">
        <v>6.9602340699999998E-3</v>
      </c>
      <c r="F7188" s="45">
        <v>6.2791987E-4</v>
      </c>
      <c r="G7188" s="45">
        <v>2.2570795699999998E-3</v>
      </c>
      <c r="H7188" s="45">
        <v>4.0752341399999999E-3</v>
      </c>
    </row>
    <row r="7189" spans="1:8" x14ac:dyDescent="0.35">
      <c r="A7189" s="45" t="s">
        <v>58</v>
      </c>
      <c r="B7189" s="45" t="s">
        <v>74</v>
      </c>
      <c r="C7189" s="45" t="s">
        <v>40</v>
      </c>
      <c r="D7189" s="45">
        <v>5876</v>
      </c>
      <c r="E7189" s="45">
        <v>6.7434520099999996E-3</v>
      </c>
      <c r="F7189" s="45">
        <v>1.9255880799999999E-3</v>
      </c>
      <c r="G7189" s="45">
        <v>1.05311247E-3</v>
      </c>
      <c r="H7189" s="45">
        <v>3.7647509899999998E-3</v>
      </c>
    </row>
    <row r="7190" spans="1:8" x14ac:dyDescent="0.35">
      <c r="A7190" s="45" t="s">
        <v>58</v>
      </c>
      <c r="B7190" s="45" t="s">
        <v>74</v>
      </c>
      <c r="C7190" s="45" t="s">
        <v>41</v>
      </c>
      <c r="D7190" s="45">
        <v>1113</v>
      </c>
      <c r="E7190" s="45">
        <v>6.1815744099999997E-3</v>
      </c>
      <c r="F7190" s="45">
        <v>7.3906625999999997E-4</v>
      </c>
      <c r="G7190" s="45">
        <v>1.62930286E-3</v>
      </c>
      <c r="H7190" s="45">
        <v>3.81320481E-3</v>
      </c>
    </row>
    <row r="7191" spans="1:8" x14ac:dyDescent="0.35">
      <c r="A7191" s="45" t="s">
        <v>58</v>
      </c>
      <c r="B7191" s="45" t="s">
        <v>74</v>
      </c>
      <c r="C7191" s="45" t="s">
        <v>42</v>
      </c>
      <c r="D7191" s="45">
        <v>888</v>
      </c>
      <c r="E7191" s="45">
        <v>7.1654334199999998E-3</v>
      </c>
      <c r="F7191" s="45">
        <v>1.08860139E-3</v>
      </c>
      <c r="G7191" s="45">
        <v>2.0423546099999999E-3</v>
      </c>
      <c r="H7191" s="45">
        <v>4.0344769400000001E-3</v>
      </c>
    </row>
    <row r="7192" spans="1:8" x14ac:dyDescent="0.35">
      <c r="A7192" s="45" t="s">
        <v>58</v>
      </c>
      <c r="B7192" s="45" t="s">
        <v>74</v>
      </c>
      <c r="C7192" s="45" t="s">
        <v>43</v>
      </c>
      <c r="D7192" s="45">
        <v>1277</v>
      </c>
      <c r="E7192" s="45">
        <v>6.5336234900000003E-3</v>
      </c>
      <c r="F7192" s="45">
        <v>9.1632745000000003E-4</v>
      </c>
      <c r="G7192" s="45">
        <v>1.7553254699999999E-3</v>
      </c>
      <c r="H7192" s="45">
        <v>3.8619700799999998E-3</v>
      </c>
    </row>
    <row r="7193" spans="1:8" x14ac:dyDescent="0.35">
      <c r="A7193" s="45" t="s">
        <v>58</v>
      </c>
      <c r="B7193" s="45" t="s">
        <v>74</v>
      </c>
      <c r="C7193" s="45" t="s">
        <v>44</v>
      </c>
      <c r="D7193" s="45">
        <v>1060</v>
      </c>
      <c r="E7193" s="45">
        <v>6.7721870399999997E-3</v>
      </c>
      <c r="F7193" s="45">
        <v>7.7634714999999998E-4</v>
      </c>
      <c r="G7193" s="45">
        <v>1.55266179E-3</v>
      </c>
      <c r="H7193" s="45">
        <v>4.4431776099999997E-3</v>
      </c>
    </row>
    <row r="7194" spans="1:8" x14ac:dyDescent="0.35">
      <c r="A7194" s="45" t="s">
        <v>58</v>
      </c>
      <c r="B7194" s="45" t="s">
        <v>74</v>
      </c>
      <c r="C7194" s="45" t="s">
        <v>45</v>
      </c>
      <c r="D7194" s="45">
        <v>2963</v>
      </c>
      <c r="E7194" s="45">
        <v>5.8980315000000004E-3</v>
      </c>
      <c r="F7194" s="45">
        <v>7.0257301999999998E-4</v>
      </c>
      <c r="G7194" s="45">
        <v>1.4105836800000001E-3</v>
      </c>
      <c r="H7194" s="45">
        <v>3.7848743200000002E-3</v>
      </c>
    </row>
    <row r="7195" spans="1:8" x14ac:dyDescent="0.35">
      <c r="A7195" s="45" t="s">
        <v>58</v>
      </c>
      <c r="B7195" s="45" t="s">
        <v>74</v>
      </c>
      <c r="C7195" s="45" t="s">
        <v>46</v>
      </c>
      <c r="D7195" s="45">
        <v>711</v>
      </c>
      <c r="E7195" s="45">
        <v>6.5100501700000001E-3</v>
      </c>
      <c r="F7195" s="45">
        <v>8.3974687000000004E-4</v>
      </c>
      <c r="G7195" s="45">
        <v>2.1561146500000002E-3</v>
      </c>
      <c r="H7195" s="45">
        <v>3.5141881599999999E-3</v>
      </c>
    </row>
    <row r="7196" spans="1:8" x14ac:dyDescent="0.35">
      <c r="A7196" s="45" t="s">
        <v>58</v>
      </c>
      <c r="B7196" s="45" t="s">
        <v>74</v>
      </c>
      <c r="C7196" s="45" t="s">
        <v>47</v>
      </c>
      <c r="D7196" s="45">
        <v>867</v>
      </c>
      <c r="E7196" s="45">
        <v>6.3382404000000003E-3</v>
      </c>
      <c r="F7196" s="45">
        <v>8.1014488999999997E-4</v>
      </c>
      <c r="G7196" s="45">
        <v>1.8690592199999999E-3</v>
      </c>
      <c r="H7196" s="45">
        <v>3.6590358700000001E-3</v>
      </c>
    </row>
    <row r="7197" spans="1:8" x14ac:dyDescent="0.35">
      <c r="A7197" s="45" t="s">
        <v>58</v>
      </c>
      <c r="B7197" s="45" t="s">
        <v>74</v>
      </c>
      <c r="C7197" s="45" t="s">
        <v>48</v>
      </c>
      <c r="D7197" s="45">
        <v>5360</v>
      </c>
      <c r="E7197" s="45">
        <v>6.3383535600000001E-3</v>
      </c>
      <c r="F7197" s="45">
        <v>1.07083266E-3</v>
      </c>
      <c r="G7197" s="45">
        <v>8.7787601000000005E-4</v>
      </c>
      <c r="H7197" s="45">
        <v>4.3896444199999999E-3</v>
      </c>
    </row>
    <row r="7198" spans="1:8" x14ac:dyDescent="0.35">
      <c r="A7198" s="45" t="s">
        <v>58</v>
      </c>
      <c r="B7198" s="45" t="s">
        <v>74</v>
      </c>
      <c r="C7198" s="45" t="s">
        <v>49</v>
      </c>
      <c r="D7198" s="45">
        <v>2962</v>
      </c>
      <c r="E7198" s="45">
        <v>7.1058677599999997E-3</v>
      </c>
      <c r="F7198" s="45">
        <v>8.1505371000000003E-4</v>
      </c>
      <c r="G7198" s="45">
        <v>1.45355029E-3</v>
      </c>
      <c r="H7198" s="45">
        <v>4.8372632800000002E-3</v>
      </c>
    </row>
    <row r="7199" spans="1:8" x14ac:dyDescent="0.35">
      <c r="A7199" s="45" t="s">
        <v>58</v>
      </c>
      <c r="B7199" s="45" t="s">
        <v>74</v>
      </c>
      <c r="C7199" s="45" t="s">
        <v>50</v>
      </c>
      <c r="D7199" s="45">
        <v>1088</v>
      </c>
      <c r="E7199" s="45">
        <v>7.1817659100000004E-3</v>
      </c>
      <c r="F7199" s="45">
        <v>8.4424762000000003E-4</v>
      </c>
      <c r="G7199" s="45">
        <v>2.5324029099999998E-3</v>
      </c>
      <c r="H7199" s="45">
        <v>3.80511489E-3</v>
      </c>
    </row>
    <row r="7200" spans="1:8" x14ac:dyDescent="0.35">
      <c r="A7200" s="45" t="s">
        <v>58</v>
      </c>
      <c r="B7200" s="45" t="s">
        <v>74</v>
      </c>
      <c r="C7200" s="45" t="s">
        <v>51</v>
      </c>
      <c r="D7200" s="45">
        <v>1507</v>
      </c>
      <c r="E7200" s="45">
        <v>7.0593093999999999E-3</v>
      </c>
      <c r="F7200" s="45">
        <v>1.0899135E-3</v>
      </c>
      <c r="G7200" s="45">
        <v>1.15440421E-3</v>
      </c>
      <c r="H7200" s="45">
        <v>4.8149912100000003E-3</v>
      </c>
    </row>
    <row r="7201" spans="1:8" x14ac:dyDescent="0.35">
      <c r="A7201" s="45" t="s">
        <v>58</v>
      </c>
      <c r="B7201" s="45" t="s">
        <v>74</v>
      </c>
      <c r="C7201" s="45" t="s">
        <v>52</v>
      </c>
      <c r="D7201" s="45">
        <v>5679</v>
      </c>
      <c r="E7201" s="45">
        <v>4.1281738199999999E-3</v>
      </c>
      <c r="F7201" s="45">
        <v>4.1639128999999998E-4</v>
      </c>
      <c r="G7201" s="45">
        <v>7.5642123999999998E-4</v>
      </c>
      <c r="H7201" s="45">
        <v>2.9553608E-3</v>
      </c>
    </row>
    <row r="7202" spans="1:8" x14ac:dyDescent="0.35">
      <c r="A7202" s="45" t="s">
        <v>58</v>
      </c>
      <c r="B7202" s="45" t="s">
        <v>74</v>
      </c>
      <c r="C7202" s="45" t="s">
        <v>53</v>
      </c>
      <c r="D7202" s="45">
        <v>1228</v>
      </c>
      <c r="E7202" s="45">
        <v>6.0839099000000001E-3</v>
      </c>
      <c r="F7202" s="45">
        <v>3.3295231999999999E-4</v>
      </c>
      <c r="G7202" s="45">
        <v>1.75244464E-3</v>
      </c>
      <c r="H7202" s="45">
        <v>3.99851246E-3</v>
      </c>
    </row>
    <row r="7203" spans="1:8" x14ac:dyDescent="0.35">
      <c r="A7203" s="45" t="s">
        <v>58</v>
      </c>
      <c r="B7203" s="45" t="s">
        <v>74</v>
      </c>
      <c r="C7203" s="45" t="s">
        <v>54</v>
      </c>
      <c r="D7203" s="45">
        <v>10967</v>
      </c>
      <c r="E7203" s="45">
        <v>5.7211520599999999E-3</v>
      </c>
      <c r="F7203" s="45">
        <v>1.11391283E-3</v>
      </c>
      <c r="G7203" s="45">
        <v>8.6666330000000004E-4</v>
      </c>
      <c r="H7203" s="45">
        <v>3.7405754399999999E-3</v>
      </c>
    </row>
    <row r="7204" spans="1:8" x14ac:dyDescent="0.35">
      <c r="A7204" s="45" t="s">
        <v>58</v>
      </c>
      <c r="B7204" s="45" t="s">
        <v>74</v>
      </c>
      <c r="C7204" s="45" t="s">
        <v>55</v>
      </c>
      <c r="D7204" s="45">
        <v>1297</v>
      </c>
      <c r="E7204" s="45">
        <v>6.3310272000000004E-3</v>
      </c>
      <c r="F7204" s="45">
        <v>1.2140193000000001E-3</v>
      </c>
      <c r="G7204" s="45">
        <v>1.9873494800000001E-3</v>
      </c>
      <c r="H7204" s="45">
        <v>3.1296579399999998E-3</v>
      </c>
    </row>
    <row r="7205" spans="1:8" x14ac:dyDescent="0.35">
      <c r="A7205" s="45" t="s">
        <v>58</v>
      </c>
      <c r="B7205" s="45" t="s">
        <v>74</v>
      </c>
      <c r="C7205" s="45" t="s">
        <v>56</v>
      </c>
      <c r="D7205" s="45">
        <v>8239</v>
      </c>
      <c r="E7205" s="45">
        <v>5.8645334999999996E-3</v>
      </c>
      <c r="F7205" s="45">
        <v>8.4642292999999996E-4</v>
      </c>
      <c r="G7205" s="45">
        <v>1.0257023800000001E-3</v>
      </c>
      <c r="H7205" s="45">
        <v>3.9924077099999997E-3</v>
      </c>
    </row>
    <row r="7206" spans="1:8" x14ac:dyDescent="0.35">
      <c r="A7206" s="45" t="s">
        <v>59</v>
      </c>
      <c r="B7206" s="45" t="s">
        <v>74</v>
      </c>
      <c r="C7206" s="45" t="s">
        <v>9</v>
      </c>
      <c r="D7206" s="45">
        <v>66500</v>
      </c>
      <c r="E7206" s="45">
        <v>5.8109528400000004E-3</v>
      </c>
      <c r="F7206" s="45">
        <v>1.0216967100000001E-3</v>
      </c>
      <c r="G7206" s="45">
        <v>1.1757371899999999E-3</v>
      </c>
      <c r="H7206" s="45">
        <v>3.61346885E-3</v>
      </c>
    </row>
    <row r="7207" spans="1:8" x14ac:dyDescent="0.35">
      <c r="A7207" s="45" t="s">
        <v>59</v>
      </c>
      <c r="B7207" s="45" t="s">
        <v>74</v>
      </c>
      <c r="C7207" s="45" t="s">
        <v>14</v>
      </c>
      <c r="D7207" s="45">
        <v>1136</v>
      </c>
      <c r="E7207" s="45">
        <v>6.0592109200000004E-3</v>
      </c>
      <c r="F7207" s="45">
        <v>1.3010642399999999E-3</v>
      </c>
      <c r="G7207" s="45">
        <v>1.44643299E-3</v>
      </c>
      <c r="H7207" s="45">
        <v>3.31171321E-3</v>
      </c>
    </row>
    <row r="7208" spans="1:8" x14ac:dyDescent="0.35">
      <c r="A7208" s="45" t="s">
        <v>59</v>
      </c>
      <c r="B7208" s="45" t="s">
        <v>74</v>
      </c>
      <c r="C7208" s="45" t="s">
        <v>15</v>
      </c>
      <c r="D7208" s="45">
        <v>686</v>
      </c>
      <c r="E7208" s="45">
        <v>5.8666043399999996E-3</v>
      </c>
      <c r="F7208" s="45">
        <v>7.2155723999999997E-4</v>
      </c>
      <c r="G7208" s="45">
        <v>1.78050064E-3</v>
      </c>
      <c r="H7208" s="45">
        <v>3.36454598E-3</v>
      </c>
    </row>
    <row r="7209" spans="1:8" x14ac:dyDescent="0.35">
      <c r="A7209" s="45" t="s">
        <v>59</v>
      </c>
      <c r="B7209" s="45" t="s">
        <v>74</v>
      </c>
      <c r="C7209" s="45" t="s">
        <v>16</v>
      </c>
      <c r="D7209" s="45">
        <v>641</v>
      </c>
      <c r="E7209" s="45">
        <v>5.8484823199999999E-3</v>
      </c>
      <c r="F7209" s="45">
        <v>1.12929353E-3</v>
      </c>
      <c r="G7209" s="45">
        <v>9.6550502999999995E-4</v>
      </c>
      <c r="H7209" s="45">
        <v>3.7536832500000001E-3</v>
      </c>
    </row>
    <row r="7210" spans="1:8" x14ac:dyDescent="0.35">
      <c r="A7210" s="45" t="s">
        <v>59</v>
      </c>
      <c r="B7210" s="45" t="s">
        <v>74</v>
      </c>
      <c r="C7210" s="45" t="s">
        <v>17</v>
      </c>
      <c r="D7210" s="45">
        <v>768</v>
      </c>
      <c r="E7210" s="45">
        <v>7.2549398400000003E-3</v>
      </c>
      <c r="F7210" s="45">
        <v>1.5551454000000001E-3</v>
      </c>
      <c r="G7210" s="45">
        <v>1.2503463800000001E-3</v>
      </c>
      <c r="H7210" s="45">
        <v>4.44944756E-3</v>
      </c>
    </row>
    <row r="7211" spans="1:8" x14ac:dyDescent="0.35">
      <c r="A7211" s="45" t="s">
        <v>59</v>
      </c>
      <c r="B7211" s="45" t="s">
        <v>74</v>
      </c>
      <c r="C7211" s="45" t="s">
        <v>18</v>
      </c>
      <c r="D7211" s="45">
        <v>674</v>
      </c>
      <c r="E7211" s="45">
        <v>7.04412892E-3</v>
      </c>
      <c r="F7211" s="45">
        <v>7.4752352000000003E-4</v>
      </c>
      <c r="G7211" s="45">
        <v>2.1164926299999999E-3</v>
      </c>
      <c r="H7211" s="45">
        <v>4.1801122900000003E-3</v>
      </c>
    </row>
    <row r="7212" spans="1:8" x14ac:dyDescent="0.35">
      <c r="A7212" s="45" t="s">
        <v>59</v>
      </c>
      <c r="B7212" s="45" t="s">
        <v>74</v>
      </c>
      <c r="C7212" s="45" t="s">
        <v>19</v>
      </c>
      <c r="D7212" s="45">
        <v>1380</v>
      </c>
      <c r="E7212" s="45">
        <v>6.4365520299999998E-3</v>
      </c>
      <c r="F7212" s="45">
        <v>1.2630080100000001E-3</v>
      </c>
      <c r="G7212" s="45">
        <v>1.45496151E-3</v>
      </c>
      <c r="H7212" s="45">
        <v>3.7185820200000001E-3</v>
      </c>
    </row>
    <row r="7213" spans="1:8" x14ac:dyDescent="0.35">
      <c r="A7213" s="45" t="s">
        <v>59</v>
      </c>
      <c r="B7213" s="45" t="s">
        <v>74</v>
      </c>
      <c r="C7213" s="45" t="s">
        <v>20</v>
      </c>
      <c r="D7213" s="45">
        <v>1858</v>
      </c>
      <c r="E7213" s="45">
        <v>4.7641639799999996E-3</v>
      </c>
      <c r="F7213" s="45">
        <v>1.1561052400000001E-3</v>
      </c>
      <c r="G7213" s="45">
        <v>7.0664743000000004E-4</v>
      </c>
      <c r="H7213" s="45">
        <v>2.9014108299999998E-3</v>
      </c>
    </row>
    <row r="7214" spans="1:8" x14ac:dyDescent="0.35">
      <c r="A7214" s="45" t="s">
        <v>59</v>
      </c>
      <c r="B7214" s="45" t="s">
        <v>74</v>
      </c>
      <c r="C7214" s="45" t="s">
        <v>21</v>
      </c>
      <c r="D7214" s="45">
        <v>397</v>
      </c>
      <c r="E7214" s="45">
        <v>8.2997478799999996E-3</v>
      </c>
      <c r="F7214" s="45">
        <v>1.4815687099999999E-3</v>
      </c>
      <c r="G7214" s="45">
        <v>2.1052859299999999E-3</v>
      </c>
      <c r="H7214" s="45">
        <v>4.7128927500000002E-3</v>
      </c>
    </row>
    <row r="7215" spans="1:8" x14ac:dyDescent="0.35">
      <c r="A7215" s="45" t="s">
        <v>59</v>
      </c>
      <c r="B7215" s="45" t="s">
        <v>74</v>
      </c>
      <c r="C7215" s="45" t="s">
        <v>22</v>
      </c>
      <c r="D7215" s="45">
        <v>549</v>
      </c>
      <c r="E7215" s="45">
        <v>6.5932163800000001E-3</v>
      </c>
      <c r="F7215" s="45">
        <v>1.54154414E-3</v>
      </c>
      <c r="G7215" s="45">
        <v>1.6759847099999999E-3</v>
      </c>
      <c r="H7215" s="45">
        <v>3.3756870299999999E-3</v>
      </c>
    </row>
    <row r="7216" spans="1:8" x14ac:dyDescent="0.35">
      <c r="A7216" s="45" t="s">
        <v>59</v>
      </c>
      <c r="B7216" s="45" t="s">
        <v>74</v>
      </c>
      <c r="C7216" s="45" t="s">
        <v>23</v>
      </c>
      <c r="D7216" s="45">
        <v>866</v>
      </c>
      <c r="E7216" s="45">
        <v>5.8265035899999996E-3</v>
      </c>
      <c r="F7216" s="45">
        <v>4.4661735000000002E-4</v>
      </c>
      <c r="G7216" s="45">
        <v>1.4776054E-3</v>
      </c>
      <c r="H7216" s="45">
        <v>3.9022803500000001E-3</v>
      </c>
    </row>
    <row r="7217" spans="1:8" x14ac:dyDescent="0.35">
      <c r="A7217" s="45" t="s">
        <v>59</v>
      </c>
      <c r="B7217" s="45" t="s">
        <v>74</v>
      </c>
      <c r="C7217" s="45" t="s">
        <v>24</v>
      </c>
      <c r="D7217" s="45">
        <v>1129</v>
      </c>
      <c r="E7217" s="45">
        <v>7.0282408999999997E-3</v>
      </c>
      <c r="F7217" s="45">
        <v>1.23279756E-3</v>
      </c>
      <c r="G7217" s="45">
        <v>2.28891899E-3</v>
      </c>
      <c r="H7217" s="45">
        <v>3.50652389E-3</v>
      </c>
    </row>
    <row r="7218" spans="1:8" x14ac:dyDescent="0.35">
      <c r="A7218" s="45" t="s">
        <v>59</v>
      </c>
      <c r="B7218" s="45" t="s">
        <v>74</v>
      </c>
      <c r="C7218" s="45" t="s">
        <v>25</v>
      </c>
      <c r="D7218" s="45">
        <v>889</v>
      </c>
      <c r="E7218" s="45">
        <v>6.3064900900000002E-3</v>
      </c>
      <c r="F7218" s="45">
        <v>8.6616752000000003E-4</v>
      </c>
      <c r="G7218" s="45">
        <v>1.7197457199999999E-3</v>
      </c>
      <c r="H7218" s="45">
        <v>3.7205763500000001E-3</v>
      </c>
    </row>
    <row r="7219" spans="1:8" x14ac:dyDescent="0.35">
      <c r="A7219" s="45" t="s">
        <v>59</v>
      </c>
      <c r="B7219" s="45" t="s">
        <v>74</v>
      </c>
      <c r="C7219" s="45" t="s">
        <v>26</v>
      </c>
      <c r="D7219" s="45">
        <v>1428</v>
      </c>
      <c r="E7219" s="45">
        <v>5.76099514E-3</v>
      </c>
      <c r="F7219" s="45">
        <v>6.4983377000000001E-4</v>
      </c>
      <c r="G7219" s="45">
        <v>1.21727138E-3</v>
      </c>
      <c r="H7219" s="45">
        <v>3.89388949E-3</v>
      </c>
    </row>
    <row r="7220" spans="1:8" x14ac:dyDescent="0.35">
      <c r="A7220" s="45" t="s">
        <v>59</v>
      </c>
      <c r="B7220" s="45" t="s">
        <v>74</v>
      </c>
      <c r="C7220" s="45" t="s">
        <v>27</v>
      </c>
      <c r="D7220" s="45">
        <v>465</v>
      </c>
      <c r="E7220" s="45">
        <v>5.3459525699999996E-3</v>
      </c>
      <c r="F7220" s="45">
        <v>4.3919229000000001E-4</v>
      </c>
      <c r="G7220" s="45">
        <v>1.41238526E-3</v>
      </c>
      <c r="H7220" s="45">
        <v>3.4943745099999999E-3</v>
      </c>
    </row>
    <row r="7221" spans="1:8" x14ac:dyDescent="0.35">
      <c r="A7221" s="45" t="s">
        <v>59</v>
      </c>
      <c r="B7221" s="45" t="s">
        <v>74</v>
      </c>
      <c r="C7221" s="45" t="s">
        <v>28</v>
      </c>
      <c r="D7221" s="45">
        <v>1635</v>
      </c>
      <c r="E7221" s="45">
        <v>6.2498086200000001E-3</v>
      </c>
      <c r="F7221" s="45">
        <v>8.0896028000000003E-4</v>
      </c>
      <c r="G7221" s="45">
        <v>1.87337869E-3</v>
      </c>
      <c r="H7221" s="45">
        <v>3.5674691799999999E-3</v>
      </c>
    </row>
    <row r="7222" spans="1:8" x14ac:dyDescent="0.35">
      <c r="A7222" s="45" t="s">
        <v>59</v>
      </c>
      <c r="B7222" s="45" t="s">
        <v>74</v>
      </c>
      <c r="C7222" s="45" t="s">
        <v>29</v>
      </c>
      <c r="D7222" s="45">
        <v>370</v>
      </c>
      <c r="E7222" s="45">
        <v>6.6230290699999996E-3</v>
      </c>
      <c r="F7222" s="45">
        <v>9.7394245000000004E-4</v>
      </c>
      <c r="G7222" s="45">
        <v>1.73091819E-3</v>
      </c>
      <c r="H7222" s="45">
        <v>3.9181679299999999E-3</v>
      </c>
    </row>
    <row r="7223" spans="1:8" x14ac:dyDescent="0.35">
      <c r="A7223" s="45" t="s">
        <v>59</v>
      </c>
      <c r="B7223" s="45" t="s">
        <v>74</v>
      </c>
      <c r="C7223" s="45" t="s">
        <v>30</v>
      </c>
      <c r="D7223" s="45">
        <v>8555</v>
      </c>
      <c r="E7223" s="45">
        <v>5.3204155899999996E-3</v>
      </c>
      <c r="F7223" s="45">
        <v>1.2269517199999999E-3</v>
      </c>
      <c r="G7223" s="45">
        <v>8.0147631999999999E-4</v>
      </c>
      <c r="H7223" s="45">
        <v>3.2919870699999998E-3</v>
      </c>
    </row>
    <row r="7224" spans="1:8" x14ac:dyDescent="0.35">
      <c r="A7224" s="45" t="s">
        <v>59</v>
      </c>
      <c r="B7224" s="45" t="s">
        <v>74</v>
      </c>
      <c r="C7224" s="45" t="s">
        <v>31</v>
      </c>
      <c r="D7224" s="45">
        <v>6422</v>
      </c>
      <c r="E7224" s="45">
        <v>6.3370864600000004E-3</v>
      </c>
      <c r="F7224" s="45">
        <v>1.21661661E-3</v>
      </c>
      <c r="G7224" s="45">
        <v>8.7203469E-4</v>
      </c>
      <c r="H7224" s="45">
        <v>4.2484346799999996E-3</v>
      </c>
    </row>
    <row r="7225" spans="1:8" x14ac:dyDescent="0.35">
      <c r="A7225" s="45" t="s">
        <v>59</v>
      </c>
      <c r="B7225" s="45" t="s">
        <v>74</v>
      </c>
      <c r="C7225" s="45" t="s">
        <v>159</v>
      </c>
      <c r="D7225" s="45">
        <v>1374</v>
      </c>
      <c r="E7225" s="45">
        <v>5.8173029199999997E-3</v>
      </c>
      <c r="F7225" s="45">
        <v>8.2852318999999995E-4</v>
      </c>
      <c r="G7225" s="45">
        <v>1.3680317400000001E-3</v>
      </c>
      <c r="H7225" s="45">
        <v>3.6207474999999999E-3</v>
      </c>
    </row>
    <row r="7226" spans="1:8" x14ac:dyDescent="0.35">
      <c r="A7226" s="45" t="s">
        <v>59</v>
      </c>
      <c r="B7226" s="45" t="s">
        <v>74</v>
      </c>
      <c r="C7226" s="45" t="s">
        <v>33</v>
      </c>
      <c r="D7226" s="45">
        <v>493</v>
      </c>
      <c r="E7226" s="45">
        <v>6.5441409000000002E-3</v>
      </c>
      <c r="F7226" s="45">
        <v>9.0531303999999999E-4</v>
      </c>
      <c r="G7226" s="45">
        <v>1.80635352E-3</v>
      </c>
      <c r="H7226" s="45">
        <v>3.8324738499999999E-3</v>
      </c>
    </row>
    <row r="7227" spans="1:8" x14ac:dyDescent="0.35">
      <c r="A7227" s="45" t="s">
        <v>59</v>
      </c>
      <c r="B7227" s="45" t="s">
        <v>74</v>
      </c>
      <c r="C7227" s="45" t="s">
        <v>34</v>
      </c>
      <c r="D7227" s="45">
        <v>818</v>
      </c>
      <c r="E7227" s="45">
        <v>5.7428062800000002E-3</v>
      </c>
      <c r="F7227" s="45">
        <v>9.5798784999999995E-4</v>
      </c>
      <c r="G7227" s="45">
        <v>1.2941453600000001E-3</v>
      </c>
      <c r="H7227" s="45">
        <v>3.4906725800000001E-3</v>
      </c>
    </row>
    <row r="7228" spans="1:8" x14ac:dyDescent="0.35">
      <c r="A7228" s="45" t="s">
        <v>59</v>
      </c>
      <c r="B7228" s="45" t="s">
        <v>74</v>
      </c>
      <c r="C7228" s="45" t="s">
        <v>35</v>
      </c>
      <c r="D7228" s="45">
        <v>1522</v>
      </c>
      <c r="E7228" s="45">
        <v>5.4243926200000002E-3</v>
      </c>
      <c r="F7228" s="45">
        <v>9.3378875999999996E-4</v>
      </c>
      <c r="G7228" s="45">
        <v>1.1951331700000001E-3</v>
      </c>
      <c r="H7228" s="45">
        <v>3.2954702000000001E-3</v>
      </c>
    </row>
    <row r="7229" spans="1:8" x14ac:dyDescent="0.35">
      <c r="A7229" s="45" t="s">
        <v>59</v>
      </c>
      <c r="B7229" s="45" t="s">
        <v>74</v>
      </c>
      <c r="C7229" s="45" t="s">
        <v>57</v>
      </c>
      <c r="D7229" s="45">
        <v>1</v>
      </c>
      <c r="E7229" s="45">
        <v>5.1388888800000003E-3</v>
      </c>
      <c r="F7229" s="45">
        <v>5.3240693999999996E-4</v>
      </c>
      <c r="G7229" s="45">
        <v>2.80092569E-3</v>
      </c>
      <c r="H7229" s="45">
        <v>1.8055555500000001E-3</v>
      </c>
    </row>
    <row r="7230" spans="1:8" x14ac:dyDescent="0.35">
      <c r="A7230" s="45" t="s">
        <v>59</v>
      </c>
      <c r="B7230" s="45" t="s">
        <v>74</v>
      </c>
      <c r="C7230" s="45" t="s">
        <v>36</v>
      </c>
      <c r="D7230" s="45">
        <v>1582</v>
      </c>
      <c r="E7230" s="45">
        <v>5.3024401099999998E-3</v>
      </c>
      <c r="F7230" s="45">
        <v>3.6872400000000002E-4</v>
      </c>
      <c r="G7230" s="45">
        <v>1.1727051299999999E-3</v>
      </c>
      <c r="H7230" s="45">
        <v>3.7610105000000001E-3</v>
      </c>
    </row>
    <row r="7231" spans="1:8" x14ac:dyDescent="0.35">
      <c r="A7231" s="45" t="s">
        <v>59</v>
      </c>
      <c r="B7231" s="45" t="s">
        <v>74</v>
      </c>
      <c r="C7231" s="45" t="s">
        <v>37</v>
      </c>
      <c r="D7231" s="45">
        <v>2555</v>
      </c>
      <c r="E7231" s="45">
        <v>5.0316008299999999E-3</v>
      </c>
      <c r="F7231" s="45">
        <v>9.2424958999999995E-4</v>
      </c>
      <c r="G7231" s="45">
        <v>9.9979590999999999E-4</v>
      </c>
      <c r="H7231" s="45">
        <v>3.1075548399999999E-3</v>
      </c>
    </row>
    <row r="7232" spans="1:8" x14ac:dyDescent="0.35">
      <c r="A7232" s="45" t="s">
        <v>59</v>
      </c>
      <c r="B7232" s="45" t="s">
        <v>74</v>
      </c>
      <c r="C7232" s="45" t="s">
        <v>38</v>
      </c>
      <c r="D7232" s="45">
        <v>739</v>
      </c>
      <c r="E7232" s="45">
        <v>5.6533946100000001E-3</v>
      </c>
      <c r="F7232" s="45">
        <v>8.3547875999999996E-4</v>
      </c>
      <c r="G7232" s="45">
        <v>1.47960183E-3</v>
      </c>
      <c r="H7232" s="45">
        <v>3.3383135499999998E-3</v>
      </c>
    </row>
    <row r="7233" spans="1:8" x14ac:dyDescent="0.35">
      <c r="A7233" s="45" t="s">
        <v>59</v>
      </c>
      <c r="B7233" s="45" t="s">
        <v>74</v>
      </c>
      <c r="C7233" s="45" t="s">
        <v>39</v>
      </c>
      <c r="D7233" s="45">
        <v>559</v>
      </c>
      <c r="E7233" s="45">
        <v>6.61697451E-3</v>
      </c>
      <c r="F7233" s="45">
        <v>6.0325954999999995E-4</v>
      </c>
      <c r="G7233" s="45">
        <v>2.12652364E-3</v>
      </c>
      <c r="H7233" s="45">
        <v>3.8871908500000001E-3</v>
      </c>
    </row>
    <row r="7234" spans="1:8" x14ac:dyDescent="0.35">
      <c r="A7234" s="45" t="s">
        <v>59</v>
      </c>
      <c r="B7234" s="45" t="s">
        <v>74</v>
      </c>
      <c r="C7234" s="45" t="s">
        <v>40</v>
      </c>
      <c r="D7234" s="45">
        <v>3740</v>
      </c>
      <c r="E7234" s="45">
        <v>6.3025813400000002E-3</v>
      </c>
      <c r="F7234" s="45">
        <v>1.93069148E-3</v>
      </c>
      <c r="G7234" s="45">
        <v>1.02874308E-3</v>
      </c>
      <c r="H7234" s="45">
        <v>3.3431463000000001E-3</v>
      </c>
    </row>
    <row r="7235" spans="1:8" x14ac:dyDescent="0.35">
      <c r="A7235" s="45" t="s">
        <v>59</v>
      </c>
      <c r="B7235" s="45" t="s">
        <v>74</v>
      </c>
      <c r="C7235" s="45" t="s">
        <v>41</v>
      </c>
      <c r="D7235" s="45">
        <v>596</v>
      </c>
      <c r="E7235" s="45">
        <v>6.3491367599999996E-3</v>
      </c>
      <c r="F7235" s="45">
        <v>8.3713932999999996E-4</v>
      </c>
      <c r="G7235" s="45">
        <v>1.7705806499999999E-3</v>
      </c>
      <c r="H7235" s="45">
        <v>3.74141632E-3</v>
      </c>
    </row>
    <row r="7236" spans="1:8" x14ac:dyDescent="0.35">
      <c r="A7236" s="45" t="s">
        <v>59</v>
      </c>
      <c r="B7236" s="45" t="s">
        <v>74</v>
      </c>
      <c r="C7236" s="45" t="s">
        <v>42</v>
      </c>
      <c r="D7236" s="45">
        <v>540</v>
      </c>
      <c r="E7236" s="45">
        <v>6.8592247300000003E-3</v>
      </c>
      <c r="F7236" s="45">
        <v>1.1230278900000001E-3</v>
      </c>
      <c r="G7236" s="45">
        <v>2.01078081E-3</v>
      </c>
      <c r="H7236" s="45">
        <v>3.72541557E-3</v>
      </c>
    </row>
    <row r="7237" spans="1:8" x14ac:dyDescent="0.35">
      <c r="A7237" s="45" t="s">
        <v>59</v>
      </c>
      <c r="B7237" s="45" t="s">
        <v>74</v>
      </c>
      <c r="C7237" s="45" t="s">
        <v>43</v>
      </c>
      <c r="D7237" s="45">
        <v>699</v>
      </c>
      <c r="E7237" s="45">
        <v>6.55806219E-3</v>
      </c>
      <c r="F7237" s="45">
        <v>1.23830979E-3</v>
      </c>
      <c r="G7237" s="45">
        <v>1.78494055E-3</v>
      </c>
      <c r="H7237" s="45">
        <v>3.5348113799999999E-3</v>
      </c>
    </row>
    <row r="7238" spans="1:8" x14ac:dyDescent="0.35">
      <c r="A7238" s="45" t="s">
        <v>59</v>
      </c>
      <c r="B7238" s="45" t="s">
        <v>74</v>
      </c>
      <c r="C7238" s="45" t="s">
        <v>44</v>
      </c>
      <c r="D7238" s="45">
        <v>605</v>
      </c>
      <c r="E7238" s="45">
        <v>6.83031044E-3</v>
      </c>
      <c r="F7238" s="45">
        <v>7.5767116999999999E-4</v>
      </c>
      <c r="G7238" s="45">
        <v>1.65446103E-3</v>
      </c>
      <c r="H7238" s="45">
        <v>4.4181777600000001E-3</v>
      </c>
    </row>
    <row r="7239" spans="1:8" x14ac:dyDescent="0.35">
      <c r="A7239" s="45" t="s">
        <v>59</v>
      </c>
      <c r="B7239" s="45" t="s">
        <v>74</v>
      </c>
      <c r="C7239" s="45" t="s">
        <v>45</v>
      </c>
      <c r="D7239" s="45">
        <v>1299</v>
      </c>
      <c r="E7239" s="45">
        <v>5.4745457099999997E-3</v>
      </c>
      <c r="F7239" s="45">
        <v>6.1739954000000004E-4</v>
      </c>
      <c r="G7239" s="45">
        <v>1.3227765399999999E-3</v>
      </c>
      <c r="H7239" s="45">
        <v>3.5343691500000001E-3</v>
      </c>
    </row>
    <row r="7240" spans="1:8" x14ac:dyDescent="0.35">
      <c r="A7240" s="45" t="s">
        <v>59</v>
      </c>
      <c r="B7240" s="45" t="s">
        <v>74</v>
      </c>
      <c r="C7240" s="45" t="s">
        <v>46</v>
      </c>
      <c r="D7240" s="45">
        <v>348</v>
      </c>
      <c r="E7240" s="45">
        <v>6.6293167400000002E-3</v>
      </c>
      <c r="F7240" s="45">
        <v>7.5850071000000004E-4</v>
      </c>
      <c r="G7240" s="45">
        <v>2.3098257600000002E-3</v>
      </c>
      <c r="H7240" s="45">
        <v>3.5609898199999998E-3</v>
      </c>
    </row>
    <row r="7241" spans="1:8" x14ac:dyDescent="0.35">
      <c r="A7241" s="45" t="s">
        <v>59</v>
      </c>
      <c r="B7241" s="45" t="s">
        <v>74</v>
      </c>
      <c r="C7241" s="45" t="s">
        <v>47</v>
      </c>
      <c r="D7241" s="45">
        <v>358</v>
      </c>
      <c r="E7241" s="45">
        <v>5.64976439E-3</v>
      </c>
      <c r="F7241" s="45">
        <v>2.6552451999999998E-4</v>
      </c>
      <c r="G7241" s="45">
        <v>1.48616908E-3</v>
      </c>
      <c r="H7241" s="45">
        <v>3.8888563499999999E-3</v>
      </c>
    </row>
    <row r="7242" spans="1:8" x14ac:dyDescent="0.35">
      <c r="A7242" s="45" t="s">
        <v>59</v>
      </c>
      <c r="B7242" s="45" t="s">
        <v>74</v>
      </c>
      <c r="C7242" s="45" t="s">
        <v>48</v>
      </c>
      <c r="D7242" s="45">
        <v>2337</v>
      </c>
      <c r="E7242" s="45">
        <v>5.9329632400000002E-3</v>
      </c>
      <c r="F7242" s="45">
        <v>9.838158599999999E-4</v>
      </c>
      <c r="G7242" s="45">
        <v>8.6789683999999995E-4</v>
      </c>
      <c r="H7242" s="45">
        <v>4.0812500499999996E-3</v>
      </c>
    </row>
    <row r="7243" spans="1:8" x14ac:dyDescent="0.35">
      <c r="A7243" s="45" t="s">
        <v>59</v>
      </c>
      <c r="B7243" s="45" t="s">
        <v>74</v>
      </c>
      <c r="C7243" s="45" t="s">
        <v>49</v>
      </c>
      <c r="D7243" s="45">
        <v>1426</v>
      </c>
      <c r="E7243" s="45">
        <v>6.7148457300000002E-3</v>
      </c>
      <c r="F7243" s="45">
        <v>8.5246358999999995E-4</v>
      </c>
      <c r="G7243" s="45">
        <v>1.43869126E-3</v>
      </c>
      <c r="H7243" s="45">
        <v>4.4236904200000001E-3</v>
      </c>
    </row>
    <row r="7244" spans="1:8" x14ac:dyDescent="0.35">
      <c r="A7244" s="45" t="s">
        <v>59</v>
      </c>
      <c r="B7244" s="45" t="s">
        <v>74</v>
      </c>
      <c r="C7244" s="45" t="s">
        <v>50</v>
      </c>
      <c r="D7244" s="45">
        <v>505</v>
      </c>
      <c r="E7244" s="45">
        <v>6.9277821199999999E-3</v>
      </c>
      <c r="F7244" s="45">
        <v>7.5731091000000002E-4</v>
      </c>
      <c r="G7244" s="45">
        <v>2.4141453499999998E-3</v>
      </c>
      <c r="H7244" s="45">
        <v>3.7563253900000002E-3</v>
      </c>
    </row>
    <row r="7245" spans="1:8" x14ac:dyDescent="0.35">
      <c r="A7245" s="45" t="s">
        <v>59</v>
      </c>
      <c r="B7245" s="45" t="s">
        <v>74</v>
      </c>
      <c r="C7245" s="45" t="s">
        <v>51</v>
      </c>
      <c r="D7245" s="45">
        <v>753</v>
      </c>
      <c r="E7245" s="45">
        <v>6.4360764299999998E-3</v>
      </c>
      <c r="F7245" s="45">
        <v>1.00111873E-3</v>
      </c>
      <c r="G7245" s="45">
        <v>1.05443941E-3</v>
      </c>
      <c r="H7245" s="45">
        <v>4.3805178099999998E-3</v>
      </c>
    </row>
    <row r="7246" spans="1:8" x14ac:dyDescent="0.35">
      <c r="A7246" s="45" t="s">
        <v>59</v>
      </c>
      <c r="B7246" s="45" t="s">
        <v>74</v>
      </c>
      <c r="C7246" s="45" t="s">
        <v>52</v>
      </c>
      <c r="D7246" s="45">
        <v>3422</v>
      </c>
      <c r="E7246" s="45">
        <v>4.1354888099999999E-3</v>
      </c>
      <c r="F7246" s="45">
        <v>4.1195495000000002E-4</v>
      </c>
      <c r="G7246" s="45">
        <v>7.5278471000000003E-4</v>
      </c>
      <c r="H7246" s="45">
        <v>2.97074867E-3</v>
      </c>
    </row>
    <row r="7247" spans="1:8" x14ac:dyDescent="0.35">
      <c r="A7247" s="45" t="s">
        <v>59</v>
      </c>
      <c r="B7247" s="45" t="s">
        <v>74</v>
      </c>
      <c r="C7247" s="45" t="s">
        <v>53</v>
      </c>
      <c r="D7247" s="45">
        <v>475</v>
      </c>
      <c r="E7247" s="45">
        <v>5.9780455699999999E-3</v>
      </c>
      <c r="F7247" s="45">
        <v>2.1169567E-4</v>
      </c>
      <c r="G7247" s="45">
        <v>1.76756799E-3</v>
      </c>
      <c r="H7247" s="45">
        <v>3.9987814399999998E-3</v>
      </c>
    </row>
    <row r="7248" spans="1:8" x14ac:dyDescent="0.35">
      <c r="A7248" s="45" t="s">
        <v>59</v>
      </c>
      <c r="B7248" s="45" t="s">
        <v>74</v>
      </c>
      <c r="C7248" s="45" t="s">
        <v>54</v>
      </c>
      <c r="D7248" s="45">
        <v>4992</v>
      </c>
      <c r="E7248" s="45">
        <v>5.3672586699999997E-3</v>
      </c>
      <c r="F7248" s="45">
        <v>1.11749609E-3</v>
      </c>
      <c r="G7248" s="45">
        <v>9.1468780000000002E-4</v>
      </c>
      <c r="H7248" s="45">
        <v>3.3350743E-3</v>
      </c>
    </row>
    <row r="7249" spans="1:8" x14ac:dyDescent="0.35">
      <c r="A7249" s="45" t="s">
        <v>59</v>
      </c>
      <c r="B7249" s="45" t="s">
        <v>74</v>
      </c>
      <c r="C7249" s="45" t="s">
        <v>55</v>
      </c>
      <c r="D7249" s="45">
        <v>684</v>
      </c>
      <c r="E7249" s="45">
        <v>6.2138561599999996E-3</v>
      </c>
      <c r="F7249" s="45">
        <v>9.2430126000000003E-4</v>
      </c>
      <c r="G7249" s="45">
        <v>2.0107074799999998E-3</v>
      </c>
      <c r="H7249" s="45">
        <v>3.2788469599999998E-3</v>
      </c>
    </row>
    <row r="7250" spans="1:8" x14ac:dyDescent="0.35">
      <c r="A7250" s="45" t="s">
        <v>59</v>
      </c>
      <c r="B7250" s="45" t="s">
        <v>74</v>
      </c>
      <c r="C7250" s="45" t="s">
        <v>56</v>
      </c>
      <c r="D7250" s="45">
        <v>4230</v>
      </c>
      <c r="E7250" s="45">
        <v>5.7411810199999996E-3</v>
      </c>
      <c r="F7250" s="45">
        <v>8.6903486999999997E-4</v>
      </c>
      <c r="G7250" s="45">
        <v>9.9474354999999994E-4</v>
      </c>
      <c r="H7250" s="45">
        <v>3.8774021300000002E-3</v>
      </c>
    </row>
    <row r="7251" spans="1:8" x14ac:dyDescent="0.35">
      <c r="A7251" s="45" t="s">
        <v>60</v>
      </c>
      <c r="B7251" s="45" t="s">
        <v>74</v>
      </c>
      <c r="C7251" s="45" t="s">
        <v>9</v>
      </c>
      <c r="D7251" s="45">
        <v>84897</v>
      </c>
      <c r="E7251" s="45">
        <v>6.0481515400000003E-3</v>
      </c>
      <c r="F7251" s="45">
        <v>1.07170051E-3</v>
      </c>
      <c r="G7251" s="45">
        <v>1.1528699400000001E-3</v>
      </c>
      <c r="H7251" s="45">
        <v>3.8235053599999999E-3</v>
      </c>
    </row>
    <row r="7252" spans="1:8" x14ac:dyDescent="0.35">
      <c r="A7252" s="45" t="s">
        <v>60</v>
      </c>
      <c r="B7252" s="45" t="s">
        <v>74</v>
      </c>
      <c r="C7252" s="45" t="s">
        <v>14</v>
      </c>
      <c r="D7252" s="45">
        <v>1362</v>
      </c>
      <c r="E7252" s="45">
        <v>6.4565060499999997E-3</v>
      </c>
      <c r="F7252" s="45">
        <v>1.4129885599999999E-3</v>
      </c>
      <c r="G7252" s="45">
        <v>1.3596900300000001E-3</v>
      </c>
      <c r="H7252" s="45">
        <v>3.6838270000000002E-3</v>
      </c>
    </row>
    <row r="7253" spans="1:8" x14ac:dyDescent="0.35">
      <c r="A7253" s="45" t="s">
        <v>60</v>
      </c>
      <c r="B7253" s="45" t="s">
        <v>74</v>
      </c>
      <c r="C7253" s="45" t="s">
        <v>15</v>
      </c>
      <c r="D7253" s="45">
        <v>873</v>
      </c>
      <c r="E7253" s="45">
        <v>6.0782845200000003E-3</v>
      </c>
      <c r="F7253" s="45">
        <v>6.7271463999999997E-4</v>
      </c>
      <c r="G7253" s="45">
        <v>1.8689542E-3</v>
      </c>
      <c r="H7253" s="45">
        <v>3.5366152E-3</v>
      </c>
    </row>
    <row r="7254" spans="1:8" x14ac:dyDescent="0.35">
      <c r="A7254" s="45" t="s">
        <v>60</v>
      </c>
      <c r="B7254" s="45" t="s">
        <v>74</v>
      </c>
      <c r="C7254" s="45" t="s">
        <v>16</v>
      </c>
      <c r="D7254" s="45">
        <v>819</v>
      </c>
      <c r="E7254" s="45">
        <v>6.1758211000000002E-3</v>
      </c>
      <c r="F7254" s="45">
        <v>1.0977279E-3</v>
      </c>
      <c r="G7254" s="45">
        <v>1.03218389E-3</v>
      </c>
      <c r="H7254" s="45">
        <v>4.04590885E-3</v>
      </c>
    </row>
    <row r="7255" spans="1:8" x14ac:dyDescent="0.35">
      <c r="A7255" s="45" t="s">
        <v>60</v>
      </c>
      <c r="B7255" s="45" t="s">
        <v>74</v>
      </c>
      <c r="C7255" s="45" t="s">
        <v>17</v>
      </c>
      <c r="D7255" s="45">
        <v>931</v>
      </c>
      <c r="E7255" s="45">
        <v>7.5436729400000001E-3</v>
      </c>
      <c r="F7255" s="45">
        <v>1.4382929099999999E-3</v>
      </c>
      <c r="G7255" s="45">
        <v>1.3410383799999999E-3</v>
      </c>
      <c r="H7255" s="45">
        <v>4.7643411700000003E-3</v>
      </c>
    </row>
    <row r="7256" spans="1:8" x14ac:dyDescent="0.35">
      <c r="A7256" s="45" t="s">
        <v>60</v>
      </c>
      <c r="B7256" s="45" t="s">
        <v>74</v>
      </c>
      <c r="C7256" s="45" t="s">
        <v>18</v>
      </c>
      <c r="D7256" s="45">
        <v>847</v>
      </c>
      <c r="E7256" s="45">
        <v>7.4994531499999999E-3</v>
      </c>
      <c r="F7256" s="45">
        <v>8.3297779999999999E-4</v>
      </c>
      <c r="G7256" s="45">
        <v>1.8354538599999999E-3</v>
      </c>
      <c r="H7256" s="45">
        <v>4.8310210200000004E-3</v>
      </c>
    </row>
    <row r="7257" spans="1:8" x14ac:dyDescent="0.35">
      <c r="A7257" s="45" t="s">
        <v>60</v>
      </c>
      <c r="B7257" s="45" t="s">
        <v>74</v>
      </c>
      <c r="C7257" s="45" t="s">
        <v>19</v>
      </c>
      <c r="D7257" s="45">
        <v>1784</v>
      </c>
      <c r="E7257" s="45">
        <v>6.2908658399999998E-3</v>
      </c>
      <c r="F7257" s="45">
        <v>1.2347082300000001E-3</v>
      </c>
      <c r="G7257" s="45">
        <v>1.26366287E-3</v>
      </c>
      <c r="H7257" s="45">
        <v>3.7924942599999998E-3</v>
      </c>
    </row>
    <row r="7258" spans="1:8" x14ac:dyDescent="0.35">
      <c r="A7258" s="45" t="s">
        <v>60</v>
      </c>
      <c r="B7258" s="45" t="s">
        <v>74</v>
      </c>
      <c r="C7258" s="45" t="s">
        <v>20</v>
      </c>
      <c r="D7258" s="45">
        <v>2685</v>
      </c>
      <c r="E7258" s="45">
        <v>4.3793319499999999E-3</v>
      </c>
      <c r="F7258" s="45">
        <v>7.8136830000000005E-4</v>
      </c>
      <c r="G7258" s="45">
        <v>5.9773064000000003E-4</v>
      </c>
      <c r="H7258" s="45">
        <v>3.0002325299999999E-3</v>
      </c>
    </row>
    <row r="7259" spans="1:8" x14ac:dyDescent="0.35">
      <c r="A7259" s="45" t="s">
        <v>60</v>
      </c>
      <c r="B7259" s="45" t="s">
        <v>74</v>
      </c>
      <c r="C7259" s="45" t="s">
        <v>21</v>
      </c>
      <c r="D7259" s="45">
        <v>437</v>
      </c>
      <c r="E7259" s="45">
        <v>8.2963596200000007E-3</v>
      </c>
      <c r="F7259" s="45">
        <v>1.37482497E-3</v>
      </c>
      <c r="G7259" s="45">
        <v>1.9913761599999998E-3</v>
      </c>
      <c r="H7259" s="45">
        <v>4.9301580300000003E-3</v>
      </c>
    </row>
    <row r="7260" spans="1:8" x14ac:dyDescent="0.35">
      <c r="A7260" s="45" t="s">
        <v>60</v>
      </c>
      <c r="B7260" s="45" t="s">
        <v>74</v>
      </c>
      <c r="C7260" s="45" t="s">
        <v>22</v>
      </c>
      <c r="D7260" s="45">
        <v>617</v>
      </c>
      <c r="E7260" s="45">
        <v>7.1734495199999998E-3</v>
      </c>
      <c r="F7260" s="45">
        <v>1.48682745E-3</v>
      </c>
      <c r="G7260" s="45">
        <v>1.7550008000000001E-3</v>
      </c>
      <c r="H7260" s="45">
        <v>3.9316207999999997E-3</v>
      </c>
    </row>
    <row r="7261" spans="1:8" x14ac:dyDescent="0.35">
      <c r="A7261" s="45" t="s">
        <v>60</v>
      </c>
      <c r="B7261" s="45" t="s">
        <v>74</v>
      </c>
      <c r="C7261" s="45" t="s">
        <v>23</v>
      </c>
      <c r="D7261" s="45">
        <v>1132</v>
      </c>
      <c r="E7261" s="45">
        <v>5.9946544200000004E-3</v>
      </c>
      <c r="F7261" s="45">
        <v>4.5739041E-4</v>
      </c>
      <c r="G7261" s="45">
        <v>1.4532617800000001E-3</v>
      </c>
      <c r="H7261" s="45">
        <v>4.0840017799999998E-3</v>
      </c>
    </row>
    <row r="7262" spans="1:8" x14ac:dyDescent="0.35">
      <c r="A7262" s="45" t="s">
        <v>60</v>
      </c>
      <c r="B7262" s="45" t="s">
        <v>74</v>
      </c>
      <c r="C7262" s="45" t="s">
        <v>24</v>
      </c>
      <c r="D7262" s="45">
        <v>1554</v>
      </c>
      <c r="E7262" s="45">
        <v>7.29486158E-3</v>
      </c>
      <c r="F7262" s="45">
        <v>1.21680436E-3</v>
      </c>
      <c r="G7262" s="45">
        <v>1.9766862699999999E-3</v>
      </c>
      <c r="H7262" s="45">
        <v>4.1013704799999998E-3</v>
      </c>
    </row>
    <row r="7263" spans="1:8" x14ac:dyDescent="0.35">
      <c r="A7263" s="45" t="s">
        <v>60</v>
      </c>
      <c r="B7263" s="45" t="s">
        <v>74</v>
      </c>
      <c r="C7263" s="45" t="s">
        <v>25</v>
      </c>
      <c r="D7263" s="45">
        <v>1098</v>
      </c>
      <c r="E7263" s="45">
        <v>6.7619575300000003E-3</v>
      </c>
      <c r="F7263" s="45">
        <v>9.1543733000000005E-4</v>
      </c>
      <c r="G7263" s="45">
        <v>1.92947592E-3</v>
      </c>
      <c r="H7263" s="45">
        <v>3.9170437999999997E-3</v>
      </c>
    </row>
    <row r="7264" spans="1:8" x14ac:dyDescent="0.35">
      <c r="A7264" s="45" t="s">
        <v>60</v>
      </c>
      <c r="B7264" s="45" t="s">
        <v>74</v>
      </c>
      <c r="C7264" s="45" t="s">
        <v>26</v>
      </c>
      <c r="D7264" s="45">
        <v>2271</v>
      </c>
      <c r="E7264" s="45">
        <v>5.7429778599999998E-3</v>
      </c>
      <c r="F7264" s="45">
        <v>6.8203429999999998E-4</v>
      </c>
      <c r="G7264" s="45">
        <v>1.20319381E-3</v>
      </c>
      <c r="H7264" s="45">
        <v>3.8577492400000001E-3</v>
      </c>
    </row>
    <row r="7265" spans="1:8" x14ac:dyDescent="0.35">
      <c r="A7265" s="45" t="s">
        <v>60</v>
      </c>
      <c r="B7265" s="45" t="s">
        <v>74</v>
      </c>
      <c r="C7265" s="45" t="s">
        <v>27</v>
      </c>
      <c r="D7265" s="45">
        <v>577</v>
      </c>
      <c r="E7265" s="45">
        <v>5.68002175E-3</v>
      </c>
      <c r="F7265" s="45">
        <v>5.2560715000000004E-4</v>
      </c>
      <c r="G7265" s="45">
        <v>1.5621386900000001E-3</v>
      </c>
      <c r="H7265" s="45">
        <v>3.5922754199999999E-3</v>
      </c>
    </row>
    <row r="7266" spans="1:8" x14ac:dyDescent="0.35">
      <c r="A7266" s="45" t="s">
        <v>60</v>
      </c>
      <c r="B7266" s="45" t="s">
        <v>74</v>
      </c>
      <c r="C7266" s="45" t="s">
        <v>28</v>
      </c>
      <c r="D7266" s="45">
        <v>1783</v>
      </c>
      <c r="E7266" s="45">
        <v>6.3486163100000001E-3</v>
      </c>
      <c r="F7266" s="45">
        <v>8.2082426999999995E-4</v>
      </c>
      <c r="G7266" s="45">
        <v>1.7732933100000001E-3</v>
      </c>
      <c r="H7266" s="45">
        <v>3.75449826E-3</v>
      </c>
    </row>
    <row r="7267" spans="1:8" x14ac:dyDescent="0.35">
      <c r="A7267" s="45" t="s">
        <v>60</v>
      </c>
      <c r="B7267" s="45" t="s">
        <v>74</v>
      </c>
      <c r="C7267" s="45" t="s">
        <v>29</v>
      </c>
      <c r="D7267" s="45">
        <v>465</v>
      </c>
      <c r="E7267" s="45">
        <v>6.9149738800000004E-3</v>
      </c>
      <c r="F7267" s="45">
        <v>1.1527277600000001E-3</v>
      </c>
      <c r="G7267" s="45">
        <v>1.7043755100000001E-3</v>
      </c>
      <c r="H7267" s="45">
        <v>4.0578701200000003E-3</v>
      </c>
    </row>
    <row r="7268" spans="1:8" x14ac:dyDescent="0.35">
      <c r="A7268" s="45" t="s">
        <v>60</v>
      </c>
      <c r="B7268" s="45" t="s">
        <v>74</v>
      </c>
      <c r="C7268" s="45" t="s">
        <v>30</v>
      </c>
      <c r="D7268" s="45">
        <v>9681</v>
      </c>
      <c r="E7268" s="45">
        <v>5.3677901400000002E-3</v>
      </c>
      <c r="F7268" s="45">
        <v>1.2027565899999999E-3</v>
      </c>
      <c r="G7268" s="45">
        <v>7.7771633E-4</v>
      </c>
      <c r="H7268" s="45">
        <v>3.3873167500000001E-3</v>
      </c>
    </row>
    <row r="7269" spans="1:8" x14ac:dyDescent="0.35">
      <c r="A7269" s="45" t="s">
        <v>60</v>
      </c>
      <c r="B7269" s="45" t="s">
        <v>74</v>
      </c>
      <c r="C7269" s="45" t="s">
        <v>31</v>
      </c>
      <c r="D7269" s="45">
        <v>7895</v>
      </c>
      <c r="E7269" s="45">
        <v>5.8899089799999997E-3</v>
      </c>
      <c r="F7269" s="45">
        <v>1.0570902200000001E-3</v>
      </c>
      <c r="G7269" s="45">
        <v>8.5157600000000005E-4</v>
      </c>
      <c r="H7269" s="45">
        <v>3.98124228E-3</v>
      </c>
    </row>
    <row r="7270" spans="1:8" x14ac:dyDescent="0.35">
      <c r="A7270" s="45" t="s">
        <v>60</v>
      </c>
      <c r="B7270" s="45" t="s">
        <v>74</v>
      </c>
      <c r="C7270" s="45" t="s">
        <v>159</v>
      </c>
      <c r="D7270" s="45">
        <v>1861</v>
      </c>
      <c r="E7270" s="45">
        <v>6.4099409000000001E-3</v>
      </c>
      <c r="F7270" s="45">
        <v>9.8691812999999995E-4</v>
      </c>
      <c r="G7270" s="45">
        <v>1.47544233E-3</v>
      </c>
      <c r="H7270" s="45">
        <v>3.9475799700000001E-3</v>
      </c>
    </row>
    <row r="7271" spans="1:8" x14ac:dyDescent="0.35">
      <c r="A7271" s="45" t="s">
        <v>60</v>
      </c>
      <c r="B7271" s="45" t="s">
        <v>74</v>
      </c>
      <c r="C7271" s="45" t="s">
        <v>33</v>
      </c>
      <c r="D7271" s="45">
        <v>688</v>
      </c>
      <c r="E7271" s="45">
        <v>7.9033932499999997E-3</v>
      </c>
      <c r="F7271" s="45">
        <v>1.70342422E-3</v>
      </c>
      <c r="G7271" s="45">
        <v>1.63588073E-3</v>
      </c>
      <c r="H7271" s="45">
        <v>4.5640878199999999E-3</v>
      </c>
    </row>
    <row r="7272" spans="1:8" x14ac:dyDescent="0.35">
      <c r="A7272" s="45" t="s">
        <v>60</v>
      </c>
      <c r="B7272" s="45" t="s">
        <v>74</v>
      </c>
      <c r="C7272" s="45" t="s">
        <v>34</v>
      </c>
      <c r="D7272" s="45">
        <v>951</v>
      </c>
      <c r="E7272" s="45">
        <v>5.9352482299999997E-3</v>
      </c>
      <c r="F7272" s="45">
        <v>1.0050577800000001E-3</v>
      </c>
      <c r="G7272" s="45">
        <v>1.2055898799999999E-3</v>
      </c>
      <c r="H7272" s="45">
        <v>3.7246000799999999E-3</v>
      </c>
    </row>
    <row r="7273" spans="1:8" x14ac:dyDescent="0.35">
      <c r="A7273" s="45" t="s">
        <v>60</v>
      </c>
      <c r="B7273" s="45" t="s">
        <v>74</v>
      </c>
      <c r="C7273" s="45" t="s">
        <v>35</v>
      </c>
      <c r="D7273" s="45">
        <v>1971</v>
      </c>
      <c r="E7273" s="45">
        <v>5.4460390800000003E-3</v>
      </c>
      <c r="F7273" s="45">
        <v>9.1878510999999997E-4</v>
      </c>
      <c r="G7273" s="45">
        <v>1.2083601099999999E-3</v>
      </c>
      <c r="H7273" s="45">
        <v>3.31889339E-3</v>
      </c>
    </row>
    <row r="7274" spans="1:8" x14ac:dyDescent="0.35">
      <c r="A7274" s="45" t="s">
        <v>60</v>
      </c>
      <c r="B7274" s="45" t="s">
        <v>74</v>
      </c>
      <c r="C7274" s="45" t="s">
        <v>57</v>
      </c>
      <c r="D7274" s="45">
        <v>7</v>
      </c>
      <c r="E7274" s="45">
        <v>8.6078039600000003E-3</v>
      </c>
      <c r="F7274" s="45">
        <v>6.6798917999999995E-4</v>
      </c>
      <c r="G7274" s="45">
        <v>3.5052907699999998E-3</v>
      </c>
      <c r="H7274" s="45">
        <v>4.4345236000000003E-3</v>
      </c>
    </row>
    <row r="7275" spans="1:8" x14ac:dyDescent="0.35">
      <c r="A7275" s="45" t="s">
        <v>60</v>
      </c>
      <c r="B7275" s="45" t="s">
        <v>74</v>
      </c>
      <c r="C7275" s="45" t="s">
        <v>36</v>
      </c>
      <c r="D7275" s="45">
        <v>1911</v>
      </c>
      <c r="E7275" s="45">
        <v>5.5564698399999998E-3</v>
      </c>
      <c r="F7275" s="45">
        <v>4.0965898999999997E-4</v>
      </c>
      <c r="G7275" s="45">
        <v>1.21983812E-3</v>
      </c>
      <c r="H7275" s="45">
        <v>3.9269722499999998E-3</v>
      </c>
    </row>
    <row r="7276" spans="1:8" x14ac:dyDescent="0.35">
      <c r="A7276" s="45" t="s">
        <v>60</v>
      </c>
      <c r="B7276" s="45" t="s">
        <v>74</v>
      </c>
      <c r="C7276" s="45" t="s">
        <v>37</v>
      </c>
      <c r="D7276" s="45">
        <v>3048</v>
      </c>
      <c r="E7276" s="45">
        <v>5.2451817800000002E-3</v>
      </c>
      <c r="F7276" s="45">
        <v>8.9571081999999995E-4</v>
      </c>
      <c r="G7276" s="45">
        <v>1.00413803E-3</v>
      </c>
      <c r="H7276" s="45">
        <v>3.3453324599999998E-3</v>
      </c>
    </row>
    <row r="7277" spans="1:8" x14ac:dyDescent="0.35">
      <c r="A7277" s="45" t="s">
        <v>60</v>
      </c>
      <c r="B7277" s="45" t="s">
        <v>74</v>
      </c>
      <c r="C7277" s="45" t="s">
        <v>38</v>
      </c>
      <c r="D7277" s="45">
        <v>982</v>
      </c>
      <c r="E7277" s="45">
        <v>5.8355606999999999E-3</v>
      </c>
      <c r="F7277" s="45">
        <v>7.2963787999999995E-4</v>
      </c>
      <c r="G7277" s="45">
        <v>1.52831971E-3</v>
      </c>
      <c r="H7277" s="45">
        <v>3.5776026200000002E-3</v>
      </c>
    </row>
    <row r="7278" spans="1:8" x14ac:dyDescent="0.35">
      <c r="A7278" s="45" t="s">
        <v>60</v>
      </c>
      <c r="B7278" s="45" t="s">
        <v>74</v>
      </c>
      <c r="C7278" s="45" t="s">
        <v>39</v>
      </c>
      <c r="D7278" s="45">
        <v>764</v>
      </c>
      <c r="E7278" s="45">
        <v>6.6839063400000003E-3</v>
      </c>
      <c r="F7278" s="45">
        <v>6.4870843999999999E-4</v>
      </c>
      <c r="G7278" s="45">
        <v>2.1194641999999998E-3</v>
      </c>
      <c r="H7278" s="45">
        <v>3.9157332300000002E-3</v>
      </c>
    </row>
    <row r="7279" spans="1:8" x14ac:dyDescent="0.35">
      <c r="A7279" s="45" t="s">
        <v>60</v>
      </c>
      <c r="B7279" s="45" t="s">
        <v>74</v>
      </c>
      <c r="C7279" s="45" t="s">
        <v>40</v>
      </c>
      <c r="D7279" s="45">
        <v>5247</v>
      </c>
      <c r="E7279" s="45">
        <v>6.7915305400000001E-3</v>
      </c>
      <c r="F7279" s="45">
        <v>2.4991549099999998E-3</v>
      </c>
      <c r="G7279" s="45">
        <v>7.5143444000000002E-4</v>
      </c>
      <c r="H7279" s="45">
        <v>3.5409407E-3</v>
      </c>
    </row>
    <row r="7280" spans="1:8" x14ac:dyDescent="0.35">
      <c r="A7280" s="45" t="s">
        <v>60</v>
      </c>
      <c r="B7280" s="45" t="s">
        <v>74</v>
      </c>
      <c r="C7280" s="45" t="s">
        <v>41</v>
      </c>
      <c r="D7280" s="45">
        <v>864</v>
      </c>
      <c r="E7280" s="45">
        <v>6.3104287500000003E-3</v>
      </c>
      <c r="F7280" s="45">
        <v>8.1230148999999997E-4</v>
      </c>
      <c r="G7280" s="45">
        <v>1.59795876E-3</v>
      </c>
      <c r="H7280" s="45">
        <v>3.9001680199999998E-3</v>
      </c>
    </row>
    <row r="7281" spans="1:8" x14ac:dyDescent="0.35">
      <c r="A7281" s="45" t="s">
        <v>60</v>
      </c>
      <c r="B7281" s="45" t="s">
        <v>74</v>
      </c>
      <c r="C7281" s="45" t="s">
        <v>42</v>
      </c>
      <c r="D7281" s="45">
        <v>704</v>
      </c>
      <c r="E7281" s="45">
        <v>7.4162521400000002E-3</v>
      </c>
      <c r="F7281" s="45">
        <v>1.5757836399999999E-3</v>
      </c>
      <c r="G7281" s="45">
        <v>1.6731439500000001E-3</v>
      </c>
      <c r="H7281" s="45">
        <v>4.1673240399999999E-3</v>
      </c>
    </row>
    <row r="7282" spans="1:8" x14ac:dyDescent="0.35">
      <c r="A7282" s="45" t="s">
        <v>60</v>
      </c>
      <c r="B7282" s="45" t="s">
        <v>74</v>
      </c>
      <c r="C7282" s="45" t="s">
        <v>43</v>
      </c>
      <c r="D7282" s="45">
        <v>864</v>
      </c>
      <c r="E7282" s="45">
        <v>6.5269603800000003E-3</v>
      </c>
      <c r="F7282" s="45">
        <v>1.21262515E-3</v>
      </c>
      <c r="G7282" s="45">
        <v>1.7378389499999999E-3</v>
      </c>
      <c r="H7282" s="45">
        <v>3.57649583E-3</v>
      </c>
    </row>
    <row r="7283" spans="1:8" x14ac:dyDescent="0.35">
      <c r="A7283" s="45" t="s">
        <v>60</v>
      </c>
      <c r="B7283" s="45" t="s">
        <v>74</v>
      </c>
      <c r="C7283" s="45" t="s">
        <v>44</v>
      </c>
      <c r="D7283" s="45">
        <v>800</v>
      </c>
      <c r="E7283" s="45">
        <v>7.0781971000000001E-3</v>
      </c>
      <c r="F7283" s="45">
        <v>8.6521967E-4</v>
      </c>
      <c r="G7283" s="45">
        <v>1.5348087800000001E-3</v>
      </c>
      <c r="H7283" s="45">
        <v>4.6781681600000001E-3</v>
      </c>
    </row>
    <row r="7284" spans="1:8" x14ac:dyDescent="0.35">
      <c r="A7284" s="45" t="s">
        <v>60</v>
      </c>
      <c r="B7284" s="45" t="s">
        <v>74</v>
      </c>
      <c r="C7284" s="45" t="s">
        <v>45</v>
      </c>
      <c r="D7284" s="45">
        <v>1486</v>
      </c>
      <c r="E7284" s="45">
        <v>6.0655389300000003E-3</v>
      </c>
      <c r="F7284" s="45">
        <v>7.4112994000000002E-4</v>
      </c>
      <c r="G7284" s="45">
        <v>1.3849086E-3</v>
      </c>
      <c r="H7284" s="45">
        <v>3.9394999099999998E-3</v>
      </c>
    </row>
    <row r="7285" spans="1:8" x14ac:dyDescent="0.35">
      <c r="A7285" s="45" t="s">
        <v>60</v>
      </c>
      <c r="B7285" s="45" t="s">
        <v>74</v>
      </c>
      <c r="C7285" s="45" t="s">
        <v>46</v>
      </c>
      <c r="D7285" s="45">
        <v>496</v>
      </c>
      <c r="E7285" s="45">
        <v>7.18374285E-3</v>
      </c>
      <c r="F7285" s="45">
        <v>9.4170002999999995E-4</v>
      </c>
      <c r="G7285" s="45">
        <v>2.35378373E-3</v>
      </c>
      <c r="H7285" s="45">
        <v>3.8882586000000001E-3</v>
      </c>
    </row>
    <row r="7286" spans="1:8" x14ac:dyDescent="0.35">
      <c r="A7286" s="45" t="s">
        <v>60</v>
      </c>
      <c r="B7286" s="45" t="s">
        <v>74</v>
      </c>
      <c r="C7286" s="45" t="s">
        <v>47</v>
      </c>
      <c r="D7286" s="45">
        <v>545</v>
      </c>
      <c r="E7286" s="45">
        <v>5.9109537099999998E-3</v>
      </c>
      <c r="F7286" s="45">
        <v>2.0208948E-4</v>
      </c>
      <c r="G7286" s="45">
        <v>1.45092143E-3</v>
      </c>
      <c r="H7286" s="45">
        <v>4.2462196000000001E-3</v>
      </c>
    </row>
    <row r="7287" spans="1:8" x14ac:dyDescent="0.35">
      <c r="A7287" s="45" t="s">
        <v>60</v>
      </c>
      <c r="B7287" s="45" t="s">
        <v>74</v>
      </c>
      <c r="C7287" s="45" t="s">
        <v>48</v>
      </c>
      <c r="D7287" s="45">
        <v>4081</v>
      </c>
      <c r="E7287" s="45">
        <v>6.6931271199999996E-3</v>
      </c>
      <c r="F7287" s="45">
        <v>1.03139128E-3</v>
      </c>
      <c r="G7287" s="45">
        <v>1.1373843899999999E-3</v>
      </c>
      <c r="H7287" s="45">
        <v>4.5243509800000003E-3</v>
      </c>
    </row>
    <row r="7288" spans="1:8" x14ac:dyDescent="0.35">
      <c r="A7288" s="45" t="s">
        <v>60</v>
      </c>
      <c r="B7288" s="45" t="s">
        <v>74</v>
      </c>
      <c r="C7288" s="45" t="s">
        <v>49</v>
      </c>
      <c r="D7288" s="45">
        <v>1945</v>
      </c>
      <c r="E7288" s="45">
        <v>7.1795615599999996E-3</v>
      </c>
      <c r="F7288" s="45">
        <v>1.03914929E-3</v>
      </c>
      <c r="G7288" s="45">
        <v>1.3831402900000001E-3</v>
      </c>
      <c r="H7288" s="45">
        <v>4.7572714900000002E-3</v>
      </c>
    </row>
    <row r="7289" spans="1:8" x14ac:dyDescent="0.35">
      <c r="A7289" s="45" t="s">
        <v>60</v>
      </c>
      <c r="B7289" s="45" t="s">
        <v>74</v>
      </c>
      <c r="C7289" s="45" t="s">
        <v>50</v>
      </c>
      <c r="D7289" s="45">
        <v>857</v>
      </c>
      <c r="E7289" s="45">
        <v>7.5235395599999996E-3</v>
      </c>
      <c r="F7289" s="45">
        <v>8.1098176000000001E-4</v>
      </c>
      <c r="G7289" s="45">
        <v>2.35912558E-3</v>
      </c>
      <c r="H7289" s="45">
        <v>4.3534317400000001E-3</v>
      </c>
    </row>
    <row r="7290" spans="1:8" x14ac:dyDescent="0.35">
      <c r="A7290" s="45" t="s">
        <v>60</v>
      </c>
      <c r="B7290" s="45" t="s">
        <v>74</v>
      </c>
      <c r="C7290" s="45" t="s">
        <v>51</v>
      </c>
      <c r="D7290" s="45">
        <v>984</v>
      </c>
      <c r="E7290" s="45">
        <v>6.9674276799999999E-3</v>
      </c>
      <c r="F7290" s="45">
        <v>9.8943019999999998E-4</v>
      </c>
      <c r="G7290" s="45">
        <v>1.0503352200000001E-3</v>
      </c>
      <c r="H7290" s="45">
        <v>4.9276618000000001E-3</v>
      </c>
    </row>
    <row r="7291" spans="1:8" x14ac:dyDescent="0.35">
      <c r="A7291" s="45" t="s">
        <v>60</v>
      </c>
      <c r="B7291" s="45" t="s">
        <v>74</v>
      </c>
      <c r="C7291" s="45" t="s">
        <v>52</v>
      </c>
      <c r="D7291" s="45">
        <v>4479</v>
      </c>
      <c r="E7291" s="45">
        <v>4.4399298299999997E-3</v>
      </c>
      <c r="F7291" s="45">
        <v>5.0562839999999996E-4</v>
      </c>
      <c r="G7291" s="45">
        <v>7.5942852999999998E-4</v>
      </c>
      <c r="H7291" s="45">
        <v>3.1748724200000001E-3</v>
      </c>
    </row>
    <row r="7292" spans="1:8" x14ac:dyDescent="0.35">
      <c r="A7292" s="45" t="s">
        <v>60</v>
      </c>
      <c r="B7292" s="45" t="s">
        <v>74</v>
      </c>
      <c r="C7292" s="45" t="s">
        <v>53</v>
      </c>
      <c r="D7292" s="45">
        <v>605</v>
      </c>
      <c r="E7292" s="45">
        <v>6.4848864900000002E-3</v>
      </c>
      <c r="F7292" s="45">
        <v>4.5814177999999999E-4</v>
      </c>
      <c r="G7292" s="45">
        <v>1.7071087300000001E-3</v>
      </c>
      <c r="H7292" s="45">
        <v>4.3196355200000001E-3</v>
      </c>
    </row>
    <row r="7293" spans="1:8" x14ac:dyDescent="0.35">
      <c r="A7293" s="45" t="s">
        <v>60</v>
      </c>
      <c r="B7293" s="45" t="s">
        <v>74</v>
      </c>
      <c r="C7293" s="45" t="s">
        <v>54</v>
      </c>
      <c r="D7293" s="45">
        <v>5584</v>
      </c>
      <c r="E7293" s="45">
        <v>5.6185971299999998E-3</v>
      </c>
      <c r="F7293" s="45">
        <v>1.22164493E-3</v>
      </c>
      <c r="G7293" s="45">
        <v>9.0925478999999995E-4</v>
      </c>
      <c r="H7293" s="45">
        <v>3.48769692E-3</v>
      </c>
    </row>
    <row r="7294" spans="1:8" x14ac:dyDescent="0.35">
      <c r="A7294" s="45" t="s">
        <v>60</v>
      </c>
      <c r="B7294" s="45" t="s">
        <v>74</v>
      </c>
      <c r="C7294" s="45" t="s">
        <v>55</v>
      </c>
      <c r="D7294" s="45">
        <v>704</v>
      </c>
      <c r="E7294" s="45">
        <v>6.5240291100000002E-3</v>
      </c>
      <c r="F7294" s="45">
        <v>9.2500503E-4</v>
      </c>
      <c r="G7294" s="45">
        <v>2.00463267E-3</v>
      </c>
      <c r="H7294" s="45">
        <v>3.59439094E-3</v>
      </c>
    </row>
    <row r="7295" spans="1:8" x14ac:dyDescent="0.35">
      <c r="A7295" s="45" t="s">
        <v>60</v>
      </c>
      <c r="B7295" s="45" t="s">
        <v>74</v>
      </c>
      <c r="C7295" s="45" t="s">
        <v>56</v>
      </c>
      <c r="D7295" s="45">
        <v>5658</v>
      </c>
      <c r="E7295" s="45">
        <v>6.3662089399999996E-3</v>
      </c>
      <c r="F7295" s="45">
        <v>1.00624256E-3</v>
      </c>
      <c r="G7295" s="45">
        <v>1.01844873E-3</v>
      </c>
      <c r="H7295" s="45">
        <v>4.3415171799999997E-3</v>
      </c>
    </row>
    <row r="7296" spans="1:8" x14ac:dyDescent="0.35">
      <c r="A7296" s="45" t="s">
        <v>61</v>
      </c>
      <c r="B7296" s="45" t="s">
        <v>74</v>
      </c>
      <c r="C7296" s="45" t="s">
        <v>9</v>
      </c>
      <c r="D7296" s="45">
        <v>70757</v>
      </c>
      <c r="E7296" s="45">
        <v>6.2892476099999997E-3</v>
      </c>
      <c r="F7296" s="45">
        <v>1.24039316E-3</v>
      </c>
      <c r="G7296" s="45">
        <v>1.1564433800000001E-3</v>
      </c>
      <c r="H7296" s="45">
        <v>3.8923386100000001E-3</v>
      </c>
    </row>
    <row r="7297" spans="1:8" x14ac:dyDescent="0.35">
      <c r="A7297" s="45" t="s">
        <v>61</v>
      </c>
      <c r="B7297" s="45" t="s">
        <v>74</v>
      </c>
      <c r="C7297" s="45" t="s">
        <v>14</v>
      </c>
      <c r="D7297" s="45">
        <v>1211</v>
      </c>
      <c r="E7297" s="45">
        <v>6.5431268000000001E-3</v>
      </c>
      <c r="F7297" s="45">
        <v>1.4535734799999999E-3</v>
      </c>
      <c r="G7297" s="45">
        <v>1.29988011E-3</v>
      </c>
      <c r="H7297" s="45">
        <v>3.78967275E-3</v>
      </c>
    </row>
    <row r="7298" spans="1:8" x14ac:dyDescent="0.35">
      <c r="A7298" s="45" t="s">
        <v>61</v>
      </c>
      <c r="B7298" s="45" t="s">
        <v>74</v>
      </c>
      <c r="C7298" s="45" t="s">
        <v>15</v>
      </c>
      <c r="D7298" s="45">
        <v>826</v>
      </c>
      <c r="E7298" s="45">
        <v>6.2193270599999999E-3</v>
      </c>
      <c r="F7298" s="45">
        <v>7.0995571000000005E-4</v>
      </c>
      <c r="G7298" s="45">
        <v>1.8148033700000001E-3</v>
      </c>
      <c r="H7298" s="45">
        <v>3.6945675099999999E-3</v>
      </c>
    </row>
    <row r="7299" spans="1:8" x14ac:dyDescent="0.35">
      <c r="A7299" s="45" t="s">
        <v>61</v>
      </c>
      <c r="B7299" s="45" t="s">
        <v>74</v>
      </c>
      <c r="C7299" s="45" t="s">
        <v>16</v>
      </c>
      <c r="D7299" s="45">
        <v>643</v>
      </c>
      <c r="E7299" s="45">
        <v>6.4049447399999997E-3</v>
      </c>
      <c r="F7299" s="45">
        <v>1.17839529E-3</v>
      </c>
      <c r="G7299" s="45">
        <v>1.00915822E-3</v>
      </c>
      <c r="H7299" s="45">
        <v>4.2173907500000002E-3</v>
      </c>
    </row>
    <row r="7300" spans="1:8" x14ac:dyDescent="0.35">
      <c r="A7300" s="45" t="s">
        <v>61</v>
      </c>
      <c r="B7300" s="45" t="s">
        <v>74</v>
      </c>
      <c r="C7300" s="45" t="s">
        <v>17</v>
      </c>
      <c r="D7300" s="45">
        <v>806</v>
      </c>
      <c r="E7300" s="45">
        <v>7.1180553200000003E-3</v>
      </c>
      <c r="F7300" s="45">
        <v>1.2791503400000001E-3</v>
      </c>
      <c r="G7300" s="45">
        <v>1.2880678300000001E-3</v>
      </c>
      <c r="H7300" s="45">
        <v>4.5508366699999999E-3</v>
      </c>
    </row>
    <row r="7301" spans="1:8" x14ac:dyDescent="0.35">
      <c r="A7301" s="45" t="s">
        <v>61</v>
      </c>
      <c r="B7301" s="45" t="s">
        <v>74</v>
      </c>
      <c r="C7301" s="45" t="s">
        <v>18</v>
      </c>
      <c r="D7301" s="45">
        <v>717</v>
      </c>
      <c r="E7301" s="45">
        <v>7.33295857E-3</v>
      </c>
      <c r="F7301" s="45">
        <v>7.8040228999999995E-4</v>
      </c>
      <c r="G7301" s="45">
        <v>1.67669082E-3</v>
      </c>
      <c r="H7301" s="45">
        <v>4.8758649800000001E-3</v>
      </c>
    </row>
    <row r="7302" spans="1:8" x14ac:dyDescent="0.35">
      <c r="A7302" s="45" t="s">
        <v>61</v>
      </c>
      <c r="B7302" s="45" t="s">
        <v>74</v>
      </c>
      <c r="C7302" s="45" t="s">
        <v>19</v>
      </c>
      <c r="D7302" s="45">
        <v>1265</v>
      </c>
      <c r="E7302" s="45">
        <v>6.84746902E-3</v>
      </c>
      <c r="F7302" s="45">
        <v>1.4118629499999999E-3</v>
      </c>
      <c r="G7302" s="45">
        <v>1.4266118900000001E-3</v>
      </c>
      <c r="H7302" s="45">
        <v>4.0089936799999996E-3</v>
      </c>
    </row>
    <row r="7303" spans="1:8" x14ac:dyDescent="0.35">
      <c r="A7303" s="45" t="s">
        <v>61</v>
      </c>
      <c r="B7303" s="45" t="s">
        <v>74</v>
      </c>
      <c r="C7303" s="45" t="s">
        <v>20</v>
      </c>
      <c r="D7303" s="45">
        <v>2284</v>
      </c>
      <c r="E7303" s="45">
        <v>4.6498789500000002E-3</v>
      </c>
      <c r="F7303" s="45">
        <v>7.8971241000000002E-4</v>
      </c>
      <c r="G7303" s="45">
        <v>6.1068419999999997E-4</v>
      </c>
      <c r="H7303" s="45">
        <v>3.2494818599999998E-3</v>
      </c>
    </row>
    <row r="7304" spans="1:8" x14ac:dyDescent="0.35">
      <c r="A7304" s="45" t="s">
        <v>61</v>
      </c>
      <c r="B7304" s="45" t="s">
        <v>74</v>
      </c>
      <c r="C7304" s="45" t="s">
        <v>21</v>
      </c>
      <c r="D7304" s="45">
        <v>430</v>
      </c>
      <c r="E7304" s="45">
        <v>8.6666395100000009E-3</v>
      </c>
      <c r="F7304" s="45">
        <v>1.52158674E-3</v>
      </c>
      <c r="G7304" s="45">
        <v>2.0360139700000002E-3</v>
      </c>
      <c r="H7304" s="45">
        <v>5.1090383100000003E-3</v>
      </c>
    </row>
    <row r="7305" spans="1:8" x14ac:dyDescent="0.35">
      <c r="A7305" s="45" t="s">
        <v>61</v>
      </c>
      <c r="B7305" s="45" t="s">
        <v>74</v>
      </c>
      <c r="C7305" s="45" t="s">
        <v>22</v>
      </c>
      <c r="D7305" s="45">
        <v>589</v>
      </c>
      <c r="E7305" s="45">
        <v>7.5981730600000004E-3</v>
      </c>
      <c r="F7305" s="45">
        <v>1.7534031900000001E-3</v>
      </c>
      <c r="G7305" s="45">
        <v>1.6576862000000001E-3</v>
      </c>
      <c r="H7305" s="45">
        <v>4.1870831799999996E-3</v>
      </c>
    </row>
    <row r="7306" spans="1:8" x14ac:dyDescent="0.35">
      <c r="A7306" s="45" t="s">
        <v>61</v>
      </c>
      <c r="B7306" s="45" t="s">
        <v>74</v>
      </c>
      <c r="C7306" s="45" t="s">
        <v>23</v>
      </c>
      <c r="D7306" s="45">
        <v>972</v>
      </c>
      <c r="E7306" s="45">
        <v>6.28748451E-3</v>
      </c>
      <c r="F7306" s="45">
        <v>5.1872547000000001E-4</v>
      </c>
      <c r="G7306" s="45">
        <v>1.85157773E-3</v>
      </c>
      <c r="H7306" s="45">
        <v>3.9171808300000003E-3</v>
      </c>
    </row>
    <row r="7307" spans="1:8" x14ac:dyDescent="0.35">
      <c r="A7307" s="45" t="s">
        <v>61</v>
      </c>
      <c r="B7307" s="45" t="s">
        <v>74</v>
      </c>
      <c r="C7307" s="45" t="s">
        <v>24</v>
      </c>
      <c r="D7307" s="45">
        <v>1306</v>
      </c>
      <c r="E7307" s="45">
        <v>7.4102519400000002E-3</v>
      </c>
      <c r="F7307" s="45">
        <v>1.3221737600000001E-3</v>
      </c>
      <c r="G7307" s="45">
        <v>1.8062199899999999E-3</v>
      </c>
      <c r="H7307" s="45">
        <v>4.2818576999999998E-3</v>
      </c>
    </row>
    <row r="7308" spans="1:8" x14ac:dyDescent="0.35">
      <c r="A7308" s="45" t="s">
        <v>61</v>
      </c>
      <c r="B7308" s="45" t="s">
        <v>74</v>
      </c>
      <c r="C7308" s="45" t="s">
        <v>25</v>
      </c>
      <c r="D7308" s="45">
        <v>948</v>
      </c>
      <c r="E7308" s="45">
        <v>6.7035130000000004E-3</v>
      </c>
      <c r="F7308" s="45">
        <v>9.8164727999999995E-4</v>
      </c>
      <c r="G7308" s="45">
        <v>1.74040842E-3</v>
      </c>
      <c r="H7308" s="45">
        <v>3.9814568199999997E-3</v>
      </c>
    </row>
    <row r="7309" spans="1:8" x14ac:dyDescent="0.35">
      <c r="A7309" s="45" t="s">
        <v>61</v>
      </c>
      <c r="B7309" s="45" t="s">
        <v>74</v>
      </c>
      <c r="C7309" s="45" t="s">
        <v>26</v>
      </c>
      <c r="D7309" s="45">
        <v>1918</v>
      </c>
      <c r="E7309" s="45">
        <v>6.0215113699999996E-3</v>
      </c>
      <c r="F7309" s="45">
        <v>7.9497813000000003E-4</v>
      </c>
      <c r="G7309" s="45">
        <v>1.2519126800000001E-3</v>
      </c>
      <c r="H7309" s="45">
        <v>3.9746200699999996E-3</v>
      </c>
    </row>
    <row r="7310" spans="1:8" x14ac:dyDescent="0.35">
      <c r="A7310" s="45" t="s">
        <v>61</v>
      </c>
      <c r="B7310" s="45" t="s">
        <v>74</v>
      </c>
      <c r="C7310" s="45" t="s">
        <v>27</v>
      </c>
      <c r="D7310" s="45">
        <v>566</v>
      </c>
      <c r="E7310" s="45">
        <v>5.7957275799999999E-3</v>
      </c>
      <c r="F7310" s="45">
        <v>5.0639616000000001E-4</v>
      </c>
      <c r="G7310" s="45">
        <v>1.54172367E-3</v>
      </c>
      <c r="H7310" s="45">
        <v>3.74760723E-3</v>
      </c>
    </row>
    <row r="7311" spans="1:8" x14ac:dyDescent="0.35">
      <c r="A7311" s="45" t="s">
        <v>61</v>
      </c>
      <c r="B7311" s="45" t="s">
        <v>74</v>
      </c>
      <c r="C7311" s="45" t="s">
        <v>28</v>
      </c>
      <c r="D7311" s="45">
        <v>1549</v>
      </c>
      <c r="E7311" s="45">
        <v>6.7337049E-3</v>
      </c>
      <c r="F7311" s="45">
        <v>9.4107882999999997E-4</v>
      </c>
      <c r="G7311" s="45">
        <v>1.95725862E-3</v>
      </c>
      <c r="H7311" s="45">
        <v>3.8353669599999998E-3</v>
      </c>
    </row>
    <row r="7312" spans="1:8" x14ac:dyDescent="0.35">
      <c r="A7312" s="45" t="s">
        <v>61</v>
      </c>
      <c r="B7312" s="45" t="s">
        <v>74</v>
      </c>
      <c r="C7312" s="45" t="s">
        <v>29</v>
      </c>
      <c r="D7312" s="45">
        <v>381</v>
      </c>
      <c r="E7312" s="45">
        <v>6.9808068400000001E-3</v>
      </c>
      <c r="F7312" s="45">
        <v>1.2650065700000001E-3</v>
      </c>
      <c r="G7312" s="45">
        <v>1.6912727E-3</v>
      </c>
      <c r="H7312" s="45">
        <v>4.0245270799999996E-3</v>
      </c>
    </row>
    <row r="7313" spans="1:8" x14ac:dyDescent="0.35">
      <c r="A7313" s="45" t="s">
        <v>61</v>
      </c>
      <c r="B7313" s="45" t="s">
        <v>74</v>
      </c>
      <c r="C7313" s="45" t="s">
        <v>30</v>
      </c>
      <c r="D7313" s="45">
        <v>8657</v>
      </c>
      <c r="E7313" s="45">
        <v>5.31957629E-3</v>
      </c>
      <c r="F7313" s="45">
        <v>1.2018517700000001E-3</v>
      </c>
      <c r="G7313" s="45">
        <v>7.8073035E-4</v>
      </c>
      <c r="H7313" s="45">
        <v>3.3369937000000001E-3</v>
      </c>
    </row>
    <row r="7314" spans="1:8" x14ac:dyDescent="0.35">
      <c r="A7314" s="45" t="s">
        <v>61</v>
      </c>
      <c r="B7314" s="45" t="s">
        <v>74</v>
      </c>
      <c r="C7314" s="45" t="s">
        <v>31</v>
      </c>
      <c r="D7314" s="45">
        <v>6223</v>
      </c>
      <c r="E7314" s="45">
        <v>6.20908598E-3</v>
      </c>
      <c r="F7314" s="45">
        <v>1.61339927E-3</v>
      </c>
      <c r="G7314" s="45">
        <v>9.4273534000000004E-4</v>
      </c>
      <c r="H7314" s="45">
        <v>3.6529508799999998E-3</v>
      </c>
    </row>
    <row r="7315" spans="1:8" x14ac:dyDescent="0.35">
      <c r="A7315" s="45" t="s">
        <v>61</v>
      </c>
      <c r="B7315" s="45" t="s">
        <v>74</v>
      </c>
      <c r="C7315" s="45" t="s">
        <v>159</v>
      </c>
      <c r="D7315" s="45">
        <v>1530</v>
      </c>
      <c r="E7315" s="45">
        <v>6.7265868499999997E-3</v>
      </c>
      <c r="F7315" s="45">
        <v>1.1519756700000001E-3</v>
      </c>
      <c r="G7315" s="45">
        <v>1.4842877699999999E-3</v>
      </c>
      <c r="H7315" s="45">
        <v>4.0903229300000002E-3</v>
      </c>
    </row>
    <row r="7316" spans="1:8" x14ac:dyDescent="0.35">
      <c r="A7316" s="45" t="s">
        <v>61</v>
      </c>
      <c r="B7316" s="45" t="s">
        <v>74</v>
      </c>
      <c r="C7316" s="45" t="s">
        <v>33</v>
      </c>
      <c r="D7316" s="45">
        <v>561</v>
      </c>
      <c r="E7316" s="45">
        <v>7.8604052700000007E-3</v>
      </c>
      <c r="F7316" s="45">
        <v>1.8204922799999999E-3</v>
      </c>
      <c r="G7316" s="45">
        <v>1.60615527E-3</v>
      </c>
      <c r="H7316" s="45">
        <v>4.4337572699999998E-3</v>
      </c>
    </row>
    <row r="7317" spans="1:8" x14ac:dyDescent="0.35">
      <c r="A7317" s="45" t="s">
        <v>61</v>
      </c>
      <c r="B7317" s="45" t="s">
        <v>74</v>
      </c>
      <c r="C7317" s="45" t="s">
        <v>34</v>
      </c>
      <c r="D7317" s="45">
        <v>962</v>
      </c>
      <c r="E7317" s="45">
        <v>6.0756667699999999E-3</v>
      </c>
      <c r="F7317" s="45">
        <v>1.04440955E-3</v>
      </c>
      <c r="G7317" s="45">
        <v>1.1776798399999999E-3</v>
      </c>
      <c r="H7317" s="45">
        <v>3.85357688E-3</v>
      </c>
    </row>
    <row r="7318" spans="1:8" x14ac:dyDescent="0.35">
      <c r="A7318" s="45" t="s">
        <v>61</v>
      </c>
      <c r="B7318" s="45" t="s">
        <v>74</v>
      </c>
      <c r="C7318" s="45" t="s">
        <v>35</v>
      </c>
      <c r="D7318" s="45">
        <v>1392</v>
      </c>
      <c r="E7318" s="45">
        <v>5.9309061899999998E-3</v>
      </c>
      <c r="F7318" s="45">
        <v>1.00120706E-3</v>
      </c>
      <c r="G7318" s="45">
        <v>1.09323426E-3</v>
      </c>
      <c r="H7318" s="45">
        <v>3.8364644299999999E-3</v>
      </c>
    </row>
    <row r="7319" spans="1:8" x14ac:dyDescent="0.35">
      <c r="A7319" s="45" t="s">
        <v>61</v>
      </c>
      <c r="B7319" s="45" t="s">
        <v>74</v>
      </c>
      <c r="C7319" s="45" t="s">
        <v>57</v>
      </c>
      <c r="D7319" s="45">
        <v>4</v>
      </c>
      <c r="E7319" s="45">
        <v>9.4675921799999996E-3</v>
      </c>
      <c r="F7319" s="45">
        <v>2.8993053699999998E-3</v>
      </c>
      <c r="G7319" s="45">
        <v>2.8182868E-3</v>
      </c>
      <c r="H7319" s="45">
        <v>3.7499998200000001E-3</v>
      </c>
    </row>
    <row r="7320" spans="1:8" x14ac:dyDescent="0.35">
      <c r="A7320" s="45" t="s">
        <v>61</v>
      </c>
      <c r="B7320" s="45" t="s">
        <v>74</v>
      </c>
      <c r="C7320" s="45" t="s">
        <v>36</v>
      </c>
      <c r="D7320" s="45">
        <v>1549</v>
      </c>
      <c r="E7320" s="45">
        <v>5.5309650700000003E-3</v>
      </c>
      <c r="F7320" s="45">
        <v>4.0999396E-4</v>
      </c>
      <c r="G7320" s="45">
        <v>1.0917734199999999E-3</v>
      </c>
      <c r="H7320" s="45">
        <v>4.02919721E-3</v>
      </c>
    </row>
    <row r="7321" spans="1:8" x14ac:dyDescent="0.35">
      <c r="A7321" s="45" t="s">
        <v>61</v>
      </c>
      <c r="B7321" s="45" t="s">
        <v>74</v>
      </c>
      <c r="C7321" s="45" t="s">
        <v>37</v>
      </c>
      <c r="D7321" s="45">
        <v>2466</v>
      </c>
      <c r="E7321" s="45">
        <v>5.8222283699999999E-3</v>
      </c>
      <c r="F7321" s="45">
        <v>1.42645042E-3</v>
      </c>
      <c r="G7321" s="45">
        <v>1.04033817E-3</v>
      </c>
      <c r="H7321" s="45">
        <v>3.3554392900000001E-3</v>
      </c>
    </row>
    <row r="7322" spans="1:8" x14ac:dyDescent="0.35">
      <c r="A7322" s="45" t="s">
        <v>61</v>
      </c>
      <c r="B7322" s="45" t="s">
        <v>74</v>
      </c>
      <c r="C7322" s="45" t="s">
        <v>38</v>
      </c>
      <c r="D7322" s="45">
        <v>863</v>
      </c>
      <c r="E7322" s="45">
        <v>5.9337177200000004E-3</v>
      </c>
      <c r="F7322" s="45">
        <v>7.1779351999999997E-4</v>
      </c>
      <c r="G7322" s="45">
        <v>1.5559013400000001E-3</v>
      </c>
      <c r="H7322" s="45">
        <v>3.6600223899999999E-3</v>
      </c>
    </row>
    <row r="7323" spans="1:8" x14ac:dyDescent="0.35">
      <c r="A7323" s="45" t="s">
        <v>61</v>
      </c>
      <c r="B7323" s="45" t="s">
        <v>74</v>
      </c>
      <c r="C7323" s="45" t="s">
        <v>39</v>
      </c>
      <c r="D7323" s="45">
        <v>647</v>
      </c>
      <c r="E7323" s="45">
        <v>7.4582472200000003E-3</v>
      </c>
      <c r="F7323" s="45">
        <v>1.0181604999999999E-3</v>
      </c>
      <c r="G7323" s="45">
        <v>1.9726370100000001E-3</v>
      </c>
      <c r="H7323" s="45">
        <v>4.4674492699999999E-3</v>
      </c>
    </row>
    <row r="7324" spans="1:8" x14ac:dyDescent="0.35">
      <c r="A7324" s="45" t="s">
        <v>61</v>
      </c>
      <c r="B7324" s="45" t="s">
        <v>74</v>
      </c>
      <c r="C7324" s="45" t="s">
        <v>40</v>
      </c>
      <c r="D7324" s="45">
        <v>4042</v>
      </c>
      <c r="E7324" s="45">
        <v>6.4269009799999997E-3</v>
      </c>
      <c r="F7324" s="45">
        <v>2.2517642199999998E-3</v>
      </c>
      <c r="G7324" s="45">
        <v>5.7345189000000002E-4</v>
      </c>
      <c r="H7324" s="45">
        <v>3.6016843900000001E-3</v>
      </c>
    </row>
    <row r="7325" spans="1:8" x14ac:dyDescent="0.35">
      <c r="A7325" s="45" t="s">
        <v>61</v>
      </c>
      <c r="B7325" s="45" t="s">
        <v>74</v>
      </c>
      <c r="C7325" s="45" t="s">
        <v>41</v>
      </c>
      <c r="D7325" s="45">
        <v>622</v>
      </c>
      <c r="E7325" s="45">
        <v>6.7262673199999998E-3</v>
      </c>
      <c r="F7325" s="45">
        <v>8.8575136000000002E-4</v>
      </c>
      <c r="G7325" s="45">
        <v>1.61733704E-3</v>
      </c>
      <c r="H7325" s="45">
        <v>4.2231784300000002E-3</v>
      </c>
    </row>
    <row r="7326" spans="1:8" x14ac:dyDescent="0.35">
      <c r="A7326" s="45" t="s">
        <v>61</v>
      </c>
      <c r="B7326" s="45" t="s">
        <v>74</v>
      </c>
      <c r="C7326" s="45" t="s">
        <v>42</v>
      </c>
      <c r="D7326" s="45">
        <v>574</v>
      </c>
      <c r="E7326" s="45">
        <v>7.6533058300000002E-3</v>
      </c>
      <c r="F7326" s="45">
        <v>1.66702937E-3</v>
      </c>
      <c r="G7326" s="45">
        <v>1.7804916200000001E-3</v>
      </c>
      <c r="H7326" s="45">
        <v>4.20578438E-3</v>
      </c>
    </row>
    <row r="7327" spans="1:8" x14ac:dyDescent="0.35">
      <c r="A7327" s="45" t="s">
        <v>61</v>
      </c>
      <c r="B7327" s="45" t="s">
        <v>74</v>
      </c>
      <c r="C7327" s="45" t="s">
        <v>43</v>
      </c>
      <c r="D7327" s="45">
        <v>737</v>
      </c>
      <c r="E7327" s="45">
        <v>6.7725605599999999E-3</v>
      </c>
      <c r="F7327" s="45">
        <v>1.1747761400000001E-3</v>
      </c>
      <c r="G7327" s="45">
        <v>1.75545857E-3</v>
      </c>
      <c r="H7327" s="45">
        <v>3.84232537E-3</v>
      </c>
    </row>
    <row r="7328" spans="1:8" x14ac:dyDescent="0.35">
      <c r="A7328" s="45" t="s">
        <v>61</v>
      </c>
      <c r="B7328" s="45" t="s">
        <v>74</v>
      </c>
      <c r="C7328" s="45" t="s">
        <v>44</v>
      </c>
      <c r="D7328" s="45">
        <v>655</v>
      </c>
      <c r="E7328" s="45">
        <v>7.3646272700000001E-3</v>
      </c>
      <c r="F7328" s="45">
        <v>1.11703043E-3</v>
      </c>
      <c r="G7328" s="45">
        <v>1.12473471E-3</v>
      </c>
      <c r="H7328" s="45">
        <v>5.1228616700000002E-3</v>
      </c>
    </row>
    <row r="7329" spans="1:8" x14ac:dyDescent="0.35">
      <c r="A7329" s="45" t="s">
        <v>61</v>
      </c>
      <c r="B7329" s="45" t="s">
        <v>74</v>
      </c>
      <c r="C7329" s="45" t="s">
        <v>45</v>
      </c>
      <c r="D7329" s="45">
        <v>1472</v>
      </c>
      <c r="E7329" s="45">
        <v>6.0800841799999996E-3</v>
      </c>
      <c r="F7329" s="45">
        <v>7.6936902999999999E-4</v>
      </c>
      <c r="G7329" s="45">
        <v>1.34483326E-3</v>
      </c>
      <c r="H7329" s="45">
        <v>3.9658814000000002E-3</v>
      </c>
    </row>
    <row r="7330" spans="1:8" x14ac:dyDescent="0.35">
      <c r="A7330" s="45" t="s">
        <v>61</v>
      </c>
      <c r="B7330" s="45" t="s">
        <v>74</v>
      </c>
      <c r="C7330" s="45" t="s">
        <v>46</v>
      </c>
      <c r="D7330" s="45">
        <v>489</v>
      </c>
      <c r="E7330" s="45">
        <v>6.9648467599999998E-3</v>
      </c>
      <c r="F7330" s="45">
        <v>9.0618584E-4</v>
      </c>
      <c r="G7330" s="45">
        <v>2.3410633399999999E-3</v>
      </c>
      <c r="H7330" s="45">
        <v>3.7175970900000001E-3</v>
      </c>
    </row>
    <row r="7331" spans="1:8" x14ac:dyDescent="0.35">
      <c r="A7331" s="45" t="s">
        <v>61</v>
      </c>
      <c r="B7331" s="45" t="s">
        <v>74</v>
      </c>
      <c r="C7331" s="45" t="s">
        <v>47</v>
      </c>
      <c r="D7331" s="45">
        <v>437</v>
      </c>
      <c r="E7331" s="45">
        <v>5.8775635400000002E-3</v>
      </c>
      <c r="F7331" s="45">
        <v>2.5253709000000002E-4</v>
      </c>
      <c r="G7331" s="45">
        <v>1.25723023E-3</v>
      </c>
      <c r="H7331" s="45">
        <v>4.3561422400000003E-3</v>
      </c>
    </row>
    <row r="7332" spans="1:8" x14ac:dyDescent="0.35">
      <c r="A7332" s="45" t="s">
        <v>61</v>
      </c>
      <c r="B7332" s="45" t="s">
        <v>74</v>
      </c>
      <c r="C7332" s="45" t="s">
        <v>48</v>
      </c>
      <c r="D7332" s="45">
        <v>2791</v>
      </c>
      <c r="E7332" s="45">
        <v>7.5164547600000001E-3</v>
      </c>
      <c r="F7332" s="45">
        <v>1.3843021400000001E-3</v>
      </c>
      <c r="G7332" s="45">
        <v>1.3626054200000001E-3</v>
      </c>
      <c r="H7332" s="45">
        <v>4.7695467200000001E-3</v>
      </c>
    </row>
    <row r="7333" spans="1:8" x14ac:dyDescent="0.35">
      <c r="A7333" s="45" t="s">
        <v>61</v>
      </c>
      <c r="B7333" s="45" t="s">
        <v>74</v>
      </c>
      <c r="C7333" s="45" t="s">
        <v>49</v>
      </c>
      <c r="D7333" s="45">
        <v>1586</v>
      </c>
      <c r="E7333" s="45">
        <v>8.3270936100000009E-3</v>
      </c>
      <c r="F7333" s="45">
        <v>1.7452183500000001E-3</v>
      </c>
      <c r="G7333" s="45">
        <v>1.23777618E-3</v>
      </c>
      <c r="H7333" s="45">
        <v>5.3440985899999996E-3</v>
      </c>
    </row>
    <row r="7334" spans="1:8" x14ac:dyDescent="0.35">
      <c r="A7334" s="45" t="s">
        <v>61</v>
      </c>
      <c r="B7334" s="45" t="s">
        <v>74</v>
      </c>
      <c r="C7334" s="45" t="s">
        <v>50</v>
      </c>
      <c r="D7334" s="45">
        <v>653</v>
      </c>
      <c r="E7334" s="45">
        <v>7.6737172000000001E-3</v>
      </c>
      <c r="F7334" s="45">
        <v>8.3592086000000001E-4</v>
      </c>
      <c r="G7334" s="45">
        <v>2.4883725100000001E-3</v>
      </c>
      <c r="H7334" s="45">
        <v>4.3494233700000001E-3</v>
      </c>
    </row>
    <row r="7335" spans="1:8" x14ac:dyDescent="0.35">
      <c r="A7335" s="45" t="s">
        <v>61</v>
      </c>
      <c r="B7335" s="45" t="s">
        <v>74</v>
      </c>
      <c r="C7335" s="45" t="s">
        <v>51</v>
      </c>
      <c r="D7335" s="45">
        <v>828</v>
      </c>
      <c r="E7335" s="45">
        <v>6.6953919399999999E-3</v>
      </c>
      <c r="F7335" s="45">
        <v>1.0798413100000001E-3</v>
      </c>
      <c r="G7335" s="45">
        <v>1.035488E-3</v>
      </c>
      <c r="H7335" s="45">
        <v>4.5800621499999996E-3</v>
      </c>
    </row>
    <row r="7336" spans="1:8" x14ac:dyDescent="0.35">
      <c r="A7336" s="45" t="s">
        <v>61</v>
      </c>
      <c r="B7336" s="45" t="s">
        <v>74</v>
      </c>
      <c r="C7336" s="45" t="s">
        <v>52</v>
      </c>
      <c r="D7336" s="45">
        <v>3846</v>
      </c>
      <c r="E7336" s="45">
        <v>5.0554174800000002E-3</v>
      </c>
      <c r="F7336" s="45">
        <v>1.11613051E-3</v>
      </c>
      <c r="G7336" s="45">
        <v>6.2124103999999997E-4</v>
      </c>
      <c r="H7336" s="45">
        <v>3.3180454399999999E-3</v>
      </c>
    </row>
    <row r="7337" spans="1:8" x14ac:dyDescent="0.35">
      <c r="A7337" s="45" t="s">
        <v>61</v>
      </c>
      <c r="B7337" s="45" t="s">
        <v>74</v>
      </c>
      <c r="C7337" s="45" t="s">
        <v>53</v>
      </c>
      <c r="D7337" s="45">
        <v>644</v>
      </c>
      <c r="E7337" s="45">
        <v>6.96142789E-3</v>
      </c>
      <c r="F7337" s="45">
        <v>9.3545092999999997E-4</v>
      </c>
      <c r="G7337" s="45">
        <v>1.6836141900000001E-3</v>
      </c>
      <c r="H7337" s="45">
        <v>4.3423623000000003E-3</v>
      </c>
    </row>
    <row r="7338" spans="1:8" x14ac:dyDescent="0.35">
      <c r="A7338" s="45" t="s">
        <v>61</v>
      </c>
      <c r="B7338" s="45" t="s">
        <v>74</v>
      </c>
      <c r="C7338" s="45" t="s">
        <v>54</v>
      </c>
      <c r="D7338" s="45">
        <v>4473</v>
      </c>
      <c r="E7338" s="45">
        <v>6.1251508700000002E-3</v>
      </c>
      <c r="F7338" s="45">
        <v>1.44281561E-3</v>
      </c>
      <c r="G7338" s="45">
        <v>9.4084802999999998E-4</v>
      </c>
      <c r="H7338" s="45">
        <v>3.7414867500000001E-3</v>
      </c>
    </row>
    <row r="7339" spans="1:8" x14ac:dyDescent="0.35">
      <c r="A7339" s="45" t="s">
        <v>61</v>
      </c>
      <c r="B7339" s="45" t="s">
        <v>74</v>
      </c>
      <c r="C7339" s="45" t="s">
        <v>55</v>
      </c>
      <c r="D7339" s="45">
        <v>581</v>
      </c>
      <c r="E7339" s="45">
        <v>6.8676489200000003E-3</v>
      </c>
      <c r="F7339" s="45">
        <v>1.15680954E-3</v>
      </c>
      <c r="G7339" s="45">
        <v>1.9129691000000001E-3</v>
      </c>
      <c r="H7339" s="45">
        <v>3.7978698299999999E-3</v>
      </c>
    </row>
    <row r="7340" spans="1:8" x14ac:dyDescent="0.35">
      <c r="A7340" s="45" t="s">
        <v>61</v>
      </c>
      <c r="B7340" s="45" t="s">
        <v>74</v>
      </c>
      <c r="C7340" s="45" t="s">
        <v>56</v>
      </c>
      <c r="D7340" s="45">
        <v>5062</v>
      </c>
      <c r="E7340" s="45">
        <v>6.6250665200000003E-3</v>
      </c>
      <c r="F7340" s="45">
        <v>1.1512337199999999E-3</v>
      </c>
      <c r="G7340" s="45">
        <v>1.1108502100000001E-3</v>
      </c>
      <c r="H7340" s="45">
        <v>4.3629821100000001E-3</v>
      </c>
    </row>
    <row r="7341" spans="1:8" x14ac:dyDescent="0.35">
      <c r="A7341" s="45" t="s">
        <v>63</v>
      </c>
      <c r="B7341" s="45" t="s">
        <v>74</v>
      </c>
      <c r="C7341" s="45" t="s">
        <v>9</v>
      </c>
      <c r="D7341" s="45">
        <v>77360</v>
      </c>
      <c r="E7341" s="45">
        <v>6.4187270499999997E-3</v>
      </c>
      <c r="F7341" s="45">
        <v>1.2486563799999999E-3</v>
      </c>
      <c r="G7341" s="45">
        <v>1.15878436E-3</v>
      </c>
      <c r="H7341" s="45">
        <v>4.0112147600000004E-3</v>
      </c>
    </row>
    <row r="7342" spans="1:8" x14ac:dyDescent="0.35">
      <c r="A7342" s="45" t="s">
        <v>63</v>
      </c>
      <c r="B7342" s="45" t="s">
        <v>74</v>
      </c>
      <c r="C7342" s="45" t="s">
        <v>14</v>
      </c>
      <c r="D7342" s="45">
        <v>1274</v>
      </c>
      <c r="E7342" s="45">
        <v>6.66377745E-3</v>
      </c>
      <c r="F7342" s="45">
        <v>1.51856552E-3</v>
      </c>
      <c r="G7342" s="45">
        <v>1.23678132E-3</v>
      </c>
      <c r="H7342" s="45">
        <v>3.9084301300000004E-3</v>
      </c>
    </row>
    <row r="7343" spans="1:8" x14ac:dyDescent="0.35">
      <c r="A7343" s="45" t="s">
        <v>63</v>
      </c>
      <c r="B7343" s="45" t="s">
        <v>74</v>
      </c>
      <c r="C7343" s="45" t="s">
        <v>15</v>
      </c>
      <c r="D7343" s="45">
        <v>842</v>
      </c>
      <c r="E7343" s="45">
        <v>6.34168513E-3</v>
      </c>
      <c r="F7343" s="45">
        <v>7.4764096E-4</v>
      </c>
      <c r="G7343" s="45">
        <v>1.9240727400000001E-3</v>
      </c>
      <c r="H7343" s="45">
        <v>3.66997094E-3</v>
      </c>
    </row>
    <row r="7344" spans="1:8" x14ac:dyDescent="0.35">
      <c r="A7344" s="45" t="s">
        <v>63</v>
      </c>
      <c r="B7344" s="45" t="s">
        <v>74</v>
      </c>
      <c r="C7344" s="45" t="s">
        <v>16</v>
      </c>
      <c r="D7344" s="45">
        <v>744</v>
      </c>
      <c r="E7344" s="45">
        <v>7.05638914E-3</v>
      </c>
      <c r="F7344" s="45">
        <v>1.36779396E-3</v>
      </c>
      <c r="G7344" s="45">
        <v>1.1017147099999999E-3</v>
      </c>
      <c r="H7344" s="45">
        <v>4.5868799899999998E-3</v>
      </c>
    </row>
    <row r="7345" spans="1:8" x14ac:dyDescent="0.35">
      <c r="A7345" s="45" t="s">
        <v>63</v>
      </c>
      <c r="B7345" s="45" t="s">
        <v>74</v>
      </c>
      <c r="C7345" s="45" t="s">
        <v>17</v>
      </c>
      <c r="D7345" s="45">
        <v>874</v>
      </c>
      <c r="E7345" s="45">
        <v>7.5579760699999998E-3</v>
      </c>
      <c r="F7345" s="45">
        <v>1.49812725E-3</v>
      </c>
      <c r="G7345" s="45">
        <v>1.3201593000000001E-3</v>
      </c>
      <c r="H7345" s="45">
        <v>4.7396890299999999E-3</v>
      </c>
    </row>
    <row r="7346" spans="1:8" x14ac:dyDescent="0.35">
      <c r="A7346" s="45" t="s">
        <v>63</v>
      </c>
      <c r="B7346" s="45" t="s">
        <v>74</v>
      </c>
      <c r="C7346" s="45" t="s">
        <v>18</v>
      </c>
      <c r="D7346" s="45">
        <v>950</v>
      </c>
      <c r="E7346" s="45">
        <v>7.0966980999999998E-3</v>
      </c>
      <c r="F7346" s="45">
        <v>7.7191740000000003E-4</v>
      </c>
      <c r="G7346" s="45">
        <v>1.4693223799999999E-3</v>
      </c>
      <c r="H7346" s="45">
        <v>4.8554578599999997E-3</v>
      </c>
    </row>
    <row r="7347" spans="1:8" x14ac:dyDescent="0.35">
      <c r="A7347" s="45" t="s">
        <v>63</v>
      </c>
      <c r="B7347" s="45" t="s">
        <v>74</v>
      </c>
      <c r="C7347" s="45" t="s">
        <v>19</v>
      </c>
      <c r="D7347" s="45">
        <v>1579</v>
      </c>
      <c r="E7347" s="45">
        <v>6.9334272099999998E-3</v>
      </c>
      <c r="F7347" s="45">
        <v>1.60145872E-3</v>
      </c>
      <c r="G7347" s="45">
        <v>1.33321727E-3</v>
      </c>
      <c r="H7347" s="45">
        <v>3.9987507200000003E-3</v>
      </c>
    </row>
    <row r="7348" spans="1:8" x14ac:dyDescent="0.35">
      <c r="A7348" s="45" t="s">
        <v>63</v>
      </c>
      <c r="B7348" s="45" t="s">
        <v>74</v>
      </c>
      <c r="C7348" s="45" t="s">
        <v>20</v>
      </c>
      <c r="D7348" s="45">
        <v>2200</v>
      </c>
      <c r="E7348" s="45">
        <v>5.5054132699999996E-3</v>
      </c>
      <c r="F7348" s="45">
        <v>9.5229354000000001E-4</v>
      </c>
      <c r="G7348" s="45">
        <v>7.1848672E-4</v>
      </c>
      <c r="H7348" s="45">
        <v>3.8346325500000001E-3</v>
      </c>
    </row>
    <row r="7349" spans="1:8" x14ac:dyDescent="0.35">
      <c r="A7349" s="45" t="s">
        <v>63</v>
      </c>
      <c r="B7349" s="45" t="s">
        <v>74</v>
      </c>
      <c r="C7349" s="45" t="s">
        <v>21</v>
      </c>
      <c r="D7349" s="45">
        <v>389</v>
      </c>
      <c r="E7349" s="45">
        <v>8.6994784700000008E-3</v>
      </c>
      <c r="F7349" s="45">
        <v>1.5339960100000001E-3</v>
      </c>
      <c r="G7349" s="45">
        <v>1.9720553800000001E-3</v>
      </c>
      <c r="H7349" s="45">
        <v>5.1934266300000002E-3</v>
      </c>
    </row>
    <row r="7350" spans="1:8" x14ac:dyDescent="0.35">
      <c r="A7350" s="45" t="s">
        <v>63</v>
      </c>
      <c r="B7350" s="45" t="s">
        <v>74</v>
      </c>
      <c r="C7350" s="45" t="s">
        <v>22</v>
      </c>
      <c r="D7350" s="45">
        <v>545</v>
      </c>
      <c r="E7350" s="45">
        <v>6.6506538600000003E-3</v>
      </c>
      <c r="F7350" s="45">
        <v>5.9125444000000002E-4</v>
      </c>
      <c r="G7350" s="45">
        <v>1.8359239900000001E-3</v>
      </c>
      <c r="H7350" s="45">
        <v>4.2234749700000001E-3</v>
      </c>
    </row>
    <row r="7351" spans="1:8" x14ac:dyDescent="0.35">
      <c r="A7351" s="45" t="s">
        <v>63</v>
      </c>
      <c r="B7351" s="45" t="s">
        <v>74</v>
      </c>
      <c r="C7351" s="45" t="s">
        <v>23</v>
      </c>
      <c r="D7351" s="45">
        <v>949</v>
      </c>
      <c r="E7351" s="45">
        <v>6.9547254999999999E-3</v>
      </c>
      <c r="F7351" s="45">
        <v>1.18664116E-3</v>
      </c>
      <c r="G7351" s="45">
        <v>2.0630388299999998E-3</v>
      </c>
      <c r="H7351" s="45">
        <v>3.70504504E-3</v>
      </c>
    </row>
    <row r="7352" spans="1:8" x14ac:dyDescent="0.35">
      <c r="A7352" s="45" t="s">
        <v>63</v>
      </c>
      <c r="B7352" s="45" t="s">
        <v>74</v>
      </c>
      <c r="C7352" s="45" t="s">
        <v>24</v>
      </c>
      <c r="D7352" s="45">
        <v>1233</v>
      </c>
      <c r="E7352" s="45">
        <v>7.0907393699999998E-3</v>
      </c>
      <c r="F7352" s="45">
        <v>1.15479759E-3</v>
      </c>
      <c r="G7352" s="45">
        <v>1.7718844300000001E-3</v>
      </c>
      <c r="H7352" s="45">
        <v>4.1640568600000002E-3</v>
      </c>
    </row>
    <row r="7353" spans="1:8" x14ac:dyDescent="0.35">
      <c r="A7353" s="45" t="s">
        <v>63</v>
      </c>
      <c r="B7353" s="45" t="s">
        <v>74</v>
      </c>
      <c r="C7353" s="45" t="s">
        <v>25</v>
      </c>
      <c r="D7353" s="45">
        <v>993</v>
      </c>
      <c r="E7353" s="45">
        <v>7.3288713100000003E-3</v>
      </c>
      <c r="F7353" s="45">
        <v>1.2971818800000001E-3</v>
      </c>
      <c r="G7353" s="45">
        <v>1.7272409E-3</v>
      </c>
      <c r="H7353" s="45">
        <v>4.3044480299999997E-3</v>
      </c>
    </row>
    <row r="7354" spans="1:8" x14ac:dyDescent="0.35">
      <c r="A7354" s="45" t="s">
        <v>63</v>
      </c>
      <c r="B7354" s="45" t="s">
        <v>74</v>
      </c>
      <c r="C7354" s="45" t="s">
        <v>26</v>
      </c>
      <c r="D7354" s="45">
        <v>2066</v>
      </c>
      <c r="E7354" s="45">
        <v>6.3816674599999996E-3</v>
      </c>
      <c r="F7354" s="45">
        <v>9.4867046999999995E-4</v>
      </c>
      <c r="G7354" s="45">
        <v>1.32013327E-3</v>
      </c>
      <c r="H7354" s="45">
        <v>4.1128632300000004E-3</v>
      </c>
    </row>
    <row r="7355" spans="1:8" x14ac:dyDescent="0.35">
      <c r="A7355" s="45" t="s">
        <v>63</v>
      </c>
      <c r="B7355" s="45" t="s">
        <v>74</v>
      </c>
      <c r="C7355" s="45" t="s">
        <v>27</v>
      </c>
      <c r="D7355" s="45">
        <v>514</v>
      </c>
      <c r="E7355" s="45">
        <v>5.7913601899999998E-3</v>
      </c>
      <c r="F7355" s="45">
        <v>4.8838516000000005E-4</v>
      </c>
      <c r="G7355" s="45">
        <v>1.55022763E-3</v>
      </c>
      <c r="H7355" s="45">
        <v>3.7527469200000002E-3</v>
      </c>
    </row>
    <row r="7356" spans="1:8" x14ac:dyDescent="0.35">
      <c r="A7356" s="45" t="s">
        <v>63</v>
      </c>
      <c r="B7356" s="45" t="s">
        <v>74</v>
      </c>
      <c r="C7356" s="45" t="s">
        <v>28</v>
      </c>
      <c r="D7356" s="45">
        <v>1862</v>
      </c>
      <c r="E7356" s="45">
        <v>6.7163876999999997E-3</v>
      </c>
      <c r="F7356" s="45">
        <v>9.3495744000000002E-4</v>
      </c>
      <c r="G7356" s="45">
        <v>1.9462219799999999E-3</v>
      </c>
      <c r="H7356" s="45">
        <v>3.8352078299999999E-3</v>
      </c>
    </row>
    <row r="7357" spans="1:8" x14ac:dyDescent="0.35">
      <c r="A7357" s="45" t="s">
        <v>63</v>
      </c>
      <c r="B7357" s="45" t="s">
        <v>74</v>
      </c>
      <c r="C7357" s="45" t="s">
        <v>29</v>
      </c>
      <c r="D7357" s="45">
        <v>472</v>
      </c>
      <c r="E7357" s="45">
        <v>7.1351957200000002E-3</v>
      </c>
      <c r="F7357" s="45">
        <v>1.2378616900000001E-3</v>
      </c>
      <c r="G7357" s="45">
        <v>1.7211528599999999E-3</v>
      </c>
      <c r="H7357" s="45">
        <v>4.1761807200000004E-3</v>
      </c>
    </row>
    <row r="7358" spans="1:8" x14ac:dyDescent="0.35">
      <c r="A7358" s="45" t="s">
        <v>63</v>
      </c>
      <c r="B7358" s="45" t="s">
        <v>74</v>
      </c>
      <c r="C7358" s="45" t="s">
        <v>30</v>
      </c>
      <c r="D7358" s="45">
        <v>9839</v>
      </c>
      <c r="E7358" s="45">
        <v>5.41162342E-3</v>
      </c>
      <c r="F7358" s="45">
        <v>1.20751953E-3</v>
      </c>
      <c r="G7358" s="45">
        <v>8.0013306000000005E-4</v>
      </c>
      <c r="H7358" s="45">
        <v>3.40397035E-3</v>
      </c>
    </row>
    <row r="7359" spans="1:8" x14ac:dyDescent="0.35">
      <c r="A7359" s="45" t="s">
        <v>63</v>
      </c>
      <c r="B7359" s="45" t="s">
        <v>74</v>
      </c>
      <c r="C7359" s="45" t="s">
        <v>31</v>
      </c>
      <c r="D7359" s="45">
        <v>6944</v>
      </c>
      <c r="E7359" s="45">
        <v>5.9445068699999996E-3</v>
      </c>
      <c r="F7359" s="45">
        <v>1.50894133E-3</v>
      </c>
      <c r="G7359" s="45">
        <v>8.1705372000000004E-4</v>
      </c>
      <c r="H7359" s="45">
        <v>3.61851134E-3</v>
      </c>
    </row>
    <row r="7360" spans="1:8" x14ac:dyDescent="0.35">
      <c r="A7360" s="45" t="s">
        <v>63</v>
      </c>
      <c r="B7360" s="45" t="s">
        <v>74</v>
      </c>
      <c r="C7360" s="45" t="s">
        <v>159</v>
      </c>
      <c r="D7360" s="45">
        <v>1516</v>
      </c>
      <c r="E7360" s="45">
        <v>7.9099021500000002E-3</v>
      </c>
      <c r="F7360" s="45">
        <v>1.50344603E-3</v>
      </c>
      <c r="G7360" s="45">
        <v>1.6534280099999999E-3</v>
      </c>
      <c r="H7360" s="45">
        <v>4.75302765E-3</v>
      </c>
    </row>
    <row r="7361" spans="1:8" x14ac:dyDescent="0.35">
      <c r="A7361" s="45" t="s">
        <v>63</v>
      </c>
      <c r="B7361" s="45" t="s">
        <v>74</v>
      </c>
      <c r="C7361" s="45" t="s">
        <v>33</v>
      </c>
      <c r="D7361" s="45">
        <v>669</v>
      </c>
      <c r="E7361" s="45">
        <v>7.6951846599999998E-3</v>
      </c>
      <c r="F7361" s="45">
        <v>1.5717382499999999E-3</v>
      </c>
      <c r="G7361" s="45">
        <v>1.6517533500000001E-3</v>
      </c>
      <c r="H7361" s="45">
        <v>4.4716925899999996E-3</v>
      </c>
    </row>
    <row r="7362" spans="1:8" x14ac:dyDescent="0.35">
      <c r="A7362" s="45" t="s">
        <v>63</v>
      </c>
      <c r="B7362" s="45" t="s">
        <v>74</v>
      </c>
      <c r="C7362" s="45" t="s">
        <v>34</v>
      </c>
      <c r="D7362" s="45">
        <v>1021</v>
      </c>
      <c r="E7362" s="45">
        <v>5.8554043100000003E-3</v>
      </c>
      <c r="F7362" s="45">
        <v>1.04073687E-3</v>
      </c>
      <c r="G7362" s="45">
        <v>1.13531327E-3</v>
      </c>
      <c r="H7362" s="45">
        <v>3.6793537E-3</v>
      </c>
    </row>
    <row r="7363" spans="1:8" x14ac:dyDescent="0.35">
      <c r="A7363" s="45" t="s">
        <v>63</v>
      </c>
      <c r="B7363" s="45" t="s">
        <v>74</v>
      </c>
      <c r="C7363" s="45" t="s">
        <v>35</v>
      </c>
      <c r="D7363" s="45">
        <v>1727</v>
      </c>
      <c r="E7363" s="45">
        <v>6.0431944499999999E-3</v>
      </c>
      <c r="F7363" s="45">
        <v>9.1369483999999995E-4</v>
      </c>
      <c r="G7363" s="45">
        <v>1.2494301099999999E-3</v>
      </c>
      <c r="H7363" s="45">
        <v>3.8800690400000002E-3</v>
      </c>
    </row>
    <row r="7364" spans="1:8" x14ac:dyDescent="0.35">
      <c r="A7364" s="45" t="s">
        <v>63</v>
      </c>
      <c r="B7364" s="45" t="s">
        <v>74</v>
      </c>
      <c r="C7364" s="45" t="s">
        <v>57</v>
      </c>
      <c r="D7364" s="45">
        <v>9</v>
      </c>
      <c r="E7364" s="45">
        <v>8.5570984499999999E-3</v>
      </c>
      <c r="F7364" s="45">
        <v>1.9675921999999998E-3</v>
      </c>
      <c r="G7364" s="45">
        <v>3.2934668099999999E-3</v>
      </c>
      <c r="H7364" s="45">
        <v>3.2960388799999998E-3</v>
      </c>
    </row>
    <row r="7365" spans="1:8" x14ac:dyDescent="0.35">
      <c r="A7365" s="45" t="s">
        <v>63</v>
      </c>
      <c r="B7365" s="45" t="s">
        <v>74</v>
      </c>
      <c r="C7365" s="45" t="s">
        <v>36</v>
      </c>
      <c r="D7365" s="45">
        <v>1936</v>
      </c>
      <c r="E7365" s="45">
        <v>6.1155348399999998E-3</v>
      </c>
      <c r="F7365" s="45">
        <v>8.2773137999999995E-4</v>
      </c>
      <c r="G7365" s="45">
        <v>1.1191577199999999E-3</v>
      </c>
      <c r="H7365" s="45">
        <v>4.1686452600000002E-3</v>
      </c>
    </row>
    <row r="7366" spans="1:8" x14ac:dyDescent="0.35">
      <c r="A7366" s="45" t="s">
        <v>63</v>
      </c>
      <c r="B7366" s="45" t="s">
        <v>74</v>
      </c>
      <c r="C7366" s="45" t="s">
        <v>37</v>
      </c>
      <c r="D7366" s="45">
        <v>2640</v>
      </c>
      <c r="E7366" s="45">
        <v>5.9060217900000003E-3</v>
      </c>
      <c r="F7366" s="45">
        <v>1.44208555E-3</v>
      </c>
      <c r="G7366" s="45">
        <v>1.05544133E-3</v>
      </c>
      <c r="H7366" s="45">
        <v>3.4084944300000002E-3</v>
      </c>
    </row>
    <row r="7367" spans="1:8" x14ac:dyDescent="0.35">
      <c r="A7367" s="45" t="s">
        <v>63</v>
      </c>
      <c r="B7367" s="45" t="s">
        <v>74</v>
      </c>
      <c r="C7367" s="45" t="s">
        <v>38</v>
      </c>
      <c r="D7367" s="45">
        <v>813</v>
      </c>
      <c r="E7367" s="45">
        <v>6.3908247800000002E-3</v>
      </c>
      <c r="F7367" s="45">
        <v>1.1347857599999999E-3</v>
      </c>
      <c r="G7367" s="45">
        <v>1.6220357699999999E-3</v>
      </c>
      <c r="H7367" s="45">
        <v>3.6340027699999999E-3</v>
      </c>
    </row>
    <row r="7368" spans="1:8" x14ac:dyDescent="0.35">
      <c r="A7368" s="45" t="s">
        <v>63</v>
      </c>
      <c r="B7368" s="45" t="s">
        <v>74</v>
      </c>
      <c r="C7368" s="45" t="s">
        <v>39</v>
      </c>
      <c r="D7368" s="45">
        <v>693</v>
      </c>
      <c r="E7368" s="45">
        <v>6.7994593100000004E-3</v>
      </c>
      <c r="F7368" s="45">
        <v>9.0701968999999996E-4</v>
      </c>
      <c r="G7368" s="45">
        <v>1.7516264800000001E-3</v>
      </c>
      <c r="H7368" s="45">
        <v>4.1408126399999998E-3</v>
      </c>
    </row>
    <row r="7369" spans="1:8" x14ac:dyDescent="0.35">
      <c r="A7369" s="45" t="s">
        <v>63</v>
      </c>
      <c r="B7369" s="45" t="s">
        <v>74</v>
      </c>
      <c r="C7369" s="45" t="s">
        <v>40</v>
      </c>
      <c r="D7369" s="45">
        <v>4295</v>
      </c>
      <c r="E7369" s="45">
        <v>6.2697282300000004E-3</v>
      </c>
      <c r="F7369" s="45">
        <v>1.92995438E-3</v>
      </c>
      <c r="G7369" s="45">
        <v>5.5714792999999999E-4</v>
      </c>
      <c r="H7369" s="45">
        <v>3.7826254499999999E-3</v>
      </c>
    </row>
    <row r="7370" spans="1:8" x14ac:dyDescent="0.35">
      <c r="A7370" s="45" t="s">
        <v>63</v>
      </c>
      <c r="B7370" s="45" t="s">
        <v>74</v>
      </c>
      <c r="C7370" s="45" t="s">
        <v>41</v>
      </c>
      <c r="D7370" s="45">
        <v>709</v>
      </c>
      <c r="E7370" s="45">
        <v>6.6531823899999998E-3</v>
      </c>
      <c r="F7370" s="45">
        <v>9.3464296999999999E-4</v>
      </c>
      <c r="G7370" s="45">
        <v>1.74241213E-3</v>
      </c>
      <c r="H7370" s="45">
        <v>3.9761267900000003E-3</v>
      </c>
    </row>
    <row r="7371" spans="1:8" x14ac:dyDescent="0.35">
      <c r="A7371" s="45" t="s">
        <v>63</v>
      </c>
      <c r="B7371" s="45" t="s">
        <v>74</v>
      </c>
      <c r="C7371" s="45" t="s">
        <v>42</v>
      </c>
      <c r="D7371" s="45">
        <v>549</v>
      </c>
      <c r="E7371" s="45">
        <v>7.5019182399999997E-3</v>
      </c>
      <c r="F7371" s="45">
        <v>1.4891761999999999E-3</v>
      </c>
      <c r="G7371" s="45">
        <v>1.7605661100000001E-3</v>
      </c>
      <c r="H7371" s="45">
        <v>4.2521754199999996E-3</v>
      </c>
    </row>
    <row r="7372" spans="1:8" x14ac:dyDescent="0.35">
      <c r="A7372" s="45" t="s">
        <v>63</v>
      </c>
      <c r="B7372" s="45" t="s">
        <v>74</v>
      </c>
      <c r="C7372" s="45" t="s">
        <v>43</v>
      </c>
      <c r="D7372" s="45">
        <v>711</v>
      </c>
      <c r="E7372" s="45">
        <v>6.5887571200000002E-3</v>
      </c>
      <c r="F7372" s="45">
        <v>1.1915759200000001E-3</v>
      </c>
      <c r="G7372" s="45">
        <v>1.55969985E-3</v>
      </c>
      <c r="H7372" s="45">
        <v>3.8374808799999998E-3</v>
      </c>
    </row>
    <row r="7373" spans="1:8" x14ac:dyDescent="0.35">
      <c r="A7373" s="45" t="s">
        <v>63</v>
      </c>
      <c r="B7373" s="45" t="s">
        <v>74</v>
      </c>
      <c r="C7373" s="45" t="s">
        <v>44</v>
      </c>
      <c r="D7373" s="45">
        <v>745</v>
      </c>
      <c r="E7373" s="45">
        <v>7.2576588500000002E-3</v>
      </c>
      <c r="F7373" s="45">
        <v>1.0765595499999999E-3</v>
      </c>
      <c r="G7373" s="45">
        <v>1.1380497200000001E-3</v>
      </c>
      <c r="H7373" s="45">
        <v>5.0430490899999996E-3</v>
      </c>
    </row>
    <row r="7374" spans="1:8" x14ac:dyDescent="0.35">
      <c r="A7374" s="45" t="s">
        <v>63</v>
      </c>
      <c r="B7374" s="45" t="s">
        <v>74</v>
      </c>
      <c r="C7374" s="45" t="s">
        <v>45</v>
      </c>
      <c r="D7374" s="45">
        <v>1256</v>
      </c>
      <c r="E7374" s="45">
        <v>6.9405370399999999E-3</v>
      </c>
      <c r="F7374" s="45">
        <v>1.1857341599999999E-3</v>
      </c>
      <c r="G7374" s="45">
        <v>1.6609070399999999E-3</v>
      </c>
      <c r="H7374" s="45">
        <v>4.0938953700000004E-3</v>
      </c>
    </row>
    <row r="7375" spans="1:8" x14ac:dyDescent="0.35">
      <c r="A7375" s="45" t="s">
        <v>63</v>
      </c>
      <c r="B7375" s="45" t="s">
        <v>74</v>
      </c>
      <c r="C7375" s="45" t="s">
        <v>46</v>
      </c>
      <c r="D7375" s="45">
        <v>494</v>
      </c>
      <c r="E7375" s="45">
        <v>7.3834155600000003E-3</v>
      </c>
      <c r="F7375" s="45">
        <v>1.3999238400000001E-3</v>
      </c>
      <c r="G7375" s="45">
        <v>1.9003736999999999E-3</v>
      </c>
      <c r="H7375" s="45">
        <v>4.0831175400000003E-3</v>
      </c>
    </row>
    <row r="7376" spans="1:8" x14ac:dyDescent="0.35">
      <c r="A7376" s="45" t="s">
        <v>63</v>
      </c>
      <c r="B7376" s="45" t="s">
        <v>74</v>
      </c>
      <c r="C7376" s="45" t="s">
        <v>47</v>
      </c>
      <c r="D7376" s="45">
        <v>468</v>
      </c>
      <c r="E7376" s="45">
        <v>5.8463415600000001E-3</v>
      </c>
      <c r="F7376" s="45">
        <v>2.1097933000000001E-4</v>
      </c>
      <c r="G7376" s="45">
        <v>1.43300863E-3</v>
      </c>
      <c r="H7376" s="45">
        <v>4.1906059699999996E-3</v>
      </c>
    </row>
    <row r="7377" spans="1:8" x14ac:dyDescent="0.35">
      <c r="A7377" s="45" t="s">
        <v>63</v>
      </c>
      <c r="B7377" s="45" t="s">
        <v>74</v>
      </c>
      <c r="C7377" s="45" t="s">
        <v>48</v>
      </c>
      <c r="D7377" s="45">
        <v>3100</v>
      </c>
      <c r="E7377" s="45">
        <v>7.1736818099999997E-3</v>
      </c>
      <c r="F7377" s="45">
        <v>1.2996077300000001E-3</v>
      </c>
      <c r="G7377" s="45">
        <v>1.32640732E-3</v>
      </c>
      <c r="H7377" s="45">
        <v>4.5476662700000003E-3</v>
      </c>
    </row>
    <row r="7378" spans="1:8" x14ac:dyDescent="0.35">
      <c r="A7378" s="45" t="s">
        <v>63</v>
      </c>
      <c r="B7378" s="45" t="s">
        <v>74</v>
      </c>
      <c r="C7378" s="45" t="s">
        <v>49</v>
      </c>
      <c r="D7378" s="45">
        <v>1598</v>
      </c>
      <c r="E7378" s="45">
        <v>8.2889126999999996E-3</v>
      </c>
      <c r="F7378" s="45">
        <v>1.5493177800000001E-3</v>
      </c>
      <c r="G7378" s="45">
        <v>1.15010637E-3</v>
      </c>
      <c r="H7378" s="45">
        <v>5.5894880699999998E-3</v>
      </c>
    </row>
    <row r="7379" spans="1:8" x14ac:dyDescent="0.35">
      <c r="A7379" s="45" t="s">
        <v>63</v>
      </c>
      <c r="B7379" s="45" t="s">
        <v>74</v>
      </c>
      <c r="C7379" s="45" t="s">
        <v>50</v>
      </c>
      <c r="D7379" s="45">
        <v>698</v>
      </c>
      <c r="E7379" s="45">
        <v>7.6128884399999999E-3</v>
      </c>
      <c r="F7379" s="45">
        <v>8.0778059000000005E-4</v>
      </c>
      <c r="G7379" s="45">
        <v>2.3584412100000002E-3</v>
      </c>
      <c r="H7379" s="45">
        <v>4.4466661700000003E-3</v>
      </c>
    </row>
    <row r="7380" spans="1:8" x14ac:dyDescent="0.35">
      <c r="A7380" s="45" t="s">
        <v>63</v>
      </c>
      <c r="B7380" s="45" t="s">
        <v>74</v>
      </c>
      <c r="C7380" s="45" t="s">
        <v>51</v>
      </c>
      <c r="D7380" s="45">
        <v>1070</v>
      </c>
      <c r="E7380" s="45">
        <v>7.0092265699999998E-3</v>
      </c>
      <c r="F7380" s="45">
        <v>1.1947687099999999E-3</v>
      </c>
      <c r="G7380" s="45">
        <v>1.06350574E-3</v>
      </c>
      <c r="H7380" s="45">
        <v>4.7509516499999998E-3</v>
      </c>
    </row>
    <row r="7381" spans="1:8" x14ac:dyDescent="0.35">
      <c r="A7381" s="45" t="s">
        <v>63</v>
      </c>
      <c r="B7381" s="45" t="s">
        <v>74</v>
      </c>
      <c r="C7381" s="45" t="s">
        <v>52</v>
      </c>
      <c r="D7381" s="45">
        <v>3911</v>
      </c>
      <c r="E7381" s="45">
        <v>6.1243185099999998E-3</v>
      </c>
      <c r="F7381" s="45">
        <v>1.0872435899999999E-3</v>
      </c>
      <c r="G7381" s="45">
        <v>6.5962728000000005E-4</v>
      </c>
      <c r="H7381" s="45">
        <v>4.3774471499999999E-3</v>
      </c>
    </row>
    <row r="7382" spans="1:8" x14ac:dyDescent="0.35">
      <c r="A7382" s="45" t="s">
        <v>63</v>
      </c>
      <c r="B7382" s="45" t="s">
        <v>74</v>
      </c>
      <c r="C7382" s="45" t="s">
        <v>53</v>
      </c>
      <c r="D7382" s="45">
        <v>649</v>
      </c>
      <c r="E7382" s="45">
        <v>6.5744840000000002E-3</v>
      </c>
      <c r="F7382" s="45">
        <v>8.0331895999999998E-4</v>
      </c>
      <c r="G7382" s="45">
        <v>1.5467347599999999E-3</v>
      </c>
      <c r="H7382" s="45">
        <v>4.2244297900000003E-3</v>
      </c>
    </row>
    <row r="7383" spans="1:8" x14ac:dyDescent="0.35">
      <c r="A7383" s="45" t="s">
        <v>63</v>
      </c>
      <c r="B7383" s="45" t="s">
        <v>74</v>
      </c>
      <c r="C7383" s="45" t="s">
        <v>54</v>
      </c>
      <c r="D7383" s="45">
        <v>6157</v>
      </c>
      <c r="E7383" s="45">
        <v>6.24025851E-3</v>
      </c>
      <c r="F7383" s="45">
        <v>1.24979298E-3</v>
      </c>
      <c r="G7383" s="45">
        <v>8.9438413000000004E-4</v>
      </c>
      <c r="H7383" s="45">
        <v>4.09608092E-3</v>
      </c>
    </row>
    <row r="7384" spans="1:8" x14ac:dyDescent="0.35">
      <c r="A7384" s="45" t="s">
        <v>63</v>
      </c>
      <c r="B7384" s="45" t="s">
        <v>74</v>
      </c>
      <c r="C7384" s="45" t="s">
        <v>55</v>
      </c>
      <c r="D7384" s="45">
        <v>656</v>
      </c>
      <c r="E7384" s="45">
        <v>6.4511522299999999E-3</v>
      </c>
      <c r="F7384" s="45">
        <v>1.02051198E-3</v>
      </c>
      <c r="G7384" s="45">
        <v>1.6172648799999999E-3</v>
      </c>
      <c r="H7384" s="45">
        <v>3.81337487E-3</v>
      </c>
    </row>
    <row r="7385" spans="1:8" x14ac:dyDescent="0.35">
      <c r="A7385" s="45" t="s">
        <v>63</v>
      </c>
      <c r="B7385" s="45" t="s">
        <v>74</v>
      </c>
      <c r="C7385" s="45" t="s">
        <v>56</v>
      </c>
      <c r="D7385" s="45">
        <v>5001</v>
      </c>
      <c r="E7385" s="45">
        <v>6.7548316600000002E-3</v>
      </c>
      <c r="F7385" s="45">
        <v>1.31234146E-3</v>
      </c>
      <c r="G7385" s="45">
        <v>1.33662595E-3</v>
      </c>
      <c r="H7385" s="45">
        <v>4.1058637699999999E-3</v>
      </c>
    </row>
    <row r="7386" spans="1:8" x14ac:dyDescent="0.35">
      <c r="A7386" s="45" t="s">
        <v>64</v>
      </c>
      <c r="B7386" s="45" t="s">
        <v>74</v>
      </c>
      <c r="C7386" s="45" t="s">
        <v>9</v>
      </c>
      <c r="D7386" s="45">
        <v>76411</v>
      </c>
      <c r="E7386" s="45">
        <v>6.3534078600000002E-3</v>
      </c>
      <c r="F7386" s="45">
        <v>1.2247752399999999E-3</v>
      </c>
      <c r="G7386" s="45">
        <v>1.12337429E-3</v>
      </c>
      <c r="H7386" s="45">
        <v>4.0051954400000004E-3</v>
      </c>
    </row>
    <row r="7387" spans="1:8" x14ac:dyDescent="0.35">
      <c r="A7387" s="45" t="s">
        <v>64</v>
      </c>
      <c r="B7387" s="45" t="s">
        <v>74</v>
      </c>
      <c r="C7387" s="45" t="s">
        <v>14</v>
      </c>
      <c r="D7387" s="45">
        <v>1118</v>
      </c>
      <c r="E7387" s="45">
        <v>6.7850470499999996E-3</v>
      </c>
      <c r="F7387" s="45">
        <v>1.64628239E-3</v>
      </c>
      <c r="G7387" s="45">
        <v>1.18878553E-3</v>
      </c>
      <c r="H7387" s="45">
        <v>3.9499786399999999E-3</v>
      </c>
    </row>
    <row r="7388" spans="1:8" x14ac:dyDescent="0.35">
      <c r="A7388" s="45" t="s">
        <v>64</v>
      </c>
      <c r="B7388" s="45" t="s">
        <v>74</v>
      </c>
      <c r="C7388" s="45" t="s">
        <v>15</v>
      </c>
      <c r="D7388" s="45">
        <v>913</v>
      </c>
      <c r="E7388" s="45">
        <v>6.6518470299999997E-3</v>
      </c>
      <c r="F7388" s="45">
        <v>8.7980687000000001E-4</v>
      </c>
      <c r="G7388" s="45">
        <v>2.04371755E-3</v>
      </c>
      <c r="H7388" s="45">
        <v>3.72832213E-3</v>
      </c>
    </row>
    <row r="7389" spans="1:8" x14ac:dyDescent="0.35">
      <c r="A7389" s="45" t="s">
        <v>64</v>
      </c>
      <c r="B7389" s="45" t="s">
        <v>74</v>
      </c>
      <c r="C7389" s="45" t="s">
        <v>16</v>
      </c>
      <c r="D7389" s="45">
        <v>691</v>
      </c>
      <c r="E7389" s="45">
        <v>6.5567043500000003E-3</v>
      </c>
      <c r="F7389" s="45">
        <v>9.8537053999999996E-4</v>
      </c>
      <c r="G7389" s="45">
        <v>1.0005960399999999E-3</v>
      </c>
      <c r="H7389" s="45">
        <v>4.5707372699999999E-3</v>
      </c>
    </row>
    <row r="7390" spans="1:8" x14ac:dyDescent="0.35">
      <c r="A7390" s="45" t="s">
        <v>64</v>
      </c>
      <c r="B7390" s="45" t="s">
        <v>74</v>
      </c>
      <c r="C7390" s="45" t="s">
        <v>17</v>
      </c>
      <c r="D7390" s="45">
        <v>826</v>
      </c>
      <c r="E7390" s="45">
        <v>6.9769945299999999E-3</v>
      </c>
      <c r="F7390" s="45">
        <v>1.02375883E-3</v>
      </c>
      <c r="G7390" s="45">
        <v>1.09213836E-3</v>
      </c>
      <c r="H7390" s="45">
        <v>4.8610968499999997E-3</v>
      </c>
    </row>
    <row r="7391" spans="1:8" x14ac:dyDescent="0.35">
      <c r="A7391" s="45" t="s">
        <v>64</v>
      </c>
      <c r="B7391" s="45" t="s">
        <v>74</v>
      </c>
      <c r="C7391" s="45" t="s">
        <v>18</v>
      </c>
      <c r="D7391" s="45">
        <v>852</v>
      </c>
      <c r="E7391" s="45">
        <v>7.2083792899999997E-3</v>
      </c>
      <c r="F7391" s="45">
        <v>7.9556791E-4</v>
      </c>
      <c r="G7391" s="45">
        <v>1.44705788E-3</v>
      </c>
      <c r="H7391" s="45">
        <v>4.9657529899999999E-3</v>
      </c>
    </row>
    <row r="7392" spans="1:8" x14ac:dyDescent="0.35">
      <c r="A7392" s="45" t="s">
        <v>64</v>
      </c>
      <c r="B7392" s="45" t="s">
        <v>74</v>
      </c>
      <c r="C7392" s="45" t="s">
        <v>19</v>
      </c>
      <c r="D7392" s="45">
        <v>1306</v>
      </c>
      <c r="E7392" s="45">
        <v>7.0263932600000004E-3</v>
      </c>
      <c r="F7392" s="45">
        <v>1.5197217700000001E-3</v>
      </c>
      <c r="G7392" s="45">
        <v>1.50701332E-3</v>
      </c>
      <c r="H7392" s="45">
        <v>3.9996576800000001E-3</v>
      </c>
    </row>
    <row r="7393" spans="1:8" x14ac:dyDescent="0.35">
      <c r="A7393" s="45" t="s">
        <v>64</v>
      </c>
      <c r="B7393" s="45" t="s">
        <v>74</v>
      </c>
      <c r="C7393" s="45" t="s">
        <v>20</v>
      </c>
      <c r="D7393" s="45">
        <v>1876</v>
      </c>
      <c r="E7393" s="45">
        <v>5.0924196100000001E-3</v>
      </c>
      <c r="F7393" s="45">
        <v>9.2741255000000004E-4</v>
      </c>
      <c r="G7393" s="45">
        <v>6.3519184999999998E-4</v>
      </c>
      <c r="H7393" s="45">
        <v>3.5298147200000002E-3</v>
      </c>
    </row>
    <row r="7394" spans="1:8" x14ac:dyDescent="0.35">
      <c r="A7394" s="45" t="s">
        <v>64</v>
      </c>
      <c r="B7394" s="45" t="s">
        <v>74</v>
      </c>
      <c r="C7394" s="45" t="s">
        <v>21</v>
      </c>
      <c r="D7394" s="45">
        <v>365</v>
      </c>
      <c r="E7394" s="45">
        <v>8.8424972000000004E-3</v>
      </c>
      <c r="F7394" s="45">
        <v>1.9406707400000001E-3</v>
      </c>
      <c r="G7394" s="45">
        <v>2.1838848299999998E-3</v>
      </c>
      <c r="H7394" s="45">
        <v>4.71794116E-3</v>
      </c>
    </row>
    <row r="7395" spans="1:8" x14ac:dyDescent="0.35">
      <c r="A7395" s="45" t="s">
        <v>64</v>
      </c>
      <c r="B7395" s="45" t="s">
        <v>74</v>
      </c>
      <c r="C7395" s="45" t="s">
        <v>22</v>
      </c>
      <c r="D7395" s="45">
        <v>498</v>
      </c>
      <c r="E7395" s="45">
        <v>7.4869614800000001E-3</v>
      </c>
      <c r="F7395" s="45">
        <v>1.64814326E-3</v>
      </c>
      <c r="G7395" s="45">
        <v>1.5176676600000001E-3</v>
      </c>
      <c r="H7395" s="45">
        <v>4.3211501099999997E-3</v>
      </c>
    </row>
    <row r="7396" spans="1:8" x14ac:dyDescent="0.35">
      <c r="A7396" s="45" t="s">
        <v>64</v>
      </c>
      <c r="B7396" s="45" t="s">
        <v>74</v>
      </c>
      <c r="C7396" s="45" t="s">
        <v>23</v>
      </c>
      <c r="D7396" s="45">
        <v>855</v>
      </c>
      <c r="E7396" s="45">
        <v>7.4297837100000003E-3</v>
      </c>
      <c r="F7396" s="45">
        <v>1.7459792900000001E-3</v>
      </c>
      <c r="G7396" s="45">
        <v>1.9711931700000002E-3</v>
      </c>
      <c r="H7396" s="45">
        <v>3.7126107599999999E-3</v>
      </c>
    </row>
    <row r="7397" spans="1:8" x14ac:dyDescent="0.35">
      <c r="A7397" s="45" t="s">
        <v>64</v>
      </c>
      <c r="B7397" s="45" t="s">
        <v>74</v>
      </c>
      <c r="C7397" s="45" t="s">
        <v>24</v>
      </c>
      <c r="D7397" s="45">
        <v>1329</v>
      </c>
      <c r="E7397" s="45">
        <v>7.0157262099999999E-3</v>
      </c>
      <c r="F7397" s="45">
        <v>1.0345948299999999E-3</v>
      </c>
      <c r="G7397" s="45">
        <v>1.9021626900000001E-3</v>
      </c>
      <c r="H7397" s="45">
        <v>4.0789682099999997E-3</v>
      </c>
    </row>
    <row r="7398" spans="1:8" x14ac:dyDescent="0.35">
      <c r="A7398" s="45" t="s">
        <v>64</v>
      </c>
      <c r="B7398" s="45" t="s">
        <v>74</v>
      </c>
      <c r="C7398" s="45" t="s">
        <v>25</v>
      </c>
      <c r="D7398" s="45">
        <v>930</v>
      </c>
      <c r="E7398" s="45">
        <v>7.1633684499999998E-3</v>
      </c>
      <c r="F7398" s="45">
        <v>1.13829129E-3</v>
      </c>
      <c r="G7398" s="45">
        <v>1.62695366E-3</v>
      </c>
      <c r="H7398" s="45">
        <v>4.3981230200000002E-3</v>
      </c>
    </row>
    <row r="7399" spans="1:8" x14ac:dyDescent="0.35">
      <c r="A7399" s="45" t="s">
        <v>64</v>
      </c>
      <c r="B7399" s="45" t="s">
        <v>74</v>
      </c>
      <c r="C7399" s="45" t="s">
        <v>26</v>
      </c>
      <c r="D7399" s="45">
        <v>2062</v>
      </c>
      <c r="E7399" s="45">
        <v>6.0333479000000004E-3</v>
      </c>
      <c r="F7399" s="45">
        <v>7.4748176000000003E-4</v>
      </c>
      <c r="G7399" s="45">
        <v>1.1646423600000001E-3</v>
      </c>
      <c r="H7399" s="45">
        <v>4.1212233099999999E-3</v>
      </c>
    </row>
    <row r="7400" spans="1:8" x14ac:dyDescent="0.35">
      <c r="A7400" s="45" t="s">
        <v>64</v>
      </c>
      <c r="B7400" s="45" t="s">
        <v>74</v>
      </c>
      <c r="C7400" s="45" t="s">
        <v>27</v>
      </c>
      <c r="D7400" s="45">
        <v>558</v>
      </c>
      <c r="E7400" s="45">
        <v>5.9843975700000001E-3</v>
      </c>
      <c r="F7400" s="45">
        <v>5.7204524999999995E-4</v>
      </c>
      <c r="G7400" s="45">
        <v>1.46565505E-3</v>
      </c>
      <c r="H7400" s="45">
        <v>3.9466967899999999E-3</v>
      </c>
    </row>
    <row r="7401" spans="1:8" x14ac:dyDescent="0.35">
      <c r="A7401" s="45" t="s">
        <v>64</v>
      </c>
      <c r="B7401" s="45" t="s">
        <v>74</v>
      </c>
      <c r="C7401" s="45" t="s">
        <v>28</v>
      </c>
      <c r="D7401" s="45">
        <v>2208</v>
      </c>
      <c r="E7401" s="45">
        <v>6.98087003E-3</v>
      </c>
      <c r="F7401" s="45">
        <v>9.6957483999999996E-4</v>
      </c>
      <c r="G7401" s="45">
        <v>1.9647931899999999E-3</v>
      </c>
      <c r="H7401" s="45">
        <v>4.0465015399999997E-3</v>
      </c>
    </row>
    <row r="7402" spans="1:8" x14ac:dyDescent="0.35">
      <c r="A7402" s="45" t="s">
        <v>64</v>
      </c>
      <c r="B7402" s="45" t="s">
        <v>74</v>
      </c>
      <c r="C7402" s="45" t="s">
        <v>29</v>
      </c>
      <c r="D7402" s="45">
        <v>362</v>
      </c>
      <c r="E7402" s="45">
        <v>7.3159336200000003E-3</v>
      </c>
      <c r="F7402" s="45">
        <v>1.1982681199999999E-3</v>
      </c>
      <c r="G7402" s="45">
        <v>1.67798475E-3</v>
      </c>
      <c r="H7402" s="45">
        <v>4.4396803000000002E-3</v>
      </c>
    </row>
    <row r="7403" spans="1:8" x14ac:dyDescent="0.35">
      <c r="A7403" s="45" t="s">
        <v>64</v>
      </c>
      <c r="B7403" s="45" t="s">
        <v>74</v>
      </c>
      <c r="C7403" s="45" t="s">
        <v>30</v>
      </c>
      <c r="D7403" s="45">
        <v>9399</v>
      </c>
      <c r="E7403" s="45">
        <v>5.2996671800000002E-3</v>
      </c>
      <c r="F7403" s="45">
        <v>1.22271405E-3</v>
      </c>
      <c r="G7403" s="45">
        <v>8.2550867999999996E-4</v>
      </c>
      <c r="H7403" s="45">
        <v>3.2514439600000002E-3</v>
      </c>
    </row>
    <row r="7404" spans="1:8" x14ac:dyDescent="0.35">
      <c r="A7404" s="45" t="s">
        <v>64</v>
      </c>
      <c r="B7404" s="45" t="s">
        <v>74</v>
      </c>
      <c r="C7404" s="45" t="s">
        <v>31</v>
      </c>
      <c r="D7404" s="45">
        <v>6805</v>
      </c>
      <c r="E7404" s="45">
        <v>5.5894917599999998E-3</v>
      </c>
      <c r="F7404" s="45">
        <v>1.4427791E-3</v>
      </c>
      <c r="G7404" s="45">
        <v>6.1361277999999995E-4</v>
      </c>
      <c r="H7404" s="45">
        <v>3.5330994000000002E-3</v>
      </c>
    </row>
    <row r="7405" spans="1:8" x14ac:dyDescent="0.35">
      <c r="A7405" s="45" t="s">
        <v>64</v>
      </c>
      <c r="B7405" s="45" t="s">
        <v>74</v>
      </c>
      <c r="C7405" s="45" t="s">
        <v>159</v>
      </c>
      <c r="D7405" s="45">
        <v>1546</v>
      </c>
      <c r="E7405" s="45">
        <v>7.4669320399999997E-3</v>
      </c>
      <c r="F7405" s="45">
        <v>1.2752740500000001E-3</v>
      </c>
      <c r="G7405" s="45">
        <v>1.46371587E-3</v>
      </c>
      <c r="H7405" s="45">
        <v>4.7279416400000003E-3</v>
      </c>
    </row>
    <row r="7406" spans="1:8" x14ac:dyDescent="0.35">
      <c r="A7406" s="45" t="s">
        <v>64</v>
      </c>
      <c r="B7406" s="45" t="s">
        <v>74</v>
      </c>
      <c r="C7406" s="45" t="s">
        <v>33</v>
      </c>
      <c r="D7406" s="45">
        <v>616</v>
      </c>
      <c r="E7406" s="45">
        <v>7.7840154999999998E-3</v>
      </c>
      <c r="F7406" s="45">
        <v>1.6087396899999999E-3</v>
      </c>
      <c r="G7406" s="45">
        <v>1.7738957200000001E-3</v>
      </c>
      <c r="H7406" s="45">
        <v>4.4013796299999996E-3</v>
      </c>
    </row>
    <row r="7407" spans="1:8" x14ac:dyDescent="0.35">
      <c r="A7407" s="45" t="s">
        <v>64</v>
      </c>
      <c r="B7407" s="45" t="s">
        <v>74</v>
      </c>
      <c r="C7407" s="45" t="s">
        <v>34</v>
      </c>
      <c r="D7407" s="45">
        <v>1175</v>
      </c>
      <c r="E7407" s="45">
        <v>6.1433803699999998E-3</v>
      </c>
      <c r="F7407" s="45">
        <v>1.0546786500000001E-3</v>
      </c>
      <c r="G7407" s="45">
        <v>1.09273025E-3</v>
      </c>
      <c r="H7407" s="45">
        <v>3.9959710000000001E-3</v>
      </c>
    </row>
    <row r="7408" spans="1:8" x14ac:dyDescent="0.35">
      <c r="A7408" s="45" t="s">
        <v>64</v>
      </c>
      <c r="B7408" s="45" t="s">
        <v>74</v>
      </c>
      <c r="C7408" s="45" t="s">
        <v>35</v>
      </c>
      <c r="D7408" s="45">
        <v>2149</v>
      </c>
      <c r="E7408" s="45">
        <v>6.0090931300000004E-3</v>
      </c>
      <c r="F7408" s="45">
        <v>8.8258081000000001E-4</v>
      </c>
      <c r="G7408" s="45">
        <v>1.07086821E-3</v>
      </c>
      <c r="H7408" s="45">
        <v>4.0556436500000003E-3</v>
      </c>
    </row>
    <row r="7409" spans="1:8" x14ac:dyDescent="0.35">
      <c r="A7409" s="45" t="s">
        <v>64</v>
      </c>
      <c r="B7409" s="45" t="s">
        <v>74</v>
      </c>
      <c r="C7409" s="45" t="s">
        <v>57</v>
      </c>
      <c r="D7409" s="45">
        <v>4</v>
      </c>
      <c r="E7409" s="45">
        <v>9.8408562399999993E-3</v>
      </c>
      <c r="F7409" s="45">
        <v>2.11805537E-3</v>
      </c>
      <c r="G7409" s="45">
        <v>4.2592588500000002E-3</v>
      </c>
      <c r="H7409" s="45">
        <v>3.4635413100000002E-3</v>
      </c>
    </row>
    <row r="7410" spans="1:8" x14ac:dyDescent="0.35">
      <c r="A7410" s="45" t="s">
        <v>64</v>
      </c>
      <c r="B7410" s="45" t="s">
        <v>74</v>
      </c>
      <c r="C7410" s="45" t="s">
        <v>36</v>
      </c>
      <c r="D7410" s="45">
        <v>1975</v>
      </c>
      <c r="E7410" s="45">
        <v>6.5155002300000004E-3</v>
      </c>
      <c r="F7410" s="45">
        <v>1.1849388E-3</v>
      </c>
      <c r="G7410" s="45">
        <v>1.14518846E-3</v>
      </c>
      <c r="H7410" s="45">
        <v>4.1853724700000004E-3</v>
      </c>
    </row>
    <row r="7411" spans="1:8" x14ac:dyDescent="0.35">
      <c r="A7411" s="45" t="s">
        <v>64</v>
      </c>
      <c r="B7411" s="45" t="s">
        <v>74</v>
      </c>
      <c r="C7411" s="45" t="s">
        <v>37</v>
      </c>
      <c r="D7411" s="45">
        <v>2365</v>
      </c>
      <c r="E7411" s="45">
        <v>5.8706539699999996E-3</v>
      </c>
      <c r="F7411" s="45">
        <v>1.4394573199999999E-3</v>
      </c>
      <c r="G7411" s="45">
        <v>1.0191691599999999E-3</v>
      </c>
      <c r="H7411" s="45">
        <v>3.4120270100000002E-3</v>
      </c>
    </row>
    <row r="7412" spans="1:8" x14ac:dyDescent="0.35">
      <c r="A7412" s="45" t="s">
        <v>64</v>
      </c>
      <c r="B7412" s="45" t="s">
        <v>74</v>
      </c>
      <c r="C7412" s="45" t="s">
        <v>38</v>
      </c>
      <c r="D7412" s="45">
        <v>837</v>
      </c>
      <c r="E7412" s="45">
        <v>7.0708187200000001E-3</v>
      </c>
      <c r="F7412" s="45">
        <v>1.5221080399999999E-3</v>
      </c>
      <c r="G7412" s="45">
        <v>1.6627807400000001E-3</v>
      </c>
      <c r="H7412" s="45">
        <v>3.8859294400000002E-3</v>
      </c>
    </row>
    <row r="7413" spans="1:8" x14ac:dyDescent="0.35">
      <c r="A7413" s="45" t="s">
        <v>64</v>
      </c>
      <c r="B7413" s="45" t="s">
        <v>74</v>
      </c>
      <c r="C7413" s="45" t="s">
        <v>39</v>
      </c>
      <c r="D7413" s="45">
        <v>610</v>
      </c>
      <c r="E7413" s="45">
        <v>7.0957040800000001E-3</v>
      </c>
      <c r="F7413" s="45">
        <v>9.5508856999999999E-4</v>
      </c>
      <c r="G7413" s="45">
        <v>1.7604164400000001E-3</v>
      </c>
      <c r="H7413" s="45">
        <v>4.3801986100000002E-3</v>
      </c>
    </row>
    <row r="7414" spans="1:8" x14ac:dyDescent="0.35">
      <c r="A7414" s="45" t="s">
        <v>64</v>
      </c>
      <c r="B7414" s="45" t="s">
        <v>74</v>
      </c>
      <c r="C7414" s="45" t="s">
        <v>40</v>
      </c>
      <c r="D7414" s="45">
        <v>4538</v>
      </c>
      <c r="E7414" s="45">
        <v>5.9017394900000002E-3</v>
      </c>
      <c r="F7414" s="45">
        <v>1.5579522499999999E-3</v>
      </c>
      <c r="G7414" s="45">
        <v>5.5298442999999998E-4</v>
      </c>
      <c r="H7414" s="45">
        <v>3.7908023199999998E-3</v>
      </c>
    </row>
    <row r="7415" spans="1:8" x14ac:dyDescent="0.35">
      <c r="A7415" s="45" t="s">
        <v>64</v>
      </c>
      <c r="B7415" s="45" t="s">
        <v>74</v>
      </c>
      <c r="C7415" s="45" t="s">
        <v>41</v>
      </c>
      <c r="D7415" s="45">
        <v>641</v>
      </c>
      <c r="E7415" s="45">
        <v>6.9988116599999997E-3</v>
      </c>
      <c r="F7415" s="45">
        <v>8.9903989000000004E-4</v>
      </c>
      <c r="G7415" s="45">
        <v>1.6429224200000001E-3</v>
      </c>
      <c r="H7415" s="45">
        <v>4.4568488600000003E-3</v>
      </c>
    </row>
    <row r="7416" spans="1:8" x14ac:dyDescent="0.35">
      <c r="A7416" s="45" t="s">
        <v>64</v>
      </c>
      <c r="B7416" s="45" t="s">
        <v>74</v>
      </c>
      <c r="C7416" s="45" t="s">
        <v>42</v>
      </c>
      <c r="D7416" s="45">
        <v>557</v>
      </c>
      <c r="E7416" s="45">
        <v>7.4429605599999997E-3</v>
      </c>
      <c r="F7416" s="45">
        <v>1.4322550600000001E-3</v>
      </c>
      <c r="G7416" s="45">
        <v>1.83572686E-3</v>
      </c>
      <c r="H7416" s="45">
        <v>4.1749781600000004E-3</v>
      </c>
    </row>
    <row r="7417" spans="1:8" x14ac:dyDescent="0.35">
      <c r="A7417" s="45" t="s">
        <v>64</v>
      </c>
      <c r="B7417" s="45" t="s">
        <v>74</v>
      </c>
      <c r="C7417" s="45" t="s">
        <v>43</v>
      </c>
      <c r="D7417" s="45">
        <v>824</v>
      </c>
      <c r="E7417" s="45">
        <v>6.7325571800000003E-3</v>
      </c>
      <c r="F7417" s="45">
        <v>1.2184379400000001E-3</v>
      </c>
      <c r="G7417" s="45">
        <v>1.5138717800000001E-3</v>
      </c>
      <c r="H7417" s="45">
        <v>4.0002469800000003E-3</v>
      </c>
    </row>
    <row r="7418" spans="1:8" x14ac:dyDescent="0.35">
      <c r="A7418" s="45" t="s">
        <v>64</v>
      </c>
      <c r="B7418" s="45" t="s">
        <v>74</v>
      </c>
      <c r="C7418" s="45" t="s">
        <v>44</v>
      </c>
      <c r="D7418" s="45">
        <v>709</v>
      </c>
      <c r="E7418" s="45">
        <v>7.1923154800000002E-3</v>
      </c>
      <c r="F7418" s="45">
        <v>1.00745027E-3</v>
      </c>
      <c r="G7418" s="45">
        <v>1.1876564800000001E-3</v>
      </c>
      <c r="H7418" s="45">
        <v>4.9972082800000001E-3</v>
      </c>
    </row>
    <row r="7419" spans="1:8" x14ac:dyDescent="0.35">
      <c r="A7419" s="45" t="s">
        <v>64</v>
      </c>
      <c r="B7419" s="45" t="s">
        <v>74</v>
      </c>
      <c r="C7419" s="45" t="s">
        <v>45</v>
      </c>
      <c r="D7419" s="45">
        <v>1158</v>
      </c>
      <c r="E7419" s="45">
        <v>7.3468981500000004E-3</v>
      </c>
      <c r="F7419" s="45">
        <v>1.5457683199999999E-3</v>
      </c>
      <c r="G7419" s="45">
        <v>1.91914716E-3</v>
      </c>
      <c r="H7419" s="45">
        <v>3.8819822E-3</v>
      </c>
    </row>
    <row r="7420" spans="1:8" x14ac:dyDescent="0.35">
      <c r="A7420" s="45" t="s">
        <v>64</v>
      </c>
      <c r="B7420" s="45" t="s">
        <v>74</v>
      </c>
      <c r="C7420" s="45" t="s">
        <v>46</v>
      </c>
      <c r="D7420" s="45">
        <v>552</v>
      </c>
      <c r="E7420" s="45">
        <v>7.0845701800000003E-3</v>
      </c>
      <c r="F7420" s="45">
        <v>1.0038200499999999E-3</v>
      </c>
      <c r="G7420" s="45">
        <v>1.72654969E-3</v>
      </c>
      <c r="H7420" s="45">
        <v>4.35419999E-3</v>
      </c>
    </row>
    <row r="7421" spans="1:8" x14ac:dyDescent="0.35">
      <c r="A7421" s="45" t="s">
        <v>64</v>
      </c>
      <c r="B7421" s="45" t="s">
        <v>74</v>
      </c>
      <c r="C7421" s="45" t="s">
        <v>47</v>
      </c>
      <c r="D7421" s="45">
        <v>421</v>
      </c>
      <c r="E7421" s="45">
        <v>5.74673374E-3</v>
      </c>
      <c r="F7421" s="45">
        <v>2.1762535999999999E-4</v>
      </c>
      <c r="G7421" s="45">
        <v>1.3346746899999999E-3</v>
      </c>
      <c r="H7421" s="45">
        <v>4.1831340499999996E-3</v>
      </c>
    </row>
    <row r="7422" spans="1:8" x14ac:dyDescent="0.35">
      <c r="A7422" s="45" t="s">
        <v>64</v>
      </c>
      <c r="B7422" s="45" t="s">
        <v>74</v>
      </c>
      <c r="C7422" s="45" t="s">
        <v>48</v>
      </c>
      <c r="D7422" s="45">
        <v>3431</v>
      </c>
      <c r="E7422" s="45">
        <v>7.1036914499999996E-3</v>
      </c>
      <c r="F7422" s="45">
        <v>1.31539277E-3</v>
      </c>
      <c r="G7422" s="45">
        <v>1.27477388E-3</v>
      </c>
      <c r="H7422" s="45">
        <v>4.5135243200000001E-3</v>
      </c>
    </row>
    <row r="7423" spans="1:8" x14ac:dyDescent="0.35">
      <c r="A7423" s="45" t="s">
        <v>64</v>
      </c>
      <c r="B7423" s="45" t="s">
        <v>74</v>
      </c>
      <c r="C7423" s="45" t="s">
        <v>49</v>
      </c>
      <c r="D7423" s="45">
        <v>1417</v>
      </c>
      <c r="E7423" s="45">
        <v>7.7429409599999999E-3</v>
      </c>
      <c r="F7423" s="45">
        <v>1.43347783E-3</v>
      </c>
      <c r="G7423" s="45">
        <v>1.2840277000000001E-3</v>
      </c>
      <c r="H7423" s="45">
        <v>5.0254267899999998E-3</v>
      </c>
    </row>
    <row r="7424" spans="1:8" x14ac:dyDescent="0.35">
      <c r="A7424" s="45" t="s">
        <v>64</v>
      </c>
      <c r="B7424" s="45" t="s">
        <v>74</v>
      </c>
      <c r="C7424" s="45" t="s">
        <v>50</v>
      </c>
      <c r="D7424" s="45">
        <v>699</v>
      </c>
      <c r="E7424" s="45">
        <v>7.6939441499999997E-3</v>
      </c>
      <c r="F7424" s="45">
        <v>8.1409262999999996E-4</v>
      </c>
      <c r="G7424" s="45">
        <v>2.12651648E-3</v>
      </c>
      <c r="H7424" s="45">
        <v>4.7533345500000001E-3</v>
      </c>
    </row>
    <row r="7425" spans="1:8" x14ac:dyDescent="0.35">
      <c r="A7425" s="45" t="s">
        <v>64</v>
      </c>
      <c r="B7425" s="45" t="s">
        <v>74</v>
      </c>
      <c r="C7425" s="45" t="s">
        <v>51</v>
      </c>
      <c r="D7425" s="45">
        <v>871</v>
      </c>
      <c r="E7425" s="45">
        <v>7.0953456800000002E-3</v>
      </c>
      <c r="F7425" s="45">
        <v>1.3336759300000001E-3</v>
      </c>
      <c r="G7425" s="45">
        <v>1.0511276699999999E-3</v>
      </c>
      <c r="H7425" s="45">
        <v>4.7105415999999997E-3</v>
      </c>
    </row>
    <row r="7426" spans="1:8" x14ac:dyDescent="0.35">
      <c r="A7426" s="45" t="s">
        <v>64</v>
      </c>
      <c r="B7426" s="45" t="s">
        <v>74</v>
      </c>
      <c r="C7426" s="45" t="s">
        <v>52</v>
      </c>
      <c r="D7426" s="45">
        <v>4213</v>
      </c>
      <c r="E7426" s="45">
        <v>6.5359065900000004E-3</v>
      </c>
      <c r="F7426" s="45">
        <v>1.0838583599999999E-3</v>
      </c>
      <c r="G7426" s="45">
        <v>6.6193076000000003E-4</v>
      </c>
      <c r="H7426" s="45">
        <v>4.79011699E-3</v>
      </c>
    </row>
    <row r="7427" spans="1:8" x14ac:dyDescent="0.35">
      <c r="A7427" s="45" t="s">
        <v>64</v>
      </c>
      <c r="B7427" s="45" t="s">
        <v>74</v>
      </c>
      <c r="C7427" s="45" t="s">
        <v>53</v>
      </c>
      <c r="D7427" s="45">
        <v>558</v>
      </c>
      <c r="E7427" s="45">
        <v>6.7026331699999997E-3</v>
      </c>
      <c r="F7427" s="45">
        <v>8.9875359999999995E-4</v>
      </c>
      <c r="G7427" s="45">
        <v>1.52335947E-3</v>
      </c>
      <c r="H7427" s="45">
        <v>4.2805196300000001E-3</v>
      </c>
    </row>
    <row r="7428" spans="1:8" x14ac:dyDescent="0.35">
      <c r="A7428" s="45" t="s">
        <v>64</v>
      </c>
      <c r="B7428" s="45" t="s">
        <v>74</v>
      </c>
      <c r="C7428" s="45" t="s">
        <v>54</v>
      </c>
      <c r="D7428" s="45">
        <v>5402</v>
      </c>
      <c r="E7428" s="45">
        <v>6.2557567999999997E-3</v>
      </c>
      <c r="F7428" s="45">
        <v>1.1725571600000001E-3</v>
      </c>
      <c r="G7428" s="45">
        <v>8.7229756999999996E-4</v>
      </c>
      <c r="H7428" s="45">
        <v>4.2109015899999998E-3</v>
      </c>
    </row>
    <row r="7429" spans="1:8" x14ac:dyDescent="0.35">
      <c r="A7429" s="45" t="s">
        <v>64</v>
      </c>
      <c r="B7429" s="45" t="s">
        <v>74</v>
      </c>
      <c r="C7429" s="45" t="s">
        <v>55</v>
      </c>
      <c r="D7429" s="45">
        <v>733</v>
      </c>
      <c r="E7429" s="45">
        <v>6.5697631600000004E-3</v>
      </c>
      <c r="F7429" s="45">
        <v>1.02579748E-3</v>
      </c>
      <c r="G7429" s="45">
        <v>1.64692892E-3</v>
      </c>
      <c r="H7429" s="45">
        <v>3.8970362900000001E-3</v>
      </c>
    </row>
    <row r="7430" spans="1:8" x14ac:dyDescent="0.35">
      <c r="A7430" s="45" t="s">
        <v>64</v>
      </c>
      <c r="B7430" s="45" t="s">
        <v>74</v>
      </c>
      <c r="C7430" s="45" t="s">
        <v>56</v>
      </c>
      <c r="D7430" s="45">
        <v>5457</v>
      </c>
      <c r="E7430" s="45">
        <v>6.3159637099999997E-3</v>
      </c>
      <c r="F7430" s="45">
        <v>1.29695567E-3</v>
      </c>
      <c r="G7430" s="45">
        <v>1.21262634E-3</v>
      </c>
      <c r="H7430" s="45">
        <v>3.8063812200000002E-3</v>
      </c>
    </row>
    <row r="7431" spans="1:8" x14ac:dyDescent="0.35">
      <c r="A7431" s="45" t="s">
        <v>65</v>
      </c>
      <c r="B7431" s="45" t="s">
        <v>74</v>
      </c>
      <c r="C7431" s="45" t="s">
        <v>9</v>
      </c>
      <c r="D7431" s="45">
        <v>82662</v>
      </c>
      <c r="E7431" s="45">
        <v>6.3654177600000004E-3</v>
      </c>
      <c r="F7431" s="45">
        <v>1.2088255600000001E-3</v>
      </c>
      <c r="G7431" s="45">
        <v>1.0946069400000001E-3</v>
      </c>
      <c r="H7431" s="45">
        <v>4.0619210700000002E-3</v>
      </c>
    </row>
    <row r="7432" spans="1:8" x14ac:dyDescent="0.35">
      <c r="A7432" s="45" t="s">
        <v>65</v>
      </c>
      <c r="B7432" s="45" t="s">
        <v>74</v>
      </c>
      <c r="C7432" s="45" t="s">
        <v>14</v>
      </c>
      <c r="D7432" s="45">
        <v>1248</v>
      </c>
      <c r="E7432" s="45">
        <v>7.0325574100000001E-3</v>
      </c>
      <c r="F7432" s="45">
        <v>1.6314063000000001E-3</v>
      </c>
      <c r="G7432" s="45">
        <v>1.2159731E-3</v>
      </c>
      <c r="H7432" s="45">
        <v>4.1851775299999996E-3</v>
      </c>
    </row>
    <row r="7433" spans="1:8" x14ac:dyDescent="0.35">
      <c r="A7433" s="45" t="s">
        <v>65</v>
      </c>
      <c r="B7433" s="45" t="s">
        <v>74</v>
      </c>
      <c r="C7433" s="45" t="s">
        <v>15</v>
      </c>
      <c r="D7433" s="45">
        <v>887</v>
      </c>
      <c r="E7433" s="45">
        <v>7.4451697100000004E-3</v>
      </c>
      <c r="F7433" s="45">
        <v>1.21320282E-3</v>
      </c>
      <c r="G7433" s="45">
        <v>2.0606285999999999E-3</v>
      </c>
      <c r="H7433" s="45">
        <v>4.17133781E-3</v>
      </c>
    </row>
    <row r="7434" spans="1:8" x14ac:dyDescent="0.35">
      <c r="A7434" s="45" t="s">
        <v>65</v>
      </c>
      <c r="B7434" s="45" t="s">
        <v>74</v>
      </c>
      <c r="C7434" s="45" t="s">
        <v>16</v>
      </c>
      <c r="D7434" s="45">
        <v>790</v>
      </c>
      <c r="E7434" s="45">
        <v>6.2742760099999996E-3</v>
      </c>
      <c r="F7434" s="45">
        <v>8.7020895999999999E-4</v>
      </c>
      <c r="G7434" s="45">
        <v>8.2451335000000004E-4</v>
      </c>
      <c r="H7434" s="45">
        <v>4.5795532000000002E-3</v>
      </c>
    </row>
    <row r="7435" spans="1:8" x14ac:dyDescent="0.35">
      <c r="A7435" s="45" t="s">
        <v>65</v>
      </c>
      <c r="B7435" s="45" t="s">
        <v>74</v>
      </c>
      <c r="C7435" s="45" t="s">
        <v>17</v>
      </c>
      <c r="D7435" s="45">
        <v>874</v>
      </c>
      <c r="E7435" s="45">
        <v>6.94477527E-3</v>
      </c>
      <c r="F7435" s="45">
        <v>1.01458521E-3</v>
      </c>
      <c r="G7435" s="45">
        <v>1.1284455E-3</v>
      </c>
      <c r="H7435" s="45">
        <v>4.8017440799999998E-3</v>
      </c>
    </row>
    <row r="7436" spans="1:8" x14ac:dyDescent="0.35">
      <c r="A7436" s="45" t="s">
        <v>65</v>
      </c>
      <c r="B7436" s="45" t="s">
        <v>74</v>
      </c>
      <c r="C7436" s="45" t="s">
        <v>18</v>
      </c>
      <c r="D7436" s="45">
        <v>937</v>
      </c>
      <c r="E7436" s="45">
        <v>7.45125771E-3</v>
      </c>
      <c r="F7436" s="45">
        <v>9.7468008000000002E-4</v>
      </c>
      <c r="G7436" s="45">
        <v>1.4905107500000001E-3</v>
      </c>
      <c r="H7436" s="45">
        <v>4.9860664000000001E-3</v>
      </c>
    </row>
    <row r="7437" spans="1:8" x14ac:dyDescent="0.35">
      <c r="A7437" s="45" t="s">
        <v>65</v>
      </c>
      <c r="B7437" s="45" t="s">
        <v>74</v>
      </c>
      <c r="C7437" s="45" t="s">
        <v>19</v>
      </c>
      <c r="D7437" s="45">
        <v>1511</v>
      </c>
      <c r="E7437" s="45">
        <v>7.1467798499999999E-3</v>
      </c>
      <c r="F7437" s="45">
        <v>1.5431432499999999E-3</v>
      </c>
      <c r="G7437" s="45">
        <v>1.3770388199999999E-3</v>
      </c>
      <c r="H7437" s="45">
        <v>4.2265973E-3</v>
      </c>
    </row>
    <row r="7438" spans="1:8" x14ac:dyDescent="0.35">
      <c r="A7438" s="45" t="s">
        <v>65</v>
      </c>
      <c r="B7438" s="45" t="s">
        <v>74</v>
      </c>
      <c r="C7438" s="45" t="s">
        <v>20</v>
      </c>
      <c r="D7438" s="45">
        <v>2067</v>
      </c>
      <c r="E7438" s="45">
        <v>5.3999576500000004E-3</v>
      </c>
      <c r="F7438" s="45">
        <v>9.6096148000000001E-4</v>
      </c>
      <c r="G7438" s="45">
        <v>6.0731108000000003E-4</v>
      </c>
      <c r="H7438" s="45">
        <v>3.8316846099999999E-3</v>
      </c>
    </row>
    <row r="7439" spans="1:8" x14ac:dyDescent="0.35">
      <c r="A7439" s="45" t="s">
        <v>65</v>
      </c>
      <c r="B7439" s="45" t="s">
        <v>74</v>
      </c>
      <c r="C7439" s="45" t="s">
        <v>21</v>
      </c>
      <c r="D7439" s="45">
        <v>400</v>
      </c>
      <c r="E7439" s="45">
        <v>9.4731479100000002E-3</v>
      </c>
      <c r="F7439" s="45">
        <v>1.9444731300000001E-3</v>
      </c>
      <c r="G7439" s="45">
        <v>2.3106479000000002E-3</v>
      </c>
      <c r="H7439" s="45">
        <v>5.2180263899999999E-3</v>
      </c>
    </row>
    <row r="7440" spans="1:8" x14ac:dyDescent="0.35">
      <c r="A7440" s="45" t="s">
        <v>65</v>
      </c>
      <c r="B7440" s="45" t="s">
        <v>74</v>
      </c>
      <c r="C7440" s="45" t="s">
        <v>22</v>
      </c>
      <c r="D7440" s="45">
        <v>588</v>
      </c>
      <c r="E7440" s="45">
        <v>7.2893043500000003E-3</v>
      </c>
      <c r="F7440" s="45">
        <v>1.56899541E-3</v>
      </c>
      <c r="G7440" s="45">
        <v>1.5659444199999999E-3</v>
      </c>
      <c r="H7440" s="45">
        <v>4.1543640499999996E-3</v>
      </c>
    </row>
    <row r="7441" spans="1:8" x14ac:dyDescent="0.35">
      <c r="A7441" s="45" t="s">
        <v>65</v>
      </c>
      <c r="B7441" s="45" t="s">
        <v>74</v>
      </c>
      <c r="C7441" s="45" t="s">
        <v>23</v>
      </c>
      <c r="D7441" s="45">
        <v>1026</v>
      </c>
      <c r="E7441" s="45">
        <v>7.3567001000000003E-3</v>
      </c>
      <c r="F7441" s="45">
        <v>1.54163032E-3</v>
      </c>
      <c r="G7441" s="45">
        <v>1.9826296300000002E-3</v>
      </c>
      <c r="H7441" s="45">
        <v>3.83243965E-3</v>
      </c>
    </row>
    <row r="7442" spans="1:8" x14ac:dyDescent="0.35">
      <c r="A7442" s="45" t="s">
        <v>65</v>
      </c>
      <c r="B7442" s="45" t="s">
        <v>74</v>
      </c>
      <c r="C7442" s="45" t="s">
        <v>24</v>
      </c>
      <c r="D7442" s="45">
        <v>1342</v>
      </c>
      <c r="E7442" s="45">
        <v>6.9724134500000002E-3</v>
      </c>
      <c r="F7442" s="45">
        <v>9.6154485999999997E-4</v>
      </c>
      <c r="G7442" s="45">
        <v>1.8143609300000001E-3</v>
      </c>
      <c r="H7442" s="45">
        <v>4.1965071899999996E-3</v>
      </c>
    </row>
    <row r="7443" spans="1:8" x14ac:dyDescent="0.35">
      <c r="A7443" s="45" t="s">
        <v>65</v>
      </c>
      <c r="B7443" s="45" t="s">
        <v>74</v>
      </c>
      <c r="C7443" s="45" t="s">
        <v>25</v>
      </c>
      <c r="D7443" s="45">
        <v>975</v>
      </c>
      <c r="E7443" s="45">
        <v>6.8314100200000004E-3</v>
      </c>
      <c r="F7443" s="45">
        <v>9.7559329999999996E-4</v>
      </c>
      <c r="G7443" s="45">
        <v>1.48269207E-3</v>
      </c>
      <c r="H7443" s="45">
        <v>4.3731241700000001E-3</v>
      </c>
    </row>
    <row r="7444" spans="1:8" x14ac:dyDescent="0.35">
      <c r="A7444" s="45" t="s">
        <v>65</v>
      </c>
      <c r="B7444" s="45" t="s">
        <v>74</v>
      </c>
      <c r="C7444" s="45" t="s">
        <v>26</v>
      </c>
      <c r="D7444" s="45">
        <v>2545</v>
      </c>
      <c r="E7444" s="45">
        <v>5.8410415600000003E-3</v>
      </c>
      <c r="F7444" s="45">
        <v>7.0132497000000005E-4</v>
      </c>
      <c r="G7444" s="45">
        <v>1.10712247E-3</v>
      </c>
      <c r="H7444" s="45">
        <v>4.0325936200000002E-3</v>
      </c>
    </row>
    <row r="7445" spans="1:8" x14ac:dyDescent="0.35">
      <c r="A7445" s="45" t="s">
        <v>65</v>
      </c>
      <c r="B7445" s="45" t="s">
        <v>74</v>
      </c>
      <c r="C7445" s="45" t="s">
        <v>27</v>
      </c>
      <c r="D7445" s="45">
        <v>634</v>
      </c>
      <c r="E7445" s="45">
        <v>5.8102762099999997E-3</v>
      </c>
      <c r="F7445" s="45">
        <v>5.2886557E-4</v>
      </c>
      <c r="G7445" s="45">
        <v>1.5209134200000001E-3</v>
      </c>
      <c r="H7445" s="45">
        <v>3.76049674E-3</v>
      </c>
    </row>
    <row r="7446" spans="1:8" x14ac:dyDescent="0.35">
      <c r="A7446" s="45" t="s">
        <v>65</v>
      </c>
      <c r="B7446" s="45" t="s">
        <v>74</v>
      </c>
      <c r="C7446" s="45" t="s">
        <v>28</v>
      </c>
      <c r="D7446" s="45">
        <v>2146</v>
      </c>
      <c r="E7446" s="45">
        <v>7.0563395099999997E-3</v>
      </c>
      <c r="F7446" s="45">
        <v>1.13398395E-3</v>
      </c>
      <c r="G7446" s="45">
        <v>1.7405711500000001E-3</v>
      </c>
      <c r="H7446" s="45">
        <v>4.1817839200000003E-3</v>
      </c>
    </row>
    <row r="7447" spans="1:8" x14ac:dyDescent="0.35">
      <c r="A7447" s="45" t="s">
        <v>65</v>
      </c>
      <c r="B7447" s="45" t="s">
        <v>74</v>
      </c>
      <c r="C7447" s="45" t="s">
        <v>29</v>
      </c>
      <c r="D7447" s="45">
        <v>491</v>
      </c>
      <c r="E7447" s="45">
        <v>7.3356290500000004E-3</v>
      </c>
      <c r="F7447" s="45">
        <v>1.2678676699999999E-3</v>
      </c>
      <c r="G7447" s="45">
        <v>1.81335778E-3</v>
      </c>
      <c r="H7447" s="45">
        <v>4.25440308E-3</v>
      </c>
    </row>
    <row r="7448" spans="1:8" x14ac:dyDescent="0.35">
      <c r="A7448" s="45" t="s">
        <v>65</v>
      </c>
      <c r="B7448" s="45" t="s">
        <v>74</v>
      </c>
      <c r="C7448" s="45" t="s">
        <v>30</v>
      </c>
      <c r="D7448" s="45">
        <v>8698</v>
      </c>
      <c r="E7448" s="45">
        <v>5.2124368400000001E-3</v>
      </c>
      <c r="F7448" s="45">
        <v>1.2304404000000001E-3</v>
      </c>
      <c r="G7448" s="45">
        <v>8.0409052999999998E-4</v>
      </c>
      <c r="H7448" s="45">
        <v>3.1779054399999999E-3</v>
      </c>
    </row>
    <row r="7449" spans="1:8" x14ac:dyDescent="0.35">
      <c r="A7449" s="45" t="s">
        <v>65</v>
      </c>
      <c r="B7449" s="45" t="s">
        <v>74</v>
      </c>
      <c r="C7449" s="45" t="s">
        <v>31</v>
      </c>
      <c r="D7449" s="45">
        <v>7087</v>
      </c>
      <c r="E7449" s="45">
        <v>5.6612750999999999E-3</v>
      </c>
      <c r="F7449" s="45">
        <v>1.38460819E-3</v>
      </c>
      <c r="G7449" s="45">
        <v>6.2094956999999998E-4</v>
      </c>
      <c r="H7449" s="45">
        <v>3.6557168699999998E-3</v>
      </c>
    </row>
    <row r="7450" spans="1:8" x14ac:dyDescent="0.35">
      <c r="A7450" s="45" t="s">
        <v>65</v>
      </c>
      <c r="B7450" s="45" t="s">
        <v>74</v>
      </c>
      <c r="C7450" s="45" t="s">
        <v>159</v>
      </c>
      <c r="D7450" s="45">
        <v>1688</v>
      </c>
      <c r="E7450" s="45">
        <v>7.2446364700000003E-3</v>
      </c>
      <c r="F7450" s="45">
        <v>1.23322833E-3</v>
      </c>
      <c r="G7450" s="45">
        <v>1.42359715E-3</v>
      </c>
      <c r="H7450" s="45">
        <v>4.58781051E-3</v>
      </c>
    </row>
    <row r="7451" spans="1:8" x14ac:dyDescent="0.35">
      <c r="A7451" s="45" t="s">
        <v>65</v>
      </c>
      <c r="B7451" s="45" t="s">
        <v>74</v>
      </c>
      <c r="C7451" s="45" t="s">
        <v>33</v>
      </c>
      <c r="D7451" s="45">
        <v>660</v>
      </c>
      <c r="E7451" s="45">
        <v>7.51043397E-3</v>
      </c>
      <c r="F7451" s="45">
        <v>1.4904949899999999E-3</v>
      </c>
      <c r="G7451" s="45">
        <v>1.57386339E-3</v>
      </c>
      <c r="H7451" s="45">
        <v>4.4460750900000004E-3</v>
      </c>
    </row>
    <row r="7452" spans="1:8" x14ac:dyDescent="0.35">
      <c r="A7452" s="45" t="s">
        <v>65</v>
      </c>
      <c r="B7452" s="45" t="s">
        <v>74</v>
      </c>
      <c r="C7452" s="45" t="s">
        <v>34</v>
      </c>
      <c r="D7452" s="45">
        <v>1219</v>
      </c>
      <c r="E7452" s="45">
        <v>6.5054364399999998E-3</v>
      </c>
      <c r="F7452" s="45">
        <v>1.16785137E-3</v>
      </c>
      <c r="G7452" s="45">
        <v>1.0955584999999999E-3</v>
      </c>
      <c r="H7452" s="45">
        <v>4.2420260899999999E-3</v>
      </c>
    </row>
    <row r="7453" spans="1:8" x14ac:dyDescent="0.35">
      <c r="A7453" s="45" t="s">
        <v>65</v>
      </c>
      <c r="B7453" s="45" t="s">
        <v>74</v>
      </c>
      <c r="C7453" s="45" t="s">
        <v>35</v>
      </c>
      <c r="D7453" s="45">
        <v>2452</v>
      </c>
      <c r="E7453" s="45">
        <v>6.0047351200000001E-3</v>
      </c>
      <c r="F7453" s="45">
        <v>8.6763520999999998E-4</v>
      </c>
      <c r="G7453" s="45">
        <v>1.0395045399999999E-3</v>
      </c>
      <c r="H7453" s="45">
        <v>4.0975948800000004E-3</v>
      </c>
    </row>
    <row r="7454" spans="1:8" x14ac:dyDescent="0.35">
      <c r="A7454" s="45" t="s">
        <v>65</v>
      </c>
      <c r="B7454" s="45" t="s">
        <v>74</v>
      </c>
      <c r="C7454" s="45" t="s">
        <v>57</v>
      </c>
      <c r="D7454" s="45">
        <v>1</v>
      </c>
      <c r="E7454" s="45">
        <v>6.3310180499999997E-3</v>
      </c>
      <c r="F7454" s="45">
        <v>1.5162034699999999E-3</v>
      </c>
      <c r="G7454" s="45">
        <v>2.9976847200000002E-3</v>
      </c>
      <c r="H7454" s="45">
        <v>1.81712916E-3</v>
      </c>
    </row>
    <row r="7455" spans="1:8" x14ac:dyDescent="0.35">
      <c r="A7455" s="45" t="s">
        <v>65</v>
      </c>
      <c r="B7455" s="45" t="s">
        <v>74</v>
      </c>
      <c r="C7455" s="45" t="s">
        <v>36</v>
      </c>
      <c r="D7455" s="45">
        <v>1995</v>
      </c>
      <c r="E7455" s="45">
        <v>6.36740554E-3</v>
      </c>
      <c r="F7455" s="45">
        <v>1.10961407E-3</v>
      </c>
      <c r="G7455" s="45">
        <v>1.17992295E-3</v>
      </c>
      <c r="H7455" s="45">
        <v>4.0778680499999999E-3</v>
      </c>
    </row>
    <row r="7456" spans="1:8" x14ac:dyDescent="0.35">
      <c r="A7456" s="45" t="s">
        <v>65</v>
      </c>
      <c r="B7456" s="45" t="s">
        <v>74</v>
      </c>
      <c r="C7456" s="45" t="s">
        <v>37</v>
      </c>
      <c r="D7456" s="45">
        <v>2559</v>
      </c>
      <c r="E7456" s="45">
        <v>5.9459394799999997E-3</v>
      </c>
      <c r="F7456" s="45">
        <v>1.4791022E-3</v>
      </c>
      <c r="G7456" s="45">
        <v>1.0426659799999999E-3</v>
      </c>
      <c r="H7456" s="45">
        <v>3.4241708000000001E-3</v>
      </c>
    </row>
    <row r="7457" spans="1:8" x14ac:dyDescent="0.35">
      <c r="A7457" s="45" t="s">
        <v>65</v>
      </c>
      <c r="B7457" s="45" t="s">
        <v>74</v>
      </c>
      <c r="C7457" s="45" t="s">
        <v>38</v>
      </c>
      <c r="D7457" s="45">
        <v>849</v>
      </c>
      <c r="E7457" s="45">
        <v>7.2259436600000003E-3</v>
      </c>
      <c r="F7457" s="45">
        <v>1.55442927E-3</v>
      </c>
      <c r="G7457" s="45">
        <v>1.6315625099999999E-3</v>
      </c>
      <c r="H7457" s="45">
        <v>4.0399514499999999E-3</v>
      </c>
    </row>
    <row r="7458" spans="1:8" x14ac:dyDescent="0.35">
      <c r="A7458" s="45" t="s">
        <v>65</v>
      </c>
      <c r="B7458" s="45" t="s">
        <v>74</v>
      </c>
      <c r="C7458" s="45" t="s">
        <v>39</v>
      </c>
      <c r="D7458" s="45">
        <v>667</v>
      </c>
      <c r="E7458" s="45">
        <v>7.0987246999999996E-3</v>
      </c>
      <c r="F7458" s="45">
        <v>8.5406925000000003E-4</v>
      </c>
      <c r="G7458" s="45">
        <v>1.75178012E-3</v>
      </c>
      <c r="H7458" s="45">
        <v>4.4928748500000001E-3</v>
      </c>
    </row>
    <row r="7459" spans="1:8" x14ac:dyDescent="0.35">
      <c r="A7459" s="45" t="s">
        <v>65</v>
      </c>
      <c r="B7459" s="45" t="s">
        <v>74</v>
      </c>
      <c r="C7459" s="45" t="s">
        <v>40</v>
      </c>
      <c r="D7459" s="45">
        <v>4585</v>
      </c>
      <c r="E7459" s="45">
        <v>5.9219877199999998E-3</v>
      </c>
      <c r="F7459" s="45">
        <v>1.4719745900000001E-3</v>
      </c>
      <c r="G7459" s="45">
        <v>6.2193774E-4</v>
      </c>
      <c r="H7459" s="45">
        <v>3.8280749000000002E-3</v>
      </c>
    </row>
    <row r="7460" spans="1:8" x14ac:dyDescent="0.35">
      <c r="A7460" s="45" t="s">
        <v>65</v>
      </c>
      <c r="B7460" s="45" t="s">
        <v>74</v>
      </c>
      <c r="C7460" s="45" t="s">
        <v>41</v>
      </c>
      <c r="D7460" s="45">
        <v>735</v>
      </c>
      <c r="E7460" s="45">
        <v>6.8161058199999996E-3</v>
      </c>
      <c r="F7460" s="45">
        <v>9.1539091000000003E-4</v>
      </c>
      <c r="G7460" s="45">
        <v>1.4818119399999999E-3</v>
      </c>
      <c r="H7460" s="45">
        <v>4.4189025000000003E-3</v>
      </c>
    </row>
    <row r="7461" spans="1:8" x14ac:dyDescent="0.35">
      <c r="A7461" s="45" t="s">
        <v>65</v>
      </c>
      <c r="B7461" s="45" t="s">
        <v>74</v>
      </c>
      <c r="C7461" s="45" t="s">
        <v>42</v>
      </c>
      <c r="D7461" s="45">
        <v>627</v>
      </c>
      <c r="E7461" s="45">
        <v>7.5085464700000003E-3</v>
      </c>
      <c r="F7461" s="45">
        <v>1.4062958800000001E-3</v>
      </c>
      <c r="G7461" s="45">
        <v>1.65930111E-3</v>
      </c>
      <c r="H7461" s="45">
        <v>4.4429489999999999E-3</v>
      </c>
    </row>
    <row r="7462" spans="1:8" x14ac:dyDescent="0.35">
      <c r="A7462" s="45" t="s">
        <v>65</v>
      </c>
      <c r="B7462" s="45" t="s">
        <v>74</v>
      </c>
      <c r="C7462" s="45" t="s">
        <v>43</v>
      </c>
      <c r="D7462" s="45">
        <v>784</v>
      </c>
      <c r="E7462" s="45">
        <v>6.8672049799999996E-3</v>
      </c>
      <c r="F7462" s="45">
        <v>1.1893097E-3</v>
      </c>
      <c r="G7462" s="45">
        <v>1.4572849300000001E-3</v>
      </c>
      <c r="H7462" s="45">
        <v>4.2206098700000002E-3</v>
      </c>
    </row>
    <row r="7463" spans="1:8" x14ac:dyDescent="0.35">
      <c r="A7463" s="45" t="s">
        <v>65</v>
      </c>
      <c r="B7463" s="45" t="s">
        <v>74</v>
      </c>
      <c r="C7463" s="45" t="s">
        <v>44</v>
      </c>
      <c r="D7463" s="45">
        <v>958</v>
      </c>
      <c r="E7463" s="45">
        <v>7.7734885999999996E-3</v>
      </c>
      <c r="F7463" s="45">
        <v>1.1145661799999999E-3</v>
      </c>
      <c r="G7463" s="45">
        <v>1.3290489899999999E-3</v>
      </c>
      <c r="H7463" s="45">
        <v>5.3298729499999999E-3</v>
      </c>
    </row>
    <row r="7464" spans="1:8" x14ac:dyDescent="0.35">
      <c r="A7464" s="45" t="s">
        <v>65</v>
      </c>
      <c r="B7464" s="45" t="s">
        <v>74</v>
      </c>
      <c r="C7464" s="45" t="s">
        <v>45</v>
      </c>
      <c r="D7464" s="45">
        <v>1225</v>
      </c>
      <c r="E7464" s="45">
        <v>7.2756422399999996E-3</v>
      </c>
      <c r="F7464" s="45">
        <v>1.4571331799999999E-3</v>
      </c>
      <c r="G7464" s="45">
        <v>1.8708614399999999E-3</v>
      </c>
      <c r="H7464" s="45">
        <v>3.9476471499999997E-3</v>
      </c>
    </row>
    <row r="7465" spans="1:8" x14ac:dyDescent="0.35">
      <c r="A7465" s="45" t="s">
        <v>65</v>
      </c>
      <c r="B7465" s="45" t="s">
        <v>74</v>
      </c>
      <c r="C7465" s="45" t="s">
        <v>46</v>
      </c>
      <c r="D7465" s="45">
        <v>541</v>
      </c>
      <c r="E7465" s="45">
        <v>6.9727696500000002E-3</v>
      </c>
      <c r="F7465" s="45">
        <v>9.5444368000000002E-4</v>
      </c>
      <c r="G7465" s="45">
        <v>1.7634736E-3</v>
      </c>
      <c r="H7465" s="45">
        <v>4.2548518900000004E-3</v>
      </c>
    </row>
    <row r="7466" spans="1:8" x14ac:dyDescent="0.35">
      <c r="A7466" s="45" t="s">
        <v>65</v>
      </c>
      <c r="B7466" s="45" t="s">
        <v>74</v>
      </c>
      <c r="C7466" s="45" t="s">
        <v>47</v>
      </c>
      <c r="D7466" s="45">
        <v>465</v>
      </c>
      <c r="E7466" s="45">
        <v>5.7188119700000003E-3</v>
      </c>
      <c r="F7466" s="45">
        <v>1.5208060000000001E-4</v>
      </c>
      <c r="G7466" s="45">
        <v>1.21809017E-3</v>
      </c>
      <c r="H7466" s="45">
        <v>4.3373155599999999E-3</v>
      </c>
    </row>
    <row r="7467" spans="1:8" x14ac:dyDescent="0.35">
      <c r="A7467" s="45" t="s">
        <v>65</v>
      </c>
      <c r="B7467" s="45" t="s">
        <v>74</v>
      </c>
      <c r="C7467" s="45" t="s">
        <v>48</v>
      </c>
      <c r="D7467" s="45">
        <v>4167</v>
      </c>
      <c r="E7467" s="45">
        <v>7.3057291899999996E-3</v>
      </c>
      <c r="F7467" s="45">
        <v>1.35811056E-3</v>
      </c>
      <c r="G7467" s="45">
        <v>1.2755727199999999E-3</v>
      </c>
      <c r="H7467" s="45">
        <v>4.6720454399999996E-3</v>
      </c>
    </row>
    <row r="7468" spans="1:8" x14ac:dyDescent="0.35">
      <c r="A7468" s="45" t="s">
        <v>65</v>
      </c>
      <c r="B7468" s="45" t="s">
        <v>74</v>
      </c>
      <c r="C7468" s="45" t="s">
        <v>49</v>
      </c>
      <c r="D7468" s="45">
        <v>1664</v>
      </c>
      <c r="E7468" s="45">
        <v>7.4724556900000001E-3</v>
      </c>
      <c r="F7468" s="45">
        <v>1.39774308E-3</v>
      </c>
      <c r="G7468" s="45">
        <v>1.24672368E-3</v>
      </c>
      <c r="H7468" s="45">
        <v>4.8279884300000001E-3</v>
      </c>
    </row>
    <row r="7469" spans="1:8" x14ac:dyDescent="0.35">
      <c r="A7469" s="45" t="s">
        <v>65</v>
      </c>
      <c r="B7469" s="45" t="s">
        <v>74</v>
      </c>
      <c r="C7469" s="45" t="s">
        <v>50</v>
      </c>
      <c r="D7469" s="45">
        <v>690</v>
      </c>
      <c r="E7469" s="45">
        <v>7.5180653700000002E-3</v>
      </c>
      <c r="F7469" s="45">
        <v>8.4472265000000001E-4</v>
      </c>
      <c r="G7469" s="45">
        <v>2.1315751799999999E-3</v>
      </c>
      <c r="H7469" s="45">
        <v>4.5417670600000001E-3</v>
      </c>
    </row>
    <row r="7470" spans="1:8" x14ac:dyDescent="0.35">
      <c r="A7470" s="45" t="s">
        <v>65</v>
      </c>
      <c r="B7470" s="45" t="s">
        <v>74</v>
      </c>
      <c r="C7470" s="45" t="s">
        <v>51</v>
      </c>
      <c r="D7470" s="45">
        <v>865</v>
      </c>
      <c r="E7470" s="45">
        <v>7.0992959499999999E-3</v>
      </c>
      <c r="F7470" s="45">
        <v>1.34595084E-3</v>
      </c>
      <c r="G7470" s="45">
        <v>1.0808041999999999E-3</v>
      </c>
      <c r="H7470" s="45">
        <v>4.6725404400000002E-3</v>
      </c>
    </row>
    <row r="7471" spans="1:8" x14ac:dyDescent="0.35">
      <c r="A7471" s="45" t="s">
        <v>65</v>
      </c>
      <c r="B7471" s="45" t="s">
        <v>74</v>
      </c>
      <c r="C7471" s="45" t="s">
        <v>52</v>
      </c>
      <c r="D7471" s="45">
        <v>5209</v>
      </c>
      <c r="E7471" s="45">
        <v>6.33476891E-3</v>
      </c>
      <c r="F7471" s="45">
        <v>1.0688873900000001E-3</v>
      </c>
      <c r="G7471" s="45">
        <v>6.2305111999999996E-4</v>
      </c>
      <c r="H7471" s="45">
        <v>4.64282992E-3</v>
      </c>
    </row>
    <row r="7472" spans="1:8" x14ac:dyDescent="0.35">
      <c r="A7472" s="45" t="s">
        <v>65</v>
      </c>
      <c r="B7472" s="45" t="s">
        <v>74</v>
      </c>
      <c r="C7472" s="45" t="s">
        <v>53</v>
      </c>
      <c r="D7472" s="45">
        <v>552</v>
      </c>
      <c r="E7472" s="45">
        <v>6.6930855100000002E-3</v>
      </c>
      <c r="F7472" s="45">
        <v>1.06730971E-3</v>
      </c>
      <c r="G7472" s="45">
        <v>1.53555648E-3</v>
      </c>
      <c r="H7472" s="45">
        <v>4.0902188299999998E-3</v>
      </c>
    </row>
    <row r="7473" spans="1:8" x14ac:dyDescent="0.35">
      <c r="A7473" s="45" t="s">
        <v>65</v>
      </c>
      <c r="B7473" s="45" t="s">
        <v>74</v>
      </c>
      <c r="C7473" s="45" t="s">
        <v>54</v>
      </c>
      <c r="D7473" s="45">
        <v>6099</v>
      </c>
      <c r="E7473" s="45">
        <v>6.25732678E-3</v>
      </c>
      <c r="F7473" s="45">
        <v>1.0947526899999999E-3</v>
      </c>
      <c r="G7473" s="45">
        <v>8.9936357999999999E-4</v>
      </c>
      <c r="H7473" s="45">
        <v>4.2632100399999998E-3</v>
      </c>
    </row>
    <row r="7474" spans="1:8" x14ac:dyDescent="0.35">
      <c r="A7474" s="45" t="s">
        <v>65</v>
      </c>
      <c r="B7474" s="45" t="s">
        <v>74</v>
      </c>
      <c r="C7474" s="45" t="s">
        <v>55</v>
      </c>
      <c r="D7474" s="45">
        <v>711</v>
      </c>
      <c r="E7474" s="45">
        <v>6.6100332400000003E-3</v>
      </c>
      <c r="F7474" s="45">
        <v>1.0720911100000001E-3</v>
      </c>
      <c r="G7474" s="45">
        <v>1.74675706E-3</v>
      </c>
      <c r="H7474" s="45">
        <v>3.7911845900000002E-3</v>
      </c>
    </row>
    <row r="7475" spans="1:8" x14ac:dyDescent="0.35">
      <c r="A7475" s="45" t="s">
        <v>65</v>
      </c>
      <c r="B7475" s="45" t="s">
        <v>74</v>
      </c>
      <c r="C7475" s="45" t="s">
        <v>56</v>
      </c>
      <c r="D7475" s="45">
        <v>6449</v>
      </c>
      <c r="E7475" s="45">
        <v>6.0466018800000004E-3</v>
      </c>
      <c r="F7475" s="45">
        <v>1.2841010099999999E-3</v>
      </c>
      <c r="G7475" s="45">
        <v>1.00405831E-3</v>
      </c>
      <c r="H7475" s="45">
        <v>3.75844207E-3</v>
      </c>
    </row>
    <row r="7476" spans="1:8" x14ac:dyDescent="0.35">
      <c r="A7476" s="45" t="s">
        <v>66</v>
      </c>
      <c r="B7476" s="45" t="s">
        <v>74</v>
      </c>
      <c r="C7476" s="45" t="s">
        <v>9</v>
      </c>
      <c r="D7476" s="45">
        <v>99311</v>
      </c>
      <c r="E7476" s="45">
        <v>6.7344970900000004E-3</v>
      </c>
      <c r="F7476" s="45">
        <v>1.2328628199999999E-3</v>
      </c>
      <c r="G7476" s="45">
        <v>1.1029159800000001E-3</v>
      </c>
      <c r="H7476" s="45">
        <v>4.3986555699999999E-3</v>
      </c>
    </row>
    <row r="7477" spans="1:8" x14ac:dyDescent="0.35">
      <c r="A7477" s="45" t="s">
        <v>66</v>
      </c>
      <c r="B7477" s="45" t="s">
        <v>74</v>
      </c>
      <c r="C7477" s="45" t="s">
        <v>14</v>
      </c>
      <c r="D7477" s="45">
        <v>1579</v>
      </c>
      <c r="E7477" s="45">
        <v>7.2074960099999998E-3</v>
      </c>
      <c r="F7477" s="45">
        <v>1.6689460599999999E-3</v>
      </c>
      <c r="G7477" s="45">
        <v>1.16277272E-3</v>
      </c>
      <c r="H7477" s="45">
        <v>4.3757767400000001E-3</v>
      </c>
    </row>
    <row r="7478" spans="1:8" x14ac:dyDescent="0.35">
      <c r="A7478" s="45" t="s">
        <v>66</v>
      </c>
      <c r="B7478" s="45" t="s">
        <v>74</v>
      </c>
      <c r="C7478" s="45" t="s">
        <v>15</v>
      </c>
      <c r="D7478" s="45">
        <v>958</v>
      </c>
      <c r="E7478" s="45">
        <v>7.4600100100000004E-3</v>
      </c>
      <c r="F7478" s="45">
        <v>1.24409191E-3</v>
      </c>
      <c r="G7478" s="45">
        <v>1.9306471300000001E-3</v>
      </c>
      <c r="H7478" s="45">
        <v>4.2852704799999997E-3</v>
      </c>
    </row>
    <row r="7479" spans="1:8" x14ac:dyDescent="0.35">
      <c r="A7479" s="45" t="s">
        <v>66</v>
      </c>
      <c r="B7479" s="45" t="s">
        <v>74</v>
      </c>
      <c r="C7479" s="45" t="s">
        <v>16</v>
      </c>
      <c r="D7479" s="45">
        <v>1079</v>
      </c>
      <c r="E7479" s="45">
        <v>6.4218624300000004E-3</v>
      </c>
      <c r="F7479" s="45">
        <v>9.2315819999999995E-4</v>
      </c>
      <c r="G7479" s="45">
        <v>7.0104110000000005E-4</v>
      </c>
      <c r="H7479" s="45">
        <v>4.7976626400000003E-3</v>
      </c>
    </row>
    <row r="7480" spans="1:8" x14ac:dyDescent="0.35">
      <c r="A7480" s="45" t="s">
        <v>66</v>
      </c>
      <c r="B7480" s="45" t="s">
        <v>74</v>
      </c>
      <c r="C7480" s="45" t="s">
        <v>17</v>
      </c>
      <c r="D7480" s="45">
        <v>1167</v>
      </c>
      <c r="E7480" s="45">
        <v>7.3297408600000004E-3</v>
      </c>
      <c r="F7480" s="45">
        <v>1.1080561899999999E-3</v>
      </c>
      <c r="G7480" s="45">
        <v>1.0172388900000001E-3</v>
      </c>
      <c r="H7480" s="45">
        <v>5.2044453099999999E-3</v>
      </c>
    </row>
    <row r="7481" spans="1:8" x14ac:dyDescent="0.35">
      <c r="A7481" s="45" t="s">
        <v>66</v>
      </c>
      <c r="B7481" s="45" t="s">
        <v>74</v>
      </c>
      <c r="C7481" s="45" t="s">
        <v>18</v>
      </c>
      <c r="D7481" s="45">
        <v>1170</v>
      </c>
      <c r="E7481" s="45">
        <v>7.6249502999999998E-3</v>
      </c>
      <c r="F7481" s="45">
        <v>8.2340115000000002E-4</v>
      </c>
      <c r="G7481" s="45">
        <v>1.52824247E-3</v>
      </c>
      <c r="H7481" s="45">
        <v>5.2733061900000003E-3</v>
      </c>
    </row>
    <row r="7482" spans="1:8" x14ac:dyDescent="0.35">
      <c r="A7482" s="45" t="s">
        <v>66</v>
      </c>
      <c r="B7482" s="45" t="s">
        <v>74</v>
      </c>
      <c r="C7482" s="45" t="s">
        <v>19</v>
      </c>
      <c r="D7482" s="45">
        <v>1789</v>
      </c>
      <c r="E7482" s="45">
        <v>7.5166524500000003E-3</v>
      </c>
      <c r="F7482" s="45">
        <v>1.43722286E-3</v>
      </c>
      <c r="G7482" s="45">
        <v>1.41267728E-3</v>
      </c>
      <c r="H7482" s="45">
        <v>4.6667518300000004E-3</v>
      </c>
    </row>
    <row r="7483" spans="1:8" x14ac:dyDescent="0.35">
      <c r="A7483" s="45" t="s">
        <v>66</v>
      </c>
      <c r="B7483" s="45" t="s">
        <v>74</v>
      </c>
      <c r="C7483" s="45" t="s">
        <v>20</v>
      </c>
      <c r="D7483" s="45">
        <v>2635</v>
      </c>
      <c r="E7483" s="45">
        <v>5.5812335100000002E-3</v>
      </c>
      <c r="F7483" s="45">
        <v>9.2670315000000002E-4</v>
      </c>
      <c r="G7483" s="45">
        <v>6.3972320999999995E-4</v>
      </c>
      <c r="H7483" s="45">
        <v>4.01480667E-3</v>
      </c>
    </row>
    <row r="7484" spans="1:8" x14ac:dyDescent="0.35">
      <c r="A7484" s="45" t="s">
        <v>66</v>
      </c>
      <c r="B7484" s="45" t="s">
        <v>74</v>
      </c>
      <c r="C7484" s="45" t="s">
        <v>21</v>
      </c>
      <c r="D7484" s="45">
        <v>680</v>
      </c>
      <c r="E7484" s="45">
        <v>9.74409358E-3</v>
      </c>
      <c r="F7484" s="45">
        <v>1.7439574100000001E-3</v>
      </c>
      <c r="G7484" s="45">
        <v>2.3545579000000001E-3</v>
      </c>
      <c r="H7484" s="45">
        <v>5.64557779E-3</v>
      </c>
    </row>
    <row r="7485" spans="1:8" x14ac:dyDescent="0.35">
      <c r="A7485" s="45" t="s">
        <v>66</v>
      </c>
      <c r="B7485" s="45" t="s">
        <v>74</v>
      </c>
      <c r="C7485" s="45" t="s">
        <v>22</v>
      </c>
      <c r="D7485" s="45">
        <v>700</v>
      </c>
      <c r="E7485" s="45">
        <v>8.0666168099999998E-3</v>
      </c>
      <c r="F7485" s="45">
        <v>1.4736108799999999E-3</v>
      </c>
      <c r="G7485" s="45">
        <v>1.55993693E-3</v>
      </c>
      <c r="H7485" s="45">
        <v>5.0330685400000004E-3</v>
      </c>
    </row>
    <row r="7486" spans="1:8" x14ac:dyDescent="0.35">
      <c r="A7486" s="45" t="s">
        <v>66</v>
      </c>
      <c r="B7486" s="45" t="s">
        <v>74</v>
      </c>
      <c r="C7486" s="45" t="s">
        <v>23</v>
      </c>
      <c r="D7486" s="45">
        <v>1387</v>
      </c>
      <c r="E7486" s="45">
        <v>7.6237430500000003E-3</v>
      </c>
      <c r="F7486" s="45">
        <v>1.40901603E-3</v>
      </c>
      <c r="G7486" s="45">
        <v>1.9811774999999999E-3</v>
      </c>
      <c r="H7486" s="45">
        <v>4.2335490600000003E-3</v>
      </c>
    </row>
    <row r="7487" spans="1:8" x14ac:dyDescent="0.35">
      <c r="A7487" s="45" t="s">
        <v>66</v>
      </c>
      <c r="B7487" s="45" t="s">
        <v>74</v>
      </c>
      <c r="C7487" s="45" t="s">
        <v>24</v>
      </c>
      <c r="D7487" s="45">
        <v>1718</v>
      </c>
      <c r="E7487" s="45">
        <v>7.6068073099999998E-3</v>
      </c>
      <c r="F7487" s="45">
        <v>8.5220326999999995E-4</v>
      </c>
      <c r="G7487" s="45">
        <v>1.9725911699999999E-3</v>
      </c>
      <c r="H7487" s="45">
        <v>4.7820123799999998E-3</v>
      </c>
    </row>
    <row r="7488" spans="1:8" x14ac:dyDescent="0.35">
      <c r="A7488" s="45" t="s">
        <v>66</v>
      </c>
      <c r="B7488" s="45" t="s">
        <v>74</v>
      </c>
      <c r="C7488" s="45" t="s">
        <v>25</v>
      </c>
      <c r="D7488" s="45">
        <v>1491</v>
      </c>
      <c r="E7488" s="45">
        <v>7.7182226700000002E-3</v>
      </c>
      <c r="F7488" s="45">
        <v>1.0159255700000001E-3</v>
      </c>
      <c r="G7488" s="45">
        <v>1.5750364000000001E-3</v>
      </c>
      <c r="H7488" s="45">
        <v>5.1272602299999998E-3</v>
      </c>
    </row>
    <row r="7489" spans="1:8" x14ac:dyDescent="0.35">
      <c r="A7489" s="45" t="s">
        <v>66</v>
      </c>
      <c r="B7489" s="45" t="s">
        <v>74</v>
      </c>
      <c r="C7489" s="45" t="s">
        <v>26</v>
      </c>
      <c r="D7489" s="45">
        <v>2754</v>
      </c>
      <c r="E7489" s="45">
        <v>5.9372896300000002E-3</v>
      </c>
      <c r="F7489" s="45">
        <v>6.8321894999999998E-4</v>
      </c>
      <c r="G7489" s="45">
        <v>1.09708245E-3</v>
      </c>
      <c r="H7489" s="45">
        <v>4.1569877499999996E-3</v>
      </c>
    </row>
    <row r="7490" spans="1:8" x14ac:dyDescent="0.35">
      <c r="A7490" s="45" t="s">
        <v>66</v>
      </c>
      <c r="B7490" s="45" t="s">
        <v>74</v>
      </c>
      <c r="C7490" s="45" t="s">
        <v>27</v>
      </c>
      <c r="D7490" s="45">
        <v>697</v>
      </c>
      <c r="E7490" s="45">
        <v>6.7171141200000001E-3</v>
      </c>
      <c r="F7490" s="45">
        <v>1.2719689200000001E-3</v>
      </c>
      <c r="G7490" s="45">
        <v>1.75565561E-3</v>
      </c>
      <c r="H7490" s="45">
        <v>3.6894890999999998E-3</v>
      </c>
    </row>
    <row r="7491" spans="1:8" x14ac:dyDescent="0.35">
      <c r="A7491" s="45" t="s">
        <v>66</v>
      </c>
      <c r="B7491" s="45" t="s">
        <v>74</v>
      </c>
      <c r="C7491" s="45" t="s">
        <v>28</v>
      </c>
      <c r="D7491" s="45">
        <v>2348</v>
      </c>
      <c r="E7491" s="45">
        <v>7.3170869999999999E-3</v>
      </c>
      <c r="F7491" s="45">
        <v>1.14347687E-3</v>
      </c>
      <c r="G7491" s="45">
        <v>1.6103980899999999E-3</v>
      </c>
      <c r="H7491" s="45">
        <v>4.5632115499999997E-3</v>
      </c>
    </row>
    <row r="7492" spans="1:8" x14ac:dyDescent="0.35">
      <c r="A7492" s="45" t="s">
        <v>66</v>
      </c>
      <c r="B7492" s="45" t="s">
        <v>74</v>
      </c>
      <c r="C7492" s="45" t="s">
        <v>29</v>
      </c>
      <c r="D7492" s="45">
        <v>605</v>
      </c>
      <c r="E7492" s="45">
        <v>6.9773872699999996E-3</v>
      </c>
      <c r="F7492" s="45">
        <v>1.2076826500000001E-3</v>
      </c>
      <c r="G7492" s="45">
        <v>1.726909E-3</v>
      </c>
      <c r="H7492" s="45">
        <v>4.0427951400000004E-3</v>
      </c>
    </row>
    <row r="7493" spans="1:8" x14ac:dyDescent="0.35">
      <c r="A7493" s="45" t="s">
        <v>66</v>
      </c>
      <c r="B7493" s="45" t="s">
        <v>74</v>
      </c>
      <c r="C7493" s="45" t="s">
        <v>30</v>
      </c>
      <c r="D7493" s="45">
        <v>9397</v>
      </c>
      <c r="E7493" s="45">
        <v>5.3014516099999997E-3</v>
      </c>
      <c r="F7493" s="45">
        <v>1.20852918E-3</v>
      </c>
      <c r="G7493" s="45">
        <v>8.0513875999999995E-4</v>
      </c>
      <c r="H7493" s="45">
        <v>3.28778319E-3</v>
      </c>
    </row>
    <row r="7494" spans="1:8" x14ac:dyDescent="0.35">
      <c r="A7494" s="45" t="s">
        <v>66</v>
      </c>
      <c r="B7494" s="45" t="s">
        <v>74</v>
      </c>
      <c r="C7494" s="45" t="s">
        <v>31</v>
      </c>
      <c r="D7494" s="45">
        <v>7661</v>
      </c>
      <c r="E7494" s="45">
        <v>6.3612096700000004E-3</v>
      </c>
      <c r="F7494" s="45">
        <v>1.6144720500000001E-3</v>
      </c>
      <c r="G7494" s="45">
        <v>6.3767065999999998E-4</v>
      </c>
      <c r="H7494" s="45">
        <v>4.1090664799999996E-3</v>
      </c>
    </row>
    <row r="7495" spans="1:8" x14ac:dyDescent="0.35">
      <c r="A7495" s="45" t="s">
        <v>66</v>
      </c>
      <c r="B7495" s="45" t="s">
        <v>74</v>
      </c>
      <c r="C7495" s="45" t="s">
        <v>159</v>
      </c>
      <c r="D7495" s="45">
        <v>2166</v>
      </c>
      <c r="E7495" s="45">
        <v>7.3099893699999996E-3</v>
      </c>
      <c r="F7495" s="45">
        <v>1.32280528E-3</v>
      </c>
      <c r="G7495" s="45">
        <v>1.4216017E-3</v>
      </c>
      <c r="H7495" s="45">
        <v>4.5655819099999998E-3</v>
      </c>
    </row>
    <row r="7496" spans="1:8" x14ac:dyDescent="0.35">
      <c r="A7496" s="45" t="s">
        <v>66</v>
      </c>
      <c r="B7496" s="45" t="s">
        <v>74</v>
      </c>
      <c r="C7496" s="45" t="s">
        <v>33</v>
      </c>
      <c r="D7496" s="45">
        <v>864</v>
      </c>
      <c r="E7496" s="45">
        <v>8.2245448400000004E-3</v>
      </c>
      <c r="F7496" s="45">
        <v>1.4674021299999999E-3</v>
      </c>
      <c r="G7496" s="45">
        <v>1.7519046600000001E-3</v>
      </c>
      <c r="H7496" s="45">
        <v>5.0052241600000002E-3</v>
      </c>
    </row>
    <row r="7497" spans="1:8" x14ac:dyDescent="0.35">
      <c r="A7497" s="45" t="s">
        <v>66</v>
      </c>
      <c r="B7497" s="45" t="s">
        <v>74</v>
      </c>
      <c r="C7497" s="45" t="s">
        <v>34</v>
      </c>
      <c r="D7497" s="45">
        <v>1440</v>
      </c>
      <c r="E7497" s="45">
        <v>6.5977363900000001E-3</v>
      </c>
      <c r="F7497" s="45">
        <v>1.2547097700000001E-3</v>
      </c>
      <c r="G7497" s="45">
        <v>1.12485508E-3</v>
      </c>
      <c r="H7497" s="45">
        <v>4.2181710500000004E-3</v>
      </c>
    </row>
    <row r="7498" spans="1:8" x14ac:dyDescent="0.35">
      <c r="A7498" s="45" t="s">
        <v>66</v>
      </c>
      <c r="B7498" s="45" t="s">
        <v>74</v>
      </c>
      <c r="C7498" s="45" t="s">
        <v>35</v>
      </c>
      <c r="D7498" s="45">
        <v>2781</v>
      </c>
      <c r="E7498" s="45">
        <v>6.2075989399999996E-3</v>
      </c>
      <c r="F7498" s="45">
        <v>9.2775688999999998E-4</v>
      </c>
      <c r="G7498" s="45">
        <v>1.04408445E-3</v>
      </c>
      <c r="H7498" s="45">
        <v>4.2357571100000001E-3</v>
      </c>
    </row>
    <row r="7499" spans="1:8" x14ac:dyDescent="0.35">
      <c r="A7499" s="45" t="s">
        <v>66</v>
      </c>
      <c r="B7499" s="45" t="s">
        <v>74</v>
      </c>
      <c r="C7499" s="45" t="s">
        <v>57</v>
      </c>
      <c r="D7499" s="45">
        <v>5</v>
      </c>
      <c r="E7499" s="45">
        <v>1.0708333049999999E-2</v>
      </c>
      <c r="F7499" s="45">
        <v>1.5277774899999999E-3</v>
      </c>
      <c r="G7499" s="45">
        <v>5.0601849900000001E-3</v>
      </c>
      <c r="H7499" s="45">
        <v>4.1203701300000003E-3</v>
      </c>
    </row>
    <row r="7500" spans="1:8" x14ac:dyDescent="0.35">
      <c r="A7500" s="45" t="s">
        <v>66</v>
      </c>
      <c r="B7500" s="45" t="s">
        <v>74</v>
      </c>
      <c r="C7500" s="45" t="s">
        <v>36</v>
      </c>
      <c r="D7500" s="45">
        <v>2061</v>
      </c>
      <c r="E7500" s="45">
        <v>6.90088279E-3</v>
      </c>
      <c r="F7500" s="45">
        <v>1.2039449500000001E-3</v>
      </c>
      <c r="G7500" s="45">
        <v>1.1716711900000001E-3</v>
      </c>
      <c r="H7500" s="45">
        <v>4.5252661800000002E-3</v>
      </c>
    </row>
    <row r="7501" spans="1:8" x14ac:dyDescent="0.35">
      <c r="A7501" s="45" t="s">
        <v>66</v>
      </c>
      <c r="B7501" s="45" t="s">
        <v>74</v>
      </c>
      <c r="C7501" s="45" t="s">
        <v>37</v>
      </c>
      <c r="D7501" s="45">
        <v>3251</v>
      </c>
      <c r="E7501" s="45">
        <v>6.2368841400000001E-3</v>
      </c>
      <c r="F7501" s="45">
        <v>1.4357616900000001E-3</v>
      </c>
      <c r="G7501" s="45">
        <v>1.10711637E-3</v>
      </c>
      <c r="H7501" s="45">
        <v>3.69400559E-3</v>
      </c>
    </row>
    <row r="7502" spans="1:8" x14ac:dyDescent="0.35">
      <c r="A7502" s="45" t="s">
        <v>66</v>
      </c>
      <c r="B7502" s="45" t="s">
        <v>74</v>
      </c>
      <c r="C7502" s="45" t="s">
        <v>38</v>
      </c>
      <c r="D7502" s="45">
        <v>1152</v>
      </c>
      <c r="E7502" s="45">
        <v>6.9380041099999998E-3</v>
      </c>
      <c r="F7502" s="45">
        <v>1.4071339E-3</v>
      </c>
      <c r="G7502" s="45">
        <v>1.43196992E-3</v>
      </c>
      <c r="H7502" s="45">
        <v>4.0988998199999998E-3</v>
      </c>
    </row>
    <row r="7503" spans="1:8" x14ac:dyDescent="0.35">
      <c r="A7503" s="45" t="s">
        <v>66</v>
      </c>
      <c r="B7503" s="45" t="s">
        <v>74</v>
      </c>
      <c r="C7503" s="45" t="s">
        <v>39</v>
      </c>
      <c r="D7503" s="45">
        <v>895</v>
      </c>
      <c r="E7503" s="45">
        <v>7.3803018499999998E-3</v>
      </c>
      <c r="F7503" s="45">
        <v>8.1679314999999995E-4</v>
      </c>
      <c r="G7503" s="45">
        <v>1.71671299E-3</v>
      </c>
      <c r="H7503" s="45">
        <v>4.84679523E-3</v>
      </c>
    </row>
    <row r="7504" spans="1:8" x14ac:dyDescent="0.35">
      <c r="A7504" s="45" t="s">
        <v>66</v>
      </c>
      <c r="B7504" s="45" t="s">
        <v>74</v>
      </c>
      <c r="C7504" s="45" t="s">
        <v>40</v>
      </c>
      <c r="D7504" s="45">
        <v>5043</v>
      </c>
      <c r="E7504" s="45">
        <v>6.6477159699999998E-3</v>
      </c>
      <c r="F7504" s="45">
        <v>1.7138669800000001E-3</v>
      </c>
      <c r="G7504" s="45">
        <v>5.9059426E-4</v>
      </c>
      <c r="H7504" s="45">
        <v>4.3432542500000003E-3</v>
      </c>
    </row>
    <row r="7505" spans="1:8" x14ac:dyDescent="0.35">
      <c r="A7505" s="45" t="s">
        <v>66</v>
      </c>
      <c r="B7505" s="45" t="s">
        <v>74</v>
      </c>
      <c r="C7505" s="45" t="s">
        <v>41</v>
      </c>
      <c r="D7505" s="45">
        <v>1050</v>
      </c>
      <c r="E7505" s="45">
        <v>7.3914018699999997E-3</v>
      </c>
      <c r="F7505" s="45">
        <v>1.0359124500000001E-3</v>
      </c>
      <c r="G7505" s="45">
        <v>1.5596889200000001E-3</v>
      </c>
      <c r="H7505" s="45">
        <v>4.7958000300000001E-3</v>
      </c>
    </row>
    <row r="7506" spans="1:8" x14ac:dyDescent="0.35">
      <c r="A7506" s="45" t="s">
        <v>66</v>
      </c>
      <c r="B7506" s="45" t="s">
        <v>74</v>
      </c>
      <c r="C7506" s="45" t="s">
        <v>42</v>
      </c>
      <c r="D7506" s="45">
        <v>834</v>
      </c>
      <c r="E7506" s="45">
        <v>8.3391617599999999E-3</v>
      </c>
      <c r="F7506" s="45">
        <v>1.4009762E-3</v>
      </c>
      <c r="G7506" s="45">
        <v>1.8159636500000001E-3</v>
      </c>
      <c r="H7506" s="45">
        <v>5.1222214199999998E-3</v>
      </c>
    </row>
    <row r="7507" spans="1:8" x14ac:dyDescent="0.35">
      <c r="A7507" s="45" t="s">
        <v>66</v>
      </c>
      <c r="B7507" s="45" t="s">
        <v>74</v>
      </c>
      <c r="C7507" s="45" t="s">
        <v>43</v>
      </c>
      <c r="D7507" s="45">
        <v>840</v>
      </c>
      <c r="E7507" s="45">
        <v>7.3722027100000002E-3</v>
      </c>
      <c r="F7507" s="45">
        <v>1.2126871500000001E-3</v>
      </c>
      <c r="G7507" s="45">
        <v>1.5021216700000001E-3</v>
      </c>
      <c r="H7507" s="45">
        <v>4.6573933900000003E-3</v>
      </c>
    </row>
    <row r="7508" spans="1:8" x14ac:dyDescent="0.35">
      <c r="A7508" s="45" t="s">
        <v>66</v>
      </c>
      <c r="B7508" s="45" t="s">
        <v>74</v>
      </c>
      <c r="C7508" s="45" t="s">
        <v>44</v>
      </c>
      <c r="D7508" s="45">
        <v>931</v>
      </c>
      <c r="E7508" s="45">
        <v>7.8633461300000006E-3</v>
      </c>
      <c r="F7508" s="45">
        <v>1.05949373E-3</v>
      </c>
      <c r="G7508" s="45">
        <v>1.2904654999999999E-3</v>
      </c>
      <c r="H7508" s="45">
        <v>5.5133863899999996E-3</v>
      </c>
    </row>
    <row r="7509" spans="1:8" x14ac:dyDescent="0.35">
      <c r="A7509" s="45" t="s">
        <v>66</v>
      </c>
      <c r="B7509" s="45" t="s">
        <v>74</v>
      </c>
      <c r="C7509" s="45" t="s">
        <v>45</v>
      </c>
      <c r="D7509" s="45">
        <v>1884</v>
      </c>
      <c r="E7509" s="45">
        <v>7.5521936700000004E-3</v>
      </c>
      <c r="F7509" s="45">
        <v>1.4073617199999999E-3</v>
      </c>
      <c r="G7509" s="45">
        <v>1.70638933E-3</v>
      </c>
      <c r="H7509" s="45">
        <v>4.4384421500000002E-3</v>
      </c>
    </row>
    <row r="7510" spans="1:8" x14ac:dyDescent="0.35">
      <c r="A7510" s="45" t="s">
        <v>66</v>
      </c>
      <c r="B7510" s="45" t="s">
        <v>74</v>
      </c>
      <c r="C7510" s="45" t="s">
        <v>46</v>
      </c>
      <c r="D7510" s="45">
        <v>656</v>
      </c>
      <c r="E7510" s="45">
        <v>7.2861969699999996E-3</v>
      </c>
      <c r="F7510" s="45">
        <v>9.6451182000000001E-4</v>
      </c>
      <c r="G7510" s="45">
        <v>1.7324939800000001E-3</v>
      </c>
      <c r="H7510" s="45">
        <v>4.5891906999999997E-3</v>
      </c>
    </row>
    <row r="7511" spans="1:8" x14ac:dyDescent="0.35">
      <c r="A7511" s="45" t="s">
        <v>66</v>
      </c>
      <c r="B7511" s="45" t="s">
        <v>74</v>
      </c>
      <c r="C7511" s="45" t="s">
        <v>47</v>
      </c>
      <c r="D7511" s="45">
        <v>540</v>
      </c>
      <c r="E7511" s="45">
        <v>6.5287849299999999E-3</v>
      </c>
      <c r="F7511" s="45">
        <v>2.4575593999999999E-4</v>
      </c>
      <c r="G7511" s="45">
        <v>1.5228692600000001E-3</v>
      </c>
      <c r="H7511" s="45">
        <v>4.7487566199999999E-3</v>
      </c>
    </row>
    <row r="7512" spans="1:8" x14ac:dyDescent="0.35">
      <c r="A7512" s="45" t="s">
        <v>66</v>
      </c>
      <c r="B7512" s="45" t="s">
        <v>74</v>
      </c>
      <c r="C7512" s="45" t="s">
        <v>48</v>
      </c>
      <c r="D7512" s="45">
        <v>5334</v>
      </c>
      <c r="E7512" s="45">
        <v>7.5177362600000004E-3</v>
      </c>
      <c r="F7512" s="45">
        <v>1.29505272E-3</v>
      </c>
      <c r="G7512" s="45">
        <v>1.1962391199999999E-3</v>
      </c>
      <c r="H7512" s="45">
        <v>5.02644393E-3</v>
      </c>
    </row>
    <row r="7513" spans="1:8" x14ac:dyDescent="0.35">
      <c r="A7513" s="45" t="s">
        <v>66</v>
      </c>
      <c r="B7513" s="45" t="s">
        <v>74</v>
      </c>
      <c r="C7513" s="45" t="s">
        <v>49</v>
      </c>
      <c r="D7513" s="45">
        <v>2537</v>
      </c>
      <c r="E7513" s="45">
        <v>8.3031957900000005E-3</v>
      </c>
      <c r="F7513" s="45">
        <v>1.44448709E-3</v>
      </c>
      <c r="G7513" s="45">
        <v>1.1952954900000001E-3</v>
      </c>
      <c r="H7513" s="45">
        <v>5.6634081700000002E-3</v>
      </c>
    </row>
    <row r="7514" spans="1:8" x14ac:dyDescent="0.35">
      <c r="A7514" s="45" t="s">
        <v>66</v>
      </c>
      <c r="B7514" s="45" t="s">
        <v>74</v>
      </c>
      <c r="C7514" s="45" t="s">
        <v>50</v>
      </c>
      <c r="D7514" s="45">
        <v>949</v>
      </c>
      <c r="E7514" s="45">
        <v>8.4675020999999996E-3</v>
      </c>
      <c r="F7514" s="45">
        <v>8.7029938000000005E-4</v>
      </c>
      <c r="G7514" s="45">
        <v>2.1855361799999998E-3</v>
      </c>
      <c r="H7514" s="45">
        <v>5.4116660299999998E-3</v>
      </c>
    </row>
    <row r="7515" spans="1:8" x14ac:dyDescent="0.35">
      <c r="A7515" s="45" t="s">
        <v>66</v>
      </c>
      <c r="B7515" s="45" t="s">
        <v>74</v>
      </c>
      <c r="C7515" s="45" t="s">
        <v>51</v>
      </c>
      <c r="D7515" s="45">
        <v>1188</v>
      </c>
      <c r="E7515" s="45">
        <v>7.5924462200000001E-3</v>
      </c>
      <c r="F7515" s="45">
        <v>1.3404684800000001E-3</v>
      </c>
      <c r="G7515" s="45">
        <v>1.0587547399999999E-3</v>
      </c>
      <c r="H7515" s="45">
        <v>5.1932224999999997E-3</v>
      </c>
    </row>
    <row r="7516" spans="1:8" x14ac:dyDescent="0.35">
      <c r="A7516" s="45" t="s">
        <v>66</v>
      </c>
      <c r="B7516" s="45" t="s">
        <v>74</v>
      </c>
      <c r="C7516" s="45" t="s">
        <v>52</v>
      </c>
      <c r="D7516" s="45">
        <v>5519</v>
      </c>
      <c r="E7516" s="45">
        <v>6.2432302199999998E-3</v>
      </c>
      <c r="F7516" s="45">
        <v>1.0396531799999999E-3</v>
      </c>
      <c r="G7516" s="45">
        <v>6.1418064999999998E-4</v>
      </c>
      <c r="H7516" s="45">
        <v>4.5893959100000003E-3</v>
      </c>
    </row>
    <row r="7517" spans="1:8" x14ac:dyDescent="0.35">
      <c r="A7517" s="45" t="s">
        <v>66</v>
      </c>
      <c r="B7517" s="45" t="s">
        <v>74</v>
      </c>
      <c r="C7517" s="45" t="s">
        <v>53</v>
      </c>
      <c r="D7517" s="45">
        <v>710</v>
      </c>
      <c r="E7517" s="45">
        <v>6.7005898599999999E-3</v>
      </c>
      <c r="F7517" s="45">
        <v>9.6234326999999995E-4</v>
      </c>
      <c r="G7517" s="45">
        <v>1.4400265E-3</v>
      </c>
      <c r="H7517" s="45">
        <v>4.2982196299999999E-3</v>
      </c>
    </row>
    <row r="7518" spans="1:8" x14ac:dyDescent="0.35">
      <c r="A7518" s="45" t="s">
        <v>66</v>
      </c>
      <c r="B7518" s="45" t="s">
        <v>74</v>
      </c>
      <c r="C7518" s="45" t="s">
        <v>54</v>
      </c>
      <c r="D7518" s="45">
        <v>7412</v>
      </c>
      <c r="E7518" s="45">
        <v>6.3556982899999996E-3</v>
      </c>
      <c r="F7518" s="45">
        <v>1.1097960599999999E-3</v>
      </c>
      <c r="G7518" s="45">
        <v>8.1499133999999999E-4</v>
      </c>
      <c r="H7518" s="45">
        <v>4.4309103999999998E-3</v>
      </c>
    </row>
    <row r="7519" spans="1:8" x14ac:dyDescent="0.35">
      <c r="A7519" s="45" t="s">
        <v>66</v>
      </c>
      <c r="B7519" s="45" t="s">
        <v>74</v>
      </c>
      <c r="C7519" s="45" t="s">
        <v>55</v>
      </c>
      <c r="D7519" s="45">
        <v>769</v>
      </c>
      <c r="E7519" s="45">
        <v>7.0868549899999996E-3</v>
      </c>
      <c r="F7519" s="45">
        <v>1.12102936E-3</v>
      </c>
      <c r="G7519" s="45">
        <v>1.7604781400000001E-3</v>
      </c>
      <c r="H7519" s="45">
        <v>4.2053470099999999E-3</v>
      </c>
    </row>
    <row r="7520" spans="1:8" x14ac:dyDescent="0.35">
      <c r="A7520" s="45" t="s">
        <v>66</v>
      </c>
      <c r="B7520" s="45" t="s">
        <v>74</v>
      </c>
      <c r="C7520" s="45" t="s">
        <v>56</v>
      </c>
      <c r="D7520" s="45">
        <v>8685</v>
      </c>
      <c r="E7520" s="45">
        <v>6.4688263899999997E-3</v>
      </c>
      <c r="F7520" s="45">
        <v>1.2015339099999999E-3</v>
      </c>
      <c r="G7520" s="45">
        <v>9.8334962000000002E-4</v>
      </c>
      <c r="H7520" s="45">
        <v>4.28394238E-3</v>
      </c>
    </row>
    <row r="7521" spans="1:8" x14ac:dyDescent="0.35">
      <c r="A7521" s="45" t="s">
        <v>67</v>
      </c>
      <c r="B7521" s="45" t="s">
        <v>74</v>
      </c>
      <c r="C7521" s="45" t="s">
        <v>9</v>
      </c>
      <c r="D7521" s="45">
        <v>75348</v>
      </c>
      <c r="E7521" s="45">
        <v>6.4601544300000001E-3</v>
      </c>
      <c r="F7521" s="45">
        <v>1.16829461E-3</v>
      </c>
      <c r="G7521" s="45">
        <v>1.0688471E-3</v>
      </c>
      <c r="H7521" s="45">
        <v>4.2229409600000002E-3</v>
      </c>
    </row>
    <row r="7522" spans="1:8" x14ac:dyDescent="0.35">
      <c r="A7522" s="45" t="s">
        <v>67</v>
      </c>
      <c r="B7522" s="45" t="s">
        <v>74</v>
      </c>
      <c r="C7522" s="45" t="s">
        <v>14</v>
      </c>
      <c r="D7522" s="45">
        <v>1141</v>
      </c>
      <c r="E7522" s="45">
        <v>6.8344955799999997E-3</v>
      </c>
      <c r="F7522" s="45">
        <v>1.64167211E-3</v>
      </c>
      <c r="G7522" s="45">
        <v>1.0988571699999999E-3</v>
      </c>
      <c r="H7522" s="45">
        <v>4.0939658199999999E-3</v>
      </c>
    </row>
    <row r="7523" spans="1:8" x14ac:dyDescent="0.35">
      <c r="A7523" s="45" t="s">
        <v>67</v>
      </c>
      <c r="B7523" s="45" t="s">
        <v>74</v>
      </c>
      <c r="C7523" s="45" t="s">
        <v>15</v>
      </c>
      <c r="D7523" s="45">
        <v>810</v>
      </c>
      <c r="E7523" s="45">
        <v>6.93995746E-3</v>
      </c>
      <c r="F7523" s="45">
        <v>1.09639322E-3</v>
      </c>
      <c r="G7523" s="45">
        <v>1.92792614E-3</v>
      </c>
      <c r="H7523" s="45">
        <v>3.9156376199999997E-3</v>
      </c>
    </row>
    <row r="7524" spans="1:8" x14ac:dyDescent="0.35">
      <c r="A7524" s="45" t="s">
        <v>67</v>
      </c>
      <c r="B7524" s="45" t="s">
        <v>74</v>
      </c>
      <c r="C7524" s="45" t="s">
        <v>16</v>
      </c>
      <c r="D7524" s="45">
        <v>827</v>
      </c>
      <c r="E7524" s="45">
        <v>6.0648985399999996E-3</v>
      </c>
      <c r="F7524" s="45">
        <v>9.3807356999999999E-4</v>
      </c>
      <c r="G7524" s="45">
        <v>7.1067869000000002E-4</v>
      </c>
      <c r="H7524" s="45">
        <v>4.41614581E-3</v>
      </c>
    </row>
    <row r="7525" spans="1:8" x14ac:dyDescent="0.35">
      <c r="A7525" s="45" t="s">
        <v>67</v>
      </c>
      <c r="B7525" s="45" t="s">
        <v>74</v>
      </c>
      <c r="C7525" s="45" t="s">
        <v>17</v>
      </c>
      <c r="D7525" s="45">
        <v>968</v>
      </c>
      <c r="E7525" s="45">
        <v>7.0601490799999996E-3</v>
      </c>
      <c r="F7525" s="45">
        <v>1.0233487700000001E-3</v>
      </c>
      <c r="G7525" s="45">
        <v>1.1330753099999999E-3</v>
      </c>
      <c r="H7525" s="45">
        <v>4.9037245099999996E-3</v>
      </c>
    </row>
    <row r="7526" spans="1:8" x14ac:dyDescent="0.35">
      <c r="A7526" s="45" t="s">
        <v>67</v>
      </c>
      <c r="B7526" s="45" t="s">
        <v>74</v>
      </c>
      <c r="C7526" s="45" t="s">
        <v>18</v>
      </c>
      <c r="D7526" s="45">
        <v>959</v>
      </c>
      <c r="E7526" s="45">
        <v>7.6834711600000001E-3</v>
      </c>
      <c r="F7526" s="45">
        <v>8.2371416999999999E-4</v>
      </c>
      <c r="G7526" s="45">
        <v>1.7099817E-3</v>
      </c>
      <c r="H7526" s="45">
        <v>5.1497747999999996E-3</v>
      </c>
    </row>
    <row r="7527" spans="1:8" x14ac:dyDescent="0.35">
      <c r="A7527" s="45" t="s">
        <v>67</v>
      </c>
      <c r="B7527" s="45" t="s">
        <v>74</v>
      </c>
      <c r="C7527" s="45" t="s">
        <v>19</v>
      </c>
      <c r="D7527" s="45">
        <v>1310</v>
      </c>
      <c r="E7527" s="45">
        <v>6.9616462799999999E-3</v>
      </c>
      <c r="F7527" s="45">
        <v>1.40419999E-3</v>
      </c>
      <c r="G7527" s="45">
        <v>1.3048484999999999E-3</v>
      </c>
      <c r="H7527" s="45">
        <v>4.25259729E-3</v>
      </c>
    </row>
    <row r="7528" spans="1:8" x14ac:dyDescent="0.35">
      <c r="A7528" s="45" t="s">
        <v>67</v>
      </c>
      <c r="B7528" s="45" t="s">
        <v>74</v>
      </c>
      <c r="C7528" s="45" t="s">
        <v>20</v>
      </c>
      <c r="D7528" s="45">
        <v>2410</v>
      </c>
      <c r="E7528" s="45">
        <v>5.5407155300000004E-3</v>
      </c>
      <c r="F7528" s="45">
        <v>9.7256776000000003E-4</v>
      </c>
      <c r="G7528" s="45">
        <v>6.1275333000000004E-4</v>
      </c>
      <c r="H7528" s="45">
        <v>3.9553939500000003E-3</v>
      </c>
    </row>
    <row r="7529" spans="1:8" x14ac:dyDescent="0.35">
      <c r="A7529" s="45" t="s">
        <v>67</v>
      </c>
      <c r="B7529" s="45" t="s">
        <v>74</v>
      </c>
      <c r="C7529" s="45" t="s">
        <v>21</v>
      </c>
      <c r="D7529" s="45">
        <v>462</v>
      </c>
      <c r="E7529" s="45">
        <v>9.5851118099999997E-3</v>
      </c>
      <c r="F7529" s="45">
        <v>1.7488373599999999E-3</v>
      </c>
      <c r="G7529" s="45">
        <v>2.16482761E-3</v>
      </c>
      <c r="H7529" s="45">
        <v>5.6714463600000004E-3</v>
      </c>
    </row>
    <row r="7530" spans="1:8" x14ac:dyDescent="0.35">
      <c r="A7530" s="45" t="s">
        <v>67</v>
      </c>
      <c r="B7530" s="45" t="s">
        <v>74</v>
      </c>
      <c r="C7530" s="45" t="s">
        <v>22</v>
      </c>
      <c r="D7530" s="45">
        <v>644</v>
      </c>
      <c r="E7530" s="45">
        <v>7.4861971400000003E-3</v>
      </c>
      <c r="F7530" s="45">
        <v>1.41798557E-3</v>
      </c>
      <c r="G7530" s="45">
        <v>1.5622301699999999E-3</v>
      </c>
      <c r="H7530" s="45">
        <v>4.5059808899999996E-3</v>
      </c>
    </row>
    <row r="7531" spans="1:8" x14ac:dyDescent="0.35">
      <c r="A7531" s="45" t="s">
        <v>67</v>
      </c>
      <c r="B7531" s="45" t="s">
        <v>74</v>
      </c>
      <c r="C7531" s="45" t="s">
        <v>23</v>
      </c>
      <c r="D7531" s="45">
        <v>938</v>
      </c>
      <c r="E7531" s="45">
        <v>7.11706818E-3</v>
      </c>
      <c r="F7531" s="45">
        <v>1.3105353700000001E-3</v>
      </c>
      <c r="G7531" s="45">
        <v>1.8574658899999999E-3</v>
      </c>
      <c r="H7531" s="45">
        <v>3.9490664300000002E-3</v>
      </c>
    </row>
    <row r="7532" spans="1:8" x14ac:dyDescent="0.35">
      <c r="A7532" s="45" t="s">
        <v>67</v>
      </c>
      <c r="B7532" s="45" t="s">
        <v>74</v>
      </c>
      <c r="C7532" s="45" t="s">
        <v>24</v>
      </c>
      <c r="D7532" s="45">
        <v>1295</v>
      </c>
      <c r="E7532" s="45">
        <v>7.0937274100000003E-3</v>
      </c>
      <c r="F7532" s="45">
        <v>8.0561787999999996E-4</v>
      </c>
      <c r="G7532" s="45">
        <v>1.90239323E-3</v>
      </c>
      <c r="H7532" s="45">
        <v>4.3857158400000002E-3</v>
      </c>
    </row>
    <row r="7533" spans="1:8" x14ac:dyDescent="0.35">
      <c r="A7533" s="45" t="s">
        <v>67</v>
      </c>
      <c r="B7533" s="45" t="s">
        <v>74</v>
      </c>
      <c r="C7533" s="45" t="s">
        <v>25</v>
      </c>
      <c r="D7533" s="45">
        <v>1102</v>
      </c>
      <c r="E7533" s="45">
        <v>7.0339174599999997E-3</v>
      </c>
      <c r="F7533" s="45">
        <v>9.2438177000000001E-4</v>
      </c>
      <c r="G7533" s="45">
        <v>1.5499384199999999E-3</v>
      </c>
      <c r="H7533" s="45">
        <v>4.5595967800000003E-3</v>
      </c>
    </row>
    <row r="7534" spans="1:8" x14ac:dyDescent="0.35">
      <c r="A7534" s="45" t="s">
        <v>67</v>
      </c>
      <c r="B7534" s="45" t="s">
        <v>74</v>
      </c>
      <c r="C7534" s="45" t="s">
        <v>26</v>
      </c>
      <c r="D7534" s="45">
        <v>2189</v>
      </c>
      <c r="E7534" s="45">
        <v>5.9662419600000002E-3</v>
      </c>
      <c r="F7534" s="45">
        <v>7.0685368999999997E-4</v>
      </c>
      <c r="G7534" s="45">
        <v>1.1412330699999999E-3</v>
      </c>
      <c r="H7534" s="45">
        <v>4.1181547200000003E-3</v>
      </c>
    </row>
    <row r="7535" spans="1:8" x14ac:dyDescent="0.35">
      <c r="A7535" s="45" t="s">
        <v>67</v>
      </c>
      <c r="B7535" s="45" t="s">
        <v>74</v>
      </c>
      <c r="C7535" s="45" t="s">
        <v>27</v>
      </c>
      <c r="D7535" s="45">
        <v>622</v>
      </c>
      <c r="E7535" s="45">
        <v>6.4413441300000002E-3</v>
      </c>
      <c r="F7535" s="45">
        <v>1.08178491E-3</v>
      </c>
      <c r="G7535" s="45">
        <v>1.6851067899999999E-3</v>
      </c>
      <c r="H7535" s="45">
        <v>3.6744519300000002E-3</v>
      </c>
    </row>
    <row r="7536" spans="1:8" x14ac:dyDescent="0.35">
      <c r="A7536" s="45" t="s">
        <v>67</v>
      </c>
      <c r="B7536" s="45" t="s">
        <v>74</v>
      </c>
      <c r="C7536" s="45" t="s">
        <v>28</v>
      </c>
      <c r="D7536" s="45">
        <v>2258</v>
      </c>
      <c r="E7536" s="45">
        <v>7.3686663099999999E-3</v>
      </c>
      <c r="F7536" s="45">
        <v>1.15200457E-3</v>
      </c>
      <c r="G7536" s="45">
        <v>1.6047722899999999E-3</v>
      </c>
      <c r="H7536" s="45">
        <v>4.6118889600000003E-3</v>
      </c>
    </row>
    <row r="7537" spans="1:8" x14ac:dyDescent="0.35">
      <c r="A7537" s="45" t="s">
        <v>67</v>
      </c>
      <c r="B7537" s="45" t="s">
        <v>74</v>
      </c>
      <c r="C7537" s="45" t="s">
        <v>29</v>
      </c>
      <c r="D7537" s="45">
        <v>490</v>
      </c>
      <c r="E7537" s="45">
        <v>6.86238639E-3</v>
      </c>
      <c r="F7537" s="45">
        <v>1.18183082E-3</v>
      </c>
      <c r="G7537" s="45">
        <v>1.5318639099999999E-3</v>
      </c>
      <c r="H7537" s="45">
        <v>4.1486911699999997E-3</v>
      </c>
    </row>
    <row r="7538" spans="1:8" x14ac:dyDescent="0.35">
      <c r="A7538" s="45" t="s">
        <v>67</v>
      </c>
      <c r="B7538" s="45" t="s">
        <v>74</v>
      </c>
      <c r="C7538" s="45" t="s">
        <v>30</v>
      </c>
      <c r="D7538" s="45">
        <v>7804</v>
      </c>
      <c r="E7538" s="45">
        <v>5.2545552400000001E-3</v>
      </c>
      <c r="F7538" s="45">
        <v>1.2162993900000001E-3</v>
      </c>
      <c r="G7538" s="45">
        <v>8.3157413999999995E-4</v>
      </c>
      <c r="H7538" s="45">
        <v>3.2066812199999998E-3</v>
      </c>
    </row>
    <row r="7539" spans="1:8" x14ac:dyDescent="0.35">
      <c r="A7539" s="45" t="s">
        <v>67</v>
      </c>
      <c r="B7539" s="45" t="s">
        <v>74</v>
      </c>
      <c r="C7539" s="45" t="s">
        <v>31</v>
      </c>
      <c r="D7539" s="45">
        <v>5819</v>
      </c>
      <c r="E7539" s="45">
        <v>5.8161718800000001E-3</v>
      </c>
      <c r="F7539" s="45">
        <v>1.33126492E-3</v>
      </c>
      <c r="G7539" s="45">
        <v>6.1099511000000002E-4</v>
      </c>
      <c r="H7539" s="45">
        <v>3.8739113700000001E-3</v>
      </c>
    </row>
    <row r="7540" spans="1:8" x14ac:dyDescent="0.35">
      <c r="A7540" s="45" t="s">
        <v>67</v>
      </c>
      <c r="B7540" s="45" t="s">
        <v>74</v>
      </c>
      <c r="C7540" s="45" t="s">
        <v>159</v>
      </c>
      <c r="D7540" s="45">
        <v>1764</v>
      </c>
      <c r="E7540" s="45">
        <v>7.0510057299999996E-3</v>
      </c>
      <c r="F7540" s="45">
        <v>1.25652822E-3</v>
      </c>
      <c r="G7540" s="45">
        <v>1.4063284900000001E-3</v>
      </c>
      <c r="H7540" s="45">
        <v>4.3881485400000001E-3</v>
      </c>
    </row>
    <row r="7541" spans="1:8" x14ac:dyDescent="0.35">
      <c r="A7541" s="45" t="s">
        <v>67</v>
      </c>
      <c r="B7541" s="45" t="s">
        <v>74</v>
      </c>
      <c r="C7541" s="45" t="s">
        <v>33</v>
      </c>
      <c r="D7541" s="45">
        <v>528</v>
      </c>
      <c r="E7541" s="45">
        <v>8.2552957700000006E-3</v>
      </c>
      <c r="F7541" s="45">
        <v>1.4483811499999999E-3</v>
      </c>
      <c r="G7541" s="45">
        <v>1.8292734000000001E-3</v>
      </c>
      <c r="H7541" s="45">
        <v>4.9776407599999998E-3</v>
      </c>
    </row>
    <row r="7542" spans="1:8" x14ac:dyDescent="0.35">
      <c r="A7542" s="45" t="s">
        <v>67</v>
      </c>
      <c r="B7542" s="45" t="s">
        <v>74</v>
      </c>
      <c r="C7542" s="45" t="s">
        <v>34</v>
      </c>
      <c r="D7542" s="45">
        <v>1071</v>
      </c>
      <c r="E7542" s="45">
        <v>6.4544750600000001E-3</v>
      </c>
      <c r="F7542" s="45">
        <v>1.2888609899999999E-3</v>
      </c>
      <c r="G7542" s="45">
        <v>1.0288171500000001E-3</v>
      </c>
      <c r="H7542" s="45">
        <v>4.1367964599999998E-3</v>
      </c>
    </row>
    <row r="7543" spans="1:8" x14ac:dyDescent="0.35">
      <c r="A7543" s="45" t="s">
        <v>67</v>
      </c>
      <c r="B7543" s="45" t="s">
        <v>74</v>
      </c>
      <c r="C7543" s="45" t="s">
        <v>35</v>
      </c>
      <c r="D7543" s="45">
        <v>2375</v>
      </c>
      <c r="E7543" s="45">
        <v>6.2527970299999999E-3</v>
      </c>
      <c r="F7543" s="45">
        <v>9.7850366000000011E-4</v>
      </c>
      <c r="G7543" s="45">
        <v>1.0321245100000001E-3</v>
      </c>
      <c r="H7543" s="45">
        <v>4.2421683700000004E-3</v>
      </c>
    </row>
    <row r="7544" spans="1:8" x14ac:dyDescent="0.35">
      <c r="A7544" s="45" t="s">
        <v>67</v>
      </c>
      <c r="B7544" s="45" t="s">
        <v>74</v>
      </c>
      <c r="C7544" s="45" t="s">
        <v>57</v>
      </c>
      <c r="D7544" s="45">
        <v>2</v>
      </c>
      <c r="E7544" s="45">
        <v>9.6064812499999999E-3</v>
      </c>
      <c r="F7544" s="45">
        <v>1.30787013E-3</v>
      </c>
      <c r="G7544" s="45">
        <v>7.3784718700000002E-3</v>
      </c>
      <c r="H7544" s="45">
        <v>9.2013854000000004E-4</v>
      </c>
    </row>
    <row r="7545" spans="1:8" x14ac:dyDescent="0.35">
      <c r="A7545" s="45" t="s">
        <v>67</v>
      </c>
      <c r="B7545" s="45" t="s">
        <v>74</v>
      </c>
      <c r="C7545" s="45" t="s">
        <v>36</v>
      </c>
      <c r="D7545" s="45">
        <v>1891</v>
      </c>
      <c r="E7545" s="45">
        <v>7.0412967500000003E-3</v>
      </c>
      <c r="F7545" s="45">
        <v>1.1296501999999999E-3</v>
      </c>
      <c r="G7545" s="45">
        <v>1.22896935E-3</v>
      </c>
      <c r="H7545" s="45">
        <v>4.6826767199999999E-3</v>
      </c>
    </row>
    <row r="7546" spans="1:8" x14ac:dyDescent="0.35">
      <c r="A7546" s="45" t="s">
        <v>67</v>
      </c>
      <c r="B7546" s="45" t="s">
        <v>74</v>
      </c>
      <c r="C7546" s="45" t="s">
        <v>37</v>
      </c>
      <c r="D7546" s="45">
        <v>2542</v>
      </c>
      <c r="E7546" s="45">
        <v>5.7394200999999999E-3</v>
      </c>
      <c r="F7546" s="45">
        <v>1.2831784699999999E-3</v>
      </c>
      <c r="G7546" s="45">
        <v>9.9365359999999993E-4</v>
      </c>
      <c r="H7546" s="45">
        <v>3.46258755E-3</v>
      </c>
    </row>
    <row r="7547" spans="1:8" x14ac:dyDescent="0.35">
      <c r="A7547" s="45" t="s">
        <v>67</v>
      </c>
      <c r="B7547" s="45" t="s">
        <v>74</v>
      </c>
      <c r="C7547" s="45" t="s">
        <v>38</v>
      </c>
      <c r="D7547" s="45">
        <v>766</v>
      </c>
      <c r="E7547" s="45">
        <v>6.8286732400000003E-3</v>
      </c>
      <c r="F7547" s="45">
        <v>1.3380443100000001E-3</v>
      </c>
      <c r="G7547" s="45">
        <v>1.1679990999999999E-3</v>
      </c>
      <c r="H7547" s="45">
        <v>4.3226293300000001E-3</v>
      </c>
    </row>
    <row r="7548" spans="1:8" x14ac:dyDescent="0.35">
      <c r="A7548" s="45" t="s">
        <v>67</v>
      </c>
      <c r="B7548" s="45" t="s">
        <v>74</v>
      </c>
      <c r="C7548" s="45" t="s">
        <v>39</v>
      </c>
      <c r="D7548" s="45">
        <v>638</v>
      </c>
      <c r="E7548" s="45">
        <v>7.5640381399999998E-3</v>
      </c>
      <c r="F7548" s="45">
        <v>8.6130679000000004E-4</v>
      </c>
      <c r="G7548" s="45">
        <v>1.7593860099999999E-3</v>
      </c>
      <c r="H7548" s="45">
        <v>4.9433448499999998E-3</v>
      </c>
    </row>
    <row r="7549" spans="1:8" x14ac:dyDescent="0.35">
      <c r="A7549" s="45" t="s">
        <v>67</v>
      </c>
      <c r="B7549" s="45" t="s">
        <v>74</v>
      </c>
      <c r="C7549" s="45" t="s">
        <v>40</v>
      </c>
      <c r="D7549" s="45">
        <v>3403</v>
      </c>
      <c r="E7549" s="45">
        <v>6.2079752899999998E-3</v>
      </c>
      <c r="F7549" s="45">
        <v>1.5243321900000001E-3</v>
      </c>
      <c r="G7549" s="45">
        <v>6.0130402999999998E-4</v>
      </c>
      <c r="H7549" s="45">
        <v>4.0823385999999998E-3</v>
      </c>
    </row>
    <row r="7550" spans="1:8" x14ac:dyDescent="0.35">
      <c r="A7550" s="45" t="s">
        <v>67</v>
      </c>
      <c r="B7550" s="45" t="s">
        <v>74</v>
      </c>
      <c r="C7550" s="45" t="s">
        <v>41</v>
      </c>
      <c r="D7550" s="45">
        <v>838</v>
      </c>
      <c r="E7550" s="45">
        <v>7.4711750599999998E-3</v>
      </c>
      <c r="F7550" s="45">
        <v>1.08971679E-3</v>
      </c>
      <c r="G7550" s="45">
        <v>1.5847363499999999E-3</v>
      </c>
      <c r="H7550" s="45">
        <v>4.7967214500000003E-3</v>
      </c>
    </row>
    <row r="7551" spans="1:8" x14ac:dyDescent="0.35">
      <c r="A7551" s="45" t="s">
        <v>67</v>
      </c>
      <c r="B7551" s="45" t="s">
        <v>74</v>
      </c>
      <c r="C7551" s="45" t="s">
        <v>42</v>
      </c>
      <c r="D7551" s="45">
        <v>644</v>
      </c>
      <c r="E7551" s="45">
        <v>8.1326738799999999E-3</v>
      </c>
      <c r="F7551" s="45">
        <v>1.43969596E-3</v>
      </c>
      <c r="G7551" s="45">
        <v>1.63945656E-3</v>
      </c>
      <c r="H7551" s="45">
        <v>5.0535208799999997E-3</v>
      </c>
    </row>
    <row r="7552" spans="1:8" x14ac:dyDescent="0.35">
      <c r="A7552" s="45" t="s">
        <v>67</v>
      </c>
      <c r="B7552" s="45" t="s">
        <v>74</v>
      </c>
      <c r="C7552" s="45" t="s">
        <v>43</v>
      </c>
      <c r="D7552" s="45">
        <v>543</v>
      </c>
      <c r="E7552" s="45">
        <v>6.6705031399999998E-3</v>
      </c>
      <c r="F7552" s="45">
        <v>1.13679552E-3</v>
      </c>
      <c r="G7552" s="45">
        <v>1.5709405300000001E-3</v>
      </c>
      <c r="H7552" s="45">
        <v>3.9627666199999996E-3</v>
      </c>
    </row>
    <row r="7553" spans="1:8" x14ac:dyDescent="0.35">
      <c r="A7553" s="45" t="s">
        <v>67</v>
      </c>
      <c r="B7553" s="45" t="s">
        <v>74</v>
      </c>
      <c r="C7553" s="45" t="s">
        <v>44</v>
      </c>
      <c r="D7553" s="45">
        <v>773</v>
      </c>
      <c r="E7553" s="45">
        <v>7.8937278900000005E-3</v>
      </c>
      <c r="F7553" s="45">
        <v>9.8720989000000009E-4</v>
      </c>
      <c r="G7553" s="45">
        <v>1.4353646200000001E-3</v>
      </c>
      <c r="H7553" s="45">
        <v>5.4711529199999998E-3</v>
      </c>
    </row>
    <row r="7554" spans="1:8" x14ac:dyDescent="0.35">
      <c r="A7554" s="45" t="s">
        <v>67</v>
      </c>
      <c r="B7554" s="45" t="s">
        <v>74</v>
      </c>
      <c r="C7554" s="45" t="s">
        <v>45</v>
      </c>
      <c r="D7554" s="45">
        <v>1177</v>
      </c>
      <c r="E7554" s="45">
        <v>7.4838039199999996E-3</v>
      </c>
      <c r="F7554" s="45">
        <v>1.4392462E-3</v>
      </c>
      <c r="G7554" s="45">
        <v>1.7890448100000001E-3</v>
      </c>
      <c r="H7554" s="45">
        <v>4.2555124400000003E-3</v>
      </c>
    </row>
    <row r="7555" spans="1:8" x14ac:dyDescent="0.35">
      <c r="A7555" s="45" t="s">
        <v>67</v>
      </c>
      <c r="B7555" s="45" t="s">
        <v>74</v>
      </c>
      <c r="C7555" s="45" t="s">
        <v>46</v>
      </c>
      <c r="D7555" s="45">
        <v>614</v>
      </c>
      <c r="E7555" s="45">
        <v>7.0984510100000004E-3</v>
      </c>
      <c r="F7555" s="45">
        <v>1.0075662599999999E-3</v>
      </c>
      <c r="G7555" s="45">
        <v>1.6348094400000001E-3</v>
      </c>
      <c r="H7555" s="45">
        <v>4.4560748300000001E-3</v>
      </c>
    </row>
    <row r="7556" spans="1:8" x14ac:dyDescent="0.35">
      <c r="A7556" s="45" t="s">
        <v>67</v>
      </c>
      <c r="B7556" s="45" t="s">
        <v>74</v>
      </c>
      <c r="C7556" s="45" t="s">
        <v>47</v>
      </c>
      <c r="D7556" s="45">
        <v>464</v>
      </c>
      <c r="E7556" s="45">
        <v>6.5707562500000004E-3</v>
      </c>
      <c r="F7556" s="45">
        <v>3.3130764000000002E-4</v>
      </c>
      <c r="G7556" s="45">
        <v>1.4973956000000001E-3</v>
      </c>
      <c r="H7556" s="45">
        <v>4.7304785100000003E-3</v>
      </c>
    </row>
    <row r="7557" spans="1:8" x14ac:dyDescent="0.35">
      <c r="A7557" s="45" t="s">
        <v>67</v>
      </c>
      <c r="B7557" s="45" t="s">
        <v>74</v>
      </c>
      <c r="C7557" s="45" t="s">
        <v>48</v>
      </c>
      <c r="D7557" s="45">
        <v>3664</v>
      </c>
      <c r="E7557" s="45">
        <v>7.0357511400000001E-3</v>
      </c>
      <c r="F7557" s="45">
        <v>1.2037919099999999E-3</v>
      </c>
      <c r="G7557" s="45">
        <v>1.0746417999999999E-3</v>
      </c>
      <c r="H7557" s="45">
        <v>4.7573169499999998E-3</v>
      </c>
    </row>
    <row r="7558" spans="1:8" x14ac:dyDescent="0.35">
      <c r="A7558" s="45" t="s">
        <v>67</v>
      </c>
      <c r="B7558" s="45" t="s">
        <v>74</v>
      </c>
      <c r="C7558" s="45" t="s">
        <v>49</v>
      </c>
      <c r="D7558" s="45">
        <v>1415</v>
      </c>
      <c r="E7558" s="45">
        <v>7.7579339299999996E-3</v>
      </c>
      <c r="F7558" s="45">
        <v>1.37598949E-3</v>
      </c>
      <c r="G7558" s="45">
        <v>1.28833734E-3</v>
      </c>
      <c r="H7558" s="45">
        <v>5.0936066299999997E-3</v>
      </c>
    </row>
    <row r="7559" spans="1:8" x14ac:dyDescent="0.35">
      <c r="A7559" s="45" t="s">
        <v>67</v>
      </c>
      <c r="B7559" s="45" t="s">
        <v>74</v>
      </c>
      <c r="C7559" s="45" t="s">
        <v>50</v>
      </c>
      <c r="D7559" s="45">
        <v>717</v>
      </c>
      <c r="E7559" s="45">
        <v>8.0784290399999997E-3</v>
      </c>
      <c r="F7559" s="45">
        <v>8.1702930000000003E-4</v>
      </c>
      <c r="G7559" s="45">
        <v>2.24028529E-3</v>
      </c>
      <c r="H7559" s="45">
        <v>5.0211139700000003E-3</v>
      </c>
    </row>
    <row r="7560" spans="1:8" x14ac:dyDescent="0.35">
      <c r="A7560" s="45" t="s">
        <v>67</v>
      </c>
      <c r="B7560" s="45" t="s">
        <v>74</v>
      </c>
      <c r="C7560" s="45" t="s">
        <v>51</v>
      </c>
      <c r="D7560" s="45">
        <v>1068</v>
      </c>
      <c r="E7560" s="45">
        <v>7.71773974E-3</v>
      </c>
      <c r="F7560" s="45">
        <v>1.3433509599999999E-3</v>
      </c>
      <c r="G7560" s="45">
        <v>9.7539727000000003E-4</v>
      </c>
      <c r="H7560" s="45">
        <v>5.3989910299999996E-3</v>
      </c>
    </row>
    <row r="7561" spans="1:8" x14ac:dyDescent="0.35">
      <c r="A7561" s="45" t="s">
        <v>67</v>
      </c>
      <c r="B7561" s="45" t="s">
        <v>74</v>
      </c>
      <c r="C7561" s="45" t="s">
        <v>52</v>
      </c>
      <c r="D7561" s="45">
        <v>5022</v>
      </c>
      <c r="E7561" s="45">
        <v>5.7278573699999996E-3</v>
      </c>
      <c r="F7561" s="45">
        <v>9.4906692000000005E-4</v>
      </c>
      <c r="G7561" s="45">
        <v>4.9258470000000003E-4</v>
      </c>
      <c r="H7561" s="45">
        <v>4.2862052700000002E-3</v>
      </c>
    </row>
    <row r="7562" spans="1:8" x14ac:dyDescent="0.35">
      <c r="A7562" s="45" t="s">
        <v>67</v>
      </c>
      <c r="B7562" s="45" t="s">
        <v>74</v>
      </c>
      <c r="C7562" s="45" t="s">
        <v>53</v>
      </c>
      <c r="D7562" s="45">
        <v>558</v>
      </c>
      <c r="E7562" s="45">
        <v>6.2521984199999997E-3</v>
      </c>
      <c r="F7562" s="45">
        <v>7.5424358E-4</v>
      </c>
      <c r="G7562" s="45">
        <v>1.4637467599999999E-3</v>
      </c>
      <c r="H7562" s="45">
        <v>4.03420757E-3</v>
      </c>
    </row>
    <row r="7563" spans="1:8" x14ac:dyDescent="0.35">
      <c r="A7563" s="45" t="s">
        <v>67</v>
      </c>
      <c r="B7563" s="45" t="s">
        <v>74</v>
      </c>
      <c r="C7563" s="45" t="s">
        <v>54</v>
      </c>
      <c r="D7563" s="45">
        <v>5155</v>
      </c>
      <c r="E7563" s="45">
        <v>6.3893668699999996E-3</v>
      </c>
      <c r="F7563" s="45">
        <v>1.1426852999999999E-3</v>
      </c>
      <c r="G7563" s="45">
        <v>7.2599842999999996E-4</v>
      </c>
      <c r="H7563" s="45">
        <v>4.5206826599999998E-3</v>
      </c>
    </row>
    <row r="7564" spans="1:8" x14ac:dyDescent="0.35">
      <c r="A7564" s="45" t="s">
        <v>67</v>
      </c>
      <c r="B7564" s="45" t="s">
        <v>74</v>
      </c>
      <c r="C7564" s="45" t="s">
        <v>55</v>
      </c>
      <c r="D7564" s="45">
        <v>124</v>
      </c>
      <c r="E7564" s="45">
        <v>8.1163192100000003E-3</v>
      </c>
      <c r="F7564" s="45">
        <v>1.5341246199999999E-3</v>
      </c>
      <c r="G7564" s="45">
        <v>1.7268702800000001E-3</v>
      </c>
      <c r="H7564" s="45">
        <v>4.85532384E-3</v>
      </c>
    </row>
    <row r="7565" spans="1:8" x14ac:dyDescent="0.35">
      <c r="A7565" s="45" t="s">
        <v>67</v>
      </c>
      <c r="B7565" s="45" t="s">
        <v>74</v>
      </c>
      <c r="C7565" s="45" t="s">
        <v>56</v>
      </c>
      <c r="D7565" s="45">
        <v>5544</v>
      </c>
      <c r="E7565" s="45">
        <v>6.2724527200000001E-3</v>
      </c>
      <c r="F7565" s="45">
        <v>1.20762412E-3</v>
      </c>
      <c r="G7565" s="45">
        <v>1.00826362E-3</v>
      </c>
      <c r="H7565" s="45">
        <v>4.0565645000000001E-3</v>
      </c>
    </row>
    <row r="7566" spans="1:8" x14ac:dyDescent="0.35">
      <c r="A7566" s="45" t="s">
        <v>68</v>
      </c>
      <c r="B7566" s="45" t="s">
        <v>74</v>
      </c>
      <c r="C7566" s="45" t="s">
        <v>9</v>
      </c>
      <c r="D7566" s="45">
        <v>79893</v>
      </c>
      <c r="E7566" s="45">
        <v>6.5205236200000004E-3</v>
      </c>
      <c r="F7566" s="45">
        <v>1.1937572900000001E-3</v>
      </c>
      <c r="G7566" s="45">
        <v>1.1127363100000001E-3</v>
      </c>
      <c r="H7566" s="45">
        <v>4.2139589899999998E-3</v>
      </c>
    </row>
    <row r="7567" spans="1:8" x14ac:dyDescent="0.35">
      <c r="A7567" s="45" t="s">
        <v>68</v>
      </c>
      <c r="B7567" s="45" t="s">
        <v>74</v>
      </c>
      <c r="C7567" s="45" t="s">
        <v>14</v>
      </c>
      <c r="D7567" s="45">
        <v>1230</v>
      </c>
      <c r="E7567" s="45">
        <v>6.7871214799999999E-3</v>
      </c>
      <c r="F7567" s="45">
        <v>1.69736125E-3</v>
      </c>
      <c r="G7567" s="45">
        <v>1.0774331399999999E-3</v>
      </c>
      <c r="H7567" s="45">
        <v>4.0123266300000002E-3</v>
      </c>
    </row>
    <row r="7568" spans="1:8" x14ac:dyDescent="0.35">
      <c r="A7568" s="45" t="s">
        <v>68</v>
      </c>
      <c r="B7568" s="45" t="s">
        <v>74</v>
      </c>
      <c r="C7568" s="45" t="s">
        <v>15</v>
      </c>
      <c r="D7568" s="45">
        <v>773</v>
      </c>
      <c r="E7568" s="45">
        <v>7.1886227300000001E-3</v>
      </c>
      <c r="F7568" s="45">
        <v>1.25735146E-3</v>
      </c>
      <c r="G7568" s="45">
        <v>1.76140015E-3</v>
      </c>
      <c r="H7568" s="45">
        <v>4.1698706200000001E-3</v>
      </c>
    </row>
    <row r="7569" spans="1:8" x14ac:dyDescent="0.35">
      <c r="A7569" s="45" t="s">
        <v>68</v>
      </c>
      <c r="B7569" s="45" t="s">
        <v>74</v>
      </c>
      <c r="C7569" s="45" t="s">
        <v>16</v>
      </c>
      <c r="D7569" s="45">
        <v>882</v>
      </c>
      <c r="E7569" s="45">
        <v>5.9955144700000003E-3</v>
      </c>
      <c r="F7569" s="45">
        <v>9.5093721999999999E-4</v>
      </c>
      <c r="G7569" s="45">
        <v>6.7175535000000002E-4</v>
      </c>
      <c r="H7569" s="45">
        <v>4.3728214099999999E-3</v>
      </c>
    </row>
    <row r="7570" spans="1:8" x14ac:dyDescent="0.35">
      <c r="A7570" s="45" t="s">
        <v>68</v>
      </c>
      <c r="B7570" s="45" t="s">
        <v>74</v>
      </c>
      <c r="C7570" s="45" t="s">
        <v>17</v>
      </c>
      <c r="D7570" s="45">
        <v>908</v>
      </c>
      <c r="E7570" s="45">
        <v>7.1900618600000002E-3</v>
      </c>
      <c r="F7570" s="45">
        <v>1.0810794600000001E-3</v>
      </c>
      <c r="G7570" s="45">
        <v>1.1513397099999999E-3</v>
      </c>
      <c r="H7570" s="45">
        <v>4.95764221E-3</v>
      </c>
    </row>
    <row r="7571" spans="1:8" x14ac:dyDescent="0.35">
      <c r="A7571" s="45" t="s">
        <v>68</v>
      </c>
      <c r="B7571" s="45" t="s">
        <v>74</v>
      </c>
      <c r="C7571" s="45" t="s">
        <v>18</v>
      </c>
      <c r="D7571" s="45">
        <v>818</v>
      </c>
      <c r="E7571" s="45">
        <v>7.1778782900000001E-3</v>
      </c>
      <c r="F7571" s="45">
        <v>7.4938567000000002E-4</v>
      </c>
      <c r="G7571" s="45">
        <v>1.8074371499999999E-3</v>
      </c>
      <c r="H7571" s="45">
        <v>4.6210549599999999E-3</v>
      </c>
    </row>
    <row r="7572" spans="1:8" x14ac:dyDescent="0.35">
      <c r="A7572" s="45" t="s">
        <v>68</v>
      </c>
      <c r="B7572" s="45" t="s">
        <v>74</v>
      </c>
      <c r="C7572" s="45" t="s">
        <v>19</v>
      </c>
      <c r="D7572" s="45">
        <v>1358</v>
      </c>
      <c r="E7572" s="45">
        <v>6.9264268299999996E-3</v>
      </c>
      <c r="F7572" s="45">
        <v>1.3416974499999999E-3</v>
      </c>
      <c r="G7572" s="45">
        <v>1.2059023600000001E-3</v>
      </c>
      <c r="H7572" s="45">
        <v>4.3788265300000002E-3</v>
      </c>
    </row>
    <row r="7573" spans="1:8" x14ac:dyDescent="0.35">
      <c r="A7573" s="45" t="s">
        <v>68</v>
      </c>
      <c r="B7573" s="45" t="s">
        <v>74</v>
      </c>
      <c r="C7573" s="45" t="s">
        <v>20</v>
      </c>
      <c r="D7573" s="45">
        <v>1848</v>
      </c>
      <c r="E7573" s="45">
        <v>4.8725722100000004E-3</v>
      </c>
      <c r="F7573" s="45">
        <v>9.1302384999999997E-4</v>
      </c>
      <c r="G7573" s="45">
        <v>5.8075773999999997E-4</v>
      </c>
      <c r="H7573" s="45">
        <v>3.3787901499999998E-3</v>
      </c>
    </row>
    <row r="7574" spans="1:8" x14ac:dyDescent="0.35">
      <c r="A7574" s="45" t="s">
        <v>68</v>
      </c>
      <c r="B7574" s="45" t="s">
        <v>74</v>
      </c>
      <c r="C7574" s="45" t="s">
        <v>21</v>
      </c>
      <c r="D7574" s="45">
        <v>408</v>
      </c>
      <c r="E7574" s="45">
        <v>9.57411354E-3</v>
      </c>
      <c r="F7574" s="45">
        <v>1.66675153E-3</v>
      </c>
      <c r="G7574" s="45">
        <v>2.1167503999999998E-3</v>
      </c>
      <c r="H7574" s="45">
        <v>5.7906111399999996E-3</v>
      </c>
    </row>
    <row r="7575" spans="1:8" x14ac:dyDescent="0.35">
      <c r="A7575" s="45" t="s">
        <v>68</v>
      </c>
      <c r="B7575" s="45" t="s">
        <v>74</v>
      </c>
      <c r="C7575" s="45" t="s">
        <v>22</v>
      </c>
      <c r="D7575" s="45">
        <v>658</v>
      </c>
      <c r="E7575" s="45">
        <v>7.5277388300000001E-3</v>
      </c>
      <c r="F7575" s="45">
        <v>1.3783171900000001E-3</v>
      </c>
      <c r="G7575" s="45">
        <v>1.46088361E-3</v>
      </c>
      <c r="H7575" s="45">
        <v>4.68853754E-3</v>
      </c>
    </row>
    <row r="7576" spans="1:8" x14ac:dyDescent="0.35">
      <c r="A7576" s="45" t="s">
        <v>68</v>
      </c>
      <c r="B7576" s="45" t="s">
        <v>74</v>
      </c>
      <c r="C7576" s="45" t="s">
        <v>23</v>
      </c>
      <c r="D7576" s="45">
        <v>1088</v>
      </c>
      <c r="E7576" s="45">
        <v>7.4801068199999996E-3</v>
      </c>
      <c r="F7576" s="45">
        <v>1.4609393800000001E-3</v>
      </c>
      <c r="G7576" s="45">
        <v>1.8546706500000001E-3</v>
      </c>
      <c r="H7576" s="45">
        <v>4.1644962899999999E-3</v>
      </c>
    </row>
    <row r="7577" spans="1:8" x14ac:dyDescent="0.35">
      <c r="A7577" s="45" t="s">
        <v>68</v>
      </c>
      <c r="B7577" s="45" t="s">
        <v>74</v>
      </c>
      <c r="C7577" s="45" t="s">
        <v>24</v>
      </c>
      <c r="D7577" s="45">
        <v>1257</v>
      </c>
      <c r="E7577" s="45">
        <v>7.3053030299999999E-3</v>
      </c>
      <c r="F7577" s="45">
        <v>8.3328704999999996E-4</v>
      </c>
      <c r="G7577" s="45">
        <v>1.9618467500000002E-3</v>
      </c>
      <c r="H7577" s="45">
        <v>4.5101687399999998E-3</v>
      </c>
    </row>
    <row r="7578" spans="1:8" x14ac:dyDescent="0.35">
      <c r="A7578" s="45" t="s">
        <v>68</v>
      </c>
      <c r="B7578" s="45" t="s">
        <v>74</v>
      </c>
      <c r="C7578" s="45" t="s">
        <v>25</v>
      </c>
      <c r="D7578" s="45">
        <v>1335</v>
      </c>
      <c r="E7578" s="45">
        <v>7.7565193800000001E-3</v>
      </c>
      <c r="F7578" s="45">
        <v>1.1896064999999999E-3</v>
      </c>
      <c r="G7578" s="45">
        <v>1.77775154E-3</v>
      </c>
      <c r="H7578" s="45">
        <v>4.7891608799999997E-3</v>
      </c>
    </row>
    <row r="7579" spans="1:8" x14ac:dyDescent="0.35">
      <c r="A7579" s="45" t="s">
        <v>68</v>
      </c>
      <c r="B7579" s="45" t="s">
        <v>74</v>
      </c>
      <c r="C7579" s="45" t="s">
        <v>26</v>
      </c>
      <c r="D7579" s="45">
        <v>2181</v>
      </c>
      <c r="E7579" s="45">
        <v>6.4182987899999997E-3</v>
      </c>
      <c r="F7579" s="45">
        <v>7.8737111999999999E-4</v>
      </c>
      <c r="G7579" s="45">
        <v>1.1598854300000001E-3</v>
      </c>
      <c r="H7579" s="45">
        <v>4.4710417599999998E-3</v>
      </c>
    </row>
    <row r="7580" spans="1:8" x14ac:dyDescent="0.35">
      <c r="A7580" s="45" t="s">
        <v>68</v>
      </c>
      <c r="B7580" s="45" t="s">
        <v>74</v>
      </c>
      <c r="C7580" s="45" t="s">
        <v>27</v>
      </c>
      <c r="D7580" s="45">
        <v>699</v>
      </c>
      <c r="E7580" s="45">
        <v>6.9605882899999999E-3</v>
      </c>
      <c r="F7580" s="45">
        <v>1.1705045700000001E-3</v>
      </c>
      <c r="G7580" s="45">
        <v>1.70923715E-3</v>
      </c>
      <c r="H7580" s="45">
        <v>4.0808460799999996E-3</v>
      </c>
    </row>
    <row r="7581" spans="1:8" x14ac:dyDescent="0.35">
      <c r="A7581" s="45" t="s">
        <v>68</v>
      </c>
      <c r="B7581" s="45" t="s">
        <v>74</v>
      </c>
      <c r="C7581" s="45" t="s">
        <v>28</v>
      </c>
      <c r="D7581" s="45">
        <v>2103</v>
      </c>
      <c r="E7581" s="45">
        <v>7.0884569399999996E-3</v>
      </c>
      <c r="F7581" s="45">
        <v>1.02636641E-3</v>
      </c>
      <c r="G7581" s="45">
        <v>1.69087127E-3</v>
      </c>
      <c r="H7581" s="45">
        <v>4.3712187899999999E-3</v>
      </c>
    </row>
    <row r="7582" spans="1:8" x14ac:dyDescent="0.35">
      <c r="A7582" s="45" t="s">
        <v>68</v>
      </c>
      <c r="B7582" s="45" t="s">
        <v>74</v>
      </c>
      <c r="C7582" s="45" t="s">
        <v>29</v>
      </c>
      <c r="D7582" s="45">
        <v>562</v>
      </c>
      <c r="E7582" s="45">
        <v>7.2253935299999997E-3</v>
      </c>
      <c r="F7582" s="45">
        <v>1.2922389499999999E-3</v>
      </c>
      <c r="G7582" s="45">
        <v>1.8128251499999999E-3</v>
      </c>
      <c r="H7582" s="45">
        <v>4.1203289400000001E-3</v>
      </c>
    </row>
    <row r="7583" spans="1:8" x14ac:dyDescent="0.35">
      <c r="A7583" s="45" t="s">
        <v>68</v>
      </c>
      <c r="B7583" s="45" t="s">
        <v>74</v>
      </c>
      <c r="C7583" s="45" t="s">
        <v>30</v>
      </c>
      <c r="D7583" s="45">
        <v>8335</v>
      </c>
      <c r="E7583" s="45">
        <v>5.1874261700000004E-3</v>
      </c>
      <c r="F7583" s="45">
        <v>1.25779959E-3</v>
      </c>
      <c r="G7583" s="45">
        <v>8.1596990000000003E-4</v>
      </c>
      <c r="H7583" s="45">
        <v>3.1136561899999999E-3</v>
      </c>
    </row>
    <row r="7584" spans="1:8" x14ac:dyDescent="0.35">
      <c r="A7584" s="45" t="s">
        <v>68</v>
      </c>
      <c r="B7584" s="45" t="s">
        <v>74</v>
      </c>
      <c r="C7584" s="45" t="s">
        <v>31</v>
      </c>
      <c r="D7584" s="45">
        <v>6267</v>
      </c>
      <c r="E7584" s="45">
        <v>5.72548754E-3</v>
      </c>
      <c r="F7584" s="45">
        <v>1.2091497600000001E-3</v>
      </c>
      <c r="G7584" s="45">
        <v>6.3071568999999996E-4</v>
      </c>
      <c r="H7584" s="45">
        <v>3.8856216099999999E-3</v>
      </c>
    </row>
    <row r="7585" spans="1:8" x14ac:dyDescent="0.35">
      <c r="A7585" s="45" t="s">
        <v>68</v>
      </c>
      <c r="B7585" s="45" t="s">
        <v>74</v>
      </c>
      <c r="C7585" s="45" t="s">
        <v>159</v>
      </c>
      <c r="D7585" s="45">
        <v>1872</v>
      </c>
      <c r="E7585" s="45">
        <v>7.2398365799999998E-3</v>
      </c>
      <c r="F7585" s="45">
        <v>1.2619757000000001E-3</v>
      </c>
      <c r="G7585" s="45">
        <v>1.4297008700000001E-3</v>
      </c>
      <c r="H7585" s="45">
        <v>4.54815954E-3</v>
      </c>
    </row>
    <row r="7586" spans="1:8" x14ac:dyDescent="0.35">
      <c r="A7586" s="45" t="s">
        <v>68</v>
      </c>
      <c r="B7586" s="45" t="s">
        <v>74</v>
      </c>
      <c r="C7586" s="45" t="s">
        <v>33</v>
      </c>
      <c r="D7586" s="45">
        <v>647</v>
      </c>
      <c r="E7586" s="45">
        <v>8.5138492900000001E-3</v>
      </c>
      <c r="F7586" s="45">
        <v>1.5783313800000001E-3</v>
      </c>
      <c r="G7586" s="45">
        <v>2.0208652799999999E-3</v>
      </c>
      <c r="H7586" s="45">
        <v>4.9146521499999997E-3</v>
      </c>
    </row>
    <row r="7587" spans="1:8" x14ac:dyDescent="0.35">
      <c r="A7587" s="45" t="s">
        <v>68</v>
      </c>
      <c r="B7587" s="45" t="s">
        <v>74</v>
      </c>
      <c r="C7587" s="45" t="s">
        <v>34</v>
      </c>
      <c r="D7587" s="45">
        <v>1219</v>
      </c>
      <c r="E7587" s="45">
        <v>6.3698042499999996E-3</v>
      </c>
      <c r="F7587" s="45">
        <v>1.3514129500000001E-3</v>
      </c>
      <c r="G7587" s="45">
        <v>1.05155044E-3</v>
      </c>
      <c r="H7587" s="45">
        <v>3.9668403600000004E-3</v>
      </c>
    </row>
    <row r="7588" spans="1:8" x14ac:dyDescent="0.35">
      <c r="A7588" s="45" t="s">
        <v>68</v>
      </c>
      <c r="B7588" s="45" t="s">
        <v>74</v>
      </c>
      <c r="C7588" s="45" t="s">
        <v>35</v>
      </c>
      <c r="D7588" s="45">
        <v>2038</v>
      </c>
      <c r="E7588" s="45">
        <v>6.4659488100000002E-3</v>
      </c>
      <c r="F7588" s="45">
        <v>1.16271716E-3</v>
      </c>
      <c r="G7588" s="45">
        <v>1.09469817E-3</v>
      </c>
      <c r="H7588" s="45">
        <v>4.2085330000000004E-3</v>
      </c>
    </row>
    <row r="7589" spans="1:8" x14ac:dyDescent="0.35">
      <c r="A7589" s="45" t="s">
        <v>68</v>
      </c>
      <c r="B7589" s="45" t="s">
        <v>74</v>
      </c>
      <c r="C7589" s="45" t="s">
        <v>57</v>
      </c>
      <c r="D7589" s="45">
        <v>3</v>
      </c>
      <c r="E7589" s="45">
        <v>1.006558611E-2</v>
      </c>
      <c r="F7589" s="45">
        <v>2.4614194399999998E-3</v>
      </c>
      <c r="G7589" s="45">
        <v>3.8387342500000002E-3</v>
      </c>
      <c r="H7589" s="45">
        <v>3.7654319399999998E-3</v>
      </c>
    </row>
    <row r="7590" spans="1:8" x14ac:dyDescent="0.35">
      <c r="A7590" s="45" t="s">
        <v>68</v>
      </c>
      <c r="B7590" s="45" t="s">
        <v>74</v>
      </c>
      <c r="C7590" s="45" t="s">
        <v>36</v>
      </c>
      <c r="D7590" s="45">
        <v>2358</v>
      </c>
      <c r="E7590" s="45">
        <v>7.42213736E-3</v>
      </c>
      <c r="F7590" s="45">
        <v>1.15563032E-3</v>
      </c>
      <c r="G7590" s="45">
        <v>1.54256172E-3</v>
      </c>
      <c r="H7590" s="45">
        <v>4.72394485E-3</v>
      </c>
    </row>
    <row r="7591" spans="1:8" x14ac:dyDescent="0.35">
      <c r="A7591" s="45" t="s">
        <v>68</v>
      </c>
      <c r="B7591" s="45" t="s">
        <v>74</v>
      </c>
      <c r="C7591" s="45" t="s">
        <v>37</v>
      </c>
      <c r="D7591" s="45">
        <v>2784</v>
      </c>
      <c r="E7591" s="45">
        <v>5.7278734900000003E-3</v>
      </c>
      <c r="F7591" s="45">
        <v>1.2020488399999999E-3</v>
      </c>
      <c r="G7591" s="45">
        <v>1.00634555E-3</v>
      </c>
      <c r="H7591" s="45">
        <v>3.5194786200000001E-3</v>
      </c>
    </row>
    <row r="7592" spans="1:8" x14ac:dyDescent="0.35">
      <c r="A7592" s="45" t="s">
        <v>68</v>
      </c>
      <c r="B7592" s="45" t="s">
        <v>74</v>
      </c>
      <c r="C7592" s="45" t="s">
        <v>38</v>
      </c>
      <c r="D7592" s="45">
        <v>795</v>
      </c>
      <c r="E7592" s="45">
        <v>7.0239923000000003E-3</v>
      </c>
      <c r="F7592" s="45">
        <v>1.32308384E-3</v>
      </c>
      <c r="G7592" s="45">
        <v>1.23119007E-3</v>
      </c>
      <c r="H7592" s="45">
        <v>4.4697179099999996E-3</v>
      </c>
    </row>
    <row r="7593" spans="1:8" x14ac:dyDescent="0.35">
      <c r="A7593" s="45" t="s">
        <v>68</v>
      </c>
      <c r="B7593" s="45" t="s">
        <v>74</v>
      </c>
      <c r="C7593" s="45" t="s">
        <v>39</v>
      </c>
      <c r="D7593" s="45">
        <v>704</v>
      </c>
      <c r="E7593" s="45">
        <v>7.4037245100000001E-3</v>
      </c>
      <c r="F7593" s="45">
        <v>1.0101994300000001E-3</v>
      </c>
      <c r="G7593" s="45">
        <v>1.6321579399999999E-3</v>
      </c>
      <c r="H7593" s="45">
        <v>4.7613666800000003E-3</v>
      </c>
    </row>
    <row r="7594" spans="1:8" x14ac:dyDescent="0.35">
      <c r="A7594" s="45" t="s">
        <v>68</v>
      </c>
      <c r="B7594" s="45" t="s">
        <v>74</v>
      </c>
      <c r="C7594" s="45" t="s">
        <v>40</v>
      </c>
      <c r="D7594" s="45">
        <v>4230</v>
      </c>
      <c r="E7594" s="45">
        <v>6.0273479500000003E-3</v>
      </c>
      <c r="F7594" s="45">
        <v>1.4789639499999999E-3</v>
      </c>
      <c r="G7594" s="45">
        <v>6.1459404000000005E-4</v>
      </c>
      <c r="H7594" s="45">
        <v>3.9337894899999998E-3</v>
      </c>
    </row>
    <row r="7595" spans="1:8" x14ac:dyDescent="0.35">
      <c r="A7595" s="45" t="s">
        <v>68</v>
      </c>
      <c r="B7595" s="45" t="s">
        <v>74</v>
      </c>
      <c r="C7595" s="45" t="s">
        <v>41</v>
      </c>
      <c r="D7595" s="45">
        <v>751</v>
      </c>
      <c r="E7595" s="45">
        <v>7.7605011899999996E-3</v>
      </c>
      <c r="F7595" s="45">
        <v>1.2040579400000001E-3</v>
      </c>
      <c r="G7595" s="45">
        <v>1.7910992899999999E-3</v>
      </c>
      <c r="H7595" s="45">
        <v>4.7653434899999998E-3</v>
      </c>
    </row>
    <row r="7596" spans="1:8" x14ac:dyDescent="0.35">
      <c r="A7596" s="45" t="s">
        <v>68</v>
      </c>
      <c r="B7596" s="45" t="s">
        <v>74</v>
      </c>
      <c r="C7596" s="45" t="s">
        <v>42</v>
      </c>
      <c r="D7596" s="45">
        <v>667</v>
      </c>
      <c r="E7596" s="45">
        <v>8.6676450999999995E-3</v>
      </c>
      <c r="F7596" s="45">
        <v>1.44226474E-3</v>
      </c>
      <c r="G7596" s="45">
        <v>1.8934280599999999E-3</v>
      </c>
      <c r="H7596" s="45">
        <v>5.3319518499999998E-3</v>
      </c>
    </row>
    <row r="7597" spans="1:8" x14ac:dyDescent="0.35">
      <c r="A7597" s="45" t="s">
        <v>68</v>
      </c>
      <c r="B7597" s="45" t="s">
        <v>74</v>
      </c>
      <c r="C7597" s="45" t="s">
        <v>43</v>
      </c>
      <c r="D7597" s="45">
        <v>550</v>
      </c>
      <c r="E7597" s="45">
        <v>6.7558288700000002E-3</v>
      </c>
      <c r="F7597" s="45">
        <v>9.8364875999999994E-4</v>
      </c>
      <c r="G7597" s="45">
        <v>1.6878995899999999E-3</v>
      </c>
      <c r="H7597" s="45">
        <v>4.0842800599999998E-3</v>
      </c>
    </row>
    <row r="7598" spans="1:8" x14ac:dyDescent="0.35">
      <c r="A7598" s="45" t="s">
        <v>68</v>
      </c>
      <c r="B7598" s="45" t="s">
        <v>74</v>
      </c>
      <c r="C7598" s="45" t="s">
        <v>44</v>
      </c>
      <c r="D7598" s="45">
        <v>820</v>
      </c>
      <c r="E7598" s="45">
        <v>8.4866048900000008E-3</v>
      </c>
      <c r="F7598" s="45">
        <v>1.00661956E-3</v>
      </c>
      <c r="G7598" s="45">
        <v>1.50951307E-3</v>
      </c>
      <c r="H7598" s="45">
        <v>5.9704717500000002E-3</v>
      </c>
    </row>
    <row r="7599" spans="1:8" x14ac:dyDescent="0.35">
      <c r="A7599" s="45" t="s">
        <v>68</v>
      </c>
      <c r="B7599" s="45" t="s">
        <v>74</v>
      </c>
      <c r="C7599" s="45" t="s">
        <v>45</v>
      </c>
      <c r="D7599" s="45">
        <v>1221</v>
      </c>
      <c r="E7599" s="45">
        <v>7.64886074E-3</v>
      </c>
      <c r="F7599" s="45">
        <v>1.41533555E-3</v>
      </c>
      <c r="G7599" s="45">
        <v>1.7510879699999999E-3</v>
      </c>
      <c r="H7599" s="45">
        <v>4.4824367499999998E-3</v>
      </c>
    </row>
    <row r="7600" spans="1:8" x14ac:dyDescent="0.35">
      <c r="A7600" s="45" t="s">
        <v>68</v>
      </c>
      <c r="B7600" s="45" t="s">
        <v>74</v>
      </c>
      <c r="C7600" s="45" t="s">
        <v>46</v>
      </c>
      <c r="D7600" s="45">
        <v>524</v>
      </c>
      <c r="E7600" s="45">
        <v>7.1222078500000003E-3</v>
      </c>
      <c r="F7600" s="45">
        <v>1.05410193E-3</v>
      </c>
      <c r="G7600" s="45">
        <v>1.8038987099999999E-3</v>
      </c>
      <c r="H7600" s="45">
        <v>4.2642067000000002E-3</v>
      </c>
    </row>
    <row r="7601" spans="1:8" x14ac:dyDescent="0.35">
      <c r="A7601" s="45" t="s">
        <v>68</v>
      </c>
      <c r="B7601" s="45" t="s">
        <v>74</v>
      </c>
      <c r="C7601" s="45" t="s">
        <v>47</v>
      </c>
      <c r="D7601" s="45">
        <v>495</v>
      </c>
      <c r="E7601" s="45">
        <v>7.0470209000000001E-3</v>
      </c>
      <c r="F7601" s="45">
        <v>3.6375303999999997E-4</v>
      </c>
      <c r="G7601" s="45">
        <v>1.7635613300000001E-3</v>
      </c>
      <c r="H7601" s="45">
        <v>4.9083190500000002E-3</v>
      </c>
    </row>
    <row r="7602" spans="1:8" x14ac:dyDescent="0.35">
      <c r="A7602" s="45" t="s">
        <v>68</v>
      </c>
      <c r="B7602" s="45" t="s">
        <v>74</v>
      </c>
      <c r="C7602" s="45" t="s">
        <v>48</v>
      </c>
      <c r="D7602" s="45">
        <v>3901</v>
      </c>
      <c r="E7602" s="45">
        <v>7.1207285300000003E-3</v>
      </c>
      <c r="F7602" s="45">
        <v>1.2295990000000001E-3</v>
      </c>
      <c r="G7602" s="45">
        <v>1.1008689599999999E-3</v>
      </c>
      <c r="H7602" s="45">
        <v>4.7902600899999998E-3</v>
      </c>
    </row>
    <row r="7603" spans="1:8" x14ac:dyDescent="0.35">
      <c r="A7603" s="45" t="s">
        <v>68</v>
      </c>
      <c r="B7603" s="45" t="s">
        <v>74</v>
      </c>
      <c r="C7603" s="45" t="s">
        <v>49</v>
      </c>
      <c r="D7603" s="45">
        <v>1758</v>
      </c>
      <c r="E7603" s="45">
        <v>8.0001669899999999E-3</v>
      </c>
      <c r="F7603" s="45">
        <v>1.4632905899999999E-3</v>
      </c>
      <c r="G7603" s="45">
        <v>1.517191E-3</v>
      </c>
      <c r="H7603" s="45">
        <v>5.0196848999999998E-3</v>
      </c>
    </row>
    <row r="7604" spans="1:8" x14ac:dyDescent="0.35">
      <c r="A7604" s="45" t="s">
        <v>68</v>
      </c>
      <c r="B7604" s="45" t="s">
        <v>74</v>
      </c>
      <c r="C7604" s="45" t="s">
        <v>50</v>
      </c>
      <c r="D7604" s="45">
        <v>826</v>
      </c>
      <c r="E7604" s="45">
        <v>8.2877514199999995E-3</v>
      </c>
      <c r="F7604" s="45">
        <v>7.7826516E-4</v>
      </c>
      <c r="G7604" s="45">
        <v>2.5289489600000001E-3</v>
      </c>
      <c r="H7604" s="45">
        <v>4.9805368100000001E-3</v>
      </c>
    </row>
    <row r="7605" spans="1:8" x14ac:dyDescent="0.35">
      <c r="A7605" s="45" t="s">
        <v>68</v>
      </c>
      <c r="B7605" s="45" t="s">
        <v>74</v>
      </c>
      <c r="C7605" s="45" t="s">
        <v>51</v>
      </c>
      <c r="D7605" s="45">
        <v>1298</v>
      </c>
      <c r="E7605" s="45">
        <v>7.8144614700000007E-3</v>
      </c>
      <c r="F7605" s="45">
        <v>1.3805424700000001E-3</v>
      </c>
      <c r="G7605" s="45">
        <v>1.00903075E-3</v>
      </c>
      <c r="H7605" s="45">
        <v>5.4248877600000002E-3</v>
      </c>
    </row>
    <row r="7606" spans="1:8" x14ac:dyDescent="0.35">
      <c r="A7606" s="45" t="s">
        <v>68</v>
      </c>
      <c r="B7606" s="45" t="s">
        <v>74</v>
      </c>
      <c r="C7606" s="45" t="s">
        <v>52</v>
      </c>
      <c r="D7606" s="45">
        <v>4740</v>
      </c>
      <c r="E7606" s="45">
        <v>5.8431563999999997E-3</v>
      </c>
      <c r="F7606" s="45">
        <v>9.5531016000000002E-4</v>
      </c>
      <c r="G7606" s="45">
        <v>5.3719308000000005E-4</v>
      </c>
      <c r="H7606" s="45">
        <v>4.3506526899999998E-3</v>
      </c>
    </row>
    <row r="7607" spans="1:8" x14ac:dyDescent="0.35">
      <c r="A7607" s="45" t="s">
        <v>68</v>
      </c>
      <c r="B7607" s="45" t="s">
        <v>74</v>
      </c>
      <c r="C7607" s="45" t="s">
        <v>53</v>
      </c>
      <c r="D7607" s="45">
        <v>533</v>
      </c>
      <c r="E7607" s="45">
        <v>6.5356383400000002E-3</v>
      </c>
      <c r="F7607" s="45">
        <v>8.0981578E-4</v>
      </c>
      <c r="G7607" s="45">
        <v>1.5243031399999999E-3</v>
      </c>
      <c r="H7607" s="45">
        <v>4.2015189300000002E-3</v>
      </c>
    </row>
    <row r="7608" spans="1:8" x14ac:dyDescent="0.35">
      <c r="A7608" s="45" t="s">
        <v>68</v>
      </c>
      <c r="B7608" s="45" t="s">
        <v>74</v>
      </c>
      <c r="C7608" s="45" t="s">
        <v>54</v>
      </c>
      <c r="D7608" s="45">
        <v>5799</v>
      </c>
      <c r="E7608" s="45">
        <v>6.0976427100000001E-3</v>
      </c>
      <c r="F7608" s="45">
        <v>1.14409269E-3</v>
      </c>
      <c r="G7608" s="45">
        <v>7.0103058999999998E-4</v>
      </c>
      <c r="H7608" s="45">
        <v>4.2525189499999999E-3</v>
      </c>
    </row>
    <row r="7609" spans="1:8" x14ac:dyDescent="0.35">
      <c r="A7609" s="45" t="s">
        <v>68</v>
      </c>
      <c r="B7609" s="45" t="s">
        <v>74</v>
      </c>
      <c r="C7609" s="45" t="s">
        <v>55</v>
      </c>
      <c r="D7609" s="45">
        <v>694</v>
      </c>
      <c r="E7609" s="45">
        <v>7.1752085700000001E-3</v>
      </c>
      <c r="F7609" s="45">
        <v>1.2213481E-3</v>
      </c>
      <c r="G7609" s="45">
        <v>1.5957376899999999E-3</v>
      </c>
      <c r="H7609" s="45">
        <v>4.3581222899999996E-3</v>
      </c>
    </row>
    <row r="7610" spans="1:8" x14ac:dyDescent="0.35">
      <c r="A7610" s="45" t="s">
        <v>68</v>
      </c>
      <c r="B7610" s="45" t="s">
        <v>74</v>
      </c>
      <c r="C7610" s="45" t="s">
        <v>56</v>
      </c>
      <c r="D7610" s="45">
        <v>5956</v>
      </c>
      <c r="E7610" s="45">
        <v>6.4617376900000002E-3</v>
      </c>
      <c r="F7610" s="45">
        <v>1.2826096500000001E-3</v>
      </c>
      <c r="G7610" s="45">
        <v>1.06675201E-3</v>
      </c>
      <c r="H7610" s="45">
        <v>4.1123755500000001E-3</v>
      </c>
    </row>
    <row r="7611" spans="1:8" x14ac:dyDescent="0.35">
      <c r="A7611" s="45" t="s">
        <v>165</v>
      </c>
      <c r="B7611" s="45" t="s">
        <v>74</v>
      </c>
      <c r="C7611" s="45" t="s">
        <v>9</v>
      </c>
      <c r="D7611" s="45">
        <v>80171</v>
      </c>
      <c r="E7611" s="45">
        <v>6.3969346699999999E-3</v>
      </c>
      <c r="F7611" s="45">
        <v>1.1416031300000001E-3</v>
      </c>
      <c r="G7611" s="45">
        <v>1.0403994599999999E-3</v>
      </c>
      <c r="H7611" s="45">
        <v>4.2148690900000001E-3</v>
      </c>
    </row>
    <row r="7612" spans="1:8" x14ac:dyDescent="0.35">
      <c r="A7612" s="45" t="s">
        <v>165</v>
      </c>
      <c r="B7612" s="45" t="s">
        <v>74</v>
      </c>
      <c r="C7612" s="45" t="s">
        <v>14</v>
      </c>
      <c r="D7612" s="45">
        <v>1347</v>
      </c>
      <c r="E7612" s="45">
        <v>6.7358616999999999E-3</v>
      </c>
      <c r="F7612" s="45">
        <v>1.6646386E-3</v>
      </c>
      <c r="G7612" s="45">
        <v>1.06203062E-3</v>
      </c>
      <c r="H7612" s="45">
        <v>4.009192E-3</v>
      </c>
    </row>
    <row r="7613" spans="1:8" x14ac:dyDescent="0.35">
      <c r="A7613" s="45" t="s">
        <v>165</v>
      </c>
      <c r="B7613" s="45" t="s">
        <v>74</v>
      </c>
      <c r="C7613" s="45" t="s">
        <v>15</v>
      </c>
      <c r="D7613" s="45">
        <v>669</v>
      </c>
      <c r="E7613" s="45">
        <v>7.4642914099999997E-3</v>
      </c>
      <c r="F7613" s="45">
        <v>1.3239423499999999E-3</v>
      </c>
      <c r="G7613" s="45">
        <v>2.0141135500000001E-3</v>
      </c>
      <c r="H7613" s="45">
        <v>4.1262350199999997E-3</v>
      </c>
    </row>
    <row r="7614" spans="1:8" x14ac:dyDescent="0.35">
      <c r="A7614" s="45" t="s">
        <v>165</v>
      </c>
      <c r="B7614" s="45" t="s">
        <v>74</v>
      </c>
      <c r="C7614" s="45" t="s">
        <v>16</v>
      </c>
      <c r="D7614" s="45">
        <v>693</v>
      </c>
      <c r="E7614" s="45">
        <v>5.91854366E-3</v>
      </c>
      <c r="F7614" s="45">
        <v>9.9847660000000008E-4</v>
      </c>
      <c r="G7614" s="45">
        <v>6.2414798999999997E-4</v>
      </c>
      <c r="H7614" s="45">
        <v>4.2959186400000002E-3</v>
      </c>
    </row>
    <row r="7615" spans="1:8" x14ac:dyDescent="0.35">
      <c r="A7615" s="45" t="s">
        <v>165</v>
      </c>
      <c r="B7615" s="45" t="s">
        <v>74</v>
      </c>
      <c r="C7615" s="45" t="s">
        <v>17</v>
      </c>
      <c r="D7615" s="45">
        <v>732</v>
      </c>
      <c r="E7615" s="45">
        <v>7.2329580400000001E-3</v>
      </c>
      <c r="F7615" s="45">
        <v>1.0613044E-3</v>
      </c>
      <c r="G7615" s="45">
        <v>1.1930939E-3</v>
      </c>
      <c r="H7615" s="45">
        <v>4.9785592500000003E-3</v>
      </c>
    </row>
    <row r="7616" spans="1:8" x14ac:dyDescent="0.35">
      <c r="A7616" s="45" t="s">
        <v>165</v>
      </c>
      <c r="B7616" s="45" t="s">
        <v>74</v>
      </c>
      <c r="C7616" s="45" t="s">
        <v>18</v>
      </c>
      <c r="D7616" s="45">
        <v>898</v>
      </c>
      <c r="E7616" s="45">
        <v>7.0400914300000001E-3</v>
      </c>
      <c r="F7616" s="45">
        <v>7.4741684999999995E-4</v>
      </c>
      <c r="G7616" s="45">
        <v>1.6273816E-3</v>
      </c>
      <c r="H7616" s="45">
        <v>4.6652924900000003E-3</v>
      </c>
    </row>
    <row r="7617" spans="1:8" x14ac:dyDescent="0.35">
      <c r="A7617" s="45" t="s">
        <v>165</v>
      </c>
      <c r="B7617" s="45" t="s">
        <v>74</v>
      </c>
      <c r="C7617" s="45" t="s">
        <v>19</v>
      </c>
      <c r="D7617" s="45">
        <v>1374</v>
      </c>
      <c r="E7617" s="45">
        <v>6.77122057E-3</v>
      </c>
      <c r="F7617" s="45">
        <v>1.1769668400000001E-3</v>
      </c>
      <c r="G7617" s="45">
        <v>1.18229058E-3</v>
      </c>
      <c r="H7617" s="45">
        <v>4.4119626700000001E-3</v>
      </c>
    </row>
    <row r="7618" spans="1:8" x14ac:dyDescent="0.35">
      <c r="A7618" s="45" t="s">
        <v>165</v>
      </c>
      <c r="B7618" s="45" t="s">
        <v>74</v>
      </c>
      <c r="C7618" s="45" t="s">
        <v>20</v>
      </c>
      <c r="D7618" s="45">
        <v>2905</v>
      </c>
      <c r="E7618" s="45">
        <v>4.9474921099999999E-3</v>
      </c>
      <c r="F7618" s="45">
        <v>9.1928802000000001E-4</v>
      </c>
      <c r="G7618" s="45">
        <v>4.6133717E-4</v>
      </c>
      <c r="H7618" s="45">
        <v>3.5668664300000002E-3</v>
      </c>
    </row>
    <row r="7619" spans="1:8" x14ac:dyDescent="0.35">
      <c r="A7619" s="45" t="s">
        <v>165</v>
      </c>
      <c r="B7619" s="45" t="s">
        <v>74</v>
      </c>
      <c r="C7619" s="45" t="s">
        <v>21</v>
      </c>
      <c r="D7619" s="45">
        <v>536</v>
      </c>
      <c r="E7619" s="45">
        <v>9.8025926999999995E-3</v>
      </c>
      <c r="F7619" s="45">
        <v>1.44792508E-3</v>
      </c>
      <c r="G7619" s="45">
        <v>2.2614788300000001E-3</v>
      </c>
      <c r="H7619" s="45">
        <v>6.0931883499999997E-3</v>
      </c>
    </row>
    <row r="7620" spans="1:8" x14ac:dyDescent="0.35">
      <c r="A7620" s="45" t="s">
        <v>165</v>
      </c>
      <c r="B7620" s="45" t="s">
        <v>74</v>
      </c>
      <c r="C7620" s="45" t="s">
        <v>22</v>
      </c>
      <c r="D7620" s="45">
        <v>791</v>
      </c>
      <c r="E7620" s="45">
        <v>7.5831106800000004E-3</v>
      </c>
      <c r="F7620" s="45">
        <v>1.3087041699999999E-3</v>
      </c>
      <c r="G7620" s="45">
        <v>1.58844266E-3</v>
      </c>
      <c r="H7620" s="45">
        <v>4.6859633799999998E-3</v>
      </c>
    </row>
    <row r="7621" spans="1:8" x14ac:dyDescent="0.35">
      <c r="A7621" s="45" t="s">
        <v>165</v>
      </c>
      <c r="B7621" s="45" t="s">
        <v>74</v>
      </c>
      <c r="C7621" s="45" t="s">
        <v>23</v>
      </c>
      <c r="D7621" s="45">
        <v>1222</v>
      </c>
      <c r="E7621" s="45">
        <v>7.4892402200000003E-3</v>
      </c>
      <c r="F7621" s="45">
        <v>1.4371171200000001E-3</v>
      </c>
      <c r="G7621" s="45">
        <v>1.8551950199999999E-3</v>
      </c>
      <c r="H7621" s="45">
        <v>4.1969275999999998E-3</v>
      </c>
    </row>
    <row r="7622" spans="1:8" x14ac:dyDescent="0.35">
      <c r="A7622" s="45" t="s">
        <v>165</v>
      </c>
      <c r="B7622" s="45" t="s">
        <v>74</v>
      </c>
      <c r="C7622" s="45" t="s">
        <v>24</v>
      </c>
      <c r="D7622" s="45">
        <v>1176</v>
      </c>
      <c r="E7622" s="45">
        <v>7.1856790100000003E-3</v>
      </c>
      <c r="F7622" s="45">
        <v>8.7466905999999999E-4</v>
      </c>
      <c r="G7622" s="45">
        <v>1.78488733E-3</v>
      </c>
      <c r="H7622" s="45">
        <v>4.52612213E-3</v>
      </c>
    </row>
    <row r="7623" spans="1:8" x14ac:dyDescent="0.35">
      <c r="A7623" s="45" t="s">
        <v>165</v>
      </c>
      <c r="B7623" s="45" t="s">
        <v>74</v>
      </c>
      <c r="C7623" s="45" t="s">
        <v>25</v>
      </c>
      <c r="D7623" s="45">
        <v>1060</v>
      </c>
      <c r="E7623" s="45">
        <v>7.3619625400000001E-3</v>
      </c>
      <c r="F7623" s="45">
        <v>1.0422997299999999E-3</v>
      </c>
      <c r="G7623" s="45">
        <v>1.7527076500000001E-3</v>
      </c>
      <c r="H7623" s="45">
        <v>4.5669546999999996E-3</v>
      </c>
    </row>
    <row r="7624" spans="1:8" x14ac:dyDescent="0.35">
      <c r="A7624" s="45" t="s">
        <v>165</v>
      </c>
      <c r="B7624" s="45" t="s">
        <v>74</v>
      </c>
      <c r="C7624" s="45" t="s">
        <v>26</v>
      </c>
      <c r="D7624" s="45">
        <v>2998</v>
      </c>
      <c r="E7624" s="45">
        <v>6.2801162900000002E-3</v>
      </c>
      <c r="F7624" s="45">
        <v>7.9333729999999996E-4</v>
      </c>
      <c r="G7624" s="45">
        <v>1.1946542200000001E-3</v>
      </c>
      <c r="H7624" s="45">
        <v>4.2921242900000002E-3</v>
      </c>
    </row>
    <row r="7625" spans="1:8" x14ac:dyDescent="0.35">
      <c r="A7625" s="45" t="s">
        <v>165</v>
      </c>
      <c r="B7625" s="45" t="s">
        <v>74</v>
      </c>
      <c r="C7625" s="45" t="s">
        <v>27</v>
      </c>
      <c r="D7625" s="45">
        <v>641</v>
      </c>
      <c r="E7625" s="45">
        <v>6.6253897600000002E-3</v>
      </c>
      <c r="F7625" s="45">
        <v>1.1760773600000001E-3</v>
      </c>
      <c r="G7625" s="45">
        <v>1.4362141499999999E-3</v>
      </c>
      <c r="H7625" s="45">
        <v>4.0130977899999996E-3</v>
      </c>
    </row>
    <row r="7626" spans="1:8" x14ac:dyDescent="0.35">
      <c r="A7626" s="45" t="s">
        <v>165</v>
      </c>
      <c r="B7626" s="45" t="s">
        <v>74</v>
      </c>
      <c r="C7626" s="45" t="s">
        <v>28</v>
      </c>
      <c r="D7626" s="45">
        <v>1657</v>
      </c>
      <c r="E7626" s="45">
        <v>7.2002473000000004E-3</v>
      </c>
      <c r="F7626" s="45">
        <v>1.0720230600000001E-3</v>
      </c>
      <c r="G7626" s="45">
        <v>1.69136523E-3</v>
      </c>
      <c r="H7626" s="45">
        <v>4.4368585399999997E-3</v>
      </c>
    </row>
    <row r="7627" spans="1:8" x14ac:dyDescent="0.35">
      <c r="A7627" s="45" t="s">
        <v>165</v>
      </c>
      <c r="B7627" s="45" t="s">
        <v>74</v>
      </c>
      <c r="C7627" s="45" t="s">
        <v>29</v>
      </c>
      <c r="D7627" s="45">
        <v>541</v>
      </c>
      <c r="E7627" s="45">
        <v>7.0435833200000004E-3</v>
      </c>
      <c r="F7627" s="45">
        <v>1.16275563E-3</v>
      </c>
      <c r="G7627" s="45">
        <v>1.6608259099999999E-3</v>
      </c>
      <c r="H7627" s="45">
        <v>4.2200012899999998E-3</v>
      </c>
    </row>
    <row r="7628" spans="1:8" x14ac:dyDescent="0.35">
      <c r="A7628" s="45" t="s">
        <v>165</v>
      </c>
      <c r="B7628" s="45" t="s">
        <v>74</v>
      </c>
      <c r="C7628" s="45" t="s">
        <v>30</v>
      </c>
      <c r="D7628" s="45">
        <v>6638</v>
      </c>
      <c r="E7628" s="45">
        <v>5.1418213999999997E-3</v>
      </c>
      <c r="F7628" s="45">
        <v>1.2079648400000001E-3</v>
      </c>
      <c r="G7628" s="45">
        <v>8.0736553000000004E-4</v>
      </c>
      <c r="H7628" s="45">
        <v>3.12649055E-3</v>
      </c>
    </row>
    <row r="7629" spans="1:8" x14ac:dyDescent="0.35">
      <c r="A7629" s="45" t="s">
        <v>165</v>
      </c>
      <c r="B7629" s="45" t="s">
        <v>74</v>
      </c>
      <c r="C7629" s="45" t="s">
        <v>31</v>
      </c>
      <c r="D7629" s="45">
        <v>6398</v>
      </c>
      <c r="E7629" s="45">
        <v>5.6234512499999997E-3</v>
      </c>
      <c r="F7629" s="45">
        <v>1.0822806100000001E-3</v>
      </c>
      <c r="G7629" s="45">
        <v>6.3584299000000002E-4</v>
      </c>
      <c r="H7629" s="45">
        <v>3.9053271599999999E-3</v>
      </c>
    </row>
    <row r="7630" spans="1:8" x14ac:dyDescent="0.35">
      <c r="A7630" s="45" t="s">
        <v>165</v>
      </c>
      <c r="B7630" s="45" t="s">
        <v>74</v>
      </c>
      <c r="C7630" s="45" t="s">
        <v>159</v>
      </c>
      <c r="D7630" s="45">
        <v>1596</v>
      </c>
      <c r="E7630" s="45">
        <v>7.0396764999999997E-3</v>
      </c>
      <c r="F7630" s="45">
        <v>1.2782967699999999E-3</v>
      </c>
      <c r="G7630" s="45">
        <v>1.2513486199999999E-3</v>
      </c>
      <c r="H7630" s="45">
        <v>4.5100306200000001E-3</v>
      </c>
    </row>
    <row r="7631" spans="1:8" x14ac:dyDescent="0.35">
      <c r="A7631" s="45" t="s">
        <v>165</v>
      </c>
      <c r="B7631" s="45" t="s">
        <v>74</v>
      </c>
      <c r="C7631" s="45" t="s">
        <v>33</v>
      </c>
      <c r="D7631" s="45">
        <v>583</v>
      </c>
      <c r="E7631" s="45">
        <v>9.0180100700000005E-3</v>
      </c>
      <c r="F7631" s="45">
        <v>1.6764934699999999E-3</v>
      </c>
      <c r="G7631" s="45">
        <v>2.55018717E-3</v>
      </c>
      <c r="H7631" s="45">
        <v>4.7912892299999997E-3</v>
      </c>
    </row>
    <row r="7632" spans="1:8" x14ac:dyDescent="0.35">
      <c r="A7632" s="45" t="s">
        <v>165</v>
      </c>
      <c r="B7632" s="45" t="s">
        <v>74</v>
      </c>
      <c r="C7632" s="45" t="s">
        <v>34</v>
      </c>
      <c r="D7632" s="45">
        <v>946</v>
      </c>
      <c r="E7632" s="45">
        <v>6.2902153900000002E-3</v>
      </c>
      <c r="F7632" s="45">
        <v>1.20306726E-3</v>
      </c>
      <c r="G7632" s="45">
        <v>1.04380752E-3</v>
      </c>
      <c r="H7632" s="45">
        <v>4.0433401399999997E-3</v>
      </c>
    </row>
    <row r="7633" spans="1:8" x14ac:dyDescent="0.35">
      <c r="A7633" s="45" t="s">
        <v>165</v>
      </c>
      <c r="B7633" s="45" t="s">
        <v>74</v>
      </c>
      <c r="C7633" s="45" t="s">
        <v>35</v>
      </c>
      <c r="D7633" s="45">
        <v>2603</v>
      </c>
      <c r="E7633" s="45">
        <v>6.1822360700000004E-3</v>
      </c>
      <c r="F7633" s="45">
        <v>1.07257361E-3</v>
      </c>
      <c r="G7633" s="45">
        <v>9.8297790999999995E-4</v>
      </c>
      <c r="H7633" s="45">
        <v>4.12668407E-3</v>
      </c>
    </row>
    <row r="7634" spans="1:8" x14ac:dyDescent="0.35">
      <c r="A7634" s="45" t="s">
        <v>165</v>
      </c>
      <c r="B7634" s="45" t="s">
        <v>74</v>
      </c>
      <c r="C7634" s="45" t="s">
        <v>57</v>
      </c>
      <c r="D7634" s="45">
        <v>2</v>
      </c>
      <c r="E7634" s="45">
        <v>1.173032395E-2</v>
      </c>
      <c r="F7634" s="45">
        <v>1.0358795100000001E-3</v>
      </c>
      <c r="G7634" s="45">
        <v>6.4756940900000002E-3</v>
      </c>
      <c r="H7634" s="45">
        <v>4.2187496499999999E-3</v>
      </c>
    </row>
    <row r="7635" spans="1:8" x14ac:dyDescent="0.35">
      <c r="A7635" s="45" t="s">
        <v>165</v>
      </c>
      <c r="B7635" s="45" t="s">
        <v>74</v>
      </c>
      <c r="C7635" s="45" t="s">
        <v>36</v>
      </c>
      <c r="D7635" s="45">
        <v>1799</v>
      </c>
      <c r="E7635" s="45">
        <v>6.9766830499999998E-3</v>
      </c>
      <c r="F7635" s="45">
        <v>1.08452717E-3</v>
      </c>
      <c r="G7635" s="45">
        <v>1.40985581E-3</v>
      </c>
      <c r="H7635" s="45">
        <v>4.4822995999999997E-3</v>
      </c>
    </row>
    <row r="7636" spans="1:8" x14ac:dyDescent="0.35">
      <c r="A7636" s="45" t="s">
        <v>165</v>
      </c>
      <c r="B7636" s="45" t="s">
        <v>74</v>
      </c>
      <c r="C7636" s="45" t="s">
        <v>37</v>
      </c>
      <c r="D7636" s="45">
        <v>2896</v>
      </c>
      <c r="E7636" s="45">
        <v>5.5414953799999998E-3</v>
      </c>
      <c r="F7636" s="45">
        <v>1.0782270699999999E-3</v>
      </c>
      <c r="G7636" s="45">
        <v>8.2422091000000002E-4</v>
      </c>
      <c r="H7636" s="45">
        <v>3.6390468999999998E-3</v>
      </c>
    </row>
    <row r="7637" spans="1:8" x14ac:dyDescent="0.35">
      <c r="A7637" s="45" t="s">
        <v>165</v>
      </c>
      <c r="B7637" s="45" t="s">
        <v>74</v>
      </c>
      <c r="C7637" s="45" t="s">
        <v>38</v>
      </c>
      <c r="D7637" s="45">
        <v>758</v>
      </c>
      <c r="E7637" s="45">
        <v>6.7602668000000003E-3</v>
      </c>
      <c r="F7637" s="45">
        <v>1.29148625E-3</v>
      </c>
      <c r="G7637" s="45">
        <v>1.19132011E-3</v>
      </c>
      <c r="H7637" s="45">
        <v>4.2774599499999996E-3</v>
      </c>
    </row>
    <row r="7638" spans="1:8" x14ac:dyDescent="0.35">
      <c r="A7638" s="45" t="s">
        <v>165</v>
      </c>
      <c r="B7638" s="45" t="s">
        <v>74</v>
      </c>
      <c r="C7638" s="45" t="s">
        <v>39</v>
      </c>
      <c r="D7638" s="45">
        <v>729</v>
      </c>
      <c r="E7638" s="45">
        <v>7.3680489699999999E-3</v>
      </c>
      <c r="F7638" s="45">
        <v>9.2429038999999999E-4</v>
      </c>
      <c r="G7638" s="45">
        <v>1.84502465E-3</v>
      </c>
      <c r="H7638" s="45">
        <v>4.5987334299999998E-3</v>
      </c>
    </row>
    <row r="7639" spans="1:8" x14ac:dyDescent="0.35">
      <c r="A7639" s="45" t="s">
        <v>165</v>
      </c>
      <c r="B7639" s="45" t="s">
        <v>74</v>
      </c>
      <c r="C7639" s="45" t="s">
        <v>40</v>
      </c>
      <c r="D7639" s="45">
        <v>4767</v>
      </c>
      <c r="E7639" s="45">
        <v>6.1677235600000003E-3</v>
      </c>
      <c r="F7639" s="45">
        <v>1.5513165900000001E-3</v>
      </c>
      <c r="G7639" s="45">
        <v>6.3760328999999997E-4</v>
      </c>
      <c r="H7639" s="45">
        <v>3.9788031999999996E-3</v>
      </c>
    </row>
    <row r="7640" spans="1:8" x14ac:dyDescent="0.35">
      <c r="A7640" s="45" t="s">
        <v>165</v>
      </c>
      <c r="B7640" s="45" t="s">
        <v>74</v>
      </c>
      <c r="C7640" s="45" t="s">
        <v>41</v>
      </c>
      <c r="D7640" s="45">
        <v>703</v>
      </c>
      <c r="E7640" s="45">
        <v>7.2603028299999999E-3</v>
      </c>
      <c r="F7640" s="45">
        <v>1.11998489E-3</v>
      </c>
      <c r="G7640" s="45">
        <v>1.7188896999999999E-3</v>
      </c>
      <c r="H7640" s="45">
        <v>4.4214277699999999E-3</v>
      </c>
    </row>
    <row r="7641" spans="1:8" x14ac:dyDescent="0.35">
      <c r="A7641" s="45" t="s">
        <v>165</v>
      </c>
      <c r="B7641" s="45" t="s">
        <v>74</v>
      </c>
      <c r="C7641" s="45" t="s">
        <v>42</v>
      </c>
      <c r="D7641" s="45">
        <v>678</v>
      </c>
      <c r="E7641" s="45">
        <v>7.9596338899999997E-3</v>
      </c>
      <c r="F7641" s="45">
        <v>1.32767239E-3</v>
      </c>
      <c r="G7641" s="45">
        <v>1.6731021600000001E-3</v>
      </c>
      <c r="H7641" s="45">
        <v>4.95885887E-3</v>
      </c>
    </row>
    <row r="7642" spans="1:8" x14ac:dyDescent="0.35">
      <c r="A7642" s="45" t="s">
        <v>165</v>
      </c>
      <c r="B7642" s="45" t="s">
        <v>74</v>
      </c>
      <c r="C7642" s="45" t="s">
        <v>43</v>
      </c>
      <c r="D7642" s="45">
        <v>649</v>
      </c>
      <c r="E7642" s="45">
        <v>6.7515013600000003E-3</v>
      </c>
      <c r="F7642" s="45">
        <v>1.0882302300000001E-3</v>
      </c>
      <c r="G7642" s="45">
        <v>1.58001244E-3</v>
      </c>
      <c r="H7642" s="45">
        <v>4.0832581900000003E-3</v>
      </c>
    </row>
    <row r="7643" spans="1:8" x14ac:dyDescent="0.35">
      <c r="A7643" s="45" t="s">
        <v>165</v>
      </c>
      <c r="B7643" s="45" t="s">
        <v>74</v>
      </c>
      <c r="C7643" s="45" t="s">
        <v>44</v>
      </c>
      <c r="D7643" s="45">
        <v>1102</v>
      </c>
      <c r="E7643" s="45">
        <v>8.1606777299999995E-3</v>
      </c>
      <c r="F7643" s="45">
        <v>1.0001068900000001E-3</v>
      </c>
      <c r="G7643" s="45">
        <v>1.3315014E-3</v>
      </c>
      <c r="H7643" s="45">
        <v>5.8290689500000003E-3</v>
      </c>
    </row>
    <row r="7644" spans="1:8" x14ac:dyDescent="0.35">
      <c r="A7644" s="45" t="s">
        <v>165</v>
      </c>
      <c r="B7644" s="45" t="s">
        <v>74</v>
      </c>
      <c r="C7644" s="45" t="s">
        <v>45</v>
      </c>
      <c r="D7644" s="45">
        <v>1474</v>
      </c>
      <c r="E7644" s="45">
        <v>7.3361959899999997E-3</v>
      </c>
      <c r="F7644" s="45">
        <v>1.3144423800000001E-3</v>
      </c>
      <c r="G7644" s="45">
        <v>1.6108925799999999E-3</v>
      </c>
      <c r="H7644" s="45">
        <v>4.4108605500000004E-3</v>
      </c>
    </row>
    <row r="7645" spans="1:8" x14ac:dyDescent="0.35">
      <c r="A7645" s="45" t="s">
        <v>165</v>
      </c>
      <c r="B7645" s="45" t="s">
        <v>74</v>
      </c>
      <c r="C7645" s="45" t="s">
        <v>46</v>
      </c>
      <c r="D7645" s="45">
        <v>476</v>
      </c>
      <c r="E7645" s="45">
        <v>7.40845272E-3</v>
      </c>
      <c r="F7645" s="45">
        <v>1.01489529E-3</v>
      </c>
      <c r="G7645" s="45">
        <v>1.8033912699999999E-3</v>
      </c>
      <c r="H7645" s="45">
        <v>4.5901656800000001E-3</v>
      </c>
    </row>
    <row r="7646" spans="1:8" x14ac:dyDescent="0.35">
      <c r="A7646" s="45" t="s">
        <v>165</v>
      </c>
      <c r="B7646" s="45" t="s">
        <v>74</v>
      </c>
      <c r="C7646" s="45" t="s">
        <v>47</v>
      </c>
      <c r="D7646" s="45">
        <v>438</v>
      </c>
      <c r="E7646" s="45">
        <v>7.0474217500000004E-3</v>
      </c>
      <c r="F7646" s="45">
        <v>3.4069504999999998E-4</v>
      </c>
      <c r="G7646" s="45">
        <v>1.56564432E-3</v>
      </c>
      <c r="H7646" s="45">
        <v>5.1297192300000004E-3</v>
      </c>
    </row>
    <row r="7647" spans="1:8" x14ac:dyDescent="0.35">
      <c r="A7647" s="45" t="s">
        <v>165</v>
      </c>
      <c r="B7647" s="45" t="s">
        <v>74</v>
      </c>
      <c r="C7647" s="45" t="s">
        <v>48</v>
      </c>
      <c r="D7647" s="45">
        <v>4169</v>
      </c>
      <c r="E7647" s="45">
        <v>6.8355496299999999E-3</v>
      </c>
      <c r="F7647" s="45">
        <v>1.11464778E-3</v>
      </c>
      <c r="G7647" s="45">
        <v>9.5245526999999995E-4</v>
      </c>
      <c r="H7647" s="45">
        <v>4.7684460999999996E-3</v>
      </c>
    </row>
    <row r="7648" spans="1:8" x14ac:dyDescent="0.35">
      <c r="A7648" s="45" t="s">
        <v>165</v>
      </c>
      <c r="B7648" s="45" t="s">
        <v>74</v>
      </c>
      <c r="C7648" s="45" t="s">
        <v>49</v>
      </c>
      <c r="D7648" s="45">
        <v>1564</v>
      </c>
      <c r="E7648" s="45">
        <v>8.1796435999999997E-3</v>
      </c>
      <c r="F7648" s="45">
        <v>1.4203251399999999E-3</v>
      </c>
      <c r="G7648" s="45">
        <v>1.39182657E-3</v>
      </c>
      <c r="H7648" s="45">
        <v>5.3674839999999996E-3</v>
      </c>
    </row>
    <row r="7649" spans="1:8" x14ac:dyDescent="0.35">
      <c r="A7649" s="45" t="s">
        <v>165</v>
      </c>
      <c r="B7649" s="45" t="s">
        <v>74</v>
      </c>
      <c r="C7649" s="45" t="s">
        <v>50</v>
      </c>
      <c r="D7649" s="45">
        <v>608</v>
      </c>
      <c r="E7649" s="45">
        <v>8.0582584899999993E-3</v>
      </c>
      <c r="F7649" s="45">
        <v>7.8395291999999999E-4</v>
      </c>
      <c r="G7649" s="45">
        <v>2.3719425300000002E-3</v>
      </c>
      <c r="H7649" s="45">
        <v>4.90236253E-3</v>
      </c>
    </row>
    <row r="7650" spans="1:8" x14ac:dyDescent="0.35">
      <c r="A7650" s="45" t="s">
        <v>165</v>
      </c>
      <c r="B7650" s="45" t="s">
        <v>74</v>
      </c>
      <c r="C7650" s="45" t="s">
        <v>51</v>
      </c>
      <c r="D7650" s="45">
        <v>800</v>
      </c>
      <c r="E7650" s="45">
        <v>7.4942127299999998E-3</v>
      </c>
      <c r="F7650" s="45">
        <v>1.26329548E-3</v>
      </c>
      <c r="G7650" s="45">
        <v>9.4442973999999996E-4</v>
      </c>
      <c r="H7650" s="45">
        <v>5.2864870400000001E-3</v>
      </c>
    </row>
    <row r="7651" spans="1:8" x14ac:dyDescent="0.35">
      <c r="A7651" s="45" t="s">
        <v>165</v>
      </c>
      <c r="B7651" s="45" t="s">
        <v>74</v>
      </c>
      <c r="C7651" s="45" t="s">
        <v>52</v>
      </c>
      <c r="D7651" s="45">
        <v>6566</v>
      </c>
      <c r="E7651" s="45">
        <v>5.4295237599999999E-3</v>
      </c>
      <c r="F7651" s="45">
        <v>9.2691457000000004E-4</v>
      </c>
      <c r="G7651" s="45">
        <v>4.7915691E-4</v>
      </c>
      <c r="H7651" s="45">
        <v>4.0234518000000002E-3</v>
      </c>
    </row>
    <row r="7652" spans="1:8" x14ac:dyDescent="0.35">
      <c r="A7652" s="45" t="s">
        <v>165</v>
      </c>
      <c r="B7652" s="45" t="s">
        <v>74</v>
      </c>
      <c r="C7652" s="45" t="s">
        <v>53</v>
      </c>
      <c r="D7652" s="45">
        <v>459</v>
      </c>
      <c r="E7652" s="45">
        <v>6.4820612E-3</v>
      </c>
      <c r="F7652" s="45">
        <v>8.0879807000000005E-4</v>
      </c>
      <c r="G7652" s="45">
        <v>1.37411217E-3</v>
      </c>
      <c r="H7652" s="45">
        <v>4.2991505100000004E-3</v>
      </c>
    </row>
    <row r="7653" spans="1:8" x14ac:dyDescent="0.35">
      <c r="A7653" s="45" t="s">
        <v>165</v>
      </c>
      <c r="B7653" s="45" t="s">
        <v>74</v>
      </c>
      <c r="C7653" s="45" t="s">
        <v>54</v>
      </c>
      <c r="D7653" s="45">
        <v>5091</v>
      </c>
      <c r="E7653" s="45">
        <v>6.58351996E-3</v>
      </c>
      <c r="F7653" s="45">
        <v>1.2266788300000001E-3</v>
      </c>
      <c r="G7653" s="45">
        <v>7.1718995999999998E-4</v>
      </c>
      <c r="H7653" s="45">
        <v>4.6396507100000001E-3</v>
      </c>
    </row>
    <row r="7654" spans="1:8" x14ac:dyDescent="0.35">
      <c r="A7654" s="45" t="s">
        <v>165</v>
      </c>
      <c r="B7654" s="45" t="s">
        <v>74</v>
      </c>
      <c r="C7654" s="45" t="s">
        <v>55</v>
      </c>
      <c r="D7654" s="45">
        <v>572</v>
      </c>
      <c r="E7654" s="45">
        <v>6.9827883800000004E-3</v>
      </c>
      <c r="F7654" s="45">
        <v>1.2089036899999999E-3</v>
      </c>
      <c r="G7654" s="45">
        <v>1.4073626600000001E-3</v>
      </c>
      <c r="H7654" s="45">
        <v>4.3665215400000004E-3</v>
      </c>
    </row>
    <row r="7655" spans="1:8" x14ac:dyDescent="0.35">
      <c r="A7655" s="45" t="s">
        <v>165</v>
      </c>
      <c r="B7655" s="45" t="s">
        <v>74</v>
      </c>
      <c r="C7655" s="45" t="s">
        <v>56</v>
      </c>
      <c r="D7655" s="45">
        <v>5867</v>
      </c>
      <c r="E7655" s="45">
        <v>6.3275561200000002E-3</v>
      </c>
      <c r="F7655" s="45">
        <v>1.1760693E-3</v>
      </c>
      <c r="G7655" s="45">
        <v>1.02103945E-3</v>
      </c>
      <c r="H7655" s="45">
        <v>4.1304468900000002E-3</v>
      </c>
    </row>
    <row r="7656" spans="1:8" x14ac:dyDescent="0.35">
      <c r="A7656" s="45" t="s">
        <v>166</v>
      </c>
      <c r="B7656" s="45" t="s">
        <v>74</v>
      </c>
      <c r="C7656" s="45" t="s">
        <v>9</v>
      </c>
      <c r="D7656" s="45">
        <v>101560</v>
      </c>
      <c r="E7656" s="45">
        <v>6.7905273699999996E-3</v>
      </c>
      <c r="F7656" s="45">
        <v>1.21309754E-3</v>
      </c>
      <c r="G7656" s="45">
        <v>1.06391689E-3</v>
      </c>
      <c r="H7656" s="45">
        <v>4.5126871399999999E-3</v>
      </c>
    </row>
    <row r="7657" spans="1:8" x14ac:dyDescent="0.35">
      <c r="A7657" s="45" t="s">
        <v>166</v>
      </c>
      <c r="B7657" s="45" t="s">
        <v>74</v>
      </c>
      <c r="C7657" s="45" t="s">
        <v>14</v>
      </c>
      <c r="D7657" s="45">
        <v>1674</v>
      </c>
      <c r="E7657" s="45">
        <v>6.8956242900000001E-3</v>
      </c>
      <c r="F7657" s="45">
        <v>1.7751128800000001E-3</v>
      </c>
      <c r="G7657" s="45">
        <v>1.0306593000000001E-3</v>
      </c>
      <c r="H7657" s="45">
        <v>4.0898516200000004E-3</v>
      </c>
    </row>
    <row r="7658" spans="1:8" x14ac:dyDescent="0.35">
      <c r="A7658" s="45" t="s">
        <v>166</v>
      </c>
      <c r="B7658" s="45" t="s">
        <v>74</v>
      </c>
      <c r="C7658" s="45" t="s">
        <v>15</v>
      </c>
      <c r="D7658" s="45">
        <v>978</v>
      </c>
      <c r="E7658" s="45">
        <v>7.5972906199999997E-3</v>
      </c>
      <c r="F7658" s="45">
        <v>1.38450991E-3</v>
      </c>
      <c r="G7658" s="45">
        <v>1.8258395299999999E-3</v>
      </c>
      <c r="H7658" s="45">
        <v>4.3869407100000004E-3</v>
      </c>
    </row>
    <row r="7659" spans="1:8" x14ac:dyDescent="0.35">
      <c r="A7659" s="45" t="s">
        <v>166</v>
      </c>
      <c r="B7659" s="45" t="s">
        <v>74</v>
      </c>
      <c r="C7659" s="45" t="s">
        <v>16</v>
      </c>
      <c r="D7659" s="45">
        <v>1104</v>
      </c>
      <c r="E7659" s="45">
        <v>6.4421461600000004E-3</v>
      </c>
      <c r="F7659" s="45">
        <v>1.08194504E-3</v>
      </c>
      <c r="G7659" s="45">
        <v>6.1538615000000004E-4</v>
      </c>
      <c r="H7659" s="45">
        <v>4.7448144999999997E-3</v>
      </c>
    </row>
    <row r="7660" spans="1:8" x14ac:dyDescent="0.35">
      <c r="A7660" s="45" t="s">
        <v>166</v>
      </c>
      <c r="B7660" s="45" t="s">
        <v>74</v>
      </c>
      <c r="C7660" s="45" t="s">
        <v>17</v>
      </c>
      <c r="D7660" s="45">
        <v>989</v>
      </c>
      <c r="E7660" s="45">
        <v>7.87262876E-3</v>
      </c>
      <c r="F7660" s="45">
        <v>1.1079979199999999E-3</v>
      </c>
      <c r="G7660" s="45">
        <v>1.1562720000000001E-3</v>
      </c>
      <c r="H7660" s="45">
        <v>5.6083583700000002E-3</v>
      </c>
    </row>
    <row r="7661" spans="1:8" x14ac:dyDescent="0.35">
      <c r="A7661" s="45" t="s">
        <v>166</v>
      </c>
      <c r="B7661" s="45" t="s">
        <v>74</v>
      </c>
      <c r="C7661" s="45" t="s">
        <v>18</v>
      </c>
      <c r="D7661" s="45">
        <v>1138</v>
      </c>
      <c r="E7661" s="45">
        <v>7.8503138199999996E-3</v>
      </c>
      <c r="F7661" s="45">
        <v>7.8242955000000004E-4</v>
      </c>
      <c r="G7661" s="45">
        <v>1.5940081000000001E-3</v>
      </c>
      <c r="H7661" s="45">
        <v>5.4738757200000002E-3</v>
      </c>
    </row>
    <row r="7662" spans="1:8" x14ac:dyDescent="0.35">
      <c r="A7662" s="45" t="s">
        <v>166</v>
      </c>
      <c r="B7662" s="45" t="s">
        <v>74</v>
      </c>
      <c r="C7662" s="45" t="s">
        <v>19</v>
      </c>
      <c r="D7662" s="45">
        <v>1642</v>
      </c>
      <c r="E7662" s="45">
        <v>7.1543212199999999E-3</v>
      </c>
      <c r="F7662" s="45">
        <v>1.36779874E-3</v>
      </c>
      <c r="G7662" s="45">
        <v>1.20483832E-3</v>
      </c>
      <c r="H7662" s="45">
        <v>4.5816836800000003E-3</v>
      </c>
    </row>
    <row r="7663" spans="1:8" x14ac:dyDescent="0.35">
      <c r="A7663" s="45" t="s">
        <v>166</v>
      </c>
      <c r="B7663" s="45" t="s">
        <v>74</v>
      </c>
      <c r="C7663" s="45" t="s">
        <v>20</v>
      </c>
      <c r="D7663" s="45">
        <v>3211</v>
      </c>
      <c r="E7663" s="45">
        <v>5.1436646300000001E-3</v>
      </c>
      <c r="F7663" s="45">
        <v>8.3628157999999998E-4</v>
      </c>
      <c r="G7663" s="45">
        <v>5.7822045999999995E-4</v>
      </c>
      <c r="H7663" s="45">
        <v>3.7291620999999999E-3</v>
      </c>
    </row>
    <row r="7664" spans="1:8" x14ac:dyDescent="0.35">
      <c r="A7664" s="45" t="s">
        <v>166</v>
      </c>
      <c r="B7664" s="45" t="s">
        <v>74</v>
      </c>
      <c r="C7664" s="45" t="s">
        <v>21</v>
      </c>
      <c r="D7664" s="45">
        <v>666</v>
      </c>
      <c r="E7664" s="45">
        <v>9.8728761000000005E-3</v>
      </c>
      <c r="F7664" s="45">
        <v>1.41254078E-3</v>
      </c>
      <c r="G7664" s="45">
        <v>2.1115210099999998E-3</v>
      </c>
      <c r="H7664" s="45">
        <v>6.3488138500000001E-3</v>
      </c>
    </row>
    <row r="7665" spans="1:8" x14ac:dyDescent="0.35">
      <c r="A7665" s="45" t="s">
        <v>166</v>
      </c>
      <c r="B7665" s="45" t="s">
        <v>74</v>
      </c>
      <c r="C7665" s="45" t="s">
        <v>22</v>
      </c>
      <c r="D7665" s="45">
        <v>500</v>
      </c>
      <c r="E7665" s="45">
        <v>7.1939117900000002E-3</v>
      </c>
      <c r="F7665" s="45">
        <v>1.2119673499999999E-3</v>
      </c>
      <c r="G7665" s="45">
        <v>1.49219884E-3</v>
      </c>
      <c r="H7665" s="45">
        <v>4.4897451400000002E-3</v>
      </c>
    </row>
    <row r="7666" spans="1:8" x14ac:dyDescent="0.35">
      <c r="A7666" s="45" t="s">
        <v>166</v>
      </c>
      <c r="B7666" s="45" t="s">
        <v>74</v>
      </c>
      <c r="C7666" s="45" t="s">
        <v>23</v>
      </c>
      <c r="D7666" s="45">
        <v>1509</v>
      </c>
      <c r="E7666" s="45">
        <v>7.9347600200000007E-3</v>
      </c>
      <c r="F7666" s="45">
        <v>1.39487127E-3</v>
      </c>
      <c r="G7666" s="45">
        <v>1.77443034E-3</v>
      </c>
      <c r="H7666" s="45">
        <v>4.7654579299999996E-3</v>
      </c>
    </row>
    <row r="7667" spans="1:8" x14ac:dyDescent="0.35">
      <c r="A7667" s="45" t="s">
        <v>166</v>
      </c>
      <c r="B7667" s="45" t="s">
        <v>74</v>
      </c>
      <c r="C7667" s="45" t="s">
        <v>24</v>
      </c>
      <c r="D7667" s="45">
        <v>1604</v>
      </c>
      <c r="E7667" s="45">
        <v>7.67984528E-3</v>
      </c>
      <c r="F7667" s="45">
        <v>8.1056016E-4</v>
      </c>
      <c r="G7667" s="45">
        <v>1.89494411E-3</v>
      </c>
      <c r="H7667" s="45">
        <v>4.9743405300000003E-3</v>
      </c>
    </row>
    <row r="7668" spans="1:8" x14ac:dyDescent="0.35">
      <c r="A7668" s="45" t="s">
        <v>166</v>
      </c>
      <c r="B7668" s="45" t="s">
        <v>74</v>
      </c>
      <c r="C7668" s="45" t="s">
        <v>25</v>
      </c>
      <c r="D7668" s="45">
        <v>1323</v>
      </c>
      <c r="E7668" s="45">
        <v>7.99063377E-3</v>
      </c>
      <c r="F7668" s="45">
        <v>1.1870728400000001E-3</v>
      </c>
      <c r="G7668" s="45">
        <v>1.7013536500000001E-3</v>
      </c>
      <c r="H7668" s="45">
        <v>5.1022067900000001E-3</v>
      </c>
    </row>
    <row r="7669" spans="1:8" x14ac:dyDescent="0.35">
      <c r="A7669" s="45" t="s">
        <v>166</v>
      </c>
      <c r="B7669" s="45" t="s">
        <v>74</v>
      </c>
      <c r="C7669" s="45" t="s">
        <v>26</v>
      </c>
      <c r="D7669" s="45">
        <v>3575</v>
      </c>
      <c r="E7669" s="45">
        <v>6.7812028200000003E-3</v>
      </c>
      <c r="F7669" s="45">
        <v>9.9541868999999993E-4</v>
      </c>
      <c r="G7669" s="45">
        <v>1.1936769099999999E-3</v>
      </c>
      <c r="H7669" s="45">
        <v>4.59210672E-3</v>
      </c>
    </row>
    <row r="7670" spans="1:8" x14ac:dyDescent="0.35">
      <c r="A7670" s="45" t="s">
        <v>166</v>
      </c>
      <c r="B7670" s="45" t="s">
        <v>74</v>
      </c>
      <c r="C7670" s="45" t="s">
        <v>27</v>
      </c>
      <c r="D7670" s="45">
        <v>739</v>
      </c>
      <c r="E7670" s="45">
        <v>6.5188503100000001E-3</v>
      </c>
      <c r="F7670" s="45">
        <v>1.13071945E-3</v>
      </c>
      <c r="G7670" s="45">
        <v>1.3344638800000001E-3</v>
      </c>
      <c r="H7670" s="45">
        <v>4.0536664999999998E-3</v>
      </c>
    </row>
    <row r="7671" spans="1:8" x14ac:dyDescent="0.35">
      <c r="A7671" s="45" t="s">
        <v>166</v>
      </c>
      <c r="B7671" s="45" t="s">
        <v>74</v>
      </c>
      <c r="C7671" s="45" t="s">
        <v>28</v>
      </c>
      <c r="D7671" s="45">
        <v>2901</v>
      </c>
      <c r="E7671" s="45">
        <v>8.0154829200000006E-3</v>
      </c>
      <c r="F7671" s="45">
        <v>1.1808226300000001E-3</v>
      </c>
      <c r="G7671" s="45">
        <v>1.7243413E-3</v>
      </c>
      <c r="H7671" s="45">
        <v>5.1103185199999996E-3</v>
      </c>
    </row>
    <row r="7672" spans="1:8" x14ac:dyDescent="0.35">
      <c r="A7672" s="45" t="s">
        <v>166</v>
      </c>
      <c r="B7672" s="45" t="s">
        <v>74</v>
      </c>
      <c r="C7672" s="45" t="s">
        <v>29</v>
      </c>
      <c r="D7672" s="45">
        <v>704</v>
      </c>
      <c r="E7672" s="45">
        <v>7.6785923200000002E-3</v>
      </c>
      <c r="F7672" s="45">
        <v>1.16919496E-3</v>
      </c>
      <c r="G7672" s="45">
        <v>1.7728552600000001E-3</v>
      </c>
      <c r="H7672" s="45">
        <v>4.7365416099999997E-3</v>
      </c>
    </row>
    <row r="7673" spans="1:8" x14ac:dyDescent="0.35">
      <c r="A7673" s="45" t="s">
        <v>166</v>
      </c>
      <c r="B7673" s="45" t="s">
        <v>74</v>
      </c>
      <c r="C7673" s="45" t="s">
        <v>30</v>
      </c>
      <c r="D7673" s="45">
        <v>9566</v>
      </c>
      <c r="E7673" s="45">
        <v>5.47381085E-3</v>
      </c>
      <c r="F7673" s="45">
        <v>1.2590160599999999E-3</v>
      </c>
      <c r="G7673" s="45">
        <v>7.9470525999999998E-4</v>
      </c>
      <c r="H7673" s="45">
        <v>3.4200890400000001E-3</v>
      </c>
    </row>
    <row r="7674" spans="1:8" x14ac:dyDescent="0.35">
      <c r="A7674" s="45" t="s">
        <v>166</v>
      </c>
      <c r="B7674" s="45" t="s">
        <v>74</v>
      </c>
      <c r="C7674" s="45" t="s">
        <v>31</v>
      </c>
      <c r="D7674" s="45">
        <v>6532</v>
      </c>
      <c r="E7674" s="45">
        <v>5.60497193E-3</v>
      </c>
      <c r="F7674" s="45">
        <v>1.12744428E-3</v>
      </c>
      <c r="G7674" s="45">
        <v>6.3463004999999998E-4</v>
      </c>
      <c r="H7674" s="45">
        <v>3.84289712E-3</v>
      </c>
    </row>
    <row r="7675" spans="1:8" x14ac:dyDescent="0.35">
      <c r="A7675" s="45" t="s">
        <v>166</v>
      </c>
      <c r="B7675" s="45" t="s">
        <v>74</v>
      </c>
      <c r="C7675" s="45" t="s">
        <v>159</v>
      </c>
      <c r="D7675" s="45">
        <v>2295</v>
      </c>
      <c r="E7675" s="45">
        <v>7.66004475E-3</v>
      </c>
      <c r="F7675" s="45">
        <v>1.2902291199999999E-3</v>
      </c>
      <c r="G7675" s="45">
        <v>1.2200584600000001E-3</v>
      </c>
      <c r="H7675" s="45">
        <v>5.1497566700000001E-3</v>
      </c>
    </row>
    <row r="7676" spans="1:8" x14ac:dyDescent="0.35">
      <c r="A7676" s="45" t="s">
        <v>166</v>
      </c>
      <c r="B7676" s="45" t="s">
        <v>74</v>
      </c>
      <c r="C7676" s="45" t="s">
        <v>33</v>
      </c>
      <c r="D7676" s="45">
        <v>846</v>
      </c>
      <c r="E7676" s="45">
        <v>9.0936786099999993E-3</v>
      </c>
      <c r="F7676" s="45">
        <v>1.74798593E-3</v>
      </c>
      <c r="G7676" s="45">
        <v>1.7430607899999999E-3</v>
      </c>
      <c r="H7676" s="45">
        <v>5.6023851799999998E-3</v>
      </c>
    </row>
    <row r="7677" spans="1:8" x14ac:dyDescent="0.35">
      <c r="A7677" s="45" t="s">
        <v>166</v>
      </c>
      <c r="B7677" s="45" t="s">
        <v>74</v>
      </c>
      <c r="C7677" s="45" t="s">
        <v>34</v>
      </c>
      <c r="D7677" s="45">
        <v>1526</v>
      </c>
      <c r="E7677" s="45">
        <v>6.83819936E-3</v>
      </c>
      <c r="F7677" s="45">
        <v>1.3077942799999999E-3</v>
      </c>
      <c r="G7677" s="45">
        <v>9.0766201000000001E-4</v>
      </c>
      <c r="H7677" s="45">
        <v>4.6227425800000003E-3</v>
      </c>
    </row>
    <row r="7678" spans="1:8" x14ac:dyDescent="0.35">
      <c r="A7678" s="45" t="s">
        <v>166</v>
      </c>
      <c r="B7678" s="45" t="s">
        <v>74</v>
      </c>
      <c r="C7678" s="45" t="s">
        <v>35</v>
      </c>
      <c r="D7678" s="45">
        <v>3214</v>
      </c>
      <c r="E7678" s="45">
        <v>6.3806852400000004E-3</v>
      </c>
      <c r="F7678" s="45">
        <v>1.1158427700000001E-3</v>
      </c>
      <c r="G7678" s="45">
        <v>1.1470034600000001E-3</v>
      </c>
      <c r="H7678" s="45">
        <v>4.11783853E-3</v>
      </c>
    </row>
    <row r="7679" spans="1:8" x14ac:dyDescent="0.35">
      <c r="A7679" s="45" t="s">
        <v>166</v>
      </c>
      <c r="B7679" s="45" t="s">
        <v>74</v>
      </c>
      <c r="C7679" s="45" t="s">
        <v>57</v>
      </c>
      <c r="D7679" s="45">
        <v>3</v>
      </c>
      <c r="E7679" s="45">
        <v>1.34490736E-2</v>
      </c>
      <c r="F7679" s="45">
        <v>1.4197529999999999E-3</v>
      </c>
      <c r="G7679" s="45">
        <v>5.2970675800000002E-3</v>
      </c>
      <c r="H7679" s="45">
        <v>6.7322529999999997E-3</v>
      </c>
    </row>
    <row r="7680" spans="1:8" x14ac:dyDescent="0.35">
      <c r="A7680" s="45" t="s">
        <v>166</v>
      </c>
      <c r="B7680" s="45" t="s">
        <v>74</v>
      </c>
      <c r="C7680" s="45" t="s">
        <v>36</v>
      </c>
      <c r="D7680" s="45">
        <v>2830</v>
      </c>
      <c r="E7680" s="45">
        <v>7.79004278E-3</v>
      </c>
      <c r="F7680" s="45">
        <v>1.2017935300000001E-3</v>
      </c>
      <c r="G7680" s="45">
        <v>1.40358731E-3</v>
      </c>
      <c r="H7680" s="45">
        <v>5.1846614500000001E-3</v>
      </c>
    </row>
    <row r="7681" spans="1:8" x14ac:dyDescent="0.35">
      <c r="A7681" s="45" t="s">
        <v>166</v>
      </c>
      <c r="B7681" s="45" t="s">
        <v>74</v>
      </c>
      <c r="C7681" s="45" t="s">
        <v>37</v>
      </c>
      <c r="D7681" s="45">
        <v>3260</v>
      </c>
      <c r="E7681" s="45">
        <v>5.5412723400000002E-3</v>
      </c>
      <c r="F7681" s="45">
        <v>1.14865916E-3</v>
      </c>
      <c r="G7681" s="45">
        <v>8.3019815000000003E-4</v>
      </c>
      <c r="H7681" s="45">
        <v>3.5624145499999998E-3</v>
      </c>
    </row>
    <row r="7682" spans="1:8" x14ac:dyDescent="0.35">
      <c r="A7682" s="45" t="s">
        <v>166</v>
      </c>
      <c r="B7682" s="45" t="s">
        <v>74</v>
      </c>
      <c r="C7682" s="45" t="s">
        <v>38</v>
      </c>
      <c r="D7682" s="45">
        <v>1386</v>
      </c>
      <c r="E7682" s="45">
        <v>7.2910234299999998E-3</v>
      </c>
      <c r="F7682" s="45">
        <v>1.25693084E-3</v>
      </c>
      <c r="G7682" s="45">
        <v>1.05799205E-3</v>
      </c>
      <c r="H7682" s="45">
        <v>4.9761000499999996E-3</v>
      </c>
    </row>
    <row r="7683" spans="1:8" x14ac:dyDescent="0.35">
      <c r="A7683" s="45" t="s">
        <v>166</v>
      </c>
      <c r="B7683" s="45" t="s">
        <v>74</v>
      </c>
      <c r="C7683" s="45" t="s">
        <v>39</v>
      </c>
      <c r="D7683" s="45">
        <v>1161</v>
      </c>
      <c r="E7683" s="45">
        <v>8.0390266200000005E-3</v>
      </c>
      <c r="F7683" s="45">
        <v>9.9277818000000008E-4</v>
      </c>
      <c r="G7683" s="45">
        <v>1.6972614699999999E-3</v>
      </c>
      <c r="H7683" s="45">
        <v>5.3489865199999997E-3</v>
      </c>
    </row>
    <row r="7684" spans="1:8" x14ac:dyDescent="0.35">
      <c r="A7684" s="45" t="s">
        <v>166</v>
      </c>
      <c r="B7684" s="45" t="s">
        <v>74</v>
      </c>
      <c r="C7684" s="45" t="s">
        <v>40</v>
      </c>
      <c r="D7684" s="45">
        <v>5076</v>
      </c>
      <c r="E7684" s="45">
        <v>6.3104535400000002E-3</v>
      </c>
      <c r="F7684" s="45">
        <v>1.53629164E-3</v>
      </c>
      <c r="G7684" s="45">
        <v>5.8029957000000005E-4</v>
      </c>
      <c r="H7684" s="45">
        <v>4.1938618500000002E-3</v>
      </c>
    </row>
    <row r="7685" spans="1:8" x14ac:dyDescent="0.35">
      <c r="A7685" s="45" t="s">
        <v>166</v>
      </c>
      <c r="B7685" s="45" t="s">
        <v>74</v>
      </c>
      <c r="C7685" s="45" t="s">
        <v>41</v>
      </c>
      <c r="D7685" s="45">
        <v>1291</v>
      </c>
      <c r="E7685" s="45">
        <v>8.0948497999999997E-3</v>
      </c>
      <c r="F7685" s="45">
        <v>1.2101584099999999E-3</v>
      </c>
      <c r="G7685" s="45">
        <v>1.6103470299999999E-3</v>
      </c>
      <c r="H7685" s="45">
        <v>5.2743438599999999E-3</v>
      </c>
    </row>
    <row r="7686" spans="1:8" x14ac:dyDescent="0.35">
      <c r="A7686" s="45" t="s">
        <v>166</v>
      </c>
      <c r="B7686" s="45" t="s">
        <v>74</v>
      </c>
      <c r="C7686" s="45" t="s">
        <v>42</v>
      </c>
      <c r="D7686" s="45">
        <v>903</v>
      </c>
      <c r="E7686" s="45">
        <v>8.6152636899999996E-3</v>
      </c>
      <c r="F7686" s="45">
        <v>1.2839272999999999E-3</v>
      </c>
      <c r="G7686" s="45">
        <v>1.80728566E-3</v>
      </c>
      <c r="H7686" s="45">
        <v>5.5240502499999998E-3</v>
      </c>
    </row>
    <row r="7687" spans="1:8" x14ac:dyDescent="0.35">
      <c r="A7687" s="45" t="s">
        <v>166</v>
      </c>
      <c r="B7687" s="45" t="s">
        <v>74</v>
      </c>
      <c r="C7687" s="45" t="s">
        <v>43</v>
      </c>
      <c r="D7687" s="45">
        <v>1050</v>
      </c>
      <c r="E7687" s="45">
        <v>7.2257272700000002E-3</v>
      </c>
      <c r="F7687" s="45">
        <v>1.1355707400000001E-3</v>
      </c>
      <c r="G7687" s="45">
        <v>1.52767833E-3</v>
      </c>
      <c r="H7687" s="45">
        <v>4.5624777300000002E-3</v>
      </c>
    </row>
    <row r="7688" spans="1:8" x14ac:dyDescent="0.35">
      <c r="A7688" s="45" t="s">
        <v>166</v>
      </c>
      <c r="B7688" s="45" t="s">
        <v>74</v>
      </c>
      <c r="C7688" s="45" t="s">
        <v>44</v>
      </c>
      <c r="D7688" s="45">
        <v>1169</v>
      </c>
      <c r="E7688" s="45">
        <v>8.3813026199999995E-3</v>
      </c>
      <c r="F7688" s="45">
        <v>1.1210216E-3</v>
      </c>
      <c r="G7688" s="45">
        <v>1.26793017E-3</v>
      </c>
      <c r="H7688" s="45">
        <v>5.9923503799999998E-3</v>
      </c>
    </row>
    <row r="7689" spans="1:8" x14ac:dyDescent="0.35">
      <c r="A7689" s="45" t="s">
        <v>166</v>
      </c>
      <c r="B7689" s="45" t="s">
        <v>74</v>
      </c>
      <c r="C7689" s="45" t="s">
        <v>45</v>
      </c>
      <c r="D7689" s="45">
        <v>2022</v>
      </c>
      <c r="E7689" s="45">
        <v>7.9467235299999998E-3</v>
      </c>
      <c r="F7689" s="45">
        <v>1.3370743500000001E-3</v>
      </c>
      <c r="G7689" s="45">
        <v>1.5913262E-3</v>
      </c>
      <c r="H7689" s="45">
        <v>5.0183225100000001E-3</v>
      </c>
    </row>
    <row r="7690" spans="1:8" x14ac:dyDescent="0.35">
      <c r="A7690" s="45" t="s">
        <v>166</v>
      </c>
      <c r="B7690" s="45" t="s">
        <v>74</v>
      </c>
      <c r="C7690" s="45" t="s">
        <v>46</v>
      </c>
      <c r="D7690" s="45">
        <v>696</v>
      </c>
      <c r="E7690" s="45">
        <v>7.7461816500000004E-3</v>
      </c>
      <c r="F7690" s="45">
        <v>1.0988217399999999E-3</v>
      </c>
      <c r="G7690" s="45">
        <v>1.6213013699999999E-3</v>
      </c>
      <c r="H7690" s="45">
        <v>5.0260580599999997E-3</v>
      </c>
    </row>
    <row r="7691" spans="1:8" x14ac:dyDescent="0.35">
      <c r="A7691" s="45" t="s">
        <v>166</v>
      </c>
      <c r="B7691" s="45" t="s">
        <v>74</v>
      </c>
      <c r="C7691" s="45" t="s">
        <v>47</v>
      </c>
      <c r="D7691" s="45">
        <v>579</v>
      </c>
      <c r="E7691" s="45">
        <v>7.8363875199999999E-3</v>
      </c>
      <c r="F7691" s="45">
        <v>2.9910662000000001E-4</v>
      </c>
      <c r="G7691" s="45">
        <v>1.6620887699999999E-3</v>
      </c>
      <c r="H7691" s="45">
        <v>5.86383749E-3</v>
      </c>
    </row>
    <row r="7692" spans="1:8" x14ac:dyDescent="0.35">
      <c r="A7692" s="45" t="s">
        <v>166</v>
      </c>
      <c r="B7692" s="45" t="s">
        <v>74</v>
      </c>
      <c r="C7692" s="45" t="s">
        <v>48</v>
      </c>
      <c r="D7692" s="45">
        <v>5508</v>
      </c>
      <c r="E7692" s="45">
        <v>7.3216522800000003E-3</v>
      </c>
      <c r="F7692" s="45">
        <v>1.16116223E-3</v>
      </c>
      <c r="G7692" s="45">
        <v>9.6499973999999999E-4</v>
      </c>
      <c r="H7692" s="45">
        <v>5.1954898300000003E-3</v>
      </c>
    </row>
    <row r="7693" spans="1:8" x14ac:dyDescent="0.35">
      <c r="A7693" s="45" t="s">
        <v>166</v>
      </c>
      <c r="B7693" s="45" t="s">
        <v>74</v>
      </c>
      <c r="C7693" s="45" t="s">
        <v>49</v>
      </c>
      <c r="D7693" s="45">
        <v>2065</v>
      </c>
      <c r="E7693" s="45">
        <v>8.9006645000000006E-3</v>
      </c>
      <c r="F7693" s="45">
        <v>1.7986108799999999E-3</v>
      </c>
      <c r="G7693" s="45">
        <v>1.3372228800000001E-3</v>
      </c>
      <c r="H7693" s="45">
        <v>5.7560530299999996E-3</v>
      </c>
    </row>
    <row r="7694" spans="1:8" x14ac:dyDescent="0.35">
      <c r="A7694" s="45" t="s">
        <v>166</v>
      </c>
      <c r="B7694" s="45" t="s">
        <v>74</v>
      </c>
      <c r="C7694" s="45" t="s">
        <v>50</v>
      </c>
      <c r="D7694" s="45">
        <v>1027</v>
      </c>
      <c r="E7694" s="45">
        <v>8.5143146500000003E-3</v>
      </c>
      <c r="F7694" s="45">
        <v>8.0972287999999998E-4</v>
      </c>
      <c r="G7694" s="45">
        <v>2.1590998900000002E-3</v>
      </c>
      <c r="H7694" s="45">
        <v>5.5454913999999998E-3</v>
      </c>
    </row>
    <row r="7695" spans="1:8" x14ac:dyDescent="0.35">
      <c r="A7695" s="45" t="s">
        <v>166</v>
      </c>
      <c r="B7695" s="45" t="s">
        <v>74</v>
      </c>
      <c r="C7695" s="45" t="s">
        <v>51</v>
      </c>
      <c r="D7695" s="45">
        <v>1150</v>
      </c>
      <c r="E7695" s="45">
        <v>8.5255935599999992E-3</v>
      </c>
      <c r="F7695" s="45">
        <v>1.27309758E-3</v>
      </c>
      <c r="G7695" s="45">
        <v>8.5046272000000001E-4</v>
      </c>
      <c r="H7695" s="45">
        <v>6.4020327599999998E-3</v>
      </c>
    </row>
    <row r="7696" spans="1:8" x14ac:dyDescent="0.35">
      <c r="A7696" s="45" t="s">
        <v>166</v>
      </c>
      <c r="B7696" s="45" t="s">
        <v>74</v>
      </c>
      <c r="C7696" s="45" t="s">
        <v>52</v>
      </c>
      <c r="D7696" s="45">
        <v>6604</v>
      </c>
      <c r="E7696" s="45">
        <v>5.2023041999999997E-3</v>
      </c>
      <c r="F7696" s="45">
        <v>8.9479450999999999E-4</v>
      </c>
      <c r="G7696" s="45">
        <v>4.5076999000000001E-4</v>
      </c>
      <c r="H7696" s="45">
        <v>3.8567392200000001E-3</v>
      </c>
    </row>
    <row r="7697" spans="1:8" x14ac:dyDescent="0.35">
      <c r="A7697" s="45" t="s">
        <v>166</v>
      </c>
      <c r="B7697" s="45" t="s">
        <v>74</v>
      </c>
      <c r="C7697" s="45" t="s">
        <v>53</v>
      </c>
      <c r="D7697" s="45">
        <v>834</v>
      </c>
      <c r="E7697" s="45">
        <v>7.0913960900000003E-3</v>
      </c>
      <c r="F7697" s="45">
        <v>1.02810784E-3</v>
      </c>
      <c r="G7697" s="45">
        <v>1.31512822E-3</v>
      </c>
      <c r="H7697" s="45">
        <v>4.74785425E-3</v>
      </c>
    </row>
    <row r="7698" spans="1:8" x14ac:dyDescent="0.35">
      <c r="A7698" s="45" t="s">
        <v>166</v>
      </c>
      <c r="B7698" s="45" t="s">
        <v>74</v>
      </c>
      <c r="C7698" s="45" t="s">
        <v>54</v>
      </c>
      <c r="D7698" s="45">
        <v>6552</v>
      </c>
      <c r="E7698" s="45">
        <v>6.8769676300000004E-3</v>
      </c>
      <c r="F7698" s="45">
        <v>1.5386255799999999E-3</v>
      </c>
      <c r="G7698" s="45">
        <v>7.7217704000000003E-4</v>
      </c>
      <c r="H7698" s="45">
        <v>4.55721193E-3</v>
      </c>
    </row>
    <row r="7699" spans="1:8" x14ac:dyDescent="0.35">
      <c r="A7699" s="45" t="s">
        <v>166</v>
      </c>
      <c r="B7699" s="45" t="s">
        <v>74</v>
      </c>
      <c r="C7699" s="45" t="s">
        <v>55</v>
      </c>
      <c r="D7699" s="45">
        <v>769</v>
      </c>
      <c r="E7699" s="45">
        <v>7.1193045400000004E-3</v>
      </c>
      <c r="F7699" s="45">
        <v>1.2166471699999999E-3</v>
      </c>
      <c r="G7699" s="45">
        <v>1.2312765500000001E-3</v>
      </c>
      <c r="H7699" s="45">
        <v>4.6713803399999997E-3</v>
      </c>
    </row>
    <row r="7700" spans="1:8" x14ac:dyDescent="0.35">
      <c r="A7700" s="45" t="s">
        <v>166</v>
      </c>
      <c r="B7700" s="45" t="s">
        <v>74</v>
      </c>
      <c r="C7700" s="45" t="s">
        <v>56</v>
      </c>
      <c r="D7700" s="45">
        <v>7389</v>
      </c>
      <c r="E7700" s="45">
        <v>6.67755129E-3</v>
      </c>
      <c r="F7700" s="45">
        <v>1.2547976199999999E-3</v>
      </c>
      <c r="G7700" s="45">
        <v>1.0577689400000001E-3</v>
      </c>
      <c r="H7700" s="45">
        <v>4.3649842499999996E-3</v>
      </c>
    </row>
    <row r="7701" spans="1:8" x14ac:dyDescent="0.35">
      <c r="A7701" s="45" t="s">
        <v>171</v>
      </c>
      <c r="B7701" s="45" t="s">
        <v>74</v>
      </c>
      <c r="C7701" s="45" t="s">
        <v>9</v>
      </c>
      <c r="D7701" s="45">
        <v>68904</v>
      </c>
      <c r="E7701" s="45">
        <v>6.51746696E-3</v>
      </c>
      <c r="F7701" s="45">
        <v>1.19796967E-3</v>
      </c>
      <c r="G7701" s="45">
        <v>1.05391693E-3</v>
      </c>
      <c r="H7701" s="45">
        <v>4.2645664899999998E-3</v>
      </c>
    </row>
    <row r="7702" spans="1:8" x14ac:dyDescent="0.35">
      <c r="A7702" s="45" t="s">
        <v>171</v>
      </c>
      <c r="B7702" s="45" t="s">
        <v>74</v>
      </c>
      <c r="C7702" s="45" t="s">
        <v>14</v>
      </c>
      <c r="D7702" s="45">
        <v>1413</v>
      </c>
      <c r="E7702" s="45">
        <v>7.0155678299999996E-3</v>
      </c>
      <c r="F7702" s="45">
        <v>1.8274666E-3</v>
      </c>
      <c r="G7702" s="45">
        <v>1.02942887E-3</v>
      </c>
      <c r="H7702" s="45">
        <v>4.15867188E-3</v>
      </c>
    </row>
    <row r="7703" spans="1:8" x14ac:dyDescent="0.35">
      <c r="A7703" s="45" t="s">
        <v>171</v>
      </c>
      <c r="B7703" s="45" t="s">
        <v>74</v>
      </c>
      <c r="C7703" s="45" t="s">
        <v>15</v>
      </c>
      <c r="D7703" s="45">
        <v>620</v>
      </c>
      <c r="E7703" s="45">
        <v>7.3227297399999997E-3</v>
      </c>
      <c r="F7703" s="45">
        <v>1.2289984200000001E-3</v>
      </c>
      <c r="G7703" s="45">
        <v>1.61898871E-3</v>
      </c>
      <c r="H7703" s="45">
        <v>4.4747421399999997E-3</v>
      </c>
    </row>
    <row r="7704" spans="1:8" x14ac:dyDescent="0.35">
      <c r="A7704" s="45" t="s">
        <v>171</v>
      </c>
      <c r="B7704" s="45" t="s">
        <v>74</v>
      </c>
      <c r="C7704" s="45" t="s">
        <v>16</v>
      </c>
      <c r="D7704" s="45">
        <v>679</v>
      </c>
      <c r="E7704" s="45">
        <v>6.1013947799999999E-3</v>
      </c>
      <c r="F7704" s="45">
        <v>1.1281395800000001E-3</v>
      </c>
      <c r="G7704" s="45">
        <v>6.1403931999999995E-4</v>
      </c>
      <c r="H7704" s="45">
        <v>4.3592153799999998E-3</v>
      </c>
    </row>
    <row r="7705" spans="1:8" x14ac:dyDescent="0.35">
      <c r="A7705" s="45" t="s">
        <v>171</v>
      </c>
      <c r="B7705" s="45" t="s">
        <v>74</v>
      </c>
      <c r="C7705" s="45" t="s">
        <v>17</v>
      </c>
      <c r="D7705" s="45">
        <v>612</v>
      </c>
      <c r="E7705" s="45">
        <v>7.7520951899999998E-3</v>
      </c>
      <c r="F7705" s="45">
        <v>1.2804668100000001E-3</v>
      </c>
      <c r="G7705" s="45">
        <v>1.18412968E-3</v>
      </c>
      <c r="H7705" s="45">
        <v>5.2874982499999997E-3</v>
      </c>
    </row>
    <row r="7706" spans="1:8" x14ac:dyDescent="0.35">
      <c r="A7706" s="45" t="s">
        <v>171</v>
      </c>
      <c r="B7706" s="45" t="s">
        <v>74</v>
      </c>
      <c r="C7706" s="45" t="s">
        <v>18</v>
      </c>
      <c r="D7706" s="45">
        <v>701</v>
      </c>
      <c r="E7706" s="45">
        <v>7.6595767000000002E-3</v>
      </c>
      <c r="F7706" s="45">
        <v>7.9880901E-4</v>
      </c>
      <c r="G7706" s="45">
        <v>1.73521929E-3</v>
      </c>
      <c r="H7706" s="45">
        <v>5.1255479100000001E-3</v>
      </c>
    </row>
    <row r="7707" spans="1:8" x14ac:dyDescent="0.35">
      <c r="A7707" s="45" t="s">
        <v>171</v>
      </c>
      <c r="B7707" s="45" t="s">
        <v>74</v>
      </c>
      <c r="C7707" s="45" t="s">
        <v>19</v>
      </c>
      <c r="D7707" s="45">
        <v>1179</v>
      </c>
      <c r="E7707" s="45">
        <v>6.8026986100000004E-3</v>
      </c>
      <c r="F7707" s="45">
        <v>1.20560793E-3</v>
      </c>
      <c r="G7707" s="45">
        <v>1.1955260200000001E-3</v>
      </c>
      <c r="H7707" s="45">
        <v>4.4015641700000004E-3</v>
      </c>
    </row>
    <row r="7708" spans="1:8" x14ac:dyDescent="0.35">
      <c r="A7708" s="45" t="s">
        <v>171</v>
      </c>
      <c r="B7708" s="45" t="s">
        <v>74</v>
      </c>
      <c r="C7708" s="45" t="s">
        <v>20</v>
      </c>
      <c r="D7708" s="45">
        <v>2236</v>
      </c>
      <c r="E7708" s="45">
        <v>5.3101083400000004E-3</v>
      </c>
      <c r="F7708" s="45">
        <v>8.6609352000000005E-4</v>
      </c>
      <c r="G7708" s="45">
        <v>6.9276709999999998E-4</v>
      </c>
      <c r="H7708" s="45">
        <v>3.75124723E-3</v>
      </c>
    </row>
    <row r="7709" spans="1:8" x14ac:dyDescent="0.35">
      <c r="A7709" s="45" t="s">
        <v>171</v>
      </c>
      <c r="B7709" s="45" t="s">
        <v>74</v>
      </c>
      <c r="C7709" s="45" t="s">
        <v>21</v>
      </c>
      <c r="D7709" s="45">
        <v>403</v>
      </c>
      <c r="E7709" s="45">
        <v>9.1886945099999996E-3</v>
      </c>
      <c r="F7709" s="45">
        <v>1.4519572999999999E-3</v>
      </c>
      <c r="G7709" s="45">
        <v>2.05343581E-3</v>
      </c>
      <c r="H7709" s="45">
        <v>5.6833009300000003E-3</v>
      </c>
    </row>
    <row r="7710" spans="1:8" x14ac:dyDescent="0.35">
      <c r="A7710" s="45" t="s">
        <v>171</v>
      </c>
      <c r="B7710" s="45" t="s">
        <v>74</v>
      </c>
      <c r="C7710" s="45" t="s">
        <v>22</v>
      </c>
      <c r="D7710" s="45">
        <v>468</v>
      </c>
      <c r="E7710" s="45">
        <v>7.7124136900000003E-3</v>
      </c>
      <c r="F7710" s="45">
        <v>1.28484564E-3</v>
      </c>
      <c r="G7710" s="45">
        <v>1.70544453E-3</v>
      </c>
      <c r="H7710" s="45">
        <v>4.7221230699999997E-3</v>
      </c>
    </row>
    <row r="7711" spans="1:8" x14ac:dyDescent="0.35">
      <c r="A7711" s="45" t="s">
        <v>171</v>
      </c>
      <c r="B7711" s="45" t="s">
        <v>74</v>
      </c>
      <c r="C7711" s="45" t="s">
        <v>23</v>
      </c>
      <c r="D7711" s="45">
        <v>973</v>
      </c>
      <c r="E7711" s="45">
        <v>7.7977853400000002E-3</v>
      </c>
      <c r="F7711" s="45">
        <v>1.33468201E-3</v>
      </c>
      <c r="G7711" s="45">
        <v>1.8752257700000001E-3</v>
      </c>
      <c r="H7711" s="45">
        <v>4.5878770700000003E-3</v>
      </c>
    </row>
    <row r="7712" spans="1:8" x14ac:dyDescent="0.35">
      <c r="A7712" s="45" t="s">
        <v>171</v>
      </c>
      <c r="B7712" s="45" t="s">
        <v>74</v>
      </c>
      <c r="C7712" s="45" t="s">
        <v>24</v>
      </c>
      <c r="D7712" s="45">
        <v>1115</v>
      </c>
      <c r="E7712" s="45">
        <v>7.2701168500000002E-3</v>
      </c>
      <c r="F7712" s="45">
        <v>8.6507616000000001E-4</v>
      </c>
      <c r="G7712" s="45">
        <v>1.97432919E-3</v>
      </c>
      <c r="H7712" s="45">
        <v>4.4307110200000003E-3</v>
      </c>
    </row>
    <row r="7713" spans="1:8" x14ac:dyDescent="0.35">
      <c r="A7713" s="45" t="s">
        <v>171</v>
      </c>
      <c r="B7713" s="45" t="s">
        <v>74</v>
      </c>
      <c r="C7713" s="45" t="s">
        <v>25</v>
      </c>
      <c r="D7713" s="45">
        <v>876</v>
      </c>
      <c r="E7713" s="45">
        <v>7.68568701E-3</v>
      </c>
      <c r="F7713" s="45">
        <v>1.20444335E-3</v>
      </c>
      <c r="G7713" s="45">
        <v>1.80974364E-3</v>
      </c>
      <c r="H7713" s="45">
        <v>4.6714995299999996E-3</v>
      </c>
    </row>
    <row r="7714" spans="1:8" x14ac:dyDescent="0.35">
      <c r="A7714" s="45" t="s">
        <v>171</v>
      </c>
      <c r="B7714" s="45" t="s">
        <v>74</v>
      </c>
      <c r="C7714" s="45" t="s">
        <v>26</v>
      </c>
      <c r="D7714" s="45">
        <v>2118</v>
      </c>
      <c r="E7714" s="45">
        <v>6.2832301300000002E-3</v>
      </c>
      <c r="F7714" s="45">
        <v>7.1748852000000005E-4</v>
      </c>
      <c r="G7714" s="45">
        <v>1.25316378E-3</v>
      </c>
      <c r="H7714" s="45">
        <v>4.31257736E-3</v>
      </c>
    </row>
    <row r="7715" spans="1:8" x14ac:dyDescent="0.35">
      <c r="A7715" s="45" t="s">
        <v>171</v>
      </c>
      <c r="B7715" s="45" t="s">
        <v>74</v>
      </c>
      <c r="C7715" s="45" t="s">
        <v>27</v>
      </c>
      <c r="D7715" s="45">
        <v>553</v>
      </c>
      <c r="E7715" s="45">
        <v>6.6935400400000003E-3</v>
      </c>
      <c r="F7715" s="45">
        <v>1.1040785299999999E-3</v>
      </c>
      <c r="G7715" s="45">
        <v>1.2652993199999999E-3</v>
      </c>
      <c r="H7715" s="45">
        <v>4.3241617199999997E-3</v>
      </c>
    </row>
    <row r="7716" spans="1:8" x14ac:dyDescent="0.35">
      <c r="A7716" s="45" t="s">
        <v>171</v>
      </c>
      <c r="B7716" s="45" t="s">
        <v>74</v>
      </c>
      <c r="C7716" s="45" t="s">
        <v>28</v>
      </c>
      <c r="D7716" s="45">
        <v>1718</v>
      </c>
      <c r="E7716" s="45">
        <v>7.8036002599999998E-3</v>
      </c>
      <c r="F7716" s="45">
        <v>1.28630516E-3</v>
      </c>
      <c r="G7716" s="45">
        <v>1.6223171000000001E-3</v>
      </c>
      <c r="H7716" s="45">
        <v>4.8949774999999997E-3</v>
      </c>
    </row>
    <row r="7717" spans="1:8" x14ac:dyDescent="0.35">
      <c r="A7717" s="45" t="s">
        <v>171</v>
      </c>
      <c r="B7717" s="45" t="s">
        <v>74</v>
      </c>
      <c r="C7717" s="45" t="s">
        <v>29</v>
      </c>
      <c r="D7717" s="45">
        <v>380</v>
      </c>
      <c r="E7717" s="45">
        <v>7.1132124899999996E-3</v>
      </c>
      <c r="F7717" s="45">
        <v>1.0963082499999999E-3</v>
      </c>
      <c r="G7717" s="45">
        <v>1.7567005499999999E-3</v>
      </c>
      <c r="H7717" s="45">
        <v>4.2602032099999998E-3</v>
      </c>
    </row>
    <row r="7718" spans="1:8" x14ac:dyDescent="0.35">
      <c r="A7718" s="45" t="s">
        <v>171</v>
      </c>
      <c r="B7718" s="45" t="s">
        <v>74</v>
      </c>
      <c r="C7718" s="45" t="s">
        <v>30</v>
      </c>
      <c r="D7718" s="45">
        <v>7555</v>
      </c>
      <c r="E7718" s="45">
        <v>5.23676196E-3</v>
      </c>
      <c r="F7718" s="45">
        <v>1.22467467E-3</v>
      </c>
      <c r="G7718" s="45">
        <v>8.0520449E-4</v>
      </c>
      <c r="H7718" s="45">
        <v>3.2068823099999999E-3</v>
      </c>
    </row>
    <row r="7719" spans="1:8" x14ac:dyDescent="0.35">
      <c r="A7719" s="45" t="s">
        <v>171</v>
      </c>
      <c r="B7719" s="45" t="s">
        <v>74</v>
      </c>
      <c r="C7719" s="45" t="s">
        <v>31</v>
      </c>
      <c r="D7719" s="45">
        <v>5130</v>
      </c>
      <c r="E7719" s="45">
        <v>5.7534268599999999E-3</v>
      </c>
      <c r="F7719" s="45">
        <v>1.20596864E-3</v>
      </c>
      <c r="G7719" s="45">
        <v>6.3639784999999999E-4</v>
      </c>
      <c r="H7719" s="45">
        <v>3.9110598799999997E-3</v>
      </c>
    </row>
    <row r="7720" spans="1:8" x14ac:dyDescent="0.35">
      <c r="A7720" s="45" t="s">
        <v>171</v>
      </c>
      <c r="B7720" s="45" t="s">
        <v>74</v>
      </c>
      <c r="C7720" s="45" t="s">
        <v>159</v>
      </c>
      <c r="D7720" s="45">
        <v>1525</v>
      </c>
      <c r="E7720" s="45">
        <v>7.40620043E-3</v>
      </c>
      <c r="F7720" s="45">
        <v>1.3529217400000001E-3</v>
      </c>
      <c r="G7720" s="45">
        <v>1.2018667900000001E-3</v>
      </c>
      <c r="H7720" s="45">
        <v>4.85141142E-3</v>
      </c>
    </row>
    <row r="7721" spans="1:8" x14ac:dyDescent="0.35">
      <c r="A7721" s="45" t="s">
        <v>171</v>
      </c>
      <c r="B7721" s="45" t="s">
        <v>74</v>
      </c>
      <c r="C7721" s="45" t="s">
        <v>33</v>
      </c>
      <c r="D7721" s="45">
        <v>468</v>
      </c>
      <c r="E7721" s="45">
        <v>8.5942443799999994E-3</v>
      </c>
      <c r="F7721" s="45">
        <v>1.6717115200000001E-3</v>
      </c>
      <c r="G7721" s="45">
        <v>1.6686943699999999E-3</v>
      </c>
      <c r="H7721" s="45">
        <v>5.2534670400000002E-3</v>
      </c>
    </row>
    <row r="7722" spans="1:8" x14ac:dyDescent="0.35">
      <c r="A7722" s="45" t="s">
        <v>171</v>
      </c>
      <c r="B7722" s="45" t="s">
        <v>74</v>
      </c>
      <c r="C7722" s="45" t="s">
        <v>34</v>
      </c>
      <c r="D7722" s="45">
        <v>845</v>
      </c>
      <c r="E7722" s="45">
        <v>6.5300238500000003E-3</v>
      </c>
      <c r="F7722" s="45">
        <v>1.25009563E-3</v>
      </c>
      <c r="G7722" s="45">
        <v>9.7027698000000005E-4</v>
      </c>
      <c r="H7722" s="45">
        <v>4.3096507500000004E-3</v>
      </c>
    </row>
    <row r="7723" spans="1:8" x14ac:dyDescent="0.35">
      <c r="A7723" s="45" t="s">
        <v>171</v>
      </c>
      <c r="B7723" s="45" t="s">
        <v>74</v>
      </c>
      <c r="C7723" s="45" t="s">
        <v>35</v>
      </c>
      <c r="D7723" s="45">
        <v>1824</v>
      </c>
      <c r="E7723" s="45">
        <v>6.4591897400000002E-3</v>
      </c>
      <c r="F7723" s="45">
        <v>1.1225580299999999E-3</v>
      </c>
      <c r="G7723" s="45">
        <v>1.06119767E-3</v>
      </c>
      <c r="H7723" s="45">
        <v>4.27543353E-3</v>
      </c>
    </row>
    <row r="7724" spans="1:8" x14ac:dyDescent="0.35">
      <c r="A7724" s="45" t="s">
        <v>171</v>
      </c>
      <c r="B7724" s="45" t="s">
        <v>74</v>
      </c>
      <c r="C7724" s="45" t="s">
        <v>57</v>
      </c>
      <c r="D7724" s="45">
        <v>4</v>
      </c>
      <c r="E7724" s="45">
        <v>8.2581015500000007E-3</v>
      </c>
      <c r="F7724" s="45">
        <v>1.2760414900000001E-3</v>
      </c>
      <c r="G7724" s="45">
        <v>4.2910876699999998E-3</v>
      </c>
      <c r="H7724" s="45">
        <v>2.6909720400000001E-3</v>
      </c>
    </row>
    <row r="7725" spans="1:8" x14ac:dyDescent="0.35">
      <c r="A7725" s="45" t="s">
        <v>171</v>
      </c>
      <c r="B7725" s="45" t="s">
        <v>74</v>
      </c>
      <c r="C7725" s="45" t="s">
        <v>36</v>
      </c>
      <c r="D7725" s="45">
        <v>1874</v>
      </c>
      <c r="E7725" s="45">
        <v>7.4378431499999998E-3</v>
      </c>
      <c r="F7725" s="45">
        <v>1.28980494E-3</v>
      </c>
      <c r="G7725" s="45">
        <v>1.3904017999999999E-3</v>
      </c>
      <c r="H7725" s="45">
        <v>4.7576359300000003E-3</v>
      </c>
    </row>
    <row r="7726" spans="1:8" x14ac:dyDescent="0.35">
      <c r="A7726" s="45" t="s">
        <v>171</v>
      </c>
      <c r="B7726" s="45" t="s">
        <v>74</v>
      </c>
      <c r="C7726" s="45" t="s">
        <v>37</v>
      </c>
      <c r="D7726" s="45">
        <v>2434</v>
      </c>
      <c r="E7726" s="45">
        <v>5.8375794599999998E-3</v>
      </c>
      <c r="F7726" s="45">
        <v>1.16660365E-3</v>
      </c>
      <c r="G7726" s="45">
        <v>9.1613005000000004E-4</v>
      </c>
      <c r="H7726" s="45">
        <v>3.7548452799999999E-3</v>
      </c>
    </row>
    <row r="7727" spans="1:8" x14ac:dyDescent="0.35">
      <c r="A7727" s="45" t="s">
        <v>171</v>
      </c>
      <c r="B7727" s="45" t="s">
        <v>74</v>
      </c>
      <c r="C7727" s="45" t="s">
        <v>38</v>
      </c>
      <c r="D7727" s="45">
        <v>853</v>
      </c>
      <c r="E7727" s="45">
        <v>7.0606327099999996E-3</v>
      </c>
      <c r="F7727" s="45">
        <v>1.40251158E-3</v>
      </c>
      <c r="G7727" s="45">
        <v>1.1930792200000001E-3</v>
      </c>
      <c r="H7727" s="45">
        <v>4.4650414300000003E-3</v>
      </c>
    </row>
    <row r="7728" spans="1:8" x14ac:dyDescent="0.35">
      <c r="A7728" s="45" t="s">
        <v>171</v>
      </c>
      <c r="B7728" s="45" t="s">
        <v>74</v>
      </c>
      <c r="C7728" s="45" t="s">
        <v>39</v>
      </c>
      <c r="D7728" s="45">
        <v>733</v>
      </c>
      <c r="E7728" s="45">
        <v>7.7595558499999997E-3</v>
      </c>
      <c r="F7728" s="45">
        <v>1.0103548400000001E-3</v>
      </c>
      <c r="G7728" s="45">
        <v>1.80863437E-3</v>
      </c>
      <c r="H7728" s="45">
        <v>4.9405661699999997E-3</v>
      </c>
    </row>
    <row r="7729" spans="1:8" x14ac:dyDescent="0.35">
      <c r="A7729" s="45" t="s">
        <v>171</v>
      </c>
      <c r="B7729" s="45" t="s">
        <v>74</v>
      </c>
      <c r="C7729" s="45" t="s">
        <v>40</v>
      </c>
      <c r="D7729" s="45">
        <v>3552</v>
      </c>
      <c r="E7729" s="45">
        <v>6.1846609800000002E-3</v>
      </c>
      <c r="F7729" s="45">
        <v>1.532095E-3</v>
      </c>
      <c r="G7729" s="45">
        <v>5.8415487999999998E-4</v>
      </c>
      <c r="H7729" s="45">
        <v>4.0684106199999999E-3</v>
      </c>
    </row>
    <row r="7730" spans="1:8" x14ac:dyDescent="0.35">
      <c r="A7730" s="45" t="s">
        <v>171</v>
      </c>
      <c r="B7730" s="45" t="s">
        <v>74</v>
      </c>
      <c r="C7730" s="45" t="s">
        <v>41</v>
      </c>
      <c r="D7730" s="45">
        <v>684</v>
      </c>
      <c r="E7730" s="45">
        <v>7.7169628799999999E-3</v>
      </c>
      <c r="F7730" s="45">
        <v>1.21487142E-3</v>
      </c>
      <c r="G7730" s="45">
        <v>1.6351930500000001E-3</v>
      </c>
      <c r="H7730" s="45">
        <v>4.8668979100000001E-3</v>
      </c>
    </row>
    <row r="7731" spans="1:8" x14ac:dyDescent="0.35">
      <c r="A7731" s="45" t="s">
        <v>171</v>
      </c>
      <c r="B7731" s="45" t="s">
        <v>74</v>
      </c>
      <c r="C7731" s="45" t="s">
        <v>42</v>
      </c>
      <c r="D7731" s="45">
        <v>626</v>
      </c>
      <c r="E7731" s="45">
        <v>8.4925413300000006E-3</v>
      </c>
      <c r="F7731" s="45">
        <v>1.2423823000000001E-3</v>
      </c>
      <c r="G7731" s="45">
        <v>1.7901725199999999E-3</v>
      </c>
      <c r="H7731" s="45">
        <v>5.459986E-3</v>
      </c>
    </row>
    <row r="7732" spans="1:8" x14ac:dyDescent="0.35">
      <c r="A7732" s="45" t="s">
        <v>171</v>
      </c>
      <c r="B7732" s="45" t="s">
        <v>74</v>
      </c>
      <c r="C7732" s="45" t="s">
        <v>43</v>
      </c>
      <c r="D7732" s="45">
        <v>749</v>
      </c>
      <c r="E7732" s="45">
        <v>6.9771575799999997E-3</v>
      </c>
      <c r="F7732" s="45">
        <v>1.21294418E-3</v>
      </c>
      <c r="G7732" s="45">
        <v>1.4290811299999999E-3</v>
      </c>
      <c r="H7732" s="45">
        <v>4.3351317900000002E-3</v>
      </c>
    </row>
    <row r="7733" spans="1:8" x14ac:dyDescent="0.35">
      <c r="A7733" s="45" t="s">
        <v>171</v>
      </c>
      <c r="B7733" s="45" t="s">
        <v>74</v>
      </c>
      <c r="C7733" s="45" t="s">
        <v>44</v>
      </c>
      <c r="D7733" s="45">
        <v>609</v>
      </c>
      <c r="E7733" s="45">
        <v>8.1179869000000005E-3</v>
      </c>
      <c r="F7733" s="45">
        <v>7.7975785000000003E-4</v>
      </c>
      <c r="G7733" s="45">
        <v>1.2190975600000001E-3</v>
      </c>
      <c r="H7733" s="45">
        <v>6.1191309999999999E-3</v>
      </c>
    </row>
    <row r="7734" spans="1:8" x14ac:dyDescent="0.35">
      <c r="A7734" s="45" t="s">
        <v>171</v>
      </c>
      <c r="B7734" s="45" t="s">
        <v>74</v>
      </c>
      <c r="C7734" s="45" t="s">
        <v>45</v>
      </c>
      <c r="D7734" s="45">
        <v>1108</v>
      </c>
      <c r="E7734" s="45">
        <v>7.3435408400000001E-3</v>
      </c>
      <c r="F7734" s="45">
        <v>1.19673604E-3</v>
      </c>
      <c r="G7734" s="45">
        <v>1.5999065899999999E-3</v>
      </c>
      <c r="H7734" s="45">
        <v>4.5468977499999999E-3</v>
      </c>
    </row>
    <row r="7735" spans="1:8" x14ac:dyDescent="0.35">
      <c r="A7735" s="45" t="s">
        <v>171</v>
      </c>
      <c r="B7735" s="45" t="s">
        <v>74</v>
      </c>
      <c r="C7735" s="45" t="s">
        <v>46</v>
      </c>
      <c r="D7735" s="45">
        <v>392</v>
      </c>
      <c r="E7735" s="45">
        <v>7.2689316400000002E-3</v>
      </c>
      <c r="F7735" s="45">
        <v>1.0574922E-3</v>
      </c>
      <c r="G7735" s="45">
        <v>1.7991777599999999E-3</v>
      </c>
      <c r="H7735" s="45">
        <v>4.4122611799999999E-3</v>
      </c>
    </row>
    <row r="7736" spans="1:8" x14ac:dyDescent="0.35">
      <c r="A7736" s="45" t="s">
        <v>171</v>
      </c>
      <c r="B7736" s="45" t="s">
        <v>74</v>
      </c>
      <c r="C7736" s="45" t="s">
        <v>47</v>
      </c>
      <c r="D7736" s="45">
        <v>378</v>
      </c>
      <c r="E7736" s="45">
        <v>6.8801744200000002E-3</v>
      </c>
      <c r="F7736" s="45">
        <v>2.9627156000000001E-4</v>
      </c>
      <c r="G7736" s="45">
        <v>1.5187448600000001E-3</v>
      </c>
      <c r="H7736" s="45">
        <v>5.0535834500000003E-3</v>
      </c>
    </row>
    <row r="7737" spans="1:8" x14ac:dyDescent="0.35">
      <c r="A7737" s="45" t="s">
        <v>171</v>
      </c>
      <c r="B7737" s="45" t="s">
        <v>74</v>
      </c>
      <c r="C7737" s="45" t="s">
        <v>48</v>
      </c>
      <c r="D7737" s="45">
        <v>3475</v>
      </c>
      <c r="E7737" s="45">
        <v>6.8199204999999999E-3</v>
      </c>
      <c r="F7737" s="45">
        <v>1.0828501500000001E-3</v>
      </c>
      <c r="G7737" s="45">
        <v>1.02238185E-3</v>
      </c>
      <c r="H7737" s="45">
        <v>4.7146880099999998E-3</v>
      </c>
    </row>
    <row r="7738" spans="1:8" x14ac:dyDescent="0.35">
      <c r="A7738" s="45" t="s">
        <v>171</v>
      </c>
      <c r="B7738" s="45" t="s">
        <v>74</v>
      </c>
      <c r="C7738" s="45" t="s">
        <v>49</v>
      </c>
      <c r="D7738" s="45">
        <v>1463</v>
      </c>
      <c r="E7738" s="45">
        <v>8.0692574999999996E-3</v>
      </c>
      <c r="F7738" s="45">
        <v>1.59329012E-3</v>
      </c>
      <c r="G7738" s="45">
        <v>1.24204902E-3</v>
      </c>
      <c r="H7738" s="45">
        <v>5.2226128E-3</v>
      </c>
    </row>
    <row r="7739" spans="1:8" x14ac:dyDescent="0.35">
      <c r="A7739" s="45" t="s">
        <v>171</v>
      </c>
      <c r="B7739" s="45" t="s">
        <v>74</v>
      </c>
      <c r="C7739" s="45" t="s">
        <v>50</v>
      </c>
      <c r="D7739" s="45">
        <v>552</v>
      </c>
      <c r="E7739" s="45">
        <v>7.8234238300000005E-3</v>
      </c>
      <c r="F7739" s="45">
        <v>7.3029867999999999E-4</v>
      </c>
      <c r="G7739" s="45">
        <v>2.2343831500000002E-3</v>
      </c>
      <c r="H7739" s="45">
        <v>4.8587415200000003E-3</v>
      </c>
    </row>
    <row r="7740" spans="1:8" x14ac:dyDescent="0.35">
      <c r="A7740" s="45" t="s">
        <v>171</v>
      </c>
      <c r="B7740" s="45" t="s">
        <v>74</v>
      </c>
      <c r="C7740" s="45" t="s">
        <v>51</v>
      </c>
      <c r="D7740" s="45">
        <v>754</v>
      </c>
      <c r="E7740" s="45">
        <v>8.1244164600000005E-3</v>
      </c>
      <c r="F7740" s="45">
        <v>1.2900177999999999E-3</v>
      </c>
      <c r="G7740" s="45">
        <v>9.2813613E-4</v>
      </c>
      <c r="H7740" s="45">
        <v>5.9062620499999996E-3</v>
      </c>
    </row>
    <row r="7741" spans="1:8" x14ac:dyDescent="0.35">
      <c r="A7741" s="45" t="s">
        <v>171</v>
      </c>
      <c r="B7741" s="45" t="s">
        <v>74</v>
      </c>
      <c r="C7741" s="45" t="s">
        <v>52</v>
      </c>
      <c r="D7741" s="45">
        <v>4443</v>
      </c>
      <c r="E7741" s="45">
        <v>5.1808580199999999E-3</v>
      </c>
      <c r="F7741" s="45">
        <v>9.0731807999999995E-4</v>
      </c>
      <c r="G7741" s="45">
        <v>4.6671393999999999E-4</v>
      </c>
      <c r="H7741" s="45">
        <v>3.8068255199999999E-3</v>
      </c>
    </row>
    <row r="7742" spans="1:8" x14ac:dyDescent="0.35">
      <c r="A7742" s="45" t="s">
        <v>171</v>
      </c>
      <c r="B7742" s="45" t="s">
        <v>74</v>
      </c>
      <c r="C7742" s="45" t="s">
        <v>53</v>
      </c>
      <c r="D7742" s="45">
        <v>444</v>
      </c>
      <c r="E7742" s="45">
        <v>6.8216390999999996E-3</v>
      </c>
      <c r="F7742" s="45">
        <v>9.4618032000000005E-4</v>
      </c>
      <c r="G7742" s="45">
        <v>1.24410845E-3</v>
      </c>
      <c r="H7742" s="45">
        <v>4.6311934600000004E-3</v>
      </c>
    </row>
    <row r="7743" spans="1:8" x14ac:dyDescent="0.35">
      <c r="A7743" s="45" t="s">
        <v>171</v>
      </c>
      <c r="B7743" s="45" t="s">
        <v>74</v>
      </c>
      <c r="C7743" s="45" t="s">
        <v>54</v>
      </c>
      <c r="D7743" s="45">
        <v>4326</v>
      </c>
      <c r="E7743" s="45">
        <v>6.3930543499999999E-3</v>
      </c>
      <c r="F7743" s="45">
        <v>1.4377025600000001E-3</v>
      </c>
      <c r="G7743" s="45">
        <v>7.4653021000000005E-4</v>
      </c>
      <c r="H7743" s="45">
        <v>4.1975707499999999E-3</v>
      </c>
    </row>
    <row r="7744" spans="1:8" x14ac:dyDescent="0.35">
      <c r="A7744" s="45" t="s">
        <v>171</v>
      </c>
      <c r="B7744" s="45" t="s">
        <v>74</v>
      </c>
      <c r="C7744" s="45" t="s">
        <v>55</v>
      </c>
      <c r="D7744" s="45">
        <v>625</v>
      </c>
      <c r="E7744" s="45">
        <v>6.7573701299999999E-3</v>
      </c>
      <c r="F7744" s="45">
        <v>1.1971479000000001E-3</v>
      </c>
      <c r="G7744" s="45">
        <v>1.10590716E-3</v>
      </c>
      <c r="H7744" s="45">
        <v>4.4543145800000003E-3</v>
      </c>
    </row>
    <row r="7745" spans="1:8" x14ac:dyDescent="0.35">
      <c r="A7745" s="45" t="s">
        <v>171</v>
      </c>
      <c r="B7745" s="45" t="s">
        <v>74</v>
      </c>
      <c r="C7745" s="45" t="s">
        <v>56</v>
      </c>
      <c r="D7745" s="45">
        <v>5435</v>
      </c>
      <c r="E7745" s="45">
        <v>6.5939275799999997E-3</v>
      </c>
      <c r="F7745" s="45">
        <v>1.2344540899999999E-3</v>
      </c>
      <c r="G7745" s="45">
        <v>1.0775535100000001E-3</v>
      </c>
      <c r="H7745" s="45">
        <v>4.2819195000000001E-3</v>
      </c>
    </row>
    <row r="7746" spans="1:8" x14ac:dyDescent="0.35">
      <c r="A7746" s="45" t="s">
        <v>173</v>
      </c>
      <c r="B7746" s="45" t="s">
        <v>74</v>
      </c>
      <c r="C7746" s="45" t="s">
        <v>9</v>
      </c>
      <c r="D7746" s="45">
        <v>72928</v>
      </c>
      <c r="E7746" s="45">
        <v>6.5025903400000003E-3</v>
      </c>
      <c r="F7746" s="45">
        <v>1.19228873E-3</v>
      </c>
      <c r="G7746" s="45">
        <v>1.0392774299999999E-3</v>
      </c>
      <c r="H7746" s="45">
        <v>4.2699802099999996E-3</v>
      </c>
    </row>
    <row r="7747" spans="1:8" x14ac:dyDescent="0.35">
      <c r="A7747" s="45" t="s">
        <v>173</v>
      </c>
      <c r="B7747" s="45" t="s">
        <v>74</v>
      </c>
      <c r="C7747" s="45" t="s">
        <v>14</v>
      </c>
      <c r="D7747" s="45">
        <v>1345</v>
      </c>
      <c r="E7747" s="45">
        <v>6.9362433900000001E-3</v>
      </c>
      <c r="F7747" s="45">
        <v>1.8113896799999999E-3</v>
      </c>
      <c r="G7747" s="45">
        <v>1.1440517999999999E-3</v>
      </c>
      <c r="H7747" s="45">
        <v>3.98080143E-3</v>
      </c>
    </row>
    <row r="7748" spans="1:8" x14ac:dyDescent="0.35">
      <c r="A7748" s="45" t="s">
        <v>173</v>
      </c>
      <c r="B7748" s="45" t="s">
        <v>74</v>
      </c>
      <c r="C7748" s="45" t="s">
        <v>15</v>
      </c>
      <c r="D7748" s="45">
        <v>639</v>
      </c>
      <c r="E7748" s="45">
        <v>6.8379772200000003E-3</v>
      </c>
      <c r="F7748" s="45">
        <v>1.18175077E-3</v>
      </c>
      <c r="G7748" s="45">
        <v>1.4294975299999999E-3</v>
      </c>
      <c r="H7748" s="45">
        <v>4.2267284499999998E-3</v>
      </c>
    </row>
    <row r="7749" spans="1:8" x14ac:dyDescent="0.35">
      <c r="A7749" s="45" t="s">
        <v>173</v>
      </c>
      <c r="B7749" s="45" t="s">
        <v>74</v>
      </c>
      <c r="C7749" s="45" t="s">
        <v>16</v>
      </c>
      <c r="D7749" s="45">
        <v>740</v>
      </c>
      <c r="E7749" s="45">
        <v>6.2973439899999999E-3</v>
      </c>
      <c r="F7749" s="45">
        <v>1.15501416E-3</v>
      </c>
      <c r="G7749" s="45">
        <v>6.4592692999999998E-4</v>
      </c>
      <c r="H7749" s="45">
        <v>4.4964024200000001E-3</v>
      </c>
    </row>
    <row r="7750" spans="1:8" x14ac:dyDescent="0.35">
      <c r="A7750" s="45" t="s">
        <v>173</v>
      </c>
      <c r="B7750" s="45" t="s">
        <v>74</v>
      </c>
      <c r="C7750" s="45" t="s">
        <v>17</v>
      </c>
      <c r="D7750" s="45">
        <v>579</v>
      </c>
      <c r="E7750" s="45">
        <v>7.5331028100000001E-3</v>
      </c>
      <c r="F7750" s="45">
        <v>1.1965271400000001E-3</v>
      </c>
      <c r="G7750" s="45">
        <v>1.2473211399999999E-3</v>
      </c>
      <c r="H7750" s="45">
        <v>5.0892540600000003E-3</v>
      </c>
    </row>
    <row r="7751" spans="1:8" x14ac:dyDescent="0.35">
      <c r="A7751" s="45" t="s">
        <v>173</v>
      </c>
      <c r="B7751" s="45" t="s">
        <v>74</v>
      </c>
      <c r="C7751" s="45" t="s">
        <v>18</v>
      </c>
      <c r="D7751" s="45">
        <v>754</v>
      </c>
      <c r="E7751" s="45">
        <v>7.3090121700000003E-3</v>
      </c>
      <c r="F7751" s="45">
        <v>8.4836096E-4</v>
      </c>
      <c r="G7751" s="45">
        <v>1.4756942100000001E-3</v>
      </c>
      <c r="H7751" s="45">
        <v>4.98495656E-3</v>
      </c>
    </row>
    <row r="7752" spans="1:8" x14ac:dyDescent="0.35">
      <c r="A7752" s="45" t="s">
        <v>173</v>
      </c>
      <c r="B7752" s="45" t="s">
        <v>74</v>
      </c>
      <c r="C7752" s="45" t="s">
        <v>19</v>
      </c>
      <c r="D7752" s="45">
        <v>1055</v>
      </c>
      <c r="E7752" s="45">
        <v>6.99283591E-3</v>
      </c>
      <c r="F7752" s="45">
        <v>1.28843008E-3</v>
      </c>
      <c r="G7752" s="45">
        <v>1.18548116E-3</v>
      </c>
      <c r="H7752" s="45">
        <v>4.5189241899999998E-3</v>
      </c>
    </row>
    <row r="7753" spans="1:8" x14ac:dyDescent="0.35">
      <c r="A7753" s="45" t="s">
        <v>173</v>
      </c>
      <c r="B7753" s="45" t="s">
        <v>74</v>
      </c>
      <c r="C7753" s="45" t="s">
        <v>20</v>
      </c>
      <c r="D7753" s="45">
        <v>3152</v>
      </c>
      <c r="E7753" s="45">
        <v>5.3042855500000001E-3</v>
      </c>
      <c r="F7753" s="45">
        <v>8.8985585000000002E-4</v>
      </c>
      <c r="G7753" s="45">
        <v>6.4249673000000001E-4</v>
      </c>
      <c r="H7753" s="45">
        <v>3.7719324799999998E-3</v>
      </c>
    </row>
    <row r="7754" spans="1:8" x14ac:dyDescent="0.35">
      <c r="A7754" s="45" t="s">
        <v>173</v>
      </c>
      <c r="B7754" s="45" t="s">
        <v>74</v>
      </c>
      <c r="C7754" s="45" t="s">
        <v>21</v>
      </c>
      <c r="D7754" s="45">
        <v>462</v>
      </c>
      <c r="E7754" s="45">
        <v>9.1666163300000002E-3</v>
      </c>
      <c r="F7754" s="45">
        <v>1.3879366699999999E-3</v>
      </c>
      <c r="G7754" s="45">
        <v>2.1191325400000001E-3</v>
      </c>
      <c r="H7754" s="45">
        <v>5.6595466199999998E-3</v>
      </c>
    </row>
    <row r="7755" spans="1:8" x14ac:dyDescent="0.35">
      <c r="A7755" s="45" t="s">
        <v>173</v>
      </c>
      <c r="B7755" s="45" t="s">
        <v>74</v>
      </c>
      <c r="C7755" s="45" t="s">
        <v>22</v>
      </c>
      <c r="D7755" s="45">
        <v>357</v>
      </c>
      <c r="E7755" s="45">
        <v>7.5332306300000002E-3</v>
      </c>
      <c r="F7755" s="45">
        <v>1.0888705E-3</v>
      </c>
      <c r="G7755" s="45">
        <v>1.5079362700000001E-3</v>
      </c>
      <c r="H7755" s="45">
        <v>4.9364234099999998E-3</v>
      </c>
    </row>
    <row r="7756" spans="1:8" x14ac:dyDescent="0.35">
      <c r="A7756" s="45" t="s">
        <v>173</v>
      </c>
      <c r="B7756" s="45" t="s">
        <v>74</v>
      </c>
      <c r="C7756" s="45" t="s">
        <v>23</v>
      </c>
      <c r="D7756" s="45">
        <v>873</v>
      </c>
      <c r="E7756" s="45">
        <v>7.4273071399999996E-3</v>
      </c>
      <c r="F7756" s="45">
        <v>1.1767105400000001E-3</v>
      </c>
      <c r="G7756" s="45">
        <v>1.73888177E-3</v>
      </c>
      <c r="H7756" s="45">
        <v>4.5117143700000003E-3</v>
      </c>
    </row>
    <row r="7757" spans="1:8" x14ac:dyDescent="0.35">
      <c r="A7757" s="45" t="s">
        <v>173</v>
      </c>
      <c r="B7757" s="45" t="s">
        <v>74</v>
      </c>
      <c r="C7757" s="45" t="s">
        <v>24</v>
      </c>
      <c r="D7757" s="45">
        <v>1138</v>
      </c>
      <c r="E7757" s="45">
        <v>7.4556663699999999E-3</v>
      </c>
      <c r="F7757" s="45">
        <v>9.1825710000000005E-4</v>
      </c>
      <c r="G7757" s="45">
        <v>1.9616425799999998E-3</v>
      </c>
      <c r="H7757" s="45">
        <v>4.5757662000000003E-3</v>
      </c>
    </row>
    <row r="7758" spans="1:8" x14ac:dyDescent="0.35">
      <c r="A7758" s="45" t="s">
        <v>173</v>
      </c>
      <c r="B7758" s="45" t="s">
        <v>74</v>
      </c>
      <c r="C7758" s="45" t="s">
        <v>25</v>
      </c>
      <c r="D7758" s="45">
        <v>852</v>
      </c>
      <c r="E7758" s="45">
        <v>7.97465906E-3</v>
      </c>
      <c r="F7758" s="45">
        <v>1.2350023700000001E-3</v>
      </c>
      <c r="G7758" s="45">
        <v>1.83821268E-3</v>
      </c>
      <c r="H7758" s="45">
        <v>4.9014435299999997E-3</v>
      </c>
    </row>
    <row r="7759" spans="1:8" x14ac:dyDescent="0.35">
      <c r="A7759" s="45" t="s">
        <v>173</v>
      </c>
      <c r="B7759" s="45" t="s">
        <v>74</v>
      </c>
      <c r="C7759" s="45" t="s">
        <v>26</v>
      </c>
      <c r="D7759" s="45">
        <v>2444</v>
      </c>
      <c r="E7759" s="45">
        <v>6.2326528500000001E-3</v>
      </c>
      <c r="F7759" s="45">
        <v>7.1739817999999999E-4</v>
      </c>
      <c r="G7759" s="45">
        <v>1.2205531100000001E-3</v>
      </c>
      <c r="H7759" s="45">
        <v>4.2947010700000003E-3</v>
      </c>
    </row>
    <row r="7760" spans="1:8" x14ac:dyDescent="0.35">
      <c r="A7760" s="45" t="s">
        <v>173</v>
      </c>
      <c r="B7760" s="45" t="s">
        <v>74</v>
      </c>
      <c r="C7760" s="45" t="s">
        <v>27</v>
      </c>
      <c r="D7760" s="45">
        <v>596</v>
      </c>
      <c r="E7760" s="45">
        <v>6.1937800500000001E-3</v>
      </c>
      <c r="F7760" s="45">
        <v>1.1069744899999999E-3</v>
      </c>
      <c r="G7760" s="45">
        <v>1.15830047E-3</v>
      </c>
      <c r="H7760" s="45">
        <v>3.9285046100000004E-3</v>
      </c>
    </row>
    <row r="7761" spans="1:8" x14ac:dyDescent="0.35">
      <c r="A7761" s="45" t="s">
        <v>173</v>
      </c>
      <c r="B7761" s="45" t="s">
        <v>74</v>
      </c>
      <c r="C7761" s="45" t="s">
        <v>28</v>
      </c>
      <c r="D7761" s="45">
        <v>1860</v>
      </c>
      <c r="E7761" s="45">
        <v>7.7362477700000003E-3</v>
      </c>
      <c r="F7761" s="45">
        <v>1.1760625799999999E-3</v>
      </c>
      <c r="G7761" s="45">
        <v>1.6933801300000001E-3</v>
      </c>
      <c r="H7761" s="45">
        <v>4.8668045700000001E-3</v>
      </c>
    </row>
    <row r="7762" spans="1:8" x14ac:dyDescent="0.35">
      <c r="A7762" s="45" t="s">
        <v>173</v>
      </c>
      <c r="B7762" s="45" t="s">
        <v>74</v>
      </c>
      <c r="C7762" s="45" t="s">
        <v>29</v>
      </c>
      <c r="D7762" s="45">
        <v>397</v>
      </c>
      <c r="E7762" s="45">
        <v>7.4218674700000003E-3</v>
      </c>
      <c r="F7762" s="45">
        <v>1.1223934000000001E-3</v>
      </c>
      <c r="G7762" s="45">
        <v>1.76745125E-3</v>
      </c>
      <c r="H7762" s="45">
        <v>4.5320223399999996E-3</v>
      </c>
    </row>
    <row r="7763" spans="1:8" x14ac:dyDescent="0.35">
      <c r="A7763" s="45" t="s">
        <v>173</v>
      </c>
      <c r="B7763" s="45" t="s">
        <v>74</v>
      </c>
      <c r="C7763" s="45" t="s">
        <v>30</v>
      </c>
      <c r="D7763" s="45">
        <v>8010</v>
      </c>
      <c r="E7763" s="45">
        <v>5.3132901500000003E-3</v>
      </c>
      <c r="F7763" s="45">
        <v>1.2782370300000001E-3</v>
      </c>
      <c r="G7763" s="45">
        <v>8.2614156E-4</v>
      </c>
      <c r="H7763" s="45">
        <v>3.2089110700000002E-3</v>
      </c>
    </row>
    <row r="7764" spans="1:8" x14ac:dyDescent="0.35">
      <c r="A7764" s="45" t="s">
        <v>173</v>
      </c>
      <c r="B7764" s="45" t="s">
        <v>74</v>
      </c>
      <c r="C7764" s="45" t="s">
        <v>31</v>
      </c>
      <c r="D7764" s="45">
        <v>5432</v>
      </c>
      <c r="E7764" s="45">
        <v>5.9818507100000001E-3</v>
      </c>
      <c r="F7764" s="45">
        <v>1.35781421E-3</v>
      </c>
      <c r="G7764" s="45">
        <v>6.5827949E-4</v>
      </c>
      <c r="H7764" s="45">
        <v>3.9657565299999996E-3</v>
      </c>
    </row>
    <row r="7765" spans="1:8" x14ac:dyDescent="0.35">
      <c r="A7765" s="45" t="s">
        <v>173</v>
      </c>
      <c r="B7765" s="45" t="s">
        <v>74</v>
      </c>
      <c r="C7765" s="45" t="s">
        <v>159</v>
      </c>
      <c r="D7765" s="45">
        <v>1520</v>
      </c>
      <c r="E7765" s="45">
        <v>7.2128028200000001E-3</v>
      </c>
      <c r="F7765" s="45">
        <v>1.35281866E-3</v>
      </c>
      <c r="G7765" s="45">
        <v>1.0988210400000001E-3</v>
      </c>
      <c r="H7765" s="45">
        <v>4.7611626500000002E-3</v>
      </c>
    </row>
    <row r="7766" spans="1:8" x14ac:dyDescent="0.35">
      <c r="A7766" s="45" t="s">
        <v>173</v>
      </c>
      <c r="B7766" s="45" t="s">
        <v>74</v>
      </c>
      <c r="C7766" s="45" t="s">
        <v>33</v>
      </c>
      <c r="D7766" s="45">
        <v>525</v>
      </c>
      <c r="E7766" s="45">
        <v>8.5218472E-3</v>
      </c>
      <c r="F7766" s="45">
        <v>1.58295832E-3</v>
      </c>
      <c r="G7766" s="45">
        <v>1.55791423E-3</v>
      </c>
      <c r="H7766" s="45">
        <v>5.3809080699999999E-3</v>
      </c>
    </row>
    <row r="7767" spans="1:8" x14ac:dyDescent="0.35">
      <c r="A7767" s="45" t="s">
        <v>173</v>
      </c>
      <c r="B7767" s="45" t="s">
        <v>74</v>
      </c>
      <c r="C7767" s="45" t="s">
        <v>34</v>
      </c>
      <c r="D7767" s="45">
        <v>880</v>
      </c>
      <c r="E7767" s="45">
        <v>6.43419853E-3</v>
      </c>
      <c r="F7767" s="45">
        <v>1.22114349E-3</v>
      </c>
      <c r="G7767" s="45">
        <v>8.9813475999999998E-4</v>
      </c>
      <c r="H7767" s="45">
        <v>4.3149197999999998E-3</v>
      </c>
    </row>
    <row r="7768" spans="1:8" x14ac:dyDescent="0.35">
      <c r="A7768" s="45" t="s">
        <v>173</v>
      </c>
      <c r="B7768" s="45" t="s">
        <v>74</v>
      </c>
      <c r="C7768" s="45" t="s">
        <v>35</v>
      </c>
      <c r="D7768" s="45">
        <v>1951</v>
      </c>
      <c r="E7768" s="45">
        <v>6.4169962700000001E-3</v>
      </c>
      <c r="F7768" s="45">
        <v>1.10120973E-3</v>
      </c>
      <c r="G7768" s="45">
        <v>1.12492738E-3</v>
      </c>
      <c r="H7768" s="45">
        <v>4.1908586700000004E-3</v>
      </c>
    </row>
    <row r="7769" spans="1:8" x14ac:dyDescent="0.35">
      <c r="A7769" s="45" t="s">
        <v>173</v>
      </c>
      <c r="B7769" s="45" t="s">
        <v>74</v>
      </c>
      <c r="C7769" s="45" t="s">
        <v>36</v>
      </c>
      <c r="D7769" s="45">
        <v>1829</v>
      </c>
      <c r="E7769" s="45">
        <v>7.73874588E-3</v>
      </c>
      <c r="F7769" s="45">
        <v>1.36499379E-3</v>
      </c>
      <c r="G7769" s="45">
        <v>1.3943054999999999E-3</v>
      </c>
      <c r="H7769" s="45">
        <v>4.9794461299999997E-3</v>
      </c>
    </row>
    <row r="7770" spans="1:8" x14ac:dyDescent="0.35">
      <c r="A7770" s="45" t="s">
        <v>173</v>
      </c>
      <c r="B7770" s="45" t="s">
        <v>74</v>
      </c>
      <c r="C7770" s="45" t="s">
        <v>37</v>
      </c>
      <c r="D7770" s="45">
        <v>2535</v>
      </c>
      <c r="E7770" s="45">
        <v>5.82776749E-3</v>
      </c>
      <c r="F7770" s="45">
        <v>1.21250158E-3</v>
      </c>
      <c r="G7770" s="45">
        <v>9.5590870000000002E-4</v>
      </c>
      <c r="H7770" s="45">
        <v>3.65935673E-3</v>
      </c>
    </row>
    <row r="7771" spans="1:8" x14ac:dyDescent="0.35">
      <c r="A7771" s="45" t="s">
        <v>173</v>
      </c>
      <c r="B7771" s="45" t="s">
        <v>74</v>
      </c>
      <c r="C7771" s="45" t="s">
        <v>38</v>
      </c>
      <c r="D7771" s="45">
        <v>913</v>
      </c>
      <c r="E7771" s="45">
        <v>6.89530826E-3</v>
      </c>
      <c r="F7771" s="45">
        <v>1.2858882600000001E-3</v>
      </c>
      <c r="G7771" s="45">
        <v>1.15800298E-3</v>
      </c>
      <c r="H7771" s="45">
        <v>4.4514165400000002E-3</v>
      </c>
    </row>
    <row r="7772" spans="1:8" x14ac:dyDescent="0.35">
      <c r="A7772" s="45" t="s">
        <v>173</v>
      </c>
      <c r="B7772" s="45" t="s">
        <v>74</v>
      </c>
      <c r="C7772" s="45" t="s">
        <v>39</v>
      </c>
      <c r="D7772" s="45">
        <v>758</v>
      </c>
      <c r="E7772" s="45">
        <v>8.0667629199999997E-3</v>
      </c>
      <c r="F7772" s="45">
        <v>9.5744137999999996E-4</v>
      </c>
      <c r="G7772" s="45">
        <v>1.9232199800000001E-3</v>
      </c>
      <c r="H7772" s="45">
        <v>5.1861010999999999E-3</v>
      </c>
    </row>
    <row r="7773" spans="1:8" x14ac:dyDescent="0.35">
      <c r="A7773" s="45" t="s">
        <v>173</v>
      </c>
      <c r="B7773" s="45" t="s">
        <v>74</v>
      </c>
      <c r="C7773" s="45" t="s">
        <v>40</v>
      </c>
      <c r="D7773" s="45">
        <v>3627</v>
      </c>
      <c r="E7773" s="45">
        <v>6.1029193400000004E-3</v>
      </c>
      <c r="F7773" s="45">
        <v>1.4642749000000001E-3</v>
      </c>
      <c r="G7773" s="45">
        <v>5.7018325999999998E-4</v>
      </c>
      <c r="H7773" s="45">
        <v>4.0684607100000001E-3</v>
      </c>
    </row>
    <row r="7774" spans="1:8" x14ac:dyDescent="0.35">
      <c r="A7774" s="45" t="s">
        <v>173</v>
      </c>
      <c r="B7774" s="45" t="s">
        <v>74</v>
      </c>
      <c r="C7774" s="45" t="s">
        <v>41</v>
      </c>
      <c r="D7774" s="45">
        <v>782</v>
      </c>
      <c r="E7774" s="45">
        <v>7.5229554900000002E-3</v>
      </c>
      <c r="F7774" s="45">
        <v>1.2767888499999999E-3</v>
      </c>
      <c r="G7774" s="45">
        <v>1.5888152400000001E-3</v>
      </c>
      <c r="H7774" s="45">
        <v>4.65735092E-3</v>
      </c>
    </row>
    <row r="7775" spans="1:8" x14ac:dyDescent="0.35">
      <c r="A7775" s="45" t="s">
        <v>173</v>
      </c>
      <c r="B7775" s="45" t="s">
        <v>74</v>
      </c>
      <c r="C7775" s="45" t="s">
        <v>42</v>
      </c>
      <c r="D7775" s="45">
        <v>800</v>
      </c>
      <c r="E7775" s="45">
        <v>8.5756363300000006E-3</v>
      </c>
      <c r="F7775" s="45">
        <v>1.27107906E-3</v>
      </c>
      <c r="G7775" s="45">
        <v>1.79359062E-3</v>
      </c>
      <c r="H7775" s="45">
        <v>5.5109661800000001E-3</v>
      </c>
    </row>
    <row r="7776" spans="1:8" x14ac:dyDescent="0.35">
      <c r="A7776" s="45" t="s">
        <v>173</v>
      </c>
      <c r="B7776" s="45" t="s">
        <v>74</v>
      </c>
      <c r="C7776" s="45" t="s">
        <v>43</v>
      </c>
      <c r="D7776" s="45">
        <v>728</v>
      </c>
      <c r="E7776" s="45">
        <v>6.7867951300000003E-3</v>
      </c>
      <c r="F7776" s="45">
        <v>1.07153961E-3</v>
      </c>
      <c r="G7776" s="45">
        <v>1.49955778E-3</v>
      </c>
      <c r="H7776" s="45">
        <v>4.2156972699999998E-3</v>
      </c>
    </row>
    <row r="7777" spans="1:8" x14ac:dyDescent="0.35">
      <c r="A7777" s="45" t="s">
        <v>173</v>
      </c>
      <c r="B7777" s="45" t="s">
        <v>74</v>
      </c>
      <c r="C7777" s="45" t="s">
        <v>44</v>
      </c>
      <c r="D7777" s="45">
        <v>698</v>
      </c>
      <c r="E7777" s="45">
        <v>8.3919662199999998E-3</v>
      </c>
      <c r="F7777" s="45">
        <v>8.7745718000000004E-4</v>
      </c>
      <c r="G7777" s="45">
        <v>1.37905567E-3</v>
      </c>
      <c r="H7777" s="45">
        <v>6.1354529100000003E-3</v>
      </c>
    </row>
    <row r="7778" spans="1:8" x14ac:dyDescent="0.35">
      <c r="A7778" s="45" t="s">
        <v>173</v>
      </c>
      <c r="B7778" s="45" t="s">
        <v>74</v>
      </c>
      <c r="C7778" s="45" t="s">
        <v>45</v>
      </c>
      <c r="D7778" s="45">
        <v>1200</v>
      </c>
      <c r="E7778" s="45">
        <v>7.2326386499999996E-3</v>
      </c>
      <c r="F7778" s="45">
        <v>1.0463249899999999E-3</v>
      </c>
      <c r="G7778" s="45">
        <v>1.45798587E-3</v>
      </c>
      <c r="H7778" s="45">
        <v>4.7283272999999997E-3</v>
      </c>
    </row>
    <row r="7779" spans="1:8" x14ac:dyDescent="0.35">
      <c r="A7779" s="45" t="s">
        <v>173</v>
      </c>
      <c r="B7779" s="45" t="s">
        <v>74</v>
      </c>
      <c r="C7779" s="45" t="s">
        <v>46</v>
      </c>
      <c r="D7779" s="45">
        <v>463</v>
      </c>
      <c r="E7779" s="45">
        <v>8.1812202699999993E-3</v>
      </c>
      <c r="F7779" s="45">
        <v>1.2879467100000001E-3</v>
      </c>
      <c r="G7779" s="45">
        <v>1.98196621E-3</v>
      </c>
      <c r="H7779" s="45">
        <v>4.9113068499999999E-3</v>
      </c>
    </row>
    <row r="7780" spans="1:8" x14ac:dyDescent="0.35">
      <c r="A7780" s="45" t="s">
        <v>173</v>
      </c>
      <c r="B7780" s="45" t="s">
        <v>74</v>
      </c>
      <c r="C7780" s="45" t="s">
        <v>47</v>
      </c>
      <c r="D7780" s="45">
        <v>385</v>
      </c>
      <c r="E7780" s="45">
        <v>7.2039740200000001E-3</v>
      </c>
      <c r="F7780" s="45">
        <v>2.4296512E-4</v>
      </c>
      <c r="G7780" s="45">
        <v>1.67454281E-3</v>
      </c>
      <c r="H7780" s="45">
        <v>5.2758234599999997E-3</v>
      </c>
    </row>
    <row r="7781" spans="1:8" x14ac:dyDescent="0.35">
      <c r="A7781" s="45" t="s">
        <v>173</v>
      </c>
      <c r="B7781" s="45" t="s">
        <v>74</v>
      </c>
      <c r="C7781" s="45" t="s">
        <v>48</v>
      </c>
      <c r="D7781" s="45">
        <v>3439</v>
      </c>
      <c r="E7781" s="45">
        <v>6.7290903600000004E-3</v>
      </c>
      <c r="F7781" s="45">
        <v>1.13428257E-3</v>
      </c>
      <c r="G7781" s="45">
        <v>8.9087027999999995E-4</v>
      </c>
      <c r="H7781" s="45">
        <v>4.7039370299999999E-3</v>
      </c>
    </row>
    <row r="7782" spans="1:8" x14ac:dyDescent="0.35">
      <c r="A7782" s="45" t="s">
        <v>173</v>
      </c>
      <c r="B7782" s="45" t="s">
        <v>74</v>
      </c>
      <c r="C7782" s="45" t="s">
        <v>49</v>
      </c>
      <c r="D7782" s="45">
        <v>1566</v>
      </c>
      <c r="E7782" s="45">
        <v>7.7227748200000002E-3</v>
      </c>
      <c r="F7782" s="45">
        <v>1.4664852000000001E-3</v>
      </c>
      <c r="G7782" s="45">
        <v>1.13282518E-3</v>
      </c>
      <c r="H7782" s="45">
        <v>5.1119563800000002E-3</v>
      </c>
    </row>
    <row r="7783" spans="1:8" x14ac:dyDescent="0.35">
      <c r="A7783" s="45" t="s">
        <v>173</v>
      </c>
      <c r="B7783" s="45" t="s">
        <v>74</v>
      </c>
      <c r="C7783" s="45" t="s">
        <v>50</v>
      </c>
      <c r="D7783" s="45">
        <v>410</v>
      </c>
      <c r="E7783" s="45">
        <v>8.3060634400000007E-3</v>
      </c>
      <c r="F7783" s="45">
        <v>8.0408737000000003E-4</v>
      </c>
      <c r="G7783" s="45">
        <v>2.48503815E-3</v>
      </c>
      <c r="H7783" s="45">
        <v>5.0161752400000002E-3</v>
      </c>
    </row>
    <row r="7784" spans="1:8" x14ac:dyDescent="0.35">
      <c r="A7784" s="45" t="s">
        <v>173</v>
      </c>
      <c r="B7784" s="45" t="s">
        <v>74</v>
      </c>
      <c r="C7784" s="45" t="s">
        <v>51</v>
      </c>
      <c r="D7784" s="45">
        <v>730</v>
      </c>
      <c r="E7784" s="45">
        <v>7.5274762899999997E-3</v>
      </c>
      <c r="F7784" s="45">
        <v>1.27070625E-3</v>
      </c>
      <c r="G7784" s="45">
        <v>9.0428375999999997E-4</v>
      </c>
      <c r="H7784" s="45">
        <v>5.3524858E-3</v>
      </c>
    </row>
    <row r="7785" spans="1:8" x14ac:dyDescent="0.35">
      <c r="A7785" s="45" t="s">
        <v>173</v>
      </c>
      <c r="B7785" s="45" t="s">
        <v>74</v>
      </c>
      <c r="C7785" s="45" t="s">
        <v>52</v>
      </c>
      <c r="D7785" s="45">
        <v>5130</v>
      </c>
      <c r="E7785" s="45">
        <v>5.1287855899999997E-3</v>
      </c>
      <c r="F7785" s="45">
        <v>8.9061461000000002E-4</v>
      </c>
      <c r="G7785" s="45">
        <v>5.1743305999999995E-4</v>
      </c>
      <c r="H7785" s="45">
        <v>3.72073744E-3</v>
      </c>
    </row>
    <row r="7786" spans="1:8" x14ac:dyDescent="0.35">
      <c r="A7786" s="45" t="s">
        <v>173</v>
      </c>
      <c r="B7786" s="45" t="s">
        <v>74</v>
      </c>
      <c r="C7786" s="45" t="s">
        <v>53</v>
      </c>
      <c r="D7786" s="45">
        <v>465</v>
      </c>
      <c r="E7786" s="45">
        <v>6.7190360100000002E-3</v>
      </c>
      <c r="F7786" s="45">
        <v>8.0000473999999996E-4</v>
      </c>
      <c r="G7786" s="45">
        <v>1.2278223400000001E-3</v>
      </c>
      <c r="H7786" s="45">
        <v>4.6912084299999997E-3</v>
      </c>
    </row>
    <row r="7787" spans="1:8" x14ac:dyDescent="0.35">
      <c r="A7787" s="45" t="s">
        <v>173</v>
      </c>
      <c r="B7787" s="45" t="s">
        <v>74</v>
      </c>
      <c r="C7787" s="45" t="s">
        <v>54</v>
      </c>
      <c r="D7787" s="45">
        <v>4598</v>
      </c>
      <c r="E7787" s="45">
        <v>6.2403035099999997E-3</v>
      </c>
      <c r="F7787" s="45">
        <v>1.28402724E-3</v>
      </c>
      <c r="G7787" s="45">
        <v>6.9079427000000001E-4</v>
      </c>
      <c r="H7787" s="45">
        <v>4.2538168399999998E-3</v>
      </c>
    </row>
    <row r="7788" spans="1:8" x14ac:dyDescent="0.35">
      <c r="A7788" s="45" t="s">
        <v>173</v>
      </c>
      <c r="B7788" s="45" t="s">
        <v>74</v>
      </c>
      <c r="C7788" s="45" t="s">
        <v>55</v>
      </c>
      <c r="D7788" s="45">
        <v>557</v>
      </c>
      <c r="E7788" s="45">
        <v>7.0532862199999997E-3</v>
      </c>
      <c r="F7788" s="45">
        <v>1.3064571399999999E-3</v>
      </c>
      <c r="G7788" s="45">
        <v>1.0416872099999999E-3</v>
      </c>
      <c r="H7788" s="45">
        <v>4.7051413899999997E-3</v>
      </c>
    </row>
    <row r="7789" spans="1:8" x14ac:dyDescent="0.35">
      <c r="A7789" s="45" t="s">
        <v>173</v>
      </c>
      <c r="B7789" s="45" t="s">
        <v>74</v>
      </c>
      <c r="C7789" s="45" t="s">
        <v>56</v>
      </c>
      <c r="D7789" s="45">
        <v>5754</v>
      </c>
      <c r="E7789" s="45">
        <v>6.9214428999999997E-3</v>
      </c>
      <c r="F7789" s="45">
        <v>1.27247607E-3</v>
      </c>
      <c r="G7789" s="45">
        <v>1.1518755899999999E-3</v>
      </c>
      <c r="H7789" s="45">
        <v>4.4970907500000001E-3</v>
      </c>
    </row>
    <row r="7790" spans="1:8" x14ac:dyDescent="0.35">
      <c r="A7790" s="45" t="s">
        <v>191</v>
      </c>
      <c r="B7790" s="45" t="s">
        <v>74</v>
      </c>
      <c r="C7790" s="45" t="s">
        <v>9</v>
      </c>
      <c r="D7790" s="45">
        <v>83615</v>
      </c>
      <c r="E7790" s="45">
        <v>6.9796362299999999E-3</v>
      </c>
      <c r="F7790" s="45">
        <v>1.2282688999999999E-3</v>
      </c>
      <c r="G7790" s="45">
        <v>1.0816187499999999E-3</v>
      </c>
      <c r="H7790" s="45">
        <v>4.6806018299999997E-3</v>
      </c>
    </row>
    <row r="7791" spans="1:8" x14ac:dyDescent="0.35">
      <c r="A7791" s="45" t="s">
        <v>191</v>
      </c>
      <c r="B7791" s="45" t="s">
        <v>74</v>
      </c>
      <c r="C7791" s="45" t="s">
        <v>14</v>
      </c>
      <c r="D7791" s="45">
        <v>1602</v>
      </c>
      <c r="E7791" s="45">
        <v>7.5239715299999996E-3</v>
      </c>
      <c r="F7791" s="45">
        <v>1.8340353400000001E-3</v>
      </c>
      <c r="G7791" s="45">
        <v>1.09773783E-3</v>
      </c>
      <c r="H7791" s="45">
        <v>4.5921978800000001E-3</v>
      </c>
    </row>
    <row r="7792" spans="1:8" x14ac:dyDescent="0.35">
      <c r="A7792" s="45" t="s">
        <v>191</v>
      </c>
      <c r="B7792" s="45" t="s">
        <v>74</v>
      </c>
      <c r="C7792" s="45" t="s">
        <v>15</v>
      </c>
      <c r="D7792" s="45">
        <v>794</v>
      </c>
      <c r="E7792" s="45">
        <v>6.6870449700000001E-3</v>
      </c>
      <c r="F7792" s="45">
        <v>1.1898699699999999E-3</v>
      </c>
      <c r="G7792" s="45">
        <v>1.3056252799999999E-3</v>
      </c>
      <c r="H7792" s="45">
        <v>4.1915492300000001E-3</v>
      </c>
    </row>
    <row r="7793" spans="1:8" x14ac:dyDescent="0.35">
      <c r="A7793" s="45" t="s">
        <v>191</v>
      </c>
      <c r="B7793" s="45" t="s">
        <v>74</v>
      </c>
      <c r="C7793" s="45" t="s">
        <v>16</v>
      </c>
      <c r="D7793" s="45">
        <v>986</v>
      </c>
      <c r="E7793" s="45">
        <v>6.5607624700000002E-3</v>
      </c>
      <c r="F7793" s="45">
        <v>1.1185765E-3</v>
      </c>
      <c r="G7793" s="45">
        <v>6.2646705000000003E-4</v>
      </c>
      <c r="H7793" s="45">
        <v>4.8157184300000001E-3</v>
      </c>
    </row>
    <row r="7794" spans="1:8" x14ac:dyDescent="0.35">
      <c r="A7794" s="45" t="s">
        <v>191</v>
      </c>
      <c r="B7794" s="45" t="s">
        <v>74</v>
      </c>
      <c r="C7794" s="45" t="s">
        <v>17</v>
      </c>
      <c r="D7794" s="45">
        <v>781</v>
      </c>
      <c r="E7794" s="45">
        <v>7.9479060599999991E-3</v>
      </c>
      <c r="F7794" s="45">
        <v>1.21243218E-3</v>
      </c>
      <c r="G7794" s="45">
        <v>1.1687737700000001E-3</v>
      </c>
      <c r="H7794" s="45">
        <v>5.5666996299999997E-3</v>
      </c>
    </row>
    <row r="7795" spans="1:8" x14ac:dyDescent="0.35">
      <c r="A7795" s="45" t="s">
        <v>191</v>
      </c>
      <c r="B7795" s="45" t="s">
        <v>74</v>
      </c>
      <c r="C7795" s="45" t="s">
        <v>18</v>
      </c>
      <c r="D7795" s="45">
        <v>825</v>
      </c>
      <c r="E7795" s="45">
        <v>7.7781002099999996E-3</v>
      </c>
      <c r="F7795" s="45">
        <v>9.7477529999999998E-4</v>
      </c>
      <c r="G7795" s="45">
        <v>1.5406282700000001E-3</v>
      </c>
      <c r="H7795" s="45">
        <v>5.2626961700000001E-3</v>
      </c>
    </row>
    <row r="7796" spans="1:8" x14ac:dyDescent="0.35">
      <c r="A7796" s="45" t="s">
        <v>191</v>
      </c>
      <c r="B7796" s="45" t="s">
        <v>74</v>
      </c>
      <c r="C7796" s="45" t="s">
        <v>19</v>
      </c>
      <c r="D7796" s="45">
        <v>1303</v>
      </c>
      <c r="E7796" s="45">
        <v>7.2414351199999996E-3</v>
      </c>
      <c r="F7796" s="45">
        <v>1.1953360300000001E-3</v>
      </c>
      <c r="G7796" s="45">
        <v>1.1106223299999999E-3</v>
      </c>
      <c r="H7796" s="45">
        <v>4.93547629E-3</v>
      </c>
    </row>
    <row r="7797" spans="1:8" x14ac:dyDescent="0.35">
      <c r="A7797" s="45" t="s">
        <v>191</v>
      </c>
      <c r="B7797" s="45" t="s">
        <v>74</v>
      </c>
      <c r="C7797" s="45" t="s">
        <v>20</v>
      </c>
      <c r="D7797" s="45">
        <v>3756</v>
      </c>
      <c r="E7797" s="45">
        <v>5.6433993299999999E-3</v>
      </c>
      <c r="F7797" s="45">
        <v>9.897710699999999E-4</v>
      </c>
      <c r="G7797" s="45">
        <v>6.3250934999999997E-4</v>
      </c>
      <c r="H7797" s="45">
        <v>4.0211184299999998E-3</v>
      </c>
    </row>
    <row r="7798" spans="1:8" x14ac:dyDescent="0.35">
      <c r="A7798" s="45" t="s">
        <v>191</v>
      </c>
      <c r="B7798" s="45" t="s">
        <v>74</v>
      </c>
      <c r="C7798" s="45" t="s">
        <v>21</v>
      </c>
      <c r="D7798" s="45">
        <v>545</v>
      </c>
      <c r="E7798" s="45">
        <v>9.8392581700000002E-3</v>
      </c>
      <c r="F7798" s="45">
        <v>1.39145831E-3</v>
      </c>
      <c r="G7798" s="45">
        <v>2.2593015000000002E-3</v>
      </c>
      <c r="H7798" s="45">
        <v>6.1884978800000002E-3</v>
      </c>
    </row>
    <row r="7799" spans="1:8" x14ac:dyDescent="0.35">
      <c r="A7799" s="45" t="s">
        <v>191</v>
      </c>
      <c r="B7799" s="45" t="s">
        <v>74</v>
      </c>
      <c r="C7799" s="45" t="s">
        <v>22</v>
      </c>
      <c r="D7799" s="45">
        <v>472</v>
      </c>
      <c r="E7799" s="45">
        <v>8.1224004999999998E-3</v>
      </c>
      <c r="F7799" s="45">
        <v>9.6979436999999999E-4</v>
      </c>
      <c r="G7799" s="45">
        <v>1.66355222E-3</v>
      </c>
      <c r="H7799" s="45">
        <v>5.4890534299999998E-3</v>
      </c>
    </row>
    <row r="7800" spans="1:8" x14ac:dyDescent="0.35">
      <c r="A7800" s="45" t="s">
        <v>191</v>
      </c>
      <c r="B7800" s="45" t="s">
        <v>74</v>
      </c>
      <c r="C7800" s="45" t="s">
        <v>23</v>
      </c>
      <c r="D7800" s="45">
        <v>1326</v>
      </c>
      <c r="E7800" s="45">
        <v>8.2732282100000006E-3</v>
      </c>
      <c r="F7800" s="45">
        <v>1.09298165E-3</v>
      </c>
      <c r="G7800" s="45">
        <v>1.75321013E-3</v>
      </c>
      <c r="H7800" s="45">
        <v>5.4270359499999999E-3</v>
      </c>
    </row>
    <row r="7801" spans="1:8" x14ac:dyDescent="0.35">
      <c r="A7801" s="45" t="s">
        <v>191</v>
      </c>
      <c r="B7801" s="45" t="s">
        <v>74</v>
      </c>
      <c r="C7801" s="45" t="s">
        <v>24</v>
      </c>
      <c r="D7801" s="45">
        <v>1477</v>
      </c>
      <c r="E7801" s="45">
        <v>8.4736011499999993E-3</v>
      </c>
      <c r="F7801" s="45">
        <v>9.5339942000000001E-4</v>
      </c>
      <c r="G7801" s="45">
        <v>2.2554474800000001E-3</v>
      </c>
      <c r="H7801" s="45">
        <v>5.26475377E-3</v>
      </c>
    </row>
    <row r="7802" spans="1:8" x14ac:dyDescent="0.35">
      <c r="A7802" s="45" t="s">
        <v>191</v>
      </c>
      <c r="B7802" s="45" t="s">
        <v>74</v>
      </c>
      <c r="C7802" s="45" t="s">
        <v>25</v>
      </c>
      <c r="D7802" s="45">
        <v>1188</v>
      </c>
      <c r="E7802" s="45">
        <v>8.4197002399999995E-3</v>
      </c>
      <c r="F7802" s="45">
        <v>1.30967249E-3</v>
      </c>
      <c r="G7802" s="45">
        <v>1.7606424499999999E-3</v>
      </c>
      <c r="H7802" s="45">
        <v>5.3493848199999998E-3</v>
      </c>
    </row>
    <row r="7803" spans="1:8" x14ac:dyDescent="0.35">
      <c r="A7803" s="45" t="s">
        <v>191</v>
      </c>
      <c r="B7803" s="45" t="s">
        <v>74</v>
      </c>
      <c r="C7803" s="45" t="s">
        <v>26</v>
      </c>
      <c r="D7803" s="45">
        <v>2739</v>
      </c>
      <c r="E7803" s="45">
        <v>6.44366161E-3</v>
      </c>
      <c r="F7803" s="45">
        <v>7.8256183000000002E-4</v>
      </c>
      <c r="G7803" s="45">
        <v>1.22929827E-3</v>
      </c>
      <c r="H7803" s="45">
        <v>4.4318010399999998E-3</v>
      </c>
    </row>
    <row r="7804" spans="1:8" x14ac:dyDescent="0.35">
      <c r="A7804" s="45" t="s">
        <v>191</v>
      </c>
      <c r="B7804" s="45" t="s">
        <v>74</v>
      </c>
      <c r="C7804" s="45" t="s">
        <v>27</v>
      </c>
      <c r="D7804" s="45">
        <v>543</v>
      </c>
      <c r="E7804" s="45">
        <v>6.4546882200000001E-3</v>
      </c>
      <c r="F7804" s="45">
        <v>1.0862362E-3</v>
      </c>
      <c r="G7804" s="45">
        <v>1.2366778399999999E-3</v>
      </c>
      <c r="H7804" s="45">
        <v>4.1317736899999999E-3</v>
      </c>
    </row>
    <row r="7805" spans="1:8" x14ac:dyDescent="0.35">
      <c r="A7805" s="45" t="s">
        <v>191</v>
      </c>
      <c r="B7805" s="45" t="s">
        <v>74</v>
      </c>
      <c r="C7805" s="45" t="s">
        <v>28</v>
      </c>
      <c r="D7805" s="45">
        <v>2315</v>
      </c>
      <c r="E7805" s="45">
        <v>8.0979519299999997E-3</v>
      </c>
      <c r="F7805" s="45">
        <v>1.2448651699999999E-3</v>
      </c>
      <c r="G7805" s="45">
        <v>1.6731559E-3</v>
      </c>
      <c r="H7805" s="45">
        <v>5.1799303600000004E-3</v>
      </c>
    </row>
    <row r="7806" spans="1:8" x14ac:dyDescent="0.35">
      <c r="A7806" s="45" t="s">
        <v>191</v>
      </c>
      <c r="B7806" s="45" t="s">
        <v>74</v>
      </c>
      <c r="C7806" s="45" t="s">
        <v>29</v>
      </c>
      <c r="D7806" s="45">
        <v>763</v>
      </c>
      <c r="E7806" s="45">
        <v>8.5269219999999993E-3</v>
      </c>
      <c r="F7806" s="45">
        <v>1.28595069E-3</v>
      </c>
      <c r="G7806" s="45">
        <v>1.8370464899999999E-3</v>
      </c>
      <c r="H7806" s="45">
        <v>5.4039243199999996E-3</v>
      </c>
    </row>
    <row r="7807" spans="1:8" x14ac:dyDescent="0.35">
      <c r="A7807" s="45" t="s">
        <v>191</v>
      </c>
      <c r="B7807" s="45" t="s">
        <v>74</v>
      </c>
      <c r="C7807" s="45" t="s">
        <v>30</v>
      </c>
      <c r="D7807" s="45">
        <v>8568</v>
      </c>
      <c r="E7807" s="45">
        <v>5.6331737499999996E-3</v>
      </c>
      <c r="F7807" s="45">
        <v>1.32059242E-3</v>
      </c>
      <c r="G7807" s="45">
        <v>8.3057195E-4</v>
      </c>
      <c r="H7807" s="45">
        <v>3.4820088799999999E-3</v>
      </c>
    </row>
    <row r="7808" spans="1:8" x14ac:dyDescent="0.35">
      <c r="A7808" s="45" t="s">
        <v>191</v>
      </c>
      <c r="B7808" s="45" t="s">
        <v>74</v>
      </c>
      <c r="C7808" s="45" t="s">
        <v>31</v>
      </c>
      <c r="D7808" s="45">
        <v>5496</v>
      </c>
      <c r="E7808" s="45">
        <v>5.93807678E-3</v>
      </c>
      <c r="F7808" s="45">
        <v>1.15492641E-3</v>
      </c>
      <c r="G7808" s="45">
        <v>6.4797521999999995E-4</v>
      </c>
      <c r="H7808" s="45">
        <v>4.1351746700000001E-3</v>
      </c>
    </row>
    <row r="7809" spans="1:8" x14ac:dyDescent="0.35">
      <c r="A7809" s="45" t="s">
        <v>191</v>
      </c>
      <c r="B7809" s="45" t="s">
        <v>74</v>
      </c>
      <c r="C7809" s="45" t="s">
        <v>159</v>
      </c>
      <c r="D7809" s="45">
        <v>1788</v>
      </c>
      <c r="E7809" s="45">
        <v>7.8650815299999999E-3</v>
      </c>
      <c r="F7809" s="45">
        <v>1.2769865100000001E-3</v>
      </c>
      <c r="G7809" s="45">
        <v>1.17500131E-3</v>
      </c>
      <c r="H7809" s="45">
        <v>5.4130932299999998E-3</v>
      </c>
    </row>
    <row r="7810" spans="1:8" x14ac:dyDescent="0.35">
      <c r="A7810" s="45" t="s">
        <v>191</v>
      </c>
      <c r="B7810" s="45" t="s">
        <v>74</v>
      </c>
      <c r="C7810" s="45" t="s">
        <v>33</v>
      </c>
      <c r="D7810" s="45">
        <v>941</v>
      </c>
      <c r="E7810" s="45">
        <v>9.4483432299999996E-3</v>
      </c>
      <c r="F7810" s="45">
        <v>1.5692154199999999E-3</v>
      </c>
      <c r="G7810" s="45">
        <v>1.6187219599999999E-3</v>
      </c>
      <c r="H7810" s="45">
        <v>6.2602085600000001E-3</v>
      </c>
    </row>
    <row r="7811" spans="1:8" x14ac:dyDescent="0.35">
      <c r="A7811" s="45" t="s">
        <v>191</v>
      </c>
      <c r="B7811" s="45" t="s">
        <v>74</v>
      </c>
      <c r="C7811" s="45" t="s">
        <v>34</v>
      </c>
      <c r="D7811" s="45">
        <v>1073</v>
      </c>
      <c r="E7811" s="45">
        <v>6.72341499E-3</v>
      </c>
      <c r="F7811" s="45">
        <v>1.1800483400000001E-3</v>
      </c>
      <c r="G7811" s="45">
        <v>9.3096303999999999E-4</v>
      </c>
      <c r="H7811" s="45">
        <v>4.6124031099999997E-3</v>
      </c>
    </row>
    <row r="7812" spans="1:8" x14ac:dyDescent="0.35">
      <c r="A7812" s="45" t="s">
        <v>191</v>
      </c>
      <c r="B7812" s="45" t="s">
        <v>74</v>
      </c>
      <c r="C7812" s="45" t="s">
        <v>35</v>
      </c>
      <c r="D7812" s="45">
        <v>2000</v>
      </c>
      <c r="E7812" s="45">
        <v>6.5778585600000002E-3</v>
      </c>
      <c r="F7812" s="45">
        <v>1.0456074E-3</v>
      </c>
      <c r="G7812" s="45">
        <v>1.2146293800000001E-3</v>
      </c>
      <c r="H7812" s="45">
        <v>4.3176212900000004E-3</v>
      </c>
    </row>
    <row r="7813" spans="1:8" x14ac:dyDescent="0.35">
      <c r="A7813" s="45" t="s">
        <v>191</v>
      </c>
      <c r="B7813" s="45" t="s">
        <v>74</v>
      </c>
      <c r="C7813" s="45" t="s">
        <v>57</v>
      </c>
      <c r="D7813" s="45">
        <v>5</v>
      </c>
      <c r="E7813" s="45">
        <v>8.9212961E-3</v>
      </c>
      <c r="F7813" s="45">
        <v>1.0370367999999999E-3</v>
      </c>
      <c r="G7813" s="45">
        <v>3.7314812399999999E-3</v>
      </c>
      <c r="H7813" s="45">
        <v>4.1527774899999996E-3</v>
      </c>
    </row>
    <row r="7814" spans="1:8" x14ac:dyDescent="0.35">
      <c r="A7814" s="45" t="s">
        <v>191</v>
      </c>
      <c r="B7814" s="45" t="s">
        <v>74</v>
      </c>
      <c r="C7814" s="45" t="s">
        <v>36</v>
      </c>
      <c r="D7814" s="45">
        <v>2017</v>
      </c>
      <c r="E7814" s="45">
        <v>7.8059696200000004E-3</v>
      </c>
      <c r="F7814" s="45">
        <v>1.3958778500000001E-3</v>
      </c>
      <c r="G7814" s="45">
        <v>1.3514981399999999E-3</v>
      </c>
      <c r="H7814" s="45">
        <v>5.0585931500000004E-3</v>
      </c>
    </row>
    <row r="7815" spans="1:8" x14ac:dyDescent="0.35">
      <c r="A7815" s="45" t="s">
        <v>191</v>
      </c>
      <c r="B7815" s="45" t="s">
        <v>74</v>
      </c>
      <c r="C7815" s="45" t="s">
        <v>37</v>
      </c>
      <c r="D7815" s="45">
        <v>2684</v>
      </c>
      <c r="E7815" s="45">
        <v>6.3835198999999997E-3</v>
      </c>
      <c r="F7815" s="45">
        <v>1.2062347500000001E-3</v>
      </c>
      <c r="G7815" s="45">
        <v>1.03038559E-3</v>
      </c>
      <c r="H7815" s="45">
        <v>4.1468990799999996E-3</v>
      </c>
    </row>
    <row r="7816" spans="1:8" x14ac:dyDescent="0.35">
      <c r="A7816" s="45" t="s">
        <v>191</v>
      </c>
      <c r="B7816" s="45" t="s">
        <v>74</v>
      </c>
      <c r="C7816" s="45" t="s">
        <v>38</v>
      </c>
      <c r="D7816" s="45">
        <v>1155</v>
      </c>
      <c r="E7816" s="45">
        <v>7.2992020999999999E-3</v>
      </c>
      <c r="F7816" s="45">
        <v>1.35583991E-3</v>
      </c>
      <c r="G7816" s="45">
        <v>1.1114215099999999E-3</v>
      </c>
      <c r="H7816" s="45">
        <v>4.8319401999999999E-3</v>
      </c>
    </row>
    <row r="7817" spans="1:8" x14ac:dyDescent="0.35">
      <c r="A7817" s="45" t="s">
        <v>191</v>
      </c>
      <c r="B7817" s="45" t="s">
        <v>74</v>
      </c>
      <c r="C7817" s="45" t="s">
        <v>39</v>
      </c>
      <c r="D7817" s="45">
        <v>859</v>
      </c>
      <c r="E7817" s="45">
        <v>8.6754352300000004E-3</v>
      </c>
      <c r="F7817" s="45">
        <v>1.0705814000000001E-3</v>
      </c>
      <c r="G7817" s="45">
        <v>2.0922797499999999E-3</v>
      </c>
      <c r="H7817" s="45">
        <v>5.5125736099999999E-3</v>
      </c>
    </row>
    <row r="7818" spans="1:8" x14ac:dyDescent="0.35">
      <c r="A7818" s="45" t="s">
        <v>191</v>
      </c>
      <c r="B7818" s="45" t="s">
        <v>74</v>
      </c>
      <c r="C7818" s="45" t="s">
        <v>40</v>
      </c>
      <c r="D7818" s="45">
        <v>3769</v>
      </c>
      <c r="E7818" s="45">
        <v>6.3298574900000001E-3</v>
      </c>
      <c r="F7818" s="45">
        <v>1.5390598799999999E-3</v>
      </c>
      <c r="G7818" s="45">
        <v>5.6640466000000003E-4</v>
      </c>
      <c r="H7818" s="45">
        <v>4.2243924600000003E-3</v>
      </c>
    </row>
    <row r="7819" spans="1:8" x14ac:dyDescent="0.35">
      <c r="A7819" s="45" t="s">
        <v>191</v>
      </c>
      <c r="B7819" s="45" t="s">
        <v>74</v>
      </c>
      <c r="C7819" s="45" t="s">
        <v>41</v>
      </c>
      <c r="D7819" s="45">
        <v>967</v>
      </c>
      <c r="E7819" s="45">
        <v>8.1850365300000002E-3</v>
      </c>
      <c r="F7819" s="45">
        <v>1.32499784E-3</v>
      </c>
      <c r="G7819" s="45">
        <v>1.70317204E-3</v>
      </c>
      <c r="H7819" s="45">
        <v>5.1568661699999997E-3</v>
      </c>
    </row>
    <row r="7820" spans="1:8" x14ac:dyDescent="0.35">
      <c r="A7820" s="45" t="s">
        <v>191</v>
      </c>
      <c r="B7820" s="45" t="s">
        <v>74</v>
      </c>
      <c r="C7820" s="45" t="s">
        <v>42</v>
      </c>
      <c r="D7820" s="45">
        <v>981</v>
      </c>
      <c r="E7820" s="45">
        <v>9.6069885700000007E-3</v>
      </c>
      <c r="F7820" s="45">
        <v>1.4106682E-3</v>
      </c>
      <c r="G7820" s="45">
        <v>1.78343361E-3</v>
      </c>
      <c r="H7820" s="45">
        <v>6.4128862800000002E-3</v>
      </c>
    </row>
    <row r="7821" spans="1:8" x14ac:dyDescent="0.35">
      <c r="A7821" s="45" t="s">
        <v>191</v>
      </c>
      <c r="B7821" s="45" t="s">
        <v>74</v>
      </c>
      <c r="C7821" s="45" t="s">
        <v>43</v>
      </c>
      <c r="D7821" s="45">
        <v>772</v>
      </c>
      <c r="E7821" s="45">
        <v>7.2280390000000003E-3</v>
      </c>
      <c r="F7821" s="45">
        <v>1.05139645E-3</v>
      </c>
      <c r="G7821" s="45">
        <v>1.4552146900000001E-3</v>
      </c>
      <c r="H7821" s="45">
        <v>4.7214273899999996E-3</v>
      </c>
    </row>
    <row r="7822" spans="1:8" x14ac:dyDescent="0.35">
      <c r="A7822" s="45" t="s">
        <v>191</v>
      </c>
      <c r="B7822" s="45" t="s">
        <v>74</v>
      </c>
      <c r="C7822" s="45" t="s">
        <v>44</v>
      </c>
      <c r="D7822" s="45">
        <v>872</v>
      </c>
      <c r="E7822" s="45">
        <v>8.8484723000000001E-3</v>
      </c>
      <c r="F7822" s="45">
        <v>1.9169955899999999E-3</v>
      </c>
      <c r="G7822" s="45">
        <v>1.53023305E-3</v>
      </c>
      <c r="H7822" s="45">
        <v>6.5480321699999998E-3</v>
      </c>
    </row>
    <row r="7823" spans="1:8" x14ac:dyDescent="0.35">
      <c r="A7823" s="45" t="s">
        <v>191</v>
      </c>
      <c r="B7823" s="45" t="s">
        <v>74</v>
      </c>
      <c r="C7823" s="45" t="s">
        <v>45</v>
      </c>
      <c r="D7823" s="45">
        <v>1592</v>
      </c>
      <c r="E7823" s="45">
        <v>7.4189812499999997E-3</v>
      </c>
      <c r="F7823" s="45">
        <v>1.0073513300000001E-3</v>
      </c>
      <c r="G7823" s="45">
        <v>1.50228113E-3</v>
      </c>
      <c r="H7823" s="45">
        <v>4.9093482999999997E-3</v>
      </c>
    </row>
    <row r="7824" spans="1:8" x14ac:dyDescent="0.35">
      <c r="A7824" s="45" t="s">
        <v>191</v>
      </c>
      <c r="B7824" s="45" t="s">
        <v>74</v>
      </c>
      <c r="C7824" s="45" t="s">
        <v>46</v>
      </c>
      <c r="D7824" s="45">
        <v>576</v>
      </c>
      <c r="E7824" s="45">
        <v>8.3156102900000008E-3</v>
      </c>
      <c r="F7824" s="45">
        <v>1.24626231E-3</v>
      </c>
      <c r="G7824" s="45">
        <v>1.8610144200000001E-3</v>
      </c>
      <c r="H7824" s="45">
        <v>5.2083330900000004E-3</v>
      </c>
    </row>
    <row r="7825" spans="1:8" x14ac:dyDescent="0.35">
      <c r="A7825" s="45" t="s">
        <v>191</v>
      </c>
      <c r="B7825" s="45" t="s">
        <v>74</v>
      </c>
      <c r="C7825" s="45" t="s">
        <v>47</v>
      </c>
      <c r="D7825" s="45">
        <v>509</v>
      </c>
      <c r="E7825" s="45">
        <v>8.2754172399999992E-3</v>
      </c>
      <c r="F7825" s="45">
        <v>4.5884697999999999E-4</v>
      </c>
      <c r="G7825" s="45">
        <v>1.76785431E-3</v>
      </c>
      <c r="H7825" s="45">
        <v>6.0374142600000003E-3</v>
      </c>
    </row>
    <row r="7826" spans="1:8" x14ac:dyDescent="0.35">
      <c r="A7826" s="45" t="s">
        <v>191</v>
      </c>
      <c r="B7826" s="45" t="s">
        <v>74</v>
      </c>
      <c r="C7826" s="45" t="s">
        <v>48</v>
      </c>
      <c r="D7826" s="45">
        <v>4345</v>
      </c>
      <c r="E7826" s="45">
        <v>6.8523257699999998E-3</v>
      </c>
      <c r="F7826" s="45">
        <v>1.1752624E-3</v>
      </c>
      <c r="G7826" s="45">
        <v>8.0882375999999996E-4</v>
      </c>
      <c r="H7826" s="45">
        <v>4.8682391100000003E-3</v>
      </c>
    </row>
    <row r="7827" spans="1:8" x14ac:dyDescent="0.35">
      <c r="A7827" s="45" t="s">
        <v>191</v>
      </c>
      <c r="B7827" s="45" t="s">
        <v>74</v>
      </c>
      <c r="C7827" s="45" t="s">
        <v>49</v>
      </c>
      <c r="D7827" s="45">
        <v>1971</v>
      </c>
      <c r="E7827" s="45">
        <v>8.3631285499999996E-3</v>
      </c>
      <c r="F7827" s="45">
        <v>1.5899874500000001E-3</v>
      </c>
      <c r="G7827" s="45">
        <v>1.1739784700000001E-3</v>
      </c>
      <c r="H7827" s="45">
        <v>5.5876644200000001E-3</v>
      </c>
    </row>
    <row r="7828" spans="1:8" x14ac:dyDescent="0.35">
      <c r="A7828" s="45" t="s">
        <v>191</v>
      </c>
      <c r="B7828" s="45" t="s">
        <v>74</v>
      </c>
      <c r="C7828" s="45" t="s">
        <v>50</v>
      </c>
      <c r="D7828" s="45">
        <v>411</v>
      </c>
      <c r="E7828" s="45">
        <v>9.6194070199999999E-3</v>
      </c>
      <c r="F7828" s="45">
        <v>1.2612358700000001E-3</v>
      </c>
      <c r="G7828" s="45">
        <v>2.7885067999999999E-3</v>
      </c>
      <c r="H7828" s="45">
        <v>5.5692696000000002E-3</v>
      </c>
    </row>
    <row r="7829" spans="1:8" x14ac:dyDescent="0.35">
      <c r="A7829" s="45" t="s">
        <v>191</v>
      </c>
      <c r="B7829" s="45" t="s">
        <v>74</v>
      </c>
      <c r="C7829" s="45" t="s">
        <v>51</v>
      </c>
      <c r="D7829" s="45">
        <v>953</v>
      </c>
      <c r="E7829" s="45">
        <v>8.2340486700000007E-3</v>
      </c>
      <c r="F7829" s="45">
        <v>1.34396472E-3</v>
      </c>
      <c r="G7829" s="45">
        <v>8.4913358999999999E-4</v>
      </c>
      <c r="H7829" s="45">
        <v>6.0409498800000003E-3</v>
      </c>
    </row>
    <row r="7830" spans="1:8" x14ac:dyDescent="0.35">
      <c r="A7830" s="45" t="s">
        <v>191</v>
      </c>
      <c r="B7830" s="45" t="s">
        <v>74</v>
      </c>
      <c r="C7830" s="45" t="s">
        <v>52</v>
      </c>
      <c r="D7830" s="45">
        <v>4900</v>
      </c>
      <c r="E7830" s="45">
        <v>5.622607E-3</v>
      </c>
      <c r="F7830" s="45">
        <v>9.9833923999999991E-4</v>
      </c>
      <c r="G7830" s="45">
        <v>5.8884140000000002E-4</v>
      </c>
      <c r="H7830" s="45">
        <v>4.0354258699999996E-3</v>
      </c>
    </row>
    <row r="7831" spans="1:8" x14ac:dyDescent="0.35">
      <c r="A7831" s="45" t="s">
        <v>191</v>
      </c>
      <c r="B7831" s="45" t="s">
        <v>74</v>
      </c>
      <c r="C7831" s="45" t="s">
        <v>53</v>
      </c>
      <c r="D7831" s="45">
        <v>659</v>
      </c>
      <c r="E7831" s="45">
        <v>7.3553326300000001E-3</v>
      </c>
      <c r="F7831" s="45">
        <v>1.1091262399999999E-3</v>
      </c>
      <c r="G7831" s="45">
        <v>1.05905389E-3</v>
      </c>
      <c r="H7831" s="45">
        <v>5.1869588200000004E-3</v>
      </c>
    </row>
    <row r="7832" spans="1:8" x14ac:dyDescent="0.35">
      <c r="A7832" s="45" t="s">
        <v>191</v>
      </c>
      <c r="B7832" s="45" t="s">
        <v>74</v>
      </c>
      <c r="C7832" s="45" t="s">
        <v>54</v>
      </c>
      <c r="D7832" s="45">
        <v>5463</v>
      </c>
      <c r="E7832" s="45">
        <v>6.6165587099999996E-3</v>
      </c>
      <c r="F7832" s="45">
        <v>1.2862346799999999E-3</v>
      </c>
      <c r="G7832" s="45">
        <v>6.7916251999999996E-4</v>
      </c>
      <c r="H7832" s="45">
        <v>4.6395233899999997E-3</v>
      </c>
    </row>
    <row r="7833" spans="1:8" x14ac:dyDescent="0.35">
      <c r="A7833" s="45" t="s">
        <v>191</v>
      </c>
      <c r="B7833" s="45" t="s">
        <v>74</v>
      </c>
      <c r="C7833" s="45" t="s">
        <v>55</v>
      </c>
      <c r="D7833" s="45">
        <v>691</v>
      </c>
      <c r="E7833" s="45">
        <v>7.6066453799999998E-3</v>
      </c>
      <c r="F7833" s="45">
        <v>1.21757225E-3</v>
      </c>
      <c r="G7833" s="45">
        <v>1.0668747900000001E-3</v>
      </c>
      <c r="H7833" s="45">
        <v>5.3221978699999999E-3</v>
      </c>
    </row>
    <row r="7834" spans="1:8" x14ac:dyDescent="0.35">
      <c r="A7834" s="45" t="s">
        <v>191</v>
      </c>
      <c r="B7834" s="45" t="s">
        <v>74</v>
      </c>
      <c r="C7834" s="45" t="s">
        <v>56</v>
      </c>
      <c r="D7834" s="45">
        <v>6183</v>
      </c>
      <c r="E7834" s="45">
        <v>7.6385610600000001E-3</v>
      </c>
      <c r="F7834" s="45">
        <v>1.3109981100000001E-3</v>
      </c>
      <c r="G7834" s="45">
        <v>1.2056146900000001E-3</v>
      </c>
      <c r="H7834" s="45">
        <v>5.1219477900000003E-3</v>
      </c>
    </row>
    <row r="7835" spans="1:8" x14ac:dyDescent="0.35">
      <c r="A7835" s="45" t="s">
        <v>7</v>
      </c>
      <c r="B7835" s="45" t="s">
        <v>8</v>
      </c>
      <c r="C7835" s="45" t="s">
        <v>75</v>
      </c>
      <c r="D7835" s="45">
        <v>34102</v>
      </c>
      <c r="E7835" s="45">
        <v>4.8815811900000004E-3</v>
      </c>
      <c r="F7835" s="45">
        <v>9.0607272999999996E-4</v>
      </c>
      <c r="G7835" s="45">
        <v>8.9892913000000005E-4</v>
      </c>
      <c r="H7835" s="45">
        <v>3.07657885E-3</v>
      </c>
    </row>
    <row r="7836" spans="1:8" x14ac:dyDescent="0.35">
      <c r="A7836" s="45" t="s">
        <v>7</v>
      </c>
      <c r="B7836" s="45" t="s">
        <v>10</v>
      </c>
      <c r="C7836" s="45" t="s">
        <v>75</v>
      </c>
      <c r="D7836" s="45">
        <v>15969</v>
      </c>
      <c r="E7836" s="45">
        <v>4.5838839300000002E-3</v>
      </c>
      <c r="F7836" s="45">
        <v>8.7441747000000002E-4</v>
      </c>
      <c r="G7836" s="45">
        <v>8.4009894999999995E-4</v>
      </c>
      <c r="H7836" s="45">
        <v>2.8693670300000002E-3</v>
      </c>
    </row>
    <row r="7837" spans="1:8" x14ac:dyDescent="0.35">
      <c r="A7837" s="45" t="s">
        <v>7</v>
      </c>
      <c r="B7837" s="45" t="s">
        <v>11</v>
      </c>
      <c r="C7837" s="45" t="s">
        <v>75</v>
      </c>
      <c r="D7837" s="45">
        <v>7961</v>
      </c>
      <c r="E7837" s="45">
        <v>4.7481629699999998E-3</v>
      </c>
      <c r="F7837" s="45">
        <v>9.5206003999999996E-4</v>
      </c>
      <c r="G7837" s="45">
        <v>8.6663199999999999E-4</v>
      </c>
      <c r="H7837" s="45">
        <v>2.9294704499999999E-3</v>
      </c>
    </row>
    <row r="7838" spans="1:8" x14ac:dyDescent="0.35">
      <c r="A7838" s="45" t="s">
        <v>7</v>
      </c>
      <c r="B7838" s="45" t="s">
        <v>12</v>
      </c>
      <c r="C7838" s="45" t="s">
        <v>75</v>
      </c>
      <c r="D7838" s="45">
        <v>2165</v>
      </c>
      <c r="E7838" s="45">
        <v>5.7735969700000002E-3</v>
      </c>
      <c r="F7838" s="45">
        <v>1.0970776399999999E-3</v>
      </c>
      <c r="G7838" s="45">
        <v>9.8614828999999998E-4</v>
      </c>
      <c r="H7838" s="45">
        <v>3.6903705500000001E-3</v>
      </c>
    </row>
    <row r="7839" spans="1:8" x14ac:dyDescent="0.35">
      <c r="A7839" s="45" t="s">
        <v>7</v>
      </c>
      <c r="B7839" s="45" t="s">
        <v>13</v>
      </c>
      <c r="C7839" s="45" t="s">
        <v>75</v>
      </c>
      <c r="D7839" s="45">
        <v>8007</v>
      </c>
      <c r="E7839" s="45">
        <v>5.3667636200000002E-3</v>
      </c>
      <c r="F7839" s="45">
        <v>8.7183672999999998E-4</v>
      </c>
      <c r="G7839" s="45">
        <v>1.0247873900000001E-3</v>
      </c>
      <c r="H7839" s="45">
        <v>3.47013902E-3</v>
      </c>
    </row>
    <row r="7840" spans="1:8" x14ac:dyDescent="0.35">
      <c r="A7840" s="45" t="s">
        <v>7</v>
      </c>
      <c r="B7840" s="45" t="s">
        <v>8</v>
      </c>
      <c r="C7840" s="45" t="s">
        <v>76</v>
      </c>
      <c r="D7840" s="45">
        <v>50049</v>
      </c>
      <c r="E7840" s="45">
        <v>6.1432767999999999E-3</v>
      </c>
      <c r="F7840" s="45">
        <v>7.9133790999999997E-4</v>
      </c>
      <c r="G7840" s="45">
        <v>1.5943972000000001E-3</v>
      </c>
      <c r="H7840" s="45">
        <v>3.7575412100000001E-3</v>
      </c>
    </row>
    <row r="7841" spans="1:8" x14ac:dyDescent="0.35">
      <c r="A7841" s="45" t="s">
        <v>7</v>
      </c>
      <c r="B7841" s="45" t="s">
        <v>10</v>
      </c>
      <c r="C7841" s="45" t="s">
        <v>76</v>
      </c>
      <c r="D7841" s="45">
        <v>19316</v>
      </c>
      <c r="E7841" s="45">
        <v>5.58017688E-3</v>
      </c>
      <c r="F7841" s="45">
        <v>6.9597156000000002E-4</v>
      </c>
      <c r="G7841" s="45">
        <v>1.4298850499999999E-3</v>
      </c>
      <c r="H7841" s="45">
        <v>3.4543197999999998E-3</v>
      </c>
    </row>
    <row r="7842" spans="1:8" x14ac:dyDescent="0.35">
      <c r="A7842" s="45" t="s">
        <v>7</v>
      </c>
      <c r="B7842" s="45" t="s">
        <v>11</v>
      </c>
      <c r="C7842" s="45" t="s">
        <v>76</v>
      </c>
      <c r="D7842" s="45">
        <v>12084</v>
      </c>
      <c r="E7842" s="45">
        <v>5.9057725800000004E-3</v>
      </c>
      <c r="F7842" s="45">
        <v>7.9727664999999998E-4</v>
      </c>
      <c r="G7842" s="45">
        <v>1.5156747600000001E-3</v>
      </c>
      <c r="H7842" s="45">
        <v>3.5928206899999999E-3</v>
      </c>
    </row>
    <row r="7843" spans="1:8" x14ac:dyDescent="0.35">
      <c r="A7843" s="45" t="s">
        <v>7</v>
      </c>
      <c r="B7843" s="45" t="s">
        <v>12</v>
      </c>
      <c r="C7843" s="45" t="s">
        <v>76</v>
      </c>
      <c r="D7843" s="45">
        <v>4758</v>
      </c>
      <c r="E7843" s="45">
        <v>7.2465645100000002E-3</v>
      </c>
      <c r="F7843" s="45">
        <v>9.7958045000000001E-4</v>
      </c>
      <c r="G7843" s="45">
        <v>1.8781012599999999E-3</v>
      </c>
      <c r="H7843" s="45">
        <v>4.3888823199999998E-3</v>
      </c>
    </row>
    <row r="7844" spans="1:8" x14ac:dyDescent="0.35">
      <c r="A7844" s="45" t="s">
        <v>7</v>
      </c>
      <c r="B7844" s="45" t="s">
        <v>13</v>
      </c>
      <c r="C7844" s="45" t="s">
        <v>76</v>
      </c>
      <c r="D7844" s="45">
        <v>13891</v>
      </c>
      <c r="E7844" s="45">
        <v>6.7549963299999996E-3</v>
      </c>
      <c r="F7844" s="45">
        <v>8.5430491000000001E-4</v>
      </c>
      <c r="G7844" s="45">
        <v>1.7944644999999999E-3</v>
      </c>
      <c r="H7844" s="45">
        <v>4.1062264400000001E-3</v>
      </c>
    </row>
    <row r="7845" spans="1:8" x14ac:dyDescent="0.35">
      <c r="A7845" s="45" t="s">
        <v>58</v>
      </c>
      <c r="B7845" s="45" t="s">
        <v>8</v>
      </c>
      <c r="C7845" s="45" t="s">
        <v>75</v>
      </c>
      <c r="D7845" s="45">
        <v>32154</v>
      </c>
      <c r="E7845" s="45">
        <v>4.8070333699999999E-3</v>
      </c>
      <c r="F7845" s="45">
        <v>9.1791374999999995E-4</v>
      </c>
      <c r="G7845" s="45">
        <v>8.4051497000000002E-4</v>
      </c>
      <c r="H7845" s="45">
        <v>3.0486041700000001E-3</v>
      </c>
    </row>
    <row r="7846" spans="1:8" x14ac:dyDescent="0.35">
      <c r="A7846" s="45" t="s">
        <v>58</v>
      </c>
      <c r="B7846" s="45" t="s">
        <v>10</v>
      </c>
      <c r="C7846" s="45" t="s">
        <v>75</v>
      </c>
      <c r="D7846" s="45">
        <v>15555</v>
      </c>
      <c r="E7846" s="45">
        <v>4.5199662500000001E-3</v>
      </c>
      <c r="F7846" s="45">
        <v>8.7936524000000002E-4</v>
      </c>
      <c r="G7846" s="45">
        <v>7.7897252000000004E-4</v>
      </c>
      <c r="H7846" s="45">
        <v>2.8616280000000002E-3</v>
      </c>
    </row>
    <row r="7847" spans="1:8" x14ac:dyDescent="0.35">
      <c r="A7847" s="45" t="s">
        <v>58</v>
      </c>
      <c r="B7847" s="45" t="s">
        <v>11</v>
      </c>
      <c r="C7847" s="45" t="s">
        <v>75</v>
      </c>
      <c r="D7847" s="45">
        <v>7817</v>
      </c>
      <c r="E7847" s="45">
        <v>4.6947178200000004E-3</v>
      </c>
      <c r="F7847" s="45">
        <v>9.4962610999999996E-4</v>
      </c>
      <c r="G7847" s="45">
        <v>8.1063209000000001E-4</v>
      </c>
      <c r="H7847" s="45">
        <v>2.9344591399999998E-3</v>
      </c>
    </row>
    <row r="7848" spans="1:8" x14ac:dyDescent="0.35">
      <c r="A7848" s="45" t="s">
        <v>58</v>
      </c>
      <c r="B7848" s="45" t="s">
        <v>12</v>
      </c>
      <c r="C7848" s="45" t="s">
        <v>75</v>
      </c>
      <c r="D7848" s="45">
        <v>2034</v>
      </c>
      <c r="E7848" s="45">
        <v>5.7031958900000002E-3</v>
      </c>
      <c r="F7848" s="45">
        <v>1.10349156E-3</v>
      </c>
      <c r="G7848" s="45">
        <v>9.1516532999999999E-4</v>
      </c>
      <c r="H7848" s="45">
        <v>3.6845385199999999E-3</v>
      </c>
    </row>
    <row r="7849" spans="1:8" x14ac:dyDescent="0.35">
      <c r="A7849" s="45" t="s">
        <v>58</v>
      </c>
      <c r="B7849" s="45" t="s">
        <v>13</v>
      </c>
      <c r="C7849" s="45" t="s">
        <v>75</v>
      </c>
      <c r="D7849" s="45">
        <v>6748</v>
      </c>
      <c r="E7849" s="45">
        <v>5.3287442799999996E-3</v>
      </c>
      <c r="F7849" s="45">
        <v>9.1409947999999996E-4</v>
      </c>
      <c r="G7849" s="45">
        <v>9.9449367000000008E-4</v>
      </c>
      <c r="H7849" s="45">
        <v>3.4201506599999998E-3</v>
      </c>
    </row>
    <row r="7850" spans="1:8" x14ac:dyDescent="0.35">
      <c r="A7850" s="45" t="s">
        <v>58</v>
      </c>
      <c r="B7850" s="45" t="s">
        <v>8</v>
      </c>
      <c r="C7850" s="45" t="s">
        <v>76</v>
      </c>
      <c r="D7850" s="45">
        <v>47601</v>
      </c>
      <c r="E7850" s="45">
        <v>6.11559622E-3</v>
      </c>
      <c r="F7850" s="45">
        <v>7.6534290999999996E-4</v>
      </c>
      <c r="G7850" s="45">
        <v>1.5706228399999999E-3</v>
      </c>
      <c r="H7850" s="45">
        <v>3.77962998E-3</v>
      </c>
    </row>
    <row r="7851" spans="1:8" x14ac:dyDescent="0.35">
      <c r="A7851" s="45" t="s">
        <v>58</v>
      </c>
      <c r="B7851" s="45" t="s">
        <v>10</v>
      </c>
      <c r="C7851" s="45" t="s">
        <v>76</v>
      </c>
      <c r="D7851" s="45">
        <v>18384</v>
      </c>
      <c r="E7851" s="45">
        <v>5.4823907199999999E-3</v>
      </c>
      <c r="F7851" s="45">
        <v>6.6752491000000001E-4</v>
      </c>
      <c r="G7851" s="45">
        <v>1.3859359499999999E-3</v>
      </c>
      <c r="H7851" s="45">
        <v>3.42892938E-3</v>
      </c>
    </row>
    <row r="7852" spans="1:8" x14ac:dyDescent="0.35">
      <c r="A7852" s="45" t="s">
        <v>58</v>
      </c>
      <c r="B7852" s="45" t="s">
        <v>11</v>
      </c>
      <c r="C7852" s="45" t="s">
        <v>76</v>
      </c>
      <c r="D7852" s="45">
        <v>11771</v>
      </c>
      <c r="E7852" s="45">
        <v>5.90773519E-3</v>
      </c>
      <c r="F7852" s="45">
        <v>7.6927205000000001E-4</v>
      </c>
      <c r="G7852" s="45">
        <v>1.51297342E-3</v>
      </c>
      <c r="H7852" s="45">
        <v>3.6254892299999999E-3</v>
      </c>
    </row>
    <row r="7853" spans="1:8" x14ac:dyDescent="0.35">
      <c r="A7853" s="45" t="s">
        <v>58</v>
      </c>
      <c r="B7853" s="45" t="s">
        <v>12</v>
      </c>
      <c r="C7853" s="45" t="s">
        <v>76</v>
      </c>
      <c r="D7853" s="45">
        <v>5122</v>
      </c>
      <c r="E7853" s="45">
        <v>7.3333394200000004E-3</v>
      </c>
      <c r="F7853" s="45">
        <v>9.6398996999999998E-4</v>
      </c>
      <c r="G7853" s="45">
        <v>1.8535170000000001E-3</v>
      </c>
      <c r="H7853" s="45">
        <v>4.5158319700000001E-3</v>
      </c>
    </row>
    <row r="7854" spans="1:8" x14ac:dyDescent="0.35">
      <c r="A7854" s="45" t="s">
        <v>58</v>
      </c>
      <c r="B7854" s="45" t="s">
        <v>13</v>
      </c>
      <c r="C7854" s="45" t="s">
        <v>76</v>
      </c>
      <c r="D7854" s="45">
        <v>12324</v>
      </c>
      <c r="E7854" s="45">
        <v>6.75258918E-3</v>
      </c>
      <c r="F7854" s="45">
        <v>8.2494743000000004E-4</v>
      </c>
      <c r="G7854" s="45">
        <v>1.78361303E-3</v>
      </c>
      <c r="H7854" s="45">
        <v>4.14402824E-3</v>
      </c>
    </row>
    <row r="7855" spans="1:8" x14ac:dyDescent="0.35">
      <c r="A7855" s="45" t="s">
        <v>59</v>
      </c>
      <c r="B7855" s="45" t="s">
        <v>8</v>
      </c>
      <c r="C7855" s="45" t="s">
        <v>75</v>
      </c>
      <c r="D7855" s="45">
        <v>28358</v>
      </c>
      <c r="E7855" s="45">
        <v>4.7824538599999999E-3</v>
      </c>
      <c r="F7855" s="45">
        <v>8.9778106999999999E-4</v>
      </c>
      <c r="G7855" s="45">
        <v>8.1251950999999996E-4</v>
      </c>
      <c r="H7855" s="45">
        <v>3.0721527900000002E-3</v>
      </c>
    </row>
    <row r="7856" spans="1:8" x14ac:dyDescent="0.35">
      <c r="A7856" s="45" t="s">
        <v>59</v>
      </c>
      <c r="B7856" s="45" t="s">
        <v>10</v>
      </c>
      <c r="C7856" s="45" t="s">
        <v>75</v>
      </c>
      <c r="D7856" s="45">
        <v>14628</v>
      </c>
      <c r="E7856" s="45">
        <v>4.52643751E-3</v>
      </c>
      <c r="F7856" s="45">
        <v>8.6819456999999997E-4</v>
      </c>
      <c r="G7856" s="45">
        <v>7.5787374000000002E-4</v>
      </c>
      <c r="H7856" s="45">
        <v>2.9003687200000001E-3</v>
      </c>
    </row>
    <row r="7857" spans="1:8" x14ac:dyDescent="0.35">
      <c r="A7857" s="45" t="s">
        <v>59</v>
      </c>
      <c r="B7857" s="45" t="s">
        <v>11</v>
      </c>
      <c r="C7857" s="45" t="s">
        <v>75</v>
      </c>
      <c r="D7857" s="45">
        <v>6470</v>
      </c>
      <c r="E7857" s="45">
        <v>4.6235167799999997E-3</v>
      </c>
      <c r="F7857" s="45">
        <v>9.5297896000000001E-4</v>
      </c>
      <c r="G7857" s="45">
        <v>7.9092045999999997E-4</v>
      </c>
      <c r="H7857" s="45">
        <v>2.8796168700000002E-3</v>
      </c>
    </row>
    <row r="7858" spans="1:8" x14ac:dyDescent="0.35">
      <c r="A7858" s="45" t="s">
        <v>59</v>
      </c>
      <c r="B7858" s="45" t="s">
        <v>12</v>
      </c>
      <c r="C7858" s="45" t="s">
        <v>75</v>
      </c>
      <c r="D7858" s="45">
        <v>1396</v>
      </c>
      <c r="E7858" s="45">
        <v>5.59120612E-3</v>
      </c>
      <c r="F7858" s="45">
        <v>1.0559350400000001E-3</v>
      </c>
      <c r="G7858" s="45">
        <v>8.7132192999999996E-4</v>
      </c>
      <c r="H7858" s="45">
        <v>3.6639486800000001E-3</v>
      </c>
    </row>
    <row r="7859" spans="1:8" x14ac:dyDescent="0.35">
      <c r="A7859" s="45" t="s">
        <v>59</v>
      </c>
      <c r="B7859" s="45" t="s">
        <v>13</v>
      </c>
      <c r="C7859" s="45" t="s">
        <v>75</v>
      </c>
      <c r="D7859" s="45">
        <v>5864</v>
      </c>
      <c r="E7859" s="45">
        <v>5.4039258700000004E-3</v>
      </c>
      <c r="F7859" s="45">
        <v>8.7303311000000005E-4</v>
      </c>
      <c r="G7859" s="45">
        <v>9.5866823999999999E-4</v>
      </c>
      <c r="H7859" s="45">
        <v>3.57222404E-3</v>
      </c>
    </row>
    <row r="7860" spans="1:8" x14ac:dyDescent="0.35">
      <c r="A7860" s="45" t="s">
        <v>59</v>
      </c>
      <c r="B7860" s="45" t="s">
        <v>8</v>
      </c>
      <c r="C7860" s="45" t="s">
        <v>76</v>
      </c>
      <c r="D7860" s="45">
        <v>40868</v>
      </c>
      <c r="E7860" s="45">
        <v>6.1651321900000004E-3</v>
      </c>
      <c r="F7860" s="45">
        <v>7.7637210000000003E-4</v>
      </c>
      <c r="G7860" s="45">
        <v>1.5583626800000001E-3</v>
      </c>
      <c r="H7860" s="45">
        <v>3.8302742999999999E-3</v>
      </c>
    </row>
    <row r="7861" spans="1:8" x14ac:dyDescent="0.35">
      <c r="A7861" s="45" t="s">
        <v>59</v>
      </c>
      <c r="B7861" s="45" t="s">
        <v>10</v>
      </c>
      <c r="C7861" s="45" t="s">
        <v>76</v>
      </c>
      <c r="D7861" s="45">
        <v>17486</v>
      </c>
      <c r="E7861" s="45">
        <v>5.66511783E-3</v>
      </c>
      <c r="F7861" s="45">
        <v>6.9847851999999997E-4</v>
      </c>
      <c r="G7861" s="45">
        <v>1.40973866E-3</v>
      </c>
      <c r="H7861" s="45">
        <v>3.5567783900000002E-3</v>
      </c>
    </row>
    <row r="7862" spans="1:8" x14ac:dyDescent="0.35">
      <c r="A7862" s="45" t="s">
        <v>59</v>
      </c>
      <c r="B7862" s="45" t="s">
        <v>11</v>
      </c>
      <c r="C7862" s="45" t="s">
        <v>76</v>
      </c>
      <c r="D7862" s="45">
        <v>9431</v>
      </c>
      <c r="E7862" s="45">
        <v>5.9578424399999996E-3</v>
      </c>
      <c r="F7862" s="45">
        <v>7.8891569000000001E-4</v>
      </c>
      <c r="G7862" s="45">
        <v>1.50511538E-3</v>
      </c>
      <c r="H7862" s="45">
        <v>3.6636930700000001E-3</v>
      </c>
    </row>
    <row r="7863" spans="1:8" x14ac:dyDescent="0.35">
      <c r="A7863" s="45" t="s">
        <v>59</v>
      </c>
      <c r="B7863" s="45" t="s">
        <v>12</v>
      </c>
      <c r="C7863" s="45" t="s">
        <v>76</v>
      </c>
      <c r="D7863" s="45">
        <v>3068</v>
      </c>
      <c r="E7863" s="45">
        <v>7.1808337299999999E-3</v>
      </c>
      <c r="F7863" s="45">
        <v>9.5164668999999996E-4</v>
      </c>
      <c r="G7863" s="45">
        <v>1.83031433E-3</v>
      </c>
      <c r="H7863" s="45">
        <v>4.3987137899999997E-3</v>
      </c>
    </row>
    <row r="7864" spans="1:8" x14ac:dyDescent="0.35">
      <c r="A7864" s="45" t="s">
        <v>59</v>
      </c>
      <c r="B7864" s="45" t="s">
        <v>13</v>
      </c>
      <c r="C7864" s="45" t="s">
        <v>76</v>
      </c>
      <c r="D7864" s="45">
        <v>10883</v>
      </c>
      <c r="E7864" s="45">
        <v>6.86181767E-3</v>
      </c>
      <c r="F7864" s="45">
        <v>8.4124446999999996E-4</v>
      </c>
      <c r="G7864" s="45">
        <v>1.7666386500000001E-3</v>
      </c>
      <c r="H7864" s="45">
        <v>4.2538160300000004E-3</v>
      </c>
    </row>
    <row r="7865" spans="1:8" x14ac:dyDescent="0.35">
      <c r="A7865" s="45" t="s">
        <v>60</v>
      </c>
      <c r="B7865" s="45" t="s">
        <v>8</v>
      </c>
      <c r="C7865" s="45" t="s">
        <v>75</v>
      </c>
      <c r="D7865" s="45">
        <v>26986</v>
      </c>
      <c r="E7865" s="45">
        <v>4.8431784699999999E-3</v>
      </c>
      <c r="F7865" s="45">
        <v>9.2361825000000005E-4</v>
      </c>
      <c r="G7865" s="45">
        <v>7.8197887999999997E-4</v>
      </c>
      <c r="H7865" s="45">
        <v>3.13758087E-3</v>
      </c>
    </row>
    <row r="7866" spans="1:8" x14ac:dyDescent="0.35">
      <c r="A7866" s="45" t="s">
        <v>60</v>
      </c>
      <c r="B7866" s="45" t="s">
        <v>10</v>
      </c>
      <c r="C7866" s="45" t="s">
        <v>75</v>
      </c>
      <c r="D7866" s="45">
        <v>13874</v>
      </c>
      <c r="E7866" s="45">
        <v>4.5926096999999999E-3</v>
      </c>
      <c r="F7866" s="45">
        <v>8.7804853000000003E-4</v>
      </c>
      <c r="G7866" s="45">
        <v>7.2807275E-4</v>
      </c>
      <c r="H7866" s="45">
        <v>2.9864879400000001E-3</v>
      </c>
    </row>
    <row r="7867" spans="1:8" x14ac:dyDescent="0.35">
      <c r="A7867" s="45" t="s">
        <v>60</v>
      </c>
      <c r="B7867" s="45" t="s">
        <v>11</v>
      </c>
      <c r="C7867" s="45" t="s">
        <v>75</v>
      </c>
      <c r="D7867" s="45">
        <v>6196</v>
      </c>
      <c r="E7867" s="45">
        <v>4.7187475100000003E-3</v>
      </c>
      <c r="F7867" s="45">
        <v>9.8032906999999999E-4</v>
      </c>
      <c r="G7867" s="45">
        <v>7.7530768000000003E-4</v>
      </c>
      <c r="H7867" s="45">
        <v>2.9631102899999998E-3</v>
      </c>
    </row>
    <row r="7868" spans="1:8" x14ac:dyDescent="0.35">
      <c r="A7868" s="45" t="s">
        <v>60</v>
      </c>
      <c r="B7868" s="45" t="s">
        <v>12</v>
      </c>
      <c r="C7868" s="45" t="s">
        <v>75</v>
      </c>
      <c r="D7868" s="45">
        <v>1431</v>
      </c>
      <c r="E7868" s="45">
        <v>5.6174616399999999E-3</v>
      </c>
      <c r="F7868" s="45">
        <v>1.12574224E-3</v>
      </c>
      <c r="G7868" s="45">
        <v>8.7544784000000001E-4</v>
      </c>
      <c r="H7868" s="45">
        <v>3.61627108E-3</v>
      </c>
    </row>
    <row r="7869" spans="1:8" x14ac:dyDescent="0.35">
      <c r="A7869" s="45" t="s">
        <v>60</v>
      </c>
      <c r="B7869" s="45" t="s">
        <v>13</v>
      </c>
      <c r="C7869" s="45" t="s">
        <v>75</v>
      </c>
      <c r="D7869" s="45">
        <v>5485</v>
      </c>
      <c r="E7869" s="45">
        <v>5.4155332799999999E-3</v>
      </c>
      <c r="F7869" s="45">
        <v>9.2208947000000003E-4</v>
      </c>
      <c r="G7869" s="45">
        <v>9.0148191999999999E-4</v>
      </c>
      <c r="H7869" s="45">
        <v>3.5919614199999999E-3</v>
      </c>
    </row>
    <row r="7870" spans="1:8" x14ac:dyDescent="0.35">
      <c r="A7870" s="45" t="s">
        <v>60</v>
      </c>
      <c r="B7870" s="45" t="s">
        <v>8</v>
      </c>
      <c r="C7870" s="45" t="s">
        <v>76</v>
      </c>
      <c r="D7870" s="45">
        <v>40871</v>
      </c>
      <c r="E7870" s="45">
        <v>6.3343485399999996E-3</v>
      </c>
      <c r="F7870" s="45">
        <v>8.1834324000000004E-4</v>
      </c>
      <c r="G7870" s="45">
        <v>1.5096312899999999E-3</v>
      </c>
      <c r="H7870" s="45">
        <v>4.0062061700000002E-3</v>
      </c>
    </row>
    <row r="7871" spans="1:8" x14ac:dyDescent="0.35">
      <c r="A7871" s="45" t="s">
        <v>60</v>
      </c>
      <c r="B7871" s="45" t="s">
        <v>10</v>
      </c>
      <c r="C7871" s="45" t="s">
        <v>76</v>
      </c>
      <c r="D7871" s="45">
        <v>16794</v>
      </c>
      <c r="E7871" s="45">
        <v>5.6878528900000001E-3</v>
      </c>
      <c r="F7871" s="45">
        <v>7.1426568000000005E-4</v>
      </c>
      <c r="G7871" s="45">
        <v>1.3454172999999999E-3</v>
      </c>
      <c r="H7871" s="45">
        <v>3.6280081600000001E-3</v>
      </c>
    </row>
    <row r="7872" spans="1:8" x14ac:dyDescent="0.35">
      <c r="A7872" s="45" t="s">
        <v>60</v>
      </c>
      <c r="B7872" s="45" t="s">
        <v>11</v>
      </c>
      <c r="C7872" s="45" t="s">
        <v>76</v>
      </c>
      <c r="D7872" s="45">
        <v>9778</v>
      </c>
      <c r="E7872" s="45">
        <v>6.1591010200000001E-3</v>
      </c>
      <c r="F7872" s="45">
        <v>8.4171949999999995E-4</v>
      </c>
      <c r="G7872" s="45">
        <v>1.4551761999999999E-3</v>
      </c>
      <c r="H7872" s="45">
        <v>3.86200834E-3</v>
      </c>
    </row>
    <row r="7873" spans="1:8" x14ac:dyDescent="0.35">
      <c r="A7873" s="45" t="s">
        <v>60</v>
      </c>
      <c r="B7873" s="45" t="s">
        <v>12</v>
      </c>
      <c r="C7873" s="45" t="s">
        <v>76</v>
      </c>
      <c r="D7873" s="45">
        <v>3553</v>
      </c>
      <c r="E7873" s="45">
        <v>7.7666204300000001E-3</v>
      </c>
      <c r="F7873" s="45">
        <v>1.01582754E-3</v>
      </c>
      <c r="G7873" s="45">
        <v>1.83772687E-3</v>
      </c>
      <c r="H7873" s="45">
        <v>4.9129352200000002E-3</v>
      </c>
    </row>
    <row r="7874" spans="1:8" x14ac:dyDescent="0.35">
      <c r="A7874" s="45" t="s">
        <v>60</v>
      </c>
      <c r="B7874" s="45" t="s">
        <v>13</v>
      </c>
      <c r="C7874" s="45" t="s">
        <v>76</v>
      </c>
      <c r="D7874" s="45">
        <v>10746</v>
      </c>
      <c r="E7874" s="45">
        <v>7.0306035300000003E-3</v>
      </c>
      <c r="F7874" s="45">
        <v>8.9443140999999999E-4</v>
      </c>
      <c r="G7874" s="45">
        <v>1.7073372400000001E-3</v>
      </c>
      <c r="H7874" s="45">
        <v>4.4286717499999999E-3</v>
      </c>
    </row>
    <row r="7875" spans="1:8" x14ac:dyDescent="0.35">
      <c r="A7875" s="45" t="s">
        <v>61</v>
      </c>
      <c r="B7875" s="45" t="s">
        <v>8</v>
      </c>
      <c r="C7875" s="45" t="s">
        <v>75</v>
      </c>
      <c r="D7875" s="45">
        <v>25877</v>
      </c>
      <c r="E7875" s="45">
        <v>5.0874639200000002E-3</v>
      </c>
      <c r="F7875" s="45">
        <v>1.0351456399999999E-3</v>
      </c>
      <c r="G7875" s="45">
        <v>7.9693494000000005E-4</v>
      </c>
      <c r="H7875" s="45">
        <v>3.2553828599999998E-3</v>
      </c>
    </row>
    <row r="7876" spans="1:8" x14ac:dyDescent="0.35">
      <c r="A7876" s="45" t="s">
        <v>61</v>
      </c>
      <c r="B7876" s="45" t="s">
        <v>10</v>
      </c>
      <c r="C7876" s="45" t="s">
        <v>75</v>
      </c>
      <c r="D7876" s="45">
        <v>13514</v>
      </c>
      <c r="E7876" s="45">
        <v>4.7944858600000003E-3</v>
      </c>
      <c r="F7876" s="45">
        <v>9.5859842000000002E-4</v>
      </c>
      <c r="G7876" s="45">
        <v>7.3517356999999999E-4</v>
      </c>
      <c r="H7876" s="45">
        <v>3.1007133899999999E-3</v>
      </c>
    </row>
    <row r="7877" spans="1:8" x14ac:dyDescent="0.35">
      <c r="A7877" s="45" t="s">
        <v>61</v>
      </c>
      <c r="B7877" s="45" t="s">
        <v>11</v>
      </c>
      <c r="C7877" s="45" t="s">
        <v>75</v>
      </c>
      <c r="D7877" s="45">
        <v>5676</v>
      </c>
      <c r="E7877" s="45">
        <v>5.0258803400000003E-3</v>
      </c>
      <c r="F7877" s="45">
        <v>1.09945115E-3</v>
      </c>
      <c r="G7877" s="45">
        <v>7.9612517000000004E-4</v>
      </c>
      <c r="H7877" s="45">
        <v>3.1303035300000001E-3</v>
      </c>
    </row>
    <row r="7878" spans="1:8" x14ac:dyDescent="0.35">
      <c r="A7878" s="45" t="s">
        <v>61</v>
      </c>
      <c r="B7878" s="45" t="s">
        <v>12</v>
      </c>
      <c r="C7878" s="45" t="s">
        <v>75</v>
      </c>
      <c r="D7878" s="45">
        <v>1339</v>
      </c>
      <c r="E7878" s="45">
        <v>5.9463596799999999E-3</v>
      </c>
      <c r="F7878" s="45">
        <v>1.3656281299999999E-3</v>
      </c>
      <c r="G7878" s="45">
        <v>8.6563505000000003E-4</v>
      </c>
      <c r="H7878" s="45">
        <v>3.7150960200000001E-3</v>
      </c>
    </row>
    <row r="7879" spans="1:8" x14ac:dyDescent="0.35">
      <c r="A7879" s="45" t="s">
        <v>61</v>
      </c>
      <c r="B7879" s="45" t="s">
        <v>13</v>
      </c>
      <c r="C7879" s="45" t="s">
        <v>75</v>
      </c>
      <c r="D7879" s="45">
        <v>5348</v>
      </c>
      <c r="E7879" s="45">
        <v>5.6781132500000001E-3</v>
      </c>
      <c r="F7879" s="45">
        <v>1.0775811199999999E-3</v>
      </c>
      <c r="G7879" s="45">
        <v>9.3666004999999998E-4</v>
      </c>
      <c r="H7879" s="45">
        <v>3.6638715900000002E-3</v>
      </c>
    </row>
    <row r="7880" spans="1:8" x14ac:dyDescent="0.35">
      <c r="A7880" s="45" t="s">
        <v>61</v>
      </c>
      <c r="B7880" s="45" t="s">
        <v>8</v>
      </c>
      <c r="C7880" s="45" t="s">
        <v>76</v>
      </c>
      <c r="D7880" s="45">
        <v>39526</v>
      </c>
      <c r="E7880" s="45">
        <v>6.5649928399999996E-3</v>
      </c>
      <c r="F7880" s="45">
        <v>9.0921931999999998E-4</v>
      </c>
      <c r="G7880" s="45">
        <v>1.4800270899999999E-3</v>
      </c>
      <c r="H7880" s="45">
        <v>4.1755816800000001E-3</v>
      </c>
    </row>
    <row r="7881" spans="1:8" x14ac:dyDescent="0.35">
      <c r="A7881" s="45" t="s">
        <v>61</v>
      </c>
      <c r="B7881" s="45" t="s">
        <v>10</v>
      </c>
      <c r="C7881" s="45" t="s">
        <v>76</v>
      </c>
      <c r="D7881" s="45">
        <v>16624</v>
      </c>
      <c r="E7881" s="45">
        <v>5.9398035699999999E-3</v>
      </c>
      <c r="F7881" s="45">
        <v>7.9667606000000005E-4</v>
      </c>
      <c r="G7881" s="45">
        <v>1.34776184E-3</v>
      </c>
      <c r="H7881" s="45">
        <v>3.79520159E-3</v>
      </c>
    </row>
    <row r="7882" spans="1:8" x14ac:dyDescent="0.35">
      <c r="A7882" s="45" t="s">
        <v>61</v>
      </c>
      <c r="B7882" s="45" t="s">
        <v>11</v>
      </c>
      <c r="C7882" s="45" t="s">
        <v>76</v>
      </c>
      <c r="D7882" s="45">
        <v>9297</v>
      </c>
      <c r="E7882" s="45">
        <v>6.3959648099999999E-3</v>
      </c>
      <c r="F7882" s="45">
        <v>9.4327373000000002E-4</v>
      </c>
      <c r="G7882" s="45">
        <v>1.4306882700000001E-3</v>
      </c>
      <c r="H7882" s="45">
        <v>4.0217670299999998E-3</v>
      </c>
    </row>
    <row r="7883" spans="1:8" x14ac:dyDescent="0.35">
      <c r="A7883" s="45" t="s">
        <v>61</v>
      </c>
      <c r="B7883" s="45" t="s">
        <v>12</v>
      </c>
      <c r="C7883" s="45" t="s">
        <v>76</v>
      </c>
      <c r="D7883" s="45">
        <v>3224</v>
      </c>
      <c r="E7883" s="45">
        <v>7.8138890699999998E-3</v>
      </c>
      <c r="F7883" s="45">
        <v>1.1112795999999999E-3</v>
      </c>
      <c r="G7883" s="45">
        <v>1.72713953E-3</v>
      </c>
      <c r="H7883" s="45">
        <v>4.9753294700000004E-3</v>
      </c>
    </row>
    <row r="7884" spans="1:8" x14ac:dyDescent="0.35">
      <c r="A7884" s="45" t="s">
        <v>61</v>
      </c>
      <c r="B7884" s="45" t="s">
        <v>13</v>
      </c>
      <c r="C7884" s="45" t="s">
        <v>76</v>
      </c>
      <c r="D7884" s="45">
        <v>10381</v>
      </c>
      <c r="E7884" s="45">
        <v>7.3296743399999999E-3</v>
      </c>
      <c r="F7884" s="45">
        <v>9.9619294000000006E-4</v>
      </c>
      <c r="G7884" s="45">
        <v>1.65927668E-3</v>
      </c>
      <c r="H7884" s="45">
        <v>4.6740949699999998E-3</v>
      </c>
    </row>
    <row r="7885" spans="1:8" x14ac:dyDescent="0.35">
      <c r="A7885" s="45" t="s">
        <v>63</v>
      </c>
      <c r="B7885" s="45" t="s">
        <v>8</v>
      </c>
      <c r="C7885" s="45" t="s">
        <v>75</v>
      </c>
      <c r="D7885" s="45">
        <v>26500</v>
      </c>
      <c r="E7885" s="45">
        <v>5.0417804200000001E-3</v>
      </c>
      <c r="F7885" s="45">
        <v>1.01595713E-3</v>
      </c>
      <c r="G7885" s="45">
        <v>7.8071080000000005E-4</v>
      </c>
      <c r="H7885" s="45">
        <v>3.2451120000000001E-3</v>
      </c>
    </row>
    <row r="7886" spans="1:8" x14ac:dyDescent="0.35">
      <c r="A7886" s="45" t="s">
        <v>63</v>
      </c>
      <c r="B7886" s="45" t="s">
        <v>10</v>
      </c>
      <c r="C7886" s="45" t="s">
        <v>75</v>
      </c>
      <c r="D7886" s="45">
        <v>13520</v>
      </c>
      <c r="E7886" s="45">
        <v>4.7237569199999998E-3</v>
      </c>
      <c r="F7886" s="45">
        <v>9.3378783999999995E-4</v>
      </c>
      <c r="G7886" s="45">
        <v>7.0692314000000002E-4</v>
      </c>
      <c r="H7886" s="45">
        <v>3.0830454499999999E-3</v>
      </c>
    </row>
    <row r="7887" spans="1:8" x14ac:dyDescent="0.35">
      <c r="A7887" s="45" t="s">
        <v>63</v>
      </c>
      <c r="B7887" s="45" t="s">
        <v>11</v>
      </c>
      <c r="C7887" s="45" t="s">
        <v>75</v>
      </c>
      <c r="D7887" s="45">
        <v>5879</v>
      </c>
      <c r="E7887" s="45">
        <v>4.9573003100000001E-3</v>
      </c>
      <c r="F7887" s="45">
        <v>1.0907228699999999E-3</v>
      </c>
      <c r="G7887" s="45">
        <v>7.6530613000000002E-4</v>
      </c>
      <c r="H7887" s="45">
        <v>3.1012708399999998E-3</v>
      </c>
    </row>
    <row r="7888" spans="1:8" x14ac:dyDescent="0.35">
      <c r="A7888" s="45" t="s">
        <v>63</v>
      </c>
      <c r="B7888" s="45" t="s">
        <v>12</v>
      </c>
      <c r="C7888" s="45" t="s">
        <v>75</v>
      </c>
      <c r="D7888" s="45">
        <v>1414</v>
      </c>
      <c r="E7888" s="45">
        <v>6.0737202300000003E-3</v>
      </c>
      <c r="F7888" s="45">
        <v>1.31796265E-3</v>
      </c>
      <c r="G7888" s="45">
        <v>8.7898274999999998E-4</v>
      </c>
      <c r="H7888" s="45">
        <v>3.8767743399999999E-3</v>
      </c>
    </row>
    <row r="7889" spans="1:8" x14ac:dyDescent="0.35">
      <c r="A7889" s="45" t="s">
        <v>63</v>
      </c>
      <c r="B7889" s="45" t="s">
        <v>13</v>
      </c>
      <c r="C7889" s="45" t="s">
        <v>75</v>
      </c>
      <c r="D7889" s="45">
        <v>5687</v>
      </c>
      <c r="E7889" s="45">
        <v>5.6285877800000004E-3</v>
      </c>
      <c r="F7889" s="45">
        <v>1.05892273E-3</v>
      </c>
      <c r="G7889" s="45">
        <v>9.4762071000000002E-4</v>
      </c>
      <c r="H7889" s="45">
        <v>3.6220438600000002E-3</v>
      </c>
    </row>
    <row r="7890" spans="1:8" x14ac:dyDescent="0.35">
      <c r="A7890" s="45" t="s">
        <v>63</v>
      </c>
      <c r="B7890" s="45" t="s">
        <v>8</v>
      </c>
      <c r="C7890" s="45" t="s">
        <v>76</v>
      </c>
      <c r="D7890" s="45">
        <v>40480</v>
      </c>
      <c r="E7890" s="45">
        <v>6.6567035199999996E-3</v>
      </c>
      <c r="F7890" s="45">
        <v>9.9755428000000007E-4</v>
      </c>
      <c r="G7890" s="45">
        <v>1.42891613E-3</v>
      </c>
      <c r="H7890" s="45">
        <v>4.2300613599999997E-3</v>
      </c>
    </row>
    <row r="7891" spans="1:8" x14ac:dyDescent="0.35">
      <c r="A7891" s="45" t="s">
        <v>63</v>
      </c>
      <c r="B7891" s="45" t="s">
        <v>10</v>
      </c>
      <c r="C7891" s="45" t="s">
        <v>76</v>
      </c>
      <c r="D7891" s="45">
        <v>16634</v>
      </c>
      <c r="E7891" s="45">
        <v>5.96310342E-3</v>
      </c>
      <c r="F7891" s="45">
        <v>8.6639164000000004E-4</v>
      </c>
      <c r="G7891" s="45">
        <v>1.2827758099999999E-3</v>
      </c>
      <c r="H7891" s="45">
        <v>3.8137510999999998E-3</v>
      </c>
    </row>
    <row r="7892" spans="1:8" x14ac:dyDescent="0.35">
      <c r="A7892" s="45" t="s">
        <v>63</v>
      </c>
      <c r="B7892" s="45" t="s">
        <v>11</v>
      </c>
      <c r="C7892" s="45" t="s">
        <v>76</v>
      </c>
      <c r="D7892" s="45">
        <v>9596</v>
      </c>
      <c r="E7892" s="45">
        <v>6.4139726399999996E-3</v>
      </c>
      <c r="F7892" s="45">
        <v>1.00708532E-3</v>
      </c>
      <c r="G7892" s="45">
        <v>1.35824437E-3</v>
      </c>
      <c r="H7892" s="45">
        <v>4.0484410499999996E-3</v>
      </c>
    </row>
    <row r="7893" spans="1:8" x14ac:dyDescent="0.35">
      <c r="A7893" s="45" t="s">
        <v>63</v>
      </c>
      <c r="B7893" s="45" t="s">
        <v>12</v>
      </c>
      <c r="C7893" s="45" t="s">
        <v>76</v>
      </c>
      <c r="D7893" s="45">
        <v>3614</v>
      </c>
      <c r="E7893" s="45">
        <v>8.2198309499999997E-3</v>
      </c>
      <c r="F7893" s="45">
        <v>1.2737884199999999E-3</v>
      </c>
      <c r="G7893" s="45">
        <v>1.70851756E-3</v>
      </c>
      <c r="H7893" s="45">
        <v>5.2374412199999998E-3</v>
      </c>
    </row>
    <row r="7894" spans="1:8" x14ac:dyDescent="0.35">
      <c r="A7894" s="45" t="s">
        <v>63</v>
      </c>
      <c r="B7894" s="45" t="s">
        <v>13</v>
      </c>
      <c r="C7894" s="45" t="s">
        <v>76</v>
      </c>
      <c r="D7894" s="45">
        <v>10636</v>
      </c>
      <c r="E7894" s="45">
        <v>7.4293104099999998E-3</v>
      </c>
      <c r="F7894" s="45">
        <v>1.1002234499999999E-3</v>
      </c>
      <c r="G7894" s="45">
        <v>1.62622572E-3</v>
      </c>
      <c r="H7894" s="45">
        <v>4.70270732E-3</v>
      </c>
    </row>
    <row r="7895" spans="1:8" x14ac:dyDescent="0.35">
      <c r="A7895" s="45" t="s">
        <v>64</v>
      </c>
      <c r="B7895" s="45" t="s">
        <v>8</v>
      </c>
      <c r="C7895" s="45" t="s">
        <v>75</v>
      </c>
      <c r="D7895" s="45">
        <v>26998</v>
      </c>
      <c r="E7895" s="45">
        <v>4.9967180499999996E-3</v>
      </c>
      <c r="F7895" s="45">
        <v>1.0146016599999999E-3</v>
      </c>
      <c r="G7895" s="45">
        <v>7.5235530000000001E-4</v>
      </c>
      <c r="H7895" s="45">
        <v>3.2297606100000001E-3</v>
      </c>
    </row>
    <row r="7896" spans="1:8" x14ac:dyDescent="0.35">
      <c r="A7896" s="45" t="s">
        <v>64</v>
      </c>
      <c r="B7896" s="45" t="s">
        <v>10</v>
      </c>
      <c r="C7896" s="45" t="s">
        <v>75</v>
      </c>
      <c r="D7896" s="45">
        <v>12954</v>
      </c>
      <c r="E7896" s="45">
        <v>4.6407424299999998E-3</v>
      </c>
      <c r="F7896" s="45">
        <v>9.3119719000000004E-4</v>
      </c>
      <c r="G7896" s="45">
        <v>6.6634799000000002E-4</v>
      </c>
      <c r="H7896" s="45">
        <v>3.0431967700000001E-3</v>
      </c>
    </row>
    <row r="7897" spans="1:8" x14ac:dyDescent="0.35">
      <c r="A7897" s="45" t="s">
        <v>64</v>
      </c>
      <c r="B7897" s="45" t="s">
        <v>11</v>
      </c>
      <c r="C7897" s="45" t="s">
        <v>75</v>
      </c>
      <c r="D7897" s="45">
        <v>5939</v>
      </c>
      <c r="E7897" s="45">
        <v>4.9670451200000002E-3</v>
      </c>
      <c r="F7897" s="45">
        <v>1.1092224600000001E-3</v>
      </c>
      <c r="G7897" s="45">
        <v>7.2817642000000003E-4</v>
      </c>
      <c r="H7897" s="45">
        <v>3.1296457599999999E-3</v>
      </c>
    </row>
    <row r="7898" spans="1:8" x14ac:dyDescent="0.35">
      <c r="A7898" s="45" t="s">
        <v>64</v>
      </c>
      <c r="B7898" s="45" t="s">
        <v>12</v>
      </c>
      <c r="C7898" s="45" t="s">
        <v>75</v>
      </c>
      <c r="D7898" s="45">
        <v>1440</v>
      </c>
      <c r="E7898" s="45">
        <v>6.1252489199999996E-3</v>
      </c>
      <c r="F7898" s="45">
        <v>1.3172177999999999E-3</v>
      </c>
      <c r="G7898" s="45">
        <v>8.4540549999999998E-4</v>
      </c>
      <c r="H7898" s="45">
        <v>3.9626251500000003E-3</v>
      </c>
    </row>
    <row r="7899" spans="1:8" x14ac:dyDescent="0.35">
      <c r="A7899" s="45" t="s">
        <v>64</v>
      </c>
      <c r="B7899" s="45" t="s">
        <v>13</v>
      </c>
      <c r="C7899" s="45" t="s">
        <v>75</v>
      </c>
      <c r="D7899" s="45">
        <v>6665</v>
      </c>
      <c r="E7899" s="45">
        <v>5.4712043599999998E-3</v>
      </c>
      <c r="F7899" s="45">
        <v>1.0270099799999999E-3</v>
      </c>
      <c r="G7899" s="45">
        <v>9.2095917000000003E-4</v>
      </c>
      <c r="H7899" s="45">
        <v>3.5232347400000002E-3</v>
      </c>
    </row>
    <row r="7900" spans="1:8" x14ac:dyDescent="0.35">
      <c r="A7900" s="45" t="s">
        <v>64</v>
      </c>
      <c r="B7900" s="45" t="s">
        <v>8</v>
      </c>
      <c r="C7900" s="45" t="s">
        <v>76</v>
      </c>
      <c r="D7900" s="45">
        <v>40495</v>
      </c>
      <c r="E7900" s="45">
        <v>6.6621025300000001E-3</v>
      </c>
      <c r="F7900" s="45">
        <v>9.8470722999999998E-4</v>
      </c>
      <c r="G7900" s="45">
        <v>1.4249819200000001E-3</v>
      </c>
      <c r="H7900" s="45">
        <v>4.2522551200000003E-3</v>
      </c>
    </row>
    <row r="7901" spans="1:8" x14ac:dyDescent="0.35">
      <c r="A7901" s="45" t="s">
        <v>64</v>
      </c>
      <c r="B7901" s="45" t="s">
        <v>10</v>
      </c>
      <c r="C7901" s="45" t="s">
        <v>76</v>
      </c>
      <c r="D7901" s="45">
        <v>16413</v>
      </c>
      <c r="E7901" s="45">
        <v>5.9958094600000003E-3</v>
      </c>
      <c r="F7901" s="45">
        <v>8.5422749000000004E-4</v>
      </c>
      <c r="G7901" s="45">
        <v>1.2822207200000001E-3</v>
      </c>
      <c r="H7901" s="45">
        <v>3.8591929300000002E-3</v>
      </c>
    </row>
    <row r="7902" spans="1:8" x14ac:dyDescent="0.35">
      <c r="A7902" s="45" t="s">
        <v>64</v>
      </c>
      <c r="B7902" s="45" t="s">
        <v>11</v>
      </c>
      <c r="C7902" s="45" t="s">
        <v>76</v>
      </c>
      <c r="D7902" s="45">
        <v>9380</v>
      </c>
      <c r="E7902" s="45">
        <v>6.4888921E-3</v>
      </c>
      <c r="F7902" s="45">
        <v>9.9802426999999992E-4</v>
      </c>
      <c r="G7902" s="45">
        <v>1.3395236199999999E-3</v>
      </c>
      <c r="H7902" s="45">
        <v>4.1511635799999997E-3</v>
      </c>
    </row>
    <row r="7903" spans="1:8" x14ac:dyDescent="0.35">
      <c r="A7903" s="45" t="s">
        <v>64</v>
      </c>
      <c r="B7903" s="45" t="s">
        <v>12</v>
      </c>
      <c r="C7903" s="45" t="s">
        <v>76</v>
      </c>
      <c r="D7903" s="45">
        <v>3610</v>
      </c>
      <c r="E7903" s="45">
        <v>7.9158200099999996E-3</v>
      </c>
      <c r="F7903" s="45">
        <v>1.267114E-3</v>
      </c>
      <c r="G7903" s="45">
        <v>1.6912829699999999E-3</v>
      </c>
      <c r="H7903" s="45">
        <v>4.9573391999999999E-3</v>
      </c>
    </row>
    <row r="7904" spans="1:8" x14ac:dyDescent="0.35">
      <c r="A7904" s="45" t="s">
        <v>64</v>
      </c>
      <c r="B7904" s="45" t="s">
        <v>13</v>
      </c>
      <c r="C7904" s="45" t="s">
        <v>76</v>
      </c>
      <c r="D7904" s="45">
        <v>11092</v>
      </c>
      <c r="E7904" s="45">
        <v>7.3864680300000001E-3</v>
      </c>
      <c r="F7904" s="45">
        <v>1.07460641E-3</v>
      </c>
      <c r="G7904" s="45">
        <v>1.62182575E-3</v>
      </c>
      <c r="H7904" s="45">
        <v>4.6898872000000003E-3</v>
      </c>
    </row>
    <row r="7905" spans="1:8" x14ac:dyDescent="0.35">
      <c r="A7905" s="45" t="s">
        <v>65</v>
      </c>
      <c r="B7905" s="45" t="s">
        <v>8</v>
      </c>
      <c r="C7905" s="45" t="s">
        <v>75</v>
      </c>
      <c r="D7905" s="45">
        <v>26898</v>
      </c>
      <c r="E7905" s="45">
        <v>4.9526853900000002E-3</v>
      </c>
      <c r="F7905" s="45">
        <v>9.8553445000000009E-4</v>
      </c>
      <c r="G7905" s="45">
        <v>7.2915695999999997E-4</v>
      </c>
      <c r="H7905" s="45">
        <v>3.2379934999999999E-3</v>
      </c>
    </row>
    <row r="7906" spans="1:8" x14ac:dyDescent="0.35">
      <c r="A7906" s="45" t="s">
        <v>65</v>
      </c>
      <c r="B7906" s="45" t="s">
        <v>10</v>
      </c>
      <c r="C7906" s="45" t="s">
        <v>75</v>
      </c>
      <c r="D7906" s="45">
        <v>13069</v>
      </c>
      <c r="E7906" s="45">
        <v>4.6175620300000003E-3</v>
      </c>
      <c r="F7906" s="45">
        <v>9.0927971000000002E-4</v>
      </c>
      <c r="G7906" s="45">
        <v>6.5714395999999997E-4</v>
      </c>
      <c r="H7906" s="45">
        <v>3.0511378800000002E-3</v>
      </c>
    </row>
    <row r="7907" spans="1:8" x14ac:dyDescent="0.35">
      <c r="A7907" s="45" t="s">
        <v>65</v>
      </c>
      <c r="B7907" s="45" t="s">
        <v>11</v>
      </c>
      <c r="C7907" s="45" t="s">
        <v>75</v>
      </c>
      <c r="D7907" s="45">
        <v>5930</v>
      </c>
      <c r="E7907" s="45">
        <v>4.8562606900000001E-3</v>
      </c>
      <c r="F7907" s="45">
        <v>1.0597711699999999E-3</v>
      </c>
      <c r="G7907" s="45">
        <v>6.9695029000000003E-4</v>
      </c>
      <c r="H7907" s="45">
        <v>3.0995387499999998E-3</v>
      </c>
    </row>
    <row r="7908" spans="1:8" x14ac:dyDescent="0.35">
      <c r="A7908" s="45" t="s">
        <v>65</v>
      </c>
      <c r="B7908" s="45" t="s">
        <v>12</v>
      </c>
      <c r="C7908" s="45" t="s">
        <v>75</v>
      </c>
      <c r="D7908" s="45">
        <v>1394</v>
      </c>
      <c r="E7908" s="45">
        <v>5.9944236199999997E-3</v>
      </c>
      <c r="F7908" s="45">
        <v>1.29295004E-3</v>
      </c>
      <c r="G7908" s="45">
        <v>8.1617124999999995E-4</v>
      </c>
      <c r="H7908" s="45">
        <v>3.8853018499999999E-3</v>
      </c>
    </row>
    <row r="7909" spans="1:8" x14ac:dyDescent="0.35">
      <c r="A7909" s="45" t="s">
        <v>65</v>
      </c>
      <c r="B7909" s="45" t="s">
        <v>13</v>
      </c>
      <c r="C7909" s="45" t="s">
        <v>75</v>
      </c>
      <c r="D7909" s="45">
        <v>6505</v>
      </c>
      <c r="E7909" s="45">
        <v>5.4906319599999998E-3</v>
      </c>
      <c r="F7909" s="45">
        <v>1.00518273E-3</v>
      </c>
      <c r="G7909" s="45">
        <v>8.8454904000000005E-4</v>
      </c>
      <c r="H7909" s="45">
        <v>3.6008997100000001E-3</v>
      </c>
    </row>
    <row r="7910" spans="1:8" x14ac:dyDescent="0.35">
      <c r="A7910" s="45" t="s">
        <v>65</v>
      </c>
      <c r="B7910" s="45" t="s">
        <v>8</v>
      </c>
      <c r="C7910" s="45" t="s">
        <v>76</v>
      </c>
      <c r="D7910" s="45">
        <v>40402</v>
      </c>
      <c r="E7910" s="45">
        <v>6.6889955500000001E-3</v>
      </c>
      <c r="F7910" s="45">
        <v>9.6119593000000005E-4</v>
      </c>
      <c r="G7910" s="45">
        <v>1.3936885000000001E-3</v>
      </c>
      <c r="H7910" s="45">
        <v>4.3339413300000004E-3</v>
      </c>
    </row>
    <row r="7911" spans="1:8" x14ac:dyDescent="0.35">
      <c r="A7911" s="45" t="s">
        <v>65</v>
      </c>
      <c r="B7911" s="45" t="s">
        <v>10</v>
      </c>
      <c r="C7911" s="45" t="s">
        <v>76</v>
      </c>
      <c r="D7911" s="45">
        <v>16698</v>
      </c>
      <c r="E7911" s="45">
        <v>6.0427775399999996E-3</v>
      </c>
      <c r="F7911" s="45">
        <v>8.3401861000000001E-4</v>
      </c>
      <c r="G7911" s="45">
        <v>1.27571808E-3</v>
      </c>
      <c r="H7911" s="45">
        <v>3.9328656999999996E-3</v>
      </c>
    </row>
    <row r="7912" spans="1:8" x14ac:dyDescent="0.35">
      <c r="A7912" s="45" t="s">
        <v>65</v>
      </c>
      <c r="B7912" s="45" t="s">
        <v>11</v>
      </c>
      <c r="C7912" s="45" t="s">
        <v>76</v>
      </c>
      <c r="D7912" s="45">
        <v>9240</v>
      </c>
      <c r="E7912" s="45">
        <v>6.5119421000000002E-3</v>
      </c>
      <c r="F7912" s="45">
        <v>9.7418106000000005E-4</v>
      </c>
      <c r="G7912" s="45">
        <v>1.3163101899999999E-3</v>
      </c>
      <c r="H7912" s="45">
        <v>4.2212800199999999E-3</v>
      </c>
    </row>
    <row r="7913" spans="1:8" x14ac:dyDescent="0.35">
      <c r="A7913" s="45" t="s">
        <v>65</v>
      </c>
      <c r="B7913" s="45" t="s">
        <v>12</v>
      </c>
      <c r="C7913" s="45" t="s">
        <v>76</v>
      </c>
      <c r="D7913" s="45">
        <v>3883</v>
      </c>
      <c r="E7913" s="45">
        <v>8.0187197799999992E-3</v>
      </c>
      <c r="F7913" s="45">
        <v>1.2368876399999999E-3</v>
      </c>
      <c r="G7913" s="45">
        <v>1.64716964E-3</v>
      </c>
      <c r="H7913" s="45">
        <v>5.1345666300000002E-3</v>
      </c>
    </row>
    <row r="7914" spans="1:8" x14ac:dyDescent="0.35">
      <c r="A7914" s="45" t="s">
        <v>65</v>
      </c>
      <c r="B7914" s="45" t="s">
        <v>13</v>
      </c>
      <c r="C7914" s="45" t="s">
        <v>76</v>
      </c>
      <c r="D7914" s="45">
        <v>10581</v>
      </c>
      <c r="E7914" s="45">
        <v>7.3754338000000001E-3</v>
      </c>
      <c r="F7914" s="45">
        <v>1.04938357E-3</v>
      </c>
      <c r="G7914" s="45">
        <v>1.5544085200000001E-3</v>
      </c>
      <c r="H7914" s="45">
        <v>4.7714541899999997E-3</v>
      </c>
    </row>
    <row r="7915" spans="1:8" x14ac:dyDescent="0.35">
      <c r="A7915" s="45" t="s">
        <v>66</v>
      </c>
      <c r="B7915" s="45" t="s">
        <v>8</v>
      </c>
      <c r="C7915" s="45" t="s">
        <v>75</v>
      </c>
      <c r="D7915" s="45">
        <v>26256</v>
      </c>
      <c r="E7915" s="45">
        <v>5.00356949E-3</v>
      </c>
      <c r="F7915" s="45">
        <v>9.4886223999999999E-4</v>
      </c>
      <c r="G7915" s="45">
        <v>7.3005203000000001E-4</v>
      </c>
      <c r="H7915" s="45">
        <v>3.3246547399999999E-3</v>
      </c>
    </row>
    <row r="7916" spans="1:8" x14ac:dyDescent="0.35">
      <c r="A7916" s="45" t="s">
        <v>66</v>
      </c>
      <c r="B7916" s="45" t="s">
        <v>10</v>
      </c>
      <c r="C7916" s="45" t="s">
        <v>75</v>
      </c>
      <c r="D7916" s="45">
        <v>12745</v>
      </c>
      <c r="E7916" s="45">
        <v>4.6064440100000003E-3</v>
      </c>
      <c r="F7916" s="45">
        <v>8.7349499E-4</v>
      </c>
      <c r="G7916" s="45">
        <v>6.5672335000000002E-4</v>
      </c>
      <c r="H7916" s="45">
        <v>3.0762251899999998E-3</v>
      </c>
    </row>
    <row r="7917" spans="1:8" x14ac:dyDescent="0.35">
      <c r="A7917" s="45" t="s">
        <v>66</v>
      </c>
      <c r="B7917" s="45" t="s">
        <v>11</v>
      </c>
      <c r="C7917" s="45" t="s">
        <v>75</v>
      </c>
      <c r="D7917" s="45">
        <v>5530</v>
      </c>
      <c r="E7917" s="45">
        <v>4.91840777E-3</v>
      </c>
      <c r="F7917" s="45">
        <v>1.0138300399999999E-3</v>
      </c>
      <c r="G7917" s="45">
        <v>7.0178003000000004E-4</v>
      </c>
      <c r="H7917" s="45">
        <v>3.2027972099999999E-3</v>
      </c>
    </row>
    <row r="7918" spans="1:8" x14ac:dyDescent="0.35">
      <c r="A7918" s="45" t="s">
        <v>66</v>
      </c>
      <c r="B7918" s="45" t="s">
        <v>12</v>
      </c>
      <c r="C7918" s="45" t="s">
        <v>75</v>
      </c>
      <c r="D7918" s="45">
        <v>1632</v>
      </c>
      <c r="E7918" s="45">
        <v>6.5378623099999998E-3</v>
      </c>
      <c r="F7918" s="45">
        <v>1.3160755299999999E-3</v>
      </c>
      <c r="G7918" s="45">
        <v>8.6940987999999998E-4</v>
      </c>
      <c r="H7918" s="45">
        <v>4.3523764099999999E-3</v>
      </c>
    </row>
    <row r="7919" spans="1:8" x14ac:dyDescent="0.35">
      <c r="A7919" s="45" t="s">
        <v>66</v>
      </c>
      <c r="B7919" s="45" t="s">
        <v>13</v>
      </c>
      <c r="C7919" s="45" t="s">
        <v>75</v>
      </c>
      <c r="D7919" s="45">
        <v>6349</v>
      </c>
      <c r="E7919" s="45">
        <v>5.4805489699999996E-3</v>
      </c>
      <c r="F7919" s="45">
        <v>9.4917592000000003E-4</v>
      </c>
      <c r="G7919" s="45">
        <v>8.6605551000000004E-4</v>
      </c>
      <c r="H7919" s="45">
        <v>3.6653170600000002E-3</v>
      </c>
    </row>
    <row r="7920" spans="1:8" x14ac:dyDescent="0.35">
      <c r="A7920" s="45" t="s">
        <v>66</v>
      </c>
      <c r="B7920" s="45" t="s">
        <v>8</v>
      </c>
      <c r="C7920" s="45" t="s">
        <v>76</v>
      </c>
      <c r="D7920" s="45">
        <v>40880</v>
      </c>
      <c r="E7920" s="45">
        <v>6.8487652900000003E-3</v>
      </c>
      <c r="F7920" s="45">
        <v>9.7243008000000004E-4</v>
      </c>
      <c r="G7920" s="45">
        <v>1.38481932E-3</v>
      </c>
      <c r="H7920" s="45">
        <v>4.4913531800000002E-3</v>
      </c>
    </row>
    <row r="7921" spans="1:8" x14ac:dyDescent="0.35">
      <c r="A7921" s="45" t="s">
        <v>66</v>
      </c>
      <c r="B7921" s="45" t="s">
        <v>10</v>
      </c>
      <c r="C7921" s="45" t="s">
        <v>76</v>
      </c>
      <c r="D7921" s="45">
        <v>15979</v>
      </c>
      <c r="E7921" s="45">
        <v>6.0343644500000003E-3</v>
      </c>
      <c r="F7921" s="45">
        <v>8.3656506000000003E-4</v>
      </c>
      <c r="G7921" s="45">
        <v>1.24560525E-3</v>
      </c>
      <c r="H7921" s="45">
        <v>3.9520393900000002E-3</v>
      </c>
    </row>
    <row r="7922" spans="1:8" x14ac:dyDescent="0.35">
      <c r="A7922" s="45" t="s">
        <v>66</v>
      </c>
      <c r="B7922" s="45" t="s">
        <v>11</v>
      </c>
      <c r="C7922" s="45" t="s">
        <v>76</v>
      </c>
      <c r="D7922" s="45">
        <v>9103</v>
      </c>
      <c r="E7922" s="45">
        <v>6.5924552900000002E-3</v>
      </c>
      <c r="F7922" s="45">
        <v>9.7302426999999996E-4</v>
      </c>
      <c r="G7922" s="45">
        <v>1.29866605E-3</v>
      </c>
      <c r="H7922" s="45">
        <v>4.3205648599999999E-3</v>
      </c>
    </row>
    <row r="7923" spans="1:8" x14ac:dyDescent="0.35">
      <c r="A7923" s="45" t="s">
        <v>66</v>
      </c>
      <c r="B7923" s="45" t="s">
        <v>12</v>
      </c>
      <c r="C7923" s="45" t="s">
        <v>76</v>
      </c>
      <c r="D7923" s="45">
        <v>4930</v>
      </c>
      <c r="E7923" s="45">
        <v>8.5337242200000003E-3</v>
      </c>
      <c r="F7923" s="45">
        <v>1.2753993399999999E-3</v>
      </c>
      <c r="G7923" s="45">
        <v>1.6238376599999999E-3</v>
      </c>
      <c r="H7923" s="45">
        <v>5.6344069199999996E-3</v>
      </c>
    </row>
    <row r="7924" spans="1:8" x14ac:dyDescent="0.35">
      <c r="A7924" s="45" t="s">
        <v>66</v>
      </c>
      <c r="B7924" s="45" t="s">
        <v>13</v>
      </c>
      <c r="C7924" s="45" t="s">
        <v>76</v>
      </c>
      <c r="D7924" s="45">
        <v>10868</v>
      </c>
      <c r="E7924" s="45">
        <v>7.49650666E-3</v>
      </c>
      <c r="F7924" s="45">
        <v>1.03425745E-3</v>
      </c>
      <c r="G7924" s="45">
        <v>1.5532398599999999E-3</v>
      </c>
      <c r="H7924" s="45">
        <v>4.9088289000000004E-3</v>
      </c>
    </row>
    <row r="7925" spans="1:8" x14ac:dyDescent="0.35">
      <c r="A7925" s="45" t="s">
        <v>67</v>
      </c>
      <c r="B7925" s="45" t="s">
        <v>8</v>
      </c>
      <c r="C7925" s="45" t="s">
        <v>75</v>
      </c>
      <c r="D7925" s="45">
        <v>24575</v>
      </c>
      <c r="E7925" s="45">
        <v>4.9411116199999999E-3</v>
      </c>
      <c r="F7925" s="45">
        <v>9.3662187E-4</v>
      </c>
      <c r="G7925" s="45">
        <v>7.0306907000000001E-4</v>
      </c>
      <c r="H7925" s="45">
        <v>3.3014201999999999E-3</v>
      </c>
    </row>
    <row r="7926" spans="1:8" x14ac:dyDescent="0.35">
      <c r="A7926" s="45" t="s">
        <v>67</v>
      </c>
      <c r="B7926" s="45" t="s">
        <v>10</v>
      </c>
      <c r="C7926" s="45" t="s">
        <v>75</v>
      </c>
      <c r="D7926" s="45">
        <v>12275</v>
      </c>
      <c r="E7926" s="45">
        <v>4.56662965E-3</v>
      </c>
      <c r="F7926" s="45">
        <v>8.7387676999999995E-4</v>
      </c>
      <c r="G7926" s="45">
        <v>6.3288332999999997E-4</v>
      </c>
      <c r="H7926" s="45">
        <v>3.0598690799999999E-3</v>
      </c>
    </row>
    <row r="7927" spans="1:8" x14ac:dyDescent="0.35">
      <c r="A7927" s="45" t="s">
        <v>67</v>
      </c>
      <c r="B7927" s="45" t="s">
        <v>11</v>
      </c>
      <c r="C7927" s="45" t="s">
        <v>75</v>
      </c>
      <c r="D7927" s="45">
        <v>5141</v>
      </c>
      <c r="E7927" s="45">
        <v>4.8970645699999999E-3</v>
      </c>
      <c r="F7927" s="45">
        <v>1.02384717E-3</v>
      </c>
      <c r="G7927" s="45">
        <v>6.7864664000000002E-4</v>
      </c>
      <c r="H7927" s="45">
        <v>3.1945702800000001E-3</v>
      </c>
    </row>
    <row r="7928" spans="1:8" x14ac:dyDescent="0.35">
      <c r="A7928" s="45" t="s">
        <v>67</v>
      </c>
      <c r="B7928" s="45" t="s">
        <v>12</v>
      </c>
      <c r="C7928" s="45" t="s">
        <v>75</v>
      </c>
      <c r="D7928" s="45">
        <v>1360</v>
      </c>
      <c r="E7928" s="45">
        <v>6.2389107699999998E-3</v>
      </c>
      <c r="F7928" s="45">
        <v>1.24048519E-3</v>
      </c>
      <c r="G7928" s="45">
        <v>8.5364730000000002E-4</v>
      </c>
      <c r="H7928" s="45">
        <v>4.1447778099999999E-3</v>
      </c>
    </row>
    <row r="7929" spans="1:8" x14ac:dyDescent="0.35">
      <c r="A7929" s="45" t="s">
        <v>67</v>
      </c>
      <c r="B7929" s="45" t="s">
        <v>13</v>
      </c>
      <c r="C7929" s="45" t="s">
        <v>75</v>
      </c>
      <c r="D7929" s="45">
        <v>5799</v>
      </c>
      <c r="E7929" s="45">
        <v>5.4684793199999996E-3</v>
      </c>
      <c r="F7929" s="45">
        <v>9.2084618000000005E-4</v>
      </c>
      <c r="G7929" s="45">
        <v>8.3797150000000003E-4</v>
      </c>
      <c r="H7929" s="45">
        <v>3.7096611399999998E-3</v>
      </c>
    </row>
    <row r="7930" spans="1:8" x14ac:dyDescent="0.35">
      <c r="A7930" s="45" t="s">
        <v>67</v>
      </c>
      <c r="B7930" s="45" t="s">
        <v>8</v>
      </c>
      <c r="C7930" s="45" t="s">
        <v>76</v>
      </c>
      <c r="D7930" s="45">
        <v>37440</v>
      </c>
      <c r="E7930" s="45">
        <v>6.7805325600000001E-3</v>
      </c>
      <c r="F7930" s="45">
        <v>9.5239458000000003E-4</v>
      </c>
      <c r="G7930" s="45">
        <v>1.3605896599999999E-3</v>
      </c>
      <c r="H7930" s="45">
        <v>4.4673855400000004E-3</v>
      </c>
    </row>
    <row r="7931" spans="1:8" x14ac:dyDescent="0.35">
      <c r="A7931" s="45" t="s">
        <v>67</v>
      </c>
      <c r="B7931" s="45" t="s">
        <v>10</v>
      </c>
      <c r="C7931" s="45" t="s">
        <v>76</v>
      </c>
      <c r="D7931" s="45">
        <v>15073</v>
      </c>
      <c r="E7931" s="45">
        <v>6.06354068E-3</v>
      </c>
      <c r="F7931" s="45">
        <v>8.2874507999999999E-4</v>
      </c>
      <c r="G7931" s="45">
        <v>1.2172755299999999E-3</v>
      </c>
      <c r="H7931" s="45">
        <v>4.0173575700000004E-3</v>
      </c>
    </row>
    <row r="7932" spans="1:8" x14ac:dyDescent="0.35">
      <c r="A7932" s="45" t="s">
        <v>67</v>
      </c>
      <c r="B7932" s="45" t="s">
        <v>11</v>
      </c>
      <c r="C7932" s="45" t="s">
        <v>76</v>
      </c>
      <c r="D7932" s="45">
        <v>8641</v>
      </c>
      <c r="E7932" s="45">
        <v>6.6222466799999999E-3</v>
      </c>
      <c r="F7932" s="45">
        <v>9.6523012000000004E-4</v>
      </c>
      <c r="G7932" s="45">
        <v>1.29826637E-3</v>
      </c>
      <c r="H7932" s="45">
        <v>4.3585595100000003E-3</v>
      </c>
    </row>
    <row r="7933" spans="1:8" x14ac:dyDescent="0.35">
      <c r="A7933" s="45" t="s">
        <v>67</v>
      </c>
      <c r="B7933" s="45" t="s">
        <v>12</v>
      </c>
      <c r="C7933" s="45" t="s">
        <v>76</v>
      </c>
      <c r="D7933" s="45">
        <v>3862</v>
      </c>
      <c r="E7933" s="45">
        <v>8.2171547900000003E-3</v>
      </c>
      <c r="F7933" s="45">
        <v>1.24060144E-3</v>
      </c>
      <c r="G7933" s="45">
        <v>1.57421768E-3</v>
      </c>
      <c r="H7933" s="45">
        <v>5.4022482899999998E-3</v>
      </c>
    </row>
    <row r="7934" spans="1:8" x14ac:dyDescent="0.35">
      <c r="A7934" s="45" t="s">
        <v>67</v>
      </c>
      <c r="B7934" s="45" t="s">
        <v>13</v>
      </c>
      <c r="C7934" s="45" t="s">
        <v>76</v>
      </c>
      <c r="D7934" s="45">
        <v>9864</v>
      </c>
      <c r="E7934" s="45">
        <v>7.4523423600000001E-3</v>
      </c>
      <c r="F7934" s="45">
        <v>1.0172569100000001E-3</v>
      </c>
      <c r="G7934" s="45">
        <v>1.55054082E-3</v>
      </c>
      <c r="H7934" s="45">
        <v>4.8843763599999996E-3</v>
      </c>
    </row>
    <row r="7935" spans="1:8" x14ac:dyDescent="0.35">
      <c r="A7935" s="45" t="s">
        <v>68</v>
      </c>
      <c r="B7935" s="45" t="s">
        <v>8</v>
      </c>
      <c r="C7935" s="45" t="s">
        <v>75</v>
      </c>
      <c r="D7935" s="45">
        <v>22374</v>
      </c>
      <c r="E7935" s="45">
        <v>4.8267543800000002E-3</v>
      </c>
      <c r="F7935" s="45">
        <v>9.2055868999999999E-4</v>
      </c>
      <c r="G7935" s="45">
        <v>7.0205058000000003E-4</v>
      </c>
      <c r="H7935" s="45">
        <v>3.20414462E-3</v>
      </c>
    </row>
    <row r="7936" spans="1:8" x14ac:dyDescent="0.35">
      <c r="A7936" s="45" t="s">
        <v>68</v>
      </c>
      <c r="B7936" s="45" t="s">
        <v>10</v>
      </c>
      <c r="C7936" s="45" t="s">
        <v>75</v>
      </c>
      <c r="D7936" s="45">
        <v>11594</v>
      </c>
      <c r="E7936" s="45">
        <v>4.4710843399999997E-3</v>
      </c>
      <c r="F7936" s="45">
        <v>8.6948484999999998E-4</v>
      </c>
      <c r="G7936" s="45">
        <v>6.3338632000000002E-4</v>
      </c>
      <c r="H7936" s="45">
        <v>2.9682126799999999E-3</v>
      </c>
    </row>
    <row r="7937" spans="1:8" x14ac:dyDescent="0.35">
      <c r="A7937" s="45" t="s">
        <v>68</v>
      </c>
      <c r="B7937" s="45" t="s">
        <v>11</v>
      </c>
      <c r="C7937" s="45" t="s">
        <v>75</v>
      </c>
      <c r="D7937" s="45">
        <v>4298</v>
      </c>
      <c r="E7937" s="45">
        <v>4.8066497000000003E-3</v>
      </c>
      <c r="F7937" s="45">
        <v>9.8766575000000002E-4</v>
      </c>
      <c r="G7937" s="45">
        <v>6.7743855000000001E-4</v>
      </c>
      <c r="H7937" s="45">
        <v>3.1415449199999998E-3</v>
      </c>
    </row>
    <row r="7938" spans="1:8" x14ac:dyDescent="0.35">
      <c r="A7938" s="45" t="s">
        <v>68</v>
      </c>
      <c r="B7938" s="45" t="s">
        <v>12</v>
      </c>
      <c r="C7938" s="45" t="s">
        <v>75</v>
      </c>
      <c r="D7938" s="45">
        <v>1354</v>
      </c>
      <c r="E7938" s="45">
        <v>6.2282534900000002E-3</v>
      </c>
      <c r="F7938" s="45">
        <v>1.2147561E-3</v>
      </c>
      <c r="G7938" s="45">
        <v>8.4577051000000005E-4</v>
      </c>
      <c r="H7938" s="45">
        <v>4.1677263800000003E-3</v>
      </c>
    </row>
    <row r="7939" spans="1:8" x14ac:dyDescent="0.35">
      <c r="A7939" s="45" t="s">
        <v>68</v>
      </c>
      <c r="B7939" s="45" t="s">
        <v>13</v>
      </c>
      <c r="C7939" s="45" t="s">
        <v>75</v>
      </c>
      <c r="D7939" s="45">
        <v>5128</v>
      </c>
      <c r="E7939" s="45">
        <v>5.2776940300000002E-3</v>
      </c>
      <c r="F7939" s="45">
        <v>9.0210720000000004E-4</v>
      </c>
      <c r="G7939" s="45">
        <v>8.3997553999999998E-4</v>
      </c>
      <c r="H7939" s="45">
        <v>3.5356108000000001E-3</v>
      </c>
    </row>
    <row r="7940" spans="1:8" x14ac:dyDescent="0.35">
      <c r="A7940" s="45" t="s">
        <v>68</v>
      </c>
      <c r="B7940" s="45" t="s">
        <v>8</v>
      </c>
      <c r="C7940" s="45" t="s">
        <v>76</v>
      </c>
      <c r="D7940" s="45">
        <v>34623</v>
      </c>
      <c r="E7940" s="45">
        <v>6.69648463E-3</v>
      </c>
      <c r="F7940" s="45">
        <v>9.3031254999999995E-4</v>
      </c>
      <c r="G7940" s="45">
        <v>1.39456754E-3</v>
      </c>
      <c r="H7940" s="45">
        <v>4.3714339E-3</v>
      </c>
    </row>
    <row r="7941" spans="1:8" x14ac:dyDescent="0.35">
      <c r="A7941" s="45" t="s">
        <v>68</v>
      </c>
      <c r="B7941" s="45" t="s">
        <v>10</v>
      </c>
      <c r="C7941" s="45" t="s">
        <v>76</v>
      </c>
      <c r="D7941" s="45">
        <v>14626</v>
      </c>
      <c r="E7941" s="45">
        <v>5.9235508900000004E-3</v>
      </c>
      <c r="F7941" s="45">
        <v>8.0694442999999999E-4</v>
      </c>
      <c r="G7941" s="45">
        <v>1.2388253100000001E-3</v>
      </c>
      <c r="H7941" s="45">
        <v>3.8776152799999998E-3</v>
      </c>
    </row>
    <row r="7942" spans="1:8" x14ac:dyDescent="0.35">
      <c r="A7942" s="45" t="s">
        <v>68</v>
      </c>
      <c r="B7942" s="45" t="s">
        <v>11</v>
      </c>
      <c r="C7942" s="45" t="s">
        <v>76</v>
      </c>
      <c r="D7942" s="45">
        <v>7295</v>
      </c>
      <c r="E7942" s="45">
        <v>6.6549670100000003E-3</v>
      </c>
      <c r="F7942" s="45">
        <v>9.3277175999999999E-4</v>
      </c>
      <c r="G7942" s="45">
        <v>1.3456496800000001E-3</v>
      </c>
      <c r="H7942" s="45">
        <v>4.3762991700000003E-3</v>
      </c>
    </row>
    <row r="7943" spans="1:8" x14ac:dyDescent="0.35">
      <c r="A7943" s="45" t="s">
        <v>68</v>
      </c>
      <c r="B7943" s="45" t="s">
        <v>12</v>
      </c>
      <c r="C7943" s="45" t="s">
        <v>76</v>
      </c>
      <c r="D7943" s="45">
        <v>3977</v>
      </c>
      <c r="E7943" s="45">
        <v>8.2374955699999995E-3</v>
      </c>
      <c r="F7943" s="45">
        <v>1.24817794E-3</v>
      </c>
      <c r="G7943" s="45">
        <v>1.68739325E-3</v>
      </c>
      <c r="H7943" s="45">
        <v>5.3018656900000001E-3</v>
      </c>
    </row>
    <row r="7944" spans="1:8" x14ac:dyDescent="0.35">
      <c r="A7944" s="45" t="s">
        <v>68</v>
      </c>
      <c r="B7944" s="45" t="s">
        <v>13</v>
      </c>
      <c r="C7944" s="45" t="s">
        <v>76</v>
      </c>
      <c r="D7944" s="45">
        <v>8725</v>
      </c>
      <c r="E7944" s="45">
        <v>7.3244731200000001E-3</v>
      </c>
      <c r="F7944" s="45">
        <v>9.9017405999999989E-4</v>
      </c>
      <c r="G7944" s="45">
        <v>1.56306884E-3</v>
      </c>
      <c r="H7944" s="45">
        <v>4.7710639099999997E-3</v>
      </c>
    </row>
    <row r="7945" spans="1:8" x14ac:dyDescent="0.35">
      <c r="A7945" s="45" t="s">
        <v>165</v>
      </c>
      <c r="B7945" s="45" t="s">
        <v>8</v>
      </c>
      <c r="C7945" s="45" t="s">
        <v>75</v>
      </c>
      <c r="D7945" s="45">
        <v>22575</v>
      </c>
      <c r="E7945" s="45">
        <v>4.9706239100000002E-3</v>
      </c>
      <c r="F7945" s="45">
        <v>9.2550784000000001E-4</v>
      </c>
      <c r="G7945" s="45">
        <v>6.8361764000000002E-4</v>
      </c>
      <c r="H7945" s="45">
        <v>3.3614979599999998E-3</v>
      </c>
    </row>
    <row r="7946" spans="1:8" x14ac:dyDescent="0.35">
      <c r="A7946" s="45" t="s">
        <v>165</v>
      </c>
      <c r="B7946" s="45" t="s">
        <v>10</v>
      </c>
      <c r="C7946" s="45" t="s">
        <v>75</v>
      </c>
      <c r="D7946" s="45">
        <v>11442</v>
      </c>
      <c r="E7946" s="45">
        <v>4.6152533400000001E-3</v>
      </c>
      <c r="F7946" s="45">
        <v>8.6839519E-4</v>
      </c>
      <c r="G7946" s="45">
        <v>6.2470338E-4</v>
      </c>
      <c r="H7946" s="45">
        <v>3.12215429E-3</v>
      </c>
    </row>
    <row r="7947" spans="1:8" x14ac:dyDescent="0.35">
      <c r="A7947" s="45" t="s">
        <v>165</v>
      </c>
      <c r="B7947" s="45" t="s">
        <v>11</v>
      </c>
      <c r="C7947" s="45" t="s">
        <v>75</v>
      </c>
      <c r="D7947" s="45">
        <v>4574</v>
      </c>
      <c r="E7947" s="45">
        <v>4.9209777199999997E-3</v>
      </c>
      <c r="F7947" s="45">
        <v>9.997527899999999E-4</v>
      </c>
      <c r="G7947" s="45">
        <v>6.5381349000000004E-4</v>
      </c>
      <c r="H7947" s="45">
        <v>3.2674109800000001E-3</v>
      </c>
    </row>
    <row r="7948" spans="1:8" x14ac:dyDescent="0.35">
      <c r="A7948" s="45" t="s">
        <v>165</v>
      </c>
      <c r="B7948" s="45" t="s">
        <v>12</v>
      </c>
      <c r="C7948" s="45" t="s">
        <v>75</v>
      </c>
      <c r="D7948" s="45">
        <v>1296</v>
      </c>
      <c r="E7948" s="45">
        <v>6.2037213200000002E-3</v>
      </c>
      <c r="F7948" s="45">
        <v>1.2483833100000001E-3</v>
      </c>
      <c r="G7948" s="45">
        <v>7.8261613E-4</v>
      </c>
      <c r="H7948" s="45">
        <v>4.1727213800000001E-3</v>
      </c>
    </row>
    <row r="7949" spans="1:8" x14ac:dyDescent="0.35">
      <c r="A7949" s="45" t="s">
        <v>165</v>
      </c>
      <c r="B7949" s="45" t="s">
        <v>13</v>
      </c>
      <c r="C7949" s="45" t="s">
        <v>75</v>
      </c>
      <c r="D7949" s="45">
        <v>5263</v>
      </c>
      <c r="E7949" s="45">
        <v>5.4827154000000001E-3</v>
      </c>
      <c r="F7949" s="45">
        <v>9.0564081999999996E-4</v>
      </c>
      <c r="G7949" s="45">
        <v>8.1322415999999999E-4</v>
      </c>
      <c r="H7949" s="45">
        <v>3.7638499500000002E-3</v>
      </c>
    </row>
    <row r="7950" spans="1:8" x14ac:dyDescent="0.35">
      <c r="A7950" s="45" t="s">
        <v>165</v>
      </c>
      <c r="B7950" s="45" t="s">
        <v>8</v>
      </c>
      <c r="C7950" s="45" t="s">
        <v>76</v>
      </c>
      <c r="D7950" s="45">
        <v>35797</v>
      </c>
      <c r="E7950" s="45">
        <v>6.8672677600000002E-3</v>
      </c>
      <c r="F7950" s="45">
        <v>9.4593854999999998E-4</v>
      </c>
      <c r="G7950" s="45">
        <v>1.33919485E-3</v>
      </c>
      <c r="H7950" s="45">
        <v>4.5819725399999997E-3</v>
      </c>
    </row>
    <row r="7951" spans="1:8" x14ac:dyDescent="0.35">
      <c r="A7951" s="45" t="s">
        <v>165</v>
      </c>
      <c r="B7951" s="45" t="s">
        <v>10</v>
      </c>
      <c r="C7951" s="45" t="s">
        <v>76</v>
      </c>
      <c r="D7951" s="45">
        <v>14964</v>
      </c>
      <c r="E7951" s="45">
        <v>6.1038882899999997E-3</v>
      </c>
      <c r="F7951" s="45">
        <v>8.1053687000000004E-4</v>
      </c>
      <c r="G7951" s="45">
        <v>1.1862302E-3</v>
      </c>
      <c r="H7951" s="45">
        <v>4.1069699100000001E-3</v>
      </c>
    </row>
    <row r="7952" spans="1:8" x14ac:dyDescent="0.35">
      <c r="A7952" s="45" t="s">
        <v>165</v>
      </c>
      <c r="B7952" s="45" t="s">
        <v>11</v>
      </c>
      <c r="C7952" s="45" t="s">
        <v>76</v>
      </c>
      <c r="D7952" s="45">
        <v>8023</v>
      </c>
      <c r="E7952" s="45">
        <v>6.8033928400000002E-3</v>
      </c>
      <c r="F7952" s="45">
        <v>9.5859506999999996E-4</v>
      </c>
      <c r="G7952" s="45">
        <v>1.3133246400000001E-3</v>
      </c>
      <c r="H7952" s="45">
        <v>4.5312663500000003E-3</v>
      </c>
    </row>
    <row r="7953" spans="1:8" x14ac:dyDescent="0.35">
      <c r="A7953" s="45" t="s">
        <v>165</v>
      </c>
      <c r="B7953" s="45" t="s">
        <v>12</v>
      </c>
      <c r="C7953" s="45" t="s">
        <v>76</v>
      </c>
      <c r="D7953" s="45">
        <v>3599</v>
      </c>
      <c r="E7953" s="45">
        <v>8.4235105300000009E-3</v>
      </c>
      <c r="F7953" s="45">
        <v>1.28671585E-3</v>
      </c>
      <c r="G7953" s="45">
        <v>1.6197880500000001E-3</v>
      </c>
      <c r="H7953" s="45">
        <v>5.5169321899999997E-3</v>
      </c>
    </row>
    <row r="7954" spans="1:8" x14ac:dyDescent="0.35">
      <c r="A7954" s="45" t="s">
        <v>165</v>
      </c>
      <c r="B7954" s="45" t="s">
        <v>13</v>
      </c>
      <c r="C7954" s="45" t="s">
        <v>76</v>
      </c>
      <c r="D7954" s="45">
        <v>9211</v>
      </c>
      <c r="E7954" s="45">
        <v>7.5550064500000003E-3</v>
      </c>
      <c r="F7954" s="45">
        <v>1.02173379E-3</v>
      </c>
      <c r="G7954" s="45">
        <v>1.50059587E-3</v>
      </c>
      <c r="H7954" s="45">
        <v>5.0325029200000001E-3</v>
      </c>
    </row>
    <row r="7955" spans="1:8" x14ac:dyDescent="0.35">
      <c r="A7955" s="45" t="s">
        <v>166</v>
      </c>
      <c r="B7955" s="45" t="s">
        <v>8</v>
      </c>
      <c r="C7955" s="45" t="s">
        <v>75</v>
      </c>
      <c r="D7955" s="45">
        <v>23193</v>
      </c>
      <c r="E7955" s="45">
        <v>5.1411023600000001E-3</v>
      </c>
      <c r="F7955" s="45">
        <v>9.9775351000000001E-4</v>
      </c>
      <c r="G7955" s="45">
        <v>6.8282721000000003E-4</v>
      </c>
      <c r="H7955" s="45">
        <v>3.4592431300000002E-3</v>
      </c>
    </row>
    <row r="7956" spans="1:8" x14ac:dyDescent="0.35">
      <c r="A7956" s="45" t="s">
        <v>166</v>
      </c>
      <c r="B7956" s="45" t="s">
        <v>10</v>
      </c>
      <c r="C7956" s="45" t="s">
        <v>75</v>
      </c>
      <c r="D7956" s="45">
        <v>11306</v>
      </c>
      <c r="E7956" s="45">
        <v>4.69856914E-3</v>
      </c>
      <c r="F7956" s="45">
        <v>9.2071601999999995E-4</v>
      </c>
      <c r="G7956" s="45">
        <v>6.1565020999999995E-4</v>
      </c>
      <c r="H7956" s="45">
        <v>3.1608828699999998E-3</v>
      </c>
    </row>
    <row r="7957" spans="1:8" x14ac:dyDescent="0.35">
      <c r="A7957" s="45" t="s">
        <v>166</v>
      </c>
      <c r="B7957" s="45" t="s">
        <v>11</v>
      </c>
      <c r="C7957" s="45" t="s">
        <v>75</v>
      </c>
      <c r="D7957" s="45">
        <v>4848</v>
      </c>
      <c r="E7957" s="45">
        <v>5.0454103399999997E-3</v>
      </c>
      <c r="F7957" s="45">
        <v>1.0589368200000001E-3</v>
      </c>
      <c r="G7957" s="45">
        <v>6.5413308999999996E-4</v>
      </c>
      <c r="H7957" s="45">
        <v>3.33115102E-3</v>
      </c>
    </row>
    <row r="7958" spans="1:8" x14ac:dyDescent="0.35">
      <c r="A7958" s="45" t="s">
        <v>166</v>
      </c>
      <c r="B7958" s="45" t="s">
        <v>12</v>
      </c>
      <c r="C7958" s="45" t="s">
        <v>75</v>
      </c>
      <c r="D7958" s="45">
        <v>1708</v>
      </c>
      <c r="E7958" s="45">
        <v>7.0100870900000004E-3</v>
      </c>
      <c r="F7958" s="45">
        <v>1.4288354599999999E-3</v>
      </c>
      <c r="G7958" s="45">
        <v>8.1303102999999996E-4</v>
      </c>
      <c r="H7958" s="45">
        <v>4.76764414E-3</v>
      </c>
    </row>
    <row r="7959" spans="1:8" x14ac:dyDescent="0.35">
      <c r="A7959" s="45" t="s">
        <v>166</v>
      </c>
      <c r="B7959" s="45" t="s">
        <v>13</v>
      </c>
      <c r="C7959" s="45" t="s">
        <v>75</v>
      </c>
      <c r="D7959" s="45">
        <v>5331</v>
      </c>
      <c r="E7959" s="45">
        <v>5.5678458500000002E-3</v>
      </c>
      <c r="F7959" s="45">
        <v>9.6738045000000004E-4</v>
      </c>
      <c r="G7959" s="45">
        <v>8.0967474E-4</v>
      </c>
      <c r="H7959" s="45">
        <v>3.7892943E-3</v>
      </c>
    </row>
    <row r="7960" spans="1:8" x14ac:dyDescent="0.35">
      <c r="A7960" s="45" t="s">
        <v>166</v>
      </c>
      <c r="B7960" s="45" t="s">
        <v>8</v>
      </c>
      <c r="C7960" s="45" t="s">
        <v>76</v>
      </c>
      <c r="D7960" s="45">
        <v>38066</v>
      </c>
      <c r="E7960" s="45">
        <v>7.1672489299999999E-3</v>
      </c>
      <c r="F7960" s="45">
        <v>9.9104528000000004E-4</v>
      </c>
      <c r="G7960" s="45">
        <v>1.31368483E-3</v>
      </c>
      <c r="H7960" s="45">
        <v>4.8620811000000003E-3</v>
      </c>
    </row>
    <row r="7961" spans="1:8" x14ac:dyDescent="0.35">
      <c r="A7961" s="45" t="s">
        <v>166</v>
      </c>
      <c r="B7961" s="45" t="s">
        <v>10</v>
      </c>
      <c r="C7961" s="45" t="s">
        <v>76</v>
      </c>
      <c r="D7961" s="45">
        <v>14740</v>
      </c>
      <c r="E7961" s="45">
        <v>6.2271601999999999E-3</v>
      </c>
      <c r="F7961" s="45">
        <v>8.6549079999999996E-4</v>
      </c>
      <c r="G7961" s="45">
        <v>1.16174155E-3</v>
      </c>
      <c r="H7961" s="45">
        <v>4.1994656600000003E-3</v>
      </c>
    </row>
    <row r="7962" spans="1:8" x14ac:dyDescent="0.35">
      <c r="A7962" s="45" t="s">
        <v>166</v>
      </c>
      <c r="B7962" s="45" t="s">
        <v>11</v>
      </c>
      <c r="C7962" s="45" t="s">
        <v>76</v>
      </c>
      <c r="D7962" s="45">
        <v>8296</v>
      </c>
      <c r="E7962" s="45">
        <v>6.89079692E-3</v>
      </c>
      <c r="F7962" s="45">
        <v>9.6089624000000005E-4</v>
      </c>
      <c r="G7962" s="45">
        <v>1.2433030899999999E-3</v>
      </c>
      <c r="H7962" s="45">
        <v>4.6860864899999997E-3</v>
      </c>
    </row>
    <row r="7963" spans="1:8" x14ac:dyDescent="0.35">
      <c r="A7963" s="45" t="s">
        <v>166</v>
      </c>
      <c r="B7963" s="45" t="s">
        <v>12</v>
      </c>
      <c r="C7963" s="45" t="s">
        <v>76</v>
      </c>
      <c r="D7963" s="45">
        <v>5392</v>
      </c>
      <c r="E7963" s="45">
        <v>9.1933949800000001E-3</v>
      </c>
      <c r="F7963" s="45">
        <v>1.2887274000000001E-3</v>
      </c>
      <c r="G7963" s="45">
        <v>1.5538750100000001E-3</v>
      </c>
      <c r="H7963" s="45">
        <v>6.35058602E-3</v>
      </c>
    </row>
    <row r="7964" spans="1:8" x14ac:dyDescent="0.35">
      <c r="A7964" s="45" t="s">
        <v>166</v>
      </c>
      <c r="B7964" s="45" t="s">
        <v>13</v>
      </c>
      <c r="C7964" s="45" t="s">
        <v>76</v>
      </c>
      <c r="D7964" s="45">
        <v>9638</v>
      </c>
      <c r="E7964" s="45">
        <v>7.7094126799999996E-3</v>
      </c>
      <c r="F7964" s="45">
        <v>1.0424758199999999E-3</v>
      </c>
      <c r="G7964" s="45">
        <v>1.47226809E-3</v>
      </c>
      <c r="H7964" s="45">
        <v>5.1942023499999997E-3</v>
      </c>
    </row>
    <row r="7965" spans="1:8" x14ac:dyDescent="0.35">
      <c r="A7965" s="45" t="s">
        <v>171</v>
      </c>
      <c r="B7965" s="45" t="s">
        <v>8</v>
      </c>
      <c r="C7965" s="45" t="s">
        <v>75</v>
      </c>
      <c r="D7965" s="45">
        <v>21573</v>
      </c>
      <c r="E7965" s="45">
        <v>5.0517158500000001E-3</v>
      </c>
      <c r="F7965" s="45">
        <v>9.7990046999999999E-4</v>
      </c>
      <c r="G7965" s="45">
        <v>6.7482413E-4</v>
      </c>
      <c r="H7965" s="45">
        <v>3.3954386500000002E-3</v>
      </c>
    </row>
    <row r="7966" spans="1:8" x14ac:dyDescent="0.35">
      <c r="A7966" s="45" t="s">
        <v>171</v>
      </c>
      <c r="B7966" s="45" t="s">
        <v>10</v>
      </c>
      <c r="C7966" s="45" t="s">
        <v>75</v>
      </c>
      <c r="D7966" s="45">
        <v>10689</v>
      </c>
      <c r="E7966" s="45">
        <v>4.6893968300000003E-3</v>
      </c>
      <c r="F7966" s="45">
        <v>9.1825944999999998E-4</v>
      </c>
      <c r="G7966" s="45">
        <v>6.1221945000000005E-4</v>
      </c>
      <c r="H7966" s="45">
        <v>3.15733224E-3</v>
      </c>
    </row>
    <row r="7967" spans="1:8" x14ac:dyDescent="0.35">
      <c r="A7967" s="45" t="s">
        <v>171</v>
      </c>
      <c r="B7967" s="45" t="s">
        <v>11</v>
      </c>
      <c r="C7967" s="45" t="s">
        <v>75</v>
      </c>
      <c r="D7967" s="45">
        <v>4592</v>
      </c>
      <c r="E7967" s="45">
        <v>4.99509993E-3</v>
      </c>
      <c r="F7967" s="45">
        <v>1.03599533E-3</v>
      </c>
      <c r="G7967" s="45">
        <v>6.3845663999999996E-4</v>
      </c>
      <c r="H7967" s="45">
        <v>3.3191604E-3</v>
      </c>
    </row>
    <row r="7968" spans="1:8" x14ac:dyDescent="0.35">
      <c r="A7968" s="45" t="s">
        <v>171</v>
      </c>
      <c r="B7968" s="45" t="s">
        <v>12</v>
      </c>
      <c r="C7968" s="45" t="s">
        <v>75</v>
      </c>
      <c r="D7968" s="45">
        <v>1128</v>
      </c>
      <c r="E7968" s="45">
        <v>6.2203770999999996E-3</v>
      </c>
      <c r="F7968" s="45">
        <v>1.25950118E-3</v>
      </c>
      <c r="G7968" s="45">
        <v>7.5540304999999999E-4</v>
      </c>
      <c r="H7968" s="45">
        <v>4.2044155599999999E-3</v>
      </c>
    </row>
    <row r="7969" spans="1:8" x14ac:dyDescent="0.35">
      <c r="A7969" s="45" t="s">
        <v>171</v>
      </c>
      <c r="B7969" s="45" t="s">
        <v>13</v>
      </c>
      <c r="C7969" s="45" t="s">
        <v>75</v>
      </c>
      <c r="D7969" s="45">
        <v>5164</v>
      </c>
      <c r="E7969" s="45">
        <v>5.5967504100000003E-3</v>
      </c>
      <c r="F7969" s="45">
        <v>9.9653559999999999E-4</v>
      </c>
      <c r="G7969" s="45">
        <v>8.1914789999999998E-4</v>
      </c>
      <c r="H7969" s="45">
        <v>3.77941682E-3</v>
      </c>
    </row>
    <row r="7970" spans="1:8" x14ac:dyDescent="0.35">
      <c r="A7970" s="45" t="s">
        <v>171</v>
      </c>
      <c r="B7970" s="45" t="s">
        <v>8</v>
      </c>
      <c r="C7970" s="45" t="s">
        <v>76</v>
      </c>
      <c r="D7970" s="45">
        <v>35214</v>
      </c>
      <c r="E7970" s="45">
        <v>7.0462664099999999E-3</v>
      </c>
      <c r="F7970" s="45">
        <v>9.8107098000000011E-4</v>
      </c>
      <c r="G7970" s="45">
        <v>1.28295665E-3</v>
      </c>
      <c r="H7970" s="45">
        <v>4.7816818400000004E-3</v>
      </c>
    </row>
    <row r="7971" spans="1:8" x14ac:dyDescent="0.35">
      <c r="A7971" s="45" t="s">
        <v>171</v>
      </c>
      <c r="B7971" s="45" t="s">
        <v>10</v>
      </c>
      <c r="C7971" s="45" t="s">
        <v>76</v>
      </c>
      <c r="D7971" s="45">
        <v>14154</v>
      </c>
      <c r="E7971" s="45">
        <v>6.2356167999999997E-3</v>
      </c>
      <c r="F7971" s="45">
        <v>8.6591287999999999E-4</v>
      </c>
      <c r="G7971" s="45">
        <v>1.13782757E-3</v>
      </c>
      <c r="H7971" s="45">
        <v>4.2313410800000001E-3</v>
      </c>
    </row>
    <row r="7972" spans="1:8" x14ac:dyDescent="0.35">
      <c r="A7972" s="45" t="s">
        <v>171</v>
      </c>
      <c r="B7972" s="45" t="s">
        <v>11</v>
      </c>
      <c r="C7972" s="45" t="s">
        <v>76</v>
      </c>
      <c r="D7972" s="45">
        <v>8281</v>
      </c>
      <c r="E7972" s="45">
        <v>7.0047269499999999E-3</v>
      </c>
      <c r="F7972" s="45">
        <v>9.7417173000000003E-4</v>
      </c>
      <c r="G7972" s="45">
        <v>1.2453245600000001E-3</v>
      </c>
      <c r="H7972" s="45">
        <v>4.7845271499999996E-3</v>
      </c>
    </row>
    <row r="7973" spans="1:8" x14ac:dyDescent="0.35">
      <c r="A7973" s="45" t="s">
        <v>171</v>
      </c>
      <c r="B7973" s="45" t="s">
        <v>12</v>
      </c>
      <c r="C7973" s="45" t="s">
        <v>76</v>
      </c>
      <c r="D7973" s="45">
        <v>3188</v>
      </c>
      <c r="E7973" s="45">
        <v>8.4401209899999993E-3</v>
      </c>
      <c r="F7973" s="45">
        <v>1.2803254299999999E-3</v>
      </c>
      <c r="G7973" s="45">
        <v>1.4890218200000001E-3</v>
      </c>
      <c r="H7973" s="45">
        <v>5.6704501499999999E-3</v>
      </c>
    </row>
    <row r="7974" spans="1:8" x14ac:dyDescent="0.35">
      <c r="A7974" s="45" t="s">
        <v>171</v>
      </c>
      <c r="B7974" s="45" t="s">
        <v>13</v>
      </c>
      <c r="C7974" s="45" t="s">
        <v>76</v>
      </c>
      <c r="D7974" s="45">
        <v>9591</v>
      </c>
      <c r="E7974" s="45">
        <v>7.8151449800000009E-3</v>
      </c>
      <c r="F7974" s="45">
        <v>1.05750279E-3</v>
      </c>
      <c r="G7974" s="45">
        <v>1.46112917E-3</v>
      </c>
      <c r="H7974" s="45">
        <v>5.2959731200000002E-3</v>
      </c>
    </row>
    <row r="7975" spans="1:8" x14ac:dyDescent="0.35">
      <c r="A7975" s="45" t="s">
        <v>173</v>
      </c>
      <c r="B7975" s="45" t="s">
        <v>8</v>
      </c>
      <c r="C7975" s="45" t="s">
        <v>75</v>
      </c>
      <c r="D7975" s="45">
        <v>21732</v>
      </c>
      <c r="E7975" s="45">
        <v>5.0964642200000002E-3</v>
      </c>
      <c r="F7975" s="45">
        <v>9.7429318999999999E-4</v>
      </c>
      <c r="G7975" s="45">
        <v>6.7747081000000002E-4</v>
      </c>
      <c r="H7975" s="45">
        <v>3.4430519300000001E-3</v>
      </c>
    </row>
    <row r="7976" spans="1:8" x14ac:dyDescent="0.35">
      <c r="A7976" s="45" t="s">
        <v>173</v>
      </c>
      <c r="B7976" s="45" t="s">
        <v>10</v>
      </c>
      <c r="C7976" s="45" t="s">
        <v>75</v>
      </c>
      <c r="D7976" s="45">
        <v>10765</v>
      </c>
      <c r="E7976" s="45">
        <v>4.7202555200000001E-3</v>
      </c>
      <c r="F7976" s="45">
        <v>9.1472361000000005E-4</v>
      </c>
      <c r="G7976" s="45">
        <v>6.1888855999999999E-4</v>
      </c>
      <c r="H7976" s="45">
        <v>3.1849720600000001E-3</v>
      </c>
    </row>
    <row r="7977" spans="1:8" x14ac:dyDescent="0.35">
      <c r="A7977" s="45" t="s">
        <v>173</v>
      </c>
      <c r="B7977" s="45" t="s">
        <v>11</v>
      </c>
      <c r="C7977" s="45" t="s">
        <v>75</v>
      </c>
      <c r="D7977" s="45">
        <v>4598</v>
      </c>
      <c r="E7977" s="45">
        <v>4.9794619399999998E-3</v>
      </c>
      <c r="F7977" s="45">
        <v>9.9650790000000008E-4</v>
      </c>
      <c r="G7977" s="45">
        <v>6.3582370000000001E-4</v>
      </c>
      <c r="H7977" s="45">
        <v>3.3456245700000001E-3</v>
      </c>
    </row>
    <row r="7978" spans="1:8" x14ac:dyDescent="0.35">
      <c r="A7978" s="45" t="s">
        <v>173</v>
      </c>
      <c r="B7978" s="45" t="s">
        <v>12</v>
      </c>
      <c r="C7978" s="45" t="s">
        <v>75</v>
      </c>
      <c r="D7978" s="45">
        <v>1230</v>
      </c>
      <c r="E7978" s="45">
        <v>6.3771546099999996E-3</v>
      </c>
      <c r="F7978" s="45">
        <v>1.3099590999999999E-3</v>
      </c>
      <c r="G7978" s="45">
        <v>7.6646693999999997E-4</v>
      </c>
      <c r="H7978" s="45">
        <v>4.2995988999999998E-3</v>
      </c>
    </row>
    <row r="7979" spans="1:8" x14ac:dyDescent="0.35">
      <c r="A7979" s="45" t="s">
        <v>173</v>
      </c>
      <c r="B7979" s="45" t="s">
        <v>13</v>
      </c>
      <c r="C7979" s="45" t="s">
        <v>75</v>
      </c>
      <c r="D7979" s="45">
        <v>5139</v>
      </c>
      <c r="E7979" s="45">
        <v>5.68268995E-3</v>
      </c>
      <c r="F7979" s="45">
        <v>9.9886104000000003E-4</v>
      </c>
      <c r="G7979" s="45">
        <v>8.1614877999999997E-4</v>
      </c>
      <c r="H7979" s="45">
        <v>3.86582833E-3</v>
      </c>
    </row>
    <row r="7980" spans="1:8" x14ac:dyDescent="0.35">
      <c r="A7980" s="45" t="s">
        <v>173</v>
      </c>
      <c r="B7980" s="45" t="s">
        <v>8</v>
      </c>
      <c r="C7980" s="45" t="s">
        <v>76</v>
      </c>
      <c r="D7980" s="45">
        <v>34824</v>
      </c>
      <c r="E7980" s="45">
        <v>7.0916962499999996E-3</v>
      </c>
      <c r="F7980" s="45">
        <v>9.7441355999999997E-4</v>
      </c>
      <c r="G7980" s="45">
        <v>1.2798140300000001E-3</v>
      </c>
      <c r="H7980" s="45">
        <v>4.8369181200000003E-3</v>
      </c>
    </row>
    <row r="7981" spans="1:8" x14ac:dyDescent="0.35">
      <c r="A7981" s="45" t="s">
        <v>173</v>
      </c>
      <c r="B7981" s="45" t="s">
        <v>10</v>
      </c>
      <c r="C7981" s="45" t="s">
        <v>76</v>
      </c>
      <c r="D7981" s="45">
        <v>13834</v>
      </c>
      <c r="E7981" s="45">
        <v>6.3303037900000001E-3</v>
      </c>
      <c r="F7981" s="45">
        <v>8.6866856999999996E-4</v>
      </c>
      <c r="G7981" s="45">
        <v>1.13497183E-3</v>
      </c>
      <c r="H7981" s="45">
        <v>4.3261190800000003E-3</v>
      </c>
    </row>
    <row r="7982" spans="1:8" x14ac:dyDescent="0.35">
      <c r="A7982" s="45" t="s">
        <v>173</v>
      </c>
      <c r="B7982" s="45" t="s">
        <v>11</v>
      </c>
      <c r="C7982" s="45" t="s">
        <v>76</v>
      </c>
      <c r="D7982" s="45">
        <v>8119</v>
      </c>
      <c r="E7982" s="45">
        <v>7.02371214E-3</v>
      </c>
      <c r="F7982" s="45">
        <v>9.6085175999999998E-4</v>
      </c>
      <c r="G7982" s="45">
        <v>1.2490474900000001E-3</v>
      </c>
      <c r="H7982" s="45">
        <v>4.8131880200000003E-3</v>
      </c>
    </row>
    <row r="7983" spans="1:8" x14ac:dyDescent="0.35">
      <c r="A7983" s="45" t="s">
        <v>173</v>
      </c>
      <c r="B7983" s="45" t="s">
        <v>12</v>
      </c>
      <c r="C7983" s="45" t="s">
        <v>76</v>
      </c>
      <c r="D7983" s="45">
        <v>3334</v>
      </c>
      <c r="E7983" s="45">
        <v>8.2615106499999997E-3</v>
      </c>
      <c r="F7983" s="45">
        <v>1.23787024E-3</v>
      </c>
      <c r="G7983" s="45">
        <v>1.4620858200000001E-3</v>
      </c>
      <c r="H7983" s="45">
        <v>5.5612590399999997E-3</v>
      </c>
    </row>
    <row r="7984" spans="1:8" x14ac:dyDescent="0.35">
      <c r="A7984" s="45" t="s">
        <v>173</v>
      </c>
      <c r="B7984" s="45" t="s">
        <v>13</v>
      </c>
      <c r="C7984" s="45" t="s">
        <v>76</v>
      </c>
      <c r="D7984" s="45">
        <v>9537</v>
      </c>
      <c r="E7984" s="45">
        <v>7.8450678499999999E-3</v>
      </c>
      <c r="F7984" s="45">
        <v>1.0472477600000001E-3</v>
      </c>
      <c r="G7984" s="45">
        <v>1.4523889000000001E-3</v>
      </c>
      <c r="H7984" s="45">
        <v>5.3448457600000004E-3</v>
      </c>
    </row>
    <row r="7985" spans="1:8" x14ac:dyDescent="0.35">
      <c r="A7985" s="45" t="s">
        <v>191</v>
      </c>
      <c r="B7985" s="45" t="s">
        <v>8</v>
      </c>
      <c r="C7985" s="45" t="s">
        <v>75</v>
      </c>
      <c r="D7985" s="45">
        <v>17606</v>
      </c>
      <c r="E7985" s="45">
        <v>5.3281404700000002E-3</v>
      </c>
      <c r="F7985" s="45">
        <v>1.01382317E-3</v>
      </c>
      <c r="G7985" s="45">
        <v>6.9755301999999998E-4</v>
      </c>
      <c r="H7985" s="45">
        <v>3.61510782E-3</v>
      </c>
    </row>
    <row r="7986" spans="1:8" x14ac:dyDescent="0.35">
      <c r="A7986" s="45" t="s">
        <v>191</v>
      </c>
      <c r="B7986" s="45" t="s">
        <v>10</v>
      </c>
      <c r="C7986" s="45" t="s">
        <v>75</v>
      </c>
      <c r="D7986" s="45">
        <v>8238</v>
      </c>
      <c r="E7986" s="45">
        <v>4.8779380899999997E-3</v>
      </c>
      <c r="F7986" s="45">
        <v>9.4439250000000001E-4</v>
      </c>
      <c r="G7986" s="45">
        <v>6.2483538000000002E-4</v>
      </c>
      <c r="H7986" s="45">
        <v>3.30702518E-3</v>
      </c>
    </row>
    <row r="7987" spans="1:8" x14ac:dyDescent="0.35">
      <c r="A7987" s="45" t="s">
        <v>191</v>
      </c>
      <c r="B7987" s="45" t="s">
        <v>11</v>
      </c>
      <c r="C7987" s="45" t="s">
        <v>75</v>
      </c>
      <c r="D7987" s="45">
        <v>3866</v>
      </c>
      <c r="E7987" s="45">
        <v>5.1130281099999999E-3</v>
      </c>
      <c r="F7987" s="45">
        <v>1.02019181E-3</v>
      </c>
      <c r="G7987" s="45">
        <v>6.4062744999999999E-4</v>
      </c>
      <c r="H7987" s="45">
        <v>3.4503791299999999E-3</v>
      </c>
    </row>
    <row r="7988" spans="1:8" x14ac:dyDescent="0.35">
      <c r="A7988" s="45" t="s">
        <v>191</v>
      </c>
      <c r="B7988" s="45" t="s">
        <v>12</v>
      </c>
      <c r="C7988" s="45" t="s">
        <v>75</v>
      </c>
      <c r="D7988" s="45">
        <v>1471</v>
      </c>
      <c r="E7988" s="45">
        <v>7.07056306E-3</v>
      </c>
      <c r="F7988" s="45">
        <v>1.3514361800000001E-3</v>
      </c>
      <c r="G7988" s="45">
        <v>8.6378289000000003E-4</v>
      </c>
      <c r="H7988" s="45">
        <v>4.8543678500000001E-3</v>
      </c>
    </row>
    <row r="7989" spans="1:8" x14ac:dyDescent="0.35">
      <c r="A7989" s="45" t="s">
        <v>191</v>
      </c>
      <c r="B7989" s="45" t="s">
        <v>13</v>
      </c>
      <c r="C7989" s="45" t="s">
        <v>75</v>
      </c>
      <c r="D7989" s="45">
        <v>4031</v>
      </c>
      <c r="E7989" s="45">
        <v>5.8186609199999996E-3</v>
      </c>
      <c r="F7989" s="45">
        <v>1.02640564E-3</v>
      </c>
      <c r="G7989" s="45">
        <v>8.4009779999999999E-4</v>
      </c>
      <c r="H7989" s="45">
        <v>3.9504773099999996E-3</v>
      </c>
    </row>
    <row r="7990" spans="1:8" x14ac:dyDescent="0.35">
      <c r="A7990" s="45" t="s">
        <v>191</v>
      </c>
      <c r="B7990" s="45" t="s">
        <v>8</v>
      </c>
      <c r="C7990" s="45" t="s">
        <v>76</v>
      </c>
      <c r="D7990" s="45">
        <v>29815</v>
      </c>
      <c r="E7990" s="45">
        <v>7.3713701199999999E-3</v>
      </c>
      <c r="F7990" s="45">
        <v>1.0039116100000001E-3</v>
      </c>
      <c r="G7990" s="45">
        <v>1.29681081E-3</v>
      </c>
      <c r="H7990" s="45">
        <v>5.0701573200000001E-3</v>
      </c>
    </row>
    <row r="7991" spans="1:8" x14ac:dyDescent="0.35">
      <c r="A7991" s="45" t="s">
        <v>191</v>
      </c>
      <c r="B7991" s="45" t="s">
        <v>10</v>
      </c>
      <c r="C7991" s="45" t="s">
        <v>76</v>
      </c>
      <c r="D7991" s="45">
        <v>10859</v>
      </c>
      <c r="E7991" s="45">
        <v>6.3866652800000003E-3</v>
      </c>
      <c r="F7991" s="45">
        <v>8.6952085999999996E-4</v>
      </c>
      <c r="G7991" s="45">
        <v>1.14653869E-3</v>
      </c>
      <c r="H7991" s="45">
        <v>4.3700797900000001E-3</v>
      </c>
    </row>
    <row r="7992" spans="1:8" x14ac:dyDescent="0.35">
      <c r="A7992" s="45" t="s">
        <v>191</v>
      </c>
      <c r="B7992" s="45" t="s">
        <v>11</v>
      </c>
      <c r="C7992" s="45" t="s">
        <v>76</v>
      </c>
      <c r="D7992" s="45">
        <v>6607</v>
      </c>
      <c r="E7992" s="45">
        <v>7.17351698E-3</v>
      </c>
      <c r="F7992" s="45">
        <v>9.5941639999999996E-4</v>
      </c>
      <c r="G7992" s="45">
        <v>1.25578417E-3</v>
      </c>
      <c r="H7992" s="45">
        <v>4.9577062999999998E-3</v>
      </c>
    </row>
    <row r="7993" spans="1:8" x14ac:dyDescent="0.35">
      <c r="A7993" s="45" t="s">
        <v>191</v>
      </c>
      <c r="B7993" s="45" t="s">
        <v>12</v>
      </c>
      <c r="C7993" s="45" t="s">
        <v>76</v>
      </c>
      <c r="D7993" s="45">
        <v>4511</v>
      </c>
      <c r="E7993" s="45">
        <v>9.0165575399999993E-3</v>
      </c>
      <c r="F7993" s="45">
        <v>1.33138261E-3</v>
      </c>
      <c r="G7993" s="45">
        <v>1.4993773099999999E-3</v>
      </c>
      <c r="H7993" s="45">
        <v>6.1855533900000001E-3</v>
      </c>
    </row>
    <row r="7994" spans="1:8" x14ac:dyDescent="0.35">
      <c r="A7994" s="45" t="s">
        <v>191</v>
      </c>
      <c r="B7994" s="45" t="s">
        <v>13</v>
      </c>
      <c r="C7994" s="45" t="s">
        <v>76</v>
      </c>
      <c r="D7994" s="45">
        <v>7838</v>
      </c>
      <c r="E7994" s="45">
        <v>7.9555351199999992E-3</v>
      </c>
      <c r="F7994" s="45">
        <v>1.03913838E-3</v>
      </c>
      <c r="G7994" s="45">
        <v>1.42300249E-3</v>
      </c>
      <c r="H7994" s="45">
        <v>5.4929123700000002E-3</v>
      </c>
    </row>
    <row r="7995" spans="1:8" x14ac:dyDescent="0.35">
      <c r="A7995" s="45" t="s">
        <v>7</v>
      </c>
      <c r="B7995" s="45" t="s">
        <v>69</v>
      </c>
      <c r="C7995" s="45" t="s">
        <v>75</v>
      </c>
      <c r="D7995" s="45">
        <v>6477</v>
      </c>
      <c r="E7995" s="45">
        <v>4.5574544899999996E-3</v>
      </c>
      <c r="F7995" s="45">
        <v>9.7658571000000007E-4</v>
      </c>
      <c r="G7995" s="45">
        <v>8.3700706000000005E-4</v>
      </c>
      <c r="H7995" s="45">
        <v>2.7438612300000002E-3</v>
      </c>
    </row>
    <row r="7996" spans="1:8" x14ac:dyDescent="0.35">
      <c r="A7996" s="45" t="s">
        <v>7</v>
      </c>
      <c r="B7996" s="45" t="s">
        <v>70</v>
      </c>
      <c r="C7996" s="45" t="s">
        <v>75</v>
      </c>
      <c r="D7996" s="45">
        <v>8064</v>
      </c>
      <c r="E7996" s="45">
        <v>4.6214554899999998E-3</v>
      </c>
      <c r="F7996" s="45">
        <v>7.8727649000000005E-4</v>
      </c>
      <c r="G7996" s="45">
        <v>8.3929092999999999E-4</v>
      </c>
      <c r="H7996" s="45">
        <v>2.9948875900000001E-3</v>
      </c>
    </row>
    <row r="7997" spans="1:8" x14ac:dyDescent="0.35">
      <c r="A7997" s="45" t="s">
        <v>7</v>
      </c>
      <c r="B7997" s="45" t="s">
        <v>71</v>
      </c>
      <c r="C7997" s="45" t="s">
        <v>75</v>
      </c>
      <c r="D7997" s="45">
        <v>1428</v>
      </c>
      <c r="E7997" s="45">
        <v>4.4915915400000001E-3</v>
      </c>
      <c r="F7997" s="45">
        <v>9.0310173999999998E-4</v>
      </c>
      <c r="G7997" s="45">
        <v>8.5868583000000003E-4</v>
      </c>
      <c r="H7997" s="45">
        <v>2.72980349E-3</v>
      </c>
    </row>
    <row r="7998" spans="1:8" x14ac:dyDescent="0.35">
      <c r="A7998" s="45" t="s">
        <v>7</v>
      </c>
      <c r="B7998" s="45" t="s">
        <v>69</v>
      </c>
      <c r="C7998" s="45" t="s">
        <v>76</v>
      </c>
      <c r="D7998" s="45">
        <v>4804</v>
      </c>
      <c r="E7998" s="45">
        <v>4.9182247300000002E-3</v>
      </c>
      <c r="F7998" s="45">
        <v>7.5919300000000002E-4</v>
      </c>
      <c r="G7998" s="45">
        <v>1.27844104E-3</v>
      </c>
      <c r="H7998" s="45">
        <v>2.8805902000000002E-3</v>
      </c>
    </row>
    <row r="7999" spans="1:8" x14ac:dyDescent="0.35">
      <c r="A7999" s="45" t="s">
        <v>7</v>
      </c>
      <c r="B7999" s="45" t="s">
        <v>70</v>
      </c>
      <c r="C7999" s="45" t="s">
        <v>76</v>
      </c>
      <c r="D7999" s="45">
        <v>12229</v>
      </c>
      <c r="E7999" s="45">
        <v>5.9024907600000003E-3</v>
      </c>
      <c r="F7999" s="45">
        <v>6.5767199000000003E-4</v>
      </c>
      <c r="G7999" s="45">
        <v>1.4851468200000001E-3</v>
      </c>
      <c r="H7999" s="45">
        <v>3.7596714799999998E-3</v>
      </c>
    </row>
    <row r="8000" spans="1:8" x14ac:dyDescent="0.35">
      <c r="A8000" s="45" t="s">
        <v>7</v>
      </c>
      <c r="B8000" s="45" t="s">
        <v>71</v>
      </c>
      <c r="C8000" s="45" t="s">
        <v>76</v>
      </c>
      <c r="D8000" s="45">
        <v>2283</v>
      </c>
      <c r="E8000" s="45">
        <v>5.2465990200000001E-3</v>
      </c>
      <c r="F8000" s="45">
        <v>7.6809141999999999E-4</v>
      </c>
      <c r="G8000" s="45">
        <v>1.4525486000000001E-3</v>
      </c>
      <c r="H8000" s="45">
        <v>3.0259585300000001E-3</v>
      </c>
    </row>
    <row r="8001" spans="1:8" x14ac:dyDescent="0.35">
      <c r="A8001" s="45" t="s">
        <v>58</v>
      </c>
      <c r="B8001" s="45" t="s">
        <v>69</v>
      </c>
      <c r="C8001" s="45" t="s">
        <v>75</v>
      </c>
      <c r="D8001" s="45">
        <v>6381</v>
      </c>
      <c r="E8001" s="45">
        <v>4.4929025900000003E-3</v>
      </c>
      <c r="F8001" s="45">
        <v>9.9607026999999995E-4</v>
      </c>
      <c r="G8001" s="45">
        <v>7.6378888999999997E-4</v>
      </c>
      <c r="H8001" s="45">
        <v>2.7330429499999999E-3</v>
      </c>
    </row>
    <row r="8002" spans="1:8" x14ac:dyDescent="0.35">
      <c r="A8002" s="45" t="s">
        <v>58</v>
      </c>
      <c r="B8002" s="45" t="s">
        <v>70</v>
      </c>
      <c r="C8002" s="45" t="s">
        <v>75</v>
      </c>
      <c r="D8002" s="45">
        <v>7752</v>
      </c>
      <c r="E8002" s="45">
        <v>4.5604193499999999E-3</v>
      </c>
      <c r="F8002" s="45">
        <v>7.7911769000000002E-4</v>
      </c>
      <c r="G8002" s="45">
        <v>7.8744888000000001E-4</v>
      </c>
      <c r="H8002" s="45">
        <v>2.9938523000000001E-3</v>
      </c>
    </row>
    <row r="8003" spans="1:8" x14ac:dyDescent="0.35">
      <c r="A8003" s="45" t="s">
        <v>58</v>
      </c>
      <c r="B8003" s="45" t="s">
        <v>71</v>
      </c>
      <c r="C8003" s="45" t="s">
        <v>75</v>
      </c>
      <c r="D8003" s="45">
        <v>1422</v>
      </c>
      <c r="E8003" s="45">
        <v>4.42088095E-3</v>
      </c>
      <c r="F8003" s="45">
        <v>9.0216709000000002E-4</v>
      </c>
      <c r="G8003" s="45">
        <v>8.0089801000000004E-4</v>
      </c>
      <c r="H8003" s="45">
        <v>2.71781537E-3</v>
      </c>
    </row>
    <row r="8004" spans="1:8" x14ac:dyDescent="0.35">
      <c r="A8004" s="45" t="s">
        <v>58</v>
      </c>
      <c r="B8004" s="45" t="s">
        <v>69</v>
      </c>
      <c r="C8004" s="45" t="s">
        <v>76</v>
      </c>
      <c r="D8004" s="45">
        <v>4639</v>
      </c>
      <c r="E8004" s="45">
        <v>4.9236792300000002E-3</v>
      </c>
      <c r="F8004" s="45">
        <v>7.4018163E-4</v>
      </c>
      <c r="G8004" s="45">
        <v>1.25369478E-3</v>
      </c>
      <c r="H8004" s="45">
        <v>2.92980234E-3</v>
      </c>
    </row>
    <row r="8005" spans="1:8" x14ac:dyDescent="0.35">
      <c r="A8005" s="45" t="s">
        <v>58</v>
      </c>
      <c r="B8005" s="45" t="s">
        <v>70</v>
      </c>
      <c r="C8005" s="45" t="s">
        <v>76</v>
      </c>
      <c r="D8005" s="45">
        <v>11643</v>
      </c>
      <c r="E8005" s="45">
        <v>5.7720033299999999E-3</v>
      </c>
      <c r="F8005" s="45">
        <v>6.2970772000000002E-4</v>
      </c>
      <c r="G8005" s="45">
        <v>1.44086114E-3</v>
      </c>
      <c r="H8005" s="45">
        <v>3.7014339800000001E-3</v>
      </c>
    </row>
    <row r="8006" spans="1:8" x14ac:dyDescent="0.35">
      <c r="A8006" s="45" t="s">
        <v>58</v>
      </c>
      <c r="B8006" s="45" t="s">
        <v>71</v>
      </c>
      <c r="C8006" s="45" t="s">
        <v>76</v>
      </c>
      <c r="D8006" s="45">
        <v>2102</v>
      </c>
      <c r="E8006" s="45">
        <v>5.1112694499999998E-3</v>
      </c>
      <c r="F8006" s="45">
        <v>7.1664528999999995E-4</v>
      </c>
      <c r="G8006" s="45">
        <v>1.37355381E-3</v>
      </c>
      <c r="H8006" s="45">
        <v>3.0210698699999999E-3</v>
      </c>
    </row>
    <row r="8007" spans="1:8" x14ac:dyDescent="0.35">
      <c r="A8007" s="45" t="s">
        <v>59</v>
      </c>
      <c r="B8007" s="45" t="s">
        <v>69</v>
      </c>
      <c r="C8007" s="45" t="s">
        <v>75</v>
      </c>
      <c r="D8007" s="45">
        <v>6173</v>
      </c>
      <c r="E8007" s="45">
        <v>4.5035014200000001E-3</v>
      </c>
      <c r="F8007" s="45">
        <v>9.9172146999999995E-4</v>
      </c>
      <c r="G8007" s="45">
        <v>7.4525163000000003E-4</v>
      </c>
      <c r="H8007" s="45">
        <v>2.7665278300000001E-3</v>
      </c>
    </row>
    <row r="8008" spans="1:8" x14ac:dyDescent="0.35">
      <c r="A8008" s="45" t="s">
        <v>59</v>
      </c>
      <c r="B8008" s="45" t="s">
        <v>70</v>
      </c>
      <c r="C8008" s="45" t="s">
        <v>75</v>
      </c>
      <c r="D8008" s="45">
        <v>7127</v>
      </c>
      <c r="E8008" s="45">
        <v>4.5672930799999997E-3</v>
      </c>
      <c r="F8008" s="45">
        <v>7.5635988999999998E-4</v>
      </c>
      <c r="G8008" s="45">
        <v>7.6516672000000001E-4</v>
      </c>
      <c r="H8008" s="45">
        <v>3.0457659900000001E-3</v>
      </c>
    </row>
    <row r="8009" spans="1:8" x14ac:dyDescent="0.35">
      <c r="A8009" s="45" t="s">
        <v>59</v>
      </c>
      <c r="B8009" s="45" t="s">
        <v>71</v>
      </c>
      <c r="C8009" s="45" t="s">
        <v>75</v>
      </c>
      <c r="D8009" s="45">
        <v>1328</v>
      </c>
      <c r="E8009" s="45">
        <v>4.4137920800000003E-3</v>
      </c>
      <c r="F8009" s="45">
        <v>8.9418414999999996E-4</v>
      </c>
      <c r="G8009" s="45">
        <v>7.7740625999999995E-4</v>
      </c>
      <c r="H8009" s="45">
        <v>2.7422012000000002E-3</v>
      </c>
    </row>
    <row r="8010" spans="1:8" x14ac:dyDescent="0.35">
      <c r="A8010" s="45" t="s">
        <v>59</v>
      </c>
      <c r="B8010" s="45" t="s">
        <v>69</v>
      </c>
      <c r="C8010" s="45" t="s">
        <v>76</v>
      </c>
      <c r="D8010" s="45">
        <v>4247</v>
      </c>
      <c r="E8010" s="45">
        <v>4.9007194500000004E-3</v>
      </c>
      <c r="F8010" s="45">
        <v>7.5150518000000001E-4</v>
      </c>
      <c r="G8010" s="45">
        <v>1.2019565899999999E-3</v>
      </c>
      <c r="H8010" s="45">
        <v>2.94724084E-3</v>
      </c>
    </row>
    <row r="8011" spans="1:8" x14ac:dyDescent="0.35">
      <c r="A8011" s="45" t="s">
        <v>59</v>
      </c>
      <c r="B8011" s="45" t="s">
        <v>70</v>
      </c>
      <c r="C8011" s="45" t="s">
        <v>76</v>
      </c>
      <c r="D8011" s="45">
        <v>11212</v>
      </c>
      <c r="E8011" s="45">
        <v>6.0043036000000001E-3</v>
      </c>
      <c r="F8011" s="45">
        <v>6.7224989999999996E-4</v>
      </c>
      <c r="G8011" s="45">
        <v>1.4810683199999999E-3</v>
      </c>
      <c r="H8011" s="45">
        <v>3.8508403800000001E-3</v>
      </c>
    </row>
    <row r="8012" spans="1:8" x14ac:dyDescent="0.35">
      <c r="A8012" s="45" t="s">
        <v>59</v>
      </c>
      <c r="B8012" s="45" t="s">
        <v>71</v>
      </c>
      <c r="C8012" s="45" t="s">
        <v>76</v>
      </c>
      <c r="D8012" s="45">
        <v>2027</v>
      </c>
      <c r="E8012" s="45">
        <v>5.3905491100000001E-3</v>
      </c>
      <c r="F8012" s="45">
        <v>7.3245535999999999E-4</v>
      </c>
      <c r="G8012" s="45">
        <v>1.45053901E-3</v>
      </c>
      <c r="H8012" s="45">
        <v>3.20733728E-3</v>
      </c>
    </row>
    <row r="8013" spans="1:8" x14ac:dyDescent="0.35">
      <c r="A8013" s="45" t="s">
        <v>60</v>
      </c>
      <c r="B8013" s="45" t="s">
        <v>69</v>
      </c>
      <c r="C8013" s="45" t="s">
        <v>75</v>
      </c>
      <c r="D8013" s="45">
        <v>5641</v>
      </c>
      <c r="E8013" s="45">
        <v>4.4947866E-3</v>
      </c>
      <c r="F8013" s="45">
        <v>9.8667265000000007E-4</v>
      </c>
      <c r="G8013" s="45">
        <v>7.3114434000000003E-4</v>
      </c>
      <c r="H8013" s="45">
        <v>2.7769691400000001E-3</v>
      </c>
    </row>
    <row r="8014" spans="1:8" x14ac:dyDescent="0.35">
      <c r="A8014" s="45" t="s">
        <v>60</v>
      </c>
      <c r="B8014" s="45" t="s">
        <v>70</v>
      </c>
      <c r="C8014" s="45" t="s">
        <v>75</v>
      </c>
      <c r="D8014" s="45">
        <v>6974</v>
      </c>
      <c r="E8014" s="45">
        <v>4.6730446099999996E-3</v>
      </c>
      <c r="F8014" s="45">
        <v>7.8209780999999995E-4</v>
      </c>
      <c r="G8014" s="45">
        <v>7.2232221999999995E-4</v>
      </c>
      <c r="H8014" s="45">
        <v>3.1686240900000002E-3</v>
      </c>
    </row>
    <row r="8015" spans="1:8" x14ac:dyDescent="0.35">
      <c r="A8015" s="45" t="s">
        <v>60</v>
      </c>
      <c r="B8015" s="45" t="s">
        <v>71</v>
      </c>
      <c r="C8015" s="45" t="s">
        <v>75</v>
      </c>
      <c r="D8015" s="45">
        <v>1259</v>
      </c>
      <c r="E8015" s="45">
        <v>4.5853555699999996E-3</v>
      </c>
      <c r="F8015" s="45">
        <v>9.2285519999999995E-4</v>
      </c>
      <c r="G8015" s="45">
        <v>7.4616440999999999E-4</v>
      </c>
      <c r="H8015" s="45">
        <v>2.9163354699999998E-3</v>
      </c>
    </row>
    <row r="8016" spans="1:8" x14ac:dyDescent="0.35">
      <c r="A8016" s="45" t="s">
        <v>60</v>
      </c>
      <c r="B8016" s="45" t="s">
        <v>69</v>
      </c>
      <c r="C8016" s="45" t="s">
        <v>76</v>
      </c>
      <c r="D8016" s="45">
        <v>4147</v>
      </c>
      <c r="E8016" s="45">
        <v>5.0375520099999998E-3</v>
      </c>
      <c r="F8016" s="45">
        <v>7.7569995000000003E-4</v>
      </c>
      <c r="G8016" s="45">
        <v>1.19235825E-3</v>
      </c>
      <c r="H8016" s="45">
        <v>3.0694123899999998E-3</v>
      </c>
    </row>
    <row r="8017" spans="1:8" x14ac:dyDescent="0.35">
      <c r="A8017" s="45" t="s">
        <v>60</v>
      </c>
      <c r="B8017" s="45" t="s">
        <v>70</v>
      </c>
      <c r="C8017" s="45" t="s">
        <v>76</v>
      </c>
      <c r="D8017" s="45">
        <v>10860</v>
      </c>
      <c r="E8017" s="45">
        <v>5.9866117699999997E-3</v>
      </c>
      <c r="F8017" s="45">
        <v>6.8570290000000004E-4</v>
      </c>
      <c r="G8017" s="45">
        <v>1.3978740100000001E-3</v>
      </c>
      <c r="H8017" s="45">
        <v>3.9028521399999999E-3</v>
      </c>
    </row>
    <row r="8018" spans="1:8" x14ac:dyDescent="0.35">
      <c r="A8018" s="45" t="s">
        <v>60</v>
      </c>
      <c r="B8018" s="45" t="s">
        <v>71</v>
      </c>
      <c r="C8018" s="45" t="s">
        <v>76</v>
      </c>
      <c r="D8018" s="45">
        <v>1787</v>
      </c>
      <c r="E8018" s="45">
        <v>5.3813483399999997E-3</v>
      </c>
      <c r="F8018" s="45">
        <v>7.4528074000000004E-4</v>
      </c>
      <c r="G8018" s="45">
        <v>1.38182244E-3</v>
      </c>
      <c r="H8018" s="45">
        <v>3.2540244499999998E-3</v>
      </c>
    </row>
    <row r="8019" spans="1:8" x14ac:dyDescent="0.35">
      <c r="A8019" s="45" t="s">
        <v>61</v>
      </c>
      <c r="B8019" s="45" t="s">
        <v>69</v>
      </c>
      <c r="C8019" s="45" t="s">
        <v>75</v>
      </c>
      <c r="D8019" s="45">
        <v>5549</v>
      </c>
      <c r="E8019" s="45">
        <v>4.6921636000000003E-3</v>
      </c>
      <c r="F8019" s="45">
        <v>1.0560458899999999E-3</v>
      </c>
      <c r="G8019" s="45">
        <v>7.2566855000000003E-4</v>
      </c>
      <c r="H8019" s="45">
        <v>2.9104486699999999E-3</v>
      </c>
    </row>
    <row r="8020" spans="1:8" x14ac:dyDescent="0.35">
      <c r="A8020" s="45" t="s">
        <v>61</v>
      </c>
      <c r="B8020" s="45" t="s">
        <v>70</v>
      </c>
      <c r="C8020" s="45" t="s">
        <v>75</v>
      </c>
      <c r="D8020" s="45">
        <v>6732</v>
      </c>
      <c r="E8020" s="45">
        <v>4.9072575900000002E-3</v>
      </c>
      <c r="F8020" s="45">
        <v>8.6760142999999998E-4</v>
      </c>
      <c r="G8020" s="45">
        <v>7.4253712999999995E-4</v>
      </c>
      <c r="H8020" s="45">
        <v>3.2971185499999999E-3</v>
      </c>
    </row>
    <row r="8021" spans="1:8" x14ac:dyDescent="0.35">
      <c r="A8021" s="45" t="s">
        <v>61</v>
      </c>
      <c r="B8021" s="45" t="s">
        <v>71</v>
      </c>
      <c r="C8021" s="45" t="s">
        <v>75</v>
      </c>
      <c r="D8021" s="45">
        <v>1233</v>
      </c>
      <c r="E8021" s="45">
        <v>4.6392603700000003E-3</v>
      </c>
      <c r="F8021" s="45">
        <v>1.0168755700000001E-3</v>
      </c>
      <c r="G8021" s="45">
        <v>7.3774607E-4</v>
      </c>
      <c r="H8021" s="45">
        <v>2.88463826E-3</v>
      </c>
    </row>
    <row r="8022" spans="1:8" x14ac:dyDescent="0.35">
      <c r="A8022" s="45" t="s">
        <v>61</v>
      </c>
      <c r="B8022" s="45" t="s">
        <v>69</v>
      </c>
      <c r="C8022" s="45" t="s">
        <v>76</v>
      </c>
      <c r="D8022" s="45">
        <v>4155</v>
      </c>
      <c r="E8022" s="45">
        <v>5.1940347199999999E-3</v>
      </c>
      <c r="F8022" s="45">
        <v>8.4088201E-4</v>
      </c>
      <c r="G8022" s="45">
        <v>1.1732041800000001E-3</v>
      </c>
      <c r="H8022" s="45">
        <v>3.1798533500000002E-3</v>
      </c>
    </row>
    <row r="8023" spans="1:8" x14ac:dyDescent="0.35">
      <c r="A8023" s="45" t="s">
        <v>61</v>
      </c>
      <c r="B8023" s="45" t="s">
        <v>70</v>
      </c>
      <c r="C8023" s="45" t="s">
        <v>76</v>
      </c>
      <c r="D8023" s="45">
        <v>10662</v>
      </c>
      <c r="E8023" s="45">
        <v>6.2418093299999996E-3</v>
      </c>
      <c r="F8023" s="45">
        <v>7.6454648999999995E-4</v>
      </c>
      <c r="G8023" s="45">
        <v>1.4032808000000001E-3</v>
      </c>
      <c r="H8023" s="45">
        <v>4.0737894199999996E-3</v>
      </c>
    </row>
    <row r="8024" spans="1:8" x14ac:dyDescent="0.35">
      <c r="A8024" s="45" t="s">
        <v>61</v>
      </c>
      <c r="B8024" s="45" t="s">
        <v>71</v>
      </c>
      <c r="C8024" s="45" t="s">
        <v>76</v>
      </c>
      <c r="D8024" s="45">
        <v>1807</v>
      </c>
      <c r="E8024" s="45">
        <v>5.8726670099999998E-3</v>
      </c>
      <c r="F8024" s="45">
        <v>8.8460616999999999E-4</v>
      </c>
      <c r="G8024" s="45">
        <v>1.42155482E-3</v>
      </c>
      <c r="H8024" s="45">
        <v>3.5663518E-3</v>
      </c>
    </row>
    <row r="8025" spans="1:8" x14ac:dyDescent="0.35">
      <c r="A8025" s="45" t="s">
        <v>63</v>
      </c>
      <c r="B8025" s="45" t="s">
        <v>69</v>
      </c>
      <c r="C8025" s="45" t="s">
        <v>75</v>
      </c>
      <c r="D8025" s="45">
        <v>5607</v>
      </c>
      <c r="E8025" s="45">
        <v>4.62449981E-3</v>
      </c>
      <c r="F8025" s="45">
        <v>1.0259804299999999E-3</v>
      </c>
      <c r="G8025" s="45">
        <v>7.1032837000000002E-4</v>
      </c>
      <c r="H8025" s="45">
        <v>2.8881905300000002E-3</v>
      </c>
    </row>
    <row r="8026" spans="1:8" x14ac:dyDescent="0.35">
      <c r="A8026" s="45" t="s">
        <v>63</v>
      </c>
      <c r="B8026" s="45" t="s">
        <v>70</v>
      </c>
      <c r="C8026" s="45" t="s">
        <v>75</v>
      </c>
      <c r="D8026" s="45">
        <v>6779</v>
      </c>
      <c r="E8026" s="45">
        <v>4.8160438599999999E-3</v>
      </c>
      <c r="F8026" s="45">
        <v>8.4574547000000003E-4</v>
      </c>
      <c r="G8026" s="45">
        <v>7.0383459E-4</v>
      </c>
      <c r="H8026" s="45">
        <v>3.2664633199999999E-3</v>
      </c>
    </row>
    <row r="8027" spans="1:8" x14ac:dyDescent="0.35">
      <c r="A8027" s="45" t="s">
        <v>63</v>
      </c>
      <c r="B8027" s="45" t="s">
        <v>71</v>
      </c>
      <c r="C8027" s="45" t="s">
        <v>75</v>
      </c>
      <c r="D8027" s="45">
        <v>1134</v>
      </c>
      <c r="E8027" s="45">
        <v>4.6628410699999998E-3</v>
      </c>
      <c r="F8027" s="45">
        <v>1.00425991E-3</v>
      </c>
      <c r="G8027" s="45">
        <v>7.0854945999999995E-4</v>
      </c>
      <c r="H8027" s="45">
        <v>2.9500311900000002E-3</v>
      </c>
    </row>
    <row r="8028" spans="1:8" x14ac:dyDescent="0.35">
      <c r="A8028" s="45" t="s">
        <v>63</v>
      </c>
      <c r="B8028" s="45" t="s">
        <v>69</v>
      </c>
      <c r="C8028" s="45" t="s">
        <v>76</v>
      </c>
      <c r="D8028" s="45">
        <v>4111</v>
      </c>
      <c r="E8028" s="45">
        <v>5.2442912699999997E-3</v>
      </c>
      <c r="F8028" s="45">
        <v>9.4117102999999997E-4</v>
      </c>
      <c r="G8028" s="45">
        <v>1.1353288699999999E-3</v>
      </c>
      <c r="H8028" s="45">
        <v>3.1676782699999999E-3</v>
      </c>
    </row>
    <row r="8029" spans="1:8" x14ac:dyDescent="0.35">
      <c r="A8029" s="45" t="s">
        <v>63</v>
      </c>
      <c r="B8029" s="45" t="s">
        <v>70</v>
      </c>
      <c r="C8029" s="45" t="s">
        <v>76</v>
      </c>
      <c r="D8029" s="45">
        <v>10688</v>
      </c>
      <c r="E8029" s="45">
        <v>6.28360659E-3</v>
      </c>
      <c r="F8029" s="45">
        <v>8.2552859999999995E-4</v>
      </c>
      <c r="G8029" s="45">
        <v>1.3251695100000001E-3</v>
      </c>
      <c r="H8029" s="45">
        <v>4.1327217300000003E-3</v>
      </c>
    </row>
    <row r="8030" spans="1:8" x14ac:dyDescent="0.35">
      <c r="A8030" s="45" t="s">
        <v>63</v>
      </c>
      <c r="B8030" s="45" t="s">
        <v>71</v>
      </c>
      <c r="C8030" s="45" t="s">
        <v>76</v>
      </c>
      <c r="D8030" s="45">
        <v>1835</v>
      </c>
      <c r="E8030" s="45">
        <v>5.7066994699999998E-3</v>
      </c>
      <c r="F8030" s="45">
        <v>9.3686902000000003E-4</v>
      </c>
      <c r="G8030" s="45">
        <v>1.36618201E-3</v>
      </c>
      <c r="H8030" s="45">
        <v>3.4033136599999998E-3</v>
      </c>
    </row>
    <row r="8031" spans="1:8" x14ac:dyDescent="0.35">
      <c r="A8031" s="45" t="s">
        <v>64</v>
      </c>
      <c r="B8031" s="45" t="s">
        <v>69</v>
      </c>
      <c r="C8031" s="45" t="s">
        <v>75</v>
      </c>
      <c r="D8031" s="45">
        <v>5348</v>
      </c>
      <c r="E8031" s="45">
        <v>4.5341908900000004E-3</v>
      </c>
      <c r="F8031" s="45">
        <v>1.0078834599999999E-3</v>
      </c>
      <c r="G8031" s="45">
        <v>6.7301442000000005E-4</v>
      </c>
      <c r="H8031" s="45">
        <v>2.8532925299999999E-3</v>
      </c>
    </row>
    <row r="8032" spans="1:8" x14ac:dyDescent="0.35">
      <c r="A8032" s="45" t="s">
        <v>64</v>
      </c>
      <c r="B8032" s="45" t="s">
        <v>70</v>
      </c>
      <c r="C8032" s="45" t="s">
        <v>75</v>
      </c>
      <c r="D8032" s="45">
        <v>6594</v>
      </c>
      <c r="E8032" s="45">
        <v>4.7594717599999999E-3</v>
      </c>
      <c r="F8032" s="45">
        <v>8.6058149000000001E-4</v>
      </c>
      <c r="G8032" s="45">
        <v>6.6511585000000005E-4</v>
      </c>
      <c r="H8032" s="45">
        <v>3.2337739399999998E-3</v>
      </c>
    </row>
    <row r="8033" spans="1:8" x14ac:dyDescent="0.35">
      <c r="A8033" s="45" t="s">
        <v>64</v>
      </c>
      <c r="B8033" s="45" t="s">
        <v>71</v>
      </c>
      <c r="C8033" s="45" t="s">
        <v>75</v>
      </c>
      <c r="D8033" s="45">
        <v>1012</v>
      </c>
      <c r="E8033" s="45">
        <v>4.4302053499999999E-3</v>
      </c>
      <c r="F8033" s="45">
        <v>9.8606053999999999E-4</v>
      </c>
      <c r="G8033" s="45">
        <v>6.3914712000000002E-4</v>
      </c>
      <c r="H8033" s="45">
        <v>2.8049972000000001E-3</v>
      </c>
    </row>
    <row r="8034" spans="1:8" x14ac:dyDescent="0.35">
      <c r="A8034" s="45" t="s">
        <v>64</v>
      </c>
      <c r="B8034" s="45" t="s">
        <v>69</v>
      </c>
      <c r="C8034" s="45" t="s">
        <v>76</v>
      </c>
      <c r="D8034" s="45">
        <v>3947</v>
      </c>
      <c r="E8034" s="45">
        <v>5.3352432399999998E-3</v>
      </c>
      <c r="F8034" s="45">
        <v>9.3369939999999999E-4</v>
      </c>
      <c r="G8034" s="45">
        <v>1.1711394699999999E-3</v>
      </c>
      <c r="H8034" s="45">
        <v>3.2303247099999999E-3</v>
      </c>
    </row>
    <row r="8035" spans="1:8" x14ac:dyDescent="0.35">
      <c r="A8035" s="45" t="s">
        <v>64</v>
      </c>
      <c r="B8035" s="45" t="s">
        <v>70</v>
      </c>
      <c r="C8035" s="45" t="s">
        <v>76</v>
      </c>
      <c r="D8035" s="45">
        <v>10633</v>
      </c>
      <c r="E8035" s="45">
        <v>6.2652573400000001E-3</v>
      </c>
      <c r="F8035" s="45">
        <v>8.1233909E-4</v>
      </c>
      <c r="G8035" s="45">
        <v>1.3181662900000001E-3</v>
      </c>
      <c r="H8035" s="45">
        <v>4.1345762100000001E-3</v>
      </c>
    </row>
    <row r="8036" spans="1:8" x14ac:dyDescent="0.35">
      <c r="A8036" s="45" t="s">
        <v>64</v>
      </c>
      <c r="B8036" s="45" t="s">
        <v>71</v>
      </c>
      <c r="C8036" s="45" t="s">
        <v>76</v>
      </c>
      <c r="D8036" s="45">
        <v>1833</v>
      </c>
      <c r="E8036" s="45">
        <v>5.8551741799999996E-3</v>
      </c>
      <c r="F8036" s="45">
        <v>9.2608985000000002E-4</v>
      </c>
      <c r="G8036" s="45">
        <v>1.3128962999999999E-3</v>
      </c>
      <c r="H8036" s="45">
        <v>3.6158718400000002E-3</v>
      </c>
    </row>
    <row r="8037" spans="1:8" x14ac:dyDescent="0.35">
      <c r="A8037" s="45" t="s">
        <v>65</v>
      </c>
      <c r="B8037" s="45" t="s">
        <v>69</v>
      </c>
      <c r="C8037" s="45" t="s">
        <v>75</v>
      </c>
      <c r="D8037" s="45">
        <v>5461</v>
      </c>
      <c r="E8037" s="45">
        <v>4.5015049600000004E-3</v>
      </c>
      <c r="F8037" s="45">
        <v>9.8995293000000008E-4</v>
      </c>
      <c r="G8037" s="45">
        <v>6.5614441999999995E-4</v>
      </c>
      <c r="H8037" s="45">
        <v>2.8554071299999998E-3</v>
      </c>
    </row>
    <row r="8038" spans="1:8" x14ac:dyDescent="0.35">
      <c r="A8038" s="45" t="s">
        <v>65</v>
      </c>
      <c r="B8038" s="45" t="s">
        <v>70</v>
      </c>
      <c r="C8038" s="45" t="s">
        <v>75</v>
      </c>
      <c r="D8038" s="45">
        <v>6566</v>
      </c>
      <c r="E8038" s="45">
        <v>4.7345663700000002E-3</v>
      </c>
      <c r="F8038" s="45">
        <v>8.3666112E-4</v>
      </c>
      <c r="G8038" s="45">
        <v>6.5700209000000003E-4</v>
      </c>
      <c r="H8038" s="45">
        <v>3.2409026699999999E-3</v>
      </c>
    </row>
    <row r="8039" spans="1:8" x14ac:dyDescent="0.35">
      <c r="A8039" s="45" t="s">
        <v>65</v>
      </c>
      <c r="B8039" s="45" t="s">
        <v>71</v>
      </c>
      <c r="C8039" s="45" t="s">
        <v>75</v>
      </c>
      <c r="D8039" s="45">
        <v>1042</v>
      </c>
      <c r="E8039" s="45">
        <v>4.4885189999999998E-3</v>
      </c>
      <c r="F8039" s="45">
        <v>9.4407542999999997E-4</v>
      </c>
      <c r="G8039" s="45">
        <v>6.632764E-4</v>
      </c>
      <c r="H8039" s="45">
        <v>2.88116667E-3</v>
      </c>
    </row>
    <row r="8040" spans="1:8" x14ac:dyDescent="0.35">
      <c r="A8040" s="45" t="s">
        <v>65</v>
      </c>
      <c r="B8040" s="45" t="s">
        <v>69</v>
      </c>
      <c r="C8040" s="45" t="s">
        <v>76</v>
      </c>
      <c r="D8040" s="45">
        <v>4218</v>
      </c>
      <c r="E8040" s="45">
        <v>5.3373107600000001E-3</v>
      </c>
      <c r="F8040" s="45">
        <v>9.3179503999999997E-4</v>
      </c>
      <c r="G8040" s="45">
        <v>1.14948257E-3</v>
      </c>
      <c r="H8040" s="45">
        <v>3.2559283900000001E-3</v>
      </c>
    </row>
    <row r="8041" spans="1:8" x14ac:dyDescent="0.35">
      <c r="A8041" s="45" t="s">
        <v>65</v>
      </c>
      <c r="B8041" s="45" t="s">
        <v>70</v>
      </c>
      <c r="C8041" s="45" t="s">
        <v>76</v>
      </c>
      <c r="D8041" s="45">
        <v>10649</v>
      </c>
      <c r="E8041" s="45">
        <v>6.33541902E-3</v>
      </c>
      <c r="F8041" s="45">
        <v>7.8557169000000005E-4</v>
      </c>
      <c r="G8041" s="45">
        <v>1.3123078199999999E-3</v>
      </c>
      <c r="H8041" s="45">
        <v>4.2373455600000004E-3</v>
      </c>
    </row>
    <row r="8042" spans="1:8" x14ac:dyDescent="0.35">
      <c r="A8042" s="45" t="s">
        <v>65</v>
      </c>
      <c r="B8042" s="45" t="s">
        <v>71</v>
      </c>
      <c r="C8042" s="45" t="s">
        <v>76</v>
      </c>
      <c r="D8042" s="45">
        <v>1831</v>
      </c>
      <c r="E8042" s="45">
        <v>5.96594506E-3</v>
      </c>
      <c r="F8042" s="45">
        <v>8.9053973999999995E-4</v>
      </c>
      <c r="G8042" s="45">
        <v>1.35371763E-3</v>
      </c>
      <c r="H8042" s="45">
        <v>3.7214596499999999E-3</v>
      </c>
    </row>
    <row r="8043" spans="1:8" x14ac:dyDescent="0.35">
      <c r="A8043" s="45" t="s">
        <v>66</v>
      </c>
      <c r="B8043" s="45" t="s">
        <v>69</v>
      </c>
      <c r="C8043" s="45" t="s">
        <v>75</v>
      </c>
      <c r="D8043" s="45">
        <v>5461</v>
      </c>
      <c r="E8043" s="45">
        <v>4.4603121900000002E-3</v>
      </c>
      <c r="F8043" s="45">
        <v>9.5696224999999998E-4</v>
      </c>
      <c r="G8043" s="45">
        <v>6.5328111000000002E-4</v>
      </c>
      <c r="H8043" s="45">
        <v>2.8500683500000002E-3</v>
      </c>
    </row>
    <row r="8044" spans="1:8" x14ac:dyDescent="0.35">
      <c r="A8044" s="45" t="s">
        <v>66</v>
      </c>
      <c r="B8044" s="45" t="s">
        <v>70</v>
      </c>
      <c r="C8044" s="45" t="s">
        <v>75</v>
      </c>
      <c r="D8044" s="45">
        <v>6256</v>
      </c>
      <c r="E8044" s="45">
        <v>4.7625092299999998E-3</v>
      </c>
      <c r="F8044" s="45">
        <v>7.9356570999999996E-4</v>
      </c>
      <c r="G8044" s="45">
        <v>6.5656575000000005E-4</v>
      </c>
      <c r="H8044" s="45">
        <v>3.3123772800000002E-3</v>
      </c>
    </row>
    <row r="8045" spans="1:8" x14ac:dyDescent="0.35">
      <c r="A8045" s="45" t="s">
        <v>66</v>
      </c>
      <c r="B8045" s="45" t="s">
        <v>71</v>
      </c>
      <c r="C8045" s="45" t="s">
        <v>75</v>
      </c>
      <c r="D8045" s="45">
        <v>1028</v>
      </c>
      <c r="E8045" s="45">
        <v>4.43298272E-3</v>
      </c>
      <c r="F8045" s="45">
        <v>9.1651331000000005E-4</v>
      </c>
      <c r="G8045" s="45">
        <v>6.7596848000000002E-4</v>
      </c>
      <c r="H8045" s="45">
        <v>2.84050046E-3</v>
      </c>
    </row>
    <row r="8046" spans="1:8" x14ac:dyDescent="0.35">
      <c r="A8046" s="45" t="s">
        <v>66</v>
      </c>
      <c r="B8046" s="45" t="s">
        <v>69</v>
      </c>
      <c r="C8046" s="45" t="s">
        <v>76</v>
      </c>
      <c r="D8046" s="45">
        <v>4128</v>
      </c>
      <c r="E8046" s="45">
        <v>5.4139018800000004E-3</v>
      </c>
      <c r="F8046" s="45">
        <v>9.4739995999999999E-4</v>
      </c>
      <c r="G8046" s="45">
        <v>1.11611565E-3</v>
      </c>
      <c r="H8046" s="45">
        <v>3.3503100800000001E-3</v>
      </c>
    </row>
    <row r="8047" spans="1:8" x14ac:dyDescent="0.35">
      <c r="A8047" s="45" t="s">
        <v>66</v>
      </c>
      <c r="B8047" s="45" t="s">
        <v>70</v>
      </c>
      <c r="C8047" s="45" t="s">
        <v>76</v>
      </c>
      <c r="D8047" s="45">
        <v>10168</v>
      </c>
      <c r="E8047" s="45">
        <v>6.2962311700000004E-3</v>
      </c>
      <c r="F8047" s="45">
        <v>7.7911889E-4</v>
      </c>
      <c r="G8047" s="45">
        <v>1.2799582599999999E-3</v>
      </c>
      <c r="H8047" s="45">
        <v>4.2369827999999997E-3</v>
      </c>
    </row>
    <row r="8048" spans="1:8" x14ac:dyDescent="0.35">
      <c r="A8048" s="45" t="s">
        <v>66</v>
      </c>
      <c r="B8048" s="45" t="s">
        <v>71</v>
      </c>
      <c r="C8048" s="45" t="s">
        <v>76</v>
      </c>
      <c r="D8048" s="45">
        <v>1683</v>
      </c>
      <c r="E8048" s="45">
        <v>5.9741200500000001E-3</v>
      </c>
      <c r="F8048" s="45">
        <v>9.1177958999999996E-4</v>
      </c>
      <c r="G8048" s="45">
        <v>1.3556656199999999E-3</v>
      </c>
      <c r="H8048" s="45">
        <v>3.70642678E-3</v>
      </c>
    </row>
    <row r="8049" spans="1:8" x14ac:dyDescent="0.35">
      <c r="A8049" s="45" t="s">
        <v>67</v>
      </c>
      <c r="B8049" s="45" t="s">
        <v>69</v>
      </c>
      <c r="C8049" s="45" t="s">
        <v>75</v>
      </c>
      <c r="D8049" s="45">
        <v>5271</v>
      </c>
      <c r="E8049" s="45">
        <v>4.4760549699999997E-3</v>
      </c>
      <c r="F8049" s="45">
        <v>9.7295319000000003E-4</v>
      </c>
      <c r="G8049" s="45">
        <v>6.4379802000000003E-4</v>
      </c>
      <c r="H8049" s="45">
        <v>2.8593032899999998E-3</v>
      </c>
    </row>
    <row r="8050" spans="1:8" x14ac:dyDescent="0.35">
      <c r="A8050" s="45" t="s">
        <v>67</v>
      </c>
      <c r="B8050" s="45" t="s">
        <v>70</v>
      </c>
      <c r="C8050" s="45" t="s">
        <v>75</v>
      </c>
      <c r="D8050" s="45">
        <v>6010</v>
      </c>
      <c r="E8050" s="45">
        <v>4.6716947000000003E-3</v>
      </c>
      <c r="F8050" s="45">
        <v>7.8484330000000001E-4</v>
      </c>
      <c r="G8050" s="45">
        <v>6.2837953999999999E-4</v>
      </c>
      <c r="H8050" s="45">
        <v>3.25847137E-3</v>
      </c>
    </row>
    <row r="8051" spans="1:8" x14ac:dyDescent="0.35">
      <c r="A8051" s="45" t="s">
        <v>67</v>
      </c>
      <c r="B8051" s="45" t="s">
        <v>71</v>
      </c>
      <c r="C8051" s="45" t="s">
        <v>75</v>
      </c>
      <c r="D8051" s="45">
        <v>994</v>
      </c>
      <c r="E8051" s="45">
        <v>4.4116781599999998E-3</v>
      </c>
      <c r="F8051" s="45">
        <v>8.8681369000000003E-4</v>
      </c>
      <c r="G8051" s="45">
        <v>6.0223586000000004E-4</v>
      </c>
      <c r="H8051" s="45">
        <v>2.92262812E-3</v>
      </c>
    </row>
    <row r="8052" spans="1:8" x14ac:dyDescent="0.35">
      <c r="A8052" s="45" t="s">
        <v>67</v>
      </c>
      <c r="B8052" s="45" t="s">
        <v>69</v>
      </c>
      <c r="C8052" s="45" t="s">
        <v>76</v>
      </c>
      <c r="D8052" s="45">
        <v>4003</v>
      </c>
      <c r="E8052" s="45">
        <v>5.3973146200000004E-3</v>
      </c>
      <c r="F8052" s="45">
        <v>9.4334317999999996E-4</v>
      </c>
      <c r="G8052" s="45">
        <v>1.0875926299999999E-3</v>
      </c>
      <c r="H8052" s="45">
        <v>3.3662915899999998E-3</v>
      </c>
    </row>
    <row r="8053" spans="1:8" x14ac:dyDescent="0.35">
      <c r="A8053" s="45" t="s">
        <v>67</v>
      </c>
      <c r="B8053" s="45" t="s">
        <v>70</v>
      </c>
      <c r="C8053" s="45" t="s">
        <v>76</v>
      </c>
      <c r="D8053" s="45">
        <v>9386</v>
      </c>
      <c r="E8053" s="45">
        <v>6.3710947099999997E-3</v>
      </c>
      <c r="F8053" s="45">
        <v>7.7210986999999998E-4</v>
      </c>
      <c r="G8053" s="45">
        <v>1.2528198999999999E-3</v>
      </c>
      <c r="H8053" s="45">
        <v>4.3459720899999997E-3</v>
      </c>
    </row>
    <row r="8054" spans="1:8" x14ac:dyDescent="0.35">
      <c r="A8054" s="45" t="s">
        <v>67</v>
      </c>
      <c r="B8054" s="45" t="s">
        <v>71</v>
      </c>
      <c r="C8054" s="45" t="s">
        <v>76</v>
      </c>
      <c r="D8054" s="45">
        <v>1684</v>
      </c>
      <c r="E8054" s="45">
        <v>5.9330185800000003E-3</v>
      </c>
      <c r="F8054" s="45">
        <v>8.7200039999999997E-4</v>
      </c>
      <c r="G8054" s="45">
        <v>1.32743058E-3</v>
      </c>
      <c r="H8054" s="45">
        <v>3.7334152900000001E-3</v>
      </c>
    </row>
    <row r="8055" spans="1:8" x14ac:dyDescent="0.35">
      <c r="A8055" s="45" t="s">
        <v>68</v>
      </c>
      <c r="B8055" s="45" t="s">
        <v>69</v>
      </c>
      <c r="C8055" s="45" t="s">
        <v>75</v>
      </c>
      <c r="D8055" s="45">
        <v>4889</v>
      </c>
      <c r="E8055" s="45">
        <v>4.3464090299999997E-3</v>
      </c>
      <c r="F8055" s="45">
        <v>9.6468189999999998E-4</v>
      </c>
      <c r="G8055" s="45">
        <v>6.3194089000000002E-4</v>
      </c>
      <c r="H8055" s="45">
        <v>2.7497857499999999E-3</v>
      </c>
    </row>
    <row r="8056" spans="1:8" x14ac:dyDescent="0.35">
      <c r="A8056" s="45" t="s">
        <v>68</v>
      </c>
      <c r="B8056" s="45" t="s">
        <v>70</v>
      </c>
      <c r="C8056" s="45" t="s">
        <v>75</v>
      </c>
      <c r="D8056" s="45">
        <v>5716</v>
      </c>
      <c r="E8056" s="45">
        <v>4.5990419299999996E-3</v>
      </c>
      <c r="F8056" s="45">
        <v>7.7789052000000003E-4</v>
      </c>
      <c r="G8056" s="45">
        <v>6.3170608E-4</v>
      </c>
      <c r="H8056" s="45">
        <v>3.1894448400000002E-3</v>
      </c>
    </row>
    <row r="8057" spans="1:8" x14ac:dyDescent="0.35">
      <c r="A8057" s="45" t="s">
        <v>68</v>
      </c>
      <c r="B8057" s="45" t="s">
        <v>71</v>
      </c>
      <c r="C8057" s="45" t="s">
        <v>75</v>
      </c>
      <c r="D8057" s="45">
        <v>989</v>
      </c>
      <c r="E8057" s="45">
        <v>4.3478609499999999E-3</v>
      </c>
      <c r="F8057" s="45">
        <v>9.2826623999999998E-4</v>
      </c>
      <c r="G8057" s="45">
        <v>6.5024270000000001E-4</v>
      </c>
      <c r="H8057" s="45">
        <v>2.7693515199999998E-3</v>
      </c>
    </row>
    <row r="8058" spans="1:8" x14ac:dyDescent="0.35">
      <c r="A8058" s="45" t="s">
        <v>68</v>
      </c>
      <c r="B8058" s="45" t="s">
        <v>69</v>
      </c>
      <c r="C8058" s="45" t="s">
        <v>76</v>
      </c>
      <c r="D8058" s="45">
        <v>3899</v>
      </c>
      <c r="E8058" s="45">
        <v>5.2990347699999997E-3</v>
      </c>
      <c r="F8058" s="45">
        <v>9.0881540999999998E-4</v>
      </c>
      <c r="G8058" s="45">
        <v>1.1135212699999999E-3</v>
      </c>
      <c r="H8058" s="45">
        <v>3.2766174599999998E-3</v>
      </c>
    </row>
    <row r="8059" spans="1:8" x14ac:dyDescent="0.35">
      <c r="A8059" s="45" t="s">
        <v>68</v>
      </c>
      <c r="B8059" s="45" t="s">
        <v>70</v>
      </c>
      <c r="C8059" s="45" t="s">
        <v>76</v>
      </c>
      <c r="D8059" s="45">
        <v>9203</v>
      </c>
      <c r="E8059" s="45">
        <v>6.2012397400000004E-3</v>
      </c>
      <c r="F8059" s="45">
        <v>7.5563222999999995E-4</v>
      </c>
      <c r="G8059" s="45">
        <v>1.2757990199999999E-3</v>
      </c>
      <c r="H8059" s="45">
        <v>4.16962188E-3</v>
      </c>
    </row>
    <row r="8060" spans="1:8" x14ac:dyDescent="0.35">
      <c r="A8060" s="45" t="s">
        <v>68</v>
      </c>
      <c r="B8060" s="45" t="s">
        <v>71</v>
      </c>
      <c r="C8060" s="45" t="s">
        <v>76</v>
      </c>
      <c r="D8060" s="45">
        <v>1524</v>
      </c>
      <c r="E8060" s="45">
        <v>5.8444287100000002E-3</v>
      </c>
      <c r="F8060" s="45">
        <v>8.5617745999999996E-4</v>
      </c>
      <c r="G8060" s="45">
        <v>1.3361293900000001E-3</v>
      </c>
      <c r="H8060" s="45">
        <v>3.6518631499999998E-3</v>
      </c>
    </row>
    <row r="8061" spans="1:8" x14ac:dyDescent="0.35">
      <c r="A8061" s="45" t="s">
        <v>165</v>
      </c>
      <c r="B8061" s="45" t="s">
        <v>69</v>
      </c>
      <c r="C8061" s="45" t="s">
        <v>75</v>
      </c>
      <c r="D8061" s="45">
        <v>5000</v>
      </c>
      <c r="E8061" s="45">
        <v>4.4989418900000001E-3</v>
      </c>
      <c r="F8061" s="45">
        <v>9.7415947999999997E-4</v>
      </c>
      <c r="G8061" s="45">
        <v>6.2609465999999996E-4</v>
      </c>
      <c r="H8061" s="45">
        <v>2.8986872599999999E-3</v>
      </c>
    </row>
    <row r="8062" spans="1:8" x14ac:dyDescent="0.35">
      <c r="A8062" s="45" t="s">
        <v>165</v>
      </c>
      <c r="B8062" s="45" t="s">
        <v>70</v>
      </c>
      <c r="C8062" s="45" t="s">
        <v>75</v>
      </c>
      <c r="D8062" s="45">
        <v>5525</v>
      </c>
      <c r="E8062" s="45">
        <v>4.7564560999999997E-3</v>
      </c>
      <c r="F8062" s="45">
        <v>7.6863978000000003E-4</v>
      </c>
      <c r="G8062" s="45">
        <v>6.2268285000000002E-4</v>
      </c>
      <c r="H8062" s="45">
        <v>3.3651329899999998E-3</v>
      </c>
    </row>
    <row r="8063" spans="1:8" x14ac:dyDescent="0.35">
      <c r="A8063" s="45" t="s">
        <v>165</v>
      </c>
      <c r="B8063" s="45" t="s">
        <v>71</v>
      </c>
      <c r="C8063" s="45" t="s">
        <v>75</v>
      </c>
      <c r="D8063" s="45">
        <v>917</v>
      </c>
      <c r="E8063" s="45">
        <v>4.3986906400000003E-3</v>
      </c>
      <c r="F8063" s="45">
        <v>8.9274329999999998E-4</v>
      </c>
      <c r="G8063" s="45">
        <v>6.2929113000000005E-4</v>
      </c>
      <c r="H8063" s="45">
        <v>2.8766557300000002E-3</v>
      </c>
    </row>
    <row r="8064" spans="1:8" x14ac:dyDescent="0.35">
      <c r="A8064" s="45" t="s">
        <v>165</v>
      </c>
      <c r="B8064" s="45" t="s">
        <v>69</v>
      </c>
      <c r="C8064" s="45" t="s">
        <v>76</v>
      </c>
      <c r="D8064" s="45">
        <v>4052</v>
      </c>
      <c r="E8064" s="45">
        <v>5.4800810400000002E-3</v>
      </c>
      <c r="F8064" s="45">
        <v>9.0637086999999998E-4</v>
      </c>
      <c r="G8064" s="45">
        <v>1.05478009E-3</v>
      </c>
      <c r="H8064" s="45">
        <v>3.5188296199999999E-3</v>
      </c>
    </row>
    <row r="8065" spans="1:8" x14ac:dyDescent="0.35">
      <c r="A8065" s="45" t="s">
        <v>165</v>
      </c>
      <c r="B8065" s="45" t="s">
        <v>70</v>
      </c>
      <c r="C8065" s="45" t="s">
        <v>76</v>
      </c>
      <c r="D8065" s="45">
        <v>9393</v>
      </c>
      <c r="E8065" s="45">
        <v>6.3970396700000001E-3</v>
      </c>
      <c r="F8065" s="45">
        <v>7.6037809999999996E-4</v>
      </c>
      <c r="G8065" s="45">
        <v>1.2300405499999999E-3</v>
      </c>
      <c r="H8065" s="45">
        <v>4.4064455599999997E-3</v>
      </c>
    </row>
    <row r="8066" spans="1:8" x14ac:dyDescent="0.35">
      <c r="A8066" s="45" t="s">
        <v>165</v>
      </c>
      <c r="B8066" s="45" t="s">
        <v>71</v>
      </c>
      <c r="C8066" s="45" t="s">
        <v>76</v>
      </c>
      <c r="D8066" s="45">
        <v>1519</v>
      </c>
      <c r="E8066" s="45">
        <v>5.9551694499999997E-3</v>
      </c>
      <c r="F8066" s="45">
        <v>8.6506083000000001E-4</v>
      </c>
      <c r="G8066" s="45">
        <v>1.26597031E-3</v>
      </c>
      <c r="H8066" s="45">
        <v>3.82400068E-3</v>
      </c>
    </row>
    <row r="8067" spans="1:8" x14ac:dyDescent="0.35">
      <c r="A8067" s="45" t="s">
        <v>166</v>
      </c>
      <c r="B8067" s="45" t="s">
        <v>69</v>
      </c>
      <c r="C8067" s="45" t="s">
        <v>75</v>
      </c>
      <c r="D8067" s="45">
        <v>4987</v>
      </c>
      <c r="E8067" s="45">
        <v>4.5805828799999997E-3</v>
      </c>
      <c r="F8067" s="45">
        <v>1.0199061499999999E-3</v>
      </c>
      <c r="G8067" s="45">
        <v>6.1482515999999995E-4</v>
      </c>
      <c r="H8067" s="45">
        <v>2.9448275999999999E-3</v>
      </c>
    </row>
    <row r="8068" spans="1:8" x14ac:dyDescent="0.35">
      <c r="A8068" s="45" t="s">
        <v>166</v>
      </c>
      <c r="B8068" s="45" t="s">
        <v>70</v>
      </c>
      <c r="C8068" s="45" t="s">
        <v>75</v>
      </c>
      <c r="D8068" s="45">
        <v>5407</v>
      </c>
      <c r="E8068" s="45">
        <v>4.8237942799999999E-3</v>
      </c>
      <c r="F8068" s="45">
        <v>8.2460596999999998E-4</v>
      </c>
      <c r="G8068" s="45">
        <v>6.1426693E-4</v>
      </c>
      <c r="H8068" s="45">
        <v>3.3833732500000002E-3</v>
      </c>
    </row>
    <row r="8069" spans="1:8" x14ac:dyDescent="0.35">
      <c r="A8069" s="45" t="s">
        <v>166</v>
      </c>
      <c r="B8069" s="45" t="s">
        <v>71</v>
      </c>
      <c r="C8069" s="45" t="s">
        <v>75</v>
      </c>
      <c r="D8069" s="45">
        <v>912</v>
      </c>
      <c r="E8069" s="45">
        <v>4.6013160500000001E-3</v>
      </c>
      <c r="F8069" s="45">
        <v>9.4813470000000002E-4</v>
      </c>
      <c r="G8069" s="45">
        <v>6.2836284000000004E-4</v>
      </c>
      <c r="H8069" s="45">
        <v>3.0232316699999998E-3</v>
      </c>
    </row>
    <row r="8070" spans="1:8" x14ac:dyDescent="0.35">
      <c r="A8070" s="45" t="s">
        <v>166</v>
      </c>
      <c r="B8070" s="45" t="s">
        <v>69</v>
      </c>
      <c r="C8070" s="45" t="s">
        <v>76</v>
      </c>
      <c r="D8070" s="45">
        <v>4045</v>
      </c>
      <c r="E8070" s="45">
        <v>5.5487596600000003E-3</v>
      </c>
      <c r="F8070" s="45">
        <v>9.8976764999999991E-4</v>
      </c>
      <c r="G8070" s="45">
        <v>9.8734695999999991E-4</v>
      </c>
      <c r="H8070" s="45">
        <v>3.5713555699999999E-3</v>
      </c>
    </row>
    <row r="8071" spans="1:8" x14ac:dyDescent="0.35">
      <c r="A8071" s="45" t="s">
        <v>166</v>
      </c>
      <c r="B8071" s="45" t="s">
        <v>70</v>
      </c>
      <c r="C8071" s="45" t="s">
        <v>76</v>
      </c>
      <c r="D8071" s="45">
        <v>9110</v>
      </c>
      <c r="E8071" s="45">
        <v>6.56506613E-3</v>
      </c>
      <c r="F8071" s="45">
        <v>8.0798828000000001E-4</v>
      </c>
      <c r="G8071" s="45">
        <v>1.22841176E-3</v>
      </c>
      <c r="H8071" s="45">
        <v>4.5281358100000002E-3</v>
      </c>
    </row>
    <row r="8072" spans="1:8" x14ac:dyDescent="0.35">
      <c r="A8072" s="45" t="s">
        <v>166</v>
      </c>
      <c r="B8072" s="45" t="s">
        <v>71</v>
      </c>
      <c r="C8072" s="45" t="s">
        <v>76</v>
      </c>
      <c r="D8072" s="45">
        <v>1585</v>
      </c>
      <c r="E8072" s="45">
        <v>6.0163129999999997E-3</v>
      </c>
      <c r="F8072" s="45">
        <v>8.7883345000000002E-4</v>
      </c>
      <c r="G8072" s="45">
        <v>1.2236094099999999E-3</v>
      </c>
      <c r="H8072" s="45">
        <v>3.9133585100000002E-3</v>
      </c>
    </row>
    <row r="8073" spans="1:8" x14ac:dyDescent="0.35">
      <c r="A8073" s="45" t="s">
        <v>171</v>
      </c>
      <c r="B8073" s="45" t="s">
        <v>69</v>
      </c>
      <c r="C8073" s="45" t="s">
        <v>75</v>
      </c>
      <c r="D8073" s="45">
        <v>4717</v>
      </c>
      <c r="E8073" s="45">
        <v>4.5581680100000004E-3</v>
      </c>
      <c r="F8073" s="45">
        <v>1.0092801199999999E-3</v>
      </c>
      <c r="G8073" s="45">
        <v>6.1544507999999995E-4</v>
      </c>
      <c r="H8073" s="45">
        <v>2.9322866400000001E-3</v>
      </c>
    </row>
    <row r="8074" spans="1:8" x14ac:dyDescent="0.35">
      <c r="A8074" s="45" t="s">
        <v>171</v>
      </c>
      <c r="B8074" s="45" t="s">
        <v>70</v>
      </c>
      <c r="C8074" s="45" t="s">
        <v>75</v>
      </c>
      <c r="D8074" s="45">
        <v>5009</v>
      </c>
      <c r="E8074" s="45">
        <v>4.8284428299999998E-3</v>
      </c>
      <c r="F8074" s="45">
        <v>8.2898213000000005E-4</v>
      </c>
      <c r="G8074" s="45">
        <v>6.0676407000000003E-4</v>
      </c>
      <c r="H8074" s="45">
        <v>3.3908799699999999E-3</v>
      </c>
    </row>
    <row r="8075" spans="1:8" x14ac:dyDescent="0.35">
      <c r="A8075" s="45" t="s">
        <v>171</v>
      </c>
      <c r="B8075" s="45" t="s">
        <v>71</v>
      </c>
      <c r="C8075" s="45" t="s">
        <v>75</v>
      </c>
      <c r="D8075" s="45">
        <v>963</v>
      </c>
      <c r="E8075" s="45">
        <v>4.6089450800000003E-3</v>
      </c>
      <c r="F8075" s="45">
        <v>9.3679066999999999E-4</v>
      </c>
      <c r="G8075" s="45">
        <v>6.2479544000000001E-4</v>
      </c>
      <c r="H8075" s="45">
        <v>3.04487062E-3</v>
      </c>
    </row>
    <row r="8076" spans="1:8" x14ac:dyDescent="0.35">
      <c r="A8076" s="45" t="s">
        <v>171</v>
      </c>
      <c r="B8076" s="45" t="s">
        <v>69</v>
      </c>
      <c r="C8076" s="45" t="s">
        <v>76</v>
      </c>
      <c r="D8076" s="45">
        <v>3846</v>
      </c>
      <c r="E8076" s="45">
        <v>5.52543142E-3</v>
      </c>
      <c r="F8076" s="45">
        <v>9.5749408000000004E-4</v>
      </c>
      <c r="G8076" s="45">
        <v>1.02098898E-3</v>
      </c>
      <c r="H8076" s="45">
        <v>3.5465687100000001E-3</v>
      </c>
    </row>
    <row r="8077" spans="1:8" x14ac:dyDescent="0.35">
      <c r="A8077" s="45" t="s">
        <v>171</v>
      </c>
      <c r="B8077" s="45" t="s">
        <v>70</v>
      </c>
      <c r="C8077" s="45" t="s">
        <v>76</v>
      </c>
      <c r="D8077" s="45">
        <v>8738</v>
      </c>
      <c r="E8077" s="45">
        <v>6.5601022899999997E-3</v>
      </c>
      <c r="F8077" s="45">
        <v>8.1681042999999997E-4</v>
      </c>
      <c r="G8077" s="45">
        <v>1.16979585E-3</v>
      </c>
      <c r="H8077" s="45">
        <v>4.57289815E-3</v>
      </c>
    </row>
    <row r="8078" spans="1:8" x14ac:dyDescent="0.35">
      <c r="A8078" s="45" t="s">
        <v>171</v>
      </c>
      <c r="B8078" s="45" t="s">
        <v>71</v>
      </c>
      <c r="C8078" s="45" t="s">
        <v>76</v>
      </c>
      <c r="D8078" s="45">
        <v>1570</v>
      </c>
      <c r="E8078" s="45">
        <v>6.1693866999999996E-3</v>
      </c>
      <c r="F8078" s="45">
        <v>9.1485291000000001E-4</v>
      </c>
      <c r="G8078" s="45">
        <v>1.24612208E-3</v>
      </c>
      <c r="H8078" s="45">
        <v>4.0078435899999999E-3</v>
      </c>
    </row>
    <row r="8079" spans="1:8" x14ac:dyDescent="0.35">
      <c r="A8079" s="45" t="s">
        <v>173</v>
      </c>
      <c r="B8079" s="45" t="s">
        <v>69</v>
      </c>
      <c r="C8079" s="45" t="s">
        <v>75</v>
      </c>
      <c r="D8079" s="45">
        <v>4730</v>
      </c>
      <c r="E8079" s="45">
        <v>4.6125570199999997E-3</v>
      </c>
      <c r="F8079" s="45">
        <v>1.0097508500000001E-3</v>
      </c>
      <c r="G8079" s="45">
        <v>6.1653575999999998E-4</v>
      </c>
      <c r="H8079" s="45">
        <v>2.9850440000000001E-3</v>
      </c>
    </row>
    <row r="8080" spans="1:8" x14ac:dyDescent="0.35">
      <c r="A8080" s="45" t="s">
        <v>173</v>
      </c>
      <c r="B8080" s="45" t="s">
        <v>70</v>
      </c>
      <c r="C8080" s="45" t="s">
        <v>75</v>
      </c>
      <c r="D8080" s="45">
        <v>5093</v>
      </c>
      <c r="E8080" s="45">
        <v>4.8513139200000001E-3</v>
      </c>
      <c r="F8080" s="45">
        <v>8.2062046999999995E-4</v>
      </c>
      <c r="G8080" s="45">
        <v>6.1674132999999995E-4</v>
      </c>
      <c r="H8080" s="45">
        <v>3.4120290700000002E-3</v>
      </c>
    </row>
    <row r="8081" spans="1:8" x14ac:dyDescent="0.35">
      <c r="A8081" s="45" t="s">
        <v>173</v>
      </c>
      <c r="B8081" s="45" t="s">
        <v>71</v>
      </c>
      <c r="C8081" s="45" t="s">
        <v>75</v>
      </c>
      <c r="D8081" s="45">
        <v>942</v>
      </c>
      <c r="E8081" s="45">
        <v>4.55245662E-3</v>
      </c>
      <c r="F8081" s="45">
        <v>9.4634617999999997E-4</v>
      </c>
      <c r="G8081" s="45">
        <v>6.4231171999999995E-4</v>
      </c>
      <c r="H8081" s="45">
        <v>2.96125487E-3</v>
      </c>
    </row>
    <row r="8082" spans="1:8" x14ac:dyDescent="0.35">
      <c r="A8082" s="45" t="s">
        <v>173</v>
      </c>
      <c r="B8082" s="45" t="s">
        <v>69</v>
      </c>
      <c r="C8082" s="45" t="s">
        <v>76</v>
      </c>
      <c r="D8082" s="45">
        <v>3801</v>
      </c>
      <c r="E8082" s="45">
        <v>5.6500297199999997E-3</v>
      </c>
      <c r="F8082" s="45">
        <v>9.6997475999999997E-4</v>
      </c>
      <c r="G8082" s="45">
        <v>1.0013261700000001E-3</v>
      </c>
      <c r="H8082" s="45">
        <v>3.6783415900000001E-3</v>
      </c>
    </row>
    <row r="8083" spans="1:8" x14ac:dyDescent="0.35">
      <c r="A8083" s="45" t="s">
        <v>173</v>
      </c>
      <c r="B8083" s="45" t="s">
        <v>70</v>
      </c>
      <c r="C8083" s="45" t="s">
        <v>76</v>
      </c>
      <c r="D8083" s="45">
        <v>8518</v>
      </c>
      <c r="E8083" s="45">
        <v>6.6481775300000004E-3</v>
      </c>
      <c r="F8083" s="45">
        <v>8.1370689999999996E-4</v>
      </c>
      <c r="G8083" s="45">
        <v>1.1785022E-3</v>
      </c>
      <c r="H8083" s="45">
        <v>4.6553456300000001E-3</v>
      </c>
    </row>
    <row r="8084" spans="1:8" x14ac:dyDescent="0.35">
      <c r="A8084" s="45" t="s">
        <v>173</v>
      </c>
      <c r="B8084" s="45" t="s">
        <v>71</v>
      </c>
      <c r="C8084" s="45" t="s">
        <v>76</v>
      </c>
      <c r="D8084" s="45">
        <v>1515</v>
      </c>
      <c r="E8084" s="45">
        <v>6.24982405E-3</v>
      </c>
      <c r="F8084" s="45">
        <v>9.2351919000000003E-4</v>
      </c>
      <c r="G8084" s="45">
        <v>1.22552996E-3</v>
      </c>
      <c r="H8084" s="45">
        <v>4.1002778400000004E-3</v>
      </c>
    </row>
    <row r="8085" spans="1:8" x14ac:dyDescent="0.35">
      <c r="A8085" s="45" t="s">
        <v>191</v>
      </c>
      <c r="B8085" s="45" t="s">
        <v>69</v>
      </c>
      <c r="C8085" s="45" t="s">
        <v>75</v>
      </c>
      <c r="D8085" s="45">
        <v>3569</v>
      </c>
      <c r="E8085" s="45">
        <v>4.7690695800000002E-3</v>
      </c>
      <c r="F8085" s="45">
        <v>1.0628979900000001E-3</v>
      </c>
      <c r="G8085" s="45">
        <v>6.3002632000000002E-4</v>
      </c>
      <c r="H8085" s="45">
        <v>3.0750065100000001E-3</v>
      </c>
    </row>
    <row r="8086" spans="1:8" x14ac:dyDescent="0.35">
      <c r="A8086" s="45" t="s">
        <v>191</v>
      </c>
      <c r="B8086" s="45" t="s">
        <v>70</v>
      </c>
      <c r="C8086" s="45" t="s">
        <v>75</v>
      </c>
      <c r="D8086" s="45">
        <v>3996</v>
      </c>
      <c r="E8086" s="45">
        <v>4.9854974100000003E-3</v>
      </c>
      <c r="F8086" s="45">
        <v>8.3658286999999999E-4</v>
      </c>
      <c r="G8086" s="45">
        <v>6.1716785999999999E-4</v>
      </c>
      <c r="H8086" s="45">
        <v>3.52967237E-3</v>
      </c>
    </row>
    <row r="8087" spans="1:8" x14ac:dyDescent="0.35">
      <c r="A8087" s="45" t="s">
        <v>191</v>
      </c>
      <c r="B8087" s="45" t="s">
        <v>71</v>
      </c>
      <c r="C8087" s="45" t="s">
        <v>75</v>
      </c>
      <c r="D8087" s="45">
        <v>673</v>
      </c>
      <c r="E8087" s="45">
        <v>4.81663753E-3</v>
      </c>
      <c r="F8087" s="45">
        <v>9.5607330999999995E-4</v>
      </c>
      <c r="G8087" s="45">
        <v>6.4283380000000005E-4</v>
      </c>
      <c r="H8087" s="45">
        <v>3.2154598300000001E-3</v>
      </c>
    </row>
    <row r="8088" spans="1:8" x14ac:dyDescent="0.35">
      <c r="A8088" s="45" t="s">
        <v>191</v>
      </c>
      <c r="B8088" s="45" t="s">
        <v>69</v>
      </c>
      <c r="C8088" s="45" t="s">
        <v>76</v>
      </c>
      <c r="D8088" s="45">
        <v>2862</v>
      </c>
      <c r="E8088" s="45">
        <v>5.6481398100000002E-3</v>
      </c>
      <c r="F8088" s="45">
        <v>9.4961573999999998E-4</v>
      </c>
      <c r="G8088" s="45">
        <v>1.01978811E-3</v>
      </c>
      <c r="H8088" s="45">
        <v>3.67840793E-3</v>
      </c>
    </row>
    <row r="8089" spans="1:8" x14ac:dyDescent="0.35">
      <c r="A8089" s="45" t="s">
        <v>191</v>
      </c>
      <c r="B8089" s="45" t="s">
        <v>70</v>
      </c>
      <c r="C8089" s="45" t="s">
        <v>76</v>
      </c>
      <c r="D8089" s="45">
        <v>6861</v>
      </c>
      <c r="E8089" s="45">
        <v>6.6932272500000002E-3</v>
      </c>
      <c r="F8089" s="45">
        <v>8.2942108999999997E-4</v>
      </c>
      <c r="G8089" s="45">
        <v>1.1876286400000001E-3</v>
      </c>
      <c r="H8089" s="45">
        <v>4.6755697399999997E-3</v>
      </c>
    </row>
    <row r="8090" spans="1:8" x14ac:dyDescent="0.35">
      <c r="A8090" s="45" t="s">
        <v>191</v>
      </c>
      <c r="B8090" s="45" t="s">
        <v>71</v>
      </c>
      <c r="C8090" s="45" t="s">
        <v>76</v>
      </c>
      <c r="D8090" s="45">
        <v>1136</v>
      </c>
      <c r="E8090" s="45">
        <v>6.3957658500000004E-3</v>
      </c>
      <c r="F8090" s="45">
        <v>9.0991963999999996E-4</v>
      </c>
      <c r="G8090" s="45">
        <v>1.2177023999999999E-3</v>
      </c>
      <c r="H8090" s="45">
        <v>4.2676135400000004E-3</v>
      </c>
    </row>
    <row r="8091" spans="1:8" x14ac:dyDescent="0.35">
      <c r="A8091" s="45" t="s">
        <v>7</v>
      </c>
      <c r="B8091" s="45" t="s">
        <v>72</v>
      </c>
      <c r="C8091" s="45" t="s">
        <v>75</v>
      </c>
      <c r="D8091" s="45">
        <v>6877</v>
      </c>
      <c r="E8091" s="45">
        <v>4.8088819599999997E-3</v>
      </c>
      <c r="F8091" s="45">
        <v>9.5359104E-4</v>
      </c>
      <c r="G8091" s="45">
        <v>8.6858042000000004E-4</v>
      </c>
      <c r="H8091" s="45">
        <v>2.98671002E-3</v>
      </c>
    </row>
    <row r="8092" spans="1:8" x14ac:dyDescent="0.35">
      <c r="A8092" s="45" t="s">
        <v>7</v>
      </c>
      <c r="B8092" s="45" t="s">
        <v>73</v>
      </c>
      <c r="C8092" s="45" t="s">
        <v>75</v>
      </c>
      <c r="D8092" s="45">
        <v>1084</v>
      </c>
      <c r="E8092" s="45">
        <v>4.3629558899999999E-3</v>
      </c>
      <c r="F8092" s="45">
        <v>9.4234720000000002E-4</v>
      </c>
      <c r="G8092" s="45">
        <v>8.5427107000000003E-4</v>
      </c>
      <c r="H8092" s="45">
        <v>2.56633714E-3</v>
      </c>
    </row>
    <row r="8093" spans="1:8" x14ac:dyDescent="0.35">
      <c r="A8093" s="45" t="s">
        <v>7</v>
      </c>
      <c r="B8093" s="45" t="s">
        <v>72</v>
      </c>
      <c r="C8093" s="45" t="s">
        <v>76</v>
      </c>
      <c r="D8093" s="45">
        <v>10392</v>
      </c>
      <c r="E8093" s="45">
        <v>5.9403108599999999E-3</v>
      </c>
      <c r="F8093" s="45">
        <v>8.0145092999999996E-4</v>
      </c>
      <c r="G8093" s="45">
        <v>1.5153436499999999E-3</v>
      </c>
      <c r="H8093" s="45">
        <v>3.6235158000000002E-3</v>
      </c>
    </row>
    <row r="8094" spans="1:8" x14ac:dyDescent="0.35">
      <c r="A8094" s="45" t="s">
        <v>7</v>
      </c>
      <c r="B8094" s="45" t="s">
        <v>73</v>
      </c>
      <c r="C8094" s="45" t="s">
        <v>76</v>
      </c>
      <c r="D8094" s="45">
        <v>1692</v>
      </c>
      <c r="E8094" s="45">
        <v>5.69364387E-3</v>
      </c>
      <c r="F8094" s="45">
        <v>7.7163890000000004E-4</v>
      </c>
      <c r="G8094" s="45">
        <v>1.51770837E-3</v>
      </c>
      <c r="H8094" s="45">
        <v>3.4042961200000002E-3</v>
      </c>
    </row>
    <row r="8095" spans="1:8" x14ac:dyDescent="0.35">
      <c r="A8095" s="45" t="s">
        <v>58</v>
      </c>
      <c r="B8095" s="45" t="s">
        <v>72</v>
      </c>
      <c r="C8095" s="45" t="s">
        <v>75</v>
      </c>
      <c r="D8095" s="45">
        <v>6843</v>
      </c>
      <c r="E8095" s="45">
        <v>4.7352489399999998E-3</v>
      </c>
      <c r="F8095" s="45">
        <v>9.4766660999999995E-4</v>
      </c>
      <c r="G8095" s="45">
        <v>8.1374021E-4</v>
      </c>
      <c r="H8095" s="45">
        <v>2.9738416400000001E-3</v>
      </c>
    </row>
    <row r="8096" spans="1:8" x14ac:dyDescent="0.35">
      <c r="A8096" s="45" t="s">
        <v>58</v>
      </c>
      <c r="B8096" s="45" t="s">
        <v>73</v>
      </c>
      <c r="C8096" s="45" t="s">
        <v>75</v>
      </c>
      <c r="D8096" s="45">
        <v>974</v>
      </c>
      <c r="E8096" s="45">
        <v>4.4099596399999998E-3</v>
      </c>
      <c r="F8096" s="45">
        <v>9.6339289999999996E-4</v>
      </c>
      <c r="G8096" s="45">
        <v>7.8879548000000005E-4</v>
      </c>
      <c r="H8096" s="45">
        <v>2.6577708000000001E-3</v>
      </c>
    </row>
    <row r="8097" spans="1:8" x14ac:dyDescent="0.35">
      <c r="A8097" s="45" t="s">
        <v>58</v>
      </c>
      <c r="B8097" s="45" t="s">
        <v>72</v>
      </c>
      <c r="C8097" s="45" t="s">
        <v>76</v>
      </c>
      <c r="D8097" s="45">
        <v>10218</v>
      </c>
      <c r="E8097" s="45">
        <v>5.9345671600000002E-3</v>
      </c>
      <c r="F8097" s="45">
        <v>7.6776139999999997E-4</v>
      </c>
      <c r="G8097" s="45">
        <v>1.5045025200000001E-3</v>
      </c>
      <c r="H8097" s="45">
        <v>3.6623027600000001E-3</v>
      </c>
    </row>
    <row r="8098" spans="1:8" x14ac:dyDescent="0.35">
      <c r="A8098" s="45" t="s">
        <v>58</v>
      </c>
      <c r="B8098" s="45" t="s">
        <v>73</v>
      </c>
      <c r="C8098" s="45" t="s">
        <v>76</v>
      </c>
      <c r="D8098" s="45">
        <v>1553</v>
      </c>
      <c r="E8098" s="45">
        <v>5.7311935700000002E-3</v>
      </c>
      <c r="F8098" s="45">
        <v>7.7921144000000001E-4</v>
      </c>
      <c r="G8098" s="45">
        <v>1.5687078699999999E-3</v>
      </c>
      <c r="H8098" s="45">
        <v>3.38327377E-3</v>
      </c>
    </row>
    <row r="8099" spans="1:8" x14ac:dyDescent="0.35">
      <c r="A8099" s="45" t="s">
        <v>59</v>
      </c>
      <c r="B8099" s="45" t="s">
        <v>72</v>
      </c>
      <c r="C8099" s="45" t="s">
        <v>75</v>
      </c>
      <c r="D8099" s="45">
        <v>5532</v>
      </c>
      <c r="E8099" s="45">
        <v>4.6645524599999997E-3</v>
      </c>
      <c r="F8099" s="45">
        <v>9.505049E-4</v>
      </c>
      <c r="G8099" s="45">
        <v>7.9134674000000003E-4</v>
      </c>
      <c r="H8099" s="45">
        <v>2.9227003399999998E-3</v>
      </c>
    </row>
    <row r="8100" spans="1:8" x14ac:dyDescent="0.35">
      <c r="A8100" s="45" t="s">
        <v>59</v>
      </c>
      <c r="B8100" s="45" t="s">
        <v>73</v>
      </c>
      <c r="C8100" s="45" t="s">
        <v>75</v>
      </c>
      <c r="D8100" s="45">
        <v>938</v>
      </c>
      <c r="E8100" s="45">
        <v>4.3815024699999996E-3</v>
      </c>
      <c r="F8100" s="45">
        <v>9.6757014000000004E-4</v>
      </c>
      <c r="G8100" s="45">
        <v>7.8840642999999998E-4</v>
      </c>
      <c r="H8100" s="45">
        <v>2.6255253999999998E-3</v>
      </c>
    </row>
    <row r="8101" spans="1:8" x14ac:dyDescent="0.35">
      <c r="A8101" s="45" t="s">
        <v>59</v>
      </c>
      <c r="B8101" s="45" t="s">
        <v>72</v>
      </c>
      <c r="C8101" s="45" t="s">
        <v>76</v>
      </c>
      <c r="D8101" s="45">
        <v>8157</v>
      </c>
      <c r="E8101" s="45">
        <v>5.9905713700000003E-3</v>
      </c>
      <c r="F8101" s="45">
        <v>7.9088205000000004E-4</v>
      </c>
      <c r="G8101" s="45">
        <v>1.4963855099999999E-3</v>
      </c>
      <c r="H8101" s="45">
        <v>3.7031827199999999E-3</v>
      </c>
    </row>
    <row r="8102" spans="1:8" x14ac:dyDescent="0.35">
      <c r="A8102" s="45" t="s">
        <v>59</v>
      </c>
      <c r="B8102" s="45" t="s">
        <v>73</v>
      </c>
      <c r="C8102" s="45" t="s">
        <v>76</v>
      </c>
      <c r="D8102" s="45">
        <v>1274</v>
      </c>
      <c r="E8102" s="45">
        <v>5.7482899999999996E-3</v>
      </c>
      <c r="F8102" s="45">
        <v>7.7632578000000005E-4</v>
      </c>
      <c r="G8102" s="45">
        <v>1.56100985E-3</v>
      </c>
      <c r="H8102" s="45">
        <v>3.4108539499999998E-3</v>
      </c>
    </row>
    <row r="8103" spans="1:8" x14ac:dyDescent="0.35">
      <c r="A8103" s="45" t="s">
        <v>60</v>
      </c>
      <c r="B8103" s="45" t="s">
        <v>72</v>
      </c>
      <c r="C8103" s="45" t="s">
        <v>75</v>
      </c>
      <c r="D8103" s="45">
        <v>5369</v>
      </c>
      <c r="E8103" s="45">
        <v>4.7659120099999997E-3</v>
      </c>
      <c r="F8103" s="45">
        <v>9.8575344999999996E-4</v>
      </c>
      <c r="G8103" s="45">
        <v>7.8145994000000001E-4</v>
      </c>
      <c r="H8103" s="45">
        <v>2.9986981300000001E-3</v>
      </c>
    </row>
    <row r="8104" spans="1:8" x14ac:dyDescent="0.35">
      <c r="A8104" s="45" t="s">
        <v>60</v>
      </c>
      <c r="B8104" s="45" t="s">
        <v>73</v>
      </c>
      <c r="C8104" s="45" t="s">
        <v>75</v>
      </c>
      <c r="D8104" s="45">
        <v>827</v>
      </c>
      <c r="E8104" s="45">
        <v>4.4125490199999999E-3</v>
      </c>
      <c r="F8104" s="45">
        <v>9.4511317999999996E-4</v>
      </c>
      <c r="G8104" s="45">
        <v>7.3536632000000002E-4</v>
      </c>
      <c r="H8104" s="45">
        <v>2.73206904E-3</v>
      </c>
    </row>
    <row r="8105" spans="1:8" x14ac:dyDescent="0.35">
      <c r="A8105" s="45" t="s">
        <v>60</v>
      </c>
      <c r="B8105" s="45" t="s">
        <v>72</v>
      </c>
      <c r="C8105" s="45" t="s">
        <v>76</v>
      </c>
      <c r="D8105" s="45">
        <v>8548</v>
      </c>
      <c r="E8105" s="45">
        <v>6.2115174499999997E-3</v>
      </c>
      <c r="F8105" s="45">
        <v>8.4742292000000003E-4</v>
      </c>
      <c r="G8105" s="45">
        <v>1.4486911900000001E-3</v>
      </c>
      <c r="H8105" s="45">
        <v>3.9152105999999999E-3</v>
      </c>
    </row>
    <row r="8106" spans="1:8" x14ac:dyDescent="0.35">
      <c r="A8106" s="45" t="s">
        <v>60</v>
      </c>
      <c r="B8106" s="45" t="s">
        <v>73</v>
      </c>
      <c r="C8106" s="45" t="s">
        <v>76</v>
      </c>
      <c r="D8106" s="45">
        <v>1230</v>
      </c>
      <c r="E8106" s="45">
        <v>5.7948281299999996E-3</v>
      </c>
      <c r="F8106" s="45">
        <v>8.0208310000000002E-4</v>
      </c>
      <c r="G8106" s="45">
        <v>1.50024442E-3</v>
      </c>
      <c r="H8106" s="45">
        <v>3.4922743000000002E-3</v>
      </c>
    </row>
    <row r="8107" spans="1:8" x14ac:dyDescent="0.35">
      <c r="A8107" s="45" t="s">
        <v>61</v>
      </c>
      <c r="B8107" s="45" t="s">
        <v>72</v>
      </c>
      <c r="C8107" s="45" t="s">
        <v>75</v>
      </c>
      <c r="D8107" s="45">
        <v>4893</v>
      </c>
      <c r="E8107" s="45">
        <v>5.0653685600000001E-3</v>
      </c>
      <c r="F8107" s="45">
        <v>1.10387973E-3</v>
      </c>
      <c r="G8107" s="45">
        <v>8.0065932999999999E-4</v>
      </c>
      <c r="H8107" s="45">
        <v>3.1608290099999999E-3</v>
      </c>
    </row>
    <row r="8108" spans="1:8" x14ac:dyDescent="0.35">
      <c r="A8108" s="45" t="s">
        <v>61</v>
      </c>
      <c r="B8108" s="45" t="s">
        <v>73</v>
      </c>
      <c r="C8108" s="45" t="s">
        <v>75</v>
      </c>
      <c r="D8108" s="45">
        <v>783</v>
      </c>
      <c r="E8108" s="45">
        <v>4.7791167600000004E-3</v>
      </c>
      <c r="F8108" s="45">
        <v>1.07177676E-3</v>
      </c>
      <c r="G8108" s="45">
        <v>7.6779101000000005E-4</v>
      </c>
      <c r="H8108" s="45">
        <v>2.9395484999999999E-3</v>
      </c>
    </row>
    <row r="8109" spans="1:8" x14ac:dyDescent="0.35">
      <c r="A8109" s="45" t="s">
        <v>61</v>
      </c>
      <c r="B8109" s="45" t="s">
        <v>72</v>
      </c>
      <c r="C8109" s="45" t="s">
        <v>76</v>
      </c>
      <c r="D8109" s="45">
        <v>8098</v>
      </c>
      <c r="E8109" s="45">
        <v>6.46098149E-3</v>
      </c>
      <c r="F8109" s="45">
        <v>9.5569983999999996E-4</v>
      </c>
      <c r="G8109" s="45">
        <v>1.42850605E-3</v>
      </c>
      <c r="H8109" s="45">
        <v>4.0765492900000002E-3</v>
      </c>
    </row>
    <row r="8110" spans="1:8" x14ac:dyDescent="0.35">
      <c r="A8110" s="45" t="s">
        <v>61</v>
      </c>
      <c r="B8110" s="45" t="s">
        <v>73</v>
      </c>
      <c r="C8110" s="45" t="s">
        <v>76</v>
      </c>
      <c r="D8110" s="45">
        <v>1199</v>
      </c>
      <c r="E8110" s="45">
        <v>5.9568445799999996E-3</v>
      </c>
      <c r="F8110" s="45">
        <v>8.5934822E-4</v>
      </c>
      <c r="G8110" s="45">
        <v>1.44542689E-3</v>
      </c>
      <c r="H8110" s="45">
        <v>3.65176976E-3</v>
      </c>
    </row>
    <row r="8111" spans="1:8" x14ac:dyDescent="0.35">
      <c r="A8111" s="45" t="s">
        <v>63</v>
      </c>
      <c r="B8111" s="45" t="s">
        <v>72</v>
      </c>
      <c r="C8111" s="45" t="s">
        <v>75</v>
      </c>
      <c r="D8111" s="45">
        <v>5132</v>
      </c>
      <c r="E8111" s="45">
        <v>5.00315489E-3</v>
      </c>
      <c r="F8111" s="45">
        <v>1.09729957E-3</v>
      </c>
      <c r="G8111" s="45">
        <v>7.7524848000000001E-4</v>
      </c>
      <c r="H8111" s="45">
        <v>3.13060637E-3</v>
      </c>
    </row>
    <row r="8112" spans="1:8" x14ac:dyDescent="0.35">
      <c r="A8112" s="45" t="s">
        <v>63</v>
      </c>
      <c r="B8112" s="45" t="s">
        <v>73</v>
      </c>
      <c r="C8112" s="45" t="s">
        <v>75</v>
      </c>
      <c r="D8112" s="45">
        <v>747</v>
      </c>
      <c r="E8112" s="45">
        <v>4.6422725599999997E-3</v>
      </c>
      <c r="F8112" s="45">
        <v>1.04553994E-3</v>
      </c>
      <c r="G8112" s="45">
        <v>6.9700073000000004E-4</v>
      </c>
      <c r="H8112" s="45">
        <v>2.8997314100000001E-3</v>
      </c>
    </row>
    <row r="8113" spans="1:8" x14ac:dyDescent="0.35">
      <c r="A8113" s="45" t="s">
        <v>63</v>
      </c>
      <c r="B8113" s="45" t="s">
        <v>72</v>
      </c>
      <c r="C8113" s="45" t="s">
        <v>76</v>
      </c>
      <c r="D8113" s="45">
        <v>8418</v>
      </c>
      <c r="E8113" s="45">
        <v>6.4520029599999997E-3</v>
      </c>
      <c r="F8113" s="45">
        <v>1.0087879699999999E-3</v>
      </c>
      <c r="G8113" s="45">
        <v>1.3504458899999999E-3</v>
      </c>
      <c r="H8113" s="45">
        <v>4.09256788E-3</v>
      </c>
    </row>
    <row r="8114" spans="1:8" x14ac:dyDescent="0.35">
      <c r="A8114" s="45" t="s">
        <v>63</v>
      </c>
      <c r="B8114" s="45" t="s">
        <v>73</v>
      </c>
      <c r="C8114" s="45" t="s">
        <v>76</v>
      </c>
      <c r="D8114" s="45">
        <v>1178</v>
      </c>
      <c r="E8114" s="45">
        <v>6.1422075899999996E-3</v>
      </c>
      <c r="F8114" s="45">
        <v>9.9491816999999999E-4</v>
      </c>
      <c r="G8114" s="45">
        <v>1.41397236E-3</v>
      </c>
      <c r="H8114" s="45">
        <v>3.7331102599999998E-3</v>
      </c>
    </row>
    <row r="8115" spans="1:8" x14ac:dyDescent="0.35">
      <c r="A8115" s="45" t="s">
        <v>64</v>
      </c>
      <c r="B8115" s="45" t="s">
        <v>72</v>
      </c>
      <c r="C8115" s="45" t="s">
        <v>75</v>
      </c>
      <c r="D8115" s="45">
        <v>5297</v>
      </c>
      <c r="E8115" s="45">
        <v>5.0137042299999999E-3</v>
      </c>
      <c r="F8115" s="45">
        <v>1.11374164E-3</v>
      </c>
      <c r="G8115" s="45">
        <v>7.3408272999999995E-4</v>
      </c>
      <c r="H8115" s="45">
        <v>3.1658793800000001E-3</v>
      </c>
    </row>
    <row r="8116" spans="1:8" x14ac:dyDescent="0.35">
      <c r="A8116" s="45" t="s">
        <v>64</v>
      </c>
      <c r="B8116" s="45" t="s">
        <v>73</v>
      </c>
      <c r="C8116" s="45" t="s">
        <v>75</v>
      </c>
      <c r="D8116" s="45">
        <v>642</v>
      </c>
      <c r="E8116" s="45">
        <v>4.5820711099999996E-3</v>
      </c>
      <c r="F8116" s="45">
        <v>1.0719356900000001E-3</v>
      </c>
      <c r="G8116" s="45">
        <v>6.7944475999999997E-4</v>
      </c>
      <c r="H8116" s="45">
        <v>2.8306901600000001E-3</v>
      </c>
    </row>
    <row r="8117" spans="1:8" x14ac:dyDescent="0.35">
      <c r="A8117" s="45" t="s">
        <v>64</v>
      </c>
      <c r="B8117" s="45" t="s">
        <v>72</v>
      </c>
      <c r="C8117" s="45" t="s">
        <v>76</v>
      </c>
      <c r="D8117" s="45">
        <v>8322</v>
      </c>
      <c r="E8117" s="45">
        <v>6.5121660299999997E-3</v>
      </c>
      <c r="F8117" s="45">
        <v>1.00201667E-3</v>
      </c>
      <c r="G8117" s="45">
        <v>1.32113261E-3</v>
      </c>
      <c r="H8117" s="45">
        <v>4.1888312900000002E-3</v>
      </c>
    </row>
    <row r="8118" spans="1:8" x14ac:dyDescent="0.35">
      <c r="A8118" s="45" t="s">
        <v>64</v>
      </c>
      <c r="B8118" s="45" t="s">
        <v>73</v>
      </c>
      <c r="C8118" s="45" t="s">
        <v>76</v>
      </c>
      <c r="D8118" s="45">
        <v>1058</v>
      </c>
      <c r="E8118" s="45">
        <v>6.3058244299999998E-3</v>
      </c>
      <c r="F8118" s="45">
        <v>9.6662093000000004E-4</v>
      </c>
      <c r="G8118" s="45">
        <v>1.4841833200000001E-3</v>
      </c>
      <c r="H8118" s="45">
        <v>3.8548775000000002E-3</v>
      </c>
    </row>
    <row r="8119" spans="1:8" x14ac:dyDescent="0.35">
      <c r="A8119" s="45" t="s">
        <v>65</v>
      </c>
      <c r="B8119" s="45" t="s">
        <v>72</v>
      </c>
      <c r="C8119" s="45" t="s">
        <v>75</v>
      </c>
      <c r="D8119" s="45">
        <v>5224</v>
      </c>
      <c r="E8119" s="45">
        <v>4.9129859399999996E-3</v>
      </c>
      <c r="F8119" s="45">
        <v>1.0644246400000001E-3</v>
      </c>
      <c r="G8119" s="45">
        <v>7.0335296000000004E-4</v>
      </c>
      <c r="H8119" s="45">
        <v>3.1452078600000002E-3</v>
      </c>
    </row>
    <row r="8120" spans="1:8" x14ac:dyDescent="0.35">
      <c r="A8120" s="45" t="s">
        <v>65</v>
      </c>
      <c r="B8120" s="45" t="s">
        <v>73</v>
      </c>
      <c r="C8120" s="45" t="s">
        <v>75</v>
      </c>
      <c r="D8120" s="45">
        <v>706</v>
      </c>
      <c r="E8120" s="45">
        <v>4.4365259599999998E-3</v>
      </c>
      <c r="F8120" s="45">
        <v>1.0253381299999999E-3</v>
      </c>
      <c r="G8120" s="45">
        <v>6.4957418000000002E-4</v>
      </c>
      <c r="H8120" s="45">
        <v>2.7616131900000001E-3</v>
      </c>
    </row>
    <row r="8121" spans="1:8" x14ac:dyDescent="0.35">
      <c r="A8121" s="45" t="s">
        <v>65</v>
      </c>
      <c r="B8121" s="45" t="s">
        <v>72</v>
      </c>
      <c r="C8121" s="45" t="s">
        <v>76</v>
      </c>
      <c r="D8121" s="45">
        <v>8089</v>
      </c>
      <c r="E8121" s="45">
        <v>6.5605752799999997E-3</v>
      </c>
      <c r="F8121" s="45">
        <v>9.7940480999999992E-4</v>
      </c>
      <c r="G8121" s="45">
        <v>1.30730781E-3</v>
      </c>
      <c r="H8121" s="45">
        <v>4.2736962099999996E-3</v>
      </c>
    </row>
    <row r="8122" spans="1:8" x14ac:dyDescent="0.35">
      <c r="A8122" s="45" t="s">
        <v>65</v>
      </c>
      <c r="B8122" s="45" t="s">
        <v>73</v>
      </c>
      <c r="C8122" s="45" t="s">
        <v>76</v>
      </c>
      <c r="D8122" s="45">
        <v>1151</v>
      </c>
      <c r="E8122" s="45">
        <v>6.1701577600000003E-3</v>
      </c>
      <c r="F8122" s="45">
        <v>9.3746959000000005E-4</v>
      </c>
      <c r="G8122" s="45">
        <v>1.3795770999999999E-3</v>
      </c>
      <c r="H8122" s="45">
        <v>3.8529094700000001E-3</v>
      </c>
    </row>
    <row r="8123" spans="1:8" x14ac:dyDescent="0.35">
      <c r="A8123" s="45" t="s">
        <v>66</v>
      </c>
      <c r="B8123" s="45" t="s">
        <v>72</v>
      </c>
      <c r="C8123" s="45" t="s">
        <v>75</v>
      </c>
      <c r="D8123" s="45">
        <v>4864</v>
      </c>
      <c r="E8123" s="45">
        <v>4.9739485700000001E-3</v>
      </c>
      <c r="F8123" s="45">
        <v>1.02081929E-3</v>
      </c>
      <c r="G8123" s="45">
        <v>7.1072024999999995E-4</v>
      </c>
      <c r="H8123" s="45">
        <v>3.2424085599999999E-3</v>
      </c>
    </row>
    <row r="8124" spans="1:8" x14ac:dyDescent="0.35">
      <c r="A8124" s="45" t="s">
        <v>66</v>
      </c>
      <c r="B8124" s="45" t="s">
        <v>73</v>
      </c>
      <c r="C8124" s="45" t="s">
        <v>75</v>
      </c>
      <c r="D8124" s="45">
        <v>666</v>
      </c>
      <c r="E8124" s="45">
        <v>4.5127764399999996E-3</v>
      </c>
      <c r="F8124" s="45">
        <v>9.6278545999999997E-4</v>
      </c>
      <c r="G8124" s="45">
        <v>6.3648692999999999E-4</v>
      </c>
      <c r="H8124" s="45">
        <v>2.91350355E-3</v>
      </c>
    </row>
    <row r="8125" spans="1:8" x14ac:dyDescent="0.35">
      <c r="A8125" s="45" t="s">
        <v>66</v>
      </c>
      <c r="B8125" s="45" t="s">
        <v>72</v>
      </c>
      <c r="C8125" s="45" t="s">
        <v>76</v>
      </c>
      <c r="D8125" s="45">
        <v>8076</v>
      </c>
      <c r="E8125" s="45">
        <v>6.6486675699999999E-3</v>
      </c>
      <c r="F8125" s="45">
        <v>9.780333799999999E-4</v>
      </c>
      <c r="G8125" s="45">
        <v>1.2859831499999999E-3</v>
      </c>
      <c r="H8125" s="45">
        <v>4.38445994E-3</v>
      </c>
    </row>
    <row r="8126" spans="1:8" x14ac:dyDescent="0.35">
      <c r="A8126" s="45" t="s">
        <v>66</v>
      </c>
      <c r="B8126" s="45" t="s">
        <v>73</v>
      </c>
      <c r="C8126" s="45" t="s">
        <v>76</v>
      </c>
      <c r="D8126" s="45">
        <v>1027</v>
      </c>
      <c r="E8126" s="45">
        <v>6.1504198799999998E-3</v>
      </c>
      <c r="F8126" s="45">
        <v>9.3363420999999995E-4</v>
      </c>
      <c r="G8126" s="45">
        <v>1.39840036E-3</v>
      </c>
      <c r="H8126" s="45">
        <v>3.8181143799999998E-3</v>
      </c>
    </row>
    <row r="8127" spans="1:8" x14ac:dyDescent="0.35">
      <c r="A8127" s="45" t="s">
        <v>67</v>
      </c>
      <c r="B8127" s="45" t="s">
        <v>72</v>
      </c>
      <c r="C8127" s="45" t="s">
        <v>75</v>
      </c>
      <c r="D8127" s="45">
        <v>4548</v>
      </c>
      <c r="E8127" s="45">
        <v>4.9513367300000003E-3</v>
      </c>
      <c r="F8127" s="45">
        <v>1.0280182800000001E-3</v>
      </c>
      <c r="G8127" s="45">
        <v>6.8398986999999997E-4</v>
      </c>
      <c r="H8127" s="45">
        <v>3.2393280900000002E-3</v>
      </c>
    </row>
    <row r="8128" spans="1:8" x14ac:dyDescent="0.35">
      <c r="A8128" s="45" t="s">
        <v>67</v>
      </c>
      <c r="B8128" s="45" t="s">
        <v>73</v>
      </c>
      <c r="C8128" s="45" t="s">
        <v>75</v>
      </c>
      <c r="D8128" s="45">
        <v>593</v>
      </c>
      <c r="E8128" s="45">
        <v>4.4808254399999999E-3</v>
      </c>
      <c r="F8128" s="45">
        <v>9.9185694000000009E-4</v>
      </c>
      <c r="G8128" s="45">
        <v>6.3766683999999995E-4</v>
      </c>
      <c r="H8128" s="45">
        <v>2.8513012100000001E-3</v>
      </c>
    </row>
    <row r="8129" spans="1:8" x14ac:dyDescent="0.35">
      <c r="A8129" s="45" t="s">
        <v>67</v>
      </c>
      <c r="B8129" s="45" t="s">
        <v>72</v>
      </c>
      <c r="C8129" s="45" t="s">
        <v>76</v>
      </c>
      <c r="D8129" s="45">
        <v>7643</v>
      </c>
      <c r="E8129" s="45">
        <v>6.6620598099999999E-3</v>
      </c>
      <c r="F8129" s="45">
        <v>9.6590114E-4</v>
      </c>
      <c r="G8129" s="45">
        <v>1.2840344699999999E-3</v>
      </c>
      <c r="H8129" s="45">
        <v>4.4119253400000001E-3</v>
      </c>
    </row>
    <row r="8130" spans="1:8" x14ac:dyDescent="0.35">
      <c r="A8130" s="45" t="s">
        <v>67</v>
      </c>
      <c r="B8130" s="45" t="s">
        <v>73</v>
      </c>
      <c r="C8130" s="45" t="s">
        <v>76</v>
      </c>
      <c r="D8130" s="45">
        <v>998</v>
      </c>
      <c r="E8130" s="45">
        <v>6.3173450999999999E-3</v>
      </c>
      <c r="F8130" s="45">
        <v>9.6009123E-4</v>
      </c>
      <c r="G8130" s="45">
        <v>1.4072587299999999E-3</v>
      </c>
      <c r="H8130" s="45">
        <v>3.9498670799999998E-3</v>
      </c>
    </row>
    <row r="8131" spans="1:8" x14ac:dyDescent="0.35">
      <c r="A8131" s="45" t="s">
        <v>68</v>
      </c>
      <c r="B8131" s="45" t="s">
        <v>72</v>
      </c>
      <c r="C8131" s="45" t="s">
        <v>75</v>
      </c>
      <c r="D8131" s="45">
        <v>3835</v>
      </c>
      <c r="E8131" s="45">
        <v>4.8562156499999997E-3</v>
      </c>
      <c r="F8131" s="45">
        <v>9.8922244000000008E-4</v>
      </c>
      <c r="G8131" s="45">
        <v>6.8078468000000003E-4</v>
      </c>
      <c r="H8131" s="45">
        <v>3.1862080500000001E-3</v>
      </c>
    </row>
    <row r="8132" spans="1:8" x14ac:dyDescent="0.35">
      <c r="A8132" s="45" t="s">
        <v>68</v>
      </c>
      <c r="B8132" s="45" t="s">
        <v>73</v>
      </c>
      <c r="C8132" s="45" t="s">
        <v>75</v>
      </c>
      <c r="D8132" s="45">
        <v>463</v>
      </c>
      <c r="E8132" s="45">
        <v>4.3960980699999999E-3</v>
      </c>
      <c r="F8132" s="45">
        <v>9.7477176999999999E-4</v>
      </c>
      <c r="G8132" s="45">
        <v>6.4972277E-4</v>
      </c>
      <c r="H8132" s="45">
        <v>2.77160303E-3</v>
      </c>
    </row>
    <row r="8133" spans="1:8" x14ac:dyDescent="0.35">
      <c r="A8133" s="45" t="s">
        <v>68</v>
      </c>
      <c r="B8133" s="45" t="s">
        <v>72</v>
      </c>
      <c r="C8133" s="45" t="s">
        <v>76</v>
      </c>
      <c r="D8133" s="45">
        <v>6506</v>
      </c>
      <c r="E8133" s="45">
        <v>6.70439157E-3</v>
      </c>
      <c r="F8133" s="45">
        <v>9.2536886000000001E-4</v>
      </c>
      <c r="G8133" s="45">
        <v>1.3324806E-3</v>
      </c>
      <c r="H8133" s="45">
        <v>4.4462854600000002E-3</v>
      </c>
    </row>
    <row r="8134" spans="1:8" x14ac:dyDescent="0.35">
      <c r="A8134" s="45" t="s">
        <v>68</v>
      </c>
      <c r="B8134" s="45" t="s">
        <v>73</v>
      </c>
      <c r="C8134" s="45" t="s">
        <v>76</v>
      </c>
      <c r="D8134" s="45">
        <v>789</v>
      </c>
      <c r="E8134" s="45">
        <v>6.2474179600000004E-3</v>
      </c>
      <c r="F8134" s="45">
        <v>9.9381518000000004E-4</v>
      </c>
      <c r="G8134" s="45">
        <v>1.4542403699999999E-3</v>
      </c>
      <c r="H8134" s="45">
        <v>3.7992005799999998E-3</v>
      </c>
    </row>
    <row r="8135" spans="1:8" x14ac:dyDescent="0.35">
      <c r="A8135" s="45" t="s">
        <v>165</v>
      </c>
      <c r="B8135" s="45" t="s">
        <v>72</v>
      </c>
      <c r="C8135" s="45" t="s">
        <v>75</v>
      </c>
      <c r="D8135" s="45">
        <v>4055</v>
      </c>
      <c r="E8135" s="45">
        <v>4.9650349199999999E-3</v>
      </c>
      <c r="F8135" s="45">
        <v>9.9914918000000011E-4</v>
      </c>
      <c r="G8135" s="45">
        <v>6.5954787000000001E-4</v>
      </c>
      <c r="H8135" s="45">
        <v>3.3063373900000001E-3</v>
      </c>
    </row>
    <row r="8136" spans="1:8" x14ac:dyDescent="0.35">
      <c r="A8136" s="45" t="s">
        <v>165</v>
      </c>
      <c r="B8136" s="45" t="s">
        <v>73</v>
      </c>
      <c r="C8136" s="45" t="s">
        <v>75</v>
      </c>
      <c r="D8136" s="45">
        <v>519</v>
      </c>
      <c r="E8136" s="45">
        <v>4.57675437E-3</v>
      </c>
      <c r="F8136" s="45">
        <v>1.0044688200000001E-3</v>
      </c>
      <c r="G8136" s="45">
        <v>6.0901015000000005E-4</v>
      </c>
      <c r="H8136" s="45">
        <v>2.9632749299999999E-3</v>
      </c>
    </row>
    <row r="8137" spans="1:8" x14ac:dyDescent="0.35">
      <c r="A8137" s="45" t="s">
        <v>165</v>
      </c>
      <c r="B8137" s="45" t="s">
        <v>72</v>
      </c>
      <c r="C8137" s="45" t="s">
        <v>76</v>
      </c>
      <c r="D8137" s="45">
        <v>7109</v>
      </c>
      <c r="E8137" s="45">
        <v>6.8440563299999998E-3</v>
      </c>
      <c r="F8137" s="45">
        <v>9.5956685999999995E-4</v>
      </c>
      <c r="G8137" s="45">
        <v>1.30979127E-3</v>
      </c>
      <c r="H8137" s="45">
        <v>4.5744909500000002E-3</v>
      </c>
    </row>
    <row r="8138" spans="1:8" x14ac:dyDescent="0.35">
      <c r="A8138" s="45" t="s">
        <v>165</v>
      </c>
      <c r="B8138" s="45" t="s">
        <v>73</v>
      </c>
      <c r="C8138" s="45" t="s">
        <v>76</v>
      </c>
      <c r="D8138" s="45">
        <v>914</v>
      </c>
      <c r="E8138" s="45">
        <v>6.4871163199999998E-3</v>
      </c>
      <c r="F8138" s="45">
        <v>9.5103660999999999E-4</v>
      </c>
      <c r="G8138" s="45">
        <v>1.34080685E-3</v>
      </c>
      <c r="H8138" s="45">
        <v>4.1950697699999996E-3</v>
      </c>
    </row>
    <row r="8139" spans="1:8" x14ac:dyDescent="0.35">
      <c r="A8139" s="45" t="s">
        <v>166</v>
      </c>
      <c r="B8139" s="45" t="s">
        <v>72</v>
      </c>
      <c r="C8139" s="45" t="s">
        <v>75</v>
      </c>
      <c r="D8139" s="45">
        <v>4334</v>
      </c>
      <c r="E8139" s="45">
        <v>5.0975221500000004E-3</v>
      </c>
      <c r="F8139" s="45">
        <v>1.0613695999999999E-3</v>
      </c>
      <c r="G8139" s="45">
        <v>6.5835199E-4</v>
      </c>
      <c r="H8139" s="45">
        <v>3.37659033E-3</v>
      </c>
    </row>
    <row r="8140" spans="1:8" x14ac:dyDescent="0.35">
      <c r="A8140" s="45" t="s">
        <v>166</v>
      </c>
      <c r="B8140" s="45" t="s">
        <v>73</v>
      </c>
      <c r="C8140" s="45" t="s">
        <v>75</v>
      </c>
      <c r="D8140" s="45">
        <v>514</v>
      </c>
      <c r="E8140" s="45">
        <v>4.6060083800000002E-3</v>
      </c>
      <c r="F8140" s="45">
        <v>1.0384238800000001E-3</v>
      </c>
      <c r="G8140" s="45">
        <v>6.1855970999999995E-4</v>
      </c>
      <c r="H8140" s="45">
        <v>2.9480110199999999E-3</v>
      </c>
    </row>
    <row r="8141" spans="1:8" x14ac:dyDescent="0.35">
      <c r="A8141" s="45" t="s">
        <v>166</v>
      </c>
      <c r="B8141" s="45" t="s">
        <v>72</v>
      </c>
      <c r="C8141" s="45" t="s">
        <v>76</v>
      </c>
      <c r="D8141" s="45">
        <v>7331</v>
      </c>
      <c r="E8141" s="45">
        <v>6.9477786000000001E-3</v>
      </c>
      <c r="F8141" s="45">
        <v>9.6040476999999995E-4</v>
      </c>
      <c r="G8141" s="45">
        <v>1.24443454E-3</v>
      </c>
      <c r="H8141" s="45">
        <v>4.7424320100000004E-3</v>
      </c>
    </row>
    <row r="8142" spans="1:8" x14ac:dyDescent="0.35">
      <c r="A8142" s="45" t="s">
        <v>166</v>
      </c>
      <c r="B8142" s="45" t="s">
        <v>73</v>
      </c>
      <c r="C8142" s="45" t="s">
        <v>76</v>
      </c>
      <c r="D8142" s="45">
        <v>965</v>
      </c>
      <c r="E8142" s="45">
        <v>6.4579133099999997E-3</v>
      </c>
      <c r="F8142" s="45">
        <v>9.6462988E-4</v>
      </c>
      <c r="G8142" s="45">
        <v>1.2347075900000001E-3</v>
      </c>
      <c r="H8142" s="45">
        <v>4.2580356500000003E-3</v>
      </c>
    </row>
    <row r="8143" spans="1:8" x14ac:dyDescent="0.35">
      <c r="A8143" s="45" t="s">
        <v>171</v>
      </c>
      <c r="B8143" s="45" t="s">
        <v>72</v>
      </c>
      <c r="C8143" s="45" t="s">
        <v>75</v>
      </c>
      <c r="D8143" s="45">
        <v>4096</v>
      </c>
      <c r="E8143" s="45">
        <v>5.0404779300000004E-3</v>
      </c>
      <c r="F8143" s="45">
        <v>1.0358482999999999E-3</v>
      </c>
      <c r="G8143" s="45">
        <v>6.3813362000000005E-4</v>
      </c>
      <c r="H8143" s="45">
        <v>3.3649639999999998E-3</v>
      </c>
    </row>
    <row r="8144" spans="1:8" x14ac:dyDescent="0.35">
      <c r="A8144" s="45" t="s">
        <v>171</v>
      </c>
      <c r="B8144" s="45" t="s">
        <v>73</v>
      </c>
      <c r="C8144" s="45" t="s">
        <v>75</v>
      </c>
      <c r="D8144" s="45">
        <v>496</v>
      </c>
      <c r="E8144" s="45">
        <v>4.6203654700000003E-3</v>
      </c>
      <c r="F8144" s="45">
        <v>1.03720946E-3</v>
      </c>
      <c r="G8144" s="45">
        <v>6.4112410999999996E-4</v>
      </c>
      <c r="H8144" s="45">
        <v>2.94091133E-3</v>
      </c>
    </row>
    <row r="8145" spans="1:8" x14ac:dyDescent="0.35">
      <c r="A8145" s="45" t="s">
        <v>171</v>
      </c>
      <c r="B8145" s="45" t="s">
        <v>72</v>
      </c>
      <c r="C8145" s="45" t="s">
        <v>76</v>
      </c>
      <c r="D8145" s="45">
        <v>7378</v>
      </c>
      <c r="E8145" s="45">
        <v>7.0672301100000003E-3</v>
      </c>
      <c r="F8145" s="45">
        <v>9.6935904999999995E-4</v>
      </c>
      <c r="G8145" s="45">
        <v>1.2439413299999999E-3</v>
      </c>
      <c r="H8145" s="45">
        <v>4.8531997800000002E-3</v>
      </c>
    </row>
    <row r="8146" spans="1:8" x14ac:dyDescent="0.35">
      <c r="A8146" s="45" t="s">
        <v>171</v>
      </c>
      <c r="B8146" s="45" t="s">
        <v>73</v>
      </c>
      <c r="C8146" s="45" t="s">
        <v>76</v>
      </c>
      <c r="D8146" s="45">
        <v>903</v>
      </c>
      <c r="E8146" s="45">
        <v>6.4940422500000001E-3</v>
      </c>
      <c r="F8146" s="45">
        <v>1.01349388E-3</v>
      </c>
      <c r="G8146" s="45">
        <v>1.2566263200000001E-3</v>
      </c>
      <c r="H8146" s="45">
        <v>4.2234345200000004E-3</v>
      </c>
    </row>
    <row r="8147" spans="1:8" x14ac:dyDescent="0.35">
      <c r="A8147" s="45" t="s">
        <v>173</v>
      </c>
      <c r="B8147" s="45" t="s">
        <v>72</v>
      </c>
      <c r="C8147" s="45" t="s">
        <v>75</v>
      </c>
      <c r="D8147" s="45">
        <v>4154</v>
      </c>
      <c r="E8147" s="45">
        <v>5.0141065300000004E-3</v>
      </c>
      <c r="F8147" s="45">
        <v>9.9245014000000006E-4</v>
      </c>
      <c r="G8147" s="45">
        <v>6.3964985000000002E-4</v>
      </c>
      <c r="H8147" s="45">
        <v>3.38044297E-3</v>
      </c>
    </row>
    <row r="8148" spans="1:8" x14ac:dyDescent="0.35">
      <c r="A8148" s="45" t="s">
        <v>173</v>
      </c>
      <c r="B8148" s="45" t="s">
        <v>73</v>
      </c>
      <c r="C8148" s="45" t="s">
        <v>75</v>
      </c>
      <c r="D8148" s="45">
        <v>444</v>
      </c>
      <c r="E8148" s="45">
        <v>4.6553321600000001E-3</v>
      </c>
      <c r="F8148" s="45">
        <v>1.03447173E-3</v>
      </c>
      <c r="G8148" s="45">
        <v>6.0002687000000002E-4</v>
      </c>
      <c r="H8148" s="45">
        <v>3.01986859E-3</v>
      </c>
    </row>
    <row r="8149" spans="1:8" x14ac:dyDescent="0.35">
      <c r="A8149" s="45" t="s">
        <v>173</v>
      </c>
      <c r="B8149" s="45" t="s">
        <v>72</v>
      </c>
      <c r="C8149" s="45" t="s">
        <v>76</v>
      </c>
      <c r="D8149" s="45">
        <v>7257</v>
      </c>
      <c r="E8149" s="45">
        <v>7.0717797499999999E-3</v>
      </c>
      <c r="F8149" s="45">
        <v>9.5782495999999998E-4</v>
      </c>
      <c r="G8149" s="45">
        <v>1.24608751E-3</v>
      </c>
      <c r="H8149" s="45">
        <v>4.8672160900000002E-3</v>
      </c>
    </row>
    <row r="8150" spans="1:8" x14ac:dyDescent="0.35">
      <c r="A8150" s="45" t="s">
        <v>173</v>
      </c>
      <c r="B8150" s="45" t="s">
        <v>73</v>
      </c>
      <c r="C8150" s="45" t="s">
        <v>76</v>
      </c>
      <c r="D8150" s="45">
        <v>862</v>
      </c>
      <c r="E8150" s="45">
        <v>6.6190408499999997E-3</v>
      </c>
      <c r="F8150" s="45">
        <v>9.8633376000000004E-4</v>
      </c>
      <c r="G8150" s="45">
        <v>1.27396695E-3</v>
      </c>
      <c r="H8150" s="45">
        <v>4.3583368500000001E-3</v>
      </c>
    </row>
    <row r="8151" spans="1:8" x14ac:dyDescent="0.35">
      <c r="A8151" s="45" t="s">
        <v>191</v>
      </c>
      <c r="B8151" s="45" t="s">
        <v>72</v>
      </c>
      <c r="C8151" s="45" t="s">
        <v>75</v>
      </c>
      <c r="D8151" s="45">
        <v>3528</v>
      </c>
      <c r="E8151" s="45">
        <v>5.1570863200000004E-3</v>
      </c>
      <c r="F8151" s="45">
        <v>1.01208495E-3</v>
      </c>
      <c r="G8151" s="45">
        <v>6.4316134E-4</v>
      </c>
      <c r="H8151" s="45">
        <v>3.4999728600000001E-3</v>
      </c>
    </row>
    <row r="8152" spans="1:8" x14ac:dyDescent="0.35">
      <c r="A8152" s="45" t="s">
        <v>191</v>
      </c>
      <c r="B8152" s="45" t="s">
        <v>73</v>
      </c>
      <c r="C8152" s="45" t="s">
        <v>75</v>
      </c>
      <c r="D8152" s="45">
        <v>338</v>
      </c>
      <c r="E8152" s="45">
        <v>4.6531541999999997E-3</v>
      </c>
      <c r="F8152" s="45">
        <v>1.1048101800000001E-3</v>
      </c>
      <c r="G8152" s="45">
        <v>6.1417901999999999E-4</v>
      </c>
      <c r="H8152" s="45">
        <v>2.9327263000000002E-3</v>
      </c>
    </row>
    <row r="8153" spans="1:8" x14ac:dyDescent="0.35">
      <c r="A8153" s="45" t="s">
        <v>191</v>
      </c>
      <c r="B8153" s="45" t="s">
        <v>72</v>
      </c>
      <c r="C8153" s="45" t="s">
        <v>76</v>
      </c>
      <c r="D8153" s="45">
        <v>5923</v>
      </c>
      <c r="E8153" s="45">
        <v>7.2303646800000003E-3</v>
      </c>
      <c r="F8153" s="45">
        <v>9.5594441000000001E-4</v>
      </c>
      <c r="G8153" s="45">
        <v>1.2468595399999999E-3</v>
      </c>
      <c r="H8153" s="45">
        <v>5.02692907E-3</v>
      </c>
    </row>
    <row r="8154" spans="1:8" x14ac:dyDescent="0.35">
      <c r="A8154" s="45" t="s">
        <v>191</v>
      </c>
      <c r="B8154" s="45" t="s">
        <v>73</v>
      </c>
      <c r="C8154" s="45" t="s">
        <v>76</v>
      </c>
      <c r="D8154" s="45">
        <v>684</v>
      </c>
      <c r="E8154" s="45">
        <v>6.6812524500000003E-3</v>
      </c>
      <c r="F8154" s="45">
        <v>9.8948157000000006E-4</v>
      </c>
      <c r="G8154" s="45">
        <v>1.3330657399999999E-3</v>
      </c>
      <c r="H8154" s="45">
        <v>4.3582816600000003E-3</v>
      </c>
    </row>
    <row r="8155" spans="1:8" x14ac:dyDescent="0.35">
      <c r="A8155" s="45" t="s">
        <v>7</v>
      </c>
      <c r="B8155" s="45" t="s">
        <v>74</v>
      </c>
      <c r="C8155" s="45" t="s">
        <v>75</v>
      </c>
      <c r="D8155" s="45">
        <v>57718</v>
      </c>
      <c r="E8155" s="45">
        <v>5.8004453000000001E-3</v>
      </c>
      <c r="F8155" s="45">
        <v>1.1433497499999999E-3</v>
      </c>
      <c r="G8155" s="45">
        <v>9.3487264000000005E-4</v>
      </c>
      <c r="H8155" s="45">
        <v>3.7222224199999999E-3</v>
      </c>
    </row>
    <row r="8156" spans="1:8" x14ac:dyDescent="0.35">
      <c r="A8156" s="45" t="s">
        <v>7</v>
      </c>
      <c r="B8156" s="45" t="s">
        <v>74</v>
      </c>
      <c r="C8156" s="45" t="s">
        <v>76</v>
      </c>
      <c r="D8156" s="45">
        <v>58218</v>
      </c>
      <c r="E8156" s="45">
        <v>6.1298721699999999E-3</v>
      </c>
      <c r="F8156" s="45">
        <v>8.8490848000000004E-4</v>
      </c>
      <c r="G8156" s="45">
        <v>1.5416239600000001E-3</v>
      </c>
      <c r="H8156" s="45">
        <v>3.7033392499999998E-3</v>
      </c>
    </row>
    <row r="8157" spans="1:8" x14ac:dyDescent="0.35">
      <c r="A8157" s="45" t="s">
        <v>58</v>
      </c>
      <c r="B8157" s="45" t="s">
        <v>74</v>
      </c>
      <c r="C8157" s="45" t="s">
        <v>75</v>
      </c>
      <c r="D8157" s="45">
        <v>58946</v>
      </c>
      <c r="E8157" s="45">
        <v>5.8105794099999998E-3</v>
      </c>
      <c r="F8157" s="45">
        <v>1.12825285E-3</v>
      </c>
      <c r="G8157" s="45">
        <v>8.9317127999999997E-4</v>
      </c>
      <c r="H8157" s="45">
        <v>3.7891547900000002E-3</v>
      </c>
    </row>
    <row r="8158" spans="1:8" x14ac:dyDescent="0.35">
      <c r="A8158" s="45" t="s">
        <v>58</v>
      </c>
      <c r="B8158" s="45" t="s">
        <v>74</v>
      </c>
      <c r="C8158" s="45" t="s">
        <v>76</v>
      </c>
      <c r="D8158" s="45">
        <v>60285</v>
      </c>
      <c r="E8158" s="45">
        <v>6.1553319499999997E-3</v>
      </c>
      <c r="F8158" s="45">
        <v>8.5571444000000002E-4</v>
      </c>
      <c r="G8158" s="45">
        <v>1.5414055099999999E-3</v>
      </c>
      <c r="H8158" s="45">
        <v>3.79138727E-3</v>
      </c>
    </row>
    <row r="8159" spans="1:8" x14ac:dyDescent="0.35">
      <c r="A8159" s="45" t="s">
        <v>59</v>
      </c>
      <c r="B8159" s="45" t="s">
        <v>74</v>
      </c>
      <c r="C8159" s="45" t="s">
        <v>75</v>
      </c>
      <c r="D8159" s="45">
        <v>33698</v>
      </c>
      <c r="E8159" s="45">
        <v>5.6050836200000004E-3</v>
      </c>
      <c r="F8159" s="45">
        <v>1.1423204800000001E-3</v>
      </c>
      <c r="G8159" s="45">
        <v>8.8083941999999996E-4</v>
      </c>
      <c r="H8159" s="45">
        <v>3.5819232399999998E-3</v>
      </c>
    </row>
    <row r="8160" spans="1:8" x14ac:dyDescent="0.35">
      <c r="A8160" s="45" t="s">
        <v>59</v>
      </c>
      <c r="B8160" s="45" t="s">
        <v>74</v>
      </c>
      <c r="C8160" s="45" t="s">
        <v>76</v>
      </c>
      <c r="D8160" s="45">
        <v>32802</v>
      </c>
      <c r="E8160" s="45">
        <v>6.0224454600000003E-3</v>
      </c>
      <c r="F8160" s="45">
        <v>8.9777805000000003E-4</v>
      </c>
      <c r="G8160" s="45">
        <v>1.4786902199999999E-3</v>
      </c>
      <c r="H8160" s="45">
        <v>3.64587614E-3</v>
      </c>
    </row>
    <row r="8161" spans="1:8" x14ac:dyDescent="0.35">
      <c r="A8161" s="45" t="s">
        <v>60</v>
      </c>
      <c r="B8161" s="45" t="s">
        <v>74</v>
      </c>
      <c r="C8161" s="45" t="s">
        <v>75</v>
      </c>
      <c r="D8161" s="45">
        <v>42625</v>
      </c>
      <c r="E8161" s="45">
        <v>5.8345319100000003E-3</v>
      </c>
      <c r="F8161" s="45">
        <v>1.2220875700000001E-3</v>
      </c>
      <c r="G8161" s="45">
        <v>8.6986154999999996E-4</v>
      </c>
      <c r="H8161" s="45">
        <v>3.74258231E-3</v>
      </c>
    </row>
    <row r="8162" spans="1:8" x14ac:dyDescent="0.35">
      <c r="A8162" s="45" t="s">
        <v>60</v>
      </c>
      <c r="B8162" s="45" t="s">
        <v>74</v>
      </c>
      <c r="C8162" s="45" t="s">
        <v>76</v>
      </c>
      <c r="D8162" s="45">
        <v>42272</v>
      </c>
      <c r="E8162" s="45">
        <v>6.2635550500000003E-3</v>
      </c>
      <c r="F8162" s="45">
        <v>9.2005760000000005E-4</v>
      </c>
      <c r="G8162" s="45">
        <v>1.43824165E-3</v>
      </c>
      <c r="H8162" s="45">
        <v>3.9051041800000001E-3</v>
      </c>
    </row>
    <row r="8163" spans="1:8" x14ac:dyDescent="0.35">
      <c r="A8163" s="45" t="s">
        <v>61</v>
      </c>
      <c r="B8163" s="45" t="s">
        <v>74</v>
      </c>
      <c r="C8163" s="45" t="s">
        <v>75</v>
      </c>
      <c r="D8163" s="45">
        <v>35094</v>
      </c>
      <c r="E8163" s="45">
        <v>6.0415938699999996E-3</v>
      </c>
      <c r="F8163" s="45">
        <v>1.42428136E-3</v>
      </c>
      <c r="G8163" s="45">
        <v>8.8240664999999997E-4</v>
      </c>
      <c r="H8163" s="45">
        <v>3.73490538E-3</v>
      </c>
    </row>
    <row r="8164" spans="1:8" x14ac:dyDescent="0.35">
      <c r="A8164" s="45" t="s">
        <v>61</v>
      </c>
      <c r="B8164" s="45" t="s">
        <v>74</v>
      </c>
      <c r="C8164" s="45" t="s">
        <v>76</v>
      </c>
      <c r="D8164" s="45">
        <v>35663</v>
      </c>
      <c r="E8164" s="45">
        <v>6.5329500599999998E-3</v>
      </c>
      <c r="F8164" s="45">
        <v>1.0594388899999999E-3</v>
      </c>
      <c r="G8164" s="45">
        <v>1.42610788E-3</v>
      </c>
      <c r="H8164" s="45">
        <v>4.0472600100000004E-3</v>
      </c>
    </row>
    <row r="8165" spans="1:8" x14ac:dyDescent="0.35">
      <c r="A8165" s="45" t="s">
        <v>63</v>
      </c>
      <c r="B8165" s="45" t="s">
        <v>74</v>
      </c>
      <c r="C8165" s="45" t="s">
        <v>75</v>
      </c>
      <c r="D8165" s="45">
        <v>39247</v>
      </c>
      <c r="E8165" s="45">
        <v>6.11116543E-3</v>
      </c>
      <c r="F8165" s="45">
        <v>1.3551867900000001E-3</v>
      </c>
      <c r="G8165" s="45">
        <v>8.8725087000000001E-4</v>
      </c>
      <c r="H8165" s="45">
        <v>3.8687272799999999E-3</v>
      </c>
    </row>
    <row r="8166" spans="1:8" x14ac:dyDescent="0.35">
      <c r="A8166" s="45" t="s">
        <v>63</v>
      </c>
      <c r="B8166" s="45" t="s">
        <v>74</v>
      </c>
      <c r="C8166" s="45" t="s">
        <v>76</v>
      </c>
      <c r="D8166" s="45">
        <v>38113</v>
      </c>
      <c r="E8166" s="45">
        <v>6.7354397399999998E-3</v>
      </c>
      <c r="F8166" s="45">
        <v>1.1389563100000001E-3</v>
      </c>
      <c r="G8166" s="45">
        <v>1.4383969500000001E-3</v>
      </c>
      <c r="H8166" s="45">
        <v>4.1579417599999996E-3</v>
      </c>
    </row>
    <row r="8167" spans="1:8" x14ac:dyDescent="0.35">
      <c r="A8167" s="45" t="s">
        <v>64</v>
      </c>
      <c r="B8167" s="45" t="s">
        <v>74</v>
      </c>
      <c r="C8167" s="45" t="s">
        <v>75</v>
      </c>
      <c r="D8167" s="45">
        <v>39245</v>
      </c>
      <c r="E8167" s="45">
        <v>5.9828897700000003E-3</v>
      </c>
      <c r="F8167" s="45">
        <v>1.2962526999999999E-3</v>
      </c>
      <c r="G8167" s="45">
        <v>8.3923942000000004E-4</v>
      </c>
      <c r="H8167" s="45">
        <v>3.84739716E-3</v>
      </c>
    </row>
    <row r="8168" spans="1:8" x14ac:dyDescent="0.35">
      <c r="A8168" s="45" t="s">
        <v>64</v>
      </c>
      <c r="B8168" s="45" t="s">
        <v>74</v>
      </c>
      <c r="C8168" s="45" t="s">
        <v>76</v>
      </c>
      <c r="D8168" s="45">
        <v>37166</v>
      </c>
      <c r="E8168" s="45">
        <v>6.74465207E-3</v>
      </c>
      <c r="F8168" s="45">
        <v>1.14929946E-3</v>
      </c>
      <c r="G8168" s="45">
        <v>1.42340316E-3</v>
      </c>
      <c r="H8168" s="45">
        <v>4.1718206699999996E-3</v>
      </c>
    </row>
    <row r="8169" spans="1:8" x14ac:dyDescent="0.35">
      <c r="A8169" s="45" t="s">
        <v>65</v>
      </c>
      <c r="B8169" s="45" t="s">
        <v>74</v>
      </c>
      <c r="C8169" s="45" t="s">
        <v>75</v>
      </c>
      <c r="D8169" s="45">
        <v>42294</v>
      </c>
      <c r="E8169" s="45">
        <v>5.9869083600000003E-3</v>
      </c>
      <c r="F8169" s="45">
        <v>1.2637546099999999E-3</v>
      </c>
      <c r="G8169" s="45">
        <v>8.2204116000000004E-4</v>
      </c>
      <c r="H8169" s="45">
        <v>3.90111211E-3</v>
      </c>
    </row>
    <row r="8170" spans="1:8" x14ac:dyDescent="0.35">
      <c r="A8170" s="45" t="s">
        <v>65</v>
      </c>
      <c r="B8170" s="45" t="s">
        <v>74</v>
      </c>
      <c r="C8170" s="45" t="s">
        <v>76</v>
      </c>
      <c r="D8170" s="45">
        <v>40368</v>
      </c>
      <c r="E8170" s="45">
        <v>6.7619862400000001E-3</v>
      </c>
      <c r="F8170" s="45">
        <v>1.1512757799999999E-3</v>
      </c>
      <c r="G8170" s="45">
        <v>1.3801771299999999E-3</v>
      </c>
      <c r="H8170" s="45">
        <v>4.2304023899999996E-3</v>
      </c>
    </row>
    <row r="8171" spans="1:8" x14ac:dyDescent="0.35">
      <c r="A8171" s="45" t="s">
        <v>66</v>
      </c>
      <c r="B8171" s="45" t="s">
        <v>74</v>
      </c>
      <c r="C8171" s="45" t="s">
        <v>75</v>
      </c>
      <c r="D8171" s="45">
        <v>49051</v>
      </c>
      <c r="E8171" s="45">
        <v>6.3183540699999997E-3</v>
      </c>
      <c r="F8171" s="45">
        <v>1.29813536E-3</v>
      </c>
      <c r="G8171" s="45">
        <v>8.1101222000000005E-4</v>
      </c>
      <c r="H8171" s="45">
        <v>4.2092060000000001E-3</v>
      </c>
    </row>
    <row r="8172" spans="1:8" x14ac:dyDescent="0.35">
      <c r="A8172" s="45" t="s">
        <v>66</v>
      </c>
      <c r="B8172" s="45" t="s">
        <v>74</v>
      </c>
      <c r="C8172" s="45" t="s">
        <v>76</v>
      </c>
      <c r="D8172" s="45">
        <v>50260</v>
      </c>
      <c r="E8172" s="45">
        <v>7.1406298300000001E-3</v>
      </c>
      <c r="F8172" s="45">
        <v>1.1691604E-3</v>
      </c>
      <c r="G8172" s="45">
        <v>1.3877980199999999E-3</v>
      </c>
      <c r="H8172" s="45">
        <v>4.58354795E-3</v>
      </c>
    </row>
    <row r="8173" spans="1:8" x14ac:dyDescent="0.35">
      <c r="A8173" s="45" t="s">
        <v>67</v>
      </c>
      <c r="B8173" s="45" t="s">
        <v>74</v>
      </c>
      <c r="C8173" s="45" t="s">
        <v>75</v>
      </c>
      <c r="D8173" s="45">
        <v>36411</v>
      </c>
      <c r="E8173" s="45">
        <v>5.9935884500000002E-3</v>
      </c>
      <c r="F8173" s="45">
        <v>1.2136017099999999E-3</v>
      </c>
      <c r="G8173" s="45">
        <v>7.6446146000000003E-4</v>
      </c>
      <c r="H8173" s="45">
        <v>4.0155247999999998E-3</v>
      </c>
    </row>
    <row r="8174" spans="1:8" x14ac:dyDescent="0.35">
      <c r="A8174" s="45" t="s">
        <v>67</v>
      </c>
      <c r="B8174" s="45" t="s">
        <v>74</v>
      </c>
      <c r="C8174" s="45" t="s">
        <v>76</v>
      </c>
      <c r="D8174" s="45">
        <v>38937</v>
      </c>
      <c r="E8174" s="45">
        <v>6.8964523900000001E-3</v>
      </c>
      <c r="F8174" s="45">
        <v>1.1259267699999999E-3</v>
      </c>
      <c r="G8174" s="45">
        <v>1.35348602E-3</v>
      </c>
      <c r="H8174" s="45">
        <v>4.4169012000000001E-3</v>
      </c>
    </row>
    <row r="8175" spans="1:8" x14ac:dyDescent="0.35">
      <c r="A8175" s="45" t="s">
        <v>68</v>
      </c>
      <c r="B8175" s="45" t="s">
        <v>74</v>
      </c>
      <c r="C8175" s="45" t="s">
        <v>75</v>
      </c>
      <c r="D8175" s="45">
        <v>39228</v>
      </c>
      <c r="E8175" s="45">
        <v>5.9634794699999997E-3</v>
      </c>
      <c r="F8175" s="45">
        <v>1.22147882E-3</v>
      </c>
      <c r="G8175" s="45">
        <v>7.8039088000000001E-4</v>
      </c>
      <c r="H8175" s="45">
        <v>3.9616092900000002E-3</v>
      </c>
    </row>
    <row r="8176" spans="1:8" x14ac:dyDescent="0.35">
      <c r="A8176" s="45" t="s">
        <v>68</v>
      </c>
      <c r="B8176" s="45" t="s">
        <v>74</v>
      </c>
      <c r="C8176" s="45" t="s">
        <v>76</v>
      </c>
      <c r="D8176" s="45">
        <v>40665</v>
      </c>
      <c r="E8176" s="45">
        <v>7.05788322E-3</v>
      </c>
      <c r="F8176" s="45">
        <v>1.16701537E-3</v>
      </c>
      <c r="G8176" s="45">
        <v>1.4333374800000001E-3</v>
      </c>
      <c r="H8176" s="45">
        <v>4.4573912800000004E-3</v>
      </c>
    </row>
    <row r="8177" spans="1:8" x14ac:dyDescent="0.35">
      <c r="A8177" s="45" t="s">
        <v>165</v>
      </c>
      <c r="B8177" s="45" t="s">
        <v>74</v>
      </c>
      <c r="C8177" s="45" t="s">
        <v>75</v>
      </c>
      <c r="D8177" s="45">
        <v>39496</v>
      </c>
      <c r="E8177" s="45">
        <v>5.9322443000000002E-3</v>
      </c>
      <c r="F8177" s="45">
        <v>1.1701472599999999E-3</v>
      </c>
      <c r="G8177" s="45">
        <v>7.3995983000000004E-4</v>
      </c>
      <c r="H8177" s="45">
        <v>4.0221367299999996E-3</v>
      </c>
    </row>
    <row r="8178" spans="1:8" x14ac:dyDescent="0.35">
      <c r="A8178" s="45" t="s">
        <v>165</v>
      </c>
      <c r="B8178" s="45" t="s">
        <v>74</v>
      </c>
      <c r="C8178" s="45" t="s">
        <v>76</v>
      </c>
      <c r="D8178" s="45">
        <v>40675</v>
      </c>
      <c r="E8178" s="45">
        <v>6.8481555900000001E-3</v>
      </c>
      <c r="F8178" s="45">
        <v>1.11388637E-3</v>
      </c>
      <c r="G8178" s="45">
        <v>1.33213058E-3</v>
      </c>
      <c r="H8178" s="45">
        <v>4.4020149399999998E-3</v>
      </c>
    </row>
    <row r="8179" spans="1:8" x14ac:dyDescent="0.35">
      <c r="A8179" s="45" t="s">
        <v>166</v>
      </c>
      <c r="B8179" s="45" t="s">
        <v>74</v>
      </c>
      <c r="C8179" s="45" t="s">
        <v>75</v>
      </c>
      <c r="D8179" s="45">
        <v>47227</v>
      </c>
      <c r="E8179" s="45">
        <v>6.1424187299999999E-3</v>
      </c>
      <c r="F8179" s="45">
        <v>1.24640796E-3</v>
      </c>
      <c r="G8179" s="45">
        <v>7.5932023999999998E-4</v>
      </c>
      <c r="H8179" s="45">
        <v>4.1354480199999998E-3</v>
      </c>
    </row>
    <row r="8180" spans="1:8" x14ac:dyDescent="0.35">
      <c r="A8180" s="45" t="s">
        <v>166</v>
      </c>
      <c r="B8180" s="45" t="s">
        <v>74</v>
      </c>
      <c r="C8180" s="45" t="s">
        <v>76</v>
      </c>
      <c r="D8180" s="45">
        <v>54333</v>
      </c>
      <c r="E8180" s="45">
        <v>7.3538724100000001E-3</v>
      </c>
      <c r="F8180" s="45">
        <v>1.1841436499999999E-3</v>
      </c>
      <c r="G8180" s="45">
        <v>1.32867654E-3</v>
      </c>
      <c r="H8180" s="45">
        <v>4.8405886299999999E-3</v>
      </c>
    </row>
    <row r="8181" spans="1:8" x14ac:dyDescent="0.35">
      <c r="A8181" s="45" t="s">
        <v>171</v>
      </c>
      <c r="B8181" s="45" t="s">
        <v>74</v>
      </c>
      <c r="C8181" s="45" t="s">
        <v>75</v>
      </c>
      <c r="D8181" s="45">
        <v>33916</v>
      </c>
      <c r="E8181" s="45">
        <v>5.9340387299999997E-3</v>
      </c>
      <c r="F8181" s="45">
        <v>1.2266751799999999E-3</v>
      </c>
      <c r="G8181" s="45">
        <v>7.7059025000000001E-4</v>
      </c>
      <c r="H8181" s="45">
        <v>3.9353378299999998E-3</v>
      </c>
    </row>
    <row r="8182" spans="1:8" x14ac:dyDescent="0.35">
      <c r="A8182" s="45" t="s">
        <v>171</v>
      </c>
      <c r="B8182" s="45" t="s">
        <v>74</v>
      </c>
      <c r="C8182" s="45" t="s">
        <v>76</v>
      </c>
      <c r="D8182" s="45">
        <v>34988</v>
      </c>
      <c r="E8182" s="45">
        <v>7.0830194900000001E-3</v>
      </c>
      <c r="F8182" s="45">
        <v>1.1701436699999999E-3</v>
      </c>
      <c r="G8182" s="45">
        <v>1.32856274E-3</v>
      </c>
      <c r="H8182" s="45">
        <v>4.5837078900000001E-3</v>
      </c>
    </row>
    <row r="8183" spans="1:8" x14ac:dyDescent="0.35">
      <c r="A8183" s="45" t="s">
        <v>173</v>
      </c>
      <c r="B8183" s="45" t="s">
        <v>74</v>
      </c>
      <c r="C8183" s="45" t="s">
        <v>75</v>
      </c>
      <c r="D8183" s="45">
        <v>35990</v>
      </c>
      <c r="E8183" s="45">
        <v>5.9783013399999996E-3</v>
      </c>
      <c r="F8183" s="45">
        <v>1.2398078800000001E-3</v>
      </c>
      <c r="G8183" s="45">
        <v>7.7197892E-4</v>
      </c>
      <c r="H8183" s="45">
        <v>3.9650238000000001E-3</v>
      </c>
    </row>
    <row r="8184" spans="1:8" x14ac:dyDescent="0.35">
      <c r="A8184" s="45" t="s">
        <v>173</v>
      </c>
      <c r="B8184" s="45" t="s">
        <v>74</v>
      </c>
      <c r="C8184" s="45" t="s">
        <v>76</v>
      </c>
      <c r="D8184" s="45">
        <v>36938</v>
      </c>
      <c r="E8184" s="45">
        <v>7.0134236500000004E-3</v>
      </c>
      <c r="F8184" s="45">
        <v>1.1459891299999999E-3</v>
      </c>
      <c r="G8184" s="45">
        <v>1.2997158300000001E-3</v>
      </c>
      <c r="H8184" s="45">
        <v>4.56711003E-3</v>
      </c>
    </row>
    <row r="8185" spans="1:8" x14ac:dyDescent="0.35">
      <c r="A8185" s="45" t="s">
        <v>191</v>
      </c>
      <c r="B8185" s="45" t="s">
        <v>74</v>
      </c>
      <c r="C8185" s="45" t="s">
        <v>75</v>
      </c>
      <c r="D8185" s="45">
        <v>38724</v>
      </c>
      <c r="E8185" s="45">
        <v>6.3386413700000001E-3</v>
      </c>
      <c r="F8185" s="45">
        <v>1.2548808700000001E-3</v>
      </c>
      <c r="G8185" s="45">
        <v>7.8443947000000002E-4</v>
      </c>
      <c r="H8185" s="45">
        <v>4.2976787699999996E-3</v>
      </c>
    </row>
    <row r="8186" spans="1:8" x14ac:dyDescent="0.35">
      <c r="A8186" s="45" t="s">
        <v>191</v>
      </c>
      <c r="B8186" s="45" t="s">
        <v>74</v>
      </c>
      <c r="C8186" s="45" t="s">
        <v>76</v>
      </c>
      <c r="D8186" s="45">
        <v>44891</v>
      </c>
      <c r="E8186" s="45">
        <v>7.5325729999999999E-3</v>
      </c>
      <c r="F8186" s="45">
        <v>1.2053128100000001E-3</v>
      </c>
      <c r="G8186" s="45">
        <v>1.3379723600000001E-3</v>
      </c>
      <c r="H8186" s="45">
        <v>5.0109199900000003E-3</v>
      </c>
    </row>
    <row r="8187" spans="1:8" x14ac:dyDescent="0.35">
      <c r="A8187" s="45" t="s">
        <v>7</v>
      </c>
      <c r="B8187" s="45" t="s">
        <v>8</v>
      </c>
      <c r="C8187" s="45" t="s">
        <v>226</v>
      </c>
      <c r="D8187" s="45">
        <v>10832</v>
      </c>
      <c r="E8187" s="45">
        <v>6.8230478499999997E-3</v>
      </c>
      <c r="F8187" s="45">
        <v>8.4041944E-4</v>
      </c>
      <c r="G8187" s="45">
        <v>1.9714731699999998E-3</v>
      </c>
      <c r="H8187" s="45">
        <v>4.0111547599999998E-3</v>
      </c>
    </row>
    <row r="8188" spans="1:8" x14ac:dyDescent="0.35">
      <c r="A8188" s="45" t="s">
        <v>7</v>
      </c>
      <c r="B8188" s="45" t="s">
        <v>10</v>
      </c>
      <c r="C8188" s="45" t="s">
        <v>226</v>
      </c>
      <c r="D8188" s="45">
        <v>3997</v>
      </c>
      <c r="E8188" s="45">
        <v>6.2365637500000001E-3</v>
      </c>
      <c r="F8188" s="45">
        <v>7.6078446999999999E-4</v>
      </c>
      <c r="G8188" s="45">
        <v>1.8161651299999999E-3</v>
      </c>
      <c r="H8188" s="45">
        <v>3.6596136799999998E-3</v>
      </c>
    </row>
    <row r="8189" spans="1:8" x14ac:dyDescent="0.35">
      <c r="A8189" s="45" t="s">
        <v>7</v>
      </c>
      <c r="B8189" s="45" t="s">
        <v>11</v>
      </c>
      <c r="C8189" s="45" t="s">
        <v>226</v>
      </c>
      <c r="D8189" s="45">
        <v>2707</v>
      </c>
      <c r="E8189" s="45">
        <v>6.5505366100000002E-3</v>
      </c>
      <c r="F8189" s="45">
        <v>8.1647008999999999E-4</v>
      </c>
      <c r="G8189" s="45">
        <v>1.85639231E-3</v>
      </c>
      <c r="H8189" s="45">
        <v>3.87767372E-3</v>
      </c>
    </row>
    <row r="8190" spans="1:8" x14ac:dyDescent="0.35">
      <c r="A8190" s="45" t="s">
        <v>7</v>
      </c>
      <c r="B8190" s="45" t="s">
        <v>12</v>
      </c>
      <c r="C8190" s="45" t="s">
        <v>226</v>
      </c>
      <c r="D8190" s="45">
        <v>1140</v>
      </c>
      <c r="E8190" s="45">
        <v>7.9299461500000005E-3</v>
      </c>
      <c r="F8190" s="45">
        <v>9.919994399999999E-4</v>
      </c>
      <c r="G8190" s="45">
        <v>2.1921192400000001E-3</v>
      </c>
      <c r="H8190" s="45">
        <v>4.7458270000000002E-3</v>
      </c>
    </row>
    <row r="8191" spans="1:8" x14ac:dyDescent="0.35">
      <c r="A8191" s="45" t="s">
        <v>7</v>
      </c>
      <c r="B8191" s="45" t="s">
        <v>13</v>
      </c>
      <c r="C8191" s="45" t="s">
        <v>226</v>
      </c>
      <c r="D8191" s="45">
        <v>2988</v>
      </c>
      <c r="E8191" s="45">
        <v>7.4321511999999998E-3</v>
      </c>
      <c r="F8191" s="45">
        <v>9.1081121999999997E-4</v>
      </c>
      <c r="G8191" s="45">
        <v>2.19930237E-3</v>
      </c>
      <c r="H8191" s="45">
        <v>4.3220371300000003E-3</v>
      </c>
    </row>
    <row r="8192" spans="1:8" x14ac:dyDescent="0.35">
      <c r="A8192" s="45" t="s">
        <v>7</v>
      </c>
      <c r="B8192" s="45" t="s">
        <v>8</v>
      </c>
      <c r="C8192" s="45" t="s">
        <v>223</v>
      </c>
      <c r="D8192" s="45">
        <v>18784</v>
      </c>
      <c r="E8192" s="45">
        <v>6.2004482499999998E-3</v>
      </c>
      <c r="F8192" s="45">
        <v>7.1818141000000002E-4</v>
      </c>
      <c r="G8192" s="45">
        <v>1.6923427100000001E-3</v>
      </c>
      <c r="H8192" s="45">
        <v>3.7899236600000001E-3</v>
      </c>
    </row>
    <row r="8193" spans="1:8" x14ac:dyDescent="0.35">
      <c r="A8193" s="45" t="s">
        <v>7</v>
      </c>
      <c r="B8193" s="45" t="s">
        <v>10</v>
      </c>
      <c r="C8193" s="45" t="s">
        <v>223</v>
      </c>
      <c r="D8193" s="45">
        <v>6874</v>
      </c>
      <c r="E8193" s="45">
        <v>5.6451878800000002E-3</v>
      </c>
      <c r="F8193" s="45">
        <v>6.3416608000000003E-4</v>
      </c>
      <c r="G8193" s="45">
        <v>1.52558025E-3</v>
      </c>
      <c r="H8193" s="45">
        <v>3.4854410799999998E-3</v>
      </c>
    </row>
    <row r="8194" spans="1:8" x14ac:dyDescent="0.35">
      <c r="A8194" s="45" t="s">
        <v>7</v>
      </c>
      <c r="B8194" s="45" t="s">
        <v>11</v>
      </c>
      <c r="C8194" s="45" t="s">
        <v>223</v>
      </c>
      <c r="D8194" s="45">
        <v>4500</v>
      </c>
      <c r="E8194" s="45">
        <v>5.9557790800000001E-3</v>
      </c>
      <c r="F8194" s="45">
        <v>7.3155069000000004E-4</v>
      </c>
      <c r="G8194" s="45">
        <v>1.61988402E-3</v>
      </c>
      <c r="H8194" s="45">
        <v>3.6043438900000002E-3</v>
      </c>
    </row>
    <row r="8195" spans="1:8" x14ac:dyDescent="0.35">
      <c r="A8195" s="45" t="s">
        <v>7</v>
      </c>
      <c r="B8195" s="45" t="s">
        <v>12</v>
      </c>
      <c r="C8195" s="45" t="s">
        <v>223</v>
      </c>
      <c r="D8195" s="45">
        <v>2059</v>
      </c>
      <c r="E8195" s="45">
        <v>7.0746145900000001E-3</v>
      </c>
      <c r="F8195" s="45">
        <v>8.7210822000000001E-4</v>
      </c>
      <c r="G8195" s="45">
        <v>1.9368499499999999E-3</v>
      </c>
      <c r="H8195" s="45">
        <v>4.2656559499999998E-3</v>
      </c>
    </row>
    <row r="8196" spans="1:8" x14ac:dyDescent="0.35">
      <c r="A8196" s="45" t="s">
        <v>7</v>
      </c>
      <c r="B8196" s="45" t="s">
        <v>13</v>
      </c>
      <c r="C8196" s="45" t="s">
        <v>223</v>
      </c>
      <c r="D8196" s="45">
        <v>5351</v>
      </c>
      <c r="E8196" s="45">
        <v>6.78313609E-3</v>
      </c>
      <c r="F8196" s="45">
        <v>7.5563690000000005E-4</v>
      </c>
      <c r="G8196" s="45">
        <v>1.8734207900000001E-3</v>
      </c>
      <c r="H8196" s="45">
        <v>4.1540779199999997E-3</v>
      </c>
    </row>
    <row r="8197" spans="1:8" x14ac:dyDescent="0.35">
      <c r="A8197" s="45" t="s">
        <v>7</v>
      </c>
      <c r="B8197" s="45" t="s">
        <v>8</v>
      </c>
      <c r="C8197" s="45" t="s">
        <v>224</v>
      </c>
      <c r="D8197" s="45">
        <v>1519</v>
      </c>
      <c r="E8197" s="45">
        <v>7.1149313000000002E-3</v>
      </c>
      <c r="F8197" s="45">
        <v>1.05163278E-3</v>
      </c>
      <c r="G8197" s="45">
        <v>1.79024005E-3</v>
      </c>
      <c r="H8197" s="45">
        <v>4.2730579899999998E-3</v>
      </c>
    </row>
    <row r="8198" spans="1:8" x14ac:dyDescent="0.35">
      <c r="A8198" s="45" t="s">
        <v>7</v>
      </c>
      <c r="B8198" s="45" t="s">
        <v>10</v>
      </c>
      <c r="C8198" s="45" t="s">
        <v>224</v>
      </c>
      <c r="D8198" s="45">
        <v>578</v>
      </c>
      <c r="E8198" s="45">
        <v>6.5121785699999999E-3</v>
      </c>
      <c r="F8198" s="45">
        <v>9.4152465999999997E-4</v>
      </c>
      <c r="G8198" s="45">
        <v>1.58066184E-3</v>
      </c>
      <c r="H8198" s="45">
        <v>3.9899915900000003E-3</v>
      </c>
    </row>
    <row r="8199" spans="1:8" x14ac:dyDescent="0.35">
      <c r="A8199" s="45" t="s">
        <v>7</v>
      </c>
      <c r="B8199" s="45" t="s">
        <v>11</v>
      </c>
      <c r="C8199" s="45" t="s">
        <v>224</v>
      </c>
      <c r="D8199" s="45">
        <v>345</v>
      </c>
      <c r="E8199" s="45">
        <v>6.5653513200000001E-3</v>
      </c>
      <c r="F8199" s="45">
        <v>9.9406173999999994E-4</v>
      </c>
      <c r="G8199" s="45">
        <v>1.66824318E-3</v>
      </c>
      <c r="H8199" s="45">
        <v>3.9030459200000002E-3</v>
      </c>
    </row>
    <row r="8200" spans="1:8" x14ac:dyDescent="0.35">
      <c r="A8200" s="45" t="s">
        <v>7</v>
      </c>
      <c r="B8200" s="45" t="s">
        <v>12</v>
      </c>
      <c r="C8200" s="45" t="s">
        <v>224</v>
      </c>
      <c r="D8200" s="45">
        <v>157</v>
      </c>
      <c r="E8200" s="45">
        <v>7.6345391500000004E-3</v>
      </c>
      <c r="F8200" s="45">
        <v>1.2155724099999999E-3</v>
      </c>
      <c r="G8200" s="45">
        <v>2.0339405600000001E-3</v>
      </c>
      <c r="H8200" s="45">
        <v>4.3850256999999997E-3</v>
      </c>
    </row>
    <row r="8201" spans="1:8" x14ac:dyDescent="0.35">
      <c r="A8201" s="45" t="s">
        <v>7</v>
      </c>
      <c r="B8201" s="45" t="s">
        <v>13</v>
      </c>
      <c r="C8201" s="45" t="s">
        <v>224</v>
      </c>
      <c r="D8201" s="45">
        <v>439</v>
      </c>
      <c r="E8201" s="45">
        <v>8.1546072400000003E-3</v>
      </c>
      <c r="F8201" s="45">
        <v>1.1832181400000001E-3</v>
      </c>
      <c r="G8201" s="45">
        <v>2.0748964300000001E-3</v>
      </c>
      <c r="H8201" s="45">
        <v>4.8964921899999998E-3</v>
      </c>
    </row>
    <row r="8202" spans="1:8" x14ac:dyDescent="0.35">
      <c r="A8202" s="45" t="s">
        <v>7</v>
      </c>
      <c r="B8202" s="45" t="s">
        <v>8</v>
      </c>
      <c r="C8202" s="45" t="s">
        <v>222</v>
      </c>
      <c r="D8202" s="45">
        <v>53016</v>
      </c>
      <c r="E8202" s="45">
        <v>5.1447202200000002E-3</v>
      </c>
      <c r="F8202" s="45">
        <v>8.7357383000000004E-4</v>
      </c>
      <c r="G8202" s="45">
        <v>1.02968782E-3</v>
      </c>
      <c r="H8202" s="45">
        <v>3.2414580900000001E-3</v>
      </c>
    </row>
    <row r="8203" spans="1:8" x14ac:dyDescent="0.35">
      <c r="A8203" s="45" t="s">
        <v>7</v>
      </c>
      <c r="B8203" s="45" t="s">
        <v>10</v>
      </c>
      <c r="C8203" s="45" t="s">
        <v>222</v>
      </c>
      <c r="D8203" s="45">
        <v>23836</v>
      </c>
      <c r="E8203" s="45">
        <v>4.7612910399999998E-3</v>
      </c>
      <c r="F8203" s="45">
        <v>8.1652310999999998E-4</v>
      </c>
      <c r="G8203" s="45">
        <v>9.3872826000000005E-4</v>
      </c>
      <c r="H8203" s="45">
        <v>3.0060391999999999E-3</v>
      </c>
    </row>
    <row r="8204" spans="1:8" x14ac:dyDescent="0.35">
      <c r="A8204" s="45" t="s">
        <v>7</v>
      </c>
      <c r="B8204" s="45" t="s">
        <v>11</v>
      </c>
      <c r="C8204" s="45" t="s">
        <v>222</v>
      </c>
      <c r="D8204" s="45">
        <v>12493</v>
      </c>
      <c r="E8204" s="45">
        <v>4.9921657400000003E-3</v>
      </c>
      <c r="F8204" s="45">
        <v>9.0999175999999997E-4</v>
      </c>
      <c r="G8204" s="45">
        <v>9.8650406E-4</v>
      </c>
      <c r="H8204" s="45">
        <v>3.09566945E-3</v>
      </c>
    </row>
    <row r="8205" spans="1:8" x14ac:dyDescent="0.35">
      <c r="A8205" s="45" t="s">
        <v>7</v>
      </c>
      <c r="B8205" s="45" t="s">
        <v>12</v>
      </c>
      <c r="C8205" s="45" t="s">
        <v>222</v>
      </c>
      <c r="D8205" s="45">
        <v>3567</v>
      </c>
      <c r="E8205" s="45">
        <v>6.2163158600000001E-3</v>
      </c>
      <c r="F8205" s="45">
        <v>1.0985763500000001E-3</v>
      </c>
      <c r="G8205" s="45">
        <v>1.19559804E-3</v>
      </c>
      <c r="H8205" s="45">
        <v>3.9221409899999997E-3</v>
      </c>
    </row>
    <row r="8206" spans="1:8" x14ac:dyDescent="0.35">
      <c r="A8206" s="45" t="s">
        <v>7</v>
      </c>
      <c r="B8206" s="45" t="s">
        <v>13</v>
      </c>
      <c r="C8206" s="45" t="s">
        <v>222</v>
      </c>
      <c r="D8206" s="45">
        <v>13120</v>
      </c>
      <c r="E8206" s="45">
        <v>5.6952460999999998E-3</v>
      </c>
      <c r="F8206" s="45">
        <v>8.8137168000000004E-4</v>
      </c>
      <c r="G8206" s="45">
        <v>1.1909534599999999E-3</v>
      </c>
      <c r="H8206" s="45">
        <v>3.6229204800000002E-3</v>
      </c>
    </row>
    <row r="8207" spans="1:8" x14ac:dyDescent="0.35">
      <c r="A8207" s="45" t="s">
        <v>58</v>
      </c>
      <c r="B8207" s="45" t="s">
        <v>8</v>
      </c>
      <c r="C8207" s="45" t="s">
        <v>226</v>
      </c>
      <c r="D8207" s="45">
        <v>10228</v>
      </c>
      <c r="E8207" s="45">
        <v>6.7420291700000003E-3</v>
      </c>
      <c r="F8207" s="45">
        <v>8.0513457999999995E-4</v>
      </c>
      <c r="G8207" s="45">
        <v>1.9953404800000002E-3</v>
      </c>
      <c r="H8207" s="45">
        <v>3.9415536299999996E-3</v>
      </c>
    </row>
    <row r="8208" spans="1:8" x14ac:dyDescent="0.35">
      <c r="A8208" s="45" t="s">
        <v>58</v>
      </c>
      <c r="B8208" s="45" t="s">
        <v>10</v>
      </c>
      <c r="C8208" s="45" t="s">
        <v>226</v>
      </c>
      <c r="D8208" s="45">
        <v>3687</v>
      </c>
      <c r="E8208" s="45">
        <v>6.1007924599999997E-3</v>
      </c>
      <c r="F8208" s="45">
        <v>7.1446889000000003E-4</v>
      </c>
      <c r="G8208" s="45">
        <v>1.7984890700000001E-3</v>
      </c>
      <c r="H8208" s="45">
        <v>3.5878340300000001E-3</v>
      </c>
    </row>
    <row r="8209" spans="1:8" x14ac:dyDescent="0.35">
      <c r="A8209" s="45" t="s">
        <v>58</v>
      </c>
      <c r="B8209" s="45" t="s">
        <v>11</v>
      </c>
      <c r="C8209" s="45" t="s">
        <v>226</v>
      </c>
      <c r="D8209" s="45">
        <v>2665</v>
      </c>
      <c r="E8209" s="45">
        <v>6.4911400500000001E-3</v>
      </c>
      <c r="F8209" s="45">
        <v>8.0383115000000002E-4</v>
      </c>
      <c r="G8209" s="45">
        <v>1.9422640200000001E-3</v>
      </c>
      <c r="H8209" s="45">
        <v>3.74504441E-3</v>
      </c>
    </row>
    <row r="8210" spans="1:8" x14ac:dyDescent="0.35">
      <c r="A8210" s="45" t="s">
        <v>58</v>
      </c>
      <c r="B8210" s="45" t="s">
        <v>12</v>
      </c>
      <c r="C8210" s="45" t="s">
        <v>226</v>
      </c>
      <c r="D8210" s="45">
        <v>1312</v>
      </c>
      <c r="E8210" s="45">
        <v>7.7455959599999997E-3</v>
      </c>
      <c r="F8210" s="45">
        <v>9.1041712999999998E-4</v>
      </c>
      <c r="G8210" s="45">
        <v>2.1529010499999998E-3</v>
      </c>
      <c r="H8210" s="45">
        <v>4.6822773099999999E-3</v>
      </c>
    </row>
    <row r="8211" spans="1:8" x14ac:dyDescent="0.35">
      <c r="A8211" s="45" t="s">
        <v>58</v>
      </c>
      <c r="B8211" s="45" t="s">
        <v>13</v>
      </c>
      <c r="C8211" s="45" t="s">
        <v>226</v>
      </c>
      <c r="D8211" s="45">
        <v>2564</v>
      </c>
      <c r="E8211" s="45">
        <v>7.411366E-3</v>
      </c>
      <c r="F8211" s="45">
        <v>8.8299237000000002E-4</v>
      </c>
      <c r="G8211" s="45">
        <v>2.2529537700000002E-3</v>
      </c>
      <c r="H8211" s="45">
        <v>4.2754193900000001E-3</v>
      </c>
    </row>
    <row r="8212" spans="1:8" x14ac:dyDescent="0.35">
      <c r="A8212" s="45" t="s">
        <v>58</v>
      </c>
      <c r="B8212" s="45" t="s">
        <v>8</v>
      </c>
      <c r="C8212" s="45" t="s">
        <v>223</v>
      </c>
      <c r="D8212" s="45">
        <v>17943</v>
      </c>
      <c r="E8212" s="45">
        <v>6.1675073099999997E-3</v>
      </c>
      <c r="F8212" s="45">
        <v>6.9566656999999995E-4</v>
      </c>
      <c r="G8212" s="45">
        <v>1.6056895099999999E-3</v>
      </c>
      <c r="H8212" s="45">
        <v>3.8661507500000001E-3</v>
      </c>
    </row>
    <row r="8213" spans="1:8" x14ac:dyDescent="0.35">
      <c r="A8213" s="45" t="s">
        <v>58</v>
      </c>
      <c r="B8213" s="45" t="s">
        <v>10</v>
      </c>
      <c r="C8213" s="45" t="s">
        <v>223</v>
      </c>
      <c r="D8213" s="45">
        <v>6638</v>
      </c>
      <c r="E8213" s="45">
        <v>5.51824558E-3</v>
      </c>
      <c r="F8213" s="45">
        <v>6.0942934000000003E-4</v>
      </c>
      <c r="G8213" s="45">
        <v>1.4135084000000001E-3</v>
      </c>
      <c r="H8213" s="45">
        <v>3.4953073599999999E-3</v>
      </c>
    </row>
    <row r="8214" spans="1:8" x14ac:dyDescent="0.35">
      <c r="A8214" s="45" t="s">
        <v>58</v>
      </c>
      <c r="B8214" s="45" t="s">
        <v>11</v>
      </c>
      <c r="C8214" s="45" t="s">
        <v>223</v>
      </c>
      <c r="D8214" s="45">
        <v>4421</v>
      </c>
      <c r="E8214" s="45">
        <v>5.9358897000000004E-3</v>
      </c>
      <c r="F8214" s="45">
        <v>7.0621986000000004E-4</v>
      </c>
      <c r="G8214" s="45">
        <v>1.5310107300000001E-3</v>
      </c>
      <c r="H8214" s="45">
        <v>3.6986586200000002E-3</v>
      </c>
    </row>
    <row r="8215" spans="1:8" x14ac:dyDescent="0.35">
      <c r="A8215" s="45" t="s">
        <v>58</v>
      </c>
      <c r="B8215" s="45" t="s">
        <v>12</v>
      </c>
      <c r="C8215" s="45" t="s">
        <v>223</v>
      </c>
      <c r="D8215" s="45">
        <v>2137</v>
      </c>
      <c r="E8215" s="45">
        <v>7.2789116599999999E-3</v>
      </c>
      <c r="F8215" s="45">
        <v>8.6948514999999997E-4</v>
      </c>
      <c r="G8215" s="45">
        <v>1.89759006E-3</v>
      </c>
      <c r="H8215" s="45">
        <v>4.5118359700000001E-3</v>
      </c>
    </row>
    <row r="8216" spans="1:8" x14ac:dyDescent="0.35">
      <c r="A8216" s="45" t="s">
        <v>58</v>
      </c>
      <c r="B8216" s="45" t="s">
        <v>13</v>
      </c>
      <c r="C8216" s="45" t="s">
        <v>223</v>
      </c>
      <c r="D8216" s="45">
        <v>4747</v>
      </c>
      <c r="E8216" s="45">
        <v>6.7907872200000004E-3</v>
      </c>
      <c r="F8216" s="45">
        <v>7.2817895999999997E-4</v>
      </c>
      <c r="G8216" s="45">
        <v>1.81256998E-3</v>
      </c>
      <c r="H8216" s="45">
        <v>4.2500378000000002E-3</v>
      </c>
    </row>
    <row r="8217" spans="1:8" x14ac:dyDescent="0.35">
      <c r="A8217" s="45" t="s">
        <v>58</v>
      </c>
      <c r="B8217" s="45" t="s">
        <v>8</v>
      </c>
      <c r="C8217" s="45" t="s">
        <v>224</v>
      </c>
      <c r="D8217" s="45">
        <v>1534</v>
      </c>
      <c r="E8217" s="45">
        <v>7.2012015299999996E-3</v>
      </c>
      <c r="F8217" s="45">
        <v>1.01710736E-3</v>
      </c>
      <c r="G8217" s="45">
        <v>1.74284104E-3</v>
      </c>
      <c r="H8217" s="45">
        <v>4.4412526499999997E-3</v>
      </c>
    </row>
    <row r="8218" spans="1:8" x14ac:dyDescent="0.35">
      <c r="A8218" s="45" t="s">
        <v>58</v>
      </c>
      <c r="B8218" s="45" t="s">
        <v>10</v>
      </c>
      <c r="C8218" s="45" t="s">
        <v>224</v>
      </c>
      <c r="D8218" s="45">
        <v>582</v>
      </c>
      <c r="E8218" s="45">
        <v>6.3366661099999999E-3</v>
      </c>
      <c r="F8218" s="45">
        <v>9.0617816000000001E-4</v>
      </c>
      <c r="G8218" s="45">
        <v>1.49043028E-3</v>
      </c>
      <c r="H8218" s="45">
        <v>3.9400571800000004E-3</v>
      </c>
    </row>
    <row r="8219" spans="1:8" x14ac:dyDescent="0.35">
      <c r="A8219" s="45" t="s">
        <v>58</v>
      </c>
      <c r="B8219" s="45" t="s">
        <v>11</v>
      </c>
      <c r="C8219" s="45" t="s">
        <v>224</v>
      </c>
      <c r="D8219" s="45">
        <v>362</v>
      </c>
      <c r="E8219" s="45">
        <v>6.7308034099999997E-3</v>
      </c>
      <c r="F8219" s="45">
        <v>9.2838757999999999E-4</v>
      </c>
      <c r="G8219" s="45">
        <v>1.56803102E-3</v>
      </c>
      <c r="H8219" s="45">
        <v>4.2343843600000002E-3</v>
      </c>
    </row>
    <row r="8220" spans="1:8" x14ac:dyDescent="0.35">
      <c r="A8220" s="45" t="s">
        <v>58</v>
      </c>
      <c r="B8220" s="45" t="s">
        <v>12</v>
      </c>
      <c r="C8220" s="45" t="s">
        <v>224</v>
      </c>
      <c r="D8220" s="45">
        <v>172</v>
      </c>
      <c r="E8220" s="45">
        <v>8.6858712800000001E-3</v>
      </c>
      <c r="F8220" s="45">
        <v>1.3265097799999999E-3</v>
      </c>
      <c r="G8220" s="45">
        <v>1.9336776099999999E-3</v>
      </c>
      <c r="H8220" s="45">
        <v>5.4256834199999998E-3</v>
      </c>
    </row>
    <row r="8221" spans="1:8" x14ac:dyDescent="0.35">
      <c r="A8221" s="45" t="s">
        <v>58</v>
      </c>
      <c r="B8221" s="45" t="s">
        <v>13</v>
      </c>
      <c r="C8221" s="45" t="s">
        <v>224</v>
      </c>
      <c r="D8221" s="45">
        <v>418</v>
      </c>
      <c r="E8221" s="45">
        <v>8.20139418E-3</v>
      </c>
      <c r="F8221" s="45">
        <v>1.12107897E-3</v>
      </c>
      <c r="G8221" s="45">
        <v>2.1671482099999998E-3</v>
      </c>
      <c r="H8221" s="45">
        <v>4.9131665099999998E-3</v>
      </c>
    </row>
    <row r="8222" spans="1:8" x14ac:dyDescent="0.35">
      <c r="A8222" s="45" t="s">
        <v>58</v>
      </c>
      <c r="B8222" s="45" t="s">
        <v>8</v>
      </c>
      <c r="C8222" s="45" t="s">
        <v>222</v>
      </c>
      <c r="D8222" s="45">
        <v>50050</v>
      </c>
      <c r="E8222" s="45">
        <v>5.0950278800000002E-3</v>
      </c>
      <c r="F8222" s="45">
        <v>8.7249115999999999E-4</v>
      </c>
      <c r="G8222" s="45">
        <v>9.9693083999999993E-4</v>
      </c>
      <c r="H8222" s="45">
        <v>3.2256054E-3</v>
      </c>
    </row>
    <row r="8223" spans="1:8" x14ac:dyDescent="0.35">
      <c r="A8223" s="45" t="s">
        <v>58</v>
      </c>
      <c r="B8223" s="45" t="s">
        <v>10</v>
      </c>
      <c r="C8223" s="45" t="s">
        <v>222</v>
      </c>
      <c r="D8223" s="45">
        <v>23032</v>
      </c>
      <c r="E8223" s="45">
        <v>4.7014879500000004E-3</v>
      </c>
      <c r="F8223" s="45">
        <v>8.1379254000000004E-4</v>
      </c>
      <c r="G8223" s="45">
        <v>8.9938501000000001E-4</v>
      </c>
      <c r="H8223" s="45">
        <v>2.9883099000000001E-3</v>
      </c>
    </row>
    <row r="8224" spans="1:8" x14ac:dyDescent="0.35">
      <c r="A8224" s="45" t="s">
        <v>58</v>
      </c>
      <c r="B8224" s="45" t="s">
        <v>11</v>
      </c>
      <c r="C8224" s="45" t="s">
        <v>222</v>
      </c>
      <c r="D8224" s="45">
        <v>12140</v>
      </c>
      <c r="E8224" s="45">
        <v>4.9638017000000001E-3</v>
      </c>
      <c r="F8224" s="45">
        <v>8.9603329999999996E-4</v>
      </c>
      <c r="G8224" s="45">
        <v>9.5828351999999997E-4</v>
      </c>
      <c r="H8224" s="45">
        <v>3.1094844000000002E-3</v>
      </c>
    </row>
    <row r="8225" spans="1:8" x14ac:dyDescent="0.35">
      <c r="A8225" s="45" t="s">
        <v>58</v>
      </c>
      <c r="B8225" s="45" t="s">
        <v>12</v>
      </c>
      <c r="C8225" s="45" t="s">
        <v>222</v>
      </c>
      <c r="D8225" s="45">
        <v>3535</v>
      </c>
      <c r="E8225" s="45">
        <v>6.2094593999999998E-3</v>
      </c>
      <c r="F8225" s="45">
        <v>1.1036327400000001E-3</v>
      </c>
      <c r="G8225" s="45">
        <v>1.1719410600000001E-3</v>
      </c>
      <c r="H8225" s="45">
        <v>3.9338851100000002E-3</v>
      </c>
    </row>
    <row r="8226" spans="1:8" x14ac:dyDescent="0.35">
      <c r="A8226" s="45" t="s">
        <v>58</v>
      </c>
      <c r="B8226" s="45" t="s">
        <v>13</v>
      </c>
      <c r="C8226" s="45" t="s">
        <v>222</v>
      </c>
      <c r="D8226" s="45">
        <v>11343</v>
      </c>
      <c r="E8226" s="45">
        <v>5.6872505799999999E-3</v>
      </c>
      <c r="F8226" s="45">
        <v>8.9444823999999996E-4</v>
      </c>
      <c r="G8226" s="45">
        <v>1.1818195599999999E-3</v>
      </c>
      <c r="H8226" s="45">
        <v>3.6109823000000001E-3</v>
      </c>
    </row>
    <row r="8227" spans="1:8" x14ac:dyDescent="0.35">
      <c r="A8227" s="45" t="s">
        <v>59</v>
      </c>
      <c r="B8227" s="45" t="s">
        <v>8</v>
      </c>
      <c r="C8227" s="45" t="s">
        <v>226</v>
      </c>
      <c r="D8227" s="45">
        <v>8712</v>
      </c>
      <c r="E8227" s="45">
        <v>6.8209993699999997E-3</v>
      </c>
      <c r="F8227" s="45">
        <v>7.9812994999999996E-4</v>
      </c>
      <c r="G8227" s="45">
        <v>2.0184614200000001E-3</v>
      </c>
      <c r="H8227" s="45">
        <v>4.0038336100000002E-3</v>
      </c>
    </row>
    <row r="8228" spans="1:8" x14ac:dyDescent="0.35">
      <c r="A8228" s="45" t="s">
        <v>59</v>
      </c>
      <c r="B8228" s="45" t="s">
        <v>10</v>
      </c>
      <c r="C8228" s="45" t="s">
        <v>226</v>
      </c>
      <c r="D8228" s="45">
        <v>3478</v>
      </c>
      <c r="E8228" s="45">
        <v>6.3653478199999997E-3</v>
      </c>
      <c r="F8228" s="45">
        <v>7.4540607000000004E-4</v>
      </c>
      <c r="G8228" s="45">
        <v>1.90020116E-3</v>
      </c>
      <c r="H8228" s="45">
        <v>3.71913113E-3</v>
      </c>
    </row>
    <row r="8229" spans="1:8" x14ac:dyDescent="0.35">
      <c r="A8229" s="45" t="s">
        <v>59</v>
      </c>
      <c r="B8229" s="45" t="s">
        <v>11</v>
      </c>
      <c r="C8229" s="45" t="s">
        <v>226</v>
      </c>
      <c r="D8229" s="45">
        <v>2211</v>
      </c>
      <c r="E8229" s="45">
        <v>6.4987664500000004E-3</v>
      </c>
      <c r="F8229" s="45">
        <v>7.9544906999999998E-4</v>
      </c>
      <c r="G8229" s="45">
        <v>1.9172129299999999E-3</v>
      </c>
      <c r="H8229" s="45">
        <v>3.78560142E-3</v>
      </c>
    </row>
    <row r="8230" spans="1:8" x14ac:dyDescent="0.35">
      <c r="A8230" s="45" t="s">
        <v>59</v>
      </c>
      <c r="B8230" s="45" t="s">
        <v>12</v>
      </c>
      <c r="C8230" s="45" t="s">
        <v>226</v>
      </c>
      <c r="D8230" s="45">
        <v>746</v>
      </c>
      <c r="E8230" s="45">
        <v>7.8864279900000001E-3</v>
      </c>
      <c r="F8230" s="45">
        <v>9.4185944000000005E-4</v>
      </c>
      <c r="G8230" s="45">
        <v>2.2555478800000001E-3</v>
      </c>
      <c r="H8230" s="45">
        <v>4.6883686000000003E-3</v>
      </c>
    </row>
    <row r="8231" spans="1:8" x14ac:dyDescent="0.35">
      <c r="A8231" s="45" t="s">
        <v>59</v>
      </c>
      <c r="B8231" s="45" t="s">
        <v>13</v>
      </c>
      <c r="C8231" s="45" t="s">
        <v>226</v>
      </c>
      <c r="D8231" s="45">
        <v>2277</v>
      </c>
      <c r="E8231" s="45">
        <v>7.4808163799999997E-3</v>
      </c>
      <c r="F8231" s="45">
        <v>8.3417688000000001E-4</v>
      </c>
      <c r="G8231" s="45">
        <v>2.2197363700000002E-3</v>
      </c>
      <c r="H8231" s="45">
        <v>4.4263384300000002E-3</v>
      </c>
    </row>
    <row r="8232" spans="1:8" x14ac:dyDescent="0.35">
      <c r="A8232" s="45" t="s">
        <v>59</v>
      </c>
      <c r="B8232" s="45" t="s">
        <v>8</v>
      </c>
      <c r="C8232" s="45" t="s">
        <v>223</v>
      </c>
      <c r="D8232" s="45">
        <v>15187</v>
      </c>
      <c r="E8232" s="45">
        <v>6.2566293000000002E-3</v>
      </c>
      <c r="F8232" s="45">
        <v>7.2393687E-4</v>
      </c>
      <c r="G8232" s="45">
        <v>1.5931203399999999E-3</v>
      </c>
      <c r="H8232" s="45">
        <v>3.9395716200000003E-3</v>
      </c>
    </row>
    <row r="8233" spans="1:8" x14ac:dyDescent="0.35">
      <c r="A8233" s="45" t="s">
        <v>59</v>
      </c>
      <c r="B8233" s="45" t="s">
        <v>10</v>
      </c>
      <c r="C8233" s="45" t="s">
        <v>223</v>
      </c>
      <c r="D8233" s="45">
        <v>6247</v>
      </c>
      <c r="E8233" s="45">
        <v>5.7272655200000001E-3</v>
      </c>
      <c r="F8233" s="45">
        <v>6.4912244999999996E-4</v>
      </c>
      <c r="G8233" s="45">
        <v>1.41809155E-3</v>
      </c>
      <c r="H8233" s="45">
        <v>3.66005103E-3</v>
      </c>
    </row>
    <row r="8234" spans="1:8" x14ac:dyDescent="0.35">
      <c r="A8234" s="45" t="s">
        <v>59</v>
      </c>
      <c r="B8234" s="45" t="s">
        <v>11</v>
      </c>
      <c r="C8234" s="45" t="s">
        <v>223</v>
      </c>
      <c r="D8234" s="45">
        <v>3362</v>
      </c>
      <c r="E8234" s="45">
        <v>5.9779470499999997E-3</v>
      </c>
      <c r="F8234" s="45">
        <v>7.3372789000000001E-4</v>
      </c>
      <c r="G8234" s="45">
        <v>1.52602181E-3</v>
      </c>
      <c r="H8234" s="45">
        <v>3.71819687E-3</v>
      </c>
    </row>
    <row r="8235" spans="1:8" x14ac:dyDescent="0.35">
      <c r="A8235" s="45" t="s">
        <v>59</v>
      </c>
      <c r="B8235" s="45" t="s">
        <v>12</v>
      </c>
      <c r="C8235" s="45" t="s">
        <v>223</v>
      </c>
      <c r="D8235" s="45">
        <v>1281</v>
      </c>
      <c r="E8235" s="45">
        <v>7.1442212200000001E-3</v>
      </c>
      <c r="F8235" s="45">
        <v>8.9870265999999999E-4</v>
      </c>
      <c r="G8235" s="45">
        <v>1.85506814E-3</v>
      </c>
      <c r="H8235" s="45">
        <v>4.39044993E-3</v>
      </c>
    </row>
    <row r="8236" spans="1:8" x14ac:dyDescent="0.35">
      <c r="A8236" s="45" t="s">
        <v>59</v>
      </c>
      <c r="B8236" s="45" t="s">
        <v>13</v>
      </c>
      <c r="C8236" s="45" t="s">
        <v>223</v>
      </c>
      <c r="D8236" s="45">
        <v>4297</v>
      </c>
      <c r="E8236" s="45">
        <v>6.9796593400000004E-3</v>
      </c>
      <c r="F8236" s="45">
        <v>7.7294158000000004E-4</v>
      </c>
      <c r="G8236" s="45">
        <v>1.8219858099999999E-3</v>
      </c>
      <c r="H8236" s="45">
        <v>4.3847314700000001E-3</v>
      </c>
    </row>
    <row r="8237" spans="1:8" x14ac:dyDescent="0.35">
      <c r="A8237" s="45" t="s">
        <v>59</v>
      </c>
      <c r="B8237" s="45" t="s">
        <v>8</v>
      </c>
      <c r="C8237" s="45" t="s">
        <v>224</v>
      </c>
      <c r="D8237" s="45">
        <v>1421</v>
      </c>
      <c r="E8237" s="45">
        <v>7.2276139900000003E-3</v>
      </c>
      <c r="F8237" s="45">
        <v>1.2335468200000001E-3</v>
      </c>
      <c r="G8237" s="45">
        <v>1.8252907000000001E-3</v>
      </c>
      <c r="H8237" s="45">
        <v>4.1687759899999999E-3</v>
      </c>
    </row>
    <row r="8238" spans="1:8" x14ac:dyDescent="0.35">
      <c r="A8238" s="45" t="s">
        <v>59</v>
      </c>
      <c r="B8238" s="45" t="s">
        <v>10</v>
      </c>
      <c r="C8238" s="45" t="s">
        <v>224</v>
      </c>
      <c r="D8238" s="45">
        <v>596</v>
      </c>
      <c r="E8238" s="45">
        <v>6.7180506699999996E-3</v>
      </c>
      <c r="F8238" s="45">
        <v>1.0994591200000001E-3</v>
      </c>
      <c r="G8238" s="45">
        <v>1.63190536E-3</v>
      </c>
      <c r="H8238" s="45">
        <v>3.9866857E-3</v>
      </c>
    </row>
    <row r="8239" spans="1:8" x14ac:dyDescent="0.35">
      <c r="A8239" s="45" t="s">
        <v>59</v>
      </c>
      <c r="B8239" s="45" t="s">
        <v>11</v>
      </c>
      <c r="C8239" s="45" t="s">
        <v>224</v>
      </c>
      <c r="D8239" s="45">
        <v>355</v>
      </c>
      <c r="E8239" s="45">
        <v>6.7657796199999997E-3</v>
      </c>
      <c r="F8239" s="45">
        <v>1.1707417999999999E-3</v>
      </c>
      <c r="G8239" s="45">
        <v>1.7347089400000001E-3</v>
      </c>
      <c r="H8239" s="45">
        <v>3.8603283899999999E-3</v>
      </c>
    </row>
    <row r="8240" spans="1:8" x14ac:dyDescent="0.35">
      <c r="A8240" s="45" t="s">
        <v>59</v>
      </c>
      <c r="B8240" s="45" t="s">
        <v>12</v>
      </c>
      <c r="C8240" s="45" t="s">
        <v>224</v>
      </c>
      <c r="D8240" s="45">
        <v>106</v>
      </c>
      <c r="E8240" s="45">
        <v>7.8067127200000001E-3</v>
      </c>
      <c r="F8240" s="45">
        <v>1.3892162E-3</v>
      </c>
      <c r="G8240" s="45">
        <v>2.2768166500000001E-3</v>
      </c>
      <c r="H8240" s="45">
        <v>4.1406793699999998E-3</v>
      </c>
    </row>
    <row r="8241" spans="1:8" x14ac:dyDescent="0.35">
      <c r="A8241" s="45" t="s">
        <v>59</v>
      </c>
      <c r="B8241" s="45" t="s">
        <v>13</v>
      </c>
      <c r="C8241" s="45" t="s">
        <v>224</v>
      </c>
      <c r="D8241" s="45">
        <v>364</v>
      </c>
      <c r="E8241" s="45">
        <v>8.3437306799999996E-3</v>
      </c>
      <c r="F8241" s="45">
        <v>1.4690168600000001E-3</v>
      </c>
      <c r="G8241" s="45">
        <v>2.0987864000000002E-3</v>
      </c>
      <c r="H8241" s="45">
        <v>4.7759269600000003E-3</v>
      </c>
    </row>
    <row r="8242" spans="1:8" x14ac:dyDescent="0.35">
      <c r="A8242" s="45" t="s">
        <v>59</v>
      </c>
      <c r="B8242" s="45" t="s">
        <v>8</v>
      </c>
      <c r="C8242" s="45" t="s">
        <v>222</v>
      </c>
      <c r="D8242" s="45">
        <v>43906</v>
      </c>
      <c r="E8242" s="45">
        <v>5.0759129399999998E-3</v>
      </c>
      <c r="F8242" s="45">
        <v>8.5381138999999996E-4</v>
      </c>
      <c r="G8242" s="45">
        <v>9.6468140999999999E-4</v>
      </c>
      <c r="H8242" s="45">
        <v>3.2574193899999999E-3</v>
      </c>
    </row>
    <row r="8243" spans="1:8" x14ac:dyDescent="0.35">
      <c r="A8243" s="45" t="s">
        <v>59</v>
      </c>
      <c r="B8243" s="45" t="s">
        <v>10</v>
      </c>
      <c r="C8243" s="45" t="s">
        <v>222</v>
      </c>
      <c r="D8243" s="45">
        <v>21793</v>
      </c>
      <c r="E8243" s="45">
        <v>4.7424454099999997E-3</v>
      </c>
      <c r="F8243" s="45">
        <v>8.0808873E-4</v>
      </c>
      <c r="G8243" s="45">
        <v>8.8544643000000004E-4</v>
      </c>
      <c r="H8243" s="45">
        <v>3.0489092400000002E-3</v>
      </c>
    </row>
    <row r="8244" spans="1:8" x14ac:dyDescent="0.35">
      <c r="A8244" s="45" t="s">
        <v>59</v>
      </c>
      <c r="B8244" s="45" t="s">
        <v>11</v>
      </c>
      <c r="C8244" s="45" t="s">
        <v>222</v>
      </c>
      <c r="D8244" s="45">
        <v>9973</v>
      </c>
      <c r="E8244" s="45">
        <v>4.9367375199999997E-3</v>
      </c>
      <c r="F8244" s="45">
        <v>8.9891641999999999E-4</v>
      </c>
      <c r="G8244" s="45">
        <v>9.3519841000000003E-4</v>
      </c>
      <c r="H8244" s="45">
        <v>3.1026222099999998E-3</v>
      </c>
    </row>
    <row r="8245" spans="1:8" x14ac:dyDescent="0.35">
      <c r="A8245" s="45" t="s">
        <v>59</v>
      </c>
      <c r="B8245" s="45" t="s">
        <v>12</v>
      </c>
      <c r="C8245" s="45" t="s">
        <v>222</v>
      </c>
      <c r="D8245" s="45">
        <v>2331</v>
      </c>
      <c r="E8245" s="45">
        <v>5.9946749899999997E-3</v>
      </c>
      <c r="F8245" s="45">
        <v>1.02643294E-3</v>
      </c>
      <c r="G8245" s="45">
        <v>1.08599151E-3</v>
      </c>
      <c r="H8245" s="45">
        <v>3.88225007E-3</v>
      </c>
    </row>
    <row r="8246" spans="1:8" x14ac:dyDescent="0.35">
      <c r="A8246" s="45" t="s">
        <v>59</v>
      </c>
      <c r="B8246" s="45" t="s">
        <v>13</v>
      </c>
      <c r="C8246" s="45" t="s">
        <v>222</v>
      </c>
      <c r="D8246" s="45">
        <v>9809</v>
      </c>
      <c r="E8246" s="45">
        <v>5.7399581999999999E-3</v>
      </c>
      <c r="F8246" s="45">
        <v>8.6851430999999998E-4</v>
      </c>
      <c r="G8246" s="45">
        <v>1.1418684799999999E-3</v>
      </c>
      <c r="H8246" s="45">
        <v>3.7295749200000001E-3</v>
      </c>
    </row>
    <row r="8247" spans="1:8" x14ac:dyDescent="0.35">
      <c r="A8247" s="45" t="s">
        <v>60</v>
      </c>
      <c r="B8247" s="45" t="s">
        <v>8</v>
      </c>
      <c r="C8247" s="45" t="s">
        <v>226</v>
      </c>
      <c r="D8247" s="45">
        <v>8921</v>
      </c>
      <c r="E8247" s="45">
        <v>6.9647277000000002E-3</v>
      </c>
      <c r="F8247" s="45">
        <v>8.5348814999999995E-4</v>
      </c>
      <c r="G8247" s="45">
        <v>1.8412402100000001E-3</v>
      </c>
      <c r="H8247" s="45">
        <v>4.2692347E-3</v>
      </c>
    </row>
    <row r="8248" spans="1:8" x14ac:dyDescent="0.35">
      <c r="A8248" s="45" t="s">
        <v>60</v>
      </c>
      <c r="B8248" s="45" t="s">
        <v>10</v>
      </c>
      <c r="C8248" s="45" t="s">
        <v>226</v>
      </c>
      <c r="D8248" s="45">
        <v>3454</v>
      </c>
      <c r="E8248" s="45">
        <v>6.2854960399999996E-3</v>
      </c>
      <c r="F8248" s="45">
        <v>7.5407716000000004E-4</v>
      </c>
      <c r="G8248" s="45">
        <v>1.67800929E-3</v>
      </c>
      <c r="H8248" s="45">
        <v>3.8526283500000002E-3</v>
      </c>
    </row>
    <row r="8249" spans="1:8" x14ac:dyDescent="0.35">
      <c r="A8249" s="45" t="s">
        <v>60</v>
      </c>
      <c r="B8249" s="45" t="s">
        <v>11</v>
      </c>
      <c r="C8249" s="45" t="s">
        <v>226</v>
      </c>
      <c r="D8249" s="45">
        <v>2227</v>
      </c>
      <c r="E8249" s="45">
        <v>6.7917568500000004E-3</v>
      </c>
      <c r="F8249" s="45">
        <v>8.4865951999999996E-4</v>
      </c>
      <c r="G8249" s="45">
        <v>1.7605894899999999E-3</v>
      </c>
      <c r="H8249" s="45">
        <v>4.18164465E-3</v>
      </c>
    </row>
    <row r="8250" spans="1:8" x14ac:dyDescent="0.35">
      <c r="A8250" s="45" t="s">
        <v>60</v>
      </c>
      <c r="B8250" s="45" t="s">
        <v>12</v>
      </c>
      <c r="C8250" s="45" t="s">
        <v>226</v>
      </c>
      <c r="D8250" s="45">
        <v>946</v>
      </c>
      <c r="E8250" s="45">
        <v>8.2850425299999999E-3</v>
      </c>
      <c r="F8250" s="45">
        <v>1.06631945E-3</v>
      </c>
      <c r="G8250" s="45">
        <v>2.1198293500000001E-3</v>
      </c>
      <c r="H8250" s="45">
        <v>5.0984160800000003E-3</v>
      </c>
    </row>
    <row r="8251" spans="1:8" x14ac:dyDescent="0.35">
      <c r="A8251" s="45" t="s">
        <v>60</v>
      </c>
      <c r="B8251" s="45" t="s">
        <v>13</v>
      </c>
      <c r="C8251" s="45" t="s">
        <v>226</v>
      </c>
      <c r="D8251" s="45">
        <v>2294</v>
      </c>
      <c r="E8251" s="45">
        <v>7.6108717199999997E-3</v>
      </c>
      <c r="F8251" s="45">
        <v>9.2008819E-4</v>
      </c>
      <c r="G8251" s="45">
        <v>2.0504221599999999E-3</v>
      </c>
      <c r="H8251" s="45">
        <v>4.6395990300000002E-3</v>
      </c>
    </row>
    <row r="8252" spans="1:8" x14ac:dyDescent="0.35">
      <c r="A8252" s="45" t="s">
        <v>60</v>
      </c>
      <c r="B8252" s="45" t="s">
        <v>8</v>
      </c>
      <c r="C8252" s="45" t="s">
        <v>223</v>
      </c>
      <c r="D8252" s="45">
        <v>15392</v>
      </c>
      <c r="E8252" s="45">
        <v>6.4642419499999996E-3</v>
      </c>
      <c r="F8252" s="45">
        <v>7.8241528999999999E-4</v>
      </c>
      <c r="G8252" s="45">
        <v>1.5882511699999999E-3</v>
      </c>
      <c r="H8252" s="45">
        <v>4.0935742499999999E-3</v>
      </c>
    </row>
    <row r="8253" spans="1:8" x14ac:dyDescent="0.35">
      <c r="A8253" s="45" t="s">
        <v>60</v>
      </c>
      <c r="B8253" s="45" t="s">
        <v>10</v>
      </c>
      <c r="C8253" s="45" t="s">
        <v>223</v>
      </c>
      <c r="D8253" s="45">
        <v>6038</v>
      </c>
      <c r="E8253" s="45">
        <v>5.7896571600000004E-3</v>
      </c>
      <c r="F8253" s="45">
        <v>6.8525854999999997E-4</v>
      </c>
      <c r="G8253" s="45">
        <v>1.4163344200000001E-3</v>
      </c>
      <c r="H8253" s="45">
        <v>3.6880617900000002E-3</v>
      </c>
    </row>
    <row r="8254" spans="1:8" x14ac:dyDescent="0.35">
      <c r="A8254" s="45" t="s">
        <v>60</v>
      </c>
      <c r="B8254" s="45" t="s">
        <v>11</v>
      </c>
      <c r="C8254" s="45" t="s">
        <v>223</v>
      </c>
      <c r="D8254" s="45">
        <v>3604</v>
      </c>
      <c r="E8254" s="45">
        <v>6.25028879E-3</v>
      </c>
      <c r="F8254" s="45">
        <v>8.1295322000000004E-4</v>
      </c>
      <c r="G8254" s="45">
        <v>1.5192928799999999E-3</v>
      </c>
      <c r="H8254" s="45">
        <v>3.9180422100000001E-3</v>
      </c>
    </row>
    <row r="8255" spans="1:8" x14ac:dyDescent="0.35">
      <c r="A8255" s="45" t="s">
        <v>60</v>
      </c>
      <c r="B8255" s="45" t="s">
        <v>12</v>
      </c>
      <c r="C8255" s="45" t="s">
        <v>223</v>
      </c>
      <c r="D8255" s="45">
        <v>1352</v>
      </c>
      <c r="E8255" s="45">
        <v>7.8785541600000005E-3</v>
      </c>
      <c r="F8255" s="45">
        <v>9.5981752000000005E-4</v>
      </c>
      <c r="G8255" s="45">
        <v>1.87949412E-3</v>
      </c>
      <c r="H8255" s="45">
        <v>5.0392420300000001E-3</v>
      </c>
    </row>
    <row r="8256" spans="1:8" x14ac:dyDescent="0.35">
      <c r="A8256" s="45" t="s">
        <v>60</v>
      </c>
      <c r="B8256" s="45" t="s">
        <v>13</v>
      </c>
      <c r="C8256" s="45" t="s">
        <v>223</v>
      </c>
      <c r="D8256" s="45">
        <v>4398</v>
      </c>
      <c r="E8256" s="45">
        <v>7.1309268000000004E-3</v>
      </c>
      <c r="F8256" s="45">
        <v>8.3624109000000001E-4</v>
      </c>
      <c r="G8256" s="45">
        <v>1.7912522E-3</v>
      </c>
      <c r="H8256" s="45">
        <v>4.5034330300000001E-3</v>
      </c>
    </row>
    <row r="8257" spans="1:8" x14ac:dyDescent="0.35">
      <c r="A8257" s="45" t="s">
        <v>60</v>
      </c>
      <c r="B8257" s="45" t="s">
        <v>8</v>
      </c>
      <c r="C8257" s="45" t="s">
        <v>224</v>
      </c>
      <c r="D8257" s="45">
        <v>1410</v>
      </c>
      <c r="E8257" s="45">
        <v>7.2894911599999997E-3</v>
      </c>
      <c r="F8257" s="45">
        <v>1.16194651E-3</v>
      </c>
      <c r="G8257" s="45">
        <v>1.7957214500000001E-3</v>
      </c>
      <c r="H8257" s="45">
        <v>4.3318227199999997E-3</v>
      </c>
    </row>
    <row r="8258" spans="1:8" x14ac:dyDescent="0.35">
      <c r="A8258" s="45" t="s">
        <v>60</v>
      </c>
      <c r="B8258" s="45" t="s">
        <v>10</v>
      </c>
      <c r="C8258" s="45" t="s">
        <v>224</v>
      </c>
      <c r="D8258" s="45">
        <v>577</v>
      </c>
      <c r="E8258" s="45">
        <v>6.6734865099999999E-3</v>
      </c>
      <c r="F8258" s="45">
        <v>1.03572895E-3</v>
      </c>
      <c r="G8258" s="45">
        <v>1.61395121E-3</v>
      </c>
      <c r="H8258" s="45">
        <v>4.0238058300000002E-3</v>
      </c>
    </row>
    <row r="8259" spans="1:8" x14ac:dyDescent="0.35">
      <c r="A8259" s="45" t="s">
        <v>60</v>
      </c>
      <c r="B8259" s="45" t="s">
        <v>11</v>
      </c>
      <c r="C8259" s="45" t="s">
        <v>224</v>
      </c>
      <c r="D8259" s="45">
        <v>350</v>
      </c>
      <c r="E8259" s="45">
        <v>6.9547947399999999E-3</v>
      </c>
      <c r="F8259" s="45">
        <v>1.1133926200000001E-3</v>
      </c>
      <c r="G8259" s="45">
        <v>1.8404759499999999E-3</v>
      </c>
      <c r="H8259" s="45">
        <v>4.0009256899999996E-3</v>
      </c>
    </row>
    <row r="8260" spans="1:8" x14ac:dyDescent="0.35">
      <c r="A8260" s="45" t="s">
        <v>60</v>
      </c>
      <c r="B8260" s="45" t="s">
        <v>12</v>
      </c>
      <c r="C8260" s="45" t="s">
        <v>224</v>
      </c>
      <c r="D8260" s="45">
        <v>108</v>
      </c>
      <c r="E8260" s="45">
        <v>8.6457259100000006E-3</v>
      </c>
      <c r="F8260" s="45">
        <v>1.3976763700000001E-3</v>
      </c>
      <c r="G8260" s="45">
        <v>2.1041235800000001E-3</v>
      </c>
      <c r="H8260" s="45">
        <v>5.1439255300000002E-3</v>
      </c>
    </row>
    <row r="8261" spans="1:8" x14ac:dyDescent="0.35">
      <c r="A8261" s="45" t="s">
        <v>60</v>
      </c>
      <c r="B8261" s="45" t="s">
        <v>13</v>
      </c>
      <c r="C8261" s="45" t="s">
        <v>224</v>
      </c>
      <c r="D8261" s="45">
        <v>375</v>
      </c>
      <c r="E8261" s="45">
        <v>8.1591046900000002E-3</v>
      </c>
      <c r="F8261" s="45">
        <v>1.3335800199999999E-3</v>
      </c>
      <c r="G8261" s="45">
        <v>1.94481459E-3</v>
      </c>
      <c r="H8261" s="45">
        <v>4.8807096399999996E-3</v>
      </c>
    </row>
    <row r="8262" spans="1:8" x14ac:dyDescent="0.35">
      <c r="A8262" s="45" t="s">
        <v>60</v>
      </c>
      <c r="B8262" s="45" t="s">
        <v>8</v>
      </c>
      <c r="C8262" s="45" t="s">
        <v>222</v>
      </c>
      <c r="D8262" s="45">
        <v>42134</v>
      </c>
      <c r="E8262" s="45">
        <v>5.1663987099999998E-3</v>
      </c>
      <c r="F8262" s="45">
        <v>8.7995491000000001E-4</v>
      </c>
      <c r="G8262" s="45">
        <v>9.3507830999999995E-4</v>
      </c>
      <c r="H8262" s="45">
        <v>3.35136474E-3</v>
      </c>
    </row>
    <row r="8263" spans="1:8" x14ac:dyDescent="0.35">
      <c r="A8263" s="45" t="s">
        <v>60</v>
      </c>
      <c r="B8263" s="45" t="s">
        <v>10</v>
      </c>
      <c r="C8263" s="45" t="s">
        <v>222</v>
      </c>
      <c r="D8263" s="45">
        <v>20599</v>
      </c>
      <c r="E8263" s="45">
        <v>4.7925148600000004E-3</v>
      </c>
      <c r="F8263" s="45">
        <v>8.1740055E-4</v>
      </c>
      <c r="G8263" s="45">
        <v>8.4554096000000005E-4</v>
      </c>
      <c r="H8263" s="45">
        <v>3.1295728600000002E-3</v>
      </c>
    </row>
    <row r="8264" spans="1:8" x14ac:dyDescent="0.35">
      <c r="A8264" s="45" t="s">
        <v>60</v>
      </c>
      <c r="B8264" s="45" t="s">
        <v>11</v>
      </c>
      <c r="C8264" s="45" t="s">
        <v>222</v>
      </c>
      <c r="D8264" s="45">
        <v>9793</v>
      </c>
      <c r="E8264" s="45">
        <v>5.0419266700000003E-3</v>
      </c>
      <c r="F8264" s="45">
        <v>9.2871608999999997E-4</v>
      </c>
      <c r="G8264" s="45">
        <v>9.1820569000000002E-4</v>
      </c>
      <c r="H8264" s="45">
        <v>3.1950044100000001E-3</v>
      </c>
    </row>
    <row r="8265" spans="1:8" x14ac:dyDescent="0.35">
      <c r="A8265" s="45" t="s">
        <v>60</v>
      </c>
      <c r="B8265" s="45" t="s">
        <v>12</v>
      </c>
      <c r="C8265" s="45" t="s">
        <v>222</v>
      </c>
      <c r="D8265" s="45">
        <v>2578</v>
      </c>
      <c r="E8265" s="45">
        <v>6.2878960999999999E-3</v>
      </c>
      <c r="F8265" s="45">
        <v>1.07168808E-3</v>
      </c>
      <c r="G8265" s="45">
        <v>1.1670013500000001E-3</v>
      </c>
      <c r="H8265" s="45">
        <v>4.0492017000000003E-3</v>
      </c>
    </row>
    <row r="8266" spans="1:8" x14ac:dyDescent="0.35">
      <c r="A8266" s="45" t="s">
        <v>60</v>
      </c>
      <c r="B8266" s="45" t="s">
        <v>13</v>
      </c>
      <c r="C8266" s="45" t="s">
        <v>222</v>
      </c>
      <c r="D8266" s="45">
        <v>9164</v>
      </c>
      <c r="E8266" s="45">
        <v>5.82433932E-3</v>
      </c>
      <c r="F8266" s="45">
        <v>9.1451960000000002E-4</v>
      </c>
      <c r="G8266" s="45">
        <v>1.08912847E-3</v>
      </c>
      <c r="H8266" s="45">
        <v>3.8206907800000002E-3</v>
      </c>
    </row>
    <row r="8267" spans="1:8" x14ac:dyDescent="0.35">
      <c r="A8267" s="45" t="s">
        <v>61</v>
      </c>
      <c r="B8267" s="45" t="s">
        <v>8</v>
      </c>
      <c r="C8267" s="45" t="s">
        <v>226</v>
      </c>
      <c r="D8267" s="45">
        <v>8621</v>
      </c>
      <c r="E8267" s="45">
        <v>7.1509167699999997E-3</v>
      </c>
      <c r="F8267" s="45">
        <v>9.4996931000000001E-4</v>
      </c>
      <c r="G8267" s="45">
        <v>1.74069163E-3</v>
      </c>
      <c r="H8267" s="45">
        <v>4.4595035199999997E-3</v>
      </c>
    </row>
    <row r="8268" spans="1:8" x14ac:dyDescent="0.35">
      <c r="A8268" s="45" t="s">
        <v>61</v>
      </c>
      <c r="B8268" s="45" t="s">
        <v>10</v>
      </c>
      <c r="C8268" s="45" t="s">
        <v>226</v>
      </c>
      <c r="D8268" s="45">
        <v>3364</v>
      </c>
      <c r="E8268" s="45">
        <v>6.3868896799999996E-3</v>
      </c>
      <c r="F8268" s="45">
        <v>8.6563316E-4</v>
      </c>
      <c r="G8268" s="45">
        <v>1.5558319400000001E-3</v>
      </c>
      <c r="H8268" s="45">
        <v>3.9646155699999998E-3</v>
      </c>
    </row>
    <row r="8269" spans="1:8" x14ac:dyDescent="0.35">
      <c r="A8269" s="45" t="s">
        <v>61</v>
      </c>
      <c r="B8269" s="45" t="s">
        <v>11</v>
      </c>
      <c r="C8269" s="45" t="s">
        <v>226</v>
      </c>
      <c r="D8269" s="45">
        <v>2262</v>
      </c>
      <c r="E8269" s="45">
        <v>6.9853525699999997E-3</v>
      </c>
      <c r="F8269" s="45">
        <v>9.3954133999999995E-4</v>
      </c>
      <c r="G8269" s="45">
        <v>1.6633609999999999E-3</v>
      </c>
      <c r="H8269" s="45">
        <v>4.3814877900000002E-3</v>
      </c>
    </row>
    <row r="8270" spans="1:8" x14ac:dyDescent="0.35">
      <c r="A8270" s="45" t="s">
        <v>61</v>
      </c>
      <c r="B8270" s="45" t="s">
        <v>12</v>
      </c>
      <c r="C8270" s="45" t="s">
        <v>226</v>
      </c>
      <c r="D8270" s="45">
        <v>805</v>
      </c>
      <c r="E8270" s="45">
        <v>8.50608154E-3</v>
      </c>
      <c r="F8270" s="45">
        <v>1.1357111699999999E-3</v>
      </c>
      <c r="G8270" s="45">
        <v>2.0355990400000002E-3</v>
      </c>
      <c r="H8270" s="45">
        <v>5.3342101400000001E-3</v>
      </c>
    </row>
    <row r="8271" spans="1:8" x14ac:dyDescent="0.35">
      <c r="A8271" s="45" t="s">
        <v>61</v>
      </c>
      <c r="B8271" s="45" t="s">
        <v>13</v>
      </c>
      <c r="C8271" s="45" t="s">
        <v>226</v>
      </c>
      <c r="D8271" s="45">
        <v>2190</v>
      </c>
      <c r="E8271" s="45">
        <v>7.9973942699999995E-3</v>
      </c>
      <c r="F8271" s="45">
        <v>1.0220116300000001E-3</v>
      </c>
      <c r="G8271" s="45">
        <v>1.9961205899999999E-3</v>
      </c>
      <c r="H8271" s="45">
        <v>4.97874363E-3</v>
      </c>
    </row>
    <row r="8272" spans="1:8" x14ac:dyDescent="0.35">
      <c r="A8272" s="45" t="s">
        <v>61</v>
      </c>
      <c r="B8272" s="45" t="s">
        <v>8</v>
      </c>
      <c r="C8272" s="45" t="s">
        <v>223</v>
      </c>
      <c r="D8272" s="45">
        <v>14715</v>
      </c>
      <c r="E8272" s="45">
        <v>6.5524500200000004E-3</v>
      </c>
      <c r="F8272" s="45">
        <v>8.1479727000000003E-4</v>
      </c>
      <c r="G8272" s="45">
        <v>1.58100019E-3</v>
      </c>
      <c r="H8272" s="45">
        <v>4.1566520799999999E-3</v>
      </c>
    </row>
    <row r="8273" spans="1:8" x14ac:dyDescent="0.35">
      <c r="A8273" s="45" t="s">
        <v>61</v>
      </c>
      <c r="B8273" s="45" t="s">
        <v>10</v>
      </c>
      <c r="C8273" s="45" t="s">
        <v>223</v>
      </c>
      <c r="D8273" s="45">
        <v>6029</v>
      </c>
      <c r="E8273" s="45">
        <v>5.9662400899999999E-3</v>
      </c>
      <c r="F8273" s="45">
        <v>7.1872115999999998E-4</v>
      </c>
      <c r="G8273" s="45">
        <v>1.4433591699999999E-3</v>
      </c>
      <c r="H8273" s="45">
        <v>3.8041592799999998E-3</v>
      </c>
    </row>
    <row r="8274" spans="1:8" x14ac:dyDescent="0.35">
      <c r="A8274" s="45" t="s">
        <v>61</v>
      </c>
      <c r="B8274" s="45" t="s">
        <v>11</v>
      </c>
      <c r="C8274" s="45" t="s">
        <v>223</v>
      </c>
      <c r="D8274" s="45">
        <v>3246</v>
      </c>
      <c r="E8274" s="45">
        <v>6.3350332000000004E-3</v>
      </c>
      <c r="F8274" s="45">
        <v>8.4318496000000004E-4</v>
      </c>
      <c r="G8274" s="45">
        <v>1.5176047600000001E-3</v>
      </c>
      <c r="H8274" s="45">
        <v>3.9742429799999998E-3</v>
      </c>
    </row>
    <row r="8275" spans="1:8" x14ac:dyDescent="0.35">
      <c r="A8275" s="45" t="s">
        <v>61</v>
      </c>
      <c r="B8275" s="45" t="s">
        <v>12</v>
      </c>
      <c r="C8275" s="45" t="s">
        <v>223</v>
      </c>
      <c r="D8275" s="45">
        <v>1237</v>
      </c>
      <c r="E8275" s="45">
        <v>7.8039946299999999E-3</v>
      </c>
      <c r="F8275" s="45">
        <v>9.9970222000000009E-4</v>
      </c>
      <c r="G8275" s="45">
        <v>1.82123692E-3</v>
      </c>
      <c r="H8275" s="45">
        <v>4.98305502E-3</v>
      </c>
    </row>
    <row r="8276" spans="1:8" x14ac:dyDescent="0.35">
      <c r="A8276" s="45" t="s">
        <v>61</v>
      </c>
      <c r="B8276" s="45" t="s">
        <v>13</v>
      </c>
      <c r="C8276" s="45" t="s">
        <v>223</v>
      </c>
      <c r="D8276" s="45">
        <v>4203</v>
      </c>
      <c r="E8276" s="45">
        <v>7.1929054100000004E-3</v>
      </c>
      <c r="F8276" s="45">
        <v>8.7626979000000004E-4</v>
      </c>
      <c r="G8276" s="45">
        <v>1.75669527E-3</v>
      </c>
      <c r="H8276" s="45">
        <v>4.5599398599999999E-3</v>
      </c>
    </row>
    <row r="8277" spans="1:8" x14ac:dyDescent="0.35">
      <c r="A8277" s="45" t="s">
        <v>61</v>
      </c>
      <c r="B8277" s="45" t="s">
        <v>8</v>
      </c>
      <c r="C8277" s="45" t="s">
        <v>224</v>
      </c>
      <c r="D8277" s="45">
        <v>1347</v>
      </c>
      <c r="E8277" s="45">
        <v>7.79344163E-3</v>
      </c>
      <c r="F8277" s="45">
        <v>1.2678463499999999E-3</v>
      </c>
      <c r="G8277" s="45">
        <v>1.78018171E-3</v>
      </c>
      <c r="H8277" s="45">
        <v>4.7454131E-3</v>
      </c>
    </row>
    <row r="8278" spans="1:8" x14ac:dyDescent="0.35">
      <c r="A8278" s="45" t="s">
        <v>61</v>
      </c>
      <c r="B8278" s="45" t="s">
        <v>10</v>
      </c>
      <c r="C8278" s="45" t="s">
        <v>224</v>
      </c>
      <c r="D8278" s="45">
        <v>555</v>
      </c>
      <c r="E8278" s="45">
        <v>7.2000122600000003E-3</v>
      </c>
      <c r="F8278" s="45">
        <v>1.09816042E-3</v>
      </c>
      <c r="G8278" s="45">
        <v>1.66487297E-3</v>
      </c>
      <c r="H8278" s="45">
        <v>4.4369784200000003E-3</v>
      </c>
    </row>
    <row r="8279" spans="1:8" x14ac:dyDescent="0.35">
      <c r="A8279" s="45" t="s">
        <v>61</v>
      </c>
      <c r="B8279" s="45" t="s">
        <v>11</v>
      </c>
      <c r="C8279" s="45" t="s">
        <v>224</v>
      </c>
      <c r="D8279" s="45">
        <v>312</v>
      </c>
      <c r="E8279" s="45">
        <v>7.3024243700000003E-3</v>
      </c>
      <c r="F8279" s="45">
        <v>1.1993631900000001E-3</v>
      </c>
      <c r="G8279" s="45">
        <v>1.7903458000000001E-3</v>
      </c>
      <c r="H8279" s="45">
        <v>4.3127149100000003E-3</v>
      </c>
    </row>
    <row r="8280" spans="1:8" x14ac:dyDescent="0.35">
      <c r="A8280" s="45" t="s">
        <v>61</v>
      </c>
      <c r="B8280" s="45" t="s">
        <v>12</v>
      </c>
      <c r="C8280" s="45" t="s">
        <v>224</v>
      </c>
      <c r="D8280" s="45">
        <v>132</v>
      </c>
      <c r="E8280" s="45">
        <v>8.6796784900000003E-3</v>
      </c>
      <c r="F8280" s="45">
        <v>1.5318986000000001E-3</v>
      </c>
      <c r="G8280" s="45">
        <v>1.7831086E-3</v>
      </c>
      <c r="H8280" s="45">
        <v>5.3646707999999996E-3</v>
      </c>
    </row>
    <row r="8281" spans="1:8" x14ac:dyDescent="0.35">
      <c r="A8281" s="45" t="s">
        <v>61</v>
      </c>
      <c r="B8281" s="45" t="s">
        <v>13</v>
      </c>
      <c r="C8281" s="45" t="s">
        <v>224</v>
      </c>
      <c r="D8281" s="45">
        <v>348</v>
      </c>
      <c r="E8281" s="45">
        <v>8.8439227100000004E-3</v>
      </c>
      <c r="F8281" s="45">
        <v>1.49970708E-3</v>
      </c>
      <c r="G8281" s="45">
        <v>1.9538564399999999E-3</v>
      </c>
      <c r="H8281" s="45">
        <v>5.3903586900000003E-3</v>
      </c>
    </row>
    <row r="8282" spans="1:8" x14ac:dyDescent="0.35">
      <c r="A8282" s="45" t="s">
        <v>61</v>
      </c>
      <c r="B8282" s="45" t="s">
        <v>8</v>
      </c>
      <c r="C8282" s="45" t="s">
        <v>222</v>
      </c>
      <c r="D8282" s="45">
        <v>40720</v>
      </c>
      <c r="E8282" s="45">
        <v>5.4658911999999997E-3</v>
      </c>
      <c r="F8282" s="45">
        <v>1.00287452E-3</v>
      </c>
      <c r="G8282" s="45">
        <v>9.4432738000000001E-4</v>
      </c>
      <c r="H8282" s="45">
        <v>3.5186885299999999E-3</v>
      </c>
    </row>
    <row r="8283" spans="1:8" x14ac:dyDescent="0.35">
      <c r="A8283" s="45" t="s">
        <v>61</v>
      </c>
      <c r="B8283" s="45" t="s">
        <v>10</v>
      </c>
      <c r="C8283" s="45" t="s">
        <v>222</v>
      </c>
      <c r="D8283" s="45">
        <v>20190</v>
      </c>
      <c r="E8283" s="45">
        <v>5.0561669800000004E-3</v>
      </c>
      <c r="F8283" s="45">
        <v>9.0855883999999996E-4</v>
      </c>
      <c r="G8283" s="45">
        <v>8.6579954000000001E-4</v>
      </c>
      <c r="H8283" s="45">
        <v>3.2818081100000002E-3</v>
      </c>
    </row>
    <row r="8284" spans="1:8" x14ac:dyDescent="0.35">
      <c r="A8284" s="45" t="s">
        <v>61</v>
      </c>
      <c r="B8284" s="45" t="s">
        <v>11</v>
      </c>
      <c r="C8284" s="45" t="s">
        <v>222</v>
      </c>
      <c r="D8284" s="45">
        <v>9153</v>
      </c>
      <c r="E8284" s="45">
        <v>5.3913951599999996E-3</v>
      </c>
      <c r="F8284" s="45">
        <v>1.06781147E-3</v>
      </c>
      <c r="G8284" s="45">
        <v>9.3659563E-4</v>
      </c>
      <c r="H8284" s="45">
        <v>3.3869863199999998E-3</v>
      </c>
    </row>
    <row r="8285" spans="1:8" x14ac:dyDescent="0.35">
      <c r="A8285" s="45" t="s">
        <v>61</v>
      </c>
      <c r="B8285" s="45" t="s">
        <v>12</v>
      </c>
      <c r="C8285" s="45" t="s">
        <v>222</v>
      </c>
      <c r="D8285" s="45">
        <v>2389</v>
      </c>
      <c r="E8285" s="45">
        <v>6.4912094700000002E-3</v>
      </c>
      <c r="F8285" s="45">
        <v>1.2801388599999999E-3</v>
      </c>
      <c r="G8285" s="45">
        <v>1.08852471E-3</v>
      </c>
      <c r="H8285" s="45">
        <v>4.1225454200000001E-3</v>
      </c>
    </row>
    <row r="8286" spans="1:8" x14ac:dyDescent="0.35">
      <c r="A8286" s="45" t="s">
        <v>61</v>
      </c>
      <c r="B8286" s="45" t="s">
        <v>13</v>
      </c>
      <c r="C8286" s="45" t="s">
        <v>222</v>
      </c>
      <c r="D8286" s="45">
        <v>8988</v>
      </c>
      <c r="E8286" s="45">
        <v>6.1896015799999997E-3</v>
      </c>
      <c r="F8286" s="45">
        <v>1.0749129199999999E-3</v>
      </c>
      <c r="G8286" s="45">
        <v>1.0902729000000001E-3</v>
      </c>
      <c r="H8286" s="45">
        <v>4.0244152799999997E-3</v>
      </c>
    </row>
    <row r="8287" spans="1:8" x14ac:dyDescent="0.35">
      <c r="A8287" s="45" t="s">
        <v>63</v>
      </c>
      <c r="B8287" s="45" t="s">
        <v>8</v>
      </c>
      <c r="C8287" s="45" t="s">
        <v>226</v>
      </c>
      <c r="D8287" s="45">
        <v>8825</v>
      </c>
      <c r="E8287" s="45">
        <v>7.08825519E-3</v>
      </c>
      <c r="F8287" s="45">
        <v>9.2613159999999995E-4</v>
      </c>
      <c r="G8287" s="45">
        <v>1.6272385099999999E-3</v>
      </c>
      <c r="H8287" s="45">
        <v>4.5340990099999997E-3</v>
      </c>
    </row>
    <row r="8288" spans="1:8" x14ac:dyDescent="0.35">
      <c r="A8288" s="45" t="s">
        <v>63</v>
      </c>
      <c r="B8288" s="45" t="s">
        <v>10</v>
      </c>
      <c r="C8288" s="45" t="s">
        <v>226</v>
      </c>
      <c r="D8288" s="45">
        <v>3501</v>
      </c>
      <c r="E8288" s="45">
        <v>6.2811251299999997E-3</v>
      </c>
      <c r="F8288" s="45">
        <v>8.0511695000000003E-4</v>
      </c>
      <c r="G8288" s="45">
        <v>1.45513294E-3</v>
      </c>
      <c r="H8288" s="45">
        <v>4.0199986700000002E-3</v>
      </c>
    </row>
    <row r="8289" spans="1:8" x14ac:dyDescent="0.35">
      <c r="A8289" s="45" t="s">
        <v>63</v>
      </c>
      <c r="B8289" s="45" t="s">
        <v>11</v>
      </c>
      <c r="C8289" s="45" t="s">
        <v>226</v>
      </c>
      <c r="D8289" s="45">
        <v>2162</v>
      </c>
      <c r="E8289" s="45">
        <v>6.7561165599999999E-3</v>
      </c>
      <c r="F8289" s="45">
        <v>9.0787398E-4</v>
      </c>
      <c r="G8289" s="45">
        <v>1.51951188E-3</v>
      </c>
      <c r="H8289" s="45">
        <v>4.3278362099999999E-3</v>
      </c>
    </row>
    <row r="8290" spans="1:8" x14ac:dyDescent="0.35">
      <c r="A8290" s="45" t="s">
        <v>63</v>
      </c>
      <c r="B8290" s="45" t="s">
        <v>12</v>
      </c>
      <c r="C8290" s="45" t="s">
        <v>226</v>
      </c>
      <c r="D8290" s="45">
        <v>874</v>
      </c>
      <c r="E8290" s="45">
        <v>8.8301575100000005E-3</v>
      </c>
      <c r="F8290" s="45">
        <v>1.2127879199999999E-3</v>
      </c>
      <c r="G8290" s="45">
        <v>1.94451042E-3</v>
      </c>
      <c r="H8290" s="45">
        <v>5.6725143800000002E-3</v>
      </c>
    </row>
    <row r="8291" spans="1:8" x14ac:dyDescent="0.35">
      <c r="A8291" s="45" t="s">
        <v>63</v>
      </c>
      <c r="B8291" s="45" t="s">
        <v>13</v>
      </c>
      <c r="C8291" s="45" t="s">
        <v>226</v>
      </c>
      <c r="D8291" s="45">
        <v>2288</v>
      </c>
      <c r="E8291" s="45">
        <v>7.9717444500000002E-3</v>
      </c>
      <c r="F8291" s="45">
        <v>1.0190544899999999E-3</v>
      </c>
      <c r="G8291" s="45">
        <v>1.8711855800000001E-3</v>
      </c>
      <c r="H8291" s="45">
        <v>5.08079064E-3</v>
      </c>
    </row>
    <row r="8292" spans="1:8" x14ac:dyDescent="0.35">
      <c r="A8292" s="45" t="s">
        <v>63</v>
      </c>
      <c r="B8292" s="45" t="s">
        <v>8</v>
      </c>
      <c r="C8292" s="45" t="s">
        <v>223</v>
      </c>
      <c r="D8292" s="45">
        <v>15165</v>
      </c>
      <c r="E8292" s="45">
        <v>6.77780425E-3</v>
      </c>
      <c r="F8292" s="45">
        <v>9.9840846999999996E-4</v>
      </c>
      <c r="G8292" s="45">
        <v>1.5383541000000001E-3</v>
      </c>
      <c r="H8292" s="45">
        <v>4.2410412100000001E-3</v>
      </c>
    </row>
    <row r="8293" spans="1:8" x14ac:dyDescent="0.35">
      <c r="A8293" s="45" t="s">
        <v>63</v>
      </c>
      <c r="B8293" s="45" t="s">
        <v>10</v>
      </c>
      <c r="C8293" s="45" t="s">
        <v>223</v>
      </c>
      <c r="D8293" s="45">
        <v>5920</v>
      </c>
      <c r="E8293" s="45">
        <v>6.0693073499999998E-3</v>
      </c>
      <c r="F8293" s="45">
        <v>8.6855777000000001E-4</v>
      </c>
      <c r="G8293" s="45">
        <v>1.39859171E-3</v>
      </c>
      <c r="H8293" s="45">
        <v>3.8021573900000002E-3</v>
      </c>
    </row>
    <row r="8294" spans="1:8" x14ac:dyDescent="0.35">
      <c r="A8294" s="45" t="s">
        <v>63</v>
      </c>
      <c r="B8294" s="45" t="s">
        <v>11</v>
      </c>
      <c r="C8294" s="45" t="s">
        <v>223</v>
      </c>
      <c r="D8294" s="45">
        <v>3453</v>
      </c>
      <c r="E8294" s="45">
        <v>6.4725786199999998E-3</v>
      </c>
      <c r="F8294" s="45">
        <v>9.7611352999999997E-4</v>
      </c>
      <c r="G8294" s="45">
        <v>1.46598211E-3</v>
      </c>
      <c r="H8294" s="45">
        <v>4.0304825199999998E-3</v>
      </c>
    </row>
    <row r="8295" spans="1:8" x14ac:dyDescent="0.35">
      <c r="A8295" s="45" t="s">
        <v>63</v>
      </c>
      <c r="B8295" s="45" t="s">
        <v>12</v>
      </c>
      <c r="C8295" s="45" t="s">
        <v>223</v>
      </c>
      <c r="D8295" s="45">
        <v>1443</v>
      </c>
      <c r="E8295" s="45">
        <v>8.0933655599999994E-3</v>
      </c>
      <c r="F8295" s="45">
        <v>1.2233865999999999E-3</v>
      </c>
      <c r="G8295" s="45">
        <v>1.7997161399999999E-3</v>
      </c>
      <c r="H8295" s="45">
        <v>5.0702623400000002E-3</v>
      </c>
    </row>
    <row r="8296" spans="1:8" x14ac:dyDescent="0.35">
      <c r="A8296" s="45" t="s">
        <v>63</v>
      </c>
      <c r="B8296" s="45" t="s">
        <v>13</v>
      </c>
      <c r="C8296" s="45" t="s">
        <v>223</v>
      </c>
      <c r="D8296" s="45">
        <v>4349</v>
      </c>
      <c r="E8296" s="45">
        <v>7.5480711500000002E-3</v>
      </c>
      <c r="F8296" s="45">
        <v>1.11821925E-3</v>
      </c>
      <c r="G8296" s="45">
        <v>1.69934475E-3</v>
      </c>
      <c r="H8296" s="45">
        <v>4.7305066599999997E-3</v>
      </c>
    </row>
    <row r="8297" spans="1:8" x14ac:dyDescent="0.35">
      <c r="A8297" s="45" t="s">
        <v>63</v>
      </c>
      <c r="B8297" s="45" t="s">
        <v>8</v>
      </c>
      <c r="C8297" s="45" t="s">
        <v>224</v>
      </c>
      <c r="D8297" s="45">
        <v>1374</v>
      </c>
      <c r="E8297" s="45">
        <v>7.5257929299999997E-3</v>
      </c>
      <c r="F8297" s="45">
        <v>8.6627793000000001E-4</v>
      </c>
      <c r="G8297" s="45">
        <v>1.75088592E-3</v>
      </c>
      <c r="H8297" s="45">
        <v>4.9086285900000002E-3</v>
      </c>
    </row>
    <row r="8298" spans="1:8" x14ac:dyDescent="0.35">
      <c r="A8298" s="45" t="s">
        <v>63</v>
      </c>
      <c r="B8298" s="45" t="s">
        <v>10</v>
      </c>
      <c r="C8298" s="45" t="s">
        <v>224</v>
      </c>
      <c r="D8298" s="45">
        <v>544</v>
      </c>
      <c r="E8298" s="45">
        <v>6.8469581599999996E-3</v>
      </c>
      <c r="F8298" s="45">
        <v>7.8224971999999999E-4</v>
      </c>
      <c r="G8298" s="45">
        <v>1.44980147E-3</v>
      </c>
      <c r="H8298" s="45">
        <v>4.61490648E-3</v>
      </c>
    </row>
    <row r="8299" spans="1:8" x14ac:dyDescent="0.35">
      <c r="A8299" s="45" t="s">
        <v>63</v>
      </c>
      <c r="B8299" s="45" t="s">
        <v>11</v>
      </c>
      <c r="C8299" s="45" t="s">
        <v>224</v>
      </c>
      <c r="D8299" s="45">
        <v>306</v>
      </c>
      <c r="E8299" s="45">
        <v>6.9861638100000003E-3</v>
      </c>
      <c r="F8299" s="45">
        <v>8.0379273999999998E-4</v>
      </c>
      <c r="G8299" s="45">
        <v>1.6741555299999999E-3</v>
      </c>
      <c r="H8299" s="45">
        <v>4.5082150999999999E-3</v>
      </c>
    </row>
    <row r="8300" spans="1:8" x14ac:dyDescent="0.35">
      <c r="A8300" s="45" t="s">
        <v>63</v>
      </c>
      <c r="B8300" s="45" t="s">
        <v>12</v>
      </c>
      <c r="C8300" s="45" t="s">
        <v>224</v>
      </c>
      <c r="D8300" s="45">
        <v>130</v>
      </c>
      <c r="E8300" s="45">
        <v>8.4698181300000008E-3</v>
      </c>
      <c r="F8300" s="45">
        <v>1.1045225399999999E-3</v>
      </c>
      <c r="G8300" s="45">
        <v>2.00881386E-3</v>
      </c>
      <c r="H8300" s="45">
        <v>5.3564812199999997E-3</v>
      </c>
    </row>
    <row r="8301" spans="1:8" x14ac:dyDescent="0.35">
      <c r="A8301" s="45" t="s">
        <v>63</v>
      </c>
      <c r="B8301" s="45" t="s">
        <v>13</v>
      </c>
      <c r="C8301" s="45" t="s">
        <v>224</v>
      </c>
      <c r="D8301" s="45">
        <v>394</v>
      </c>
      <c r="E8301" s="45">
        <v>8.5706897399999999E-3</v>
      </c>
      <c r="F8301" s="45">
        <v>9.5221705999999997E-4</v>
      </c>
      <c r="G8301" s="45">
        <v>2.1410859400000002E-3</v>
      </c>
      <c r="H8301" s="45">
        <v>5.4773862499999998E-3</v>
      </c>
    </row>
    <row r="8302" spans="1:8" x14ac:dyDescent="0.35">
      <c r="A8302" s="45" t="s">
        <v>63</v>
      </c>
      <c r="B8302" s="45" t="s">
        <v>8</v>
      </c>
      <c r="C8302" s="45" t="s">
        <v>222</v>
      </c>
      <c r="D8302" s="45">
        <v>41616</v>
      </c>
      <c r="E8302" s="45">
        <v>5.4640245699999999E-3</v>
      </c>
      <c r="F8302" s="45">
        <v>1.0284414600000001E-3</v>
      </c>
      <c r="G8302" s="45">
        <v>9.2359007E-4</v>
      </c>
      <c r="H8302" s="45">
        <v>3.5119925600000002E-3</v>
      </c>
    </row>
    <row r="8303" spans="1:8" x14ac:dyDescent="0.35">
      <c r="A8303" s="45" t="s">
        <v>63</v>
      </c>
      <c r="B8303" s="45" t="s">
        <v>10</v>
      </c>
      <c r="C8303" s="45" t="s">
        <v>222</v>
      </c>
      <c r="D8303" s="45">
        <v>20189</v>
      </c>
      <c r="E8303" s="45">
        <v>5.0230418499999999E-3</v>
      </c>
      <c r="F8303" s="45">
        <v>9.2378274000000002E-4</v>
      </c>
      <c r="G8303" s="45">
        <v>8.2879380999999999E-4</v>
      </c>
      <c r="H8303" s="45">
        <v>3.2704648100000001E-3</v>
      </c>
    </row>
    <row r="8304" spans="1:8" x14ac:dyDescent="0.35">
      <c r="A8304" s="45" t="s">
        <v>63</v>
      </c>
      <c r="B8304" s="45" t="s">
        <v>11</v>
      </c>
      <c r="C8304" s="45" t="s">
        <v>222</v>
      </c>
      <c r="D8304" s="45">
        <v>9554</v>
      </c>
      <c r="E8304" s="45">
        <v>5.40068514E-3</v>
      </c>
      <c r="F8304" s="45">
        <v>1.0987069599999999E-3</v>
      </c>
      <c r="G8304" s="45">
        <v>9.0783287000000001E-4</v>
      </c>
      <c r="H8304" s="45">
        <v>3.3941448300000001E-3</v>
      </c>
    </row>
    <row r="8305" spans="1:8" x14ac:dyDescent="0.35">
      <c r="A8305" s="45" t="s">
        <v>63</v>
      </c>
      <c r="B8305" s="45" t="s">
        <v>12</v>
      </c>
      <c r="C8305" s="45" t="s">
        <v>222</v>
      </c>
      <c r="D8305" s="45">
        <v>2581</v>
      </c>
      <c r="E8305" s="45">
        <v>6.8955245700000004E-3</v>
      </c>
      <c r="F8305" s="45">
        <v>1.3553502900000001E-3</v>
      </c>
      <c r="G8305" s="45">
        <v>1.10803013E-3</v>
      </c>
      <c r="H8305" s="45">
        <v>4.4321436600000003E-3</v>
      </c>
    </row>
    <row r="8306" spans="1:8" x14ac:dyDescent="0.35">
      <c r="A8306" s="45" t="s">
        <v>63</v>
      </c>
      <c r="B8306" s="45" t="s">
        <v>13</v>
      </c>
      <c r="C8306" s="45" t="s">
        <v>222</v>
      </c>
      <c r="D8306" s="45">
        <v>9292</v>
      </c>
      <c r="E8306" s="45">
        <v>6.0896641999999999E-3</v>
      </c>
      <c r="F8306" s="45">
        <v>1.0927856699999999E-3</v>
      </c>
      <c r="G8306" s="45">
        <v>1.09452701E-3</v>
      </c>
      <c r="H8306" s="45">
        <v>3.9023510399999999E-3</v>
      </c>
    </row>
    <row r="8307" spans="1:8" x14ac:dyDescent="0.35">
      <c r="A8307" s="45" t="s">
        <v>64</v>
      </c>
      <c r="B8307" s="45" t="s">
        <v>8</v>
      </c>
      <c r="C8307" s="45" t="s">
        <v>226</v>
      </c>
      <c r="D8307" s="45">
        <v>8478</v>
      </c>
      <c r="E8307" s="45">
        <v>7.0100893200000002E-3</v>
      </c>
      <c r="F8307" s="45">
        <v>7.9616854999999995E-4</v>
      </c>
      <c r="G8307" s="45">
        <v>1.67043571E-3</v>
      </c>
      <c r="H8307" s="45">
        <v>4.5427310000000004E-3</v>
      </c>
    </row>
    <row r="8308" spans="1:8" x14ac:dyDescent="0.35">
      <c r="A8308" s="45" t="s">
        <v>64</v>
      </c>
      <c r="B8308" s="45" t="s">
        <v>10</v>
      </c>
      <c r="C8308" s="45" t="s">
        <v>226</v>
      </c>
      <c r="D8308" s="45">
        <v>3293</v>
      </c>
      <c r="E8308" s="45">
        <v>6.3030724899999996E-3</v>
      </c>
      <c r="F8308" s="45">
        <v>6.9915044999999999E-4</v>
      </c>
      <c r="G8308" s="45">
        <v>1.5192085700000001E-3</v>
      </c>
      <c r="H8308" s="45">
        <v>4.08387647E-3</v>
      </c>
    </row>
    <row r="8309" spans="1:8" x14ac:dyDescent="0.35">
      <c r="A8309" s="45" t="s">
        <v>64</v>
      </c>
      <c r="B8309" s="45" t="s">
        <v>11</v>
      </c>
      <c r="C8309" s="45" t="s">
        <v>226</v>
      </c>
      <c r="D8309" s="45">
        <v>2050</v>
      </c>
      <c r="E8309" s="45">
        <v>6.8034493999999997E-3</v>
      </c>
      <c r="F8309" s="45">
        <v>7.9664611000000002E-4</v>
      </c>
      <c r="G8309" s="45">
        <v>1.55855328E-3</v>
      </c>
      <c r="H8309" s="45">
        <v>4.4474252299999996E-3</v>
      </c>
    </row>
    <row r="8310" spans="1:8" x14ac:dyDescent="0.35">
      <c r="A8310" s="45" t="s">
        <v>64</v>
      </c>
      <c r="B8310" s="45" t="s">
        <v>12</v>
      </c>
      <c r="C8310" s="45" t="s">
        <v>226</v>
      </c>
      <c r="D8310" s="45">
        <v>795</v>
      </c>
      <c r="E8310" s="45">
        <v>8.2466949699999993E-3</v>
      </c>
      <c r="F8310" s="45">
        <v>1.0282142900000001E-3</v>
      </c>
      <c r="G8310" s="45">
        <v>1.81755158E-3</v>
      </c>
      <c r="H8310" s="45">
        <v>5.4005500800000002E-3</v>
      </c>
    </row>
    <row r="8311" spans="1:8" x14ac:dyDescent="0.35">
      <c r="A8311" s="45" t="s">
        <v>64</v>
      </c>
      <c r="B8311" s="45" t="s">
        <v>13</v>
      </c>
      <c r="C8311" s="45" t="s">
        <v>226</v>
      </c>
      <c r="D8311" s="45">
        <v>2340</v>
      </c>
      <c r="E8311" s="45">
        <v>7.7659512000000002E-3</v>
      </c>
      <c r="F8311" s="45">
        <v>8.5344428000000004E-4</v>
      </c>
      <c r="G8311" s="45">
        <v>1.93128735E-3</v>
      </c>
      <c r="H8311" s="45">
        <v>4.9805167399999996E-3</v>
      </c>
    </row>
    <row r="8312" spans="1:8" x14ac:dyDescent="0.35">
      <c r="A8312" s="45" t="s">
        <v>64</v>
      </c>
      <c r="B8312" s="45" t="s">
        <v>8</v>
      </c>
      <c r="C8312" s="45" t="s">
        <v>223</v>
      </c>
      <c r="D8312" s="45">
        <v>15492</v>
      </c>
      <c r="E8312" s="45">
        <v>6.7542123600000002E-3</v>
      </c>
      <c r="F8312" s="45">
        <v>9.9191030999999999E-4</v>
      </c>
      <c r="G8312" s="45">
        <v>1.49533994E-3</v>
      </c>
      <c r="H8312" s="45">
        <v>4.2669616199999998E-3</v>
      </c>
    </row>
    <row r="8313" spans="1:8" x14ac:dyDescent="0.35">
      <c r="A8313" s="45" t="s">
        <v>64</v>
      </c>
      <c r="B8313" s="45" t="s">
        <v>10</v>
      </c>
      <c r="C8313" s="45" t="s">
        <v>223</v>
      </c>
      <c r="D8313" s="45">
        <v>5877</v>
      </c>
      <c r="E8313" s="45">
        <v>6.1003284900000001E-3</v>
      </c>
      <c r="F8313" s="45">
        <v>8.6037273999999995E-4</v>
      </c>
      <c r="G8313" s="45">
        <v>1.35509597E-3</v>
      </c>
      <c r="H8313" s="45">
        <v>3.8848592900000002E-3</v>
      </c>
    </row>
    <row r="8314" spans="1:8" x14ac:dyDescent="0.35">
      <c r="A8314" s="45" t="s">
        <v>64</v>
      </c>
      <c r="B8314" s="45" t="s">
        <v>11</v>
      </c>
      <c r="C8314" s="45" t="s">
        <v>223</v>
      </c>
      <c r="D8314" s="45">
        <v>3519</v>
      </c>
      <c r="E8314" s="45">
        <v>6.4718575599999996E-3</v>
      </c>
      <c r="F8314" s="45">
        <v>9.8488473000000001E-4</v>
      </c>
      <c r="G8314" s="45">
        <v>1.3866027799999999E-3</v>
      </c>
      <c r="H8314" s="45">
        <v>4.1003695799999998E-3</v>
      </c>
    </row>
    <row r="8315" spans="1:8" x14ac:dyDescent="0.35">
      <c r="A8315" s="45" t="s">
        <v>64</v>
      </c>
      <c r="B8315" s="45" t="s">
        <v>12</v>
      </c>
      <c r="C8315" s="45" t="s">
        <v>223</v>
      </c>
      <c r="D8315" s="45">
        <v>1551</v>
      </c>
      <c r="E8315" s="45">
        <v>7.8997194700000002E-3</v>
      </c>
      <c r="F8315" s="45">
        <v>1.2389629799999999E-3</v>
      </c>
      <c r="G8315" s="45">
        <v>1.78393695E-3</v>
      </c>
      <c r="H8315" s="45">
        <v>4.8768190699999998E-3</v>
      </c>
    </row>
    <row r="8316" spans="1:8" x14ac:dyDescent="0.35">
      <c r="A8316" s="45" t="s">
        <v>64</v>
      </c>
      <c r="B8316" s="45" t="s">
        <v>13</v>
      </c>
      <c r="C8316" s="45" t="s">
        <v>223</v>
      </c>
      <c r="D8316" s="45">
        <v>4545</v>
      </c>
      <c r="E8316" s="45">
        <v>7.4274357899999999E-3</v>
      </c>
      <c r="F8316" s="45">
        <v>1.08312936E-3</v>
      </c>
      <c r="G8316" s="45">
        <v>1.6623907599999999E-3</v>
      </c>
      <c r="H8316" s="45">
        <v>4.6819151700000002E-3</v>
      </c>
    </row>
    <row r="8317" spans="1:8" x14ac:dyDescent="0.35">
      <c r="A8317" s="45" t="s">
        <v>64</v>
      </c>
      <c r="B8317" s="45" t="s">
        <v>8</v>
      </c>
      <c r="C8317" s="45" t="s">
        <v>224</v>
      </c>
      <c r="D8317" s="45">
        <v>1271</v>
      </c>
      <c r="E8317" s="45">
        <v>8.0270799899999998E-3</v>
      </c>
      <c r="F8317" s="45">
        <v>1.3448598099999999E-3</v>
      </c>
      <c r="G8317" s="45">
        <v>1.9430054099999999E-3</v>
      </c>
      <c r="H8317" s="45">
        <v>4.73921429E-3</v>
      </c>
    </row>
    <row r="8318" spans="1:8" x14ac:dyDescent="0.35">
      <c r="A8318" s="45" t="s">
        <v>64</v>
      </c>
      <c r="B8318" s="45" t="s">
        <v>10</v>
      </c>
      <c r="C8318" s="45" t="s">
        <v>224</v>
      </c>
      <c r="D8318" s="45">
        <v>531</v>
      </c>
      <c r="E8318" s="45">
        <v>7.0293861199999998E-3</v>
      </c>
      <c r="F8318" s="45">
        <v>1.1509553299999999E-3</v>
      </c>
      <c r="G8318" s="45">
        <v>1.71808495E-3</v>
      </c>
      <c r="H8318" s="45">
        <v>4.1603453699999996E-3</v>
      </c>
    </row>
    <row r="8319" spans="1:8" x14ac:dyDescent="0.35">
      <c r="A8319" s="45" t="s">
        <v>64</v>
      </c>
      <c r="B8319" s="45" t="s">
        <v>11</v>
      </c>
      <c r="C8319" s="45" t="s">
        <v>224</v>
      </c>
      <c r="D8319" s="45">
        <v>297</v>
      </c>
      <c r="E8319" s="45">
        <v>8.0103112000000001E-3</v>
      </c>
      <c r="F8319" s="45">
        <v>1.3335123600000001E-3</v>
      </c>
      <c r="G8319" s="45">
        <v>1.96088954E-3</v>
      </c>
      <c r="H8319" s="45">
        <v>4.7159088599999996E-3</v>
      </c>
    </row>
    <row r="8320" spans="1:8" x14ac:dyDescent="0.35">
      <c r="A8320" s="45" t="s">
        <v>64</v>
      </c>
      <c r="B8320" s="45" t="s">
        <v>12</v>
      </c>
      <c r="C8320" s="45" t="s">
        <v>224</v>
      </c>
      <c r="D8320" s="45">
        <v>110</v>
      </c>
      <c r="E8320" s="45">
        <v>9.6487792099999997E-3</v>
      </c>
      <c r="F8320" s="45">
        <v>1.69402333E-3</v>
      </c>
      <c r="G8320" s="45">
        <v>2.42803007E-3</v>
      </c>
      <c r="H8320" s="45">
        <v>5.5267253400000001E-3</v>
      </c>
    </row>
    <row r="8321" spans="1:8" x14ac:dyDescent="0.35">
      <c r="A8321" s="45" t="s">
        <v>64</v>
      </c>
      <c r="B8321" s="45" t="s">
        <v>13</v>
      </c>
      <c r="C8321" s="45" t="s">
        <v>224</v>
      </c>
      <c r="D8321" s="45">
        <v>333</v>
      </c>
      <c r="E8321" s="45">
        <v>9.0972567600000002E-3</v>
      </c>
      <c r="F8321" s="45">
        <v>1.54884025E-3</v>
      </c>
      <c r="G8321" s="45">
        <v>2.1254933000000001E-3</v>
      </c>
      <c r="H8321" s="45">
        <v>5.42292268E-3</v>
      </c>
    </row>
    <row r="8322" spans="1:8" x14ac:dyDescent="0.35">
      <c r="A8322" s="45" t="s">
        <v>64</v>
      </c>
      <c r="B8322" s="45" t="s">
        <v>8</v>
      </c>
      <c r="C8322" s="45" t="s">
        <v>222</v>
      </c>
      <c r="D8322" s="45">
        <v>42252</v>
      </c>
      <c r="E8322" s="45">
        <v>5.4533045099999997E-3</v>
      </c>
      <c r="F8322" s="45">
        <v>1.02816498E-3</v>
      </c>
      <c r="G8322" s="45">
        <v>9.0455863000000005E-4</v>
      </c>
      <c r="H8322" s="45">
        <v>3.5205804200000002E-3</v>
      </c>
    </row>
    <row r="8323" spans="1:8" x14ac:dyDescent="0.35">
      <c r="A8323" s="45" t="s">
        <v>64</v>
      </c>
      <c r="B8323" s="45" t="s">
        <v>10</v>
      </c>
      <c r="C8323" s="45" t="s">
        <v>222</v>
      </c>
      <c r="D8323" s="45">
        <v>19666</v>
      </c>
      <c r="E8323" s="45">
        <v>4.9926342799999999E-3</v>
      </c>
      <c r="F8323" s="45">
        <v>9.2104616000000003E-4</v>
      </c>
      <c r="G8323" s="45">
        <v>8.0331559999999996E-4</v>
      </c>
      <c r="H8323" s="45">
        <v>3.2682720399999999E-3</v>
      </c>
    </row>
    <row r="8324" spans="1:8" x14ac:dyDescent="0.35">
      <c r="A8324" s="45" t="s">
        <v>64</v>
      </c>
      <c r="B8324" s="45" t="s">
        <v>11</v>
      </c>
      <c r="C8324" s="45" t="s">
        <v>222</v>
      </c>
      <c r="D8324" s="45">
        <v>9453</v>
      </c>
      <c r="E8324" s="45">
        <v>5.4230919700000001E-3</v>
      </c>
      <c r="F8324" s="45">
        <v>1.1059084699999999E-3</v>
      </c>
      <c r="G8324" s="45">
        <v>8.7088731000000005E-4</v>
      </c>
      <c r="H8324" s="45">
        <v>3.44629571E-3</v>
      </c>
    </row>
    <row r="8325" spans="1:8" x14ac:dyDescent="0.35">
      <c r="A8325" s="45" t="s">
        <v>64</v>
      </c>
      <c r="B8325" s="45" t="s">
        <v>12</v>
      </c>
      <c r="C8325" s="45" t="s">
        <v>222</v>
      </c>
      <c r="D8325" s="45">
        <v>2594</v>
      </c>
      <c r="E8325" s="45">
        <v>6.7565595899999999E-3</v>
      </c>
      <c r="F8325" s="45">
        <v>1.36687381E-3</v>
      </c>
      <c r="G8325" s="45">
        <v>1.0963733300000001E-3</v>
      </c>
      <c r="H8325" s="45">
        <v>4.2933119599999998E-3</v>
      </c>
    </row>
    <row r="8326" spans="1:8" x14ac:dyDescent="0.35">
      <c r="A8326" s="45" t="s">
        <v>64</v>
      </c>
      <c r="B8326" s="45" t="s">
        <v>13</v>
      </c>
      <c r="C8326" s="45" t="s">
        <v>222</v>
      </c>
      <c r="D8326" s="45">
        <v>10539</v>
      </c>
      <c r="E8326" s="45">
        <v>6.0192496899999998E-3</v>
      </c>
      <c r="F8326" s="45">
        <v>1.0749510900000001E-3</v>
      </c>
      <c r="G8326" s="45">
        <v>1.07646992E-3</v>
      </c>
      <c r="H8326" s="45">
        <v>3.8678282099999998E-3</v>
      </c>
    </row>
    <row r="8327" spans="1:8" x14ac:dyDescent="0.35">
      <c r="A8327" s="45" t="s">
        <v>65</v>
      </c>
      <c r="B8327" s="45" t="s">
        <v>8</v>
      </c>
      <c r="C8327" s="45" t="s">
        <v>226</v>
      </c>
      <c r="D8327" s="45">
        <v>8809</v>
      </c>
      <c r="E8327" s="45">
        <v>6.9873861400000003E-3</v>
      </c>
      <c r="F8327" s="45">
        <v>7.6113997999999997E-4</v>
      </c>
      <c r="G8327" s="45">
        <v>1.6127377300000001E-3</v>
      </c>
      <c r="H8327" s="45">
        <v>4.6127314300000001E-3</v>
      </c>
    </row>
    <row r="8328" spans="1:8" x14ac:dyDescent="0.35">
      <c r="A8328" s="45" t="s">
        <v>65</v>
      </c>
      <c r="B8328" s="45" t="s">
        <v>10</v>
      </c>
      <c r="C8328" s="45" t="s">
        <v>226</v>
      </c>
      <c r="D8328" s="45">
        <v>3513</v>
      </c>
      <c r="E8328" s="45">
        <v>6.38751149E-3</v>
      </c>
      <c r="F8328" s="45">
        <v>6.6585989999999996E-4</v>
      </c>
      <c r="G8328" s="45">
        <v>1.5174982699999999E-3</v>
      </c>
      <c r="H8328" s="45">
        <v>4.20332261E-3</v>
      </c>
    </row>
    <row r="8329" spans="1:8" x14ac:dyDescent="0.35">
      <c r="A8329" s="45" t="s">
        <v>65</v>
      </c>
      <c r="B8329" s="45" t="s">
        <v>11</v>
      </c>
      <c r="C8329" s="45" t="s">
        <v>226</v>
      </c>
      <c r="D8329" s="45">
        <v>2073</v>
      </c>
      <c r="E8329" s="45">
        <v>6.8360175200000003E-3</v>
      </c>
      <c r="F8329" s="45">
        <v>7.8519432000000004E-4</v>
      </c>
      <c r="G8329" s="45">
        <v>1.5168231999999999E-3</v>
      </c>
      <c r="H8329" s="45">
        <v>4.5332402000000001E-3</v>
      </c>
    </row>
    <row r="8330" spans="1:8" x14ac:dyDescent="0.35">
      <c r="A8330" s="45" t="s">
        <v>65</v>
      </c>
      <c r="B8330" s="45" t="s">
        <v>12</v>
      </c>
      <c r="C8330" s="45" t="s">
        <v>226</v>
      </c>
      <c r="D8330" s="45">
        <v>884</v>
      </c>
      <c r="E8330" s="45">
        <v>8.2728834399999999E-3</v>
      </c>
      <c r="F8330" s="45">
        <v>9.862967900000001E-4</v>
      </c>
      <c r="G8330" s="45">
        <v>1.7836248E-3</v>
      </c>
      <c r="H8330" s="45">
        <v>5.5025424000000002E-3</v>
      </c>
    </row>
    <row r="8331" spans="1:8" x14ac:dyDescent="0.35">
      <c r="A8331" s="45" t="s">
        <v>65</v>
      </c>
      <c r="B8331" s="45" t="s">
        <v>13</v>
      </c>
      <c r="C8331" s="45" t="s">
        <v>226</v>
      </c>
      <c r="D8331" s="45">
        <v>2339</v>
      </c>
      <c r="E8331" s="45">
        <v>7.53666666E-3</v>
      </c>
      <c r="F8331" s="45">
        <v>7.9782903E-4</v>
      </c>
      <c r="G8331" s="45">
        <v>1.7762019999999999E-3</v>
      </c>
      <c r="H8331" s="45">
        <v>4.9617889800000004E-3</v>
      </c>
    </row>
    <row r="8332" spans="1:8" x14ac:dyDescent="0.35">
      <c r="A8332" s="45" t="s">
        <v>65</v>
      </c>
      <c r="B8332" s="45" t="s">
        <v>8</v>
      </c>
      <c r="C8332" s="45" t="s">
        <v>223</v>
      </c>
      <c r="D8332" s="45">
        <v>15116</v>
      </c>
      <c r="E8332" s="45">
        <v>6.8373916799999998E-3</v>
      </c>
      <c r="F8332" s="45">
        <v>9.9317721000000006E-4</v>
      </c>
      <c r="G8332" s="45">
        <v>1.45337299E-3</v>
      </c>
      <c r="H8332" s="45">
        <v>4.3908409900000004E-3</v>
      </c>
    </row>
    <row r="8333" spans="1:8" x14ac:dyDescent="0.35">
      <c r="A8333" s="45" t="s">
        <v>65</v>
      </c>
      <c r="B8333" s="45" t="s">
        <v>10</v>
      </c>
      <c r="C8333" s="45" t="s">
        <v>223</v>
      </c>
      <c r="D8333" s="45">
        <v>5882</v>
      </c>
      <c r="E8333" s="45">
        <v>6.16005374E-3</v>
      </c>
      <c r="F8333" s="45">
        <v>8.5216603999999996E-4</v>
      </c>
      <c r="G8333" s="45">
        <v>1.3234150399999999E-3</v>
      </c>
      <c r="H8333" s="45">
        <v>3.9844721600000004E-3</v>
      </c>
    </row>
    <row r="8334" spans="1:8" x14ac:dyDescent="0.35">
      <c r="A8334" s="45" t="s">
        <v>65</v>
      </c>
      <c r="B8334" s="45" t="s">
        <v>11</v>
      </c>
      <c r="C8334" s="45" t="s">
        <v>223</v>
      </c>
      <c r="D8334" s="45">
        <v>3397</v>
      </c>
      <c r="E8334" s="45">
        <v>6.5631675500000004E-3</v>
      </c>
      <c r="F8334" s="45">
        <v>9.7430716000000001E-4</v>
      </c>
      <c r="G8334" s="45">
        <v>1.3644355700000001E-3</v>
      </c>
      <c r="H8334" s="45">
        <v>4.2244243600000004E-3</v>
      </c>
    </row>
    <row r="8335" spans="1:8" x14ac:dyDescent="0.35">
      <c r="A8335" s="45" t="s">
        <v>65</v>
      </c>
      <c r="B8335" s="45" t="s">
        <v>12</v>
      </c>
      <c r="C8335" s="45" t="s">
        <v>223</v>
      </c>
      <c r="D8335" s="45">
        <v>1572</v>
      </c>
      <c r="E8335" s="45">
        <v>8.0203103500000004E-3</v>
      </c>
      <c r="F8335" s="45">
        <v>1.2272786500000001E-3</v>
      </c>
      <c r="G8335" s="45">
        <v>1.7394829599999999E-3</v>
      </c>
      <c r="H8335" s="45">
        <v>5.0535482600000004E-3</v>
      </c>
    </row>
    <row r="8336" spans="1:8" x14ac:dyDescent="0.35">
      <c r="A8336" s="45" t="s">
        <v>65</v>
      </c>
      <c r="B8336" s="45" t="s">
        <v>13</v>
      </c>
      <c r="C8336" s="45" t="s">
        <v>223</v>
      </c>
      <c r="D8336" s="45">
        <v>4265</v>
      </c>
      <c r="E8336" s="45">
        <v>7.5539433599999999E-3</v>
      </c>
      <c r="F8336" s="45">
        <v>1.1163945100000001E-3</v>
      </c>
      <c r="G8336" s="45">
        <v>1.59798454E-3</v>
      </c>
      <c r="H8336" s="45">
        <v>4.83956382E-3</v>
      </c>
    </row>
    <row r="8337" spans="1:8" x14ac:dyDescent="0.35">
      <c r="A8337" s="45" t="s">
        <v>65</v>
      </c>
      <c r="B8337" s="45" t="s">
        <v>8</v>
      </c>
      <c r="C8337" s="45" t="s">
        <v>224</v>
      </c>
      <c r="D8337" s="45">
        <v>1340</v>
      </c>
      <c r="E8337" s="45">
        <v>8.0672157700000004E-3</v>
      </c>
      <c r="F8337" s="45">
        <v>1.3060303699999999E-3</v>
      </c>
      <c r="G8337" s="45">
        <v>1.9909737099999998E-3</v>
      </c>
      <c r="H8337" s="45">
        <v>4.7702112099999999E-3</v>
      </c>
    </row>
    <row r="8338" spans="1:8" x14ac:dyDescent="0.35">
      <c r="A8338" s="45" t="s">
        <v>65</v>
      </c>
      <c r="B8338" s="45" t="s">
        <v>10</v>
      </c>
      <c r="C8338" s="45" t="s">
        <v>224</v>
      </c>
      <c r="D8338" s="45">
        <v>565</v>
      </c>
      <c r="E8338" s="45">
        <v>7.33611907E-3</v>
      </c>
      <c r="F8338" s="45">
        <v>1.0888026E-3</v>
      </c>
      <c r="G8338" s="45">
        <v>1.80539143E-3</v>
      </c>
      <c r="H8338" s="45">
        <v>4.4419245300000004E-3</v>
      </c>
    </row>
    <row r="8339" spans="1:8" x14ac:dyDescent="0.35">
      <c r="A8339" s="45" t="s">
        <v>65</v>
      </c>
      <c r="B8339" s="45" t="s">
        <v>11</v>
      </c>
      <c r="C8339" s="45" t="s">
        <v>224</v>
      </c>
      <c r="D8339" s="45">
        <v>330</v>
      </c>
      <c r="E8339" s="45">
        <v>8.0332489199999996E-3</v>
      </c>
      <c r="F8339" s="45">
        <v>1.41379044E-3</v>
      </c>
      <c r="G8339" s="45">
        <v>1.9503364599999999E-3</v>
      </c>
      <c r="H8339" s="45">
        <v>4.6691215499999996E-3</v>
      </c>
    </row>
    <row r="8340" spans="1:8" x14ac:dyDescent="0.35">
      <c r="A8340" s="45" t="s">
        <v>65</v>
      </c>
      <c r="B8340" s="45" t="s">
        <v>12</v>
      </c>
      <c r="C8340" s="45" t="s">
        <v>224</v>
      </c>
      <c r="D8340" s="45">
        <v>116</v>
      </c>
      <c r="E8340" s="45">
        <v>9.1540945700000001E-3</v>
      </c>
      <c r="F8340" s="45">
        <v>1.63044758E-3</v>
      </c>
      <c r="G8340" s="45">
        <v>2.1866017599999998E-3</v>
      </c>
      <c r="H8340" s="45">
        <v>5.3370448000000003E-3</v>
      </c>
    </row>
    <row r="8341" spans="1:8" x14ac:dyDescent="0.35">
      <c r="A8341" s="45" t="s">
        <v>65</v>
      </c>
      <c r="B8341" s="45" t="s">
        <v>13</v>
      </c>
      <c r="C8341" s="45" t="s">
        <v>224</v>
      </c>
      <c r="D8341" s="45">
        <v>329</v>
      </c>
      <c r="E8341" s="45">
        <v>8.9736010199999994E-3</v>
      </c>
      <c r="F8341" s="45">
        <v>1.4566092899999999E-3</v>
      </c>
      <c r="G8341" s="45">
        <v>2.2814643499999999E-3</v>
      </c>
      <c r="H8341" s="45">
        <v>5.2355268999999998E-3</v>
      </c>
    </row>
    <row r="8342" spans="1:8" x14ac:dyDescent="0.35">
      <c r="A8342" s="45" t="s">
        <v>65</v>
      </c>
      <c r="B8342" s="45" t="s">
        <v>8</v>
      </c>
      <c r="C8342" s="45" t="s">
        <v>222</v>
      </c>
      <c r="D8342" s="45">
        <v>42035</v>
      </c>
      <c r="E8342" s="45">
        <v>5.4181078500000002E-3</v>
      </c>
      <c r="F8342" s="45">
        <v>9.962011199999999E-4</v>
      </c>
      <c r="G8342" s="45">
        <v>8.8204994000000002E-4</v>
      </c>
      <c r="H8342" s="45">
        <v>3.5398563200000001E-3</v>
      </c>
    </row>
    <row r="8343" spans="1:8" x14ac:dyDescent="0.35">
      <c r="A8343" s="45" t="s">
        <v>65</v>
      </c>
      <c r="B8343" s="45" t="s">
        <v>10</v>
      </c>
      <c r="C8343" s="45" t="s">
        <v>222</v>
      </c>
      <c r="D8343" s="45">
        <v>19807</v>
      </c>
      <c r="E8343" s="45">
        <v>4.9695333100000004E-3</v>
      </c>
      <c r="F8343" s="45">
        <v>9.0084512000000001E-4</v>
      </c>
      <c r="G8343" s="45">
        <v>7.9541626999999997E-4</v>
      </c>
      <c r="H8343" s="45">
        <v>3.2732714399999999E-3</v>
      </c>
    </row>
    <row r="8344" spans="1:8" x14ac:dyDescent="0.35">
      <c r="A8344" s="45" t="s">
        <v>65</v>
      </c>
      <c r="B8344" s="45" t="s">
        <v>11</v>
      </c>
      <c r="C8344" s="45" t="s">
        <v>222</v>
      </c>
      <c r="D8344" s="45">
        <v>9370</v>
      </c>
      <c r="E8344" s="45">
        <v>5.3202619300000004E-3</v>
      </c>
      <c r="F8344" s="45">
        <v>1.0546313699999999E-3</v>
      </c>
      <c r="G8344" s="45">
        <v>8.4019724999999997E-4</v>
      </c>
      <c r="H8344" s="45">
        <v>3.4254328300000001E-3</v>
      </c>
    </row>
    <row r="8345" spans="1:8" x14ac:dyDescent="0.35">
      <c r="A8345" s="45" t="s">
        <v>65</v>
      </c>
      <c r="B8345" s="45" t="s">
        <v>12</v>
      </c>
      <c r="C8345" s="45" t="s">
        <v>222</v>
      </c>
      <c r="D8345" s="45">
        <v>2705</v>
      </c>
      <c r="E8345" s="45">
        <v>6.8428405199999999E-3</v>
      </c>
      <c r="F8345" s="45">
        <v>1.33637958E-3</v>
      </c>
      <c r="G8345" s="45">
        <v>1.0975471599999999E-3</v>
      </c>
      <c r="H8345" s="45">
        <v>4.4089132900000001E-3</v>
      </c>
    </row>
    <row r="8346" spans="1:8" x14ac:dyDescent="0.35">
      <c r="A8346" s="45" t="s">
        <v>65</v>
      </c>
      <c r="B8346" s="45" t="s">
        <v>13</v>
      </c>
      <c r="C8346" s="45" t="s">
        <v>222</v>
      </c>
      <c r="D8346" s="45">
        <v>10153</v>
      </c>
      <c r="E8346" s="45">
        <v>6.0039278500000001E-3</v>
      </c>
      <c r="F8346" s="45">
        <v>1.03767084E-3</v>
      </c>
      <c r="G8346" s="45">
        <v>1.03227083E-3</v>
      </c>
      <c r="H8346" s="45">
        <v>3.9339856999999999E-3</v>
      </c>
    </row>
    <row r="8347" spans="1:8" x14ac:dyDescent="0.35">
      <c r="A8347" s="45" t="s">
        <v>66</v>
      </c>
      <c r="B8347" s="45" t="s">
        <v>8</v>
      </c>
      <c r="C8347" s="45" t="s">
        <v>226</v>
      </c>
      <c r="D8347" s="45">
        <v>9033</v>
      </c>
      <c r="E8347" s="45">
        <v>7.2160012199999997E-3</v>
      </c>
      <c r="F8347" s="45">
        <v>7.7387262000000001E-4</v>
      </c>
      <c r="G8347" s="45">
        <v>1.64151047E-3</v>
      </c>
      <c r="H8347" s="45">
        <v>4.7998834700000003E-3</v>
      </c>
    </row>
    <row r="8348" spans="1:8" x14ac:dyDescent="0.35">
      <c r="A8348" s="45" t="s">
        <v>66</v>
      </c>
      <c r="B8348" s="45" t="s">
        <v>10</v>
      </c>
      <c r="C8348" s="45" t="s">
        <v>226</v>
      </c>
      <c r="D8348" s="45">
        <v>3213</v>
      </c>
      <c r="E8348" s="45">
        <v>6.2147912299999998E-3</v>
      </c>
      <c r="F8348" s="45">
        <v>6.4309393000000004E-4</v>
      </c>
      <c r="G8348" s="45">
        <v>1.4945610599999999E-3</v>
      </c>
      <c r="H8348" s="45">
        <v>4.0763684800000002E-3</v>
      </c>
    </row>
    <row r="8349" spans="1:8" x14ac:dyDescent="0.35">
      <c r="A8349" s="45" t="s">
        <v>66</v>
      </c>
      <c r="B8349" s="45" t="s">
        <v>11</v>
      </c>
      <c r="C8349" s="45" t="s">
        <v>226</v>
      </c>
      <c r="D8349" s="45">
        <v>2095</v>
      </c>
      <c r="E8349" s="45">
        <v>6.9652609699999996E-3</v>
      </c>
      <c r="F8349" s="45">
        <v>7.6900996000000004E-4</v>
      </c>
      <c r="G8349" s="45">
        <v>1.5491743899999999E-3</v>
      </c>
      <c r="H8349" s="45">
        <v>4.6462087700000002E-3</v>
      </c>
    </row>
    <row r="8350" spans="1:8" x14ac:dyDescent="0.35">
      <c r="A8350" s="45" t="s">
        <v>66</v>
      </c>
      <c r="B8350" s="45" t="s">
        <v>12</v>
      </c>
      <c r="C8350" s="45" t="s">
        <v>226</v>
      </c>
      <c r="D8350" s="45">
        <v>1188</v>
      </c>
      <c r="E8350" s="45">
        <v>9.1602851000000002E-3</v>
      </c>
      <c r="F8350" s="45">
        <v>1.13002104E-3</v>
      </c>
      <c r="G8350" s="45">
        <v>1.8121412400000001E-3</v>
      </c>
      <c r="H8350" s="45">
        <v>6.2177910999999999E-3</v>
      </c>
    </row>
    <row r="8351" spans="1:8" x14ac:dyDescent="0.35">
      <c r="A8351" s="45" t="s">
        <v>66</v>
      </c>
      <c r="B8351" s="45" t="s">
        <v>13</v>
      </c>
      <c r="C8351" s="45" t="s">
        <v>226</v>
      </c>
      <c r="D8351" s="45">
        <v>2537</v>
      </c>
      <c r="E8351" s="45">
        <v>7.7805969199999997E-3</v>
      </c>
      <c r="F8351" s="45">
        <v>7.7674012E-4</v>
      </c>
      <c r="G8351" s="45">
        <v>1.8239634300000001E-3</v>
      </c>
      <c r="H8351" s="45">
        <v>5.1791218999999999E-3</v>
      </c>
    </row>
    <row r="8352" spans="1:8" x14ac:dyDescent="0.35">
      <c r="A8352" s="45" t="s">
        <v>66</v>
      </c>
      <c r="B8352" s="45" t="s">
        <v>8</v>
      </c>
      <c r="C8352" s="45" t="s">
        <v>223</v>
      </c>
      <c r="D8352" s="45">
        <v>15168</v>
      </c>
      <c r="E8352" s="45">
        <v>6.9627545600000002E-3</v>
      </c>
      <c r="F8352" s="45">
        <v>9.8536949000000004E-4</v>
      </c>
      <c r="G8352" s="45">
        <v>1.4299312799999999E-3</v>
      </c>
      <c r="H8352" s="45">
        <v>4.5474533100000004E-3</v>
      </c>
    </row>
    <row r="8353" spans="1:8" x14ac:dyDescent="0.35">
      <c r="A8353" s="45" t="s">
        <v>66</v>
      </c>
      <c r="B8353" s="45" t="s">
        <v>10</v>
      </c>
      <c r="C8353" s="45" t="s">
        <v>223</v>
      </c>
      <c r="D8353" s="45">
        <v>5718</v>
      </c>
      <c r="E8353" s="45">
        <v>6.1515735799999999E-3</v>
      </c>
      <c r="F8353" s="45">
        <v>8.3453544000000005E-4</v>
      </c>
      <c r="G8353" s="45">
        <v>1.2974275500000001E-3</v>
      </c>
      <c r="H8353" s="45">
        <v>4.0196101000000003E-3</v>
      </c>
    </row>
    <row r="8354" spans="1:8" x14ac:dyDescent="0.35">
      <c r="A8354" s="45" t="s">
        <v>66</v>
      </c>
      <c r="B8354" s="45" t="s">
        <v>11</v>
      </c>
      <c r="C8354" s="45" t="s">
        <v>223</v>
      </c>
      <c r="D8354" s="45">
        <v>3283</v>
      </c>
      <c r="E8354" s="45">
        <v>6.6463280699999997E-3</v>
      </c>
      <c r="F8354" s="45">
        <v>9.8142694999999998E-4</v>
      </c>
      <c r="G8354" s="45">
        <v>1.3447182E-3</v>
      </c>
      <c r="H8354" s="45">
        <v>4.3201824299999997E-3</v>
      </c>
    </row>
    <row r="8355" spans="1:8" x14ac:dyDescent="0.35">
      <c r="A8355" s="45" t="s">
        <v>66</v>
      </c>
      <c r="B8355" s="45" t="s">
        <v>12</v>
      </c>
      <c r="C8355" s="45" t="s">
        <v>223</v>
      </c>
      <c r="D8355" s="45">
        <v>1939</v>
      </c>
      <c r="E8355" s="45">
        <v>8.4663483899999996E-3</v>
      </c>
      <c r="F8355" s="45">
        <v>1.2536886599999999E-3</v>
      </c>
      <c r="G8355" s="45">
        <v>1.6531285199999999E-3</v>
      </c>
      <c r="H8355" s="45">
        <v>5.5595307299999997E-3</v>
      </c>
    </row>
    <row r="8356" spans="1:8" x14ac:dyDescent="0.35">
      <c r="A8356" s="45" t="s">
        <v>66</v>
      </c>
      <c r="B8356" s="45" t="s">
        <v>13</v>
      </c>
      <c r="C8356" s="45" t="s">
        <v>223</v>
      </c>
      <c r="D8356" s="45">
        <v>4228</v>
      </c>
      <c r="E8356" s="45">
        <v>7.6159458100000001E-3</v>
      </c>
      <c r="F8356" s="45">
        <v>1.0693670100000001E-3</v>
      </c>
      <c r="G8356" s="45">
        <v>1.5729377800000001E-3</v>
      </c>
      <c r="H8356" s="45">
        <v>4.9736405400000001E-3</v>
      </c>
    </row>
    <row r="8357" spans="1:8" x14ac:dyDescent="0.35">
      <c r="A8357" s="45" t="s">
        <v>66</v>
      </c>
      <c r="B8357" s="45" t="s">
        <v>8</v>
      </c>
      <c r="C8357" s="45" t="s">
        <v>224</v>
      </c>
      <c r="D8357" s="45">
        <v>1343</v>
      </c>
      <c r="E8357" s="45">
        <v>8.1896611800000001E-3</v>
      </c>
      <c r="F8357" s="45">
        <v>1.2363918200000001E-3</v>
      </c>
      <c r="G8357" s="45">
        <v>1.8120619600000001E-3</v>
      </c>
      <c r="H8357" s="45">
        <v>5.1412068999999996E-3</v>
      </c>
    </row>
    <row r="8358" spans="1:8" x14ac:dyDescent="0.35">
      <c r="A8358" s="45" t="s">
        <v>66</v>
      </c>
      <c r="B8358" s="45" t="s">
        <v>10</v>
      </c>
      <c r="C8358" s="45" t="s">
        <v>224</v>
      </c>
      <c r="D8358" s="45">
        <v>513</v>
      </c>
      <c r="E8358" s="45">
        <v>7.2373382200000003E-3</v>
      </c>
      <c r="F8358" s="45">
        <v>1.0074856799999999E-3</v>
      </c>
      <c r="G8358" s="45">
        <v>1.67151715E-3</v>
      </c>
      <c r="H8358" s="45">
        <v>4.5583348799999998E-3</v>
      </c>
    </row>
    <row r="8359" spans="1:8" x14ac:dyDescent="0.35">
      <c r="A8359" s="45" t="s">
        <v>66</v>
      </c>
      <c r="B8359" s="45" t="s">
        <v>11</v>
      </c>
      <c r="C8359" s="45" t="s">
        <v>224</v>
      </c>
      <c r="D8359" s="45">
        <v>303</v>
      </c>
      <c r="E8359" s="45">
        <v>8.0390536799999999E-3</v>
      </c>
      <c r="F8359" s="45">
        <v>1.2247889099999999E-3</v>
      </c>
      <c r="G8359" s="45">
        <v>1.7021144099999999E-3</v>
      </c>
      <c r="H8359" s="45">
        <v>5.1121498699999999E-3</v>
      </c>
    </row>
    <row r="8360" spans="1:8" x14ac:dyDescent="0.35">
      <c r="A8360" s="45" t="s">
        <v>66</v>
      </c>
      <c r="B8360" s="45" t="s">
        <v>12</v>
      </c>
      <c r="C8360" s="45" t="s">
        <v>224</v>
      </c>
      <c r="D8360" s="45">
        <v>150</v>
      </c>
      <c r="E8360" s="45">
        <v>9.9134256899999999E-3</v>
      </c>
      <c r="F8360" s="45">
        <v>1.6749225899999999E-3</v>
      </c>
      <c r="G8360" s="45">
        <v>1.91751519E-3</v>
      </c>
      <c r="H8360" s="45">
        <v>6.3209873900000003E-3</v>
      </c>
    </row>
    <row r="8361" spans="1:8" x14ac:dyDescent="0.35">
      <c r="A8361" s="45" t="s">
        <v>66</v>
      </c>
      <c r="B8361" s="45" t="s">
        <v>13</v>
      </c>
      <c r="C8361" s="45" t="s">
        <v>224</v>
      </c>
      <c r="D8361" s="45">
        <v>377</v>
      </c>
      <c r="E8361" s="45">
        <v>8.9207250200000008E-3</v>
      </c>
      <c r="F8361" s="45">
        <v>1.3827178599999999E-3</v>
      </c>
      <c r="G8361" s="45">
        <v>2.0497160900000001E-3</v>
      </c>
      <c r="H8361" s="45">
        <v>5.48829061E-3</v>
      </c>
    </row>
    <row r="8362" spans="1:8" x14ac:dyDescent="0.35">
      <c r="A8362" s="45" t="s">
        <v>66</v>
      </c>
      <c r="B8362" s="45" t="s">
        <v>8</v>
      </c>
      <c r="C8362" s="45" t="s">
        <v>222</v>
      </c>
      <c r="D8362" s="45">
        <v>41592</v>
      </c>
      <c r="E8362" s="45">
        <v>5.5193145399999996E-3</v>
      </c>
      <c r="F8362" s="45">
        <v>9.8743312999999993E-4</v>
      </c>
      <c r="G8362" s="45">
        <v>8.8548515999999999E-4</v>
      </c>
      <c r="H8362" s="45">
        <v>3.6463957700000002E-3</v>
      </c>
    </row>
    <row r="8363" spans="1:8" x14ac:dyDescent="0.35">
      <c r="A8363" s="45" t="s">
        <v>66</v>
      </c>
      <c r="B8363" s="45" t="s">
        <v>10</v>
      </c>
      <c r="C8363" s="45" t="s">
        <v>222</v>
      </c>
      <c r="D8363" s="45">
        <v>19280</v>
      </c>
      <c r="E8363" s="45">
        <v>4.9936028E-3</v>
      </c>
      <c r="F8363" s="45">
        <v>8.8927345000000004E-4</v>
      </c>
      <c r="G8363" s="45">
        <v>7.8813596999999995E-4</v>
      </c>
      <c r="H8363" s="45">
        <v>3.3161928999999998E-3</v>
      </c>
    </row>
    <row r="8364" spans="1:8" x14ac:dyDescent="0.35">
      <c r="A8364" s="45" t="s">
        <v>66</v>
      </c>
      <c r="B8364" s="45" t="s">
        <v>11</v>
      </c>
      <c r="C8364" s="45" t="s">
        <v>222</v>
      </c>
      <c r="D8364" s="45">
        <v>8952</v>
      </c>
      <c r="E8364" s="45">
        <v>5.4023643200000002E-3</v>
      </c>
      <c r="F8364" s="45">
        <v>1.0343731599999999E-3</v>
      </c>
      <c r="G8364" s="45">
        <v>8.4077634000000005E-4</v>
      </c>
      <c r="H8364" s="45">
        <v>3.5272143500000002E-3</v>
      </c>
    </row>
    <row r="8365" spans="1:8" x14ac:dyDescent="0.35">
      <c r="A8365" s="45" t="s">
        <v>66</v>
      </c>
      <c r="B8365" s="45" t="s">
        <v>12</v>
      </c>
      <c r="C8365" s="45" t="s">
        <v>222</v>
      </c>
      <c r="D8365" s="45">
        <v>3285</v>
      </c>
      <c r="E8365" s="45">
        <v>7.2923499499999997E-3</v>
      </c>
      <c r="F8365" s="45">
        <v>1.3427544300000001E-3</v>
      </c>
      <c r="G8365" s="45">
        <v>1.15023724E-3</v>
      </c>
      <c r="H8365" s="45">
        <v>4.79935781E-3</v>
      </c>
    </row>
    <row r="8366" spans="1:8" x14ac:dyDescent="0.35">
      <c r="A8366" s="45" t="s">
        <v>66</v>
      </c>
      <c r="B8366" s="45" t="s">
        <v>13</v>
      </c>
      <c r="C8366" s="45" t="s">
        <v>222</v>
      </c>
      <c r="D8366" s="45">
        <v>10075</v>
      </c>
      <c r="E8366" s="45">
        <v>6.0511497000000003E-3</v>
      </c>
      <c r="F8366" s="45">
        <v>1.01771412E-3</v>
      </c>
      <c r="G8366" s="45">
        <v>1.0251789700000001E-3</v>
      </c>
      <c r="H8366" s="45">
        <v>4.0082561300000003E-3</v>
      </c>
    </row>
    <row r="8367" spans="1:8" x14ac:dyDescent="0.35">
      <c r="A8367" s="45" t="s">
        <v>67</v>
      </c>
      <c r="B8367" s="45" t="s">
        <v>8</v>
      </c>
      <c r="C8367" s="45" t="s">
        <v>226</v>
      </c>
      <c r="D8367" s="45">
        <v>8444</v>
      </c>
      <c r="E8367" s="45">
        <v>7.1304805800000001E-3</v>
      </c>
      <c r="F8367" s="45">
        <v>7.6033309000000005E-4</v>
      </c>
      <c r="G8367" s="45">
        <v>1.61001597E-3</v>
      </c>
      <c r="H8367" s="45">
        <v>4.7594114399999998E-3</v>
      </c>
    </row>
    <row r="8368" spans="1:8" x14ac:dyDescent="0.35">
      <c r="A8368" s="45" t="s">
        <v>67</v>
      </c>
      <c r="B8368" s="45" t="s">
        <v>10</v>
      </c>
      <c r="C8368" s="45" t="s">
        <v>226</v>
      </c>
      <c r="D8368" s="45">
        <v>3209</v>
      </c>
      <c r="E8368" s="45">
        <v>6.4022336400000003E-3</v>
      </c>
      <c r="F8368" s="45">
        <v>6.6377597000000005E-4</v>
      </c>
      <c r="G8368" s="45">
        <v>1.4769475499999999E-3</v>
      </c>
      <c r="H8368" s="45">
        <v>4.2607486000000002E-3</v>
      </c>
    </row>
    <row r="8369" spans="1:8" x14ac:dyDescent="0.35">
      <c r="A8369" s="45" t="s">
        <v>67</v>
      </c>
      <c r="B8369" s="45" t="s">
        <v>11</v>
      </c>
      <c r="C8369" s="45" t="s">
        <v>226</v>
      </c>
      <c r="D8369" s="45">
        <v>2081</v>
      </c>
      <c r="E8369" s="45">
        <v>6.9719416699999997E-3</v>
      </c>
      <c r="F8369" s="45">
        <v>7.5101311000000002E-4</v>
      </c>
      <c r="G8369" s="45">
        <v>1.5608757199999999E-3</v>
      </c>
      <c r="H8369" s="45">
        <v>4.6592625800000002E-3</v>
      </c>
    </row>
    <row r="8370" spans="1:8" x14ac:dyDescent="0.35">
      <c r="A8370" s="45" t="s">
        <v>67</v>
      </c>
      <c r="B8370" s="45" t="s">
        <v>12</v>
      </c>
      <c r="C8370" s="45" t="s">
        <v>226</v>
      </c>
      <c r="D8370" s="45">
        <v>844</v>
      </c>
      <c r="E8370" s="45">
        <v>8.7643576300000005E-3</v>
      </c>
      <c r="F8370" s="45">
        <v>1.07828109E-3</v>
      </c>
      <c r="G8370" s="45">
        <v>1.68413724E-3</v>
      </c>
      <c r="H8370" s="45">
        <v>6.0015411400000003E-3</v>
      </c>
    </row>
    <row r="8371" spans="1:8" x14ac:dyDescent="0.35">
      <c r="A8371" s="45" t="s">
        <v>67</v>
      </c>
      <c r="B8371" s="45" t="s">
        <v>13</v>
      </c>
      <c r="C8371" s="45" t="s">
        <v>226</v>
      </c>
      <c r="D8371" s="45">
        <v>2310</v>
      </c>
      <c r="E8371" s="45">
        <v>7.6880007999999998E-3</v>
      </c>
      <c r="F8371" s="45">
        <v>7.8669609E-4</v>
      </c>
      <c r="G8371" s="45">
        <v>1.8120588499999999E-3</v>
      </c>
      <c r="H8371" s="45">
        <v>5.08852891E-3</v>
      </c>
    </row>
    <row r="8372" spans="1:8" x14ac:dyDescent="0.35">
      <c r="A8372" s="45" t="s">
        <v>67</v>
      </c>
      <c r="B8372" s="45" t="s">
        <v>8</v>
      </c>
      <c r="C8372" s="45" t="s">
        <v>223</v>
      </c>
      <c r="D8372" s="45">
        <v>14033</v>
      </c>
      <c r="E8372" s="45">
        <v>6.8991755799999999E-3</v>
      </c>
      <c r="F8372" s="45">
        <v>9.5028625000000003E-4</v>
      </c>
      <c r="G8372" s="45">
        <v>1.4281075400000001E-3</v>
      </c>
      <c r="H8372" s="45">
        <v>4.5207813000000003E-3</v>
      </c>
    </row>
    <row r="8373" spans="1:8" x14ac:dyDescent="0.35">
      <c r="A8373" s="45" t="s">
        <v>67</v>
      </c>
      <c r="B8373" s="45" t="s">
        <v>10</v>
      </c>
      <c r="C8373" s="45" t="s">
        <v>223</v>
      </c>
      <c r="D8373" s="45">
        <v>5466</v>
      </c>
      <c r="E8373" s="45">
        <v>6.16871021E-3</v>
      </c>
      <c r="F8373" s="45">
        <v>8.1514404999999998E-4</v>
      </c>
      <c r="G8373" s="45">
        <v>1.27553429E-3</v>
      </c>
      <c r="H8373" s="45">
        <v>4.0780313800000004E-3</v>
      </c>
    </row>
    <row r="8374" spans="1:8" x14ac:dyDescent="0.35">
      <c r="A8374" s="45" t="s">
        <v>67</v>
      </c>
      <c r="B8374" s="45" t="s">
        <v>11</v>
      </c>
      <c r="C8374" s="45" t="s">
        <v>223</v>
      </c>
      <c r="D8374" s="45">
        <v>3155</v>
      </c>
      <c r="E8374" s="45">
        <v>6.7415989200000003E-3</v>
      </c>
      <c r="F8374" s="45">
        <v>9.7192115999999995E-4</v>
      </c>
      <c r="G8374" s="45">
        <v>1.3598012200000001E-3</v>
      </c>
      <c r="H8374" s="45">
        <v>4.4098760599999998E-3</v>
      </c>
    </row>
    <row r="8375" spans="1:8" x14ac:dyDescent="0.35">
      <c r="A8375" s="45" t="s">
        <v>67</v>
      </c>
      <c r="B8375" s="45" t="s">
        <v>12</v>
      </c>
      <c r="C8375" s="45" t="s">
        <v>223</v>
      </c>
      <c r="D8375" s="45">
        <v>1569</v>
      </c>
      <c r="E8375" s="45">
        <v>8.1705731300000008E-3</v>
      </c>
      <c r="F8375" s="45">
        <v>1.16361099E-3</v>
      </c>
      <c r="G8375" s="45">
        <v>1.68106578E-3</v>
      </c>
      <c r="H8375" s="45">
        <v>5.3258958899999997E-3</v>
      </c>
    </row>
    <row r="8376" spans="1:8" x14ac:dyDescent="0.35">
      <c r="A8376" s="45" t="s">
        <v>67</v>
      </c>
      <c r="B8376" s="45" t="s">
        <v>13</v>
      </c>
      <c r="C8376" s="45" t="s">
        <v>223</v>
      </c>
      <c r="D8376" s="45">
        <v>3843</v>
      </c>
      <c r="E8376" s="45">
        <v>7.5484223300000004E-3</v>
      </c>
      <c r="F8376" s="45">
        <v>1.03764577E-3</v>
      </c>
      <c r="G8376" s="45">
        <v>1.59791769E-3</v>
      </c>
      <c r="H8376" s="45">
        <v>4.9128584000000001E-3</v>
      </c>
    </row>
    <row r="8377" spans="1:8" x14ac:dyDescent="0.35">
      <c r="A8377" s="45" t="s">
        <v>67</v>
      </c>
      <c r="B8377" s="45" t="s">
        <v>8</v>
      </c>
      <c r="C8377" s="45" t="s">
        <v>224</v>
      </c>
      <c r="D8377" s="45">
        <v>1280</v>
      </c>
      <c r="E8377" s="45">
        <v>8.0173608599999995E-3</v>
      </c>
      <c r="F8377" s="45">
        <v>1.2071214200000001E-3</v>
      </c>
      <c r="G8377" s="45">
        <v>1.7827778900000001E-3</v>
      </c>
      <c r="H8377" s="45">
        <v>5.0274610700000001E-3</v>
      </c>
    </row>
    <row r="8378" spans="1:8" x14ac:dyDescent="0.35">
      <c r="A8378" s="45" t="s">
        <v>67</v>
      </c>
      <c r="B8378" s="45" t="s">
        <v>10</v>
      </c>
      <c r="C8378" s="45" t="s">
        <v>224</v>
      </c>
      <c r="D8378" s="45">
        <v>495</v>
      </c>
      <c r="E8378" s="45">
        <v>7.1248828599999999E-3</v>
      </c>
      <c r="F8378" s="45">
        <v>1.0425081699999999E-3</v>
      </c>
      <c r="G8378" s="45">
        <v>1.5211838199999999E-3</v>
      </c>
      <c r="H8378" s="45">
        <v>4.5611903699999999E-3</v>
      </c>
    </row>
    <row r="8379" spans="1:8" x14ac:dyDescent="0.35">
      <c r="A8379" s="45" t="s">
        <v>67</v>
      </c>
      <c r="B8379" s="45" t="s">
        <v>11</v>
      </c>
      <c r="C8379" s="45" t="s">
        <v>224</v>
      </c>
      <c r="D8379" s="45">
        <v>309</v>
      </c>
      <c r="E8379" s="45">
        <v>7.8305163199999996E-3</v>
      </c>
      <c r="F8379" s="45">
        <v>1.15549688E-3</v>
      </c>
      <c r="G8379" s="45">
        <v>1.71060295E-3</v>
      </c>
      <c r="H8379" s="45">
        <v>4.96441604E-3</v>
      </c>
    </row>
    <row r="8380" spans="1:8" x14ac:dyDescent="0.35">
      <c r="A8380" s="45" t="s">
        <v>67</v>
      </c>
      <c r="B8380" s="45" t="s">
        <v>12</v>
      </c>
      <c r="C8380" s="45" t="s">
        <v>224</v>
      </c>
      <c r="D8380" s="45">
        <v>131</v>
      </c>
      <c r="E8380" s="45">
        <v>9.7853934500000007E-3</v>
      </c>
      <c r="F8380" s="45">
        <v>1.5496003799999999E-3</v>
      </c>
      <c r="G8380" s="45">
        <v>2.3012084E-3</v>
      </c>
      <c r="H8380" s="45">
        <v>5.9345841699999999E-3</v>
      </c>
    </row>
    <row r="8381" spans="1:8" x14ac:dyDescent="0.35">
      <c r="A8381" s="45" t="s">
        <v>67</v>
      </c>
      <c r="B8381" s="45" t="s">
        <v>13</v>
      </c>
      <c r="C8381" s="45" t="s">
        <v>224</v>
      </c>
      <c r="D8381" s="45">
        <v>345</v>
      </c>
      <c r="E8381" s="45">
        <v>8.7938805900000007E-3</v>
      </c>
      <c r="F8381" s="45">
        <v>1.35950056E-3</v>
      </c>
      <c r="G8381" s="45">
        <v>2.02589885E-3</v>
      </c>
      <c r="H8381" s="45">
        <v>5.40848072E-3</v>
      </c>
    </row>
    <row r="8382" spans="1:8" x14ac:dyDescent="0.35">
      <c r="A8382" s="45" t="s">
        <v>67</v>
      </c>
      <c r="B8382" s="45" t="s">
        <v>8</v>
      </c>
      <c r="C8382" s="45" t="s">
        <v>222</v>
      </c>
      <c r="D8382" s="45">
        <v>38258</v>
      </c>
      <c r="E8382" s="45">
        <v>5.4368452699999998E-3</v>
      </c>
      <c r="F8382" s="45">
        <v>9.769041899999999E-4</v>
      </c>
      <c r="G8382" s="45">
        <v>8.4428971E-4</v>
      </c>
      <c r="H8382" s="45">
        <v>3.6156508900000001E-3</v>
      </c>
    </row>
    <row r="8383" spans="1:8" x14ac:dyDescent="0.35">
      <c r="A8383" s="45" t="s">
        <v>67</v>
      </c>
      <c r="B8383" s="45" t="s">
        <v>10</v>
      </c>
      <c r="C8383" s="45" t="s">
        <v>222</v>
      </c>
      <c r="D8383" s="45">
        <v>18178</v>
      </c>
      <c r="E8383" s="45">
        <v>4.9324113199999998E-3</v>
      </c>
      <c r="F8383" s="45">
        <v>8.8661215999999996E-4</v>
      </c>
      <c r="G8383" s="45">
        <v>7.5102077999999995E-4</v>
      </c>
      <c r="H8383" s="45">
        <v>3.2947778899999999E-3</v>
      </c>
    </row>
    <row r="8384" spans="1:8" x14ac:dyDescent="0.35">
      <c r="A8384" s="45" t="s">
        <v>67</v>
      </c>
      <c r="B8384" s="45" t="s">
        <v>11</v>
      </c>
      <c r="C8384" s="45" t="s">
        <v>222</v>
      </c>
      <c r="D8384" s="45">
        <v>8237</v>
      </c>
      <c r="E8384" s="45">
        <v>5.36611117E-3</v>
      </c>
      <c r="F8384" s="45">
        <v>1.04623451E-3</v>
      </c>
      <c r="G8384" s="45">
        <v>8.0615642999999995E-4</v>
      </c>
      <c r="H8384" s="45">
        <v>3.5137197499999998E-3</v>
      </c>
    </row>
    <row r="8385" spans="1:8" x14ac:dyDescent="0.35">
      <c r="A8385" s="45" t="s">
        <v>67</v>
      </c>
      <c r="B8385" s="45" t="s">
        <v>12</v>
      </c>
      <c r="C8385" s="45" t="s">
        <v>222</v>
      </c>
      <c r="D8385" s="45">
        <v>2678</v>
      </c>
      <c r="E8385" s="45">
        <v>6.9906410900000002E-3</v>
      </c>
      <c r="F8385" s="45">
        <v>1.3216916E-3</v>
      </c>
      <c r="G8385" s="45">
        <v>1.0754767200000001E-3</v>
      </c>
      <c r="H8385" s="45">
        <v>4.5934723E-3</v>
      </c>
    </row>
    <row r="8386" spans="1:8" x14ac:dyDescent="0.35">
      <c r="A8386" s="45" t="s">
        <v>67</v>
      </c>
      <c r="B8386" s="45" t="s">
        <v>13</v>
      </c>
      <c r="C8386" s="45" t="s">
        <v>222</v>
      </c>
      <c r="D8386" s="45">
        <v>9165</v>
      </c>
      <c r="E8386" s="45">
        <v>6.0469022299999998E-3</v>
      </c>
      <c r="F8386" s="45">
        <v>9.929340799999999E-4</v>
      </c>
      <c r="G8386" s="45">
        <v>9.9600029000000007E-4</v>
      </c>
      <c r="H8386" s="45">
        <v>4.0579673700000003E-3</v>
      </c>
    </row>
    <row r="8387" spans="1:8" x14ac:dyDescent="0.35">
      <c r="A8387" s="45" t="s">
        <v>68</v>
      </c>
      <c r="B8387" s="45" t="s">
        <v>8</v>
      </c>
      <c r="C8387" s="45" t="s">
        <v>226</v>
      </c>
      <c r="D8387" s="45">
        <v>7580</v>
      </c>
      <c r="E8387" s="45">
        <v>7.1740460399999997E-3</v>
      </c>
      <c r="F8387" s="45">
        <v>7.6490556999999997E-4</v>
      </c>
      <c r="G8387" s="45">
        <v>1.6719511100000001E-3</v>
      </c>
      <c r="H8387" s="45">
        <v>4.7364147300000001E-3</v>
      </c>
    </row>
    <row r="8388" spans="1:8" x14ac:dyDescent="0.35">
      <c r="A8388" s="45" t="s">
        <v>68</v>
      </c>
      <c r="B8388" s="45" t="s">
        <v>10</v>
      </c>
      <c r="C8388" s="45" t="s">
        <v>226</v>
      </c>
      <c r="D8388" s="45">
        <v>3044</v>
      </c>
      <c r="E8388" s="45">
        <v>6.3102237299999999E-3</v>
      </c>
      <c r="F8388" s="45">
        <v>6.4963078999999999E-4</v>
      </c>
      <c r="G8388" s="45">
        <v>1.4975191700000001E-3</v>
      </c>
      <c r="H8388" s="45">
        <v>4.1622786200000003E-3</v>
      </c>
    </row>
    <row r="8389" spans="1:8" x14ac:dyDescent="0.35">
      <c r="A8389" s="45" t="s">
        <v>68</v>
      </c>
      <c r="B8389" s="45" t="s">
        <v>11</v>
      </c>
      <c r="C8389" s="45" t="s">
        <v>226</v>
      </c>
      <c r="D8389" s="45">
        <v>1689</v>
      </c>
      <c r="E8389" s="45">
        <v>7.2092636700000004E-3</v>
      </c>
      <c r="F8389" s="45">
        <v>7.8374068999999995E-4</v>
      </c>
      <c r="G8389" s="45">
        <v>1.66351423E-3</v>
      </c>
      <c r="H8389" s="45">
        <v>4.7609598399999996E-3</v>
      </c>
    </row>
    <row r="8390" spans="1:8" x14ac:dyDescent="0.35">
      <c r="A8390" s="45" t="s">
        <v>68</v>
      </c>
      <c r="B8390" s="45" t="s">
        <v>12</v>
      </c>
      <c r="C8390" s="45" t="s">
        <v>226</v>
      </c>
      <c r="D8390" s="45">
        <v>807</v>
      </c>
      <c r="E8390" s="45">
        <v>8.9534424400000007E-3</v>
      </c>
      <c r="F8390" s="45">
        <v>1.1286082199999999E-3</v>
      </c>
      <c r="G8390" s="45">
        <v>1.92678908E-3</v>
      </c>
      <c r="H8390" s="45">
        <v>5.8977578000000003E-3</v>
      </c>
    </row>
    <row r="8391" spans="1:8" x14ac:dyDescent="0.35">
      <c r="A8391" s="45" t="s">
        <v>68</v>
      </c>
      <c r="B8391" s="45" t="s">
        <v>13</v>
      </c>
      <c r="C8391" s="45" t="s">
        <v>226</v>
      </c>
      <c r="D8391" s="45">
        <v>2040</v>
      </c>
      <c r="E8391" s="45">
        <v>7.7299380300000003E-3</v>
      </c>
      <c r="F8391" s="45">
        <v>7.7744279000000003E-4</v>
      </c>
      <c r="G8391" s="45">
        <v>1.83840526E-3</v>
      </c>
      <c r="H8391" s="45">
        <v>5.1133802900000004E-3</v>
      </c>
    </row>
    <row r="8392" spans="1:8" x14ac:dyDescent="0.35">
      <c r="A8392" s="45" t="s">
        <v>68</v>
      </c>
      <c r="B8392" s="45" t="s">
        <v>8</v>
      </c>
      <c r="C8392" s="45" t="s">
        <v>223</v>
      </c>
      <c r="D8392" s="45">
        <v>12610</v>
      </c>
      <c r="E8392" s="45">
        <v>6.8240077499999996E-3</v>
      </c>
      <c r="F8392" s="45">
        <v>9.3259202000000002E-4</v>
      </c>
      <c r="G8392" s="45">
        <v>1.5025229200000001E-3</v>
      </c>
      <c r="H8392" s="45">
        <v>4.3888923199999997E-3</v>
      </c>
    </row>
    <row r="8393" spans="1:8" x14ac:dyDescent="0.35">
      <c r="A8393" s="45" t="s">
        <v>68</v>
      </c>
      <c r="B8393" s="45" t="s">
        <v>10</v>
      </c>
      <c r="C8393" s="45" t="s">
        <v>223</v>
      </c>
      <c r="D8393" s="45">
        <v>5195</v>
      </c>
      <c r="E8393" s="45">
        <v>6.0452867999999998E-3</v>
      </c>
      <c r="F8393" s="45">
        <v>8.1448483999999998E-4</v>
      </c>
      <c r="G8393" s="45">
        <v>1.3381877400000001E-3</v>
      </c>
      <c r="H8393" s="45">
        <v>3.8926137400000001E-3</v>
      </c>
    </row>
    <row r="8394" spans="1:8" x14ac:dyDescent="0.35">
      <c r="A8394" s="45" t="s">
        <v>68</v>
      </c>
      <c r="B8394" s="45" t="s">
        <v>11</v>
      </c>
      <c r="C8394" s="45" t="s">
        <v>223</v>
      </c>
      <c r="D8394" s="45">
        <v>2682</v>
      </c>
      <c r="E8394" s="45">
        <v>6.7647741799999996E-3</v>
      </c>
      <c r="F8394" s="45">
        <v>9.2420382000000004E-4</v>
      </c>
      <c r="G8394" s="45">
        <v>1.4781626500000001E-3</v>
      </c>
      <c r="H8394" s="45">
        <v>4.3624072400000003E-3</v>
      </c>
    </row>
    <row r="8395" spans="1:8" x14ac:dyDescent="0.35">
      <c r="A8395" s="45" t="s">
        <v>68</v>
      </c>
      <c r="B8395" s="45" t="s">
        <v>12</v>
      </c>
      <c r="C8395" s="45" t="s">
        <v>223</v>
      </c>
      <c r="D8395" s="45">
        <v>1477</v>
      </c>
      <c r="E8395" s="45">
        <v>8.2181487200000004E-3</v>
      </c>
      <c r="F8395" s="45">
        <v>1.1727661299999999E-3</v>
      </c>
      <c r="G8395" s="45">
        <v>1.81662003E-3</v>
      </c>
      <c r="H8395" s="45">
        <v>5.2287620800000002E-3</v>
      </c>
    </row>
    <row r="8396" spans="1:8" x14ac:dyDescent="0.35">
      <c r="A8396" s="45" t="s">
        <v>68</v>
      </c>
      <c r="B8396" s="45" t="s">
        <v>13</v>
      </c>
      <c r="C8396" s="45" t="s">
        <v>223</v>
      </c>
      <c r="D8396" s="45">
        <v>3256</v>
      </c>
      <c r="E8396" s="45">
        <v>7.48284481E-3</v>
      </c>
      <c r="F8396" s="45">
        <v>1.01899461E-3</v>
      </c>
      <c r="G8396" s="45">
        <v>1.64230612E-3</v>
      </c>
      <c r="H8396" s="45">
        <v>4.8215436100000003E-3</v>
      </c>
    </row>
    <row r="8397" spans="1:8" x14ac:dyDescent="0.35">
      <c r="A8397" s="45" t="s">
        <v>68</v>
      </c>
      <c r="B8397" s="45" t="s">
        <v>8</v>
      </c>
      <c r="C8397" s="45" t="s">
        <v>224</v>
      </c>
      <c r="D8397" s="45">
        <v>1156</v>
      </c>
      <c r="E8397" s="45">
        <v>7.8906848299999995E-3</v>
      </c>
      <c r="F8397" s="45">
        <v>1.15413319E-3</v>
      </c>
      <c r="G8397" s="45">
        <v>1.76505607E-3</v>
      </c>
      <c r="H8397" s="45">
        <v>4.9714950999999999E-3</v>
      </c>
    </row>
    <row r="8398" spans="1:8" x14ac:dyDescent="0.35">
      <c r="A8398" s="45" t="s">
        <v>68</v>
      </c>
      <c r="B8398" s="45" t="s">
        <v>10</v>
      </c>
      <c r="C8398" s="45" t="s">
        <v>224</v>
      </c>
      <c r="D8398" s="45">
        <v>462</v>
      </c>
      <c r="E8398" s="45">
        <v>6.8759517399999996E-3</v>
      </c>
      <c r="F8398" s="45">
        <v>9.8434720000000007E-4</v>
      </c>
      <c r="G8398" s="45">
        <v>1.6011551699999999E-3</v>
      </c>
      <c r="H8398" s="45">
        <v>4.2904488799999996E-3</v>
      </c>
    </row>
    <row r="8399" spans="1:8" x14ac:dyDescent="0.35">
      <c r="A8399" s="45" t="s">
        <v>68</v>
      </c>
      <c r="B8399" s="45" t="s">
        <v>11</v>
      </c>
      <c r="C8399" s="45" t="s">
        <v>224</v>
      </c>
      <c r="D8399" s="45">
        <v>243</v>
      </c>
      <c r="E8399" s="45">
        <v>7.74272191E-3</v>
      </c>
      <c r="F8399" s="45">
        <v>1.20322718E-3</v>
      </c>
      <c r="G8399" s="45">
        <v>1.7252988700000001E-3</v>
      </c>
      <c r="H8399" s="45">
        <v>4.8141954000000004E-3</v>
      </c>
    </row>
    <row r="8400" spans="1:8" x14ac:dyDescent="0.35">
      <c r="A8400" s="45" t="s">
        <v>68</v>
      </c>
      <c r="B8400" s="45" t="s">
        <v>12</v>
      </c>
      <c r="C8400" s="45" t="s">
        <v>224</v>
      </c>
      <c r="D8400" s="45">
        <v>134</v>
      </c>
      <c r="E8400" s="45">
        <v>9.5143205300000002E-3</v>
      </c>
      <c r="F8400" s="45">
        <v>1.3365461999999999E-3</v>
      </c>
      <c r="G8400" s="45">
        <v>1.90315759E-3</v>
      </c>
      <c r="H8400" s="45">
        <v>6.27461626E-3</v>
      </c>
    </row>
    <row r="8401" spans="1:8" x14ac:dyDescent="0.35">
      <c r="A8401" s="45" t="s">
        <v>68</v>
      </c>
      <c r="B8401" s="45" t="s">
        <v>13</v>
      </c>
      <c r="C8401" s="45" t="s">
        <v>224</v>
      </c>
      <c r="D8401" s="45">
        <v>317</v>
      </c>
      <c r="E8401" s="45">
        <v>8.7966611499999993E-3</v>
      </c>
      <c r="F8401" s="45">
        <v>1.2868396499999999E-3</v>
      </c>
      <c r="G8401" s="45">
        <v>1.97602645E-3</v>
      </c>
      <c r="H8401" s="45">
        <v>5.53379461E-3</v>
      </c>
    </row>
    <row r="8402" spans="1:8" x14ac:dyDescent="0.35">
      <c r="A8402" s="45" t="s">
        <v>68</v>
      </c>
      <c r="B8402" s="45" t="s">
        <v>8</v>
      </c>
      <c r="C8402" s="45" t="s">
        <v>222</v>
      </c>
      <c r="D8402" s="45">
        <v>35651</v>
      </c>
      <c r="E8402" s="45">
        <v>5.3377058599999999E-3</v>
      </c>
      <c r="F8402" s="45">
        <v>9.5129573000000002E-4</v>
      </c>
      <c r="G8402" s="45">
        <v>8.5078072000000003E-4</v>
      </c>
      <c r="H8402" s="45">
        <v>3.5356282700000001E-3</v>
      </c>
    </row>
    <row r="8403" spans="1:8" x14ac:dyDescent="0.35">
      <c r="A8403" s="45" t="s">
        <v>68</v>
      </c>
      <c r="B8403" s="45" t="s">
        <v>10</v>
      </c>
      <c r="C8403" s="45" t="s">
        <v>222</v>
      </c>
      <c r="D8403" s="45">
        <v>17519</v>
      </c>
      <c r="E8403" s="45">
        <v>4.83391355E-3</v>
      </c>
      <c r="F8403" s="45">
        <v>8.6875297000000001E-4</v>
      </c>
      <c r="G8403" s="45">
        <v>7.5417960999999995E-4</v>
      </c>
      <c r="H8403" s="45">
        <v>3.2109804799999998E-3</v>
      </c>
    </row>
    <row r="8404" spans="1:8" x14ac:dyDescent="0.35">
      <c r="A8404" s="45" t="s">
        <v>68</v>
      </c>
      <c r="B8404" s="45" t="s">
        <v>11</v>
      </c>
      <c r="C8404" s="45" t="s">
        <v>222</v>
      </c>
      <c r="D8404" s="45">
        <v>6979</v>
      </c>
      <c r="E8404" s="45">
        <v>5.3024663499999999E-3</v>
      </c>
      <c r="F8404" s="45">
        <v>9.9652106999999993E-4</v>
      </c>
      <c r="G8404" s="45">
        <v>7.9306346999999996E-4</v>
      </c>
      <c r="H8404" s="45">
        <v>3.5128780100000001E-3</v>
      </c>
    </row>
    <row r="8405" spans="1:8" x14ac:dyDescent="0.35">
      <c r="A8405" s="45" t="s">
        <v>68</v>
      </c>
      <c r="B8405" s="45" t="s">
        <v>12</v>
      </c>
      <c r="C8405" s="45" t="s">
        <v>222</v>
      </c>
      <c r="D8405" s="45">
        <v>2913</v>
      </c>
      <c r="E8405" s="45">
        <v>7.0563070500000002E-3</v>
      </c>
      <c r="F8405" s="45">
        <v>1.29993952E-3</v>
      </c>
      <c r="G8405" s="45">
        <v>1.1544272299999999E-3</v>
      </c>
      <c r="H8405" s="45">
        <v>4.6019398099999996E-3</v>
      </c>
    </row>
    <row r="8406" spans="1:8" x14ac:dyDescent="0.35">
      <c r="A8406" s="45" t="s">
        <v>68</v>
      </c>
      <c r="B8406" s="45" t="s">
        <v>13</v>
      </c>
      <c r="C8406" s="45" t="s">
        <v>222</v>
      </c>
      <c r="D8406" s="45">
        <v>8240</v>
      </c>
      <c r="E8406" s="45">
        <v>5.8311025599999998E-3</v>
      </c>
      <c r="F8406" s="45">
        <v>9.6523259000000003E-4</v>
      </c>
      <c r="G8406" s="45">
        <v>9.9770320000000003E-4</v>
      </c>
      <c r="H8406" s="45">
        <v>3.8681662799999999E-3</v>
      </c>
    </row>
    <row r="8407" spans="1:8" x14ac:dyDescent="0.35">
      <c r="A8407" s="45" t="s">
        <v>165</v>
      </c>
      <c r="B8407" s="45" t="s">
        <v>8</v>
      </c>
      <c r="C8407" s="45" t="s">
        <v>226</v>
      </c>
      <c r="D8407" s="45">
        <v>7861</v>
      </c>
      <c r="E8407" s="45">
        <v>7.3743884399999999E-3</v>
      </c>
      <c r="F8407" s="45">
        <v>7.8017273999999995E-4</v>
      </c>
      <c r="G8407" s="45">
        <v>1.6619814400000001E-3</v>
      </c>
      <c r="H8407" s="45">
        <v>4.9315005599999996E-3</v>
      </c>
    </row>
    <row r="8408" spans="1:8" x14ac:dyDescent="0.35">
      <c r="A8408" s="45" t="s">
        <v>165</v>
      </c>
      <c r="B8408" s="45" t="s">
        <v>10</v>
      </c>
      <c r="C8408" s="45" t="s">
        <v>226</v>
      </c>
      <c r="D8408" s="45">
        <v>3040</v>
      </c>
      <c r="E8408" s="45">
        <v>6.5219143499999997E-3</v>
      </c>
      <c r="F8408" s="45">
        <v>6.7410962000000001E-4</v>
      </c>
      <c r="G8408" s="45">
        <v>1.4845955800000001E-3</v>
      </c>
      <c r="H8408" s="45">
        <v>4.3624662499999996E-3</v>
      </c>
    </row>
    <row r="8409" spans="1:8" x14ac:dyDescent="0.35">
      <c r="A8409" s="45" t="s">
        <v>165</v>
      </c>
      <c r="B8409" s="45" t="s">
        <v>11</v>
      </c>
      <c r="C8409" s="45" t="s">
        <v>226</v>
      </c>
      <c r="D8409" s="45">
        <v>1885</v>
      </c>
      <c r="E8409" s="45">
        <v>7.4484229900000001E-3</v>
      </c>
      <c r="F8409" s="45">
        <v>7.8196508000000003E-4</v>
      </c>
      <c r="G8409" s="45">
        <v>1.67555115E-3</v>
      </c>
      <c r="H8409" s="45">
        <v>4.9900343900000001E-3</v>
      </c>
    </row>
    <row r="8410" spans="1:8" x14ac:dyDescent="0.35">
      <c r="A8410" s="45" t="s">
        <v>165</v>
      </c>
      <c r="B8410" s="45" t="s">
        <v>12</v>
      </c>
      <c r="C8410" s="45" t="s">
        <v>226</v>
      </c>
      <c r="D8410" s="45">
        <v>782</v>
      </c>
      <c r="E8410" s="45">
        <v>8.8864613400000004E-3</v>
      </c>
      <c r="F8410" s="45">
        <v>1.0571478600000001E-3</v>
      </c>
      <c r="G8410" s="45">
        <v>1.86212323E-3</v>
      </c>
      <c r="H8410" s="45">
        <v>5.9668493600000001E-3</v>
      </c>
    </row>
    <row r="8411" spans="1:8" x14ac:dyDescent="0.35">
      <c r="A8411" s="45" t="s">
        <v>165</v>
      </c>
      <c r="B8411" s="45" t="s">
        <v>13</v>
      </c>
      <c r="C8411" s="45" t="s">
        <v>226</v>
      </c>
      <c r="D8411" s="45">
        <v>2154</v>
      </c>
      <c r="E8411" s="45">
        <v>7.9637687200000001E-3</v>
      </c>
      <c r="F8411" s="45">
        <v>8.2773950000000003E-4</v>
      </c>
      <c r="G8411" s="45">
        <v>1.8277953699999999E-3</v>
      </c>
      <c r="H8411" s="45">
        <v>5.3074918600000002E-3</v>
      </c>
    </row>
    <row r="8412" spans="1:8" x14ac:dyDescent="0.35">
      <c r="A8412" s="45" t="s">
        <v>165</v>
      </c>
      <c r="B8412" s="45" t="s">
        <v>8</v>
      </c>
      <c r="C8412" s="45" t="s">
        <v>223</v>
      </c>
      <c r="D8412" s="45">
        <v>13003</v>
      </c>
      <c r="E8412" s="45">
        <v>7.0180703799999997E-3</v>
      </c>
      <c r="F8412" s="45">
        <v>9.6360127999999998E-4</v>
      </c>
      <c r="G8412" s="45">
        <v>1.4570210800000001E-3</v>
      </c>
      <c r="H8412" s="45">
        <v>4.5974475399999997E-3</v>
      </c>
    </row>
    <row r="8413" spans="1:8" x14ac:dyDescent="0.35">
      <c r="A8413" s="45" t="s">
        <v>165</v>
      </c>
      <c r="B8413" s="45" t="s">
        <v>10</v>
      </c>
      <c r="C8413" s="45" t="s">
        <v>223</v>
      </c>
      <c r="D8413" s="45">
        <v>5321</v>
      </c>
      <c r="E8413" s="45">
        <v>6.2476897300000004E-3</v>
      </c>
      <c r="F8413" s="45">
        <v>8.2167853E-4</v>
      </c>
      <c r="G8413" s="45">
        <v>1.3075851799999999E-3</v>
      </c>
      <c r="H8413" s="45">
        <v>4.1184255299999998E-3</v>
      </c>
    </row>
    <row r="8414" spans="1:8" x14ac:dyDescent="0.35">
      <c r="A8414" s="45" t="s">
        <v>165</v>
      </c>
      <c r="B8414" s="45" t="s">
        <v>11</v>
      </c>
      <c r="C8414" s="45" t="s">
        <v>223</v>
      </c>
      <c r="D8414" s="45">
        <v>2886</v>
      </c>
      <c r="E8414" s="45">
        <v>6.8341175300000003E-3</v>
      </c>
      <c r="F8414" s="45">
        <v>9.6359555999999996E-4</v>
      </c>
      <c r="G8414" s="45">
        <v>1.4215856099999999E-3</v>
      </c>
      <c r="H8414" s="45">
        <v>4.4489358800000002E-3</v>
      </c>
    </row>
    <row r="8415" spans="1:8" x14ac:dyDescent="0.35">
      <c r="A8415" s="45" t="s">
        <v>165</v>
      </c>
      <c r="B8415" s="45" t="s">
        <v>12</v>
      </c>
      <c r="C8415" s="45" t="s">
        <v>223</v>
      </c>
      <c r="D8415" s="45">
        <v>1364</v>
      </c>
      <c r="E8415" s="45">
        <v>8.3464515100000001E-3</v>
      </c>
      <c r="F8415" s="45">
        <v>1.25167138E-3</v>
      </c>
      <c r="G8415" s="45">
        <v>1.7490426100000001E-3</v>
      </c>
      <c r="H8415" s="45">
        <v>5.3457370400000004E-3</v>
      </c>
    </row>
    <row r="8416" spans="1:8" x14ac:dyDescent="0.35">
      <c r="A8416" s="45" t="s">
        <v>165</v>
      </c>
      <c r="B8416" s="45" t="s">
        <v>13</v>
      </c>
      <c r="C8416" s="45" t="s">
        <v>223</v>
      </c>
      <c r="D8416" s="45">
        <v>3432</v>
      </c>
      <c r="E8416" s="45">
        <v>7.8392159100000008E-3</v>
      </c>
      <c r="F8416" s="45">
        <v>1.06915485E-3</v>
      </c>
      <c r="G8416" s="45">
        <v>1.60244583E-3</v>
      </c>
      <c r="H8416" s="45">
        <v>5.1676147499999997E-3</v>
      </c>
    </row>
    <row r="8417" spans="1:8" x14ac:dyDescent="0.35">
      <c r="A8417" s="45" t="s">
        <v>165</v>
      </c>
      <c r="B8417" s="45" t="s">
        <v>8</v>
      </c>
      <c r="C8417" s="45" t="s">
        <v>224</v>
      </c>
      <c r="D8417" s="45">
        <v>1276</v>
      </c>
      <c r="E8417" s="45">
        <v>8.1133440399999996E-3</v>
      </c>
      <c r="F8417" s="45">
        <v>1.15162014E-3</v>
      </c>
      <c r="G8417" s="45">
        <v>1.79142334E-3</v>
      </c>
      <c r="H8417" s="45">
        <v>5.1703000999999997E-3</v>
      </c>
    </row>
    <row r="8418" spans="1:8" x14ac:dyDescent="0.35">
      <c r="A8418" s="45" t="s">
        <v>165</v>
      </c>
      <c r="B8418" s="45" t="s">
        <v>10</v>
      </c>
      <c r="C8418" s="45" t="s">
        <v>224</v>
      </c>
      <c r="D8418" s="45">
        <v>482</v>
      </c>
      <c r="E8418" s="45">
        <v>7.1086663699999999E-3</v>
      </c>
      <c r="F8418" s="45">
        <v>9.1951431999999999E-4</v>
      </c>
      <c r="G8418" s="45">
        <v>1.62807817E-3</v>
      </c>
      <c r="H8418" s="45">
        <v>4.5610734099999998E-3</v>
      </c>
    </row>
    <row r="8419" spans="1:8" x14ac:dyDescent="0.35">
      <c r="A8419" s="45" t="s">
        <v>165</v>
      </c>
      <c r="B8419" s="45" t="s">
        <v>11</v>
      </c>
      <c r="C8419" s="45" t="s">
        <v>224</v>
      </c>
      <c r="D8419" s="45">
        <v>273</v>
      </c>
      <c r="E8419" s="45">
        <v>7.8097016199999997E-3</v>
      </c>
      <c r="F8419" s="45">
        <v>1.21426004E-3</v>
      </c>
      <c r="G8419" s="45">
        <v>1.67709581E-3</v>
      </c>
      <c r="H8419" s="45">
        <v>4.9183452999999999E-3</v>
      </c>
    </row>
    <row r="8420" spans="1:8" x14ac:dyDescent="0.35">
      <c r="A8420" s="45" t="s">
        <v>165</v>
      </c>
      <c r="B8420" s="45" t="s">
        <v>12</v>
      </c>
      <c r="C8420" s="45" t="s">
        <v>224</v>
      </c>
      <c r="D8420" s="45">
        <v>168</v>
      </c>
      <c r="E8420" s="45">
        <v>9.7588043300000007E-3</v>
      </c>
      <c r="F8420" s="45">
        <v>1.69773732E-3</v>
      </c>
      <c r="G8420" s="45">
        <v>2.0765815500000001E-3</v>
      </c>
      <c r="H8420" s="45">
        <v>5.9844849800000004E-3</v>
      </c>
    </row>
    <row r="8421" spans="1:8" x14ac:dyDescent="0.35">
      <c r="A8421" s="45" t="s">
        <v>165</v>
      </c>
      <c r="B8421" s="45" t="s">
        <v>13</v>
      </c>
      <c r="C8421" s="45" t="s">
        <v>224</v>
      </c>
      <c r="D8421" s="45">
        <v>353</v>
      </c>
      <c r="E8421" s="45">
        <v>8.9368899100000006E-3</v>
      </c>
      <c r="F8421" s="45">
        <v>1.1601941500000001E-3</v>
      </c>
      <c r="G8421" s="45">
        <v>1.9671661099999998E-3</v>
      </c>
      <c r="H8421" s="45">
        <v>5.80952919E-3</v>
      </c>
    </row>
    <row r="8422" spans="1:8" x14ac:dyDescent="0.35">
      <c r="A8422" s="45" t="s">
        <v>165</v>
      </c>
      <c r="B8422" s="45" t="s">
        <v>8</v>
      </c>
      <c r="C8422" s="45" t="s">
        <v>222</v>
      </c>
      <c r="D8422" s="45">
        <v>36232</v>
      </c>
      <c r="E8422" s="45">
        <v>5.4774993099999999E-3</v>
      </c>
      <c r="F8422" s="45">
        <v>9.5559143999999997E-4</v>
      </c>
      <c r="G8422" s="45">
        <v>8.0248093000000003E-4</v>
      </c>
      <c r="H8422" s="45">
        <v>3.7194261499999999E-3</v>
      </c>
    </row>
    <row r="8423" spans="1:8" x14ac:dyDescent="0.35">
      <c r="A8423" s="45" t="s">
        <v>165</v>
      </c>
      <c r="B8423" s="45" t="s">
        <v>10</v>
      </c>
      <c r="C8423" s="45" t="s">
        <v>222</v>
      </c>
      <c r="D8423" s="45">
        <v>17563</v>
      </c>
      <c r="E8423" s="45">
        <v>4.9905687600000003E-3</v>
      </c>
      <c r="F8423" s="45">
        <v>8.6547860999999999E-4</v>
      </c>
      <c r="G8423" s="45">
        <v>7.1986789000000003E-4</v>
      </c>
      <c r="H8423" s="45">
        <v>3.4052217799999999E-3</v>
      </c>
    </row>
    <row r="8424" spans="1:8" x14ac:dyDescent="0.35">
      <c r="A8424" s="45" t="s">
        <v>165</v>
      </c>
      <c r="B8424" s="45" t="s">
        <v>11</v>
      </c>
      <c r="C8424" s="45" t="s">
        <v>222</v>
      </c>
      <c r="D8424" s="45">
        <v>7553</v>
      </c>
      <c r="E8424" s="45">
        <v>5.4543338800000004E-3</v>
      </c>
      <c r="F8424" s="45">
        <v>1.0164495599999999E-3</v>
      </c>
      <c r="G8424" s="45">
        <v>7.6901753000000004E-4</v>
      </c>
      <c r="H8424" s="45">
        <v>3.6688647799999999E-3</v>
      </c>
    </row>
    <row r="8425" spans="1:8" x14ac:dyDescent="0.35">
      <c r="A8425" s="45" t="s">
        <v>165</v>
      </c>
      <c r="B8425" s="45" t="s">
        <v>12</v>
      </c>
      <c r="C8425" s="45" t="s">
        <v>222</v>
      </c>
      <c r="D8425" s="45">
        <v>2581</v>
      </c>
      <c r="E8425" s="45">
        <v>7.1224275400000002E-3</v>
      </c>
      <c r="F8425" s="45">
        <v>1.3287895600000001E-3</v>
      </c>
      <c r="G8425" s="45">
        <v>1.0279533200000001E-3</v>
      </c>
      <c r="H8425" s="45">
        <v>4.7656841800000002E-3</v>
      </c>
    </row>
    <row r="8426" spans="1:8" x14ac:dyDescent="0.35">
      <c r="A8426" s="45" t="s">
        <v>165</v>
      </c>
      <c r="B8426" s="45" t="s">
        <v>13</v>
      </c>
      <c r="C8426" s="45" t="s">
        <v>222</v>
      </c>
      <c r="D8426" s="45">
        <v>8535</v>
      </c>
      <c r="E8426" s="45">
        <v>6.00255731E-3</v>
      </c>
      <c r="F8426" s="45">
        <v>9.7431033000000002E-4</v>
      </c>
      <c r="G8426" s="45">
        <v>9.3390887999999996E-4</v>
      </c>
      <c r="H8426" s="45">
        <v>4.0943376200000001E-3</v>
      </c>
    </row>
    <row r="8427" spans="1:8" x14ac:dyDescent="0.35">
      <c r="A8427" s="45" t="s">
        <v>166</v>
      </c>
      <c r="B8427" s="45" t="s">
        <v>8</v>
      </c>
      <c r="C8427" s="45" t="s">
        <v>226</v>
      </c>
      <c r="D8427" s="45">
        <v>8297</v>
      </c>
      <c r="E8427" s="45">
        <v>7.67430417E-3</v>
      </c>
      <c r="F8427" s="45">
        <v>8.3323684000000001E-4</v>
      </c>
      <c r="G8427" s="45">
        <v>1.6453777800000001E-3</v>
      </c>
      <c r="H8427" s="45">
        <v>5.1950501799999998E-3</v>
      </c>
    </row>
    <row r="8428" spans="1:8" x14ac:dyDescent="0.35">
      <c r="A8428" s="45" t="s">
        <v>166</v>
      </c>
      <c r="B8428" s="45" t="s">
        <v>10</v>
      </c>
      <c r="C8428" s="45" t="s">
        <v>226</v>
      </c>
      <c r="D8428" s="45">
        <v>2986</v>
      </c>
      <c r="E8428" s="45">
        <v>6.5847447800000004E-3</v>
      </c>
      <c r="F8428" s="45">
        <v>7.2606166000000003E-4</v>
      </c>
      <c r="G8428" s="45">
        <v>1.46576748E-3</v>
      </c>
      <c r="H8428" s="45">
        <v>4.3921942000000004E-3</v>
      </c>
    </row>
    <row r="8429" spans="1:8" x14ac:dyDescent="0.35">
      <c r="A8429" s="45" t="s">
        <v>166</v>
      </c>
      <c r="B8429" s="45" t="s">
        <v>11</v>
      </c>
      <c r="C8429" s="45" t="s">
        <v>226</v>
      </c>
      <c r="D8429" s="45">
        <v>1886</v>
      </c>
      <c r="E8429" s="45">
        <v>7.4456826199999996E-3</v>
      </c>
      <c r="F8429" s="45">
        <v>8.0413402E-4</v>
      </c>
      <c r="G8429" s="45">
        <v>1.5418002100000001E-3</v>
      </c>
      <c r="H8429" s="45">
        <v>5.0990912699999998E-3</v>
      </c>
    </row>
    <row r="8430" spans="1:8" x14ac:dyDescent="0.35">
      <c r="A8430" s="45" t="s">
        <v>166</v>
      </c>
      <c r="B8430" s="45" t="s">
        <v>12</v>
      </c>
      <c r="C8430" s="45" t="s">
        <v>226</v>
      </c>
      <c r="D8430" s="45">
        <v>1271</v>
      </c>
      <c r="E8430" s="45">
        <v>9.8001807899999998E-3</v>
      </c>
      <c r="F8430" s="45">
        <v>1.1105736000000001E-3</v>
      </c>
      <c r="G8430" s="45">
        <v>1.8025502500000001E-3</v>
      </c>
      <c r="H8430" s="45">
        <v>6.88673775E-3</v>
      </c>
    </row>
    <row r="8431" spans="1:8" x14ac:dyDescent="0.35">
      <c r="A8431" s="45" t="s">
        <v>166</v>
      </c>
      <c r="B8431" s="45" t="s">
        <v>13</v>
      </c>
      <c r="C8431" s="45" t="s">
        <v>226</v>
      </c>
      <c r="D8431" s="45">
        <v>2154</v>
      </c>
      <c r="E8431" s="45">
        <v>8.1304858900000006E-3</v>
      </c>
      <c r="F8431" s="45">
        <v>8.4364444999999999E-4</v>
      </c>
      <c r="G8431" s="45">
        <v>1.8923125100000001E-3</v>
      </c>
      <c r="H8431" s="45">
        <v>5.3938299299999999E-3</v>
      </c>
    </row>
    <row r="8432" spans="1:8" x14ac:dyDescent="0.35">
      <c r="A8432" s="45" t="s">
        <v>166</v>
      </c>
      <c r="B8432" s="45" t="s">
        <v>8</v>
      </c>
      <c r="C8432" s="45" t="s">
        <v>223</v>
      </c>
      <c r="D8432" s="45">
        <v>14367</v>
      </c>
      <c r="E8432" s="45">
        <v>7.3970713000000004E-3</v>
      </c>
      <c r="F8432" s="45">
        <v>9.9935786000000001E-4</v>
      </c>
      <c r="G8432" s="45">
        <v>1.41957319E-3</v>
      </c>
      <c r="H8432" s="45">
        <v>4.9781276899999996E-3</v>
      </c>
    </row>
    <row r="8433" spans="1:8" x14ac:dyDescent="0.35">
      <c r="A8433" s="45" t="s">
        <v>166</v>
      </c>
      <c r="B8433" s="45" t="s">
        <v>10</v>
      </c>
      <c r="C8433" s="45" t="s">
        <v>223</v>
      </c>
      <c r="D8433" s="45">
        <v>5387</v>
      </c>
      <c r="E8433" s="45">
        <v>6.4150361300000002E-3</v>
      </c>
      <c r="F8433" s="45">
        <v>8.5969327999999999E-4</v>
      </c>
      <c r="G8433" s="45">
        <v>1.2825154500000001E-3</v>
      </c>
      <c r="H8433" s="45">
        <v>4.2728269200000002E-3</v>
      </c>
    </row>
    <row r="8434" spans="1:8" x14ac:dyDescent="0.35">
      <c r="A8434" s="45" t="s">
        <v>166</v>
      </c>
      <c r="B8434" s="45" t="s">
        <v>11</v>
      </c>
      <c r="C8434" s="45" t="s">
        <v>223</v>
      </c>
      <c r="D8434" s="45">
        <v>3057</v>
      </c>
      <c r="E8434" s="45">
        <v>6.9977485500000002E-3</v>
      </c>
      <c r="F8434" s="45">
        <v>9.3795787999999996E-4</v>
      </c>
      <c r="G8434" s="45">
        <v>1.34639358E-3</v>
      </c>
      <c r="H8434" s="45">
        <v>4.7133928300000004E-3</v>
      </c>
    </row>
    <row r="8435" spans="1:8" x14ac:dyDescent="0.35">
      <c r="A8435" s="45" t="s">
        <v>166</v>
      </c>
      <c r="B8435" s="45" t="s">
        <v>12</v>
      </c>
      <c r="C8435" s="45" t="s">
        <v>223</v>
      </c>
      <c r="D8435" s="45">
        <v>2220</v>
      </c>
      <c r="E8435" s="45">
        <v>9.2735962700000001E-3</v>
      </c>
      <c r="F8435" s="45">
        <v>1.2769798699999999E-3</v>
      </c>
      <c r="G8435" s="45">
        <v>1.6097814099999999E-3</v>
      </c>
      <c r="H8435" s="45">
        <v>6.3868345199999997E-3</v>
      </c>
    </row>
    <row r="8436" spans="1:8" x14ac:dyDescent="0.35">
      <c r="A8436" s="45" t="s">
        <v>166</v>
      </c>
      <c r="B8436" s="45" t="s">
        <v>13</v>
      </c>
      <c r="C8436" s="45" t="s">
        <v>223</v>
      </c>
      <c r="D8436" s="45">
        <v>3703</v>
      </c>
      <c r="E8436" s="45">
        <v>8.0303599000000007E-3</v>
      </c>
      <c r="F8436" s="45">
        <v>1.0867875E-3</v>
      </c>
      <c r="G8436" s="45">
        <v>1.5653409199999999E-3</v>
      </c>
      <c r="H8436" s="45">
        <v>5.3781872400000003E-3</v>
      </c>
    </row>
    <row r="8437" spans="1:8" x14ac:dyDescent="0.35">
      <c r="A8437" s="45" t="s">
        <v>166</v>
      </c>
      <c r="B8437" s="45" t="s">
        <v>8</v>
      </c>
      <c r="C8437" s="45" t="s">
        <v>224</v>
      </c>
      <c r="D8437" s="45">
        <v>1200</v>
      </c>
      <c r="E8437" s="45">
        <v>7.9901617900000003E-3</v>
      </c>
      <c r="F8437" s="45">
        <v>1.06164136E-3</v>
      </c>
      <c r="G8437" s="45">
        <v>1.74096233E-3</v>
      </c>
      <c r="H8437" s="45">
        <v>5.1875576399999998E-3</v>
      </c>
    </row>
    <row r="8438" spans="1:8" x14ac:dyDescent="0.35">
      <c r="A8438" s="45" t="s">
        <v>166</v>
      </c>
      <c r="B8438" s="45" t="s">
        <v>10</v>
      </c>
      <c r="C8438" s="45" t="s">
        <v>224</v>
      </c>
      <c r="D8438" s="45">
        <v>443</v>
      </c>
      <c r="E8438" s="45">
        <v>6.7328973000000004E-3</v>
      </c>
      <c r="F8438" s="45">
        <v>8.7482209999999996E-4</v>
      </c>
      <c r="G8438" s="45">
        <v>1.4617034100000001E-3</v>
      </c>
      <c r="H8438" s="45">
        <v>4.3963712900000002E-3</v>
      </c>
    </row>
    <row r="8439" spans="1:8" x14ac:dyDescent="0.35">
      <c r="A8439" s="45" t="s">
        <v>166</v>
      </c>
      <c r="B8439" s="45" t="s">
        <v>11</v>
      </c>
      <c r="C8439" s="45" t="s">
        <v>224</v>
      </c>
      <c r="D8439" s="45">
        <v>263</v>
      </c>
      <c r="E8439" s="45">
        <v>7.9255120200000008E-3</v>
      </c>
      <c r="F8439" s="45">
        <v>9.8507228E-4</v>
      </c>
      <c r="G8439" s="45">
        <v>1.77567397E-3</v>
      </c>
      <c r="H8439" s="45">
        <v>5.1647653099999996E-3</v>
      </c>
    </row>
    <row r="8440" spans="1:8" x14ac:dyDescent="0.35">
      <c r="A8440" s="45" t="s">
        <v>166</v>
      </c>
      <c r="B8440" s="45" t="s">
        <v>12</v>
      </c>
      <c r="C8440" s="45" t="s">
        <v>224</v>
      </c>
      <c r="D8440" s="45">
        <v>165</v>
      </c>
      <c r="E8440" s="45">
        <v>1.0323021619999999E-2</v>
      </c>
      <c r="F8440" s="45">
        <v>1.4015149399999999E-3</v>
      </c>
      <c r="G8440" s="45">
        <v>2.0812988700000001E-3</v>
      </c>
      <c r="H8440" s="45">
        <v>6.8402074000000002E-3</v>
      </c>
    </row>
    <row r="8441" spans="1:8" x14ac:dyDescent="0.35">
      <c r="A8441" s="45" t="s">
        <v>166</v>
      </c>
      <c r="B8441" s="45" t="s">
        <v>13</v>
      </c>
      <c r="C8441" s="45" t="s">
        <v>224</v>
      </c>
      <c r="D8441" s="45">
        <v>329</v>
      </c>
      <c r="E8441" s="45">
        <v>8.5647793999999999E-3</v>
      </c>
      <c r="F8441" s="45">
        <v>1.2039497300000001E-3</v>
      </c>
      <c r="G8441" s="45">
        <v>1.91855205E-3</v>
      </c>
      <c r="H8441" s="45">
        <v>5.44227715E-3</v>
      </c>
    </row>
    <row r="8442" spans="1:8" x14ac:dyDescent="0.35">
      <c r="A8442" s="45" t="s">
        <v>166</v>
      </c>
      <c r="B8442" s="45" t="s">
        <v>8</v>
      </c>
      <c r="C8442" s="45" t="s">
        <v>222</v>
      </c>
      <c r="D8442" s="45">
        <v>37395</v>
      </c>
      <c r="E8442" s="45">
        <v>5.6833925800000001E-3</v>
      </c>
      <c r="F8442" s="45">
        <v>1.0247604499999999E-3</v>
      </c>
      <c r="G8442" s="45">
        <v>7.9442909999999996E-4</v>
      </c>
      <c r="H8442" s="45">
        <v>3.8631112199999998E-3</v>
      </c>
    </row>
    <row r="8443" spans="1:8" x14ac:dyDescent="0.35">
      <c r="A8443" s="45" t="s">
        <v>166</v>
      </c>
      <c r="B8443" s="45" t="s">
        <v>10</v>
      </c>
      <c r="C8443" s="45" t="s">
        <v>222</v>
      </c>
      <c r="D8443" s="45">
        <v>17230</v>
      </c>
      <c r="E8443" s="45">
        <v>5.09041457E-3</v>
      </c>
      <c r="F8443" s="45">
        <v>9.2746463999999996E-4</v>
      </c>
      <c r="G8443" s="45">
        <v>7.0524577999999999E-4</v>
      </c>
      <c r="H8443" s="45">
        <v>3.4565677599999998E-3</v>
      </c>
    </row>
    <row r="8444" spans="1:8" x14ac:dyDescent="0.35">
      <c r="A8444" s="45" t="s">
        <v>166</v>
      </c>
      <c r="B8444" s="45" t="s">
        <v>11</v>
      </c>
      <c r="C8444" s="45" t="s">
        <v>222</v>
      </c>
      <c r="D8444" s="45">
        <v>7938</v>
      </c>
      <c r="E8444" s="45">
        <v>5.5564520199999998E-3</v>
      </c>
      <c r="F8444" s="45">
        <v>1.0660510099999999E-3</v>
      </c>
      <c r="G8444" s="45">
        <v>7.5521756999999998E-4</v>
      </c>
      <c r="H8444" s="45">
        <v>3.7340806699999998E-3</v>
      </c>
    </row>
    <row r="8445" spans="1:8" x14ac:dyDescent="0.35">
      <c r="A8445" s="45" t="s">
        <v>166</v>
      </c>
      <c r="B8445" s="45" t="s">
        <v>12</v>
      </c>
      <c r="C8445" s="45" t="s">
        <v>222</v>
      </c>
      <c r="D8445" s="45">
        <v>3444</v>
      </c>
      <c r="E8445" s="45">
        <v>7.7808659700000001E-3</v>
      </c>
      <c r="F8445" s="45">
        <v>1.4261279900000001E-3</v>
      </c>
      <c r="G8445" s="45">
        <v>1.03338579E-3</v>
      </c>
      <c r="H8445" s="45">
        <v>5.3208610600000003E-3</v>
      </c>
    </row>
    <row r="8446" spans="1:8" x14ac:dyDescent="0.35">
      <c r="A8446" s="45" t="s">
        <v>166</v>
      </c>
      <c r="B8446" s="45" t="s">
        <v>13</v>
      </c>
      <c r="C8446" s="45" t="s">
        <v>222</v>
      </c>
      <c r="D8446" s="45">
        <v>8783</v>
      </c>
      <c r="E8446" s="45">
        <v>6.1389279200000004E-3</v>
      </c>
      <c r="F8446" s="45">
        <v>1.02092718E-3</v>
      </c>
      <c r="G8446" s="45">
        <v>9.1112305000000003E-4</v>
      </c>
      <c r="H8446" s="45">
        <v>4.2056477199999996E-3</v>
      </c>
    </row>
    <row r="8447" spans="1:8" x14ac:dyDescent="0.35">
      <c r="A8447" s="45" t="s">
        <v>171</v>
      </c>
      <c r="B8447" s="45" t="s">
        <v>8</v>
      </c>
      <c r="C8447" s="45" t="s">
        <v>226</v>
      </c>
      <c r="D8447" s="45">
        <v>7568</v>
      </c>
      <c r="E8447" s="45">
        <v>7.4436831999999996E-3</v>
      </c>
      <c r="F8447" s="45">
        <v>7.7972347999999999E-4</v>
      </c>
      <c r="G8447" s="45">
        <v>1.64806196E-3</v>
      </c>
      <c r="H8447" s="45">
        <v>5.0151050900000002E-3</v>
      </c>
    </row>
    <row r="8448" spans="1:8" x14ac:dyDescent="0.35">
      <c r="A8448" s="45" t="s">
        <v>171</v>
      </c>
      <c r="B8448" s="45" t="s">
        <v>10</v>
      </c>
      <c r="C8448" s="45" t="s">
        <v>226</v>
      </c>
      <c r="D8448" s="45">
        <v>2966</v>
      </c>
      <c r="E8448" s="45">
        <v>6.6257669399999997E-3</v>
      </c>
      <c r="F8448" s="45">
        <v>6.9814743999999996E-4</v>
      </c>
      <c r="G8448" s="45">
        <v>1.48915696E-3</v>
      </c>
      <c r="H8448" s="45">
        <v>4.4376542899999998E-3</v>
      </c>
    </row>
    <row r="8449" spans="1:8" x14ac:dyDescent="0.35">
      <c r="A8449" s="45" t="s">
        <v>171</v>
      </c>
      <c r="B8449" s="45" t="s">
        <v>11</v>
      </c>
      <c r="C8449" s="45" t="s">
        <v>226</v>
      </c>
      <c r="D8449" s="45">
        <v>1836</v>
      </c>
      <c r="E8449" s="45">
        <v>7.4255499699999996E-3</v>
      </c>
      <c r="F8449" s="45">
        <v>7.9269146E-4</v>
      </c>
      <c r="G8449" s="45">
        <v>1.60582059E-3</v>
      </c>
      <c r="H8449" s="45">
        <v>5.0260603400000001E-3</v>
      </c>
    </row>
    <row r="8450" spans="1:8" x14ac:dyDescent="0.35">
      <c r="A8450" s="45" t="s">
        <v>171</v>
      </c>
      <c r="B8450" s="45" t="s">
        <v>12</v>
      </c>
      <c r="C8450" s="45" t="s">
        <v>226</v>
      </c>
      <c r="D8450" s="45">
        <v>629</v>
      </c>
      <c r="E8450" s="45">
        <v>8.8316991100000006E-3</v>
      </c>
      <c r="F8450" s="45">
        <v>1.0074962099999999E-3</v>
      </c>
      <c r="G8450" s="45">
        <v>1.81937429E-3</v>
      </c>
      <c r="H8450" s="45">
        <v>6.0044784900000004E-3</v>
      </c>
    </row>
    <row r="8451" spans="1:8" x14ac:dyDescent="0.35">
      <c r="A8451" s="45" t="s">
        <v>171</v>
      </c>
      <c r="B8451" s="45" t="s">
        <v>13</v>
      </c>
      <c r="C8451" s="45" t="s">
        <v>226</v>
      </c>
      <c r="D8451" s="45">
        <v>2137</v>
      </c>
      <c r="E8451" s="45">
        <v>8.1859247700000002E-3</v>
      </c>
      <c r="F8451" s="45">
        <v>8.1476149999999995E-4</v>
      </c>
      <c r="G8451" s="45">
        <v>1.8544783900000001E-3</v>
      </c>
      <c r="H8451" s="45">
        <v>5.5159424000000004E-3</v>
      </c>
    </row>
    <row r="8452" spans="1:8" x14ac:dyDescent="0.35">
      <c r="A8452" s="45" t="s">
        <v>171</v>
      </c>
      <c r="B8452" s="45" t="s">
        <v>8</v>
      </c>
      <c r="C8452" s="45" t="s">
        <v>223</v>
      </c>
      <c r="D8452" s="45">
        <v>13197</v>
      </c>
      <c r="E8452" s="45">
        <v>7.2494395200000004E-3</v>
      </c>
      <c r="F8452" s="45">
        <v>9.9957194999999999E-4</v>
      </c>
      <c r="G8452" s="45">
        <v>1.3692722699999999E-3</v>
      </c>
      <c r="H8452" s="45">
        <v>4.8805895599999998E-3</v>
      </c>
    </row>
    <row r="8453" spans="1:8" x14ac:dyDescent="0.35">
      <c r="A8453" s="45" t="s">
        <v>171</v>
      </c>
      <c r="B8453" s="45" t="s">
        <v>10</v>
      </c>
      <c r="C8453" s="45" t="s">
        <v>223</v>
      </c>
      <c r="D8453" s="45">
        <v>5125</v>
      </c>
      <c r="E8453" s="45">
        <v>6.3990738300000001E-3</v>
      </c>
      <c r="F8453" s="45">
        <v>8.7892478000000003E-4</v>
      </c>
      <c r="G8453" s="45">
        <v>1.2099387799999999E-3</v>
      </c>
      <c r="H8453" s="45">
        <v>4.3102097900000001E-3</v>
      </c>
    </row>
    <row r="8454" spans="1:8" x14ac:dyDescent="0.35">
      <c r="A8454" s="45" t="s">
        <v>171</v>
      </c>
      <c r="B8454" s="45" t="s">
        <v>11</v>
      </c>
      <c r="C8454" s="45" t="s">
        <v>223</v>
      </c>
      <c r="D8454" s="45">
        <v>3066</v>
      </c>
      <c r="E8454" s="45">
        <v>7.1153977400000004E-3</v>
      </c>
      <c r="F8454" s="45">
        <v>9.7122916000000001E-4</v>
      </c>
      <c r="G8454" s="45">
        <v>1.35330195E-3</v>
      </c>
      <c r="H8454" s="45">
        <v>4.7908623600000002E-3</v>
      </c>
    </row>
    <row r="8455" spans="1:8" x14ac:dyDescent="0.35">
      <c r="A8455" s="45" t="s">
        <v>171</v>
      </c>
      <c r="B8455" s="45" t="s">
        <v>12</v>
      </c>
      <c r="C8455" s="45" t="s">
        <v>223</v>
      </c>
      <c r="D8455" s="45">
        <v>1283</v>
      </c>
      <c r="E8455" s="45">
        <v>8.6501181100000005E-3</v>
      </c>
      <c r="F8455" s="45">
        <v>1.28531738E-3</v>
      </c>
      <c r="G8455" s="45">
        <v>1.5592251000000001E-3</v>
      </c>
      <c r="H8455" s="45">
        <v>5.8055751699999996E-3</v>
      </c>
    </row>
    <row r="8456" spans="1:8" x14ac:dyDescent="0.35">
      <c r="A8456" s="45" t="s">
        <v>171</v>
      </c>
      <c r="B8456" s="45" t="s">
        <v>13</v>
      </c>
      <c r="C8456" s="45" t="s">
        <v>223</v>
      </c>
      <c r="D8456" s="45">
        <v>3723</v>
      </c>
      <c r="E8456" s="45">
        <v>8.0477273500000005E-3</v>
      </c>
      <c r="F8456" s="45">
        <v>1.0905212699999999E-3</v>
      </c>
      <c r="G8456" s="45">
        <v>1.5362987699999999E-3</v>
      </c>
      <c r="H8456" s="45">
        <v>5.4208912900000003E-3</v>
      </c>
    </row>
    <row r="8457" spans="1:8" x14ac:dyDescent="0.35">
      <c r="A8457" s="45" t="s">
        <v>171</v>
      </c>
      <c r="B8457" s="45" t="s">
        <v>8</v>
      </c>
      <c r="C8457" s="45" t="s">
        <v>224</v>
      </c>
      <c r="D8457" s="45">
        <v>1155</v>
      </c>
      <c r="E8457" s="45">
        <v>8.2070404099999997E-3</v>
      </c>
      <c r="F8457" s="45">
        <v>1.07125796E-3</v>
      </c>
      <c r="G8457" s="45">
        <v>1.7151873500000001E-3</v>
      </c>
      <c r="H8457" s="45">
        <v>5.4205946000000001E-3</v>
      </c>
    </row>
    <row r="8458" spans="1:8" x14ac:dyDescent="0.35">
      <c r="A8458" s="45" t="s">
        <v>171</v>
      </c>
      <c r="B8458" s="45" t="s">
        <v>10</v>
      </c>
      <c r="C8458" s="45" t="s">
        <v>224</v>
      </c>
      <c r="D8458" s="45">
        <v>407</v>
      </c>
      <c r="E8458" s="45">
        <v>7.2230466800000002E-3</v>
      </c>
      <c r="F8458" s="45">
        <v>9.2052254000000002E-4</v>
      </c>
      <c r="G8458" s="45">
        <v>1.54654632E-3</v>
      </c>
      <c r="H8458" s="45">
        <v>4.7559773300000002E-3</v>
      </c>
    </row>
    <row r="8459" spans="1:8" x14ac:dyDescent="0.35">
      <c r="A8459" s="45" t="s">
        <v>171</v>
      </c>
      <c r="B8459" s="45" t="s">
        <v>11</v>
      </c>
      <c r="C8459" s="45" t="s">
        <v>224</v>
      </c>
      <c r="D8459" s="45">
        <v>271</v>
      </c>
      <c r="E8459" s="45">
        <v>8.0762690600000003E-3</v>
      </c>
      <c r="F8459" s="45">
        <v>1.0498237999999999E-3</v>
      </c>
      <c r="G8459" s="45">
        <v>1.7162940099999999E-3</v>
      </c>
      <c r="H8459" s="45">
        <v>5.3101507799999999E-3</v>
      </c>
    </row>
    <row r="8460" spans="1:8" x14ac:dyDescent="0.35">
      <c r="A8460" s="45" t="s">
        <v>171</v>
      </c>
      <c r="B8460" s="45" t="s">
        <v>12</v>
      </c>
      <c r="C8460" s="45" t="s">
        <v>224</v>
      </c>
      <c r="D8460" s="45">
        <v>143</v>
      </c>
      <c r="E8460" s="45">
        <v>9.4934114200000003E-3</v>
      </c>
      <c r="F8460" s="45">
        <v>1.3860558400000001E-3</v>
      </c>
      <c r="G8460" s="45">
        <v>1.8943438400000001E-3</v>
      </c>
      <c r="H8460" s="45">
        <v>6.2130112899999998E-3</v>
      </c>
    </row>
    <row r="8461" spans="1:8" x14ac:dyDescent="0.35">
      <c r="A8461" s="45" t="s">
        <v>171</v>
      </c>
      <c r="B8461" s="45" t="s">
        <v>13</v>
      </c>
      <c r="C8461" s="45" t="s">
        <v>224</v>
      </c>
      <c r="D8461" s="45">
        <v>334</v>
      </c>
      <c r="E8461" s="45">
        <v>8.9614518699999996E-3</v>
      </c>
      <c r="F8461" s="45">
        <v>1.1375510100000001E-3</v>
      </c>
      <c r="G8461" s="45">
        <v>1.8430844200000001E-3</v>
      </c>
      <c r="H8461" s="45">
        <v>5.9808159100000003E-3</v>
      </c>
    </row>
    <row r="8462" spans="1:8" x14ac:dyDescent="0.35">
      <c r="A8462" s="45" t="s">
        <v>171</v>
      </c>
      <c r="B8462" s="45" t="s">
        <v>8</v>
      </c>
      <c r="C8462" s="45" t="s">
        <v>222</v>
      </c>
      <c r="D8462" s="45">
        <v>34867</v>
      </c>
      <c r="E8462" s="45">
        <v>5.61058055E-3</v>
      </c>
      <c r="F8462" s="45">
        <v>1.0140598700000001E-3</v>
      </c>
      <c r="G8462" s="45">
        <v>7.8045589999999998E-4</v>
      </c>
      <c r="H8462" s="45">
        <v>3.81471592E-3</v>
      </c>
    </row>
    <row r="8463" spans="1:8" x14ac:dyDescent="0.35">
      <c r="A8463" s="45" t="s">
        <v>171</v>
      </c>
      <c r="B8463" s="45" t="s">
        <v>10</v>
      </c>
      <c r="C8463" s="45" t="s">
        <v>222</v>
      </c>
      <c r="D8463" s="45">
        <v>16345</v>
      </c>
      <c r="E8463" s="45">
        <v>5.0778112399999997E-3</v>
      </c>
      <c r="F8463" s="45">
        <v>9.2514889000000001E-4</v>
      </c>
      <c r="G8463" s="45">
        <v>6.9755919000000005E-4</v>
      </c>
      <c r="H8463" s="45">
        <v>3.4537494900000001E-3</v>
      </c>
    </row>
    <row r="8464" spans="1:8" x14ac:dyDescent="0.35">
      <c r="A8464" s="45" t="s">
        <v>171</v>
      </c>
      <c r="B8464" s="45" t="s">
        <v>11</v>
      </c>
      <c r="C8464" s="45" t="s">
        <v>222</v>
      </c>
      <c r="D8464" s="45">
        <v>7700</v>
      </c>
      <c r="E8464" s="45">
        <v>5.6241369599999997E-3</v>
      </c>
      <c r="F8464" s="45">
        <v>1.05282263E-3</v>
      </c>
      <c r="G8464" s="45">
        <v>7.3788306000000003E-4</v>
      </c>
      <c r="H8464" s="45">
        <v>3.8320223699999999E-3</v>
      </c>
    </row>
    <row r="8465" spans="1:8" x14ac:dyDescent="0.35">
      <c r="A8465" s="45" t="s">
        <v>171</v>
      </c>
      <c r="B8465" s="45" t="s">
        <v>12</v>
      </c>
      <c r="C8465" s="45" t="s">
        <v>222</v>
      </c>
      <c r="D8465" s="45">
        <v>2261</v>
      </c>
      <c r="E8465" s="45">
        <v>7.03798893E-3</v>
      </c>
      <c r="F8465" s="45">
        <v>1.33631646E-3</v>
      </c>
      <c r="G8465" s="45">
        <v>9.6564918E-4</v>
      </c>
      <c r="H8465" s="45">
        <v>4.7351372400000003E-3</v>
      </c>
    </row>
    <row r="8466" spans="1:8" x14ac:dyDescent="0.35">
      <c r="A8466" s="45" t="s">
        <v>171</v>
      </c>
      <c r="B8466" s="45" t="s">
        <v>13</v>
      </c>
      <c r="C8466" s="45" t="s">
        <v>222</v>
      </c>
      <c r="D8466" s="45">
        <v>8561</v>
      </c>
      <c r="E8466" s="45">
        <v>6.2385865600000003E-3</v>
      </c>
      <c r="F8466" s="45">
        <v>1.06383846E-3</v>
      </c>
      <c r="G8466" s="45">
        <v>9.2810638000000005E-4</v>
      </c>
      <c r="H8466" s="45">
        <v>4.2452338500000002E-3</v>
      </c>
    </row>
    <row r="8467" spans="1:8" x14ac:dyDescent="0.35">
      <c r="A8467" s="45" t="s">
        <v>173</v>
      </c>
      <c r="B8467" s="45" t="s">
        <v>8</v>
      </c>
      <c r="C8467" s="45" t="s">
        <v>226</v>
      </c>
      <c r="D8467" s="45">
        <v>7312</v>
      </c>
      <c r="E8467" s="45">
        <v>7.5384338499999998E-3</v>
      </c>
      <c r="F8467" s="45">
        <v>7.8606648000000001E-4</v>
      </c>
      <c r="G8467" s="45">
        <v>1.67765958E-3</v>
      </c>
      <c r="H8467" s="45">
        <v>5.0738905399999997E-3</v>
      </c>
    </row>
    <row r="8468" spans="1:8" x14ac:dyDescent="0.35">
      <c r="A8468" s="45" t="s">
        <v>173</v>
      </c>
      <c r="B8468" s="45" t="s">
        <v>10</v>
      </c>
      <c r="C8468" s="45" t="s">
        <v>226</v>
      </c>
      <c r="D8468" s="45">
        <v>2750</v>
      </c>
      <c r="E8468" s="45">
        <v>6.75075734E-3</v>
      </c>
      <c r="F8468" s="45">
        <v>7.0499134000000002E-4</v>
      </c>
      <c r="G8468" s="45">
        <v>1.5220452099999999E-3</v>
      </c>
      <c r="H8468" s="45">
        <v>4.5229248500000003E-3</v>
      </c>
    </row>
    <row r="8469" spans="1:8" x14ac:dyDescent="0.35">
      <c r="A8469" s="45" t="s">
        <v>173</v>
      </c>
      <c r="B8469" s="45" t="s">
        <v>11</v>
      </c>
      <c r="C8469" s="45" t="s">
        <v>226</v>
      </c>
      <c r="D8469" s="45">
        <v>1784</v>
      </c>
      <c r="E8469" s="45">
        <v>7.3396365399999997E-3</v>
      </c>
      <c r="F8469" s="45">
        <v>7.8741306999999998E-4</v>
      </c>
      <c r="G8469" s="45">
        <v>1.58653023E-3</v>
      </c>
      <c r="H8469" s="45">
        <v>4.9648169100000002E-3</v>
      </c>
    </row>
    <row r="8470" spans="1:8" x14ac:dyDescent="0.35">
      <c r="A8470" s="45" t="s">
        <v>173</v>
      </c>
      <c r="B8470" s="45" t="s">
        <v>12</v>
      </c>
      <c r="C8470" s="45" t="s">
        <v>226</v>
      </c>
      <c r="D8470" s="45">
        <v>658</v>
      </c>
      <c r="E8470" s="45">
        <v>8.7997612400000005E-3</v>
      </c>
      <c r="F8470" s="45">
        <v>9.9002284999999998E-4</v>
      </c>
      <c r="G8470" s="45">
        <v>1.79800931E-3</v>
      </c>
      <c r="H8470" s="45">
        <v>6.0112536900000001E-3</v>
      </c>
    </row>
    <row r="8471" spans="1:8" x14ac:dyDescent="0.35">
      <c r="A8471" s="45" t="s">
        <v>173</v>
      </c>
      <c r="B8471" s="45" t="s">
        <v>13</v>
      </c>
      <c r="C8471" s="45" t="s">
        <v>226</v>
      </c>
      <c r="D8471" s="45">
        <v>2120</v>
      </c>
      <c r="E8471" s="45">
        <v>8.3359863899999994E-3</v>
      </c>
      <c r="F8471" s="45">
        <v>8.2679811E-4</v>
      </c>
      <c r="G8471" s="45">
        <v>1.91885021E-3</v>
      </c>
      <c r="H8471" s="45">
        <v>5.5894367800000001E-3</v>
      </c>
    </row>
    <row r="8472" spans="1:8" x14ac:dyDescent="0.35">
      <c r="A8472" s="45" t="s">
        <v>173</v>
      </c>
      <c r="B8472" s="45" t="s">
        <v>8</v>
      </c>
      <c r="C8472" s="45" t="s">
        <v>223</v>
      </c>
      <c r="D8472" s="45">
        <v>13299</v>
      </c>
      <c r="E8472" s="45">
        <v>7.2830879200000004E-3</v>
      </c>
      <c r="F8472" s="45">
        <v>9.9668863E-4</v>
      </c>
      <c r="G8472" s="45">
        <v>1.3573290799999999E-3</v>
      </c>
      <c r="H8472" s="45">
        <v>4.9290601400000002E-3</v>
      </c>
    </row>
    <row r="8473" spans="1:8" x14ac:dyDescent="0.35">
      <c r="A8473" s="45" t="s">
        <v>173</v>
      </c>
      <c r="B8473" s="45" t="s">
        <v>10</v>
      </c>
      <c r="C8473" s="45" t="s">
        <v>223</v>
      </c>
      <c r="D8473" s="45">
        <v>5156</v>
      </c>
      <c r="E8473" s="45">
        <v>6.4064495500000002E-3</v>
      </c>
      <c r="F8473" s="45">
        <v>8.6875793000000003E-4</v>
      </c>
      <c r="G8473" s="45">
        <v>1.1865802899999999E-3</v>
      </c>
      <c r="H8473" s="45">
        <v>4.3511040900000002E-3</v>
      </c>
    </row>
    <row r="8474" spans="1:8" x14ac:dyDescent="0.35">
      <c r="A8474" s="45" t="s">
        <v>173</v>
      </c>
      <c r="B8474" s="45" t="s">
        <v>11</v>
      </c>
      <c r="C8474" s="45" t="s">
        <v>223</v>
      </c>
      <c r="D8474" s="45">
        <v>3122</v>
      </c>
      <c r="E8474" s="45">
        <v>7.2384746200000001E-3</v>
      </c>
      <c r="F8474" s="45">
        <v>9.4923325000000004E-4</v>
      </c>
      <c r="G8474" s="45">
        <v>1.37259894E-3</v>
      </c>
      <c r="H8474" s="45">
        <v>4.9166419599999999E-3</v>
      </c>
    </row>
    <row r="8475" spans="1:8" x14ac:dyDescent="0.35">
      <c r="A8475" s="45" t="s">
        <v>173</v>
      </c>
      <c r="B8475" s="45" t="s">
        <v>12</v>
      </c>
      <c r="C8475" s="45" t="s">
        <v>223</v>
      </c>
      <c r="D8475" s="45">
        <v>1359</v>
      </c>
      <c r="E8475" s="45">
        <v>8.5501915500000008E-3</v>
      </c>
      <c r="F8475" s="45">
        <v>1.2644780000000001E-3</v>
      </c>
      <c r="G8475" s="45">
        <v>1.5547581600000001E-3</v>
      </c>
      <c r="H8475" s="45">
        <v>5.7309378800000001E-3</v>
      </c>
    </row>
    <row r="8476" spans="1:8" x14ac:dyDescent="0.35">
      <c r="A8476" s="45" t="s">
        <v>173</v>
      </c>
      <c r="B8476" s="45" t="s">
        <v>13</v>
      </c>
      <c r="C8476" s="45" t="s">
        <v>223</v>
      </c>
      <c r="D8476" s="45">
        <v>3662</v>
      </c>
      <c r="E8476" s="45">
        <v>8.0851731899999994E-3</v>
      </c>
      <c r="F8476" s="45">
        <v>1.1178903300000001E-3</v>
      </c>
      <c r="G8476" s="45">
        <v>1.5114531000000001E-3</v>
      </c>
      <c r="H8476" s="45">
        <v>5.4558103099999998E-3</v>
      </c>
    </row>
    <row r="8477" spans="1:8" x14ac:dyDescent="0.35">
      <c r="A8477" s="45" t="s">
        <v>173</v>
      </c>
      <c r="B8477" s="45" t="s">
        <v>8</v>
      </c>
      <c r="C8477" s="45" t="s">
        <v>224</v>
      </c>
      <c r="D8477" s="45">
        <v>1174</v>
      </c>
      <c r="E8477" s="45">
        <v>8.2403067199999999E-3</v>
      </c>
      <c r="F8477" s="45">
        <v>1.0021627500000001E-3</v>
      </c>
      <c r="G8477" s="45">
        <v>1.72377768E-3</v>
      </c>
      <c r="H8477" s="45">
        <v>5.5143658200000004E-3</v>
      </c>
    </row>
    <row r="8478" spans="1:8" x14ac:dyDescent="0.35">
      <c r="A8478" s="45" t="s">
        <v>173</v>
      </c>
      <c r="B8478" s="45" t="s">
        <v>10</v>
      </c>
      <c r="C8478" s="45" t="s">
        <v>224</v>
      </c>
      <c r="D8478" s="45">
        <v>444</v>
      </c>
      <c r="E8478" s="45">
        <v>7.7873183200000001E-3</v>
      </c>
      <c r="F8478" s="45">
        <v>9.2915808999999999E-4</v>
      </c>
      <c r="G8478" s="45">
        <v>1.5881504100000001E-3</v>
      </c>
      <c r="H8478" s="45">
        <v>5.2700093800000002E-3</v>
      </c>
    </row>
    <row r="8479" spans="1:8" x14ac:dyDescent="0.35">
      <c r="A8479" s="45" t="s">
        <v>173</v>
      </c>
      <c r="B8479" s="45" t="s">
        <v>11</v>
      </c>
      <c r="C8479" s="45" t="s">
        <v>224</v>
      </c>
      <c r="D8479" s="45">
        <v>235</v>
      </c>
      <c r="E8479" s="45">
        <v>8.0288118099999996E-3</v>
      </c>
      <c r="F8479" s="45">
        <v>1.0350175E-3</v>
      </c>
      <c r="G8479" s="45">
        <v>1.6576534200000001E-3</v>
      </c>
      <c r="H8479" s="45">
        <v>5.3361404199999997E-3</v>
      </c>
    </row>
    <row r="8480" spans="1:8" x14ac:dyDescent="0.35">
      <c r="A8480" s="45" t="s">
        <v>173</v>
      </c>
      <c r="B8480" s="45" t="s">
        <v>12</v>
      </c>
      <c r="C8480" s="45" t="s">
        <v>224</v>
      </c>
      <c r="D8480" s="45">
        <v>137</v>
      </c>
      <c r="E8480" s="45">
        <v>7.9165819600000003E-3</v>
      </c>
      <c r="F8480" s="45">
        <v>1.0941299199999999E-3</v>
      </c>
      <c r="G8480" s="45">
        <v>1.67781809E-3</v>
      </c>
      <c r="H8480" s="45">
        <v>5.1446334799999998E-3</v>
      </c>
    </row>
    <row r="8481" spans="1:8" x14ac:dyDescent="0.35">
      <c r="A8481" s="45" t="s">
        <v>173</v>
      </c>
      <c r="B8481" s="45" t="s">
        <v>13</v>
      </c>
      <c r="C8481" s="45" t="s">
        <v>224</v>
      </c>
      <c r="D8481" s="45">
        <v>358</v>
      </c>
      <c r="E8481" s="45">
        <v>9.0648275000000007E-3</v>
      </c>
      <c r="F8481" s="45">
        <v>1.0359440400000001E-3</v>
      </c>
      <c r="G8481" s="45">
        <v>1.95297929E-3</v>
      </c>
      <c r="H8481" s="45">
        <v>6.0759037100000003E-3</v>
      </c>
    </row>
    <row r="8482" spans="1:8" x14ac:dyDescent="0.35">
      <c r="A8482" s="45" t="s">
        <v>173</v>
      </c>
      <c r="B8482" s="45" t="s">
        <v>8</v>
      </c>
      <c r="C8482" s="45" t="s">
        <v>222</v>
      </c>
      <c r="D8482" s="45">
        <v>34771</v>
      </c>
      <c r="E8482" s="45">
        <v>5.63874079E-3</v>
      </c>
      <c r="F8482" s="45">
        <v>1.0044893199999999E-3</v>
      </c>
      <c r="G8482" s="45">
        <v>7.7504696999999997E-4</v>
      </c>
      <c r="H8482" s="45">
        <v>3.8577986599999999E-3</v>
      </c>
    </row>
    <row r="8483" spans="1:8" x14ac:dyDescent="0.35">
      <c r="A8483" s="45" t="s">
        <v>173</v>
      </c>
      <c r="B8483" s="45" t="s">
        <v>10</v>
      </c>
      <c r="C8483" s="45" t="s">
        <v>222</v>
      </c>
      <c r="D8483" s="45">
        <v>16249</v>
      </c>
      <c r="E8483" s="45">
        <v>5.1285105199999998E-3</v>
      </c>
      <c r="F8483" s="45">
        <v>9.2519984999999999E-4</v>
      </c>
      <c r="G8483" s="45">
        <v>6.9879774999999996E-4</v>
      </c>
      <c r="H8483" s="45">
        <v>3.5030792899999998E-3</v>
      </c>
    </row>
    <row r="8484" spans="1:8" x14ac:dyDescent="0.35">
      <c r="A8484" s="45" t="s">
        <v>173</v>
      </c>
      <c r="B8484" s="45" t="s">
        <v>11</v>
      </c>
      <c r="C8484" s="45" t="s">
        <v>222</v>
      </c>
      <c r="D8484" s="45">
        <v>7576</v>
      </c>
      <c r="E8484" s="45">
        <v>5.5889499399999999E-3</v>
      </c>
      <c r="F8484" s="45">
        <v>1.02582082E-3</v>
      </c>
      <c r="G8484" s="45">
        <v>7.3381225E-4</v>
      </c>
      <c r="H8484" s="45">
        <v>3.8279399000000001E-3</v>
      </c>
    </row>
    <row r="8485" spans="1:8" x14ac:dyDescent="0.35">
      <c r="A8485" s="45" t="s">
        <v>173</v>
      </c>
      <c r="B8485" s="45" t="s">
        <v>12</v>
      </c>
      <c r="C8485" s="45" t="s">
        <v>222</v>
      </c>
      <c r="D8485" s="45">
        <v>2410</v>
      </c>
      <c r="E8485" s="45">
        <v>7.0096480200000002E-3</v>
      </c>
      <c r="F8485" s="45">
        <v>1.3354990300000001E-3</v>
      </c>
      <c r="G8485" s="45">
        <v>9.5082195000000002E-4</v>
      </c>
      <c r="H8485" s="45">
        <v>4.7224813200000002E-3</v>
      </c>
    </row>
    <row r="8486" spans="1:8" x14ac:dyDescent="0.35">
      <c r="A8486" s="45" t="s">
        <v>173</v>
      </c>
      <c r="B8486" s="45" t="s">
        <v>13</v>
      </c>
      <c r="C8486" s="45" t="s">
        <v>222</v>
      </c>
      <c r="D8486" s="45">
        <v>8536</v>
      </c>
      <c r="E8486" s="45">
        <v>6.2671452799999998E-3</v>
      </c>
      <c r="F8486" s="45">
        <v>1.0430359E-3</v>
      </c>
      <c r="G8486" s="45">
        <v>9.0716392000000001E-4</v>
      </c>
      <c r="H8486" s="45">
        <v>4.3154087300000003E-3</v>
      </c>
    </row>
    <row r="8487" spans="1:8" x14ac:dyDescent="0.35">
      <c r="A8487" s="45" t="s">
        <v>191</v>
      </c>
      <c r="B8487" s="45" t="s">
        <v>8</v>
      </c>
      <c r="C8487" s="45" t="s">
        <v>226</v>
      </c>
      <c r="D8487" s="45">
        <v>6250</v>
      </c>
      <c r="E8487" s="45">
        <v>7.9028960599999993E-3</v>
      </c>
      <c r="F8487" s="45">
        <v>8.5384049999999998E-4</v>
      </c>
      <c r="G8487" s="45">
        <v>1.69908309E-3</v>
      </c>
      <c r="H8487" s="45">
        <v>5.3492701300000001E-3</v>
      </c>
    </row>
    <row r="8488" spans="1:8" x14ac:dyDescent="0.35">
      <c r="A8488" s="45" t="s">
        <v>191</v>
      </c>
      <c r="B8488" s="45" t="s">
        <v>10</v>
      </c>
      <c r="C8488" s="45" t="s">
        <v>226</v>
      </c>
      <c r="D8488" s="45">
        <v>2183</v>
      </c>
      <c r="E8488" s="45">
        <v>6.9543693800000004E-3</v>
      </c>
      <c r="F8488" s="45">
        <v>7.4957348000000005E-4</v>
      </c>
      <c r="G8488" s="45">
        <v>1.5332067000000001E-3</v>
      </c>
      <c r="H8488" s="45">
        <v>4.6708146499999997E-3</v>
      </c>
    </row>
    <row r="8489" spans="1:8" x14ac:dyDescent="0.35">
      <c r="A8489" s="45" t="s">
        <v>191</v>
      </c>
      <c r="B8489" s="45" t="s">
        <v>11</v>
      </c>
      <c r="C8489" s="45" t="s">
        <v>226</v>
      </c>
      <c r="D8489" s="45">
        <v>1409</v>
      </c>
      <c r="E8489" s="45">
        <v>7.6817841899999998E-3</v>
      </c>
      <c r="F8489" s="45">
        <v>8.2766516000000001E-4</v>
      </c>
      <c r="G8489" s="45">
        <v>1.62290016E-3</v>
      </c>
      <c r="H8489" s="45">
        <v>5.2303969399999997E-3</v>
      </c>
    </row>
    <row r="8490" spans="1:8" x14ac:dyDescent="0.35">
      <c r="A8490" s="45" t="s">
        <v>191</v>
      </c>
      <c r="B8490" s="45" t="s">
        <v>12</v>
      </c>
      <c r="C8490" s="45" t="s">
        <v>226</v>
      </c>
      <c r="D8490" s="45">
        <v>846</v>
      </c>
      <c r="E8490" s="45">
        <v>9.7429212400000006E-3</v>
      </c>
      <c r="F8490" s="45">
        <v>1.2157837299999999E-3</v>
      </c>
      <c r="G8490" s="45">
        <v>1.86293317E-3</v>
      </c>
      <c r="H8490" s="45">
        <v>6.6638208100000002E-3</v>
      </c>
    </row>
    <row r="8491" spans="1:8" x14ac:dyDescent="0.35">
      <c r="A8491" s="45" t="s">
        <v>191</v>
      </c>
      <c r="B8491" s="45" t="s">
        <v>13</v>
      </c>
      <c r="C8491" s="45" t="s">
        <v>226</v>
      </c>
      <c r="D8491" s="45">
        <v>1812</v>
      </c>
      <c r="E8491" s="45">
        <v>8.3584805199999994E-3</v>
      </c>
      <c r="F8491" s="45">
        <v>8.3082282000000003E-4</v>
      </c>
      <c r="G8491" s="45">
        <v>1.8816618799999999E-3</v>
      </c>
      <c r="H8491" s="45">
        <v>5.6453246600000001E-3</v>
      </c>
    </row>
    <row r="8492" spans="1:8" x14ac:dyDescent="0.35">
      <c r="A8492" s="45" t="s">
        <v>191</v>
      </c>
      <c r="B8492" s="45" t="s">
        <v>8</v>
      </c>
      <c r="C8492" s="45" t="s">
        <v>223</v>
      </c>
      <c r="D8492" s="45">
        <v>11680</v>
      </c>
      <c r="E8492" s="45">
        <v>7.6054576099999997E-3</v>
      </c>
      <c r="F8492" s="45">
        <v>1.0345971300000001E-3</v>
      </c>
      <c r="G8492" s="45">
        <v>1.36543926E-3</v>
      </c>
      <c r="H8492" s="45">
        <v>5.2054187600000003E-3</v>
      </c>
    </row>
    <row r="8493" spans="1:8" x14ac:dyDescent="0.35">
      <c r="A8493" s="45" t="s">
        <v>191</v>
      </c>
      <c r="B8493" s="45" t="s">
        <v>10</v>
      </c>
      <c r="C8493" s="45" t="s">
        <v>223</v>
      </c>
      <c r="D8493" s="45">
        <v>4127</v>
      </c>
      <c r="E8493" s="45">
        <v>6.4834022999999998E-3</v>
      </c>
      <c r="F8493" s="45">
        <v>8.7777844000000004E-4</v>
      </c>
      <c r="G8493" s="45">
        <v>1.19778882E-3</v>
      </c>
      <c r="H8493" s="45">
        <v>4.4078345699999997E-3</v>
      </c>
    </row>
    <row r="8494" spans="1:8" x14ac:dyDescent="0.35">
      <c r="A8494" s="45" t="s">
        <v>191</v>
      </c>
      <c r="B8494" s="45" t="s">
        <v>11</v>
      </c>
      <c r="C8494" s="45" t="s">
        <v>223</v>
      </c>
      <c r="D8494" s="45">
        <v>2623</v>
      </c>
      <c r="E8494" s="45">
        <v>7.4896170700000002E-3</v>
      </c>
      <c r="F8494" s="45">
        <v>9.6491923999999997E-4</v>
      </c>
      <c r="G8494" s="45">
        <v>1.3995934499999999E-3</v>
      </c>
      <c r="H8494" s="45">
        <v>5.1251038999999997E-3</v>
      </c>
    </row>
    <row r="8495" spans="1:8" x14ac:dyDescent="0.35">
      <c r="A8495" s="45" t="s">
        <v>191</v>
      </c>
      <c r="B8495" s="45" t="s">
        <v>12</v>
      </c>
      <c r="C8495" s="45" t="s">
        <v>223</v>
      </c>
      <c r="D8495" s="45">
        <v>1911</v>
      </c>
      <c r="E8495" s="45">
        <v>9.1056951099999991E-3</v>
      </c>
      <c r="F8495" s="45">
        <v>1.3221757100000001E-3</v>
      </c>
      <c r="G8495" s="45">
        <v>1.57609067E-3</v>
      </c>
      <c r="H8495" s="45">
        <v>6.2074282499999999E-3</v>
      </c>
    </row>
    <row r="8496" spans="1:8" x14ac:dyDescent="0.35">
      <c r="A8496" s="45" t="s">
        <v>191</v>
      </c>
      <c r="B8496" s="45" t="s">
        <v>13</v>
      </c>
      <c r="C8496" s="45" t="s">
        <v>223</v>
      </c>
      <c r="D8496" s="45">
        <v>3019</v>
      </c>
      <c r="E8496" s="45">
        <v>8.2903261499999992E-3</v>
      </c>
      <c r="F8496" s="45">
        <v>1.1274733E-3</v>
      </c>
      <c r="G8496" s="45">
        <v>1.4316042299999999E-3</v>
      </c>
      <c r="H8496" s="45">
        <v>5.7312404800000001E-3</v>
      </c>
    </row>
    <row r="8497" spans="1:8" x14ac:dyDescent="0.35">
      <c r="A8497" s="45" t="s">
        <v>191</v>
      </c>
      <c r="B8497" s="45" t="s">
        <v>8</v>
      </c>
      <c r="C8497" s="45" t="s">
        <v>224</v>
      </c>
      <c r="D8497" s="45">
        <v>1041</v>
      </c>
      <c r="E8497" s="45">
        <v>8.5243998299999995E-3</v>
      </c>
      <c r="F8497" s="45">
        <v>1.09065334E-3</v>
      </c>
      <c r="G8497" s="45">
        <v>1.7086488599999999E-3</v>
      </c>
      <c r="H8497" s="45">
        <v>5.7250971399999996E-3</v>
      </c>
    </row>
    <row r="8498" spans="1:8" x14ac:dyDescent="0.35">
      <c r="A8498" s="45" t="s">
        <v>191</v>
      </c>
      <c r="B8498" s="45" t="s">
        <v>10</v>
      </c>
      <c r="C8498" s="45" t="s">
        <v>224</v>
      </c>
      <c r="D8498" s="45">
        <v>333</v>
      </c>
      <c r="E8498" s="45">
        <v>7.4020198300000003E-3</v>
      </c>
      <c r="F8498" s="45">
        <v>9.4459017999999997E-4</v>
      </c>
      <c r="G8498" s="45">
        <v>1.64626408E-3</v>
      </c>
      <c r="H8498" s="45">
        <v>4.8111650799999997E-3</v>
      </c>
    </row>
    <row r="8499" spans="1:8" x14ac:dyDescent="0.35">
      <c r="A8499" s="45" t="s">
        <v>191</v>
      </c>
      <c r="B8499" s="45" t="s">
        <v>11</v>
      </c>
      <c r="C8499" s="45" t="s">
        <v>224</v>
      </c>
      <c r="D8499" s="45">
        <v>218</v>
      </c>
      <c r="E8499" s="45">
        <v>7.8631496200000008E-3</v>
      </c>
      <c r="F8499" s="45">
        <v>1.0787778E-3</v>
      </c>
      <c r="G8499" s="45">
        <v>1.46003205E-3</v>
      </c>
      <c r="H8499" s="45">
        <v>5.3243392799999997E-3</v>
      </c>
    </row>
    <row r="8500" spans="1:8" x14ac:dyDescent="0.35">
      <c r="A8500" s="45" t="s">
        <v>191</v>
      </c>
      <c r="B8500" s="45" t="s">
        <v>12</v>
      </c>
      <c r="C8500" s="45" t="s">
        <v>224</v>
      </c>
      <c r="D8500" s="45">
        <v>190</v>
      </c>
      <c r="E8500" s="45">
        <v>1.0128898420000001E-2</v>
      </c>
      <c r="F8500" s="45">
        <v>1.40314303E-3</v>
      </c>
      <c r="G8500" s="45">
        <v>1.7758891599999999E-3</v>
      </c>
      <c r="H8500" s="45">
        <v>6.94986575E-3</v>
      </c>
    </row>
    <row r="8501" spans="1:8" x14ac:dyDescent="0.35">
      <c r="A8501" s="45" t="s">
        <v>191</v>
      </c>
      <c r="B8501" s="45" t="s">
        <v>13</v>
      </c>
      <c r="C8501" s="45" t="s">
        <v>224</v>
      </c>
      <c r="D8501" s="45">
        <v>300</v>
      </c>
      <c r="E8501" s="45">
        <v>9.2345676700000007E-3</v>
      </c>
      <c r="F8501" s="45">
        <v>1.0635028500000001E-3</v>
      </c>
      <c r="G8501" s="45">
        <v>1.91597199E-3</v>
      </c>
      <c r="H8501" s="45">
        <v>6.2550923299999998E-3</v>
      </c>
    </row>
    <row r="8502" spans="1:8" x14ac:dyDescent="0.35">
      <c r="A8502" s="45" t="s">
        <v>191</v>
      </c>
      <c r="B8502" s="45" t="s">
        <v>8</v>
      </c>
      <c r="C8502" s="45" t="s">
        <v>222</v>
      </c>
      <c r="D8502" s="45">
        <v>28450</v>
      </c>
      <c r="E8502" s="45">
        <v>5.8518768299999999E-3</v>
      </c>
      <c r="F8502" s="45">
        <v>1.02724175E-3</v>
      </c>
      <c r="G8502" s="45">
        <v>7.9434901000000004E-4</v>
      </c>
      <c r="H8502" s="45">
        <v>4.0289024000000001E-3</v>
      </c>
    </row>
    <row r="8503" spans="1:8" x14ac:dyDescent="0.35">
      <c r="A8503" s="45" t="s">
        <v>191</v>
      </c>
      <c r="B8503" s="45" t="s">
        <v>10</v>
      </c>
      <c r="C8503" s="45" t="s">
        <v>222</v>
      </c>
      <c r="D8503" s="45">
        <v>12454</v>
      </c>
      <c r="E8503" s="45">
        <v>5.2299654800000003E-3</v>
      </c>
      <c r="F8503" s="45">
        <v>9.3532787999999996E-4</v>
      </c>
      <c r="G8503" s="45">
        <v>7.0332317999999999E-4</v>
      </c>
      <c r="H8503" s="45">
        <v>3.5898771700000002E-3</v>
      </c>
    </row>
    <row r="8504" spans="1:8" x14ac:dyDescent="0.35">
      <c r="A8504" s="45" t="s">
        <v>191</v>
      </c>
      <c r="B8504" s="45" t="s">
        <v>11</v>
      </c>
      <c r="C8504" s="45" t="s">
        <v>222</v>
      </c>
      <c r="D8504" s="45">
        <v>6223</v>
      </c>
      <c r="E8504" s="45">
        <v>5.6209749599999996E-3</v>
      </c>
      <c r="F8504" s="45">
        <v>1.0205027699999999E-3</v>
      </c>
      <c r="G8504" s="45">
        <v>7.2272934999999998E-4</v>
      </c>
      <c r="H8504" s="45">
        <v>3.8761447E-3</v>
      </c>
    </row>
    <row r="8505" spans="1:8" x14ac:dyDescent="0.35">
      <c r="A8505" s="45" t="s">
        <v>191</v>
      </c>
      <c r="B8505" s="45" t="s">
        <v>12</v>
      </c>
      <c r="C8505" s="45" t="s">
        <v>222</v>
      </c>
      <c r="D8505" s="45">
        <v>3035</v>
      </c>
      <c r="E8505" s="45">
        <v>7.7451413200000001E-3</v>
      </c>
      <c r="F8505" s="45">
        <v>1.3746298499999999E-3</v>
      </c>
      <c r="G8505" s="45">
        <v>1.0243644200000001E-3</v>
      </c>
      <c r="H8505" s="45">
        <v>5.3454181700000004E-3</v>
      </c>
    </row>
    <row r="8506" spans="1:8" x14ac:dyDescent="0.35">
      <c r="A8506" s="45" t="s">
        <v>191</v>
      </c>
      <c r="B8506" s="45" t="s">
        <v>13</v>
      </c>
      <c r="C8506" s="45" t="s">
        <v>222</v>
      </c>
      <c r="D8506" s="45">
        <v>6738</v>
      </c>
      <c r="E8506" s="45">
        <v>6.3618395299999998E-3</v>
      </c>
      <c r="F8506" s="45">
        <v>1.0468780199999999E-3</v>
      </c>
      <c r="G8506" s="45">
        <v>9.2513380999999998E-4</v>
      </c>
      <c r="H8506" s="45">
        <v>4.3884461600000001E-3</v>
      </c>
    </row>
    <row r="8507" spans="1:8" x14ac:dyDescent="0.35">
      <c r="A8507" s="45" t="s">
        <v>7</v>
      </c>
      <c r="B8507" s="45" t="s">
        <v>69</v>
      </c>
      <c r="C8507" s="45" t="s">
        <v>226</v>
      </c>
      <c r="D8507" s="45">
        <v>857</v>
      </c>
      <c r="E8507" s="45">
        <v>5.1320279299999997E-3</v>
      </c>
      <c r="F8507" s="45">
        <v>8.4660884999999996E-4</v>
      </c>
      <c r="G8507" s="45">
        <v>1.5529244700000001E-3</v>
      </c>
      <c r="H8507" s="45">
        <v>2.7324941400000001E-3</v>
      </c>
    </row>
    <row r="8508" spans="1:8" x14ac:dyDescent="0.35">
      <c r="A8508" s="45" t="s">
        <v>7</v>
      </c>
      <c r="B8508" s="45" t="s">
        <v>70</v>
      </c>
      <c r="C8508" s="45" t="s">
        <v>226</v>
      </c>
      <c r="D8508" s="45">
        <v>2638</v>
      </c>
      <c r="E8508" s="45">
        <v>6.7242165099999996E-3</v>
      </c>
      <c r="F8508" s="45">
        <v>7.3165410999999998E-4</v>
      </c>
      <c r="G8508" s="45">
        <v>1.9146096E-3</v>
      </c>
      <c r="H8508" s="45">
        <v>4.0779523399999996E-3</v>
      </c>
    </row>
    <row r="8509" spans="1:8" x14ac:dyDescent="0.35">
      <c r="A8509" s="45" t="s">
        <v>7</v>
      </c>
      <c r="B8509" s="45" t="s">
        <v>71</v>
      </c>
      <c r="C8509" s="45" t="s">
        <v>226</v>
      </c>
      <c r="D8509" s="45">
        <v>502</v>
      </c>
      <c r="E8509" s="45">
        <v>5.5595901000000001E-3</v>
      </c>
      <c r="F8509" s="45">
        <v>7.6734703999999999E-4</v>
      </c>
      <c r="G8509" s="45">
        <v>1.74823829E-3</v>
      </c>
      <c r="H8509" s="45">
        <v>3.04400429E-3</v>
      </c>
    </row>
    <row r="8510" spans="1:8" x14ac:dyDescent="0.35">
      <c r="A8510" s="45" t="s">
        <v>7</v>
      </c>
      <c r="B8510" s="45" t="s">
        <v>69</v>
      </c>
      <c r="C8510" s="45" t="s">
        <v>223</v>
      </c>
      <c r="D8510" s="45">
        <v>1655</v>
      </c>
      <c r="E8510" s="45">
        <v>5.0016851699999998E-3</v>
      </c>
      <c r="F8510" s="45">
        <v>7.1699790999999998E-4</v>
      </c>
      <c r="G8510" s="45">
        <v>1.35454406E-3</v>
      </c>
      <c r="H8510" s="45">
        <v>2.9301427E-3</v>
      </c>
    </row>
    <row r="8511" spans="1:8" x14ac:dyDescent="0.35">
      <c r="A8511" s="45" t="s">
        <v>7</v>
      </c>
      <c r="B8511" s="45" t="s">
        <v>70</v>
      </c>
      <c r="C8511" s="45" t="s">
        <v>223</v>
      </c>
      <c r="D8511" s="45">
        <v>4402</v>
      </c>
      <c r="E8511" s="45">
        <v>5.95638322E-3</v>
      </c>
      <c r="F8511" s="45">
        <v>5.9066404000000002E-4</v>
      </c>
      <c r="G8511" s="45">
        <v>1.5889397599999999E-3</v>
      </c>
      <c r="H8511" s="45">
        <v>3.7767789399999999E-3</v>
      </c>
    </row>
    <row r="8512" spans="1:8" x14ac:dyDescent="0.35">
      <c r="A8512" s="45" t="s">
        <v>7</v>
      </c>
      <c r="B8512" s="45" t="s">
        <v>71</v>
      </c>
      <c r="C8512" s="45" t="s">
        <v>223</v>
      </c>
      <c r="D8512" s="45">
        <v>817</v>
      </c>
      <c r="E8512" s="45">
        <v>5.2720117499999997E-3</v>
      </c>
      <c r="F8512" s="45">
        <v>7.0076248999999995E-4</v>
      </c>
      <c r="G8512" s="45">
        <v>1.53066752E-3</v>
      </c>
      <c r="H8512" s="45">
        <v>3.0405812699999999E-3</v>
      </c>
    </row>
    <row r="8513" spans="1:8" x14ac:dyDescent="0.35">
      <c r="A8513" s="45" t="s">
        <v>7</v>
      </c>
      <c r="B8513" s="45" t="s">
        <v>69</v>
      </c>
      <c r="C8513" s="45" t="s">
        <v>224</v>
      </c>
      <c r="D8513" s="45">
        <v>112</v>
      </c>
      <c r="E8513" s="45">
        <v>6.0398062899999997E-3</v>
      </c>
      <c r="F8513" s="45">
        <v>9.7418540000000005E-4</v>
      </c>
      <c r="G8513" s="45">
        <v>1.6675965100000001E-3</v>
      </c>
      <c r="H8513" s="45">
        <v>3.3980239199999998E-3</v>
      </c>
    </row>
    <row r="8514" spans="1:8" x14ac:dyDescent="0.35">
      <c r="A8514" s="45" t="s">
        <v>7</v>
      </c>
      <c r="B8514" s="45" t="s">
        <v>70</v>
      </c>
      <c r="C8514" s="45" t="s">
        <v>224</v>
      </c>
      <c r="D8514" s="45">
        <v>393</v>
      </c>
      <c r="E8514" s="45">
        <v>6.6578607099999996E-3</v>
      </c>
      <c r="F8514" s="45">
        <v>8.9977359999999997E-4</v>
      </c>
      <c r="G8514" s="45">
        <v>1.51903071E-3</v>
      </c>
      <c r="H8514" s="45">
        <v>4.23905593E-3</v>
      </c>
    </row>
    <row r="8515" spans="1:8" x14ac:dyDescent="0.35">
      <c r="A8515" s="45" t="s">
        <v>7</v>
      </c>
      <c r="B8515" s="45" t="s">
        <v>71</v>
      </c>
      <c r="C8515" s="45" t="s">
        <v>224</v>
      </c>
      <c r="D8515" s="45">
        <v>73</v>
      </c>
      <c r="E8515" s="45">
        <v>6.4526253500000004E-3</v>
      </c>
      <c r="F8515" s="45">
        <v>1.11618445E-3</v>
      </c>
      <c r="G8515" s="45">
        <v>1.77907764E-3</v>
      </c>
      <c r="H8515" s="45">
        <v>3.5573627400000002E-3</v>
      </c>
    </row>
    <row r="8516" spans="1:8" x14ac:dyDescent="0.35">
      <c r="A8516" s="45" t="s">
        <v>7</v>
      </c>
      <c r="B8516" s="45" t="s">
        <v>69</v>
      </c>
      <c r="C8516" s="45" t="s">
        <v>222</v>
      </c>
      <c r="D8516" s="45">
        <v>8657</v>
      </c>
      <c r="E8516" s="45">
        <v>4.5966719599999997E-3</v>
      </c>
      <c r="F8516" s="45">
        <v>9.1847345999999995E-4</v>
      </c>
      <c r="G8516" s="45">
        <v>9.0141250000000004E-4</v>
      </c>
      <c r="H8516" s="45">
        <v>2.7767855100000001E-3</v>
      </c>
    </row>
    <row r="8517" spans="1:8" x14ac:dyDescent="0.35">
      <c r="A8517" s="45" t="s">
        <v>7</v>
      </c>
      <c r="B8517" s="45" t="s">
        <v>70</v>
      </c>
      <c r="C8517" s="45" t="s">
        <v>222</v>
      </c>
      <c r="D8517" s="45">
        <v>12860</v>
      </c>
      <c r="E8517" s="45">
        <v>4.8891100500000001E-3</v>
      </c>
      <c r="F8517" s="45">
        <v>7.3930408999999995E-4</v>
      </c>
      <c r="G8517" s="45">
        <v>9.5549538E-4</v>
      </c>
      <c r="H8517" s="45">
        <v>3.1943101000000002E-3</v>
      </c>
    </row>
    <row r="8518" spans="1:8" x14ac:dyDescent="0.35">
      <c r="A8518" s="45" t="s">
        <v>7</v>
      </c>
      <c r="B8518" s="45" t="s">
        <v>71</v>
      </c>
      <c r="C8518" s="45" t="s">
        <v>222</v>
      </c>
      <c r="D8518" s="45">
        <v>2319</v>
      </c>
      <c r="E8518" s="45">
        <v>4.6670068099999998E-3</v>
      </c>
      <c r="F8518" s="45">
        <v>8.6415237000000002E-4</v>
      </c>
      <c r="G8518" s="45">
        <v>9.8504879999999993E-4</v>
      </c>
      <c r="H8518" s="45">
        <v>2.8178051699999998E-3</v>
      </c>
    </row>
    <row r="8519" spans="1:8" x14ac:dyDescent="0.35">
      <c r="A8519" s="45" t="s">
        <v>58</v>
      </c>
      <c r="B8519" s="45" t="s">
        <v>69</v>
      </c>
      <c r="C8519" s="45" t="s">
        <v>226</v>
      </c>
      <c r="D8519" s="45">
        <v>804</v>
      </c>
      <c r="E8519" s="45">
        <v>5.2387942199999997E-3</v>
      </c>
      <c r="F8519" s="45">
        <v>7.9476723999999995E-4</v>
      </c>
      <c r="G8519" s="45">
        <v>1.6828327E-3</v>
      </c>
      <c r="H8519" s="45">
        <v>2.7611938000000002E-3</v>
      </c>
    </row>
    <row r="8520" spans="1:8" x14ac:dyDescent="0.35">
      <c r="A8520" s="45" t="s">
        <v>58</v>
      </c>
      <c r="B8520" s="45" t="s">
        <v>70</v>
      </c>
      <c r="C8520" s="45" t="s">
        <v>226</v>
      </c>
      <c r="D8520" s="45">
        <v>2433</v>
      </c>
      <c r="E8520" s="45">
        <v>6.5199663499999998E-3</v>
      </c>
      <c r="F8520" s="45">
        <v>6.8043924000000004E-4</v>
      </c>
      <c r="G8520" s="45">
        <v>1.85833556E-3</v>
      </c>
      <c r="H8520" s="45">
        <v>3.98119107E-3</v>
      </c>
    </row>
    <row r="8521" spans="1:8" x14ac:dyDescent="0.35">
      <c r="A8521" s="45" t="s">
        <v>58</v>
      </c>
      <c r="B8521" s="45" t="s">
        <v>71</v>
      </c>
      <c r="C8521" s="45" t="s">
        <v>226</v>
      </c>
      <c r="D8521" s="45">
        <v>450</v>
      </c>
      <c r="E8521" s="45">
        <v>5.3745625199999999E-3</v>
      </c>
      <c r="F8521" s="45">
        <v>7.5498945999999997E-4</v>
      </c>
      <c r="G8521" s="45">
        <v>1.6815583800000001E-3</v>
      </c>
      <c r="H8521" s="45">
        <v>2.9380141799999998E-3</v>
      </c>
    </row>
    <row r="8522" spans="1:8" x14ac:dyDescent="0.35">
      <c r="A8522" s="45" t="s">
        <v>58</v>
      </c>
      <c r="B8522" s="45" t="s">
        <v>69</v>
      </c>
      <c r="C8522" s="45" t="s">
        <v>223</v>
      </c>
      <c r="D8522" s="45">
        <v>1706</v>
      </c>
      <c r="E8522" s="45">
        <v>4.9341578000000001E-3</v>
      </c>
      <c r="F8522" s="45">
        <v>6.8404382000000004E-4</v>
      </c>
      <c r="G8522" s="45">
        <v>1.2507935300000001E-3</v>
      </c>
      <c r="H8522" s="45">
        <v>2.9993199599999999E-3</v>
      </c>
    </row>
    <row r="8523" spans="1:8" x14ac:dyDescent="0.35">
      <c r="A8523" s="45" t="s">
        <v>58</v>
      </c>
      <c r="B8523" s="45" t="s">
        <v>70</v>
      </c>
      <c r="C8523" s="45" t="s">
        <v>223</v>
      </c>
      <c r="D8523" s="45">
        <v>4181</v>
      </c>
      <c r="E8523" s="45">
        <v>5.8079565000000001E-3</v>
      </c>
      <c r="F8523" s="45">
        <v>5.7259393000000001E-4</v>
      </c>
      <c r="G8523" s="45">
        <v>1.4779932400000001E-3</v>
      </c>
      <c r="H8523" s="45">
        <v>3.7573688500000002E-3</v>
      </c>
    </row>
    <row r="8524" spans="1:8" x14ac:dyDescent="0.35">
      <c r="A8524" s="45" t="s">
        <v>58</v>
      </c>
      <c r="B8524" s="45" t="s">
        <v>71</v>
      </c>
      <c r="C8524" s="45" t="s">
        <v>223</v>
      </c>
      <c r="D8524" s="45">
        <v>751</v>
      </c>
      <c r="E8524" s="45">
        <v>5.2321901699999996E-3</v>
      </c>
      <c r="F8524" s="45">
        <v>6.4500397000000003E-4</v>
      </c>
      <c r="G8524" s="45">
        <v>1.4241348599999999E-3</v>
      </c>
      <c r="H8524" s="45">
        <v>3.1630508700000001E-3</v>
      </c>
    </row>
    <row r="8525" spans="1:8" x14ac:dyDescent="0.35">
      <c r="A8525" s="45" t="s">
        <v>58</v>
      </c>
      <c r="B8525" s="45" t="s">
        <v>69</v>
      </c>
      <c r="C8525" s="45" t="s">
        <v>224</v>
      </c>
      <c r="D8525" s="45">
        <v>104</v>
      </c>
      <c r="E8525" s="45">
        <v>5.65037369E-3</v>
      </c>
      <c r="F8525" s="45">
        <v>1.01284251E-3</v>
      </c>
      <c r="G8525" s="45">
        <v>1.51397769E-3</v>
      </c>
      <c r="H8525" s="45">
        <v>3.1235529999999998E-3</v>
      </c>
    </row>
    <row r="8526" spans="1:8" x14ac:dyDescent="0.35">
      <c r="A8526" s="45" t="s">
        <v>58</v>
      </c>
      <c r="B8526" s="45" t="s">
        <v>70</v>
      </c>
      <c r="C8526" s="45" t="s">
        <v>224</v>
      </c>
      <c r="D8526" s="45">
        <v>407</v>
      </c>
      <c r="E8526" s="45">
        <v>6.5667369499999998E-3</v>
      </c>
      <c r="F8526" s="45">
        <v>8.6444373000000001E-4</v>
      </c>
      <c r="G8526" s="45">
        <v>1.5008187700000001E-3</v>
      </c>
      <c r="H8526" s="45">
        <v>4.2014739400000004E-3</v>
      </c>
    </row>
    <row r="8527" spans="1:8" x14ac:dyDescent="0.35">
      <c r="A8527" s="45" t="s">
        <v>58</v>
      </c>
      <c r="B8527" s="45" t="s">
        <v>71</v>
      </c>
      <c r="C8527" s="45" t="s">
        <v>224</v>
      </c>
      <c r="D8527" s="45">
        <v>71</v>
      </c>
      <c r="E8527" s="45">
        <v>6.0230827800000003E-3</v>
      </c>
      <c r="F8527" s="45">
        <v>9.8917558999999993E-4</v>
      </c>
      <c r="G8527" s="45">
        <v>1.39638734E-3</v>
      </c>
      <c r="H8527" s="45">
        <v>3.63751934E-3</v>
      </c>
    </row>
    <row r="8528" spans="1:8" x14ac:dyDescent="0.35">
      <c r="A8528" s="45" t="s">
        <v>58</v>
      </c>
      <c r="B8528" s="45" t="s">
        <v>69</v>
      </c>
      <c r="C8528" s="45" t="s">
        <v>222</v>
      </c>
      <c r="D8528" s="45">
        <v>8406</v>
      </c>
      <c r="E8528" s="45">
        <v>4.5554195600000002E-3</v>
      </c>
      <c r="F8528" s="45">
        <v>9.3722575999999997E-4</v>
      </c>
      <c r="G8528" s="45">
        <v>8.3813015000000002E-4</v>
      </c>
      <c r="H8528" s="45">
        <v>2.7800631599999999E-3</v>
      </c>
    </row>
    <row r="8529" spans="1:8" x14ac:dyDescent="0.35">
      <c r="A8529" s="45" t="s">
        <v>58</v>
      </c>
      <c r="B8529" s="45" t="s">
        <v>70</v>
      </c>
      <c r="C8529" s="45" t="s">
        <v>222</v>
      </c>
      <c r="D8529" s="45">
        <v>12374</v>
      </c>
      <c r="E8529" s="45">
        <v>4.8276223800000004E-3</v>
      </c>
      <c r="F8529" s="45">
        <v>7.2491150000000002E-4</v>
      </c>
      <c r="G8529" s="45">
        <v>9.3491163000000005E-4</v>
      </c>
      <c r="H8529" s="45">
        <v>3.1677987599999999E-3</v>
      </c>
    </row>
    <row r="8530" spans="1:8" x14ac:dyDescent="0.35">
      <c r="A8530" s="45" t="s">
        <v>58</v>
      </c>
      <c r="B8530" s="45" t="s">
        <v>71</v>
      </c>
      <c r="C8530" s="45" t="s">
        <v>222</v>
      </c>
      <c r="D8530" s="45">
        <v>2252</v>
      </c>
      <c r="E8530" s="45">
        <v>4.5536475399999997E-3</v>
      </c>
      <c r="F8530" s="45">
        <v>8.4142774999999999E-4</v>
      </c>
      <c r="G8530" s="45">
        <v>9.3282284000000004E-4</v>
      </c>
      <c r="H8530" s="45">
        <v>2.7793964699999998E-3</v>
      </c>
    </row>
    <row r="8531" spans="1:8" x14ac:dyDescent="0.35">
      <c r="A8531" s="45" t="s">
        <v>59</v>
      </c>
      <c r="B8531" s="45" t="s">
        <v>69</v>
      </c>
      <c r="C8531" s="45" t="s">
        <v>226</v>
      </c>
      <c r="D8531" s="45">
        <v>668</v>
      </c>
      <c r="E8531" s="45">
        <v>5.1291685199999996E-3</v>
      </c>
      <c r="F8531" s="45">
        <v>8.3073412999999999E-4</v>
      </c>
      <c r="G8531" s="45">
        <v>1.5774178399999999E-3</v>
      </c>
      <c r="H8531" s="45">
        <v>2.7209120899999999E-3</v>
      </c>
    </row>
    <row r="8532" spans="1:8" x14ac:dyDescent="0.35">
      <c r="A8532" s="45" t="s">
        <v>59</v>
      </c>
      <c r="B8532" s="45" t="s">
        <v>70</v>
      </c>
      <c r="C8532" s="45" t="s">
        <v>226</v>
      </c>
      <c r="D8532" s="45">
        <v>2354</v>
      </c>
      <c r="E8532" s="45">
        <v>6.8155904399999998E-3</v>
      </c>
      <c r="F8532" s="45">
        <v>7.1621566000000005E-4</v>
      </c>
      <c r="G8532" s="45">
        <v>1.9877707700000002E-3</v>
      </c>
      <c r="H8532" s="45">
        <v>4.1109201100000001E-3</v>
      </c>
    </row>
    <row r="8533" spans="1:8" x14ac:dyDescent="0.35">
      <c r="A8533" s="45" t="s">
        <v>59</v>
      </c>
      <c r="B8533" s="45" t="s">
        <v>71</v>
      </c>
      <c r="C8533" s="45" t="s">
        <v>226</v>
      </c>
      <c r="D8533" s="45">
        <v>456</v>
      </c>
      <c r="E8533" s="45">
        <v>5.8519632899999997E-3</v>
      </c>
      <c r="F8533" s="45">
        <v>7.7109707000000004E-4</v>
      </c>
      <c r="G8533" s="45">
        <v>1.92099148E-3</v>
      </c>
      <c r="H8533" s="45">
        <v>3.1589097700000001E-3</v>
      </c>
    </row>
    <row r="8534" spans="1:8" x14ac:dyDescent="0.35">
      <c r="A8534" s="45" t="s">
        <v>59</v>
      </c>
      <c r="B8534" s="45" t="s">
        <v>69</v>
      </c>
      <c r="C8534" s="45" t="s">
        <v>223</v>
      </c>
      <c r="D8534" s="45">
        <v>1545</v>
      </c>
      <c r="E8534" s="45">
        <v>4.8779888E-3</v>
      </c>
      <c r="F8534" s="45">
        <v>6.8459312999999996E-4</v>
      </c>
      <c r="G8534" s="45">
        <v>1.20871515E-3</v>
      </c>
      <c r="H8534" s="45">
        <v>2.9846800399999998E-3</v>
      </c>
    </row>
    <row r="8535" spans="1:8" x14ac:dyDescent="0.35">
      <c r="A8535" s="45" t="s">
        <v>59</v>
      </c>
      <c r="B8535" s="45" t="s">
        <v>70</v>
      </c>
      <c r="C8535" s="45" t="s">
        <v>223</v>
      </c>
      <c r="D8535" s="45">
        <v>4014</v>
      </c>
      <c r="E8535" s="45">
        <v>6.0940063800000001E-3</v>
      </c>
      <c r="F8535" s="45">
        <v>6.3209587000000005E-4</v>
      </c>
      <c r="G8535" s="45">
        <v>1.4970776899999999E-3</v>
      </c>
      <c r="H8535" s="45">
        <v>3.9648323300000001E-3</v>
      </c>
    </row>
    <row r="8536" spans="1:8" x14ac:dyDescent="0.35">
      <c r="A8536" s="45" t="s">
        <v>59</v>
      </c>
      <c r="B8536" s="45" t="s">
        <v>71</v>
      </c>
      <c r="C8536" s="45" t="s">
        <v>223</v>
      </c>
      <c r="D8536" s="45">
        <v>688</v>
      </c>
      <c r="E8536" s="45">
        <v>5.4947577899999997E-3</v>
      </c>
      <c r="F8536" s="45">
        <v>6.6880629000000001E-4</v>
      </c>
      <c r="G8536" s="45">
        <v>1.42744648E-3</v>
      </c>
      <c r="H8536" s="45">
        <v>3.3985045500000001E-3</v>
      </c>
    </row>
    <row r="8537" spans="1:8" x14ac:dyDescent="0.35">
      <c r="A8537" s="45" t="s">
        <v>59</v>
      </c>
      <c r="B8537" s="45" t="s">
        <v>69</v>
      </c>
      <c r="C8537" s="45" t="s">
        <v>224</v>
      </c>
      <c r="D8537" s="45">
        <v>115</v>
      </c>
      <c r="E8537" s="45">
        <v>5.7070247200000004E-3</v>
      </c>
      <c r="F8537" s="45">
        <v>1.1062799500000001E-3</v>
      </c>
      <c r="G8537" s="45">
        <v>1.55716562E-3</v>
      </c>
      <c r="H8537" s="45">
        <v>3.0435786699999998E-3</v>
      </c>
    </row>
    <row r="8538" spans="1:8" x14ac:dyDescent="0.35">
      <c r="A8538" s="45" t="s">
        <v>59</v>
      </c>
      <c r="B8538" s="45" t="s">
        <v>70</v>
      </c>
      <c r="C8538" s="45" t="s">
        <v>224</v>
      </c>
      <c r="D8538" s="45">
        <v>418</v>
      </c>
      <c r="E8538" s="45">
        <v>6.9707766199999998E-3</v>
      </c>
      <c r="F8538" s="45">
        <v>1.0482841399999999E-3</v>
      </c>
      <c r="G8538" s="45">
        <v>1.6363190900000001E-3</v>
      </c>
      <c r="H8538" s="45">
        <v>4.2861729000000003E-3</v>
      </c>
    </row>
    <row r="8539" spans="1:8" x14ac:dyDescent="0.35">
      <c r="A8539" s="45" t="s">
        <v>59</v>
      </c>
      <c r="B8539" s="45" t="s">
        <v>71</v>
      </c>
      <c r="C8539" s="45" t="s">
        <v>224</v>
      </c>
      <c r="D8539" s="45">
        <v>63</v>
      </c>
      <c r="E8539" s="45">
        <v>6.8867575599999998E-3</v>
      </c>
      <c r="F8539" s="45">
        <v>1.42655032E-3</v>
      </c>
      <c r="G8539" s="45">
        <v>1.73905033E-3</v>
      </c>
      <c r="H8539" s="45">
        <v>3.7211564700000001E-3</v>
      </c>
    </row>
    <row r="8540" spans="1:8" x14ac:dyDescent="0.35">
      <c r="A8540" s="45" t="s">
        <v>59</v>
      </c>
      <c r="B8540" s="45" t="s">
        <v>69</v>
      </c>
      <c r="C8540" s="45" t="s">
        <v>222</v>
      </c>
      <c r="D8540" s="45">
        <v>8092</v>
      </c>
      <c r="E8540" s="45">
        <v>4.5717232599999996E-3</v>
      </c>
      <c r="F8540" s="45">
        <v>9.3594787000000001E-4</v>
      </c>
      <c r="G8540" s="45">
        <v>8.1622515000000001E-4</v>
      </c>
      <c r="H8540" s="45">
        <v>2.8195497600000002E-3</v>
      </c>
    </row>
    <row r="8541" spans="1:8" x14ac:dyDescent="0.35">
      <c r="A8541" s="45" t="s">
        <v>59</v>
      </c>
      <c r="B8541" s="45" t="s">
        <v>70</v>
      </c>
      <c r="C8541" s="45" t="s">
        <v>222</v>
      </c>
      <c r="D8541" s="45">
        <v>11553</v>
      </c>
      <c r="E8541" s="45">
        <v>4.8863778699999999E-3</v>
      </c>
      <c r="F8541" s="45">
        <v>7.1552458999999996E-4</v>
      </c>
      <c r="G8541" s="45">
        <v>9.2500801000000002E-4</v>
      </c>
      <c r="H8541" s="45">
        <v>3.2458437899999999E-3</v>
      </c>
    </row>
    <row r="8542" spans="1:8" x14ac:dyDescent="0.35">
      <c r="A8542" s="45" t="s">
        <v>59</v>
      </c>
      <c r="B8542" s="45" t="s">
        <v>71</v>
      </c>
      <c r="C8542" s="45" t="s">
        <v>222</v>
      </c>
      <c r="D8542" s="45">
        <v>2148</v>
      </c>
      <c r="E8542" s="45">
        <v>4.6114546500000001E-3</v>
      </c>
      <c r="F8542" s="45">
        <v>8.2426997999999997E-4</v>
      </c>
      <c r="G8542" s="45">
        <v>9.3343698000000004E-4</v>
      </c>
      <c r="H8542" s="45">
        <v>2.8537472200000002E-3</v>
      </c>
    </row>
    <row r="8543" spans="1:8" x14ac:dyDescent="0.35">
      <c r="A8543" s="45" t="s">
        <v>60</v>
      </c>
      <c r="B8543" s="45" t="s">
        <v>69</v>
      </c>
      <c r="C8543" s="45" t="s">
        <v>226</v>
      </c>
      <c r="D8543" s="45">
        <v>690</v>
      </c>
      <c r="E8543" s="45">
        <v>5.1573568500000002E-3</v>
      </c>
      <c r="F8543" s="45">
        <v>8.5331095000000003E-4</v>
      </c>
      <c r="G8543" s="45">
        <v>1.4048072E-3</v>
      </c>
      <c r="H8543" s="45">
        <v>2.8987517800000001E-3</v>
      </c>
    </row>
    <row r="8544" spans="1:8" x14ac:dyDescent="0.35">
      <c r="A8544" s="45" t="s">
        <v>60</v>
      </c>
      <c r="B8544" s="45" t="s">
        <v>70</v>
      </c>
      <c r="C8544" s="45" t="s">
        <v>226</v>
      </c>
      <c r="D8544" s="45">
        <v>2348</v>
      </c>
      <c r="E8544" s="45">
        <v>6.72617826E-3</v>
      </c>
      <c r="F8544" s="45">
        <v>7.3579638000000004E-4</v>
      </c>
      <c r="G8544" s="45">
        <v>1.7658791099999999E-3</v>
      </c>
      <c r="H8544" s="45">
        <v>4.2236642999999999E-3</v>
      </c>
    </row>
    <row r="8545" spans="1:8" x14ac:dyDescent="0.35">
      <c r="A8545" s="45" t="s">
        <v>60</v>
      </c>
      <c r="B8545" s="45" t="s">
        <v>71</v>
      </c>
      <c r="C8545" s="45" t="s">
        <v>226</v>
      </c>
      <c r="D8545" s="45">
        <v>416</v>
      </c>
      <c r="E8545" s="45">
        <v>5.6693763099999999E-3</v>
      </c>
      <c r="F8545" s="45">
        <v>6.9266357000000005E-4</v>
      </c>
      <c r="G8545" s="45">
        <v>1.63519942E-3</v>
      </c>
      <c r="H8545" s="45">
        <v>3.3405668800000001E-3</v>
      </c>
    </row>
    <row r="8546" spans="1:8" x14ac:dyDescent="0.35">
      <c r="A8546" s="45" t="s">
        <v>60</v>
      </c>
      <c r="B8546" s="45" t="s">
        <v>69</v>
      </c>
      <c r="C8546" s="45" t="s">
        <v>223</v>
      </c>
      <c r="D8546" s="45">
        <v>1509</v>
      </c>
      <c r="E8546" s="45">
        <v>5.07295708E-3</v>
      </c>
      <c r="F8546" s="45">
        <v>7.3135238E-4</v>
      </c>
      <c r="G8546" s="45">
        <v>1.2498847099999999E-3</v>
      </c>
      <c r="H8546" s="45">
        <v>3.0917195099999998E-3</v>
      </c>
    </row>
    <row r="8547" spans="1:8" x14ac:dyDescent="0.35">
      <c r="A8547" s="45" t="s">
        <v>60</v>
      </c>
      <c r="B8547" s="45" t="s">
        <v>70</v>
      </c>
      <c r="C8547" s="45" t="s">
        <v>223</v>
      </c>
      <c r="D8547" s="45">
        <v>3942</v>
      </c>
      <c r="E8547" s="45">
        <v>6.0937615000000002E-3</v>
      </c>
      <c r="F8547" s="45">
        <v>6.5691508E-4</v>
      </c>
      <c r="G8547" s="45">
        <v>1.4754710600000001E-3</v>
      </c>
      <c r="H8547" s="45">
        <v>3.9613719499999997E-3</v>
      </c>
    </row>
    <row r="8548" spans="1:8" x14ac:dyDescent="0.35">
      <c r="A8548" s="45" t="s">
        <v>60</v>
      </c>
      <c r="B8548" s="45" t="s">
        <v>71</v>
      </c>
      <c r="C8548" s="45" t="s">
        <v>223</v>
      </c>
      <c r="D8548" s="45">
        <v>587</v>
      </c>
      <c r="E8548" s="45">
        <v>5.5898634800000003E-3</v>
      </c>
      <c r="F8548" s="45">
        <v>7.5710587999999995E-4</v>
      </c>
      <c r="G8548" s="45">
        <v>1.4470942099999999E-3</v>
      </c>
      <c r="H8548" s="45">
        <v>3.3856628800000002E-3</v>
      </c>
    </row>
    <row r="8549" spans="1:8" x14ac:dyDescent="0.35">
      <c r="A8549" s="45" t="s">
        <v>60</v>
      </c>
      <c r="B8549" s="45" t="s">
        <v>69</v>
      </c>
      <c r="C8549" s="45" t="s">
        <v>224</v>
      </c>
      <c r="D8549" s="45">
        <v>105</v>
      </c>
      <c r="E8549" s="45">
        <v>6.5951276200000002E-3</v>
      </c>
      <c r="F8549" s="45">
        <v>1.18176783E-3</v>
      </c>
      <c r="G8549" s="45">
        <v>1.51962059E-3</v>
      </c>
      <c r="H8549" s="45">
        <v>3.89373874E-3</v>
      </c>
    </row>
    <row r="8550" spans="1:8" x14ac:dyDescent="0.35">
      <c r="A8550" s="45" t="s">
        <v>60</v>
      </c>
      <c r="B8550" s="45" t="s">
        <v>70</v>
      </c>
      <c r="C8550" s="45" t="s">
        <v>224</v>
      </c>
      <c r="D8550" s="45">
        <v>416</v>
      </c>
      <c r="E8550" s="45">
        <v>6.7157449599999997E-3</v>
      </c>
      <c r="F8550" s="45">
        <v>9.6879984000000001E-4</v>
      </c>
      <c r="G8550" s="45">
        <v>1.6312764400000001E-3</v>
      </c>
      <c r="H8550" s="45">
        <v>4.1156681399999997E-3</v>
      </c>
    </row>
    <row r="8551" spans="1:8" x14ac:dyDescent="0.35">
      <c r="A8551" s="45" t="s">
        <v>60</v>
      </c>
      <c r="B8551" s="45" t="s">
        <v>71</v>
      </c>
      <c r="C8551" s="45" t="s">
        <v>224</v>
      </c>
      <c r="D8551" s="45">
        <v>56</v>
      </c>
      <c r="E8551" s="45">
        <v>6.5064894999999996E-3</v>
      </c>
      <c r="F8551" s="45">
        <v>1.25909369E-3</v>
      </c>
      <c r="G8551" s="45">
        <v>1.6621194400000001E-3</v>
      </c>
      <c r="H8551" s="45">
        <v>3.5852758800000001E-3</v>
      </c>
    </row>
    <row r="8552" spans="1:8" x14ac:dyDescent="0.35">
      <c r="A8552" s="45" t="s">
        <v>60</v>
      </c>
      <c r="B8552" s="45" t="s">
        <v>69</v>
      </c>
      <c r="C8552" s="45" t="s">
        <v>222</v>
      </c>
      <c r="D8552" s="45">
        <v>7484</v>
      </c>
      <c r="E8552" s="45">
        <v>4.58841028E-3</v>
      </c>
      <c r="F8552" s="45">
        <v>9.3080802000000001E-4</v>
      </c>
      <c r="G8552" s="45">
        <v>8.0894463999999996E-4</v>
      </c>
      <c r="H8552" s="45">
        <v>2.84865714E-3</v>
      </c>
    </row>
    <row r="8553" spans="1:8" x14ac:dyDescent="0.35">
      <c r="A8553" s="45" t="s">
        <v>60</v>
      </c>
      <c r="B8553" s="45" t="s">
        <v>70</v>
      </c>
      <c r="C8553" s="45" t="s">
        <v>222</v>
      </c>
      <c r="D8553" s="45">
        <v>11128</v>
      </c>
      <c r="E8553" s="45">
        <v>4.9421273099999998E-3</v>
      </c>
      <c r="F8553" s="45">
        <v>7.3515940000000001E-4</v>
      </c>
      <c r="G8553" s="45">
        <v>8.6063845999999995E-4</v>
      </c>
      <c r="H8553" s="45">
        <v>3.34632896E-3</v>
      </c>
    </row>
    <row r="8554" spans="1:8" x14ac:dyDescent="0.35">
      <c r="A8554" s="45" t="s">
        <v>60</v>
      </c>
      <c r="B8554" s="45" t="s">
        <v>71</v>
      </c>
      <c r="C8554" s="45" t="s">
        <v>222</v>
      </c>
      <c r="D8554" s="45">
        <v>1987</v>
      </c>
      <c r="E8554" s="45">
        <v>4.7233811299999999E-3</v>
      </c>
      <c r="F8554" s="45">
        <v>8.5083691000000005E-4</v>
      </c>
      <c r="G8554" s="45">
        <v>8.9882825000000004E-4</v>
      </c>
      <c r="H8554" s="45">
        <v>2.9737154799999999E-3</v>
      </c>
    </row>
    <row r="8555" spans="1:8" x14ac:dyDescent="0.35">
      <c r="A8555" s="45" t="s">
        <v>61</v>
      </c>
      <c r="B8555" s="45" t="s">
        <v>69</v>
      </c>
      <c r="C8555" s="45" t="s">
        <v>226</v>
      </c>
      <c r="D8555" s="45">
        <v>704</v>
      </c>
      <c r="E8555" s="45">
        <v>5.2066890500000003E-3</v>
      </c>
      <c r="F8555" s="45">
        <v>9.2855615999999999E-4</v>
      </c>
      <c r="G8555" s="45">
        <v>1.2922352700000001E-3</v>
      </c>
      <c r="H8555" s="45">
        <v>2.9853381699999999E-3</v>
      </c>
    </row>
    <row r="8556" spans="1:8" x14ac:dyDescent="0.35">
      <c r="A8556" s="45" t="s">
        <v>61</v>
      </c>
      <c r="B8556" s="45" t="s">
        <v>70</v>
      </c>
      <c r="C8556" s="45" t="s">
        <v>226</v>
      </c>
      <c r="D8556" s="45">
        <v>2253</v>
      </c>
      <c r="E8556" s="45">
        <v>6.76690828E-3</v>
      </c>
      <c r="F8556" s="45">
        <v>8.2620269000000001E-4</v>
      </c>
      <c r="G8556" s="45">
        <v>1.6249268100000001E-3</v>
      </c>
      <c r="H8556" s="45">
        <v>4.3148690299999997E-3</v>
      </c>
    </row>
    <row r="8557" spans="1:8" x14ac:dyDescent="0.35">
      <c r="A8557" s="45" t="s">
        <v>61</v>
      </c>
      <c r="B8557" s="45" t="s">
        <v>71</v>
      </c>
      <c r="C8557" s="45" t="s">
        <v>226</v>
      </c>
      <c r="D8557" s="45">
        <v>407</v>
      </c>
      <c r="E8557" s="45">
        <v>6.3246767100000002E-3</v>
      </c>
      <c r="F8557" s="45">
        <v>9.7506573999999997E-4</v>
      </c>
      <c r="G8557" s="45">
        <v>1.62929951E-3</v>
      </c>
      <c r="H8557" s="45">
        <v>3.7196284699999999E-3</v>
      </c>
    </row>
    <row r="8558" spans="1:8" x14ac:dyDescent="0.35">
      <c r="A8558" s="45" t="s">
        <v>61</v>
      </c>
      <c r="B8558" s="45" t="s">
        <v>69</v>
      </c>
      <c r="C8558" s="45" t="s">
        <v>223</v>
      </c>
      <c r="D8558" s="45">
        <v>1506</v>
      </c>
      <c r="E8558" s="45">
        <v>5.1848775299999997E-3</v>
      </c>
      <c r="F8558" s="45">
        <v>7.3148739000000003E-4</v>
      </c>
      <c r="G8558" s="45">
        <v>1.2651705600000001E-3</v>
      </c>
      <c r="H8558" s="45">
        <v>3.1882191E-3</v>
      </c>
    </row>
    <row r="8559" spans="1:8" x14ac:dyDescent="0.35">
      <c r="A8559" s="45" t="s">
        <v>61</v>
      </c>
      <c r="B8559" s="45" t="s">
        <v>70</v>
      </c>
      <c r="C8559" s="45" t="s">
        <v>223</v>
      </c>
      <c r="D8559" s="45">
        <v>3868</v>
      </c>
      <c r="E8559" s="45">
        <v>6.2601465199999999E-3</v>
      </c>
      <c r="F8559" s="45">
        <v>6.9442326000000005E-4</v>
      </c>
      <c r="G8559" s="45">
        <v>1.49420435E-3</v>
      </c>
      <c r="H8559" s="45">
        <v>4.0715184399999996E-3</v>
      </c>
    </row>
    <row r="8560" spans="1:8" x14ac:dyDescent="0.35">
      <c r="A8560" s="45" t="s">
        <v>61</v>
      </c>
      <c r="B8560" s="45" t="s">
        <v>71</v>
      </c>
      <c r="C8560" s="45" t="s">
        <v>223</v>
      </c>
      <c r="D8560" s="45">
        <v>655</v>
      </c>
      <c r="E8560" s="45">
        <v>6.0271590800000004E-3</v>
      </c>
      <c r="F8560" s="45">
        <v>8.3285599000000002E-4</v>
      </c>
      <c r="G8560" s="45">
        <v>1.5527987400000001E-3</v>
      </c>
      <c r="H8560" s="45">
        <v>3.64150386E-3</v>
      </c>
    </row>
    <row r="8561" spans="1:8" x14ac:dyDescent="0.35">
      <c r="A8561" s="45" t="s">
        <v>61</v>
      </c>
      <c r="B8561" s="45" t="s">
        <v>69</v>
      </c>
      <c r="C8561" s="45" t="s">
        <v>224</v>
      </c>
      <c r="D8561" s="45">
        <v>82</v>
      </c>
      <c r="E8561" s="45">
        <v>5.9370763399999998E-3</v>
      </c>
      <c r="F8561" s="45">
        <v>1.2440715800000001E-3</v>
      </c>
      <c r="G8561" s="45">
        <v>1.78268946E-3</v>
      </c>
      <c r="H8561" s="45">
        <v>2.9103147900000001E-3</v>
      </c>
    </row>
    <row r="8562" spans="1:8" x14ac:dyDescent="0.35">
      <c r="A8562" s="45" t="s">
        <v>61</v>
      </c>
      <c r="B8562" s="45" t="s">
        <v>70</v>
      </c>
      <c r="C8562" s="45" t="s">
        <v>224</v>
      </c>
      <c r="D8562" s="45">
        <v>427</v>
      </c>
      <c r="E8562" s="45">
        <v>7.3467991199999997E-3</v>
      </c>
      <c r="F8562" s="45">
        <v>1.0438619800000001E-3</v>
      </c>
      <c r="G8562" s="45">
        <v>1.6418648399999999E-3</v>
      </c>
      <c r="H8562" s="45">
        <v>4.6610718500000002E-3</v>
      </c>
    </row>
    <row r="8563" spans="1:8" x14ac:dyDescent="0.35">
      <c r="A8563" s="45" t="s">
        <v>61</v>
      </c>
      <c r="B8563" s="45" t="s">
        <v>71</v>
      </c>
      <c r="C8563" s="45" t="s">
        <v>224</v>
      </c>
      <c r="D8563" s="45">
        <v>46</v>
      </c>
      <c r="E8563" s="45">
        <v>8.0887678499999994E-3</v>
      </c>
      <c r="F8563" s="45">
        <v>1.34208912E-3</v>
      </c>
      <c r="G8563" s="45">
        <v>1.6684277100000001E-3</v>
      </c>
      <c r="H8563" s="45">
        <v>5.0782505799999997E-3</v>
      </c>
    </row>
    <row r="8564" spans="1:8" x14ac:dyDescent="0.35">
      <c r="A8564" s="45" t="s">
        <v>61</v>
      </c>
      <c r="B8564" s="45" t="s">
        <v>69</v>
      </c>
      <c r="C8564" s="45" t="s">
        <v>222</v>
      </c>
      <c r="D8564" s="45">
        <v>7412</v>
      </c>
      <c r="E8564" s="45">
        <v>4.8107467799999998E-3</v>
      </c>
      <c r="F8564" s="45">
        <v>1.0114039400000001E-3</v>
      </c>
      <c r="G8564" s="45">
        <v>8.0142163000000005E-4</v>
      </c>
      <c r="H8564" s="45">
        <v>2.99792073E-3</v>
      </c>
    </row>
    <row r="8565" spans="1:8" x14ac:dyDescent="0.35">
      <c r="A8565" s="45" t="s">
        <v>61</v>
      </c>
      <c r="B8565" s="45" t="s">
        <v>70</v>
      </c>
      <c r="C8565" s="45" t="s">
        <v>222</v>
      </c>
      <c r="D8565" s="45">
        <v>10846</v>
      </c>
      <c r="E8565" s="45">
        <v>5.2543476600000003E-3</v>
      </c>
      <c r="F8565" s="45">
        <v>8.2971553000000002E-4</v>
      </c>
      <c r="G8565" s="45">
        <v>9.0530343000000001E-4</v>
      </c>
      <c r="H8565" s="45">
        <v>3.5193282299999999E-3</v>
      </c>
    </row>
    <row r="8566" spans="1:8" x14ac:dyDescent="0.35">
      <c r="A8566" s="45" t="s">
        <v>61</v>
      </c>
      <c r="B8566" s="45" t="s">
        <v>71</v>
      </c>
      <c r="C8566" s="45" t="s">
        <v>222</v>
      </c>
      <c r="D8566" s="45">
        <v>1932</v>
      </c>
      <c r="E8566" s="45">
        <v>4.8851456499999996E-3</v>
      </c>
      <c r="F8566" s="45">
        <v>9.5661615000000003E-4</v>
      </c>
      <c r="G8566" s="45">
        <v>8.9101176000000004E-4</v>
      </c>
      <c r="H8566" s="45">
        <v>3.0375172599999998E-3</v>
      </c>
    </row>
    <row r="8567" spans="1:8" x14ac:dyDescent="0.35">
      <c r="A8567" s="45" t="s">
        <v>63</v>
      </c>
      <c r="B8567" s="45" t="s">
        <v>69</v>
      </c>
      <c r="C8567" s="45" t="s">
        <v>226</v>
      </c>
      <c r="D8567" s="45">
        <v>724</v>
      </c>
      <c r="E8567" s="45">
        <v>5.2222891200000001E-3</v>
      </c>
      <c r="F8567" s="45">
        <v>8.8648752000000002E-4</v>
      </c>
      <c r="G8567" s="45">
        <v>1.2657622300000001E-3</v>
      </c>
      <c r="H8567" s="45">
        <v>3.06939944E-3</v>
      </c>
    </row>
    <row r="8568" spans="1:8" x14ac:dyDescent="0.35">
      <c r="A8568" s="45" t="s">
        <v>63</v>
      </c>
      <c r="B8568" s="45" t="s">
        <v>70</v>
      </c>
      <c r="C8568" s="45" t="s">
        <v>226</v>
      </c>
      <c r="D8568" s="45">
        <v>2350</v>
      </c>
      <c r="E8568" s="45">
        <v>6.6988275800000004E-3</v>
      </c>
      <c r="F8568" s="45">
        <v>7.7450231999999996E-4</v>
      </c>
      <c r="G8568" s="45">
        <v>1.5019501099999999E-3</v>
      </c>
      <c r="H8568" s="45">
        <v>4.4215275400000002E-3</v>
      </c>
    </row>
    <row r="8569" spans="1:8" x14ac:dyDescent="0.35">
      <c r="A8569" s="45" t="s">
        <v>63</v>
      </c>
      <c r="B8569" s="45" t="s">
        <v>71</v>
      </c>
      <c r="C8569" s="45" t="s">
        <v>226</v>
      </c>
      <c r="D8569" s="45">
        <v>427</v>
      </c>
      <c r="E8569" s="45">
        <v>5.7776040700000001E-3</v>
      </c>
      <c r="F8569" s="45">
        <v>8.3563707000000001E-4</v>
      </c>
      <c r="G8569" s="45">
        <v>1.5185616399999999E-3</v>
      </c>
      <c r="H8569" s="45">
        <v>3.4219682699999998E-3</v>
      </c>
    </row>
    <row r="8570" spans="1:8" x14ac:dyDescent="0.35">
      <c r="A8570" s="45" t="s">
        <v>63</v>
      </c>
      <c r="B8570" s="45" t="s">
        <v>69</v>
      </c>
      <c r="C8570" s="45" t="s">
        <v>223</v>
      </c>
      <c r="D8570" s="45">
        <v>1447</v>
      </c>
      <c r="E8570" s="45">
        <v>5.2562611200000003E-3</v>
      </c>
      <c r="F8570" s="45">
        <v>9.1945476999999996E-4</v>
      </c>
      <c r="G8570" s="45">
        <v>1.2202047200000001E-3</v>
      </c>
      <c r="H8570" s="45">
        <v>3.1166011499999999E-3</v>
      </c>
    </row>
    <row r="8571" spans="1:8" x14ac:dyDescent="0.35">
      <c r="A8571" s="45" t="s">
        <v>63</v>
      </c>
      <c r="B8571" s="45" t="s">
        <v>70</v>
      </c>
      <c r="C8571" s="45" t="s">
        <v>223</v>
      </c>
      <c r="D8571" s="45">
        <v>3793</v>
      </c>
      <c r="E8571" s="45">
        <v>6.4133763800000004E-3</v>
      </c>
      <c r="F8571" s="45">
        <v>8.3295166000000003E-4</v>
      </c>
      <c r="G8571" s="45">
        <v>1.4478880500000001E-3</v>
      </c>
      <c r="H8571" s="45">
        <v>4.1325361800000002E-3</v>
      </c>
    </row>
    <row r="8572" spans="1:8" x14ac:dyDescent="0.35">
      <c r="A8572" s="45" t="s">
        <v>63</v>
      </c>
      <c r="B8572" s="45" t="s">
        <v>71</v>
      </c>
      <c r="C8572" s="45" t="s">
        <v>223</v>
      </c>
      <c r="D8572" s="45">
        <v>680</v>
      </c>
      <c r="E8572" s="45">
        <v>5.8802251099999998E-3</v>
      </c>
      <c r="F8572" s="45">
        <v>9.5886075E-4</v>
      </c>
      <c r="G8572" s="45">
        <v>1.5032166700000001E-3</v>
      </c>
      <c r="H8572" s="45">
        <v>3.4181472199999998E-3</v>
      </c>
    </row>
    <row r="8573" spans="1:8" x14ac:dyDescent="0.35">
      <c r="A8573" s="45" t="s">
        <v>63</v>
      </c>
      <c r="B8573" s="45" t="s">
        <v>69</v>
      </c>
      <c r="C8573" s="45" t="s">
        <v>224</v>
      </c>
      <c r="D8573" s="45">
        <v>96</v>
      </c>
      <c r="E8573" s="45">
        <v>5.7148193999999996E-3</v>
      </c>
      <c r="F8573" s="45">
        <v>9.6884621999999998E-4</v>
      </c>
      <c r="G8573" s="45">
        <v>1.57443552E-3</v>
      </c>
      <c r="H8573" s="45">
        <v>3.17153718E-3</v>
      </c>
    </row>
    <row r="8574" spans="1:8" x14ac:dyDescent="0.35">
      <c r="A8574" s="45" t="s">
        <v>63</v>
      </c>
      <c r="B8574" s="45" t="s">
        <v>70</v>
      </c>
      <c r="C8574" s="45" t="s">
        <v>224</v>
      </c>
      <c r="D8574" s="45">
        <v>405</v>
      </c>
      <c r="E8574" s="45">
        <v>7.1728106999999998E-3</v>
      </c>
      <c r="F8574" s="45">
        <v>7.4071190999999996E-4</v>
      </c>
      <c r="G8574" s="45">
        <v>1.42223912E-3</v>
      </c>
      <c r="H8574" s="45">
        <v>5.0098591600000004E-3</v>
      </c>
    </row>
    <row r="8575" spans="1:8" x14ac:dyDescent="0.35">
      <c r="A8575" s="45" t="s">
        <v>63</v>
      </c>
      <c r="B8575" s="45" t="s">
        <v>71</v>
      </c>
      <c r="C8575" s="45" t="s">
        <v>224</v>
      </c>
      <c r="D8575" s="45">
        <v>43</v>
      </c>
      <c r="E8575" s="45">
        <v>6.3054476199999997E-3</v>
      </c>
      <c r="F8575" s="45">
        <v>7.5689034999999998E-4</v>
      </c>
      <c r="G8575" s="45">
        <v>1.43114754E-3</v>
      </c>
      <c r="H8575" s="45">
        <v>4.1174092900000004E-3</v>
      </c>
    </row>
    <row r="8576" spans="1:8" x14ac:dyDescent="0.35">
      <c r="A8576" s="45" t="s">
        <v>63</v>
      </c>
      <c r="B8576" s="45" t="s">
        <v>69</v>
      </c>
      <c r="C8576" s="45" t="s">
        <v>222</v>
      </c>
      <c r="D8576" s="45">
        <v>7451</v>
      </c>
      <c r="E8576" s="45">
        <v>4.7716389800000003E-3</v>
      </c>
      <c r="F8576" s="45">
        <v>1.01416577E-3</v>
      </c>
      <c r="G8576" s="45">
        <v>7.8069442999999998E-4</v>
      </c>
      <c r="H8576" s="45">
        <v>2.9767782899999999E-3</v>
      </c>
    </row>
    <row r="8577" spans="1:8" x14ac:dyDescent="0.35">
      <c r="A8577" s="45" t="s">
        <v>63</v>
      </c>
      <c r="B8577" s="45" t="s">
        <v>70</v>
      </c>
      <c r="C8577" s="45" t="s">
        <v>222</v>
      </c>
      <c r="D8577" s="45">
        <v>10919</v>
      </c>
      <c r="E8577" s="45">
        <v>5.2050534700000001E-3</v>
      </c>
      <c r="F8577" s="45">
        <v>8.4962944000000005E-4</v>
      </c>
      <c r="G8577" s="45">
        <v>8.5514035000000001E-4</v>
      </c>
      <c r="H8577" s="45">
        <v>3.5002831999999999E-3</v>
      </c>
    </row>
    <row r="8578" spans="1:8" x14ac:dyDescent="0.35">
      <c r="A8578" s="45" t="s">
        <v>63</v>
      </c>
      <c r="B8578" s="45" t="s">
        <v>71</v>
      </c>
      <c r="C8578" s="45" t="s">
        <v>222</v>
      </c>
      <c r="D8578" s="45">
        <v>1819</v>
      </c>
      <c r="E8578" s="45">
        <v>4.9602699500000003E-3</v>
      </c>
      <c r="F8578" s="45">
        <v>9.9867882E-4</v>
      </c>
      <c r="G8578" s="45">
        <v>8.6766717E-4</v>
      </c>
      <c r="H8578" s="45">
        <v>3.0939234600000001E-3</v>
      </c>
    </row>
    <row r="8579" spans="1:8" x14ac:dyDescent="0.35">
      <c r="A8579" s="45" t="s">
        <v>64</v>
      </c>
      <c r="B8579" s="45" t="s">
        <v>69</v>
      </c>
      <c r="C8579" s="45" t="s">
        <v>226</v>
      </c>
      <c r="D8579" s="45">
        <v>648</v>
      </c>
      <c r="E8579" s="45">
        <v>5.2936383000000004E-3</v>
      </c>
      <c r="F8579" s="45">
        <v>7.7069376000000003E-4</v>
      </c>
      <c r="G8579" s="45">
        <v>1.36538327E-3</v>
      </c>
      <c r="H8579" s="45">
        <v>3.1570785199999999E-3</v>
      </c>
    </row>
    <row r="8580" spans="1:8" x14ac:dyDescent="0.35">
      <c r="A8580" s="45" t="s">
        <v>64</v>
      </c>
      <c r="B8580" s="45" t="s">
        <v>70</v>
      </c>
      <c r="C8580" s="45" t="s">
        <v>226</v>
      </c>
      <c r="D8580" s="45">
        <v>2246</v>
      </c>
      <c r="E8580" s="45">
        <v>6.6331191300000002E-3</v>
      </c>
      <c r="F8580" s="45">
        <v>6.6216975000000003E-4</v>
      </c>
      <c r="G8580" s="45">
        <v>1.55970157E-3</v>
      </c>
      <c r="H8580" s="45">
        <v>4.4104176599999998E-3</v>
      </c>
    </row>
    <row r="8581" spans="1:8" x14ac:dyDescent="0.35">
      <c r="A8581" s="45" t="s">
        <v>64</v>
      </c>
      <c r="B8581" s="45" t="s">
        <v>71</v>
      </c>
      <c r="C8581" s="45" t="s">
        <v>226</v>
      </c>
      <c r="D8581" s="45">
        <v>399</v>
      </c>
      <c r="E8581" s="45">
        <v>6.0845978299999999E-3</v>
      </c>
      <c r="F8581" s="45">
        <v>7.9112688000000002E-4</v>
      </c>
      <c r="G8581" s="45">
        <v>1.5410920699999999E-3</v>
      </c>
      <c r="H8581" s="45">
        <v>3.7509280000000002E-3</v>
      </c>
    </row>
    <row r="8582" spans="1:8" x14ac:dyDescent="0.35">
      <c r="A8582" s="45" t="s">
        <v>64</v>
      </c>
      <c r="B8582" s="45" t="s">
        <v>69</v>
      </c>
      <c r="C8582" s="45" t="s">
        <v>223</v>
      </c>
      <c r="D8582" s="45">
        <v>1397</v>
      </c>
      <c r="E8582" s="45">
        <v>5.4553902699999999E-3</v>
      </c>
      <c r="F8582" s="45">
        <v>9.4569357000000005E-4</v>
      </c>
      <c r="G8582" s="45">
        <v>1.26086133E-3</v>
      </c>
      <c r="H8582" s="45">
        <v>3.2488348999999998E-3</v>
      </c>
    </row>
    <row r="8583" spans="1:8" x14ac:dyDescent="0.35">
      <c r="A8583" s="45" t="s">
        <v>64</v>
      </c>
      <c r="B8583" s="45" t="s">
        <v>70</v>
      </c>
      <c r="C8583" s="45" t="s">
        <v>223</v>
      </c>
      <c r="D8583" s="45">
        <v>3825</v>
      </c>
      <c r="E8583" s="45">
        <v>6.3725366799999997E-3</v>
      </c>
      <c r="F8583" s="45">
        <v>8.1517768000000004E-4</v>
      </c>
      <c r="G8583" s="45">
        <v>1.38730005E-3</v>
      </c>
      <c r="H8583" s="45">
        <v>4.1700584599999998E-3</v>
      </c>
    </row>
    <row r="8584" spans="1:8" x14ac:dyDescent="0.35">
      <c r="A8584" s="45" t="s">
        <v>64</v>
      </c>
      <c r="B8584" s="45" t="s">
        <v>71</v>
      </c>
      <c r="C8584" s="45" t="s">
        <v>223</v>
      </c>
      <c r="D8584" s="45">
        <v>655</v>
      </c>
      <c r="E8584" s="45">
        <v>5.8862557600000004E-3</v>
      </c>
      <c r="F8584" s="45">
        <v>9.4232375000000005E-4</v>
      </c>
      <c r="G8584" s="45">
        <v>1.3680199700000001E-3</v>
      </c>
      <c r="H8584" s="45">
        <v>3.5759115500000002E-3</v>
      </c>
    </row>
    <row r="8585" spans="1:8" x14ac:dyDescent="0.35">
      <c r="A8585" s="45" t="s">
        <v>64</v>
      </c>
      <c r="B8585" s="45" t="s">
        <v>69</v>
      </c>
      <c r="C8585" s="45" t="s">
        <v>224</v>
      </c>
      <c r="D8585" s="45">
        <v>106</v>
      </c>
      <c r="E8585" s="45">
        <v>6.3511090900000003E-3</v>
      </c>
      <c r="F8585" s="45">
        <v>1.2484711099999999E-3</v>
      </c>
      <c r="G8585" s="45">
        <v>1.7388406200000001E-3</v>
      </c>
      <c r="H8585" s="45">
        <v>3.3637969400000002E-3</v>
      </c>
    </row>
    <row r="8586" spans="1:8" x14ac:dyDescent="0.35">
      <c r="A8586" s="45" t="s">
        <v>64</v>
      </c>
      <c r="B8586" s="45" t="s">
        <v>70</v>
      </c>
      <c r="C8586" s="45" t="s">
        <v>224</v>
      </c>
      <c r="D8586" s="45">
        <v>374</v>
      </c>
      <c r="E8586" s="45">
        <v>7.2599460299999996E-3</v>
      </c>
      <c r="F8586" s="45">
        <v>1.09950585E-3</v>
      </c>
      <c r="G8586" s="45">
        <v>1.6746816100000001E-3</v>
      </c>
      <c r="H8586" s="45">
        <v>4.48575807E-3</v>
      </c>
    </row>
    <row r="8587" spans="1:8" x14ac:dyDescent="0.35">
      <c r="A8587" s="45" t="s">
        <v>64</v>
      </c>
      <c r="B8587" s="45" t="s">
        <v>71</v>
      </c>
      <c r="C8587" s="45" t="s">
        <v>224</v>
      </c>
      <c r="D8587" s="45">
        <v>51</v>
      </c>
      <c r="E8587" s="45">
        <v>6.7483657299999998E-3</v>
      </c>
      <c r="F8587" s="45">
        <v>1.32557165E-3</v>
      </c>
      <c r="G8587" s="45">
        <v>1.9932368599999998E-3</v>
      </c>
      <c r="H8587" s="45">
        <v>3.4295568000000001E-3</v>
      </c>
    </row>
    <row r="8588" spans="1:8" x14ac:dyDescent="0.35">
      <c r="A8588" s="45" t="s">
        <v>64</v>
      </c>
      <c r="B8588" s="45" t="s">
        <v>69</v>
      </c>
      <c r="C8588" s="45" t="s">
        <v>222</v>
      </c>
      <c r="D8588" s="45">
        <v>7144</v>
      </c>
      <c r="E8588" s="45">
        <v>4.7007814300000002E-3</v>
      </c>
      <c r="F8588" s="45">
        <v>9.9700320000000006E-4</v>
      </c>
      <c r="G8588" s="45">
        <v>7.5465563999999995E-4</v>
      </c>
      <c r="H8588" s="45">
        <v>2.9491221100000002E-3</v>
      </c>
    </row>
    <row r="8589" spans="1:8" x14ac:dyDescent="0.35">
      <c r="A8589" s="45" t="s">
        <v>64</v>
      </c>
      <c r="B8589" s="45" t="s">
        <v>70</v>
      </c>
      <c r="C8589" s="45" t="s">
        <v>222</v>
      </c>
      <c r="D8589" s="45">
        <v>10782</v>
      </c>
      <c r="E8589" s="45">
        <v>5.1951660000000002E-3</v>
      </c>
      <c r="F8589" s="45">
        <v>8.6215664000000003E-4</v>
      </c>
      <c r="G8589" s="45">
        <v>8.3157046999999997E-4</v>
      </c>
      <c r="H8589" s="45">
        <v>3.50143841E-3</v>
      </c>
    </row>
    <row r="8590" spans="1:8" x14ac:dyDescent="0.35">
      <c r="A8590" s="45" t="s">
        <v>64</v>
      </c>
      <c r="B8590" s="45" t="s">
        <v>71</v>
      </c>
      <c r="C8590" s="45" t="s">
        <v>222</v>
      </c>
      <c r="D8590" s="45">
        <v>1740</v>
      </c>
      <c r="E8590" s="45">
        <v>4.93590999E-3</v>
      </c>
      <c r="F8590" s="45">
        <v>9.7409777999999997E-4</v>
      </c>
      <c r="G8590" s="45">
        <v>8.2801833999999997E-4</v>
      </c>
      <c r="H8590" s="45">
        <v>3.1337933899999999E-3</v>
      </c>
    </row>
    <row r="8591" spans="1:8" x14ac:dyDescent="0.35">
      <c r="A8591" s="45" t="s">
        <v>65</v>
      </c>
      <c r="B8591" s="45" t="s">
        <v>69</v>
      </c>
      <c r="C8591" s="45" t="s">
        <v>226</v>
      </c>
      <c r="D8591" s="45">
        <v>750</v>
      </c>
      <c r="E8591" s="45">
        <v>5.2530244500000002E-3</v>
      </c>
      <c r="F8591" s="45">
        <v>7.5569421000000003E-4</v>
      </c>
      <c r="G8591" s="45">
        <v>1.37300902E-3</v>
      </c>
      <c r="H8591" s="45">
        <v>3.12373433E-3</v>
      </c>
    </row>
    <row r="8592" spans="1:8" x14ac:dyDescent="0.35">
      <c r="A8592" s="45" t="s">
        <v>65</v>
      </c>
      <c r="B8592" s="45" t="s">
        <v>70</v>
      </c>
      <c r="C8592" s="45" t="s">
        <v>226</v>
      </c>
      <c r="D8592" s="45">
        <v>2354</v>
      </c>
      <c r="E8592" s="45">
        <v>6.77339473E-3</v>
      </c>
      <c r="F8592" s="45">
        <v>6.3732117999999998E-4</v>
      </c>
      <c r="G8592" s="45">
        <v>1.54965717E-3</v>
      </c>
      <c r="H8592" s="45">
        <v>4.5855407299999996E-3</v>
      </c>
    </row>
    <row r="8593" spans="1:8" x14ac:dyDescent="0.35">
      <c r="A8593" s="45" t="s">
        <v>65</v>
      </c>
      <c r="B8593" s="45" t="s">
        <v>71</v>
      </c>
      <c r="C8593" s="45" t="s">
        <v>226</v>
      </c>
      <c r="D8593" s="45">
        <v>409</v>
      </c>
      <c r="E8593" s="45">
        <v>6.2469152300000004E-3</v>
      </c>
      <c r="F8593" s="45">
        <v>6.6538166999999997E-4</v>
      </c>
      <c r="G8593" s="45">
        <v>1.5973634699999999E-3</v>
      </c>
      <c r="H8593" s="45">
        <v>3.9831508599999996E-3</v>
      </c>
    </row>
    <row r="8594" spans="1:8" x14ac:dyDescent="0.35">
      <c r="A8594" s="45" t="s">
        <v>65</v>
      </c>
      <c r="B8594" s="45" t="s">
        <v>69</v>
      </c>
      <c r="C8594" s="45" t="s">
        <v>223</v>
      </c>
      <c r="D8594" s="45">
        <v>1490</v>
      </c>
      <c r="E8594" s="45">
        <v>5.4782032200000001E-3</v>
      </c>
      <c r="F8594" s="45">
        <v>9.5660863000000004E-4</v>
      </c>
      <c r="G8594" s="45">
        <v>1.1537562800000001E-3</v>
      </c>
      <c r="H8594" s="45">
        <v>3.36783782E-3</v>
      </c>
    </row>
    <row r="8595" spans="1:8" x14ac:dyDescent="0.35">
      <c r="A8595" s="45" t="s">
        <v>65</v>
      </c>
      <c r="B8595" s="45" t="s">
        <v>70</v>
      </c>
      <c r="C8595" s="45" t="s">
        <v>223</v>
      </c>
      <c r="D8595" s="45">
        <v>3742</v>
      </c>
      <c r="E8595" s="45">
        <v>6.4602105599999996E-3</v>
      </c>
      <c r="F8595" s="45">
        <v>7.9823041999999998E-4</v>
      </c>
      <c r="G8595" s="45">
        <v>1.3774568500000001E-3</v>
      </c>
      <c r="H8595" s="45">
        <v>4.2845228000000001E-3</v>
      </c>
    </row>
    <row r="8596" spans="1:8" x14ac:dyDescent="0.35">
      <c r="A8596" s="45" t="s">
        <v>65</v>
      </c>
      <c r="B8596" s="45" t="s">
        <v>71</v>
      </c>
      <c r="C8596" s="45" t="s">
        <v>223</v>
      </c>
      <c r="D8596" s="45">
        <v>650</v>
      </c>
      <c r="E8596" s="45">
        <v>5.9950852399999997E-3</v>
      </c>
      <c r="F8596" s="45">
        <v>9.2325473999999995E-4</v>
      </c>
      <c r="G8596" s="45">
        <v>1.4012105999999999E-3</v>
      </c>
      <c r="H8596" s="45">
        <v>3.67061942E-3</v>
      </c>
    </row>
    <row r="8597" spans="1:8" x14ac:dyDescent="0.35">
      <c r="A8597" s="45" t="s">
        <v>65</v>
      </c>
      <c r="B8597" s="45" t="s">
        <v>69</v>
      </c>
      <c r="C8597" s="45" t="s">
        <v>224</v>
      </c>
      <c r="D8597" s="45">
        <v>116</v>
      </c>
      <c r="E8597" s="45">
        <v>6.3264285699999997E-3</v>
      </c>
      <c r="F8597" s="45">
        <v>1.15291722E-3</v>
      </c>
      <c r="G8597" s="45">
        <v>1.9744769499999999E-3</v>
      </c>
      <c r="H8597" s="45">
        <v>3.1990339099999998E-3</v>
      </c>
    </row>
    <row r="8598" spans="1:8" x14ac:dyDescent="0.35">
      <c r="A8598" s="45" t="s">
        <v>65</v>
      </c>
      <c r="B8598" s="45" t="s">
        <v>70</v>
      </c>
      <c r="C8598" s="45" t="s">
        <v>224</v>
      </c>
      <c r="D8598" s="45">
        <v>408</v>
      </c>
      <c r="E8598" s="45">
        <v>7.6444487500000003E-3</v>
      </c>
      <c r="F8598" s="45">
        <v>1.03979413E-3</v>
      </c>
      <c r="G8598" s="45">
        <v>1.7754003E-3</v>
      </c>
      <c r="H8598" s="45">
        <v>4.8292537899999998E-3</v>
      </c>
    </row>
    <row r="8599" spans="1:8" x14ac:dyDescent="0.35">
      <c r="A8599" s="45" t="s">
        <v>65</v>
      </c>
      <c r="B8599" s="45" t="s">
        <v>71</v>
      </c>
      <c r="C8599" s="45" t="s">
        <v>224</v>
      </c>
      <c r="D8599" s="45">
        <v>41</v>
      </c>
      <c r="E8599" s="45">
        <v>7.1245480900000002E-3</v>
      </c>
      <c r="F8599" s="45">
        <v>1.39509913E-3</v>
      </c>
      <c r="G8599" s="45">
        <v>1.62545143E-3</v>
      </c>
      <c r="H8599" s="45">
        <v>4.1039970299999997E-3</v>
      </c>
    </row>
    <row r="8600" spans="1:8" x14ac:dyDescent="0.35">
      <c r="A8600" s="45" t="s">
        <v>65</v>
      </c>
      <c r="B8600" s="45" t="s">
        <v>69</v>
      </c>
      <c r="C8600" s="45" t="s">
        <v>222</v>
      </c>
      <c r="D8600" s="45">
        <v>7323</v>
      </c>
      <c r="E8600" s="45">
        <v>4.6783201599999999E-3</v>
      </c>
      <c r="F8600" s="45">
        <v>9.8464953000000003E-4</v>
      </c>
      <c r="G8600" s="45">
        <v>7.4475341E-4</v>
      </c>
      <c r="H8600" s="45">
        <v>2.9489167299999999E-3</v>
      </c>
    </row>
    <row r="8601" spans="1:8" x14ac:dyDescent="0.35">
      <c r="A8601" s="45" t="s">
        <v>65</v>
      </c>
      <c r="B8601" s="45" t="s">
        <v>70</v>
      </c>
      <c r="C8601" s="45" t="s">
        <v>222</v>
      </c>
      <c r="D8601" s="45">
        <v>10711</v>
      </c>
      <c r="E8601" s="45">
        <v>5.1643568000000004E-3</v>
      </c>
      <c r="F8601" s="45">
        <v>8.3536565999999999E-4</v>
      </c>
      <c r="G8601" s="45">
        <v>8.1803211E-4</v>
      </c>
      <c r="H8601" s="45">
        <v>3.5109585500000002E-3</v>
      </c>
    </row>
    <row r="8602" spans="1:8" x14ac:dyDescent="0.35">
      <c r="A8602" s="45" t="s">
        <v>65</v>
      </c>
      <c r="B8602" s="45" t="s">
        <v>71</v>
      </c>
      <c r="C8602" s="45" t="s">
        <v>222</v>
      </c>
      <c r="D8602" s="45">
        <v>1773</v>
      </c>
      <c r="E8602" s="45">
        <v>4.9953649100000002E-3</v>
      </c>
      <c r="F8602" s="45">
        <v>9.5028150000000004E-4</v>
      </c>
      <c r="G8602" s="45">
        <v>8.6804226999999997E-4</v>
      </c>
      <c r="H8602" s="45">
        <v>3.1770406599999999E-3</v>
      </c>
    </row>
    <row r="8603" spans="1:8" x14ac:dyDescent="0.35">
      <c r="A8603" s="45" t="s">
        <v>66</v>
      </c>
      <c r="B8603" s="45" t="s">
        <v>69</v>
      </c>
      <c r="C8603" s="45" t="s">
        <v>226</v>
      </c>
      <c r="D8603" s="45">
        <v>701</v>
      </c>
      <c r="E8603" s="45">
        <v>5.3121365199999999E-3</v>
      </c>
      <c r="F8603" s="45">
        <v>7.1694841999999997E-4</v>
      </c>
      <c r="G8603" s="45">
        <v>1.3239351399999999E-3</v>
      </c>
      <c r="H8603" s="45">
        <v>3.2708066900000001E-3</v>
      </c>
    </row>
    <row r="8604" spans="1:8" x14ac:dyDescent="0.35">
      <c r="A8604" s="45" t="s">
        <v>66</v>
      </c>
      <c r="B8604" s="45" t="s">
        <v>70</v>
      </c>
      <c r="C8604" s="45" t="s">
        <v>226</v>
      </c>
      <c r="D8604" s="45">
        <v>2158</v>
      </c>
      <c r="E8604" s="45">
        <v>6.56127155E-3</v>
      </c>
      <c r="F8604" s="45">
        <v>6.0981079999999997E-4</v>
      </c>
      <c r="G8604" s="45">
        <v>1.5167022500000001E-3</v>
      </c>
      <c r="H8604" s="45">
        <v>4.4339535199999997E-3</v>
      </c>
    </row>
    <row r="8605" spans="1:8" x14ac:dyDescent="0.35">
      <c r="A8605" s="45" t="s">
        <v>66</v>
      </c>
      <c r="B8605" s="45" t="s">
        <v>71</v>
      </c>
      <c r="C8605" s="45" t="s">
        <v>226</v>
      </c>
      <c r="D8605" s="45">
        <v>354</v>
      </c>
      <c r="E8605" s="45">
        <v>5.8900918300000002E-3</v>
      </c>
      <c r="F8605" s="45">
        <v>6.9974082E-4</v>
      </c>
      <c r="G8605" s="45">
        <v>1.6974652500000001E-3</v>
      </c>
      <c r="H8605" s="45">
        <v>3.4917082699999998E-3</v>
      </c>
    </row>
    <row r="8606" spans="1:8" x14ac:dyDescent="0.35">
      <c r="A8606" s="45" t="s">
        <v>66</v>
      </c>
      <c r="B8606" s="45" t="s">
        <v>69</v>
      </c>
      <c r="C8606" s="45" t="s">
        <v>223</v>
      </c>
      <c r="D8606" s="45">
        <v>1443</v>
      </c>
      <c r="E8606" s="45">
        <v>5.5215870600000003E-3</v>
      </c>
      <c r="F8606" s="45">
        <v>9.4304215999999996E-4</v>
      </c>
      <c r="G8606" s="45">
        <v>1.1529235100000001E-3</v>
      </c>
      <c r="H8606" s="45">
        <v>3.4256209000000002E-3</v>
      </c>
    </row>
    <row r="8607" spans="1:8" x14ac:dyDescent="0.35">
      <c r="A8607" s="45" t="s">
        <v>66</v>
      </c>
      <c r="B8607" s="45" t="s">
        <v>70</v>
      </c>
      <c r="C8607" s="45" t="s">
        <v>223</v>
      </c>
      <c r="D8607" s="45">
        <v>3657</v>
      </c>
      <c r="E8607" s="45">
        <v>6.4183919399999996E-3</v>
      </c>
      <c r="F8607" s="45">
        <v>7.8100448E-4</v>
      </c>
      <c r="G8607" s="45">
        <v>1.34750113E-3</v>
      </c>
      <c r="H8607" s="45">
        <v>4.2898858500000003E-3</v>
      </c>
    </row>
    <row r="8608" spans="1:8" x14ac:dyDescent="0.35">
      <c r="A8608" s="45" t="s">
        <v>66</v>
      </c>
      <c r="B8608" s="45" t="s">
        <v>71</v>
      </c>
      <c r="C8608" s="45" t="s">
        <v>223</v>
      </c>
      <c r="D8608" s="45">
        <v>618</v>
      </c>
      <c r="E8608" s="45">
        <v>6.0436703600000004E-3</v>
      </c>
      <c r="F8608" s="45">
        <v>8.9794563999999997E-4</v>
      </c>
      <c r="G8608" s="45">
        <v>1.3385283099999999E-3</v>
      </c>
      <c r="H8608" s="45">
        <v>3.80719592E-3</v>
      </c>
    </row>
    <row r="8609" spans="1:8" x14ac:dyDescent="0.35">
      <c r="A8609" s="45" t="s">
        <v>66</v>
      </c>
      <c r="B8609" s="45" t="s">
        <v>69</v>
      </c>
      <c r="C8609" s="45" t="s">
        <v>224</v>
      </c>
      <c r="D8609" s="45">
        <v>122</v>
      </c>
      <c r="E8609" s="45">
        <v>6.4940040200000002E-3</v>
      </c>
      <c r="F8609" s="45">
        <v>1.0660478700000001E-3</v>
      </c>
      <c r="G8609" s="45">
        <v>1.6148676899999999E-3</v>
      </c>
      <c r="H8609" s="45">
        <v>3.8130879499999998E-3</v>
      </c>
    </row>
    <row r="8610" spans="1:8" x14ac:dyDescent="0.35">
      <c r="A8610" s="45" t="s">
        <v>66</v>
      </c>
      <c r="B8610" s="45" t="s">
        <v>70</v>
      </c>
      <c r="C8610" s="45" t="s">
        <v>224</v>
      </c>
      <c r="D8610" s="45">
        <v>353</v>
      </c>
      <c r="E8610" s="45">
        <v>7.4451130700000003E-3</v>
      </c>
      <c r="F8610" s="45">
        <v>9.8189436999999991E-4</v>
      </c>
      <c r="G8610" s="45">
        <v>1.6427969399999999E-3</v>
      </c>
      <c r="H8610" s="45">
        <v>4.8204212499999999E-3</v>
      </c>
    </row>
    <row r="8611" spans="1:8" x14ac:dyDescent="0.35">
      <c r="A8611" s="45" t="s">
        <v>66</v>
      </c>
      <c r="B8611" s="45" t="s">
        <v>71</v>
      </c>
      <c r="C8611" s="45" t="s">
        <v>224</v>
      </c>
      <c r="D8611" s="45">
        <v>38</v>
      </c>
      <c r="E8611" s="45">
        <v>7.6937132600000003E-3</v>
      </c>
      <c r="F8611" s="45">
        <v>1.0572000999999999E-3</v>
      </c>
      <c r="G8611" s="45">
        <v>2.1201873599999998E-3</v>
      </c>
      <c r="H8611" s="45">
        <v>4.5163253000000004E-3</v>
      </c>
    </row>
    <row r="8612" spans="1:8" x14ac:dyDescent="0.35">
      <c r="A8612" s="45" t="s">
        <v>66</v>
      </c>
      <c r="B8612" s="45" t="s">
        <v>69</v>
      </c>
      <c r="C8612" s="45" t="s">
        <v>222</v>
      </c>
      <c r="D8612" s="45">
        <v>7323</v>
      </c>
      <c r="E8612" s="45">
        <v>4.6733067799999998E-3</v>
      </c>
      <c r="F8612" s="45">
        <v>9.7547308000000004E-4</v>
      </c>
      <c r="G8612" s="45">
        <v>7.3550901000000004E-4</v>
      </c>
      <c r="H8612" s="45">
        <v>2.9623242000000002E-3</v>
      </c>
    </row>
    <row r="8613" spans="1:8" x14ac:dyDescent="0.35">
      <c r="A8613" s="45" t="s">
        <v>66</v>
      </c>
      <c r="B8613" s="45" t="s">
        <v>70</v>
      </c>
      <c r="C8613" s="45" t="s">
        <v>222</v>
      </c>
      <c r="D8613" s="45">
        <v>10256</v>
      </c>
      <c r="E8613" s="45">
        <v>5.2218143600000003E-3</v>
      </c>
      <c r="F8613" s="45">
        <v>8.1590427000000001E-4</v>
      </c>
      <c r="G8613" s="45">
        <v>8.1331207E-4</v>
      </c>
      <c r="H8613" s="45">
        <v>3.5925975399999999E-3</v>
      </c>
    </row>
    <row r="8614" spans="1:8" x14ac:dyDescent="0.35">
      <c r="A8614" s="45" t="s">
        <v>66</v>
      </c>
      <c r="B8614" s="45" t="s">
        <v>71</v>
      </c>
      <c r="C8614" s="45" t="s">
        <v>222</v>
      </c>
      <c r="D8614" s="45">
        <v>1701</v>
      </c>
      <c r="E8614" s="45">
        <v>4.9965363800000004E-3</v>
      </c>
      <c r="F8614" s="45">
        <v>9.6054584000000004E-4</v>
      </c>
      <c r="G8614" s="45">
        <v>8.6290447999999998E-4</v>
      </c>
      <c r="H8614" s="45">
        <v>3.1730855799999998E-3</v>
      </c>
    </row>
    <row r="8615" spans="1:8" x14ac:dyDescent="0.35">
      <c r="A8615" s="45" t="s">
        <v>67</v>
      </c>
      <c r="B8615" s="45" t="s">
        <v>69</v>
      </c>
      <c r="C8615" s="45" t="s">
        <v>226</v>
      </c>
      <c r="D8615" s="45">
        <v>738</v>
      </c>
      <c r="E8615" s="45">
        <v>5.4472953699999998E-3</v>
      </c>
      <c r="F8615" s="45">
        <v>7.6719777000000002E-4</v>
      </c>
      <c r="G8615" s="45">
        <v>1.2946806999999999E-3</v>
      </c>
      <c r="H8615" s="45">
        <v>3.3849459200000001E-3</v>
      </c>
    </row>
    <row r="8616" spans="1:8" x14ac:dyDescent="0.35">
      <c r="A8616" s="45" t="s">
        <v>67</v>
      </c>
      <c r="B8616" s="45" t="s">
        <v>70</v>
      </c>
      <c r="C8616" s="45" t="s">
        <v>226</v>
      </c>
      <c r="D8616" s="45">
        <v>2116</v>
      </c>
      <c r="E8616" s="45">
        <v>6.7711503399999996E-3</v>
      </c>
      <c r="F8616" s="45">
        <v>6.2280636999999999E-4</v>
      </c>
      <c r="G8616" s="45">
        <v>1.4967692999999999E-3</v>
      </c>
      <c r="H8616" s="45">
        <v>4.6507208899999996E-3</v>
      </c>
    </row>
    <row r="8617" spans="1:8" x14ac:dyDescent="0.35">
      <c r="A8617" s="45" t="s">
        <v>67</v>
      </c>
      <c r="B8617" s="45" t="s">
        <v>71</v>
      </c>
      <c r="C8617" s="45" t="s">
        <v>226</v>
      </c>
      <c r="D8617" s="45">
        <v>355</v>
      </c>
      <c r="E8617" s="45">
        <v>6.1884778399999996E-3</v>
      </c>
      <c r="F8617" s="45">
        <v>6.9297705000000002E-4</v>
      </c>
      <c r="G8617" s="45">
        <v>1.73770841E-3</v>
      </c>
      <c r="H8617" s="45">
        <v>3.7569767899999999E-3</v>
      </c>
    </row>
    <row r="8618" spans="1:8" x14ac:dyDescent="0.35">
      <c r="A8618" s="45" t="s">
        <v>67</v>
      </c>
      <c r="B8618" s="45" t="s">
        <v>69</v>
      </c>
      <c r="C8618" s="45" t="s">
        <v>223</v>
      </c>
      <c r="D8618" s="45">
        <v>1458</v>
      </c>
      <c r="E8618" s="45">
        <v>5.4384094899999997E-3</v>
      </c>
      <c r="F8618" s="45">
        <v>9.0518285E-4</v>
      </c>
      <c r="G8618" s="45">
        <v>1.1257570799999999E-3</v>
      </c>
      <c r="H8618" s="45">
        <v>3.4074690799999999E-3</v>
      </c>
    </row>
    <row r="8619" spans="1:8" x14ac:dyDescent="0.35">
      <c r="A8619" s="45" t="s">
        <v>67</v>
      </c>
      <c r="B8619" s="45" t="s">
        <v>70</v>
      </c>
      <c r="C8619" s="45" t="s">
        <v>223</v>
      </c>
      <c r="D8619" s="45">
        <v>3400</v>
      </c>
      <c r="E8619" s="45">
        <v>6.5297485399999997E-3</v>
      </c>
      <c r="F8619" s="45">
        <v>7.7655205000000003E-4</v>
      </c>
      <c r="G8619" s="45">
        <v>1.3347355899999999E-3</v>
      </c>
      <c r="H8619" s="45">
        <v>4.41846041E-3</v>
      </c>
    </row>
    <row r="8620" spans="1:8" x14ac:dyDescent="0.35">
      <c r="A8620" s="45" t="s">
        <v>67</v>
      </c>
      <c r="B8620" s="45" t="s">
        <v>71</v>
      </c>
      <c r="C8620" s="45" t="s">
        <v>223</v>
      </c>
      <c r="D8620" s="45">
        <v>608</v>
      </c>
      <c r="E8620" s="45">
        <v>5.9010262000000003E-3</v>
      </c>
      <c r="F8620" s="45">
        <v>8.150392E-4</v>
      </c>
      <c r="G8620" s="45">
        <v>1.30364406E-3</v>
      </c>
      <c r="H8620" s="45">
        <v>3.7823424300000002E-3</v>
      </c>
    </row>
    <row r="8621" spans="1:8" x14ac:dyDescent="0.35">
      <c r="A8621" s="45" t="s">
        <v>67</v>
      </c>
      <c r="B8621" s="45" t="s">
        <v>69</v>
      </c>
      <c r="C8621" s="45" t="s">
        <v>224</v>
      </c>
      <c r="D8621" s="45">
        <v>119</v>
      </c>
      <c r="E8621" s="45">
        <v>6.1785128499999998E-3</v>
      </c>
      <c r="F8621" s="45">
        <v>1.22694888E-3</v>
      </c>
      <c r="G8621" s="45">
        <v>1.5241788699999999E-3</v>
      </c>
      <c r="H8621" s="45">
        <v>3.42738463E-3</v>
      </c>
    </row>
    <row r="8622" spans="1:8" x14ac:dyDescent="0.35">
      <c r="A8622" s="45" t="s">
        <v>67</v>
      </c>
      <c r="B8622" s="45" t="s">
        <v>70</v>
      </c>
      <c r="C8622" s="45" t="s">
        <v>224</v>
      </c>
      <c r="D8622" s="45">
        <v>344</v>
      </c>
      <c r="E8622" s="45">
        <v>7.4073398799999997E-3</v>
      </c>
      <c r="F8622" s="45">
        <v>9.787155699999999E-4</v>
      </c>
      <c r="G8622" s="45">
        <v>1.4878066100000001E-3</v>
      </c>
      <c r="H8622" s="45">
        <v>4.9408172100000002E-3</v>
      </c>
    </row>
    <row r="8623" spans="1:8" x14ac:dyDescent="0.35">
      <c r="A8623" s="45" t="s">
        <v>67</v>
      </c>
      <c r="B8623" s="45" t="s">
        <v>71</v>
      </c>
      <c r="C8623" s="45" t="s">
        <v>224</v>
      </c>
      <c r="D8623" s="45">
        <v>32</v>
      </c>
      <c r="E8623" s="45">
        <v>7.6077832999999996E-3</v>
      </c>
      <c r="F8623" s="45">
        <v>1.0423898300000001E-3</v>
      </c>
      <c r="G8623" s="45">
        <v>1.8688510099999999E-3</v>
      </c>
      <c r="H8623" s="45">
        <v>4.6965420299999996E-3</v>
      </c>
    </row>
    <row r="8624" spans="1:8" x14ac:dyDescent="0.35">
      <c r="A8624" s="45" t="s">
        <v>67</v>
      </c>
      <c r="B8624" s="45" t="s">
        <v>69</v>
      </c>
      <c r="C8624" s="45" t="s">
        <v>222</v>
      </c>
      <c r="D8624" s="45">
        <v>6959</v>
      </c>
      <c r="E8624" s="45">
        <v>4.67225005E-3</v>
      </c>
      <c r="F8624" s="45">
        <v>9.8759643000000011E-4</v>
      </c>
      <c r="G8624" s="45">
        <v>7.1402315999999995E-4</v>
      </c>
      <c r="H8624" s="45">
        <v>2.9706299799999998E-3</v>
      </c>
    </row>
    <row r="8625" spans="1:8" x14ac:dyDescent="0.35">
      <c r="A8625" s="45" t="s">
        <v>67</v>
      </c>
      <c r="B8625" s="45" t="s">
        <v>70</v>
      </c>
      <c r="C8625" s="45" t="s">
        <v>222</v>
      </c>
      <c r="D8625" s="45">
        <v>9536</v>
      </c>
      <c r="E8625" s="45">
        <v>5.1173401899999998E-3</v>
      </c>
      <c r="F8625" s="45">
        <v>8.0422798000000001E-4</v>
      </c>
      <c r="G8625" s="45">
        <v>7.6745578000000003E-4</v>
      </c>
      <c r="H8625" s="45">
        <v>3.5456559400000001E-3</v>
      </c>
    </row>
    <row r="8626" spans="1:8" x14ac:dyDescent="0.35">
      <c r="A8626" s="45" t="s">
        <v>67</v>
      </c>
      <c r="B8626" s="45" t="s">
        <v>71</v>
      </c>
      <c r="C8626" s="45" t="s">
        <v>222</v>
      </c>
      <c r="D8626" s="45">
        <v>1683</v>
      </c>
      <c r="E8626" s="45">
        <v>4.9603260599999999E-3</v>
      </c>
      <c r="F8626" s="45">
        <v>9.3584927E-4</v>
      </c>
      <c r="G8626" s="45">
        <v>8.1087952999999997E-4</v>
      </c>
      <c r="H8626" s="45">
        <v>3.2135967899999999E-3</v>
      </c>
    </row>
    <row r="8627" spans="1:8" x14ac:dyDescent="0.35">
      <c r="A8627" s="45" t="s">
        <v>68</v>
      </c>
      <c r="B8627" s="45" t="s">
        <v>69</v>
      </c>
      <c r="C8627" s="45" t="s">
        <v>226</v>
      </c>
      <c r="D8627" s="45">
        <v>701</v>
      </c>
      <c r="E8627" s="45">
        <v>5.3318999599999998E-3</v>
      </c>
      <c r="F8627" s="45">
        <v>6.9256196999999999E-4</v>
      </c>
      <c r="G8627" s="45">
        <v>1.36545982E-3</v>
      </c>
      <c r="H8627" s="45">
        <v>3.2734319100000001E-3</v>
      </c>
    </row>
    <row r="8628" spans="1:8" x14ac:dyDescent="0.35">
      <c r="A8628" s="45" t="s">
        <v>68</v>
      </c>
      <c r="B8628" s="45" t="s">
        <v>70</v>
      </c>
      <c r="C8628" s="45" t="s">
        <v>226</v>
      </c>
      <c r="D8628" s="45">
        <v>2058</v>
      </c>
      <c r="E8628" s="45">
        <v>6.6885491900000003E-3</v>
      </c>
      <c r="F8628" s="45">
        <v>6.3299701000000001E-4</v>
      </c>
      <c r="G8628" s="45">
        <v>1.5237170599999999E-3</v>
      </c>
      <c r="H8628" s="45">
        <v>4.5310023099999997E-3</v>
      </c>
    </row>
    <row r="8629" spans="1:8" x14ac:dyDescent="0.35">
      <c r="A8629" s="45" t="s">
        <v>68</v>
      </c>
      <c r="B8629" s="45" t="s">
        <v>71</v>
      </c>
      <c r="C8629" s="45" t="s">
        <v>226</v>
      </c>
      <c r="D8629" s="45">
        <v>285</v>
      </c>
      <c r="E8629" s="45">
        <v>5.9846488900000003E-3</v>
      </c>
      <c r="F8629" s="45">
        <v>6.6414855000000001E-4</v>
      </c>
      <c r="G8629" s="45">
        <v>1.6331625E-3</v>
      </c>
      <c r="H8629" s="45">
        <v>3.6859565399999998E-3</v>
      </c>
    </row>
    <row r="8630" spans="1:8" x14ac:dyDescent="0.35">
      <c r="A8630" s="45" t="s">
        <v>68</v>
      </c>
      <c r="B8630" s="45" t="s">
        <v>69</v>
      </c>
      <c r="C8630" s="45" t="s">
        <v>223</v>
      </c>
      <c r="D8630" s="45">
        <v>1358</v>
      </c>
      <c r="E8630" s="45">
        <v>5.4375815799999998E-3</v>
      </c>
      <c r="F8630" s="45">
        <v>9.1003902999999995E-4</v>
      </c>
      <c r="G8630" s="45">
        <v>1.2058682699999999E-3</v>
      </c>
      <c r="H8630" s="45">
        <v>3.3216737900000001E-3</v>
      </c>
    </row>
    <row r="8631" spans="1:8" x14ac:dyDescent="0.35">
      <c r="A8631" s="45" t="s">
        <v>68</v>
      </c>
      <c r="B8631" s="45" t="s">
        <v>70</v>
      </c>
      <c r="C8631" s="45" t="s">
        <v>223</v>
      </c>
      <c r="D8631" s="45">
        <v>3255</v>
      </c>
      <c r="E8631" s="45">
        <v>6.3043036799999997E-3</v>
      </c>
      <c r="F8631" s="45">
        <v>7.7159758999999998E-4</v>
      </c>
      <c r="G8631" s="45">
        <v>1.3679628599999999E-3</v>
      </c>
      <c r="H8631" s="45">
        <v>4.1647427500000004E-3</v>
      </c>
    </row>
    <row r="8632" spans="1:8" x14ac:dyDescent="0.35">
      <c r="A8632" s="45" t="s">
        <v>68</v>
      </c>
      <c r="B8632" s="45" t="s">
        <v>71</v>
      </c>
      <c r="C8632" s="45" t="s">
        <v>223</v>
      </c>
      <c r="D8632" s="45">
        <v>582</v>
      </c>
      <c r="E8632" s="45">
        <v>6.0146403700000002E-3</v>
      </c>
      <c r="F8632" s="45">
        <v>8.3138419999999997E-4</v>
      </c>
      <c r="G8632" s="45">
        <v>1.4804073600000001E-3</v>
      </c>
      <c r="H8632" s="45">
        <v>3.7028483299999999E-3</v>
      </c>
    </row>
    <row r="8633" spans="1:8" x14ac:dyDescent="0.35">
      <c r="A8633" s="45" t="s">
        <v>68</v>
      </c>
      <c r="B8633" s="45" t="s">
        <v>69</v>
      </c>
      <c r="C8633" s="45" t="s">
        <v>224</v>
      </c>
      <c r="D8633" s="45">
        <v>103</v>
      </c>
      <c r="E8633" s="45">
        <v>6.0522291400000004E-3</v>
      </c>
      <c r="F8633" s="45">
        <v>1.19190469E-3</v>
      </c>
      <c r="G8633" s="45">
        <v>1.5599152600000001E-3</v>
      </c>
      <c r="H8633" s="45">
        <v>3.3004087599999999E-3</v>
      </c>
    </row>
    <row r="8634" spans="1:8" x14ac:dyDescent="0.35">
      <c r="A8634" s="45" t="s">
        <v>68</v>
      </c>
      <c r="B8634" s="45" t="s">
        <v>70</v>
      </c>
      <c r="C8634" s="45" t="s">
        <v>224</v>
      </c>
      <c r="D8634" s="45">
        <v>320</v>
      </c>
      <c r="E8634" s="45">
        <v>6.9797089699999999E-3</v>
      </c>
      <c r="F8634" s="45">
        <v>8.8827375999999997E-4</v>
      </c>
      <c r="G8634" s="45">
        <v>1.5856840800000001E-3</v>
      </c>
      <c r="H8634" s="45">
        <v>4.5057506200000003E-3</v>
      </c>
    </row>
    <row r="8635" spans="1:8" x14ac:dyDescent="0.35">
      <c r="A8635" s="45" t="s">
        <v>68</v>
      </c>
      <c r="B8635" s="45" t="s">
        <v>71</v>
      </c>
      <c r="C8635" s="45" t="s">
        <v>224</v>
      </c>
      <c r="D8635" s="45">
        <v>39</v>
      </c>
      <c r="E8635" s="45">
        <v>8.2000828599999992E-3</v>
      </c>
      <c r="F8635" s="45">
        <v>1.2244774699999999E-3</v>
      </c>
      <c r="G8635" s="45">
        <v>1.8370130800000001E-3</v>
      </c>
      <c r="H8635" s="45">
        <v>5.1385918299999998E-3</v>
      </c>
    </row>
    <row r="8636" spans="1:8" x14ac:dyDescent="0.35">
      <c r="A8636" s="45" t="s">
        <v>68</v>
      </c>
      <c r="B8636" s="45" t="s">
        <v>69</v>
      </c>
      <c r="C8636" s="45" t="s">
        <v>222</v>
      </c>
      <c r="D8636" s="45">
        <v>6626</v>
      </c>
      <c r="E8636" s="45">
        <v>4.5525585600000003E-3</v>
      </c>
      <c r="F8636" s="45">
        <v>9.6826379999999997E-4</v>
      </c>
      <c r="G8636" s="45">
        <v>7.0566718000000003E-4</v>
      </c>
      <c r="H8636" s="45">
        <v>2.87862709E-3</v>
      </c>
    </row>
    <row r="8637" spans="1:8" x14ac:dyDescent="0.35">
      <c r="A8637" s="45" t="s">
        <v>68</v>
      </c>
      <c r="B8637" s="45" t="s">
        <v>70</v>
      </c>
      <c r="C8637" s="45" t="s">
        <v>222</v>
      </c>
      <c r="D8637" s="45">
        <v>9286</v>
      </c>
      <c r="E8637" s="45">
        <v>5.0440537800000001E-3</v>
      </c>
      <c r="F8637" s="45">
        <v>7.8634503999999998E-4</v>
      </c>
      <c r="G8637" s="45">
        <v>7.8139807999999999E-4</v>
      </c>
      <c r="H8637" s="45">
        <v>3.47631017E-3</v>
      </c>
    </row>
    <row r="8638" spans="1:8" x14ac:dyDescent="0.35">
      <c r="A8638" s="45" t="s">
        <v>68</v>
      </c>
      <c r="B8638" s="45" t="s">
        <v>71</v>
      </c>
      <c r="C8638" s="45" t="s">
        <v>222</v>
      </c>
      <c r="D8638" s="45">
        <v>1607</v>
      </c>
      <c r="E8638" s="45">
        <v>4.7797106299999996E-3</v>
      </c>
      <c r="F8638" s="45">
        <v>9.3464044999999997E-4</v>
      </c>
      <c r="G8638" s="45">
        <v>7.9692553000000003E-4</v>
      </c>
      <c r="H8638" s="45">
        <v>3.0481441599999998E-3</v>
      </c>
    </row>
    <row r="8639" spans="1:8" x14ac:dyDescent="0.35">
      <c r="A8639" s="45" t="s">
        <v>165</v>
      </c>
      <c r="B8639" s="45" t="s">
        <v>69</v>
      </c>
      <c r="C8639" s="45" t="s">
        <v>226</v>
      </c>
      <c r="D8639" s="45">
        <v>745</v>
      </c>
      <c r="E8639" s="45">
        <v>5.5339452000000003E-3</v>
      </c>
      <c r="F8639" s="45">
        <v>6.9382278999999996E-4</v>
      </c>
      <c r="G8639" s="45">
        <v>1.3664706799999999E-3</v>
      </c>
      <c r="H8639" s="45">
        <v>3.4731075100000001E-3</v>
      </c>
    </row>
    <row r="8640" spans="1:8" x14ac:dyDescent="0.35">
      <c r="A8640" s="45" t="s">
        <v>165</v>
      </c>
      <c r="B8640" s="45" t="s">
        <v>70</v>
      </c>
      <c r="C8640" s="45" t="s">
        <v>226</v>
      </c>
      <c r="D8640" s="45">
        <v>2007</v>
      </c>
      <c r="E8640" s="45">
        <v>6.8983785800000004E-3</v>
      </c>
      <c r="F8640" s="45">
        <v>6.5007979999999997E-4</v>
      </c>
      <c r="G8640" s="45">
        <v>1.5103789400000001E-3</v>
      </c>
      <c r="H8640" s="45">
        <v>4.7371004600000001E-3</v>
      </c>
    </row>
    <row r="8641" spans="1:8" x14ac:dyDescent="0.35">
      <c r="A8641" s="45" t="s">
        <v>165</v>
      </c>
      <c r="B8641" s="45" t="s">
        <v>71</v>
      </c>
      <c r="C8641" s="45" t="s">
        <v>226</v>
      </c>
      <c r="D8641" s="45">
        <v>288</v>
      </c>
      <c r="E8641" s="45">
        <v>6.4541133900000002E-3</v>
      </c>
      <c r="F8641" s="45">
        <v>7.9057330999999999E-4</v>
      </c>
      <c r="G8641" s="45">
        <v>1.61048393E-3</v>
      </c>
      <c r="H8641" s="45">
        <v>4.0523322600000003E-3</v>
      </c>
    </row>
    <row r="8642" spans="1:8" x14ac:dyDescent="0.35">
      <c r="A8642" s="45" t="s">
        <v>165</v>
      </c>
      <c r="B8642" s="45" t="s">
        <v>69</v>
      </c>
      <c r="C8642" s="45" t="s">
        <v>223</v>
      </c>
      <c r="D8642" s="45">
        <v>1365</v>
      </c>
      <c r="E8642" s="45">
        <v>5.62198965E-3</v>
      </c>
      <c r="F8642" s="45">
        <v>9.1737866999999998E-4</v>
      </c>
      <c r="G8642" s="45">
        <v>1.1333941500000001E-3</v>
      </c>
      <c r="H8642" s="45">
        <v>3.5712163499999998E-3</v>
      </c>
    </row>
    <row r="8643" spans="1:8" x14ac:dyDescent="0.35">
      <c r="A8643" s="45" t="s">
        <v>165</v>
      </c>
      <c r="B8643" s="45" t="s">
        <v>70</v>
      </c>
      <c r="C8643" s="45" t="s">
        <v>223</v>
      </c>
      <c r="D8643" s="45">
        <v>3399</v>
      </c>
      <c r="E8643" s="45">
        <v>6.5675427800000004E-3</v>
      </c>
      <c r="F8643" s="45">
        <v>7.8397898000000005E-4</v>
      </c>
      <c r="G8643" s="45">
        <v>1.36210721E-3</v>
      </c>
      <c r="H8643" s="45">
        <v>4.4214561000000003E-3</v>
      </c>
    </row>
    <row r="8644" spans="1:8" x14ac:dyDescent="0.35">
      <c r="A8644" s="45" t="s">
        <v>165</v>
      </c>
      <c r="B8644" s="45" t="s">
        <v>71</v>
      </c>
      <c r="C8644" s="45" t="s">
        <v>223</v>
      </c>
      <c r="D8644" s="45">
        <v>557</v>
      </c>
      <c r="E8644" s="45">
        <v>5.8291980099999998E-3</v>
      </c>
      <c r="F8644" s="45">
        <v>8.1720833999999998E-4</v>
      </c>
      <c r="G8644" s="45">
        <v>1.4017510499999999E-3</v>
      </c>
      <c r="H8644" s="45">
        <v>3.6102381399999999E-3</v>
      </c>
    </row>
    <row r="8645" spans="1:8" x14ac:dyDescent="0.35">
      <c r="A8645" s="45" t="s">
        <v>165</v>
      </c>
      <c r="B8645" s="45" t="s">
        <v>69</v>
      </c>
      <c r="C8645" s="45" t="s">
        <v>224</v>
      </c>
      <c r="D8645" s="45">
        <v>126</v>
      </c>
      <c r="E8645" s="45">
        <v>6.2549600500000002E-3</v>
      </c>
      <c r="F8645" s="45">
        <v>9.6964996000000001E-4</v>
      </c>
      <c r="G8645" s="45">
        <v>1.6232177200000001E-3</v>
      </c>
      <c r="H8645" s="45">
        <v>3.66209189E-3</v>
      </c>
    </row>
    <row r="8646" spans="1:8" x14ac:dyDescent="0.35">
      <c r="A8646" s="45" t="s">
        <v>165</v>
      </c>
      <c r="B8646" s="45" t="s">
        <v>70</v>
      </c>
      <c r="C8646" s="45" t="s">
        <v>224</v>
      </c>
      <c r="D8646" s="45">
        <v>324</v>
      </c>
      <c r="E8646" s="45">
        <v>7.4679567100000002E-3</v>
      </c>
      <c r="F8646" s="45">
        <v>8.9306103E-4</v>
      </c>
      <c r="G8646" s="45">
        <v>1.6634871300000001E-3</v>
      </c>
      <c r="H8646" s="45">
        <v>4.9114080900000004E-3</v>
      </c>
    </row>
    <row r="8647" spans="1:8" x14ac:dyDescent="0.35">
      <c r="A8647" s="45" t="s">
        <v>165</v>
      </c>
      <c r="B8647" s="45" t="s">
        <v>71</v>
      </c>
      <c r="C8647" s="45" t="s">
        <v>224</v>
      </c>
      <c r="D8647" s="45">
        <v>32</v>
      </c>
      <c r="E8647" s="45">
        <v>6.8323203499999997E-3</v>
      </c>
      <c r="F8647" s="45">
        <v>9.899447799999999E-4</v>
      </c>
      <c r="G8647" s="45">
        <v>1.28870055E-3</v>
      </c>
      <c r="H8647" s="45">
        <v>4.5536745400000002E-3</v>
      </c>
    </row>
    <row r="8648" spans="1:8" x14ac:dyDescent="0.35">
      <c r="A8648" s="45" t="s">
        <v>165</v>
      </c>
      <c r="B8648" s="45" t="s">
        <v>69</v>
      </c>
      <c r="C8648" s="45" t="s">
        <v>222</v>
      </c>
      <c r="D8648" s="45">
        <v>6816</v>
      </c>
      <c r="E8648" s="45">
        <v>4.7117176999999996E-3</v>
      </c>
      <c r="F8648" s="45">
        <v>9.7595603999999999E-4</v>
      </c>
      <c r="G8648" s="45">
        <v>6.7999019E-4</v>
      </c>
      <c r="H8648" s="45">
        <v>3.0557709700000002E-3</v>
      </c>
    </row>
    <row r="8649" spans="1:8" x14ac:dyDescent="0.35">
      <c r="A8649" s="45" t="s">
        <v>165</v>
      </c>
      <c r="B8649" s="45" t="s">
        <v>70</v>
      </c>
      <c r="C8649" s="45" t="s">
        <v>222</v>
      </c>
      <c r="D8649" s="45">
        <v>9188</v>
      </c>
      <c r="E8649" s="45">
        <v>5.2001601899999998E-3</v>
      </c>
      <c r="F8649" s="45">
        <v>7.7602959000000005E-4</v>
      </c>
      <c r="G8649" s="45">
        <v>7.3944175000000001E-4</v>
      </c>
      <c r="H8649" s="45">
        <v>3.68468837E-3</v>
      </c>
    </row>
    <row r="8650" spans="1:8" x14ac:dyDescent="0.35">
      <c r="A8650" s="45" t="s">
        <v>165</v>
      </c>
      <c r="B8650" s="45" t="s">
        <v>71</v>
      </c>
      <c r="C8650" s="45" t="s">
        <v>222</v>
      </c>
      <c r="D8650" s="45">
        <v>1559</v>
      </c>
      <c r="E8650" s="45">
        <v>4.9744833400000004E-3</v>
      </c>
      <c r="F8650" s="45">
        <v>9.0963735000000004E-4</v>
      </c>
      <c r="G8650" s="45">
        <v>7.7885550999999998E-4</v>
      </c>
      <c r="H8650" s="45">
        <v>3.2859900099999999E-3</v>
      </c>
    </row>
    <row r="8651" spans="1:8" x14ac:dyDescent="0.35">
      <c r="A8651" s="45" t="s">
        <v>166</v>
      </c>
      <c r="B8651" s="45" t="s">
        <v>69</v>
      </c>
      <c r="C8651" s="45" t="s">
        <v>226</v>
      </c>
      <c r="D8651" s="45">
        <v>730</v>
      </c>
      <c r="E8651" s="45">
        <v>5.5611520900000003E-3</v>
      </c>
      <c r="F8651" s="45">
        <v>8.2096627999999998E-4</v>
      </c>
      <c r="G8651" s="45">
        <v>1.2065414999999999E-3</v>
      </c>
      <c r="H8651" s="45">
        <v>3.5332157700000001E-3</v>
      </c>
    </row>
    <row r="8652" spans="1:8" x14ac:dyDescent="0.35">
      <c r="A8652" s="45" t="s">
        <v>166</v>
      </c>
      <c r="B8652" s="45" t="s">
        <v>70</v>
      </c>
      <c r="C8652" s="45" t="s">
        <v>226</v>
      </c>
      <c r="D8652" s="45">
        <v>1934</v>
      </c>
      <c r="E8652" s="45">
        <v>7.0370727099999999E-3</v>
      </c>
      <c r="F8652" s="45">
        <v>6.8780735999999999E-4</v>
      </c>
      <c r="G8652" s="45">
        <v>1.5541034599999999E-3</v>
      </c>
      <c r="H8652" s="45">
        <v>4.7943534900000001E-3</v>
      </c>
    </row>
    <row r="8653" spans="1:8" x14ac:dyDescent="0.35">
      <c r="A8653" s="45" t="s">
        <v>166</v>
      </c>
      <c r="B8653" s="45" t="s">
        <v>71</v>
      </c>
      <c r="C8653" s="45" t="s">
        <v>226</v>
      </c>
      <c r="D8653" s="45">
        <v>322</v>
      </c>
      <c r="E8653" s="45">
        <v>6.1885349600000004E-3</v>
      </c>
      <c r="F8653" s="45">
        <v>7.4066862000000001E-4</v>
      </c>
      <c r="G8653" s="45">
        <v>1.5228891099999999E-3</v>
      </c>
      <c r="H8653" s="45">
        <v>3.92411407E-3</v>
      </c>
    </row>
    <row r="8654" spans="1:8" x14ac:dyDescent="0.35">
      <c r="A8654" s="45" t="s">
        <v>166</v>
      </c>
      <c r="B8654" s="45" t="s">
        <v>69</v>
      </c>
      <c r="C8654" s="45" t="s">
        <v>223</v>
      </c>
      <c r="D8654" s="45">
        <v>1373</v>
      </c>
      <c r="E8654" s="45">
        <v>5.7083533299999998E-3</v>
      </c>
      <c r="F8654" s="45">
        <v>9.7389950000000003E-4</v>
      </c>
      <c r="G8654" s="45">
        <v>1.1100234299999999E-3</v>
      </c>
      <c r="H8654" s="45">
        <v>3.62442991E-3</v>
      </c>
    </row>
    <row r="8655" spans="1:8" x14ac:dyDescent="0.35">
      <c r="A8655" s="45" t="s">
        <v>166</v>
      </c>
      <c r="B8655" s="45" t="s">
        <v>70</v>
      </c>
      <c r="C8655" s="45" t="s">
        <v>223</v>
      </c>
      <c r="D8655" s="45">
        <v>3432</v>
      </c>
      <c r="E8655" s="45">
        <v>6.7327114900000004E-3</v>
      </c>
      <c r="F8655" s="45">
        <v>8.1512214000000003E-4</v>
      </c>
      <c r="G8655" s="45">
        <v>1.33941892E-3</v>
      </c>
      <c r="H8655" s="45">
        <v>4.5781699499999997E-3</v>
      </c>
    </row>
    <row r="8656" spans="1:8" x14ac:dyDescent="0.35">
      <c r="A8656" s="45" t="s">
        <v>166</v>
      </c>
      <c r="B8656" s="45" t="s">
        <v>71</v>
      </c>
      <c r="C8656" s="45" t="s">
        <v>223</v>
      </c>
      <c r="D8656" s="45">
        <v>582</v>
      </c>
      <c r="E8656" s="45">
        <v>6.2088740099999996E-3</v>
      </c>
      <c r="F8656" s="45">
        <v>8.5310050000000004E-4</v>
      </c>
      <c r="G8656" s="45">
        <v>1.3538880100000001E-3</v>
      </c>
      <c r="H8656" s="45">
        <v>4.00188503E-3</v>
      </c>
    </row>
    <row r="8657" spans="1:8" x14ac:dyDescent="0.35">
      <c r="A8657" s="45" t="s">
        <v>166</v>
      </c>
      <c r="B8657" s="45" t="s">
        <v>69</v>
      </c>
      <c r="C8657" s="45" t="s">
        <v>224</v>
      </c>
      <c r="D8657" s="45">
        <v>88</v>
      </c>
      <c r="E8657" s="45">
        <v>5.5235950899999997E-3</v>
      </c>
      <c r="F8657" s="45">
        <v>9.8537436000000009E-4</v>
      </c>
      <c r="G8657" s="45">
        <v>1.05284591E-3</v>
      </c>
      <c r="H8657" s="45">
        <v>3.4853743600000001E-3</v>
      </c>
    </row>
    <row r="8658" spans="1:8" x14ac:dyDescent="0.35">
      <c r="A8658" s="45" t="s">
        <v>166</v>
      </c>
      <c r="B8658" s="45" t="s">
        <v>70</v>
      </c>
      <c r="C8658" s="45" t="s">
        <v>224</v>
      </c>
      <c r="D8658" s="45">
        <v>302</v>
      </c>
      <c r="E8658" s="45">
        <v>6.9145508900000001E-3</v>
      </c>
      <c r="F8658" s="45">
        <v>8.2635797999999999E-4</v>
      </c>
      <c r="G8658" s="45">
        <v>1.5153603099999999E-3</v>
      </c>
      <c r="H8658" s="45">
        <v>4.5728321000000002E-3</v>
      </c>
    </row>
    <row r="8659" spans="1:8" x14ac:dyDescent="0.35">
      <c r="A8659" s="45" t="s">
        <v>166</v>
      </c>
      <c r="B8659" s="45" t="s">
        <v>71</v>
      </c>
      <c r="C8659" s="45" t="s">
        <v>224</v>
      </c>
      <c r="D8659" s="45">
        <v>53</v>
      </c>
      <c r="E8659" s="45">
        <v>7.7057125400000004E-3</v>
      </c>
      <c r="F8659" s="45">
        <v>9.6741766999999996E-4</v>
      </c>
      <c r="G8659" s="45">
        <v>1.8348180300000001E-3</v>
      </c>
      <c r="H8659" s="45">
        <v>4.9034763399999999E-3</v>
      </c>
    </row>
    <row r="8660" spans="1:8" x14ac:dyDescent="0.35">
      <c r="A8660" s="45" t="s">
        <v>166</v>
      </c>
      <c r="B8660" s="45" t="s">
        <v>69</v>
      </c>
      <c r="C8660" s="45" t="s">
        <v>222</v>
      </c>
      <c r="D8660" s="45">
        <v>6841</v>
      </c>
      <c r="E8660" s="45">
        <v>4.8099419900000003E-3</v>
      </c>
      <c r="F8660" s="45">
        <v>1.0329922199999999E-3</v>
      </c>
      <c r="G8660" s="45">
        <v>6.6692933999999997E-4</v>
      </c>
      <c r="H8660" s="45">
        <v>3.10914864E-3</v>
      </c>
    </row>
    <row r="8661" spans="1:8" x14ac:dyDescent="0.35">
      <c r="A8661" s="45" t="s">
        <v>166</v>
      </c>
      <c r="B8661" s="45" t="s">
        <v>70</v>
      </c>
      <c r="C8661" s="45" t="s">
        <v>222</v>
      </c>
      <c r="D8661" s="45">
        <v>8849</v>
      </c>
      <c r="E8661" s="45">
        <v>5.3209909899999998E-3</v>
      </c>
      <c r="F8661" s="45">
        <v>8.4101469999999998E-4</v>
      </c>
      <c r="G8661" s="45">
        <v>7.2912325999999997E-4</v>
      </c>
      <c r="H8661" s="45">
        <v>3.74953805E-3</v>
      </c>
    </row>
    <row r="8662" spans="1:8" x14ac:dyDescent="0.35">
      <c r="A8662" s="45" t="s">
        <v>166</v>
      </c>
      <c r="B8662" s="45" t="s">
        <v>71</v>
      </c>
      <c r="C8662" s="45" t="s">
        <v>222</v>
      </c>
      <c r="D8662" s="45">
        <v>1540</v>
      </c>
      <c r="E8662" s="45">
        <v>5.0114160000000003E-3</v>
      </c>
      <c r="F8662" s="45">
        <v>9.5543956999999998E-4</v>
      </c>
      <c r="G8662" s="45">
        <v>7.3825281999999998E-4</v>
      </c>
      <c r="H8662" s="45">
        <v>3.3164379599999998E-3</v>
      </c>
    </row>
    <row r="8663" spans="1:8" x14ac:dyDescent="0.35">
      <c r="A8663" s="45" t="s">
        <v>171</v>
      </c>
      <c r="B8663" s="45" t="s">
        <v>69</v>
      </c>
      <c r="C8663" s="45" t="s">
        <v>226</v>
      </c>
      <c r="D8663" s="45">
        <v>730</v>
      </c>
      <c r="E8663" s="45">
        <v>5.5062307199999997E-3</v>
      </c>
      <c r="F8663" s="45">
        <v>7.4869965999999999E-4</v>
      </c>
      <c r="G8663" s="45">
        <v>1.36336226E-3</v>
      </c>
      <c r="H8663" s="45">
        <v>3.3934865600000002E-3</v>
      </c>
    </row>
    <row r="8664" spans="1:8" x14ac:dyDescent="0.35">
      <c r="A8664" s="45" t="s">
        <v>171</v>
      </c>
      <c r="B8664" s="45" t="s">
        <v>70</v>
      </c>
      <c r="C8664" s="45" t="s">
        <v>226</v>
      </c>
      <c r="D8664" s="45">
        <v>1929</v>
      </c>
      <c r="E8664" s="45">
        <v>7.0626329599999997E-3</v>
      </c>
      <c r="F8664" s="45">
        <v>6.6707802999999997E-4</v>
      </c>
      <c r="G8664" s="45">
        <v>1.5120994300000001E-3</v>
      </c>
      <c r="H8664" s="45">
        <v>4.88258501E-3</v>
      </c>
    </row>
    <row r="8665" spans="1:8" x14ac:dyDescent="0.35">
      <c r="A8665" s="45" t="s">
        <v>171</v>
      </c>
      <c r="B8665" s="45" t="s">
        <v>71</v>
      </c>
      <c r="C8665" s="45" t="s">
        <v>226</v>
      </c>
      <c r="D8665" s="45">
        <v>307</v>
      </c>
      <c r="E8665" s="45">
        <v>6.5428577599999996E-3</v>
      </c>
      <c r="F8665" s="45">
        <v>7.7316299000000004E-4</v>
      </c>
      <c r="G8665" s="45">
        <v>1.6441215000000001E-3</v>
      </c>
      <c r="H8665" s="45">
        <v>4.1248565100000002E-3</v>
      </c>
    </row>
    <row r="8666" spans="1:8" x14ac:dyDescent="0.35">
      <c r="A8666" s="45" t="s">
        <v>171</v>
      </c>
      <c r="B8666" s="45" t="s">
        <v>69</v>
      </c>
      <c r="C8666" s="45" t="s">
        <v>223</v>
      </c>
      <c r="D8666" s="45">
        <v>1319</v>
      </c>
      <c r="E8666" s="45">
        <v>5.75382385E-3</v>
      </c>
      <c r="F8666" s="45">
        <v>9.5475995999999997E-4</v>
      </c>
      <c r="G8666" s="45">
        <v>1.11244465E-3</v>
      </c>
      <c r="H8666" s="45">
        <v>3.68661877E-3</v>
      </c>
    </row>
    <row r="8667" spans="1:8" x14ac:dyDescent="0.35">
      <c r="A8667" s="45" t="s">
        <v>171</v>
      </c>
      <c r="B8667" s="45" t="s">
        <v>70</v>
      </c>
      <c r="C8667" s="45" t="s">
        <v>223</v>
      </c>
      <c r="D8667" s="45">
        <v>3216</v>
      </c>
      <c r="E8667" s="45">
        <v>6.6849200600000002E-3</v>
      </c>
      <c r="F8667" s="45">
        <v>8.4288459000000004E-4</v>
      </c>
      <c r="G8667" s="45">
        <v>1.23254148E-3</v>
      </c>
      <c r="H8667" s="45">
        <v>4.6094935199999998E-3</v>
      </c>
    </row>
    <row r="8668" spans="1:8" x14ac:dyDescent="0.35">
      <c r="A8668" s="45" t="s">
        <v>171</v>
      </c>
      <c r="B8668" s="45" t="s">
        <v>71</v>
      </c>
      <c r="C8668" s="45" t="s">
        <v>223</v>
      </c>
      <c r="D8668" s="45">
        <v>590</v>
      </c>
      <c r="E8668" s="45">
        <v>6.28348612E-3</v>
      </c>
      <c r="F8668" s="45">
        <v>9.058378E-4</v>
      </c>
      <c r="G8668" s="45">
        <v>1.3046921700000001E-3</v>
      </c>
      <c r="H8668" s="45">
        <v>4.0729556700000004E-3</v>
      </c>
    </row>
    <row r="8669" spans="1:8" x14ac:dyDescent="0.35">
      <c r="A8669" s="45" t="s">
        <v>171</v>
      </c>
      <c r="B8669" s="45" t="s">
        <v>69</v>
      </c>
      <c r="C8669" s="45" t="s">
        <v>224</v>
      </c>
      <c r="D8669" s="45">
        <v>65</v>
      </c>
      <c r="E8669" s="45">
        <v>6.0728274400000002E-3</v>
      </c>
      <c r="F8669" s="45">
        <v>9.7471484000000001E-4</v>
      </c>
      <c r="G8669" s="45">
        <v>1.4289527399999999E-3</v>
      </c>
      <c r="H8669" s="45">
        <v>3.6691593000000001E-3</v>
      </c>
    </row>
    <row r="8670" spans="1:8" x14ac:dyDescent="0.35">
      <c r="A8670" s="45" t="s">
        <v>171</v>
      </c>
      <c r="B8670" s="45" t="s">
        <v>70</v>
      </c>
      <c r="C8670" s="45" t="s">
        <v>224</v>
      </c>
      <c r="D8670" s="45">
        <v>294</v>
      </c>
      <c r="E8670" s="45">
        <v>7.4787018899999998E-3</v>
      </c>
      <c r="F8670" s="45">
        <v>8.9443159000000003E-4</v>
      </c>
      <c r="G8670" s="45">
        <v>1.52498245E-3</v>
      </c>
      <c r="H8670" s="45">
        <v>5.0592873700000002E-3</v>
      </c>
    </row>
    <row r="8671" spans="1:8" x14ac:dyDescent="0.35">
      <c r="A8671" s="45" t="s">
        <v>171</v>
      </c>
      <c r="B8671" s="45" t="s">
        <v>71</v>
      </c>
      <c r="C8671" s="45" t="s">
        <v>224</v>
      </c>
      <c r="D8671" s="45">
        <v>48</v>
      </c>
      <c r="E8671" s="45">
        <v>7.2147470700000002E-3</v>
      </c>
      <c r="F8671" s="45">
        <v>1.0069441999999999E-3</v>
      </c>
      <c r="G8671" s="45">
        <v>1.8378663E-3</v>
      </c>
      <c r="H8671" s="45">
        <v>4.3699360700000002E-3</v>
      </c>
    </row>
    <row r="8672" spans="1:8" x14ac:dyDescent="0.35">
      <c r="A8672" s="45" t="s">
        <v>171</v>
      </c>
      <c r="B8672" s="45" t="s">
        <v>69</v>
      </c>
      <c r="C8672" s="45" t="s">
        <v>222</v>
      </c>
      <c r="D8672" s="45">
        <v>6449</v>
      </c>
      <c r="E8672" s="45">
        <v>4.7678883300000001E-3</v>
      </c>
      <c r="F8672" s="45">
        <v>1.0193922999999999E-3</v>
      </c>
      <c r="G8672" s="45">
        <v>6.6278913999999998E-4</v>
      </c>
      <c r="H8672" s="45">
        <v>3.0847121500000001E-3</v>
      </c>
    </row>
    <row r="8673" spans="1:8" x14ac:dyDescent="0.35">
      <c r="A8673" s="45" t="s">
        <v>171</v>
      </c>
      <c r="B8673" s="45" t="s">
        <v>70</v>
      </c>
      <c r="C8673" s="45" t="s">
        <v>222</v>
      </c>
      <c r="D8673" s="45">
        <v>8308</v>
      </c>
      <c r="E8673" s="45">
        <v>5.31855846E-3</v>
      </c>
      <c r="F8673" s="45">
        <v>8.4607460000000003E-4</v>
      </c>
      <c r="G8673" s="45">
        <v>7.1400087999999996E-4</v>
      </c>
      <c r="H8673" s="45">
        <v>3.7569612000000001E-3</v>
      </c>
    </row>
    <row r="8674" spans="1:8" x14ac:dyDescent="0.35">
      <c r="A8674" s="45" t="s">
        <v>171</v>
      </c>
      <c r="B8674" s="45" t="s">
        <v>71</v>
      </c>
      <c r="C8674" s="45" t="s">
        <v>222</v>
      </c>
      <c r="D8674" s="45">
        <v>1588</v>
      </c>
      <c r="E8674" s="45">
        <v>5.0769075799999997E-3</v>
      </c>
      <c r="F8674" s="45">
        <v>9.5611450000000005E-4</v>
      </c>
      <c r="G8674" s="45">
        <v>7.5274458999999999E-4</v>
      </c>
      <c r="H8674" s="45">
        <v>3.36611658E-3</v>
      </c>
    </row>
    <row r="8675" spans="1:8" x14ac:dyDescent="0.35">
      <c r="A8675" s="45" t="s">
        <v>173</v>
      </c>
      <c r="B8675" s="45" t="s">
        <v>69</v>
      </c>
      <c r="C8675" s="45" t="s">
        <v>226</v>
      </c>
      <c r="D8675" s="45">
        <v>669</v>
      </c>
      <c r="E8675" s="45">
        <v>5.6741506600000002E-3</v>
      </c>
      <c r="F8675" s="45">
        <v>7.5835246000000001E-4</v>
      </c>
      <c r="G8675" s="45">
        <v>1.36902761E-3</v>
      </c>
      <c r="H8675" s="45">
        <v>3.5463029699999999E-3</v>
      </c>
    </row>
    <row r="8676" spans="1:8" x14ac:dyDescent="0.35">
      <c r="A8676" s="45" t="s">
        <v>173</v>
      </c>
      <c r="B8676" s="45" t="s">
        <v>70</v>
      </c>
      <c r="C8676" s="45" t="s">
        <v>226</v>
      </c>
      <c r="D8676" s="45">
        <v>1803</v>
      </c>
      <c r="E8676" s="45">
        <v>7.15879888E-3</v>
      </c>
      <c r="F8676" s="45">
        <v>6.7297150000000003E-4</v>
      </c>
      <c r="G8676" s="45">
        <v>1.55871876E-3</v>
      </c>
      <c r="H8676" s="45">
        <v>4.9262158400000004E-3</v>
      </c>
    </row>
    <row r="8677" spans="1:8" x14ac:dyDescent="0.35">
      <c r="A8677" s="45" t="s">
        <v>173</v>
      </c>
      <c r="B8677" s="45" t="s">
        <v>71</v>
      </c>
      <c r="C8677" s="45" t="s">
        <v>226</v>
      </c>
      <c r="D8677" s="45">
        <v>278</v>
      </c>
      <c r="E8677" s="45">
        <v>6.69518527E-3</v>
      </c>
      <c r="F8677" s="45">
        <v>7.8424737E-4</v>
      </c>
      <c r="G8677" s="45">
        <v>1.65242784E-3</v>
      </c>
      <c r="H8677" s="45">
        <v>4.2575520600000001E-3</v>
      </c>
    </row>
    <row r="8678" spans="1:8" x14ac:dyDescent="0.35">
      <c r="A8678" s="45" t="s">
        <v>173</v>
      </c>
      <c r="B8678" s="45" t="s">
        <v>69</v>
      </c>
      <c r="C8678" s="45" t="s">
        <v>223</v>
      </c>
      <c r="D8678" s="45">
        <v>1336</v>
      </c>
      <c r="E8678" s="45">
        <v>5.6874183300000001E-3</v>
      </c>
      <c r="F8678" s="45">
        <v>9.3250107999999997E-4</v>
      </c>
      <c r="G8678" s="45">
        <v>1.0634891E-3</v>
      </c>
      <c r="H8678" s="45">
        <v>3.6914276500000002E-3</v>
      </c>
    </row>
    <row r="8679" spans="1:8" x14ac:dyDescent="0.35">
      <c r="A8679" s="45" t="s">
        <v>173</v>
      </c>
      <c r="B8679" s="45" t="s">
        <v>70</v>
      </c>
      <c r="C8679" s="45" t="s">
        <v>223</v>
      </c>
      <c r="D8679" s="45">
        <v>3191</v>
      </c>
      <c r="E8679" s="45">
        <v>6.7125093399999997E-3</v>
      </c>
      <c r="F8679" s="45">
        <v>8.2926712000000002E-4</v>
      </c>
      <c r="G8679" s="45">
        <v>1.2284838000000001E-3</v>
      </c>
      <c r="H8679" s="45">
        <v>4.65475067E-3</v>
      </c>
    </row>
    <row r="8680" spans="1:8" x14ac:dyDescent="0.35">
      <c r="A8680" s="45" t="s">
        <v>173</v>
      </c>
      <c r="B8680" s="45" t="s">
        <v>71</v>
      </c>
      <c r="C8680" s="45" t="s">
        <v>223</v>
      </c>
      <c r="D8680" s="45">
        <v>629</v>
      </c>
      <c r="E8680" s="45">
        <v>6.3809947299999998E-3</v>
      </c>
      <c r="F8680" s="45">
        <v>9.3370921000000004E-4</v>
      </c>
      <c r="G8680" s="45">
        <v>1.23544476E-3</v>
      </c>
      <c r="H8680" s="45">
        <v>4.2118218700000001E-3</v>
      </c>
    </row>
    <row r="8681" spans="1:8" x14ac:dyDescent="0.35">
      <c r="A8681" s="45" t="s">
        <v>173</v>
      </c>
      <c r="B8681" s="45" t="s">
        <v>69</v>
      </c>
      <c r="C8681" s="45" t="s">
        <v>224</v>
      </c>
      <c r="D8681" s="45">
        <v>91</v>
      </c>
      <c r="E8681" s="45">
        <v>6.18958566E-3</v>
      </c>
      <c r="F8681" s="45">
        <v>9.7985325999999998E-4</v>
      </c>
      <c r="G8681" s="45">
        <v>1.4327684E-3</v>
      </c>
      <c r="H8681" s="45">
        <v>3.7769636100000001E-3</v>
      </c>
    </row>
    <row r="8682" spans="1:8" x14ac:dyDescent="0.35">
      <c r="A8682" s="45" t="s">
        <v>173</v>
      </c>
      <c r="B8682" s="45" t="s">
        <v>70</v>
      </c>
      <c r="C8682" s="45" t="s">
        <v>224</v>
      </c>
      <c r="D8682" s="45">
        <v>300</v>
      </c>
      <c r="E8682" s="45">
        <v>8.1151232100000002E-3</v>
      </c>
      <c r="F8682" s="45">
        <v>9.1975284000000003E-4</v>
      </c>
      <c r="G8682" s="45">
        <v>1.5471448100000001E-3</v>
      </c>
      <c r="H8682" s="45">
        <v>5.6482250800000003E-3</v>
      </c>
    </row>
    <row r="8683" spans="1:8" x14ac:dyDescent="0.35">
      <c r="A8683" s="45" t="s">
        <v>173</v>
      </c>
      <c r="B8683" s="45" t="s">
        <v>71</v>
      </c>
      <c r="C8683" s="45" t="s">
        <v>224</v>
      </c>
      <c r="D8683" s="45">
        <v>53</v>
      </c>
      <c r="E8683" s="45">
        <v>8.6750958100000001E-3</v>
      </c>
      <c r="F8683" s="45">
        <v>8.9535266000000005E-4</v>
      </c>
      <c r="G8683" s="45">
        <v>2.08704555E-3</v>
      </c>
      <c r="H8683" s="45">
        <v>5.6926971900000001E-3</v>
      </c>
    </row>
    <row r="8684" spans="1:8" x14ac:dyDescent="0.35">
      <c r="A8684" s="45" t="s">
        <v>173</v>
      </c>
      <c r="B8684" s="45" t="s">
        <v>69</v>
      </c>
      <c r="C8684" s="45" t="s">
        <v>222</v>
      </c>
      <c r="D8684" s="45">
        <v>6435</v>
      </c>
      <c r="E8684" s="45">
        <v>4.8695427699999997E-3</v>
      </c>
      <c r="F8684" s="45">
        <v>1.0288531E-3</v>
      </c>
      <c r="G8684" s="45">
        <v>6.6125440000000004E-4</v>
      </c>
      <c r="H8684" s="45">
        <v>3.1783538099999999E-3</v>
      </c>
    </row>
    <row r="8685" spans="1:8" x14ac:dyDescent="0.35">
      <c r="A8685" s="45" t="s">
        <v>173</v>
      </c>
      <c r="B8685" s="45" t="s">
        <v>70</v>
      </c>
      <c r="C8685" s="45" t="s">
        <v>222</v>
      </c>
      <c r="D8685" s="45">
        <v>8317</v>
      </c>
      <c r="E8685" s="45">
        <v>5.3595586600000003E-3</v>
      </c>
      <c r="F8685" s="45">
        <v>8.3865462999999996E-4</v>
      </c>
      <c r="G8685" s="45">
        <v>7.1960323999999999E-4</v>
      </c>
      <c r="H8685" s="45">
        <v>3.7996818600000001E-3</v>
      </c>
    </row>
    <row r="8686" spans="1:8" x14ac:dyDescent="0.35">
      <c r="A8686" s="45" t="s">
        <v>173</v>
      </c>
      <c r="B8686" s="45" t="s">
        <v>71</v>
      </c>
      <c r="C8686" s="45" t="s">
        <v>222</v>
      </c>
      <c r="D8686" s="45">
        <v>1497</v>
      </c>
      <c r="E8686" s="45">
        <v>4.9580563200000002E-3</v>
      </c>
      <c r="F8686" s="45">
        <v>9.6046235000000005E-4</v>
      </c>
      <c r="G8686" s="45">
        <v>7.4459079000000004E-4</v>
      </c>
      <c r="H8686" s="45">
        <v>3.2510852600000002E-3</v>
      </c>
    </row>
    <row r="8687" spans="1:8" x14ac:dyDescent="0.35">
      <c r="A8687" s="45" t="s">
        <v>191</v>
      </c>
      <c r="B8687" s="45" t="s">
        <v>69</v>
      </c>
      <c r="C8687" s="45" t="s">
        <v>226</v>
      </c>
      <c r="D8687" s="45">
        <v>515</v>
      </c>
      <c r="E8687" s="45">
        <v>5.7885425400000003E-3</v>
      </c>
      <c r="F8687" s="45">
        <v>7.8512651000000005E-4</v>
      </c>
      <c r="G8687" s="45">
        <v>1.39187768E-3</v>
      </c>
      <c r="H8687" s="45">
        <v>3.6111783000000001E-3</v>
      </c>
    </row>
    <row r="8688" spans="1:8" x14ac:dyDescent="0.35">
      <c r="A8688" s="45" t="s">
        <v>191</v>
      </c>
      <c r="B8688" s="45" t="s">
        <v>70</v>
      </c>
      <c r="C8688" s="45" t="s">
        <v>226</v>
      </c>
      <c r="D8688" s="45">
        <v>1444</v>
      </c>
      <c r="E8688" s="45">
        <v>7.4032071600000004E-3</v>
      </c>
      <c r="F8688" s="45">
        <v>7.2755534000000001E-4</v>
      </c>
      <c r="G8688" s="45">
        <v>1.56181045E-3</v>
      </c>
      <c r="H8688" s="45">
        <v>5.1129431700000002E-3</v>
      </c>
    </row>
    <row r="8689" spans="1:8" x14ac:dyDescent="0.35">
      <c r="A8689" s="45" t="s">
        <v>191</v>
      </c>
      <c r="B8689" s="45" t="s">
        <v>71</v>
      </c>
      <c r="C8689" s="45" t="s">
        <v>226</v>
      </c>
      <c r="D8689" s="45">
        <v>224</v>
      </c>
      <c r="E8689" s="45">
        <v>6.7413295300000004E-3</v>
      </c>
      <c r="F8689" s="45">
        <v>8.0977158999999996E-4</v>
      </c>
      <c r="G8689" s="45">
        <v>1.6737452199999999E-3</v>
      </c>
      <c r="H8689" s="45">
        <v>4.2568821900000001E-3</v>
      </c>
    </row>
    <row r="8690" spans="1:8" x14ac:dyDescent="0.35">
      <c r="A8690" s="45" t="s">
        <v>191</v>
      </c>
      <c r="B8690" s="45" t="s">
        <v>69</v>
      </c>
      <c r="C8690" s="45" t="s">
        <v>223</v>
      </c>
      <c r="D8690" s="45">
        <v>1061</v>
      </c>
      <c r="E8690" s="45">
        <v>5.7901893899999996E-3</v>
      </c>
      <c r="F8690" s="45">
        <v>9.7226560999999999E-4</v>
      </c>
      <c r="G8690" s="45">
        <v>1.04949883E-3</v>
      </c>
      <c r="H8690" s="45">
        <v>3.7684244600000001E-3</v>
      </c>
    </row>
    <row r="8691" spans="1:8" x14ac:dyDescent="0.35">
      <c r="A8691" s="45" t="s">
        <v>191</v>
      </c>
      <c r="B8691" s="45" t="s">
        <v>70</v>
      </c>
      <c r="C8691" s="45" t="s">
        <v>223</v>
      </c>
      <c r="D8691" s="45">
        <v>2591</v>
      </c>
      <c r="E8691" s="45">
        <v>6.7752420499999997E-3</v>
      </c>
      <c r="F8691" s="45">
        <v>8.3939039000000004E-4</v>
      </c>
      <c r="G8691" s="45">
        <v>1.25272465E-3</v>
      </c>
      <c r="H8691" s="45">
        <v>4.6831265299999997E-3</v>
      </c>
    </row>
    <row r="8692" spans="1:8" x14ac:dyDescent="0.35">
      <c r="A8692" s="45" t="s">
        <v>191</v>
      </c>
      <c r="B8692" s="45" t="s">
        <v>71</v>
      </c>
      <c r="C8692" s="45" t="s">
        <v>223</v>
      </c>
      <c r="D8692" s="45">
        <v>475</v>
      </c>
      <c r="E8692" s="45">
        <v>6.4399120399999997E-3</v>
      </c>
      <c r="F8692" s="45">
        <v>8.7612062999999996E-4</v>
      </c>
      <c r="G8692" s="45">
        <v>1.22936137E-3</v>
      </c>
      <c r="H8692" s="45">
        <v>4.3344295800000002E-3</v>
      </c>
    </row>
    <row r="8693" spans="1:8" x14ac:dyDescent="0.35">
      <c r="A8693" s="45" t="s">
        <v>191</v>
      </c>
      <c r="B8693" s="45" t="s">
        <v>69</v>
      </c>
      <c r="C8693" s="45" t="s">
        <v>224</v>
      </c>
      <c r="D8693" s="45">
        <v>68</v>
      </c>
      <c r="E8693" s="45">
        <v>5.8500133699999997E-3</v>
      </c>
      <c r="F8693" s="45">
        <v>8.6703411000000003E-4</v>
      </c>
      <c r="G8693" s="45">
        <v>1.42582358E-3</v>
      </c>
      <c r="H8693" s="45">
        <v>3.5571552500000001E-3</v>
      </c>
    </row>
    <row r="8694" spans="1:8" x14ac:dyDescent="0.35">
      <c r="A8694" s="45" t="s">
        <v>191</v>
      </c>
      <c r="B8694" s="45" t="s">
        <v>70</v>
      </c>
      <c r="C8694" s="45" t="s">
        <v>224</v>
      </c>
      <c r="D8694" s="45">
        <v>222</v>
      </c>
      <c r="E8694" s="45">
        <v>7.7080724099999999E-3</v>
      </c>
      <c r="F8694" s="45">
        <v>8.8703261999999996E-4</v>
      </c>
      <c r="G8694" s="45">
        <v>1.6830890900000001E-3</v>
      </c>
      <c r="H8694" s="45">
        <v>5.1379502099999997E-3</v>
      </c>
    </row>
    <row r="8695" spans="1:8" x14ac:dyDescent="0.35">
      <c r="A8695" s="45" t="s">
        <v>191</v>
      </c>
      <c r="B8695" s="45" t="s">
        <v>71</v>
      </c>
      <c r="C8695" s="45" t="s">
        <v>224</v>
      </c>
      <c r="D8695" s="45">
        <v>43</v>
      </c>
      <c r="E8695" s="45">
        <v>8.2762702100000005E-3</v>
      </c>
      <c r="F8695" s="45">
        <v>1.3643946399999999E-3</v>
      </c>
      <c r="G8695" s="45">
        <v>1.8047478299999999E-3</v>
      </c>
      <c r="H8695" s="45">
        <v>5.1071271999999996E-3</v>
      </c>
    </row>
    <row r="8696" spans="1:8" x14ac:dyDescent="0.35">
      <c r="A8696" s="45" t="s">
        <v>191</v>
      </c>
      <c r="B8696" s="45" t="s">
        <v>69</v>
      </c>
      <c r="C8696" s="45" t="s">
        <v>222</v>
      </c>
      <c r="D8696" s="45">
        <v>4787</v>
      </c>
      <c r="E8696" s="45">
        <v>4.9432826800000001E-3</v>
      </c>
      <c r="F8696" s="45">
        <v>1.04792373E-3</v>
      </c>
      <c r="G8696" s="45">
        <v>6.7681350999999998E-4</v>
      </c>
      <c r="H8696" s="45">
        <v>3.21753916E-3</v>
      </c>
    </row>
    <row r="8697" spans="1:8" x14ac:dyDescent="0.35">
      <c r="A8697" s="45" t="s">
        <v>191</v>
      </c>
      <c r="B8697" s="45" t="s">
        <v>70</v>
      </c>
      <c r="C8697" s="45" t="s">
        <v>222</v>
      </c>
      <c r="D8697" s="45">
        <v>6600</v>
      </c>
      <c r="E8697" s="45">
        <v>5.4376067299999999E-3</v>
      </c>
      <c r="F8697" s="45">
        <v>8.5019266000000001E-4</v>
      </c>
      <c r="G8697" s="45">
        <v>7.1815352E-4</v>
      </c>
      <c r="H8697" s="45">
        <v>3.8675695499999999E-3</v>
      </c>
    </row>
    <row r="8698" spans="1:8" x14ac:dyDescent="0.35">
      <c r="A8698" s="45" t="s">
        <v>191</v>
      </c>
      <c r="B8698" s="45" t="s">
        <v>71</v>
      </c>
      <c r="C8698" s="45" t="s">
        <v>222</v>
      </c>
      <c r="D8698" s="45">
        <v>1067</v>
      </c>
      <c r="E8698" s="45">
        <v>5.2317632700000002E-3</v>
      </c>
      <c r="F8698" s="45">
        <v>9.5678625999999999E-4</v>
      </c>
      <c r="G8698" s="45">
        <v>7.3052233999999999E-4</v>
      </c>
      <c r="H8698" s="45">
        <v>3.5426535199999999E-3</v>
      </c>
    </row>
    <row r="8699" spans="1:8" x14ac:dyDescent="0.35">
      <c r="A8699" s="45" t="s">
        <v>7</v>
      </c>
      <c r="B8699" s="45" t="s">
        <v>72</v>
      </c>
      <c r="C8699" s="45" t="s">
        <v>226</v>
      </c>
      <c r="D8699" s="45">
        <v>2354</v>
      </c>
      <c r="E8699" s="45">
        <v>6.6462274200000003E-3</v>
      </c>
      <c r="F8699" s="45">
        <v>8.2332746999999996E-4</v>
      </c>
      <c r="G8699" s="45">
        <v>1.8595414399999999E-3</v>
      </c>
      <c r="H8699" s="45">
        <v>3.96335803E-3</v>
      </c>
    </row>
    <row r="8700" spans="1:8" x14ac:dyDescent="0.35">
      <c r="A8700" s="45" t="s">
        <v>7</v>
      </c>
      <c r="B8700" s="45" t="s">
        <v>72</v>
      </c>
      <c r="C8700" s="45" t="s">
        <v>223</v>
      </c>
      <c r="D8700" s="45">
        <v>3859</v>
      </c>
      <c r="E8700" s="45">
        <v>5.9785443899999999E-3</v>
      </c>
      <c r="F8700" s="45">
        <v>7.3406418999999998E-4</v>
      </c>
      <c r="G8700" s="45">
        <v>1.60792328E-3</v>
      </c>
      <c r="H8700" s="45">
        <v>3.63655644E-3</v>
      </c>
    </row>
    <row r="8701" spans="1:8" x14ac:dyDescent="0.35">
      <c r="A8701" s="45" t="s">
        <v>7</v>
      </c>
      <c r="B8701" s="45" t="s">
        <v>72</v>
      </c>
      <c r="C8701" s="45" t="s">
        <v>224</v>
      </c>
      <c r="D8701" s="45">
        <v>301</v>
      </c>
      <c r="E8701" s="45">
        <v>6.5759964199999998E-3</v>
      </c>
      <c r="F8701" s="45">
        <v>9.9248622000000009E-4</v>
      </c>
      <c r="G8701" s="45">
        <v>1.6762025399999999E-3</v>
      </c>
      <c r="H8701" s="45">
        <v>3.9073071999999997E-3</v>
      </c>
    </row>
    <row r="8702" spans="1:8" x14ac:dyDescent="0.35">
      <c r="A8702" s="45" t="s">
        <v>7</v>
      </c>
      <c r="B8702" s="45" t="s">
        <v>72</v>
      </c>
      <c r="C8702" s="45" t="s">
        <v>222</v>
      </c>
      <c r="D8702" s="45">
        <v>10755</v>
      </c>
      <c r="E8702" s="45">
        <v>5.0308316700000003E-3</v>
      </c>
      <c r="F8702" s="45">
        <v>9.1277719999999999E-4</v>
      </c>
      <c r="G8702" s="45">
        <v>9.8873132000000009E-4</v>
      </c>
      <c r="H8702" s="45">
        <v>3.1293226799999998E-3</v>
      </c>
    </row>
    <row r="8703" spans="1:8" x14ac:dyDescent="0.35">
      <c r="A8703" s="45" t="s">
        <v>7</v>
      </c>
      <c r="B8703" s="45" t="s">
        <v>73</v>
      </c>
      <c r="C8703" s="45" t="s">
        <v>226</v>
      </c>
      <c r="D8703" s="45">
        <v>353</v>
      </c>
      <c r="E8703" s="45">
        <v>5.9124171499999999E-3</v>
      </c>
      <c r="F8703" s="45">
        <v>7.7074128999999995E-4</v>
      </c>
      <c r="G8703" s="45">
        <v>1.8353921699999999E-3</v>
      </c>
      <c r="H8703" s="45">
        <v>3.3062832000000002E-3</v>
      </c>
    </row>
    <row r="8704" spans="1:8" x14ac:dyDescent="0.35">
      <c r="A8704" s="45" t="s">
        <v>7</v>
      </c>
      <c r="B8704" s="45" t="s">
        <v>73</v>
      </c>
      <c r="C8704" s="45" t="s">
        <v>223</v>
      </c>
      <c r="D8704" s="45">
        <v>641</v>
      </c>
      <c r="E8704" s="45">
        <v>5.8187255599999998E-3</v>
      </c>
      <c r="F8704" s="45">
        <v>7.1641868999999998E-4</v>
      </c>
      <c r="G8704" s="45">
        <v>1.6918910399999999E-3</v>
      </c>
      <c r="H8704" s="45">
        <v>3.4104153399999999E-3</v>
      </c>
    </row>
    <row r="8705" spans="1:8" x14ac:dyDescent="0.35">
      <c r="A8705" s="45" t="s">
        <v>7</v>
      </c>
      <c r="B8705" s="45" t="s">
        <v>73</v>
      </c>
      <c r="C8705" s="45" t="s">
        <v>224</v>
      </c>
      <c r="D8705" s="45">
        <v>44</v>
      </c>
      <c r="E8705" s="45">
        <v>6.4925291899999996E-3</v>
      </c>
      <c r="F8705" s="45">
        <v>1.0048397299999999E-3</v>
      </c>
      <c r="G8705" s="45">
        <v>1.61379395E-3</v>
      </c>
      <c r="H8705" s="45">
        <v>3.8738949600000002E-3</v>
      </c>
    </row>
    <row r="8706" spans="1:8" x14ac:dyDescent="0.35">
      <c r="A8706" s="45" t="s">
        <v>7</v>
      </c>
      <c r="B8706" s="45" t="s">
        <v>73</v>
      </c>
      <c r="C8706" s="45" t="s">
        <v>222</v>
      </c>
      <c r="D8706" s="45">
        <v>1738</v>
      </c>
      <c r="E8706" s="45">
        <v>4.7528952799999998E-3</v>
      </c>
      <c r="F8706" s="45">
        <v>8.9275510999999995E-4</v>
      </c>
      <c r="G8706" s="45">
        <v>9.7272145E-4</v>
      </c>
      <c r="H8706" s="45">
        <v>2.88741825E-3</v>
      </c>
    </row>
    <row r="8707" spans="1:8" x14ac:dyDescent="0.35">
      <c r="A8707" s="45" t="s">
        <v>58</v>
      </c>
      <c r="B8707" s="45" t="s">
        <v>72</v>
      </c>
      <c r="C8707" s="45" t="s">
        <v>226</v>
      </c>
      <c r="D8707" s="45">
        <v>2280</v>
      </c>
      <c r="E8707" s="45">
        <v>6.5604742899999999E-3</v>
      </c>
      <c r="F8707" s="45">
        <v>8.0113888999999998E-4</v>
      </c>
      <c r="G8707" s="45">
        <v>1.9284435499999999E-3</v>
      </c>
      <c r="H8707" s="45">
        <v>3.8308913700000002E-3</v>
      </c>
    </row>
    <row r="8708" spans="1:8" x14ac:dyDescent="0.35">
      <c r="A8708" s="45" t="s">
        <v>58</v>
      </c>
      <c r="B8708" s="45" t="s">
        <v>72</v>
      </c>
      <c r="C8708" s="45" t="s">
        <v>223</v>
      </c>
      <c r="D8708" s="45">
        <v>3855</v>
      </c>
      <c r="E8708" s="45">
        <v>5.9561083500000002E-3</v>
      </c>
      <c r="F8708" s="45">
        <v>7.0137363000000001E-4</v>
      </c>
      <c r="G8708" s="45">
        <v>1.5178547499999999E-3</v>
      </c>
      <c r="H8708" s="45">
        <v>3.7368794700000001E-3</v>
      </c>
    </row>
    <row r="8709" spans="1:8" x14ac:dyDescent="0.35">
      <c r="A8709" s="45" t="s">
        <v>58</v>
      </c>
      <c r="B8709" s="45" t="s">
        <v>72</v>
      </c>
      <c r="C8709" s="45" t="s">
        <v>224</v>
      </c>
      <c r="D8709" s="45">
        <v>304</v>
      </c>
      <c r="E8709" s="45">
        <v>6.7141810300000004E-3</v>
      </c>
      <c r="F8709" s="45">
        <v>9.2299410000000004E-4</v>
      </c>
      <c r="G8709" s="45">
        <v>1.5529816200000001E-3</v>
      </c>
      <c r="H8709" s="45">
        <v>4.2382048699999997E-3</v>
      </c>
    </row>
    <row r="8710" spans="1:8" x14ac:dyDescent="0.35">
      <c r="A8710" s="45" t="s">
        <v>58</v>
      </c>
      <c r="B8710" s="45" t="s">
        <v>72</v>
      </c>
      <c r="C8710" s="45" t="s">
        <v>222</v>
      </c>
      <c r="D8710" s="45">
        <v>10622</v>
      </c>
      <c r="E8710" s="45">
        <v>4.9974511100000004E-3</v>
      </c>
      <c r="F8710" s="45">
        <v>8.9614820999999996E-4</v>
      </c>
      <c r="G8710" s="45">
        <v>9.6226164999999996E-4</v>
      </c>
      <c r="H8710" s="45">
        <v>3.1390407600000001E-3</v>
      </c>
    </row>
    <row r="8711" spans="1:8" x14ac:dyDescent="0.35">
      <c r="A8711" s="45" t="s">
        <v>58</v>
      </c>
      <c r="B8711" s="45" t="s">
        <v>73</v>
      </c>
      <c r="C8711" s="45" t="s">
        <v>226</v>
      </c>
      <c r="D8711" s="45">
        <v>385</v>
      </c>
      <c r="E8711" s="45">
        <v>6.0805372700000002E-3</v>
      </c>
      <c r="F8711" s="45">
        <v>8.1977489000000002E-4</v>
      </c>
      <c r="G8711" s="45">
        <v>2.0241099199999999E-3</v>
      </c>
      <c r="H8711" s="45">
        <v>3.23665201E-3</v>
      </c>
    </row>
    <row r="8712" spans="1:8" x14ac:dyDescent="0.35">
      <c r="A8712" s="45" t="s">
        <v>58</v>
      </c>
      <c r="B8712" s="45" t="s">
        <v>73</v>
      </c>
      <c r="C8712" s="45" t="s">
        <v>223</v>
      </c>
      <c r="D8712" s="45">
        <v>566</v>
      </c>
      <c r="E8712" s="45">
        <v>5.7981814500000003E-3</v>
      </c>
      <c r="F8712" s="45">
        <v>7.3922728000000004E-4</v>
      </c>
      <c r="G8712" s="45">
        <v>1.6206155100000001E-3</v>
      </c>
      <c r="H8712" s="45">
        <v>3.4383381600000002E-3</v>
      </c>
    </row>
    <row r="8713" spans="1:8" x14ac:dyDescent="0.35">
      <c r="A8713" s="45" t="s">
        <v>58</v>
      </c>
      <c r="B8713" s="45" t="s">
        <v>73</v>
      </c>
      <c r="C8713" s="45" t="s">
        <v>224</v>
      </c>
      <c r="D8713" s="45">
        <v>58</v>
      </c>
      <c r="E8713" s="45">
        <v>6.8179275999999999E-3</v>
      </c>
      <c r="F8713" s="45">
        <v>9.5665685000000003E-4</v>
      </c>
      <c r="G8713" s="45">
        <v>1.6469106600000001E-3</v>
      </c>
      <c r="H8713" s="45">
        <v>4.2143595800000003E-3</v>
      </c>
    </row>
    <row r="8714" spans="1:8" x14ac:dyDescent="0.35">
      <c r="A8714" s="45" t="s">
        <v>58</v>
      </c>
      <c r="B8714" s="45" t="s">
        <v>73</v>
      </c>
      <c r="C8714" s="45" t="s">
        <v>222</v>
      </c>
      <c r="D8714" s="45">
        <v>1518</v>
      </c>
      <c r="E8714" s="45">
        <v>4.7283445000000004E-3</v>
      </c>
      <c r="F8714" s="45">
        <v>8.9522924000000001E-4</v>
      </c>
      <c r="G8714" s="45">
        <v>9.3044703999999999E-4</v>
      </c>
      <c r="H8714" s="45">
        <v>2.9026677499999999E-3</v>
      </c>
    </row>
    <row r="8715" spans="1:8" x14ac:dyDescent="0.35">
      <c r="A8715" s="45" t="s">
        <v>59</v>
      </c>
      <c r="B8715" s="45" t="s">
        <v>72</v>
      </c>
      <c r="C8715" s="45" t="s">
        <v>226</v>
      </c>
      <c r="D8715" s="45">
        <v>1911</v>
      </c>
      <c r="E8715" s="45">
        <v>6.5377950799999996E-3</v>
      </c>
      <c r="F8715" s="45">
        <v>8.0182085000000004E-4</v>
      </c>
      <c r="G8715" s="45">
        <v>1.9016304199999999E-3</v>
      </c>
      <c r="H8715" s="45">
        <v>3.8338285200000002E-3</v>
      </c>
    </row>
    <row r="8716" spans="1:8" x14ac:dyDescent="0.35">
      <c r="A8716" s="45" t="s">
        <v>59</v>
      </c>
      <c r="B8716" s="45" t="s">
        <v>72</v>
      </c>
      <c r="C8716" s="45" t="s">
        <v>223</v>
      </c>
      <c r="D8716" s="45">
        <v>2898</v>
      </c>
      <c r="E8716" s="45">
        <v>5.9958214300000002E-3</v>
      </c>
      <c r="F8716" s="45">
        <v>7.2576769000000005E-4</v>
      </c>
      <c r="G8716" s="45">
        <v>1.51449811E-3</v>
      </c>
      <c r="H8716" s="45">
        <v>3.7555551500000001E-3</v>
      </c>
    </row>
    <row r="8717" spans="1:8" x14ac:dyDescent="0.35">
      <c r="A8717" s="45" t="s">
        <v>59</v>
      </c>
      <c r="B8717" s="45" t="s">
        <v>72</v>
      </c>
      <c r="C8717" s="45" t="s">
        <v>224</v>
      </c>
      <c r="D8717" s="45">
        <v>304</v>
      </c>
      <c r="E8717" s="45">
        <v>6.7404892099999997E-3</v>
      </c>
      <c r="F8717" s="45">
        <v>1.1789562599999999E-3</v>
      </c>
      <c r="G8717" s="45">
        <v>1.7421644099999999E-3</v>
      </c>
      <c r="H8717" s="45">
        <v>3.8193680499999999E-3</v>
      </c>
    </row>
    <row r="8718" spans="1:8" x14ac:dyDescent="0.35">
      <c r="A8718" s="45" t="s">
        <v>59</v>
      </c>
      <c r="B8718" s="45" t="s">
        <v>72</v>
      </c>
      <c r="C8718" s="45" t="s">
        <v>222</v>
      </c>
      <c r="D8718" s="45">
        <v>8576</v>
      </c>
      <c r="E8718" s="45">
        <v>4.9849194599999999E-3</v>
      </c>
      <c r="F8718" s="45">
        <v>8.9965727999999996E-4</v>
      </c>
      <c r="G8718" s="45">
        <v>9.3646192999999995E-4</v>
      </c>
      <c r="H8718" s="45">
        <v>3.1487997599999999E-3</v>
      </c>
    </row>
    <row r="8719" spans="1:8" x14ac:dyDescent="0.35">
      <c r="A8719" s="45" t="s">
        <v>59</v>
      </c>
      <c r="B8719" s="45" t="s">
        <v>73</v>
      </c>
      <c r="C8719" s="45" t="s">
        <v>226</v>
      </c>
      <c r="D8719" s="45">
        <v>300</v>
      </c>
      <c r="E8719" s="45">
        <v>6.2501540699999997E-3</v>
      </c>
      <c r="F8719" s="45">
        <v>7.5486086000000003E-4</v>
      </c>
      <c r="G8719" s="45">
        <v>2.0164735200000001E-3</v>
      </c>
      <c r="H8719" s="45">
        <v>3.4783948099999999E-3</v>
      </c>
    </row>
    <row r="8720" spans="1:8" x14ac:dyDescent="0.35">
      <c r="A8720" s="45" t="s">
        <v>59</v>
      </c>
      <c r="B8720" s="45" t="s">
        <v>73</v>
      </c>
      <c r="C8720" s="45" t="s">
        <v>223</v>
      </c>
      <c r="D8720" s="45">
        <v>464</v>
      </c>
      <c r="E8720" s="45">
        <v>5.86630924E-3</v>
      </c>
      <c r="F8720" s="45">
        <v>7.8344483000000005E-4</v>
      </c>
      <c r="G8720" s="45">
        <v>1.5979952499999999E-3</v>
      </c>
      <c r="H8720" s="45">
        <v>3.4848686499999999E-3</v>
      </c>
    </row>
    <row r="8721" spans="1:8" x14ac:dyDescent="0.35">
      <c r="A8721" s="45" t="s">
        <v>59</v>
      </c>
      <c r="B8721" s="45" t="s">
        <v>73</v>
      </c>
      <c r="C8721" s="45" t="s">
        <v>224</v>
      </c>
      <c r="D8721" s="45">
        <v>51</v>
      </c>
      <c r="E8721" s="45">
        <v>6.9165302900000003E-3</v>
      </c>
      <c r="F8721" s="45">
        <v>1.1217772000000001E-3</v>
      </c>
      <c r="G8721" s="45">
        <v>1.6902684999999999E-3</v>
      </c>
      <c r="H8721" s="45">
        <v>4.1044840999999999E-3</v>
      </c>
    </row>
    <row r="8722" spans="1:8" x14ac:dyDescent="0.35">
      <c r="A8722" s="45" t="s">
        <v>59</v>
      </c>
      <c r="B8722" s="45" t="s">
        <v>73</v>
      </c>
      <c r="C8722" s="45" t="s">
        <v>222</v>
      </c>
      <c r="D8722" s="45">
        <v>1397</v>
      </c>
      <c r="E8722" s="45">
        <v>4.6409549199999999E-3</v>
      </c>
      <c r="F8722" s="45">
        <v>8.9436831000000005E-4</v>
      </c>
      <c r="G8722" s="45">
        <v>9.2744183999999999E-4</v>
      </c>
      <c r="H8722" s="45">
        <v>2.8191442900000001E-3</v>
      </c>
    </row>
    <row r="8723" spans="1:8" x14ac:dyDescent="0.35">
      <c r="A8723" s="45" t="s">
        <v>60</v>
      </c>
      <c r="B8723" s="45" t="s">
        <v>72</v>
      </c>
      <c r="C8723" s="45" t="s">
        <v>226</v>
      </c>
      <c r="D8723" s="45">
        <v>1947</v>
      </c>
      <c r="E8723" s="45">
        <v>6.8426137499999996E-3</v>
      </c>
      <c r="F8723" s="45">
        <v>8.5507832000000002E-4</v>
      </c>
      <c r="G8723" s="45">
        <v>1.7652987E-3</v>
      </c>
      <c r="H8723" s="45">
        <v>4.2213921200000004E-3</v>
      </c>
    </row>
    <row r="8724" spans="1:8" x14ac:dyDescent="0.35">
      <c r="A8724" s="45" t="s">
        <v>60</v>
      </c>
      <c r="B8724" s="45" t="s">
        <v>72</v>
      </c>
      <c r="C8724" s="45" t="s">
        <v>223</v>
      </c>
      <c r="D8724" s="45">
        <v>3152</v>
      </c>
      <c r="E8724" s="45">
        <v>6.3178065000000002E-3</v>
      </c>
      <c r="F8724" s="45">
        <v>8.2135876999999996E-4</v>
      </c>
      <c r="G8724" s="45">
        <v>1.50762572E-3</v>
      </c>
      <c r="H8724" s="45">
        <v>3.9888215299999997E-3</v>
      </c>
    </row>
    <row r="8725" spans="1:8" x14ac:dyDescent="0.35">
      <c r="A8725" s="45" t="s">
        <v>60</v>
      </c>
      <c r="B8725" s="45" t="s">
        <v>72</v>
      </c>
      <c r="C8725" s="45" t="s">
        <v>224</v>
      </c>
      <c r="D8725" s="45">
        <v>298</v>
      </c>
      <c r="E8725" s="45">
        <v>6.9715151099999997E-3</v>
      </c>
      <c r="F8725" s="45">
        <v>1.1018671499999999E-3</v>
      </c>
      <c r="G8725" s="45">
        <v>1.77588219E-3</v>
      </c>
      <c r="H8725" s="45">
        <v>4.0937652999999997E-3</v>
      </c>
    </row>
    <row r="8726" spans="1:8" x14ac:dyDescent="0.35">
      <c r="A8726" s="45" t="s">
        <v>60</v>
      </c>
      <c r="B8726" s="45" t="s">
        <v>72</v>
      </c>
      <c r="C8726" s="45" t="s">
        <v>222</v>
      </c>
      <c r="D8726" s="45">
        <v>8520</v>
      </c>
      <c r="E8726" s="45">
        <v>5.0904256100000001E-3</v>
      </c>
      <c r="F8726" s="45">
        <v>9.3358739999999996E-4</v>
      </c>
      <c r="G8726" s="45">
        <v>9.2262734000000002E-4</v>
      </c>
      <c r="H8726" s="45">
        <v>3.2342103800000002E-3</v>
      </c>
    </row>
    <row r="8727" spans="1:8" x14ac:dyDescent="0.35">
      <c r="A8727" s="45" t="s">
        <v>60</v>
      </c>
      <c r="B8727" s="45" t="s">
        <v>73</v>
      </c>
      <c r="C8727" s="45" t="s">
        <v>226</v>
      </c>
      <c r="D8727" s="45">
        <v>280</v>
      </c>
      <c r="E8727" s="45">
        <v>6.4381198100000002E-3</v>
      </c>
      <c r="F8727" s="45">
        <v>8.0402589000000001E-4</v>
      </c>
      <c r="G8727" s="45">
        <v>1.7278437E-3</v>
      </c>
      <c r="H8727" s="45">
        <v>3.9052577099999999E-3</v>
      </c>
    </row>
    <row r="8728" spans="1:8" x14ac:dyDescent="0.35">
      <c r="A8728" s="45" t="s">
        <v>60</v>
      </c>
      <c r="B8728" s="45" t="s">
        <v>73</v>
      </c>
      <c r="C8728" s="45" t="s">
        <v>223</v>
      </c>
      <c r="D8728" s="45">
        <v>452</v>
      </c>
      <c r="E8728" s="45">
        <v>5.7794573199999996E-3</v>
      </c>
      <c r="F8728" s="45">
        <v>7.5433748000000003E-4</v>
      </c>
      <c r="G8728" s="45">
        <v>1.60065322E-3</v>
      </c>
      <c r="H8728" s="45">
        <v>3.4244661100000001E-3</v>
      </c>
    </row>
    <row r="8729" spans="1:8" x14ac:dyDescent="0.35">
      <c r="A8729" s="45" t="s">
        <v>60</v>
      </c>
      <c r="B8729" s="45" t="s">
        <v>73</v>
      </c>
      <c r="C8729" s="45" t="s">
        <v>224</v>
      </c>
      <c r="D8729" s="45">
        <v>52</v>
      </c>
      <c r="E8729" s="45">
        <v>6.8589741599999997E-3</v>
      </c>
      <c r="F8729" s="45">
        <v>1.17944241E-3</v>
      </c>
      <c r="G8729" s="45">
        <v>2.21064788E-3</v>
      </c>
      <c r="H8729" s="45">
        <v>3.4688833199999999E-3</v>
      </c>
    </row>
    <row r="8730" spans="1:8" x14ac:dyDescent="0.35">
      <c r="A8730" s="45" t="s">
        <v>60</v>
      </c>
      <c r="B8730" s="45" t="s">
        <v>73</v>
      </c>
      <c r="C8730" s="45" t="s">
        <v>222</v>
      </c>
      <c r="D8730" s="45">
        <v>1273</v>
      </c>
      <c r="E8730" s="45">
        <v>4.7173305100000002E-3</v>
      </c>
      <c r="F8730" s="45">
        <v>8.9611313000000005E-4</v>
      </c>
      <c r="G8730" s="45">
        <v>8.8861224999999997E-4</v>
      </c>
      <c r="H8730" s="45">
        <v>2.9326046500000001E-3</v>
      </c>
    </row>
    <row r="8731" spans="1:8" x14ac:dyDescent="0.35">
      <c r="A8731" s="45" t="s">
        <v>61</v>
      </c>
      <c r="B8731" s="45" t="s">
        <v>72</v>
      </c>
      <c r="C8731" s="45" t="s">
        <v>226</v>
      </c>
      <c r="D8731" s="45">
        <v>1944</v>
      </c>
      <c r="E8731" s="45">
        <v>7.0726223100000003E-3</v>
      </c>
      <c r="F8731" s="45">
        <v>9.4213176999999998E-4</v>
      </c>
      <c r="G8731" s="45">
        <v>1.66558284E-3</v>
      </c>
      <c r="H8731" s="45">
        <v>4.4639724799999999E-3</v>
      </c>
    </row>
    <row r="8732" spans="1:8" x14ac:dyDescent="0.35">
      <c r="A8732" s="45" t="s">
        <v>61</v>
      </c>
      <c r="B8732" s="45" t="s">
        <v>72</v>
      </c>
      <c r="C8732" s="45" t="s">
        <v>223</v>
      </c>
      <c r="D8732" s="45">
        <v>2840</v>
      </c>
      <c r="E8732" s="45">
        <v>6.4110587099999996E-3</v>
      </c>
      <c r="F8732" s="45">
        <v>8.5005029999999997E-4</v>
      </c>
      <c r="G8732" s="45">
        <v>1.52367363E-3</v>
      </c>
      <c r="H8732" s="45">
        <v>4.0373342999999997E-3</v>
      </c>
    </row>
    <row r="8733" spans="1:8" x14ac:dyDescent="0.35">
      <c r="A8733" s="45" t="s">
        <v>61</v>
      </c>
      <c r="B8733" s="45" t="s">
        <v>72</v>
      </c>
      <c r="C8733" s="45" t="s">
        <v>224</v>
      </c>
      <c r="D8733" s="45">
        <v>266</v>
      </c>
      <c r="E8733" s="45">
        <v>7.4480469500000004E-3</v>
      </c>
      <c r="F8733" s="45">
        <v>1.24229822E-3</v>
      </c>
      <c r="G8733" s="45">
        <v>1.77627204E-3</v>
      </c>
      <c r="H8733" s="45">
        <v>4.4294762199999999E-3</v>
      </c>
    </row>
    <row r="8734" spans="1:8" x14ac:dyDescent="0.35">
      <c r="A8734" s="45" t="s">
        <v>61</v>
      </c>
      <c r="B8734" s="45" t="s">
        <v>72</v>
      </c>
      <c r="C8734" s="45" t="s">
        <v>222</v>
      </c>
      <c r="D8734" s="45">
        <v>7941</v>
      </c>
      <c r="E8734" s="45">
        <v>5.4361052200000001E-3</v>
      </c>
      <c r="F8734" s="45">
        <v>1.07850933E-3</v>
      </c>
      <c r="G8734" s="45">
        <v>9.3792389000000003E-4</v>
      </c>
      <c r="H8734" s="45">
        <v>3.4196700599999998E-3</v>
      </c>
    </row>
    <row r="8735" spans="1:8" x14ac:dyDescent="0.35">
      <c r="A8735" s="45" t="s">
        <v>61</v>
      </c>
      <c r="B8735" s="45" t="s">
        <v>73</v>
      </c>
      <c r="C8735" s="45" t="s">
        <v>226</v>
      </c>
      <c r="D8735" s="45">
        <v>318</v>
      </c>
      <c r="E8735" s="45">
        <v>6.4518545199999996E-3</v>
      </c>
      <c r="F8735" s="45">
        <v>9.2370550999999995E-4</v>
      </c>
      <c r="G8735" s="45">
        <v>1.64977848E-3</v>
      </c>
      <c r="H8735" s="45">
        <v>3.8772417899999999E-3</v>
      </c>
    </row>
    <row r="8736" spans="1:8" x14ac:dyDescent="0.35">
      <c r="A8736" s="45" t="s">
        <v>61</v>
      </c>
      <c r="B8736" s="45" t="s">
        <v>73</v>
      </c>
      <c r="C8736" s="45" t="s">
        <v>223</v>
      </c>
      <c r="D8736" s="45">
        <v>406</v>
      </c>
      <c r="E8736" s="45">
        <v>5.8032290999999996E-3</v>
      </c>
      <c r="F8736" s="45">
        <v>7.9516145E-4</v>
      </c>
      <c r="G8736" s="45">
        <v>1.4751525599999999E-3</v>
      </c>
      <c r="H8736" s="45">
        <v>3.5329146000000001E-3</v>
      </c>
    </row>
    <row r="8737" spans="1:8" x14ac:dyDescent="0.35">
      <c r="A8737" s="45" t="s">
        <v>61</v>
      </c>
      <c r="B8737" s="45" t="s">
        <v>73</v>
      </c>
      <c r="C8737" s="45" t="s">
        <v>224</v>
      </c>
      <c r="D8737" s="45">
        <v>46</v>
      </c>
      <c r="E8737" s="45">
        <v>6.4603459899999997E-3</v>
      </c>
      <c r="F8737" s="45">
        <v>9.5108672000000002E-4</v>
      </c>
      <c r="G8737" s="45">
        <v>1.8717287899999999E-3</v>
      </c>
      <c r="H8737" s="45">
        <v>3.63752997E-3</v>
      </c>
    </row>
    <row r="8738" spans="1:8" x14ac:dyDescent="0.35">
      <c r="A8738" s="45" t="s">
        <v>61</v>
      </c>
      <c r="B8738" s="45" t="s">
        <v>73</v>
      </c>
      <c r="C8738" s="45" t="s">
        <v>222</v>
      </c>
      <c r="D8738" s="45">
        <v>1212</v>
      </c>
      <c r="E8738" s="45">
        <v>5.0984557900000003E-3</v>
      </c>
      <c r="F8738" s="45">
        <v>9.9771932999999998E-4</v>
      </c>
      <c r="G8738" s="45">
        <v>9.2789288999999995E-4</v>
      </c>
      <c r="H8738" s="45">
        <v>3.1728430899999999E-3</v>
      </c>
    </row>
    <row r="8739" spans="1:8" x14ac:dyDescent="0.35">
      <c r="A8739" s="45" t="s">
        <v>63</v>
      </c>
      <c r="B8739" s="45" t="s">
        <v>72</v>
      </c>
      <c r="C8739" s="45" t="s">
        <v>226</v>
      </c>
      <c r="D8739" s="45">
        <v>1861</v>
      </c>
      <c r="E8739" s="45">
        <v>6.8241696099999999E-3</v>
      </c>
      <c r="F8739" s="45">
        <v>9.1779709E-4</v>
      </c>
      <c r="G8739" s="45">
        <v>1.5318698300000001E-3</v>
      </c>
      <c r="H8739" s="45">
        <v>4.3735941999999998E-3</v>
      </c>
    </row>
    <row r="8740" spans="1:8" x14ac:dyDescent="0.35">
      <c r="A8740" s="45" t="s">
        <v>63</v>
      </c>
      <c r="B8740" s="45" t="s">
        <v>72</v>
      </c>
      <c r="C8740" s="45" t="s">
        <v>223</v>
      </c>
      <c r="D8740" s="45">
        <v>3057</v>
      </c>
      <c r="E8740" s="45">
        <v>6.51908846E-3</v>
      </c>
      <c r="F8740" s="45">
        <v>9.6935969999999995E-4</v>
      </c>
      <c r="G8740" s="45">
        <v>1.4547931E-3</v>
      </c>
      <c r="H8740" s="45">
        <v>4.0949351900000002E-3</v>
      </c>
    </row>
    <row r="8741" spans="1:8" x14ac:dyDescent="0.35">
      <c r="A8741" s="45" t="s">
        <v>63</v>
      </c>
      <c r="B8741" s="45" t="s">
        <v>72</v>
      </c>
      <c r="C8741" s="45" t="s">
        <v>224</v>
      </c>
      <c r="D8741" s="45">
        <v>263</v>
      </c>
      <c r="E8741" s="45">
        <v>6.9381510599999998E-3</v>
      </c>
      <c r="F8741" s="45">
        <v>8.0657630999999999E-4</v>
      </c>
      <c r="G8741" s="45">
        <v>1.61425304E-3</v>
      </c>
      <c r="H8741" s="45">
        <v>4.5173212700000001E-3</v>
      </c>
    </row>
    <row r="8742" spans="1:8" x14ac:dyDescent="0.35">
      <c r="A8742" s="45" t="s">
        <v>63</v>
      </c>
      <c r="B8742" s="45" t="s">
        <v>72</v>
      </c>
      <c r="C8742" s="45" t="s">
        <v>222</v>
      </c>
      <c r="D8742" s="45">
        <v>8369</v>
      </c>
      <c r="E8742" s="45">
        <v>5.4410066899999998E-3</v>
      </c>
      <c r="F8742" s="45">
        <v>1.10405496E-3</v>
      </c>
      <c r="G8742" s="45">
        <v>9.1097716999999996E-4</v>
      </c>
      <c r="H8742" s="45">
        <v>3.4259740900000001E-3</v>
      </c>
    </row>
    <row r="8743" spans="1:8" x14ac:dyDescent="0.35">
      <c r="A8743" s="45" t="s">
        <v>63</v>
      </c>
      <c r="B8743" s="45" t="s">
        <v>73</v>
      </c>
      <c r="C8743" s="45" t="s">
        <v>226</v>
      </c>
      <c r="D8743" s="45">
        <v>301</v>
      </c>
      <c r="E8743" s="45">
        <v>6.3353633700000004E-3</v>
      </c>
      <c r="F8743" s="45">
        <v>8.4652215999999995E-4</v>
      </c>
      <c r="G8743" s="45">
        <v>1.4431060800000001E-3</v>
      </c>
      <c r="H8743" s="45">
        <v>4.0449271499999996E-3</v>
      </c>
    </row>
    <row r="8744" spans="1:8" x14ac:dyDescent="0.35">
      <c r="A8744" s="45" t="s">
        <v>63</v>
      </c>
      <c r="B8744" s="45" t="s">
        <v>73</v>
      </c>
      <c r="C8744" s="45" t="s">
        <v>223</v>
      </c>
      <c r="D8744" s="45">
        <v>396</v>
      </c>
      <c r="E8744" s="45">
        <v>6.1135367399999998E-3</v>
      </c>
      <c r="F8744" s="45">
        <v>1.0282510300000001E-3</v>
      </c>
      <c r="G8744" s="45">
        <v>1.55235784E-3</v>
      </c>
      <c r="H8744" s="45">
        <v>3.53292742E-3</v>
      </c>
    </row>
    <row r="8745" spans="1:8" x14ac:dyDescent="0.35">
      <c r="A8745" s="45" t="s">
        <v>63</v>
      </c>
      <c r="B8745" s="45" t="s">
        <v>73</v>
      </c>
      <c r="C8745" s="45" t="s">
        <v>224</v>
      </c>
      <c r="D8745" s="45">
        <v>43</v>
      </c>
      <c r="E8745" s="45">
        <v>7.2798231999999996E-3</v>
      </c>
      <c r="F8745" s="45">
        <v>7.8676766000000003E-4</v>
      </c>
      <c r="G8745" s="45">
        <v>2.0405359099999998E-3</v>
      </c>
      <c r="H8745" s="45">
        <v>4.4525191900000004E-3</v>
      </c>
    </row>
    <row r="8746" spans="1:8" x14ac:dyDescent="0.35">
      <c r="A8746" s="45" t="s">
        <v>63</v>
      </c>
      <c r="B8746" s="45" t="s">
        <v>73</v>
      </c>
      <c r="C8746" s="45" t="s">
        <v>222</v>
      </c>
      <c r="D8746" s="45">
        <v>1185</v>
      </c>
      <c r="E8746" s="45">
        <v>5.1159163100000004E-3</v>
      </c>
      <c r="F8746" s="45">
        <v>1.06093701E-3</v>
      </c>
      <c r="G8746" s="45">
        <v>8.8562641999999998E-4</v>
      </c>
      <c r="H8746" s="45">
        <v>3.1693524E-3</v>
      </c>
    </row>
    <row r="8747" spans="1:8" x14ac:dyDescent="0.35">
      <c r="A8747" s="45" t="s">
        <v>64</v>
      </c>
      <c r="B8747" s="45" t="s">
        <v>72</v>
      </c>
      <c r="C8747" s="45" t="s">
        <v>226</v>
      </c>
      <c r="D8747" s="45">
        <v>1800</v>
      </c>
      <c r="E8747" s="45">
        <v>6.8369146199999996E-3</v>
      </c>
      <c r="F8747" s="45">
        <v>7.9715769000000001E-4</v>
      </c>
      <c r="G8747" s="45">
        <v>1.54872661E-3</v>
      </c>
      <c r="H8747" s="45">
        <v>4.4901746600000004E-3</v>
      </c>
    </row>
    <row r="8748" spans="1:8" x14ac:dyDescent="0.35">
      <c r="A8748" s="45" t="s">
        <v>64</v>
      </c>
      <c r="B8748" s="45" t="s">
        <v>72</v>
      </c>
      <c r="C8748" s="45" t="s">
        <v>223</v>
      </c>
      <c r="D8748" s="45">
        <v>3140</v>
      </c>
      <c r="E8748" s="45">
        <v>6.5053407900000004E-3</v>
      </c>
      <c r="F8748" s="45">
        <v>9.8648316000000003E-4</v>
      </c>
      <c r="G8748" s="45">
        <v>1.3737502E-3</v>
      </c>
      <c r="H8748" s="45">
        <v>4.1451069499999996E-3</v>
      </c>
    </row>
    <row r="8749" spans="1:8" x14ac:dyDescent="0.35">
      <c r="A8749" s="45" t="s">
        <v>64</v>
      </c>
      <c r="B8749" s="45" t="s">
        <v>72</v>
      </c>
      <c r="C8749" s="45" t="s">
        <v>224</v>
      </c>
      <c r="D8749" s="45">
        <v>256</v>
      </c>
      <c r="E8749" s="45">
        <v>7.9130043099999992E-3</v>
      </c>
      <c r="F8749" s="45">
        <v>1.33789039E-3</v>
      </c>
      <c r="G8749" s="45">
        <v>1.8377909400000001E-3</v>
      </c>
      <c r="H8749" s="45">
        <v>4.73732254E-3</v>
      </c>
    </row>
    <row r="8750" spans="1:8" x14ac:dyDescent="0.35">
      <c r="A8750" s="45" t="s">
        <v>64</v>
      </c>
      <c r="B8750" s="45" t="s">
        <v>72</v>
      </c>
      <c r="C8750" s="45" t="s">
        <v>222</v>
      </c>
      <c r="D8750" s="45">
        <v>8423</v>
      </c>
      <c r="E8750" s="45">
        <v>5.4603931500000003E-3</v>
      </c>
      <c r="F8750" s="45">
        <v>1.11163852E-3</v>
      </c>
      <c r="G8750" s="45">
        <v>8.6799760000000001E-4</v>
      </c>
      <c r="H8750" s="45">
        <v>3.4807565399999998E-3</v>
      </c>
    </row>
    <row r="8751" spans="1:8" x14ac:dyDescent="0.35">
      <c r="A8751" s="45" t="s">
        <v>64</v>
      </c>
      <c r="B8751" s="45" t="s">
        <v>73</v>
      </c>
      <c r="C8751" s="45" t="s">
        <v>226</v>
      </c>
      <c r="D8751" s="45">
        <v>250</v>
      </c>
      <c r="E8751" s="45">
        <v>6.5624997699999998E-3</v>
      </c>
      <c r="F8751" s="45">
        <v>7.9296271999999997E-4</v>
      </c>
      <c r="G8751" s="45">
        <v>1.62930532E-3</v>
      </c>
      <c r="H8751" s="45">
        <v>4.1396293799999999E-3</v>
      </c>
    </row>
    <row r="8752" spans="1:8" x14ac:dyDescent="0.35">
      <c r="A8752" s="45" t="s">
        <v>64</v>
      </c>
      <c r="B8752" s="45" t="s">
        <v>73</v>
      </c>
      <c r="C8752" s="45" t="s">
        <v>223</v>
      </c>
      <c r="D8752" s="45">
        <v>379</v>
      </c>
      <c r="E8752" s="45">
        <v>6.1944503100000003E-3</v>
      </c>
      <c r="F8752" s="45">
        <v>9.7164175999999998E-4</v>
      </c>
      <c r="G8752" s="45">
        <v>1.4930858700000001E-3</v>
      </c>
      <c r="H8752" s="45">
        <v>3.7297222299999999E-3</v>
      </c>
    </row>
    <row r="8753" spans="1:8" x14ac:dyDescent="0.35">
      <c r="A8753" s="45" t="s">
        <v>64</v>
      </c>
      <c r="B8753" s="45" t="s">
        <v>73</v>
      </c>
      <c r="C8753" s="45" t="s">
        <v>224</v>
      </c>
      <c r="D8753" s="45">
        <v>41</v>
      </c>
      <c r="E8753" s="45">
        <v>8.6178859200000003E-3</v>
      </c>
      <c r="F8753" s="45">
        <v>1.30617638E-3</v>
      </c>
      <c r="G8753" s="45">
        <v>2.72950524E-3</v>
      </c>
      <c r="H8753" s="45">
        <v>4.5822039199999998E-3</v>
      </c>
    </row>
    <row r="8754" spans="1:8" x14ac:dyDescent="0.35">
      <c r="A8754" s="45" t="s">
        <v>64</v>
      </c>
      <c r="B8754" s="45" t="s">
        <v>73</v>
      </c>
      <c r="C8754" s="45" t="s">
        <v>222</v>
      </c>
      <c r="D8754" s="45">
        <v>1030</v>
      </c>
      <c r="E8754" s="45">
        <v>5.1180553100000003E-3</v>
      </c>
      <c r="F8754" s="45">
        <v>1.0590500099999999E-3</v>
      </c>
      <c r="G8754" s="45">
        <v>8.9451836000000004E-4</v>
      </c>
      <c r="H8754" s="45">
        <v>3.1644864500000001E-3</v>
      </c>
    </row>
    <row r="8755" spans="1:8" x14ac:dyDescent="0.35">
      <c r="A8755" s="45" t="s">
        <v>65</v>
      </c>
      <c r="B8755" s="45" t="s">
        <v>72</v>
      </c>
      <c r="C8755" s="45" t="s">
        <v>226</v>
      </c>
      <c r="D8755" s="45">
        <v>1812</v>
      </c>
      <c r="E8755" s="45">
        <v>6.92252884E-3</v>
      </c>
      <c r="F8755" s="45">
        <v>7.8532495E-4</v>
      </c>
      <c r="G8755" s="45">
        <v>1.5078422800000001E-3</v>
      </c>
      <c r="H8755" s="45">
        <v>4.6286201800000001E-3</v>
      </c>
    </row>
    <row r="8756" spans="1:8" x14ac:dyDescent="0.35">
      <c r="A8756" s="45" t="s">
        <v>65</v>
      </c>
      <c r="B8756" s="45" t="s">
        <v>72</v>
      </c>
      <c r="C8756" s="45" t="s">
        <v>223</v>
      </c>
      <c r="D8756" s="45">
        <v>2964</v>
      </c>
      <c r="E8756" s="45">
        <v>6.6297223199999998E-3</v>
      </c>
      <c r="F8756" s="45">
        <v>9.8070339000000005E-4</v>
      </c>
      <c r="G8756" s="45">
        <v>1.3625424100000001E-3</v>
      </c>
      <c r="H8756" s="45">
        <v>4.2864760599999998E-3</v>
      </c>
    </row>
    <row r="8757" spans="1:8" x14ac:dyDescent="0.35">
      <c r="A8757" s="45" t="s">
        <v>65</v>
      </c>
      <c r="B8757" s="45" t="s">
        <v>72</v>
      </c>
      <c r="C8757" s="45" t="s">
        <v>224</v>
      </c>
      <c r="D8757" s="45">
        <v>279</v>
      </c>
      <c r="E8757" s="45">
        <v>7.9770673300000004E-3</v>
      </c>
      <c r="F8757" s="45">
        <v>1.4394578099999999E-3</v>
      </c>
      <c r="G8757" s="45">
        <v>1.92278949E-3</v>
      </c>
      <c r="H8757" s="45">
        <v>4.6148195700000004E-3</v>
      </c>
    </row>
    <row r="8758" spans="1:8" x14ac:dyDescent="0.35">
      <c r="A8758" s="45" t="s">
        <v>65</v>
      </c>
      <c r="B8758" s="45" t="s">
        <v>72</v>
      </c>
      <c r="C8758" s="45" t="s">
        <v>222</v>
      </c>
      <c r="D8758" s="45">
        <v>8258</v>
      </c>
      <c r="E8758" s="45">
        <v>5.3662159100000004E-3</v>
      </c>
      <c r="F8758" s="45">
        <v>1.0597647599999999E-3</v>
      </c>
      <c r="G8758" s="45">
        <v>8.4062540000000004E-4</v>
      </c>
      <c r="H8758" s="45">
        <v>3.4658252699999999E-3</v>
      </c>
    </row>
    <row r="8759" spans="1:8" x14ac:dyDescent="0.35">
      <c r="A8759" s="45" t="s">
        <v>65</v>
      </c>
      <c r="B8759" s="45" t="s">
        <v>73</v>
      </c>
      <c r="C8759" s="45" t="s">
        <v>226</v>
      </c>
      <c r="D8759" s="45">
        <v>261</v>
      </c>
      <c r="E8759" s="45">
        <v>6.2354102300000002E-3</v>
      </c>
      <c r="F8759" s="45">
        <v>7.8428736999999998E-4</v>
      </c>
      <c r="G8759" s="45">
        <v>1.5791735000000001E-3</v>
      </c>
      <c r="H8759" s="45">
        <v>3.87106193E-3</v>
      </c>
    </row>
    <row r="8760" spans="1:8" x14ac:dyDescent="0.35">
      <c r="A8760" s="45" t="s">
        <v>65</v>
      </c>
      <c r="B8760" s="45" t="s">
        <v>73</v>
      </c>
      <c r="C8760" s="45" t="s">
        <v>223</v>
      </c>
      <c r="D8760" s="45">
        <v>433</v>
      </c>
      <c r="E8760" s="45">
        <v>6.1075825199999999E-3</v>
      </c>
      <c r="F8760" s="45">
        <v>9.3052325000000003E-4</v>
      </c>
      <c r="G8760" s="45">
        <v>1.3773947700000001E-3</v>
      </c>
      <c r="H8760" s="45">
        <v>3.7996640199999998E-3</v>
      </c>
    </row>
    <row r="8761" spans="1:8" x14ac:dyDescent="0.35">
      <c r="A8761" s="45" t="s">
        <v>65</v>
      </c>
      <c r="B8761" s="45" t="s">
        <v>73</v>
      </c>
      <c r="C8761" s="45" t="s">
        <v>224</v>
      </c>
      <c r="D8761" s="45">
        <v>51</v>
      </c>
      <c r="E8761" s="45">
        <v>8.3405952700000008E-3</v>
      </c>
      <c r="F8761" s="45">
        <v>1.27337484E-3</v>
      </c>
      <c r="G8761" s="45">
        <v>2.1010346000000001E-3</v>
      </c>
      <c r="H8761" s="45">
        <v>4.9661853300000001E-3</v>
      </c>
    </row>
    <row r="8762" spans="1:8" x14ac:dyDescent="0.35">
      <c r="A8762" s="45" t="s">
        <v>65</v>
      </c>
      <c r="B8762" s="45" t="s">
        <v>73</v>
      </c>
      <c r="C8762" s="45" t="s">
        <v>222</v>
      </c>
      <c r="D8762" s="45">
        <v>1112</v>
      </c>
      <c r="E8762" s="45">
        <v>4.9789957299999996E-3</v>
      </c>
      <c r="F8762" s="45">
        <v>1.01650946E-3</v>
      </c>
      <c r="G8762" s="45">
        <v>8.3701765000000002E-4</v>
      </c>
      <c r="H8762" s="45">
        <v>3.12546815E-3</v>
      </c>
    </row>
    <row r="8763" spans="1:8" x14ac:dyDescent="0.35">
      <c r="A8763" s="45" t="s">
        <v>66</v>
      </c>
      <c r="B8763" s="45" t="s">
        <v>72</v>
      </c>
      <c r="C8763" s="45" t="s">
        <v>226</v>
      </c>
      <c r="D8763" s="45">
        <v>1837</v>
      </c>
      <c r="E8763" s="45">
        <v>7.0875418500000002E-3</v>
      </c>
      <c r="F8763" s="45">
        <v>7.7440422999999997E-4</v>
      </c>
      <c r="G8763" s="45">
        <v>1.54358557E-3</v>
      </c>
      <c r="H8763" s="45">
        <v>4.7687136000000001E-3</v>
      </c>
    </row>
    <row r="8764" spans="1:8" x14ac:dyDescent="0.35">
      <c r="A8764" s="45" t="s">
        <v>66</v>
      </c>
      <c r="B8764" s="45" t="s">
        <v>72</v>
      </c>
      <c r="C8764" s="45" t="s">
        <v>223</v>
      </c>
      <c r="D8764" s="45">
        <v>2908</v>
      </c>
      <c r="E8764" s="45">
        <v>6.7150562500000004E-3</v>
      </c>
      <c r="F8764" s="45">
        <v>9.892328499999999E-4</v>
      </c>
      <c r="G8764" s="45">
        <v>1.3371038200000001E-3</v>
      </c>
      <c r="H8764" s="45">
        <v>4.3887190899999998E-3</v>
      </c>
    </row>
    <row r="8765" spans="1:8" x14ac:dyDescent="0.35">
      <c r="A8765" s="45" t="s">
        <v>66</v>
      </c>
      <c r="B8765" s="45" t="s">
        <v>72</v>
      </c>
      <c r="C8765" s="45" t="s">
        <v>224</v>
      </c>
      <c r="D8765" s="45">
        <v>255</v>
      </c>
      <c r="E8765" s="45">
        <v>8.0821076200000008E-3</v>
      </c>
      <c r="F8765" s="45">
        <v>1.2225397099999999E-3</v>
      </c>
      <c r="G8765" s="45">
        <v>1.6963958999999999E-3</v>
      </c>
      <c r="H8765" s="45">
        <v>5.1631715199999999E-3</v>
      </c>
    </row>
    <row r="8766" spans="1:8" x14ac:dyDescent="0.35">
      <c r="A8766" s="45" t="s">
        <v>66</v>
      </c>
      <c r="B8766" s="45" t="s">
        <v>72</v>
      </c>
      <c r="C8766" s="45" t="s">
        <v>222</v>
      </c>
      <c r="D8766" s="45">
        <v>7940</v>
      </c>
      <c r="E8766" s="45">
        <v>5.4508551299999996E-3</v>
      </c>
      <c r="F8766" s="45">
        <v>1.0394011700000001E-3</v>
      </c>
      <c r="G8766" s="45">
        <v>8.4207778999999998E-4</v>
      </c>
      <c r="H8766" s="45">
        <v>3.5693756899999999E-3</v>
      </c>
    </row>
    <row r="8767" spans="1:8" x14ac:dyDescent="0.35">
      <c r="A8767" s="45" t="s">
        <v>66</v>
      </c>
      <c r="B8767" s="45" t="s">
        <v>73</v>
      </c>
      <c r="C8767" s="45" t="s">
        <v>226</v>
      </c>
      <c r="D8767" s="45">
        <v>258</v>
      </c>
      <c r="E8767" s="45">
        <v>6.0946020899999998E-3</v>
      </c>
      <c r="F8767" s="45">
        <v>7.3060194999999999E-4</v>
      </c>
      <c r="G8767" s="45">
        <v>1.5889675999999999E-3</v>
      </c>
      <c r="H8767" s="45">
        <v>3.7739554E-3</v>
      </c>
    </row>
    <row r="8768" spans="1:8" x14ac:dyDescent="0.35">
      <c r="A8768" s="45" t="s">
        <v>66</v>
      </c>
      <c r="B8768" s="45" t="s">
        <v>73</v>
      </c>
      <c r="C8768" s="45" t="s">
        <v>223</v>
      </c>
      <c r="D8768" s="45">
        <v>375</v>
      </c>
      <c r="E8768" s="45">
        <v>6.1133639599999998E-3</v>
      </c>
      <c r="F8768" s="45">
        <v>9.2089481999999999E-4</v>
      </c>
      <c r="G8768" s="45">
        <v>1.4037651900000001E-3</v>
      </c>
      <c r="H8768" s="45">
        <v>3.7887034799999999E-3</v>
      </c>
    </row>
    <row r="8769" spans="1:8" x14ac:dyDescent="0.35">
      <c r="A8769" s="45" t="s">
        <v>66</v>
      </c>
      <c r="B8769" s="45" t="s">
        <v>73</v>
      </c>
      <c r="C8769" s="45" t="s">
        <v>224</v>
      </c>
      <c r="D8769" s="45">
        <v>48</v>
      </c>
      <c r="E8769" s="45">
        <v>7.8103296299999996E-3</v>
      </c>
      <c r="F8769" s="45">
        <v>1.23673779E-3</v>
      </c>
      <c r="G8769" s="45">
        <v>1.73249399E-3</v>
      </c>
      <c r="H8769" s="45">
        <v>4.8410973900000001E-3</v>
      </c>
    </row>
    <row r="8770" spans="1:8" x14ac:dyDescent="0.35">
      <c r="A8770" s="45" t="s">
        <v>66</v>
      </c>
      <c r="B8770" s="45" t="s">
        <v>73</v>
      </c>
      <c r="C8770" s="45" t="s">
        <v>222</v>
      </c>
      <c r="D8770" s="45">
        <v>1012</v>
      </c>
      <c r="E8770" s="45">
        <v>5.0219127299999996E-3</v>
      </c>
      <c r="F8770" s="45">
        <v>9.9492408999999997E-4</v>
      </c>
      <c r="G8770" s="45">
        <v>8.3056538000000001E-4</v>
      </c>
      <c r="H8770" s="45">
        <v>3.1964227799999999E-3</v>
      </c>
    </row>
    <row r="8771" spans="1:8" x14ac:dyDescent="0.35">
      <c r="A8771" s="45" t="s">
        <v>67</v>
      </c>
      <c r="B8771" s="45" t="s">
        <v>72</v>
      </c>
      <c r="C8771" s="45" t="s">
        <v>226</v>
      </c>
      <c r="D8771" s="45">
        <v>1841</v>
      </c>
      <c r="E8771" s="45">
        <v>7.03967098E-3</v>
      </c>
      <c r="F8771" s="45">
        <v>7.4717822000000002E-4</v>
      </c>
      <c r="G8771" s="45">
        <v>1.54792687E-3</v>
      </c>
      <c r="H8771" s="45">
        <v>4.7437418400000002E-3</v>
      </c>
    </row>
    <row r="8772" spans="1:8" x14ac:dyDescent="0.35">
      <c r="A8772" s="45" t="s">
        <v>67</v>
      </c>
      <c r="B8772" s="45" t="s">
        <v>72</v>
      </c>
      <c r="C8772" s="45" t="s">
        <v>223</v>
      </c>
      <c r="D8772" s="45">
        <v>2799</v>
      </c>
      <c r="E8772" s="45">
        <v>6.8002665499999997E-3</v>
      </c>
      <c r="F8772" s="45">
        <v>9.8527226999999993E-4</v>
      </c>
      <c r="G8772" s="45">
        <v>1.3532815200000001E-3</v>
      </c>
      <c r="H8772" s="45">
        <v>4.4617122800000002E-3</v>
      </c>
    </row>
    <row r="8773" spans="1:8" x14ac:dyDescent="0.35">
      <c r="A8773" s="45" t="s">
        <v>67</v>
      </c>
      <c r="B8773" s="45" t="s">
        <v>72</v>
      </c>
      <c r="C8773" s="45" t="s">
        <v>224</v>
      </c>
      <c r="D8773" s="45">
        <v>256</v>
      </c>
      <c r="E8773" s="45">
        <v>7.78650326E-3</v>
      </c>
      <c r="F8773" s="45">
        <v>1.1265731100000001E-3</v>
      </c>
      <c r="G8773" s="45">
        <v>1.65785022E-3</v>
      </c>
      <c r="H8773" s="45">
        <v>5.0020794800000002E-3</v>
      </c>
    </row>
    <row r="8774" spans="1:8" x14ac:dyDescent="0.35">
      <c r="A8774" s="45" t="s">
        <v>67</v>
      </c>
      <c r="B8774" s="45" t="s">
        <v>72</v>
      </c>
      <c r="C8774" s="45" t="s">
        <v>222</v>
      </c>
      <c r="D8774" s="45">
        <v>7295</v>
      </c>
      <c r="E8774" s="45">
        <v>5.4077419300000004E-3</v>
      </c>
      <c r="F8774" s="45">
        <v>1.0467545700000001E-3</v>
      </c>
      <c r="G8774" s="45">
        <v>8.0365777000000001E-4</v>
      </c>
      <c r="H8774" s="45">
        <v>3.5573291100000001E-3</v>
      </c>
    </row>
    <row r="8775" spans="1:8" x14ac:dyDescent="0.35">
      <c r="A8775" s="45" t="s">
        <v>67</v>
      </c>
      <c r="B8775" s="45" t="s">
        <v>73</v>
      </c>
      <c r="C8775" s="45" t="s">
        <v>226</v>
      </c>
      <c r="D8775" s="45">
        <v>240</v>
      </c>
      <c r="E8775" s="45">
        <v>6.4524013800000002E-3</v>
      </c>
      <c r="F8775" s="45">
        <v>7.8042992000000003E-4</v>
      </c>
      <c r="G8775" s="45">
        <v>1.6602042400000001E-3</v>
      </c>
      <c r="H8775" s="45">
        <v>4.0112362299999996E-3</v>
      </c>
    </row>
    <row r="8776" spans="1:8" x14ac:dyDescent="0.35">
      <c r="A8776" s="45" t="s">
        <v>67</v>
      </c>
      <c r="B8776" s="45" t="s">
        <v>73</v>
      </c>
      <c r="C8776" s="45" t="s">
        <v>223</v>
      </c>
      <c r="D8776" s="45">
        <v>356</v>
      </c>
      <c r="E8776" s="45">
        <v>6.2803329500000001E-3</v>
      </c>
      <c r="F8776" s="45">
        <v>8.6694992000000001E-4</v>
      </c>
      <c r="G8776" s="45">
        <v>1.4110614500000001E-3</v>
      </c>
      <c r="H8776" s="45">
        <v>4.0023210700000002E-3</v>
      </c>
    </row>
    <row r="8777" spans="1:8" x14ac:dyDescent="0.35">
      <c r="A8777" s="45" t="s">
        <v>67</v>
      </c>
      <c r="B8777" s="45" t="s">
        <v>73</v>
      </c>
      <c r="C8777" s="45" t="s">
        <v>224</v>
      </c>
      <c r="D8777" s="45">
        <v>53</v>
      </c>
      <c r="E8777" s="45">
        <v>8.0431076900000006E-3</v>
      </c>
      <c r="F8777" s="45">
        <v>1.29520413E-3</v>
      </c>
      <c r="G8777" s="45">
        <v>1.9654086099999998E-3</v>
      </c>
      <c r="H8777" s="45">
        <v>4.7824945400000004E-3</v>
      </c>
    </row>
    <row r="8778" spans="1:8" x14ac:dyDescent="0.35">
      <c r="A8778" s="45" t="s">
        <v>67</v>
      </c>
      <c r="B8778" s="45" t="s">
        <v>73</v>
      </c>
      <c r="C8778" s="45" t="s">
        <v>222</v>
      </c>
      <c r="D8778" s="45">
        <v>942</v>
      </c>
      <c r="E8778" s="45">
        <v>5.0437158499999999E-3</v>
      </c>
      <c r="F8778" s="45">
        <v>1.0422070500000001E-3</v>
      </c>
      <c r="G8778" s="45">
        <v>8.2550647000000001E-4</v>
      </c>
      <c r="H8778" s="45">
        <v>3.1760018599999999E-3</v>
      </c>
    </row>
    <row r="8779" spans="1:8" x14ac:dyDescent="0.35">
      <c r="A8779" s="45" t="s">
        <v>68</v>
      </c>
      <c r="B8779" s="45" t="s">
        <v>72</v>
      </c>
      <c r="C8779" s="45" t="s">
        <v>226</v>
      </c>
      <c r="D8779" s="45">
        <v>1493</v>
      </c>
      <c r="E8779" s="45">
        <v>7.3141323800000003E-3</v>
      </c>
      <c r="F8779" s="45">
        <v>7.7282697000000003E-4</v>
      </c>
      <c r="G8779" s="45">
        <v>1.6665268899999999E-3</v>
      </c>
      <c r="H8779" s="45">
        <v>4.8736772299999998E-3</v>
      </c>
    </row>
    <row r="8780" spans="1:8" x14ac:dyDescent="0.35">
      <c r="A8780" s="45" t="s">
        <v>68</v>
      </c>
      <c r="B8780" s="45" t="s">
        <v>72</v>
      </c>
      <c r="C8780" s="45" t="s">
        <v>223</v>
      </c>
      <c r="D8780" s="45">
        <v>2396</v>
      </c>
      <c r="E8780" s="45">
        <v>6.7846582199999998E-3</v>
      </c>
      <c r="F8780" s="45">
        <v>9.1631283000000001E-4</v>
      </c>
      <c r="G8780" s="45">
        <v>1.45984023E-3</v>
      </c>
      <c r="H8780" s="45">
        <v>4.4085046799999996E-3</v>
      </c>
    </row>
    <row r="8781" spans="1:8" x14ac:dyDescent="0.35">
      <c r="A8781" s="45" t="s">
        <v>68</v>
      </c>
      <c r="B8781" s="45" t="s">
        <v>72</v>
      </c>
      <c r="C8781" s="45" t="s">
        <v>224</v>
      </c>
      <c r="D8781" s="45">
        <v>218</v>
      </c>
      <c r="E8781" s="45">
        <v>7.7789455700000001E-3</v>
      </c>
      <c r="F8781" s="45">
        <v>1.20115506E-3</v>
      </c>
      <c r="G8781" s="45">
        <v>1.7184842900000001E-3</v>
      </c>
      <c r="H8781" s="45">
        <v>4.85930574E-3</v>
      </c>
    </row>
    <row r="8782" spans="1:8" x14ac:dyDescent="0.35">
      <c r="A8782" s="45" t="s">
        <v>68</v>
      </c>
      <c r="B8782" s="45" t="s">
        <v>72</v>
      </c>
      <c r="C8782" s="45" t="s">
        <v>222</v>
      </c>
      <c r="D8782" s="45">
        <v>6234</v>
      </c>
      <c r="E8782" s="45">
        <v>5.3529848799999998E-3</v>
      </c>
      <c r="F8782" s="45">
        <v>9.9501922999999993E-4</v>
      </c>
      <c r="G8782" s="45">
        <v>7.8912361999999999E-4</v>
      </c>
      <c r="H8782" s="45">
        <v>3.5688378400000002E-3</v>
      </c>
    </row>
    <row r="8783" spans="1:8" x14ac:dyDescent="0.35">
      <c r="A8783" s="45" t="s">
        <v>68</v>
      </c>
      <c r="B8783" s="45" t="s">
        <v>73</v>
      </c>
      <c r="C8783" s="45" t="s">
        <v>226</v>
      </c>
      <c r="D8783" s="45">
        <v>196</v>
      </c>
      <c r="E8783" s="45">
        <v>6.4104423999999998E-3</v>
      </c>
      <c r="F8783" s="45">
        <v>8.668743E-4</v>
      </c>
      <c r="G8783" s="45">
        <v>1.6405657499999999E-3</v>
      </c>
      <c r="H8783" s="45">
        <v>3.9023523699999998E-3</v>
      </c>
    </row>
    <row r="8784" spans="1:8" x14ac:dyDescent="0.35">
      <c r="A8784" s="45" t="s">
        <v>68</v>
      </c>
      <c r="B8784" s="45" t="s">
        <v>73</v>
      </c>
      <c r="C8784" s="45" t="s">
        <v>223</v>
      </c>
      <c r="D8784" s="45">
        <v>286</v>
      </c>
      <c r="E8784" s="45">
        <v>6.5981932300000004E-3</v>
      </c>
      <c r="F8784" s="45">
        <v>9.903115200000001E-4</v>
      </c>
      <c r="G8784" s="45">
        <v>1.6316609100000001E-3</v>
      </c>
      <c r="H8784" s="45">
        <v>3.9762203100000004E-3</v>
      </c>
    </row>
    <row r="8785" spans="1:8" x14ac:dyDescent="0.35">
      <c r="A8785" s="45" t="s">
        <v>68</v>
      </c>
      <c r="B8785" s="45" t="s">
        <v>73</v>
      </c>
      <c r="C8785" s="45" t="s">
        <v>224</v>
      </c>
      <c r="D8785" s="45">
        <v>25</v>
      </c>
      <c r="E8785" s="45">
        <v>7.42685163E-3</v>
      </c>
      <c r="F8785" s="45">
        <v>1.2212960699999999E-3</v>
      </c>
      <c r="G8785" s="45">
        <v>1.7847219899999999E-3</v>
      </c>
      <c r="H8785" s="45">
        <v>4.42083318E-3</v>
      </c>
    </row>
    <row r="8786" spans="1:8" x14ac:dyDescent="0.35">
      <c r="A8786" s="45" t="s">
        <v>68</v>
      </c>
      <c r="B8786" s="45" t="s">
        <v>73</v>
      </c>
      <c r="C8786" s="45" t="s">
        <v>222</v>
      </c>
      <c r="D8786" s="45">
        <v>745</v>
      </c>
      <c r="E8786" s="45">
        <v>4.8797381400000001E-3</v>
      </c>
      <c r="F8786" s="45">
        <v>1.00908812E-3</v>
      </c>
      <c r="G8786" s="45">
        <v>8.2603131999999999E-4</v>
      </c>
      <c r="H8786" s="45">
        <v>3.0446181999999999E-3</v>
      </c>
    </row>
    <row r="8787" spans="1:8" x14ac:dyDescent="0.35">
      <c r="A8787" s="45" t="s">
        <v>165</v>
      </c>
      <c r="B8787" s="45" t="s">
        <v>72</v>
      </c>
      <c r="C8787" s="45" t="s">
        <v>226</v>
      </c>
      <c r="D8787" s="45">
        <v>1664</v>
      </c>
      <c r="E8787" s="45">
        <v>7.5006744499999996E-3</v>
      </c>
      <c r="F8787" s="45">
        <v>7.7934393000000002E-4</v>
      </c>
      <c r="G8787" s="45">
        <v>1.6639468E-3</v>
      </c>
      <c r="H8787" s="45">
        <v>5.0565068399999998E-3</v>
      </c>
    </row>
    <row r="8788" spans="1:8" x14ac:dyDescent="0.35">
      <c r="A8788" s="45" t="s">
        <v>165</v>
      </c>
      <c r="B8788" s="45" t="s">
        <v>72</v>
      </c>
      <c r="C8788" s="45" t="s">
        <v>223</v>
      </c>
      <c r="D8788" s="45">
        <v>2572</v>
      </c>
      <c r="E8788" s="45">
        <v>6.8876178399999996E-3</v>
      </c>
      <c r="F8788" s="45">
        <v>9.6241190999999998E-4</v>
      </c>
      <c r="G8788" s="45">
        <v>1.4222743599999999E-3</v>
      </c>
      <c r="H8788" s="45">
        <v>4.5029310799999996E-3</v>
      </c>
    </row>
    <row r="8789" spans="1:8" x14ac:dyDescent="0.35">
      <c r="A8789" s="45" t="s">
        <v>165</v>
      </c>
      <c r="B8789" s="45" t="s">
        <v>72</v>
      </c>
      <c r="C8789" s="45" t="s">
        <v>224</v>
      </c>
      <c r="D8789" s="45">
        <v>231</v>
      </c>
      <c r="E8789" s="45">
        <v>7.9653176099999997E-3</v>
      </c>
      <c r="F8789" s="45">
        <v>1.2658327E-3</v>
      </c>
      <c r="G8789" s="45">
        <v>1.6980817699999999E-3</v>
      </c>
      <c r="H8789" s="45">
        <v>5.0014026800000002E-3</v>
      </c>
    </row>
    <row r="8790" spans="1:8" x14ac:dyDescent="0.35">
      <c r="A8790" s="45" t="s">
        <v>165</v>
      </c>
      <c r="B8790" s="45" t="s">
        <v>72</v>
      </c>
      <c r="C8790" s="45" t="s">
        <v>222</v>
      </c>
      <c r="D8790" s="45">
        <v>6697</v>
      </c>
      <c r="E8790" s="45">
        <v>5.4877630700000003E-3</v>
      </c>
      <c r="F8790" s="45">
        <v>1.01665695E-3</v>
      </c>
      <c r="G8790" s="45">
        <v>7.7148256999999998E-4</v>
      </c>
      <c r="H8790" s="45">
        <v>3.6996213500000001E-3</v>
      </c>
    </row>
    <row r="8791" spans="1:8" x14ac:dyDescent="0.35">
      <c r="A8791" s="45" t="s">
        <v>165</v>
      </c>
      <c r="B8791" s="45" t="s">
        <v>73</v>
      </c>
      <c r="C8791" s="45" t="s">
        <v>226</v>
      </c>
      <c r="D8791" s="45">
        <v>221</v>
      </c>
      <c r="E8791" s="45">
        <v>7.0550001799999998E-3</v>
      </c>
      <c r="F8791" s="45">
        <v>8.0170076999999998E-4</v>
      </c>
      <c r="G8791" s="45">
        <v>1.7629250299999999E-3</v>
      </c>
      <c r="H8791" s="45">
        <v>4.4895359799999998E-3</v>
      </c>
    </row>
    <row r="8792" spans="1:8" x14ac:dyDescent="0.35">
      <c r="A8792" s="45" t="s">
        <v>165</v>
      </c>
      <c r="B8792" s="45" t="s">
        <v>73</v>
      </c>
      <c r="C8792" s="45" t="s">
        <v>223</v>
      </c>
      <c r="D8792" s="45">
        <v>314</v>
      </c>
      <c r="E8792" s="45">
        <v>6.39589207E-3</v>
      </c>
      <c r="F8792" s="45">
        <v>9.7329092000000004E-4</v>
      </c>
      <c r="G8792" s="45">
        <v>1.41594397E-3</v>
      </c>
      <c r="H8792" s="45">
        <v>4.0066566799999998E-3</v>
      </c>
    </row>
    <row r="8793" spans="1:8" x14ac:dyDescent="0.35">
      <c r="A8793" s="45" t="s">
        <v>165</v>
      </c>
      <c r="B8793" s="45" t="s">
        <v>73</v>
      </c>
      <c r="C8793" s="45" t="s">
        <v>224</v>
      </c>
      <c r="D8793" s="45">
        <v>42</v>
      </c>
      <c r="E8793" s="45">
        <v>6.9538136599999996E-3</v>
      </c>
      <c r="F8793" s="45">
        <v>9.3061041E-4</v>
      </c>
      <c r="G8793" s="45">
        <v>1.56167304E-3</v>
      </c>
      <c r="H8793" s="45">
        <v>4.4615297400000002E-3</v>
      </c>
    </row>
    <row r="8794" spans="1:8" x14ac:dyDescent="0.35">
      <c r="A8794" s="45" t="s">
        <v>165</v>
      </c>
      <c r="B8794" s="45" t="s">
        <v>73</v>
      </c>
      <c r="C8794" s="45" t="s">
        <v>222</v>
      </c>
      <c r="D8794" s="45">
        <v>856</v>
      </c>
      <c r="E8794" s="45">
        <v>5.1927973200000003E-3</v>
      </c>
      <c r="F8794" s="45">
        <v>1.01482701E-3</v>
      </c>
      <c r="G8794" s="45">
        <v>7.4973203999999997E-4</v>
      </c>
      <c r="H8794" s="45">
        <v>3.4282378000000001E-3</v>
      </c>
    </row>
    <row r="8795" spans="1:8" x14ac:dyDescent="0.35">
      <c r="A8795" s="45" t="s">
        <v>166</v>
      </c>
      <c r="B8795" s="45" t="s">
        <v>72</v>
      </c>
      <c r="C8795" s="45" t="s">
        <v>226</v>
      </c>
      <c r="D8795" s="45">
        <v>1624</v>
      </c>
      <c r="E8795" s="45">
        <v>7.4896515199999996E-3</v>
      </c>
      <c r="F8795" s="45">
        <v>7.9556055999999999E-4</v>
      </c>
      <c r="G8795" s="45">
        <v>1.55001345E-3</v>
      </c>
      <c r="H8795" s="45">
        <v>5.1434356100000002E-3</v>
      </c>
    </row>
    <row r="8796" spans="1:8" x14ac:dyDescent="0.35">
      <c r="A8796" s="45" t="s">
        <v>166</v>
      </c>
      <c r="B8796" s="45" t="s">
        <v>72</v>
      </c>
      <c r="C8796" s="45" t="s">
        <v>223</v>
      </c>
      <c r="D8796" s="45">
        <v>2723</v>
      </c>
      <c r="E8796" s="45">
        <v>7.0837964E-3</v>
      </c>
      <c r="F8796" s="45">
        <v>9.3859213000000005E-4</v>
      </c>
      <c r="G8796" s="45">
        <v>1.35225796E-3</v>
      </c>
      <c r="H8796" s="45">
        <v>4.79294583E-3</v>
      </c>
    </row>
    <row r="8797" spans="1:8" x14ac:dyDescent="0.35">
      <c r="A8797" s="45" t="s">
        <v>166</v>
      </c>
      <c r="B8797" s="45" t="s">
        <v>72</v>
      </c>
      <c r="C8797" s="45" t="s">
        <v>224</v>
      </c>
      <c r="D8797" s="45">
        <v>238</v>
      </c>
      <c r="E8797" s="45">
        <v>7.9351946699999995E-3</v>
      </c>
      <c r="F8797" s="45">
        <v>1.0027133299999999E-3</v>
      </c>
      <c r="G8797" s="45">
        <v>1.7594049100000001E-3</v>
      </c>
      <c r="H8797" s="45">
        <v>5.1730759599999997E-3</v>
      </c>
    </row>
    <row r="8798" spans="1:8" x14ac:dyDescent="0.35">
      <c r="A8798" s="45" t="s">
        <v>166</v>
      </c>
      <c r="B8798" s="45" t="s">
        <v>72</v>
      </c>
      <c r="C8798" s="45" t="s">
        <v>222</v>
      </c>
      <c r="D8798" s="45">
        <v>7080</v>
      </c>
      <c r="E8798" s="45">
        <v>5.6053499900000003E-3</v>
      </c>
      <c r="F8798" s="45">
        <v>1.0669888000000001E-3</v>
      </c>
      <c r="G8798" s="45">
        <v>7.5679217000000003E-4</v>
      </c>
      <c r="H8798" s="45">
        <v>3.7804503600000002E-3</v>
      </c>
    </row>
    <row r="8799" spans="1:8" x14ac:dyDescent="0.35">
      <c r="A8799" s="45" t="s">
        <v>166</v>
      </c>
      <c r="B8799" s="45" t="s">
        <v>73</v>
      </c>
      <c r="C8799" s="45" t="s">
        <v>226</v>
      </c>
      <c r="D8799" s="45">
        <v>262</v>
      </c>
      <c r="E8799" s="45">
        <v>7.1731426199999997E-3</v>
      </c>
      <c r="F8799" s="45">
        <v>8.5727641000000001E-4</v>
      </c>
      <c r="G8799" s="45">
        <v>1.4908906999999999E-3</v>
      </c>
      <c r="H8799" s="45">
        <v>4.8242240400000001E-3</v>
      </c>
    </row>
    <row r="8800" spans="1:8" x14ac:dyDescent="0.35">
      <c r="A8800" s="45" t="s">
        <v>166</v>
      </c>
      <c r="B8800" s="45" t="s">
        <v>73</v>
      </c>
      <c r="C8800" s="45" t="s">
        <v>223</v>
      </c>
      <c r="D8800" s="45">
        <v>334</v>
      </c>
      <c r="E8800" s="45">
        <v>6.2962267399999999E-3</v>
      </c>
      <c r="F8800" s="45">
        <v>9.3278697000000004E-4</v>
      </c>
      <c r="G8800" s="45">
        <v>1.2985831399999999E-3</v>
      </c>
      <c r="H8800" s="45">
        <v>4.0648215100000003E-3</v>
      </c>
    </row>
    <row r="8801" spans="1:8" x14ac:dyDescent="0.35">
      <c r="A8801" s="45" t="s">
        <v>166</v>
      </c>
      <c r="B8801" s="45" t="s">
        <v>73</v>
      </c>
      <c r="C8801" s="45" t="s">
        <v>224</v>
      </c>
      <c r="D8801" s="45">
        <v>25</v>
      </c>
      <c r="E8801" s="45">
        <v>7.8333331600000007E-3</v>
      </c>
      <c r="F8801" s="45">
        <v>8.1712943000000001E-4</v>
      </c>
      <c r="G8801" s="45">
        <v>1.9305553499999999E-3</v>
      </c>
      <c r="H8801" s="45">
        <v>5.0856479100000003E-3</v>
      </c>
    </row>
    <row r="8802" spans="1:8" x14ac:dyDescent="0.35">
      <c r="A8802" s="45" t="s">
        <v>166</v>
      </c>
      <c r="B8802" s="45" t="s">
        <v>73</v>
      </c>
      <c r="C8802" s="45" t="s">
        <v>222</v>
      </c>
      <c r="D8802" s="45">
        <v>858</v>
      </c>
      <c r="E8802" s="45">
        <v>5.1529582999999997E-3</v>
      </c>
      <c r="F8802" s="45">
        <v>1.0583125900000001E-3</v>
      </c>
      <c r="G8802" s="45">
        <v>7.4222435999999996E-4</v>
      </c>
      <c r="H8802" s="45">
        <v>3.3514496299999999E-3</v>
      </c>
    </row>
    <row r="8803" spans="1:8" x14ac:dyDescent="0.35">
      <c r="A8803" s="45" t="s">
        <v>171</v>
      </c>
      <c r="B8803" s="45" t="s">
        <v>72</v>
      </c>
      <c r="C8803" s="45" t="s">
        <v>226</v>
      </c>
      <c r="D8803" s="45">
        <v>1635</v>
      </c>
      <c r="E8803" s="45">
        <v>7.4745297200000003E-3</v>
      </c>
      <c r="F8803" s="45">
        <v>7.9250882999999997E-4</v>
      </c>
      <c r="G8803" s="45">
        <v>1.61570511E-3</v>
      </c>
      <c r="H8803" s="45">
        <v>5.0653454900000004E-3</v>
      </c>
    </row>
    <row r="8804" spans="1:8" x14ac:dyDescent="0.35">
      <c r="A8804" s="45" t="s">
        <v>171</v>
      </c>
      <c r="B8804" s="45" t="s">
        <v>72</v>
      </c>
      <c r="C8804" s="45" t="s">
        <v>223</v>
      </c>
      <c r="D8804" s="45">
        <v>2749</v>
      </c>
      <c r="E8804" s="45">
        <v>7.2169043999999998E-3</v>
      </c>
      <c r="F8804" s="45">
        <v>9.7187252000000002E-4</v>
      </c>
      <c r="G8804" s="45">
        <v>1.3545579799999999E-3</v>
      </c>
      <c r="H8804" s="45">
        <v>4.8904691899999998E-3</v>
      </c>
    </row>
    <row r="8805" spans="1:8" x14ac:dyDescent="0.35">
      <c r="A8805" s="45" t="s">
        <v>171</v>
      </c>
      <c r="B8805" s="45" t="s">
        <v>72</v>
      </c>
      <c r="C8805" s="45" t="s">
        <v>224</v>
      </c>
      <c r="D8805" s="45">
        <v>240</v>
      </c>
      <c r="E8805" s="45">
        <v>8.0248840199999994E-3</v>
      </c>
      <c r="F8805" s="45">
        <v>1.06196928E-3</v>
      </c>
      <c r="G8805" s="45">
        <v>1.6806999900000001E-3</v>
      </c>
      <c r="H8805" s="45">
        <v>5.2822142600000002E-3</v>
      </c>
    </row>
    <row r="8806" spans="1:8" x14ac:dyDescent="0.35">
      <c r="A8806" s="45" t="s">
        <v>171</v>
      </c>
      <c r="B8806" s="45" t="s">
        <v>72</v>
      </c>
      <c r="C8806" s="45" t="s">
        <v>222</v>
      </c>
      <c r="D8806" s="45">
        <v>6850</v>
      </c>
      <c r="E8806" s="45">
        <v>5.66448509E-3</v>
      </c>
      <c r="F8806" s="45">
        <v>1.04707498E-3</v>
      </c>
      <c r="G8806" s="45">
        <v>7.3326551E-4</v>
      </c>
      <c r="H8806" s="45">
        <v>3.8826758200000001E-3</v>
      </c>
    </row>
    <row r="8807" spans="1:8" x14ac:dyDescent="0.35">
      <c r="A8807" s="45" t="s">
        <v>171</v>
      </c>
      <c r="B8807" s="45" t="s">
        <v>73</v>
      </c>
      <c r="C8807" s="45" t="s">
        <v>226</v>
      </c>
      <c r="D8807" s="45">
        <v>201</v>
      </c>
      <c r="E8807" s="45">
        <v>7.0271326200000003E-3</v>
      </c>
      <c r="F8807" s="45">
        <v>7.9417702999999996E-4</v>
      </c>
      <c r="G8807" s="45">
        <v>1.52541664E-3</v>
      </c>
      <c r="H8807" s="45">
        <v>4.7065020000000004E-3</v>
      </c>
    </row>
    <row r="8808" spans="1:8" x14ac:dyDescent="0.35">
      <c r="A8808" s="45" t="s">
        <v>171</v>
      </c>
      <c r="B8808" s="45" t="s">
        <v>73</v>
      </c>
      <c r="C8808" s="45" t="s">
        <v>223</v>
      </c>
      <c r="D8808" s="45">
        <v>317</v>
      </c>
      <c r="E8808" s="45">
        <v>6.2351396599999998E-3</v>
      </c>
      <c r="F8808" s="45">
        <v>9.6564996999999998E-4</v>
      </c>
      <c r="G8808" s="45">
        <v>1.34240979E-3</v>
      </c>
      <c r="H8808" s="45">
        <v>3.9270794499999999E-3</v>
      </c>
    </row>
    <row r="8809" spans="1:8" x14ac:dyDescent="0.35">
      <c r="A8809" s="45" t="s">
        <v>171</v>
      </c>
      <c r="B8809" s="45" t="s">
        <v>73</v>
      </c>
      <c r="C8809" s="45" t="s">
        <v>224</v>
      </c>
      <c r="D8809" s="45">
        <v>31</v>
      </c>
      <c r="E8809" s="45">
        <v>8.4740887399999999E-3</v>
      </c>
      <c r="F8809" s="45">
        <v>9.5579425999999998E-4</v>
      </c>
      <c r="G8809" s="45">
        <v>1.9918605900000001E-3</v>
      </c>
      <c r="H8809" s="45">
        <v>5.5264334999999996E-3</v>
      </c>
    </row>
    <row r="8810" spans="1:8" x14ac:dyDescent="0.35">
      <c r="A8810" s="45" t="s">
        <v>171</v>
      </c>
      <c r="B8810" s="45" t="s">
        <v>73</v>
      </c>
      <c r="C8810" s="45" t="s">
        <v>222</v>
      </c>
      <c r="D8810" s="45">
        <v>850</v>
      </c>
      <c r="E8810" s="45">
        <v>5.2989785199999999E-3</v>
      </c>
      <c r="F8810" s="45">
        <v>1.0991419099999999E-3</v>
      </c>
      <c r="G8810" s="45">
        <v>7.7509506000000004E-4</v>
      </c>
      <c r="H8810" s="45">
        <v>3.4238151300000001E-3</v>
      </c>
    </row>
    <row r="8811" spans="1:8" x14ac:dyDescent="0.35">
      <c r="A8811" s="45" t="s">
        <v>173</v>
      </c>
      <c r="B8811" s="45" t="s">
        <v>72</v>
      </c>
      <c r="C8811" s="45" t="s">
        <v>226</v>
      </c>
      <c r="D8811" s="45">
        <v>1584</v>
      </c>
      <c r="E8811" s="45">
        <v>7.4074948399999998E-3</v>
      </c>
      <c r="F8811" s="45">
        <v>7.8803783000000005E-4</v>
      </c>
      <c r="G8811" s="45">
        <v>1.5951029900000001E-3</v>
      </c>
      <c r="H8811" s="45">
        <v>5.0234548000000004E-3</v>
      </c>
    </row>
    <row r="8812" spans="1:8" x14ac:dyDescent="0.35">
      <c r="A8812" s="45" t="s">
        <v>173</v>
      </c>
      <c r="B8812" s="45" t="s">
        <v>72</v>
      </c>
      <c r="C8812" s="45" t="s">
        <v>223</v>
      </c>
      <c r="D8812" s="45">
        <v>2817</v>
      </c>
      <c r="E8812" s="45">
        <v>7.2909884999999997E-3</v>
      </c>
      <c r="F8812" s="45">
        <v>9.4803845000000005E-4</v>
      </c>
      <c r="G8812" s="45">
        <v>1.3727211E-3</v>
      </c>
      <c r="H8812" s="45">
        <v>4.97022847E-3</v>
      </c>
    </row>
    <row r="8813" spans="1:8" x14ac:dyDescent="0.35">
      <c r="A8813" s="45" t="s">
        <v>173</v>
      </c>
      <c r="B8813" s="45" t="s">
        <v>72</v>
      </c>
      <c r="C8813" s="45" t="s">
        <v>224</v>
      </c>
      <c r="D8813" s="45">
        <v>202</v>
      </c>
      <c r="E8813" s="45">
        <v>8.0757812900000003E-3</v>
      </c>
      <c r="F8813" s="45">
        <v>1.0359366899999999E-3</v>
      </c>
      <c r="G8813" s="45">
        <v>1.74086654E-3</v>
      </c>
      <c r="H8813" s="45">
        <v>5.2989775700000002E-3</v>
      </c>
    </row>
    <row r="8814" spans="1:8" x14ac:dyDescent="0.35">
      <c r="A8814" s="45" t="s">
        <v>173</v>
      </c>
      <c r="B8814" s="45" t="s">
        <v>72</v>
      </c>
      <c r="C8814" s="45" t="s">
        <v>222</v>
      </c>
      <c r="D8814" s="45">
        <v>6808</v>
      </c>
      <c r="E8814" s="45">
        <v>5.6176571600000001E-3</v>
      </c>
      <c r="F8814" s="45">
        <v>1.02018774E-3</v>
      </c>
      <c r="G8814" s="45">
        <v>7.2777746999999995E-4</v>
      </c>
      <c r="H8814" s="45">
        <v>3.8682532E-3</v>
      </c>
    </row>
    <row r="8815" spans="1:8" x14ac:dyDescent="0.35">
      <c r="A8815" s="45" t="s">
        <v>173</v>
      </c>
      <c r="B8815" s="45" t="s">
        <v>73</v>
      </c>
      <c r="C8815" s="45" t="s">
        <v>226</v>
      </c>
      <c r="D8815" s="45">
        <v>200</v>
      </c>
      <c r="E8815" s="45">
        <v>6.8021988199999999E-3</v>
      </c>
      <c r="F8815" s="45">
        <v>7.8246504000000004E-4</v>
      </c>
      <c r="G8815" s="45">
        <v>1.518634E-3</v>
      </c>
      <c r="H8815" s="45">
        <v>4.5004048700000004E-3</v>
      </c>
    </row>
    <row r="8816" spans="1:8" x14ac:dyDescent="0.35">
      <c r="A8816" s="45" t="s">
        <v>173</v>
      </c>
      <c r="B8816" s="45" t="s">
        <v>73</v>
      </c>
      <c r="C8816" s="45" t="s">
        <v>223</v>
      </c>
      <c r="D8816" s="45">
        <v>305</v>
      </c>
      <c r="E8816" s="45">
        <v>6.7534530000000004E-3</v>
      </c>
      <c r="F8816" s="45">
        <v>9.6026843000000003E-4</v>
      </c>
      <c r="G8816" s="45">
        <v>1.37147061E-3</v>
      </c>
      <c r="H8816" s="45">
        <v>4.4217134799999997E-3</v>
      </c>
    </row>
    <row r="8817" spans="1:8" x14ac:dyDescent="0.35">
      <c r="A8817" s="45" t="s">
        <v>173</v>
      </c>
      <c r="B8817" s="45" t="s">
        <v>73</v>
      </c>
      <c r="C8817" s="45" t="s">
        <v>224</v>
      </c>
      <c r="D8817" s="45">
        <v>33</v>
      </c>
      <c r="E8817" s="45">
        <v>7.7413016999999997E-3</v>
      </c>
      <c r="F8817" s="45">
        <v>1.02939094E-3</v>
      </c>
      <c r="G8817" s="45">
        <v>1.14828825E-3</v>
      </c>
      <c r="H8817" s="45">
        <v>5.5636220900000003E-3</v>
      </c>
    </row>
    <row r="8818" spans="1:8" x14ac:dyDescent="0.35">
      <c r="A8818" s="45" t="s">
        <v>173</v>
      </c>
      <c r="B8818" s="45" t="s">
        <v>73</v>
      </c>
      <c r="C8818" s="45" t="s">
        <v>222</v>
      </c>
      <c r="D8818" s="45">
        <v>768</v>
      </c>
      <c r="E8818" s="45">
        <v>5.3344724099999999E-3</v>
      </c>
      <c r="F8818" s="45">
        <v>1.0757556899999999E-3</v>
      </c>
      <c r="G8818" s="45">
        <v>7.8730806E-4</v>
      </c>
      <c r="H8818" s="45">
        <v>3.4705793000000002E-3</v>
      </c>
    </row>
    <row r="8819" spans="1:8" x14ac:dyDescent="0.35">
      <c r="A8819" s="45" t="s">
        <v>191</v>
      </c>
      <c r="B8819" s="45" t="s">
        <v>72</v>
      </c>
      <c r="C8819" s="45" t="s">
        <v>226</v>
      </c>
      <c r="D8819" s="45">
        <v>1235</v>
      </c>
      <c r="E8819" s="45">
        <v>7.7732603799999999E-3</v>
      </c>
      <c r="F8819" s="45">
        <v>8.3122445000000003E-4</v>
      </c>
      <c r="G8819" s="45">
        <v>1.5980748099999999E-3</v>
      </c>
      <c r="H8819" s="45">
        <v>5.3430984200000002E-3</v>
      </c>
    </row>
    <row r="8820" spans="1:8" x14ac:dyDescent="0.35">
      <c r="A8820" s="45" t="s">
        <v>191</v>
      </c>
      <c r="B8820" s="45" t="s">
        <v>72</v>
      </c>
      <c r="C8820" s="45" t="s">
        <v>223</v>
      </c>
      <c r="D8820" s="45">
        <v>2370</v>
      </c>
      <c r="E8820" s="45">
        <v>7.5591691600000004E-3</v>
      </c>
      <c r="F8820" s="45">
        <v>9.5557387000000003E-4</v>
      </c>
      <c r="G8820" s="45">
        <v>1.3970100300000001E-3</v>
      </c>
      <c r="H8820" s="45">
        <v>5.2065847699999997E-3</v>
      </c>
    </row>
    <row r="8821" spans="1:8" x14ac:dyDescent="0.35">
      <c r="A8821" s="45" t="s">
        <v>191</v>
      </c>
      <c r="B8821" s="45" t="s">
        <v>72</v>
      </c>
      <c r="C8821" s="45" t="s">
        <v>224</v>
      </c>
      <c r="D8821" s="45">
        <v>179</v>
      </c>
      <c r="E8821" s="45">
        <v>8.0192812800000002E-3</v>
      </c>
      <c r="F8821" s="45">
        <v>1.11389123E-3</v>
      </c>
      <c r="G8821" s="45">
        <v>1.42147711E-3</v>
      </c>
      <c r="H8821" s="45">
        <v>5.4839124299999997E-3</v>
      </c>
    </row>
    <row r="8822" spans="1:8" x14ac:dyDescent="0.35">
      <c r="A8822" s="45" t="s">
        <v>191</v>
      </c>
      <c r="B8822" s="45" t="s">
        <v>72</v>
      </c>
      <c r="C8822" s="45" t="s">
        <v>222</v>
      </c>
      <c r="D8822" s="45">
        <v>5667</v>
      </c>
      <c r="E8822" s="45">
        <v>5.6589009500000002E-3</v>
      </c>
      <c r="F8822" s="45">
        <v>1.0132407999999999E-3</v>
      </c>
      <c r="G8822" s="45">
        <v>7.2617639999999995E-4</v>
      </c>
      <c r="H8822" s="45">
        <v>3.9178493599999996E-3</v>
      </c>
    </row>
    <row r="8823" spans="1:8" x14ac:dyDescent="0.35">
      <c r="A8823" s="45" t="s">
        <v>191</v>
      </c>
      <c r="B8823" s="45" t="s">
        <v>73</v>
      </c>
      <c r="C8823" s="45" t="s">
        <v>226</v>
      </c>
      <c r="D8823" s="45">
        <v>174</v>
      </c>
      <c r="E8823" s="45">
        <v>7.0325135800000001E-3</v>
      </c>
      <c r="F8823" s="45">
        <v>8.0240238000000002E-4</v>
      </c>
      <c r="G8823" s="45">
        <v>1.7991030799999999E-3</v>
      </c>
      <c r="H8823" s="45">
        <v>4.4304754900000003E-3</v>
      </c>
    </row>
    <row r="8824" spans="1:8" x14ac:dyDescent="0.35">
      <c r="A8824" s="45" t="s">
        <v>191</v>
      </c>
      <c r="B8824" s="45" t="s">
        <v>73</v>
      </c>
      <c r="C8824" s="45" t="s">
        <v>223</v>
      </c>
      <c r="D8824" s="45">
        <v>253</v>
      </c>
      <c r="E8824" s="45">
        <v>6.8380816500000002E-3</v>
      </c>
      <c r="F8824" s="45">
        <v>1.0524628099999999E-3</v>
      </c>
      <c r="G8824" s="45">
        <v>1.4237938600000001E-3</v>
      </c>
      <c r="H8824" s="45">
        <v>4.3618245399999998E-3</v>
      </c>
    </row>
    <row r="8825" spans="1:8" x14ac:dyDescent="0.35">
      <c r="A8825" s="45" t="s">
        <v>191</v>
      </c>
      <c r="B8825" s="45" t="s">
        <v>73</v>
      </c>
      <c r="C8825" s="45" t="s">
        <v>224</v>
      </c>
      <c r="D8825" s="45">
        <v>39</v>
      </c>
      <c r="E8825" s="45">
        <v>7.14654538E-3</v>
      </c>
      <c r="F8825" s="45">
        <v>9.1761611999999996E-4</v>
      </c>
      <c r="G8825" s="45">
        <v>1.6369893400000001E-3</v>
      </c>
      <c r="H8825" s="45">
        <v>4.5919394299999998E-3</v>
      </c>
    </row>
    <row r="8826" spans="1:8" x14ac:dyDescent="0.35">
      <c r="A8826" s="45" t="s">
        <v>191</v>
      </c>
      <c r="B8826" s="45" t="s">
        <v>73</v>
      </c>
      <c r="C8826" s="45" t="s">
        <v>222</v>
      </c>
      <c r="D8826" s="45">
        <v>556</v>
      </c>
      <c r="E8826" s="45">
        <v>5.2344163799999998E-3</v>
      </c>
      <c r="F8826" s="45">
        <v>1.09451996E-3</v>
      </c>
      <c r="G8826" s="45">
        <v>6.8759552000000003E-4</v>
      </c>
      <c r="H8826" s="45">
        <v>3.4510722299999999E-3</v>
      </c>
    </row>
    <row r="8827" spans="1:8" x14ac:dyDescent="0.35">
      <c r="A8827" s="45" t="s">
        <v>7</v>
      </c>
      <c r="B8827" s="45" t="s">
        <v>74</v>
      </c>
      <c r="C8827" s="45" t="s">
        <v>226</v>
      </c>
      <c r="D8827" s="45">
        <v>11440</v>
      </c>
      <c r="E8827" s="45">
        <v>6.5894388199999997E-3</v>
      </c>
      <c r="F8827" s="45">
        <v>8.8664769000000002E-4</v>
      </c>
      <c r="G8827" s="45">
        <v>1.82474966E-3</v>
      </c>
      <c r="H8827" s="45">
        <v>3.8780409900000001E-3</v>
      </c>
    </row>
    <row r="8828" spans="1:8" x14ac:dyDescent="0.35">
      <c r="A8828" s="45" t="s">
        <v>7</v>
      </c>
      <c r="B8828" s="45" t="s">
        <v>74</v>
      </c>
      <c r="C8828" s="45" t="s">
        <v>223</v>
      </c>
      <c r="D8828" s="45">
        <v>19308</v>
      </c>
      <c r="E8828" s="45">
        <v>6.0989955E-3</v>
      </c>
      <c r="F8828" s="45">
        <v>7.9758762000000001E-4</v>
      </c>
      <c r="G8828" s="45">
        <v>1.7018813900000001E-3</v>
      </c>
      <c r="H8828" s="45">
        <v>3.59952601E-3</v>
      </c>
    </row>
    <row r="8829" spans="1:8" x14ac:dyDescent="0.35">
      <c r="A8829" s="45" t="s">
        <v>7</v>
      </c>
      <c r="B8829" s="45" t="s">
        <v>74</v>
      </c>
      <c r="C8829" s="45" t="s">
        <v>224</v>
      </c>
      <c r="D8829" s="45">
        <v>1544</v>
      </c>
      <c r="E8829" s="45">
        <v>7.3067112300000004E-3</v>
      </c>
      <c r="F8829" s="45">
        <v>1.12480635E-3</v>
      </c>
      <c r="G8829" s="45">
        <v>1.8500900099999999E-3</v>
      </c>
      <c r="H8829" s="45">
        <v>4.3318143700000001E-3</v>
      </c>
    </row>
    <row r="8830" spans="1:8" x14ac:dyDescent="0.35">
      <c r="A8830" s="45" t="s">
        <v>7</v>
      </c>
      <c r="B8830" s="45" t="s">
        <v>74</v>
      </c>
      <c r="C8830" s="45" t="s">
        <v>222</v>
      </c>
      <c r="D8830" s="45">
        <v>83644</v>
      </c>
      <c r="E8830" s="45">
        <v>5.8251022500000003E-3</v>
      </c>
      <c r="F8830" s="45">
        <v>1.07873476E-3</v>
      </c>
      <c r="G8830" s="45">
        <v>1.0415288800000001E-3</v>
      </c>
      <c r="H8830" s="45">
        <v>3.7048381200000002E-3</v>
      </c>
    </row>
    <row r="8831" spans="1:8" x14ac:dyDescent="0.35">
      <c r="A8831" s="45" t="s">
        <v>58</v>
      </c>
      <c r="B8831" s="45" t="s">
        <v>74</v>
      </c>
      <c r="C8831" s="45" t="s">
        <v>226</v>
      </c>
      <c r="D8831" s="45">
        <v>11565</v>
      </c>
      <c r="E8831" s="45">
        <v>6.5533706000000004E-3</v>
      </c>
      <c r="F8831" s="45">
        <v>8.4225808999999999E-4</v>
      </c>
      <c r="G8831" s="45">
        <v>1.8529284599999999E-3</v>
      </c>
      <c r="H8831" s="45">
        <v>3.8581835800000001E-3</v>
      </c>
    </row>
    <row r="8832" spans="1:8" x14ac:dyDescent="0.35">
      <c r="A8832" s="45" t="s">
        <v>58</v>
      </c>
      <c r="B8832" s="45" t="s">
        <v>74</v>
      </c>
      <c r="C8832" s="45" t="s">
        <v>223</v>
      </c>
      <c r="D8832" s="45">
        <v>21835</v>
      </c>
      <c r="E8832" s="45">
        <v>6.1697832399999998E-3</v>
      </c>
      <c r="F8832" s="45">
        <v>7.9937629E-4</v>
      </c>
      <c r="G8832" s="45">
        <v>1.6069662499999999E-3</v>
      </c>
      <c r="H8832" s="45">
        <v>3.8092382399999999E-3</v>
      </c>
    </row>
    <row r="8833" spans="1:8" x14ac:dyDescent="0.35">
      <c r="A8833" s="45" t="s">
        <v>58</v>
      </c>
      <c r="B8833" s="45" t="s">
        <v>74</v>
      </c>
      <c r="C8833" s="45" t="s">
        <v>224</v>
      </c>
      <c r="D8833" s="45">
        <v>1359</v>
      </c>
      <c r="E8833" s="45">
        <v>7.0000491499999998E-3</v>
      </c>
      <c r="F8833" s="45">
        <v>1.0980804600000001E-3</v>
      </c>
      <c r="G8833" s="45">
        <v>1.85715746E-3</v>
      </c>
      <c r="H8833" s="45">
        <v>4.0448107499999999E-3</v>
      </c>
    </row>
    <row r="8834" spans="1:8" x14ac:dyDescent="0.35">
      <c r="A8834" s="45" t="s">
        <v>58</v>
      </c>
      <c r="B8834" s="45" t="s">
        <v>74</v>
      </c>
      <c r="C8834" s="45" t="s">
        <v>222</v>
      </c>
      <c r="D8834" s="45">
        <v>84472</v>
      </c>
      <c r="E8834" s="45">
        <v>5.8429371399999997E-3</v>
      </c>
      <c r="F8834" s="45">
        <v>1.0584021900000001E-3</v>
      </c>
      <c r="G8834" s="45">
        <v>1.0243797099999999E-3</v>
      </c>
      <c r="H8834" s="45">
        <v>3.77199299E-3</v>
      </c>
    </row>
    <row r="8835" spans="1:8" x14ac:dyDescent="0.35">
      <c r="A8835" s="45" t="s">
        <v>59</v>
      </c>
      <c r="B8835" s="45" t="s">
        <v>74</v>
      </c>
      <c r="C8835" s="45" t="s">
        <v>226</v>
      </c>
      <c r="D8835" s="45">
        <v>6068</v>
      </c>
      <c r="E8835" s="45">
        <v>6.4780860799999998E-3</v>
      </c>
      <c r="F8835" s="45">
        <v>8.1777065999999996E-4</v>
      </c>
      <c r="G8835" s="45">
        <v>1.84710411E-3</v>
      </c>
      <c r="H8835" s="45">
        <v>3.81266723E-3</v>
      </c>
    </row>
    <row r="8836" spans="1:8" x14ac:dyDescent="0.35">
      <c r="A8836" s="45" t="s">
        <v>59</v>
      </c>
      <c r="B8836" s="45" t="s">
        <v>74</v>
      </c>
      <c r="C8836" s="45" t="s">
        <v>223</v>
      </c>
      <c r="D8836" s="45">
        <v>11398</v>
      </c>
      <c r="E8836" s="45">
        <v>6.0657457399999996E-3</v>
      </c>
      <c r="F8836" s="45">
        <v>7.9552492000000005E-4</v>
      </c>
      <c r="G8836" s="45">
        <v>1.56742569E-3</v>
      </c>
      <c r="H8836" s="45">
        <v>3.7027946400000002E-3</v>
      </c>
    </row>
    <row r="8837" spans="1:8" x14ac:dyDescent="0.35">
      <c r="A8837" s="45" t="s">
        <v>59</v>
      </c>
      <c r="B8837" s="45" t="s">
        <v>74</v>
      </c>
      <c r="C8837" s="45" t="s">
        <v>224</v>
      </c>
      <c r="D8837" s="45">
        <v>947</v>
      </c>
      <c r="E8837" s="45">
        <v>7.3070903799999998E-3</v>
      </c>
      <c r="F8837" s="45">
        <v>1.51533571E-3</v>
      </c>
      <c r="G8837" s="45">
        <v>1.8571436600000001E-3</v>
      </c>
      <c r="H8837" s="45">
        <v>3.9346105100000004E-3</v>
      </c>
    </row>
    <row r="8838" spans="1:8" x14ac:dyDescent="0.35">
      <c r="A8838" s="45" t="s">
        <v>59</v>
      </c>
      <c r="B8838" s="45" t="s">
        <v>74</v>
      </c>
      <c r="C8838" s="45" t="s">
        <v>222</v>
      </c>
      <c r="D8838" s="45">
        <v>48087</v>
      </c>
      <c r="E8838" s="45">
        <v>5.6369112800000003E-3</v>
      </c>
      <c r="F8838" s="45">
        <v>1.09131746E-3</v>
      </c>
      <c r="G8838" s="45">
        <v>9.8475810000000011E-4</v>
      </c>
      <c r="H8838" s="45">
        <v>3.56083524E-3</v>
      </c>
    </row>
    <row r="8839" spans="1:8" x14ac:dyDescent="0.35">
      <c r="A8839" s="45" t="s">
        <v>60</v>
      </c>
      <c r="B8839" s="45" t="s">
        <v>74</v>
      </c>
      <c r="C8839" s="45" t="s">
        <v>226</v>
      </c>
      <c r="D8839" s="45">
        <v>8855</v>
      </c>
      <c r="E8839" s="45">
        <v>6.6689002100000002E-3</v>
      </c>
      <c r="F8839" s="45">
        <v>8.7080930000000005E-4</v>
      </c>
      <c r="G8839" s="45">
        <v>1.7154004000000001E-3</v>
      </c>
      <c r="H8839" s="45">
        <v>4.0819685199999997E-3</v>
      </c>
    </row>
    <row r="8840" spans="1:8" x14ac:dyDescent="0.35">
      <c r="A8840" s="45" t="s">
        <v>60</v>
      </c>
      <c r="B8840" s="45" t="s">
        <v>74</v>
      </c>
      <c r="C8840" s="45" t="s">
        <v>223</v>
      </c>
      <c r="D8840" s="45">
        <v>14150</v>
      </c>
      <c r="E8840" s="45">
        <v>6.3258250699999999E-3</v>
      </c>
      <c r="F8840" s="45">
        <v>8.4533250000000002E-4</v>
      </c>
      <c r="G8840" s="45">
        <v>1.5566137499999999E-3</v>
      </c>
      <c r="H8840" s="45">
        <v>3.9238783399999999E-3</v>
      </c>
    </row>
    <row r="8841" spans="1:8" x14ac:dyDescent="0.35">
      <c r="A8841" s="45" t="s">
        <v>60</v>
      </c>
      <c r="B8841" s="45" t="s">
        <v>74</v>
      </c>
      <c r="C8841" s="45" t="s">
        <v>224</v>
      </c>
      <c r="D8841" s="45">
        <v>1061</v>
      </c>
      <c r="E8841" s="45">
        <v>7.6454119999999999E-3</v>
      </c>
      <c r="F8841" s="45">
        <v>1.43529404E-3</v>
      </c>
      <c r="G8841" s="45">
        <v>1.8639056600000001E-3</v>
      </c>
      <c r="H8841" s="45">
        <v>4.3462118300000002E-3</v>
      </c>
    </row>
    <row r="8842" spans="1:8" x14ac:dyDescent="0.35">
      <c r="A8842" s="45" t="s">
        <v>60</v>
      </c>
      <c r="B8842" s="45" t="s">
        <v>74</v>
      </c>
      <c r="C8842" s="45" t="s">
        <v>222</v>
      </c>
      <c r="D8842" s="45">
        <v>60831</v>
      </c>
      <c r="E8842" s="45">
        <v>5.8653417400000001E-3</v>
      </c>
      <c r="F8842" s="45">
        <v>1.1472578000000001E-3</v>
      </c>
      <c r="G8842" s="45">
        <v>9.6466670999999996E-4</v>
      </c>
      <c r="H8842" s="45">
        <v>3.7534167499999999E-3</v>
      </c>
    </row>
    <row r="8843" spans="1:8" x14ac:dyDescent="0.35">
      <c r="A8843" s="45" t="s">
        <v>61</v>
      </c>
      <c r="B8843" s="45" t="s">
        <v>74</v>
      </c>
      <c r="C8843" s="45" t="s">
        <v>226</v>
      </c>
      <c r="D8843" s="45">
        <v>7301</v>
      </c>
      <c r="E8843" s="45">
        <v>6.9084157199999999E-3</v>
      </c>
      <c r="F8843" s="45">
        <v>9.9288917999999999E-4</v>
      </c>
      <c r="G8843" s="45">
        <v>1.66007011E-3</v>
      </c>
      <c r="H8843" s="45">
        <v>4.25475844E-3</v>
      </c>
    </row>
    <row r="8844" spans="1:8" x14ac:dyDescent="0.35">
      <c r="A8844" s="45" t="s">
        <v>61</v>
      </c>
      <c r="B8844" s="45" t="s">
        <v>74</v>
      </c>
      <c r="C8844" s="45" t="s">
        <v>223</v>
      </c>
      <c r="D8844" s="45">
        <v>11945</v>
      </c>
      <c r="E8844" s="45">
        <v>6.4894866799999999E-3</v>
      </c>
      <c r="F8844" s="45">
        <v>8.9486996000000003E-4</v>
      </c>
      <c r="G8844" s="45">
        <v>1.56550543E-3</v>
      </c>
      <c r="H8844" s="45">
        <v>4.02911081E-3</v>
      </c>
    </row>
    <row r="8845" spans="1:8" x14ac:dyDescent="0.35">
      <c r="A8845" s="45" t="s">
        <v>61</v>
      </c>
      <c r="B8845" s="45" t="s">
        <v>74</v>
      </c>
      <c r="C8845" s="45" t="s">
        <v>224</v>
      </c>
      <c r="D8845" s="45">
        <v>1023</v>
      </c>
      <c r="E8845" s="45">
        <v>8.0545936399999997E-3</v>
      </c>
      <c r="F8845" s="45">
        <v>1.66044379E-3</v>
      </c>
      <c r="G8845" s="45">
        <v>1.8212476300000001E-3</v>
      </c>
      <c r="H8845" s="45">
        <v>4.5729017199999996E-3</v>
      </c>
    </row>
    <row r="8846" spans="1:8" x14ac:dyDescent="0.35">
      <c r="A8846" s="45" t="s">
        <v>61</v>
      </c>
      <c r="B8846" s="45" t="s">
        <v>74</v>
      </c>
      <c r="C8846" s="45" t="s">
        <v>222</v>
      </c>
      <c r="D8846" s="45">
        <v>50488</v>
      </c>
      <c r="E8846" s="45">
        <v>6.1165659599999997E-3</v>
      </c>
      <c r="F8846" s="45">
        <v>1.3494208399999999E-3</v>
      </c>
      <c r="G8846" s="45">
        <v>9.7336384999999995E-4</v>
      </c>
      <c r="H8846" s="45">
        <v>3.7937807899999999E-3</v>
      </c>
    </row>
    <row r="8847" spans="1:8" x14ac:dyDescent="0.35">
      <c r="A8847" s="45" t="s">
        <v>63</v>
      </c>
      <c r="B8847" s="45" t="s">
        <v>74</v>
      </c>
      <c r="C8847" s="45" t="s">
        <v>226</v>
      </c>
      <c r="D8847" s="45">
        <v>7655</v>
      </c>
      <c r="E8847" s="45">
        <v>6.8686268400000002E-3</v>
      </c>
      <c r="F8847" s="45">
        <v>9.9918632000000002E-4</v>
      </c>
      <c r="G8847" s="45">
        <v>1.6239580199999999E-3</v>
      </c>
      <c r="H8847" s="45">
        <v>4.2447638299999996E-3</v>
      </c>
    </row>
    <row r="8848" spans="1:8" x14ac:dyDescent="0.35">
      <c r="A8848" s="45" t="s">
        <v>63</v>
      </c>
      <c r="B8848" s="45" t="s">
        <v>74</v>
      </c>
      <c r="C8848" s="45" t="s">
        <v>223</v>
      </c>
      <c r="D8848" s="45">
        <v>13447</v>
      </c>
      <c r="E8848" s="45">
        <v>6.6936938299999998E-3</v>
      </c>
      <c r="F8848" s="45">
        <v>1.03626542E-3</v>
      </c>
      <c r="G8848" s="45">
        <v>1.5720933300000001E-3</v>
      </c>
      <c r="H8848" s="45">
        <v>4.0853346099999997E-3</v>
      </c>
    </row>
    <row r="8849" spans="1:8" x14ac:dyDescent="0.35">
      <c r="A8849" s="45" t="s">
        <v>63</v>
      </c>
      <c r="B8849" s="45" t="s">
        <v>74</v>
      </c>
      <c r="C8849" s="45" t="s">
        <v>224</v>
      </c>
      <c r="D8849" s="45">
        <v>943</v>
      </c>
      <c r="E8849" s="45">
        <v>7.5140162899999998E-3</v>
      </c>
      <c r="F8849" s="45">
        <v>9.9328360999999992E-4</v>
      </c>
      <c r="G8849" s="45">
        <v>1.9059907900000001E-3</v>
      </c>
      <c r="H8849" s="45">
        <v>4.6147414300000003E-3</v>
      </c>
    </row>
    <row r="8850" spans="1:8" x14ac:dyDescent="0.35">
      <c r="A8850" s="45" t="s">
        <v>63</v>
      </c>
      <c r="B8850" s="45" t="s">
        <v>74</v>
      </c>
      <c r="C8850" s="45" t="s">
        <v>222</v>
      </c>
      <c r="D8850" s="45">
        <v>55315</v>
      </c>
      <c r="E8850" s="45">
        <v>6.2709494299999996E-3</v>
      </c>
      <c r="F8850" s="45">
        <v>1.3391658500000001E-3</v>
      </c>
      <c r="G8850" s="45">
        <v>9.8119625999999998E-4</v>
      </c>
      <c r="H8850" s="45">
        <v>3.95058684E-3</v>
      </c>
    </row>
    <row r="8851" spans="1:8" x14ac:dyDescent="0.35">
      <c r="A8851" s="45" t="s">
        <v>64</v>
      </c>
      <c r="B8851" s="45" t="s">
        <v>74</v>
      </c>
      <c r="C8851" s="45" t="s">
        <v>226</v>
      </c>
      <c r="D8851" s="45">
        <v>7580</v>
      </c>
      <c r="E8851" s="45">
        <v>6.79848108E-3</v>
      </c>
      <c r="F8851" s="45">
        <v>8.9736155000000003E-4</v>
      </c>
      <c r="G8851" s="45">
        <v>1.5728721499999999E-3</v>
      </c>
      <c r="H8851" s="45">
        <v>4.3276193499999999E-3</v>
      </c>
    </row>
    <row r="8852" spans="1:8" x14ac:dyDescent="0.35">
      <c r="A8852" s="45" t="s">
        <v>64</v>
      </c>
      <c r="B8852" s="45" t="s">
        <v>74</v>
      </c>
      <c r="C8852" s="45" t="s">
        <v>223</v>
      </c>
      <c r="D8852" s="45">
        <v>13905</v>
      </c>
      <c r="E8852" s="45">
        <v>6.8203365000000004E-3</v>
      </c>
      <c r="F8852" s="45">
        <v>1.1118400300000001E-3</v>
      </c>
      <c r="G8852" s="45">
        <v>1.53110534E-3</v>
      </c>
      <c r="H8852" s="45">
        <v>4.1773906499999996E-3</v>
      </c>
    </row>
    <row r="8853" spans="1:8" x14ac:dyDescent="0.35">
      <c r="A8853" s="45" t="s">
        <v>64</v>
      </c>
      <c r="B8853" s="45" t="s">
        <v>74</v>
      </c>
      <c r="C8853" s="45" t="s">
        <v>224</v>
      </c>
      <c r="D8853" s="45">
        <v>867</v>
      </c>
      <c r="E8853" s="45">
        <v>8.0684910299999996E-3</v>
      </c>
      <c r="F8853" s="45">
        <v>1.77346296E-3</v>
      </c>
      <c r="G8853" s="45">
        <v>1.8107883499999999E-3</v>
      </c>
      <c r="H8853" s="45">
        <v>4.4842392699999999E-3</v>
      </c>
    </row>
    <row r="8854" spans="1:8" x14ac:dyDescent="0.35">
      <c r="A8854" s="45" t="s">
        <v>64</v>
      </c>
      <c r="B8854" s="45" t="s">
        <v>74</v>
      </c>
      <c r="C8854" s="45" t="s">
        <v>222</v>
      </c>
      <c r="D8854" s="45">
        <v>54059</v>
      </c>
      <c r="E8854" s="45">
        <v>6.1433914900000004E-3</v>
      </c>
      <c r="F8854" s="45">
        <v>1.29093347E-3</v>
      </c>
      <c r="G8854" s="45">
        <v>9.4444603999999999E-4</v>
      </c>
      <c r="H8854" s="45">
        <v>3.9080112700000001E-3</v>
      </c>
    </row>
    <row r="8855" spans="1:8" x14ac:dyDescent="0.35">
      <c r="A8855" s="45" t="s">
        <v>65</v>
      </c>
      <c r="B8855" s="45" t="s">
        <v>74</v>
      </c>
      <c r="C8855" s="45" t="s">
        <v>226</v>
      </c>
      <c r="D8855" s="45">
        <v>8570</v>
      </c>
      <c r="E8855" s="45">
        <v>6.7375680899999998E-3</v>
      </c>
      <c r="F8855" s="45">
        <v>8.6781491999999997E-4</v>
      </c>
      <c r="G8855" s="45">
        <v>1.4953228599999999E-3</v>
      </c>
      <c r="H8855" s="45">
        <v>4.37381534E-3</v>
      </c>
    </row>
    <row r="8856" spans="1:8" x14ac:dyDescent="0.35">
      <c r="A8856" s="45" t="s">
        <v>65</v>
      </c>
      <c r="B8856" s="45" t="s">
        <v>74</v>
      </c>
      <c r="C8856" s="45" t="s">
        <v>223</v>
      </c>
      <c r="D8856" s="45">
        <v>14628</v>
      </c>
      <c r="E8856" s="45">
        <v>6.8502525399999998E-3</v>
      </c>
      <c r="F8856" s="45">
        <v>1.13694524E-3</v>
      </c>
      <c r="G8856" s="45">
        <v>1.4788741500000001E-3</v>
      </c>
      <c r="H8856" s="45">
        <v>4.2344326799999997E-3</v>
      </c>
    </row>
    <row r="8857" spans="1:8" x14ac:dyDescent="0.35">
      <c r="A8857" s="45" t="s">
        <v>65</v>
      </c>
      <c r="B8857" s="45" t="s">
        <v>74</v>
      </c>
      <c r="C8857" s="45" t="s">
        <v>224</v>
      </c>
      <c r="D8857" s="45">
        <v>989</v>
      </c>
      <c r="E8857" s="45">
        <v>8.1715886199999997E-3</v>
      </c>
      <c r="F8857" s="45">
        <v>1.7208035999999999E-3</v>
      </c>
      <c r="G8857" s="45">
        <v>1.8685866199999999E-3</v>
      </c>
      <c r="H8857" s="45">
        <v>4.5821979200000003E-3</v>
      </c>
    </row>
    <row r="8858" spans="1:8" x14ac:dyDescent="0.35">
      <c r="A8858" s="45" t="s">
        <v>65</v>
      </c>
      <c r="B8858" s="45" t="s">
        <v>74</v>
      </c>
      <c r="C8858" s="45" t="s">
        <v>222</v>
      </c>
      <c r="D8858" s="45">
        <v>58475</v>
      </c>
      <c r="E8858" s="45">
        <v>6.1590424799999998E-3</v>
      </c>
      <c r="F8858" s="45">
        <v>1.2681257800000001E-3</v>
      </c>
      <c r="G8858" s="45">
        <v>9.2666061E-4</v>
      </c>
      <c r="H8858" s="45">
        <v>3.96425561E-3</v>
      </c>
    </row>
    <row r="8859" spans="1:8" x14ac:dyDescent="0.35">
      <c r="A8859" s="45" t="s">
        <v>66</v>
      </c>
      <c r="B8859" s="45" t="s">
        <v>74</v>
      </c>
      <c r="C8859" s="45" t="s">
        <v>226</v>
      </c>
      <c r="D8859" s="45">
        <v>10327</v>
      </c>
      <c r="E8859" s="45">
        <v>7.2046787500000004E-3</v>
      </c>
      <c r="F8859" s="45">
        <v>8.6284041999999997E-4</v>
      </c>
      <c r="G8859" s="45">
        <v>1.5816098099999999E-3</v>
      </c>
      <c r="H8859" s="45">
        <v>4.7596317799999998E-3</v>
      </c>
    </row>
    <row r="8860" spans="1:8" x14ac:dyDescent="0.35">
      <c r="A8860" s="45" t="s">
        <v>66</v>
      </c>
      <c r="B8860" s="45" t="s">
        <v>74</v>
      </c>
      <c r="C8860" s="45" t="s">
        <v>223</v>
      </c>
      <c r="D8860" s="45">
        <v>17534</v>
      </c>
      <c r="E8860" s="45">
        <v>7.1655206399999999E-3</v>
      </c>
      <c r="F8860" s="45">
        <v>1.1397912600000001E-3</v>
      </c>
      <c r="G8860" s="45">
        <v>1.4550517699999999E-3</v>
      </c>
      <c r="H8860" s="45">
        <v>4.5706764699999999E-3</v>
      </c>
    </row>
    <row r="8861" spans="1:8" x14ac:dyDescent="0.35">
      <c r="A8861" s="45" t="s">
        <v>66</v>
      </c>
      <c r="B8861" s="45" t="s">
        <v>74</v>
      </c>
      <c r="C8861" s="45" t="s">
        <v>224</v>
      </c>
      <c r="D8861" s="45">
        <v>1385</v>
      </c>
      <c r="E8861" s="45">
        <v>8.8997524000000005E-3</v>
      </c>
      <c r="F8861" s="45">
        <v>1.60653974E-3</v>
      </c>
      <c r="G8861" s="45">
        <v>1.9627120200000001E-3</v>
      </c>
      <c r="H8861" s="45">
        <v>5.3305001600000004E-3</v>
      </c>
    </row>
    <row r="8862" spans="1:8" x14ac:dyDescent="0.35">
      <c r="A8862" s="45" t="s">
        <v>66</v>
      </c>
      <c r="B8862" s="45" t="s">
        <v>74</v>
      </c>
      <c r="C8862" s="45" t="s">
        <v>222</v>
      </c>
      <c r="D8862" s="45">
        <v>70065</v>
      </c>
      <c r="E8862" s="45">
        <v>6.5145297500000003E-3</v>
      </c>
      <c r="F8862" s="45">
        <v>1.3033059200000001E-3</v>
      </c>
      <c r="G8862" s="45">
        <v>9.2724143E-4</v>
      </c>
      <c r="H8862" s="45">
        <v>4.2839817599999996E-3</v>
      </c>
    </row>
    <row r="8863" spans="1:8" x14ac:dyDescent="0.35">
      <c r="A8863" s="45" t="s">
        <v>67</v>
      </c>
      <c r="B8863" s="45" t="s">
        <v>74</v>
      </c>
      <c r="C8863" s="45" t="s">
        <v>226</v>
      </c>
      <c r="D8863" s="45">
        <v>8172</v>
      </c>
      <c r="E8863" s="45">
        <v>7.0817411600000001E-3</v>
      </c>
      <c r="F8863" s="45">
        <v>8.6903257000000005E-4</v>
      </c>
      <c r="G8863" s="45">
        <v>1.5764135800000001E-3</v>
      </c>
      <c r="H8863" s="45">
        <v>4.63563737E-3</v>
      </c>
    </row>
    <row r="8864" spans="1:8" x14ac:dyDescent="0.35">
      <c r="A8864" s="45" t="s">
        <v>67</v>
      </c>
      <c r="B8864" s="45" t="s">
        <v>74</v>
      </c>
      <c r="C8864" s="45" t="s">
        <v>223</v>
      </c>
      <c r="D8864" s="45">
        <v>14186</v>
      </c>
      <c r="E8864" s="45">
        <v>6.9870364100000004E-3</v>
      </c>
      <c r="F8864" s="45">
        <v>1.0845091E-3</v>
      </c>
      <c r="G8864" s="45">
        <v>1.4400426899999999E-3</v>
      </c>
      <c r="H8864" s="45">
        <v>4.4624841199999996E-3</v>
      </c>
    </row>
    <row r="8865" spans="1:8" x14ac:dyDescent="0.35">
      <c r="A8865" s="45" t="s">
        <v>67</v>
      </c>
      <c r="B8865" s="45" t="s">
        <v>74</v>
      </c>
      <c r="C8865" s="45" t="s">
        <v>224</v>
      </c>
      <c r="D8865" s="45">
        <v>1108</v>
      </c>
      <c r="E8865" s="45">
        <v>8.3652035900000001E-3</v>
      </c>
      <c r="F8865" s="45">
        <v>1.5557412499999999E-3</v>
      </c>
      <c r="G8865" s="45">
        <v>1.8239923500000001E-3</v>
      </c>
      <c r="H8865" s="45">
        <v>4.98546948E-3</v>
      </c>
    </row>
    <row r="8866" spans="1:8" x14ac:dyDescent="0.35">
      <c r="A8866" s="45" t="s">
        <v>67</v>
      </c>
      <c r="B8866" s="45" t="s">
        <v>74</v>
      </c>
      <c r="C8866" s="45" t="s">
        <v>222</v>
      </c>
      <c r="D8866" s="45">
        <v>51882</v>
      </c>
      <c r="E8866" s="45">
        <v>6.1774986100000002E-3</v>
      </c>
      <c r="F8866" s="45">
        <v>1.2300667099999999E-3</v>
      </c>
      <c r="G8866" s="45">
        <v>8.7127733000000004E-4</v>
      </c>
      <c r="H8866" s="45">
        <v>4.0761540999999998E-3</v>
      </c>
    </row>
    <row r="8867" spans="1:8" x14ac:dyDescent="0.35">
      <c r="A8867" s="45" t="s">
        <v>68</v>
      </c>
      <c r="B8867" s="45" t="s">
        <v>74</v>
      </c>
      <c r="C8867" s="45" t="s">
        <v>226</v>
      </c>
      <c r="D8867" s="45">
        <v>8225</v>
      </c>
      <c r="E8867" s="45">
        <v>7.4197889699999997E-3</v>
      </c>
      <c r="F8867" s="45">
        <v>9.1705762E-4</v>
      </c>
      <c r="G8867" s="45">
        <v>1.6896949700000001E-3</v>
      </c>
      <c r="H8867" s="45">
        <v>4.8123505900000002E-3</v>
      </c>
    </row>
    <row r="8868" spans="1:8" x14ac:dyDescent="0.35">
      <c r="A8868" s="45" t="s">
        <v>68</v>
      </c>
      <c r="B8868" s="45" t="s">
        <v>74</v>
      </c>
      <c r="C8868" s="45" t="s">
        <v>223</v>
      </c>
      <c r="D8868" s="45">
        <v>14508</v>
      </c>
      <c r="E8868" s="45">
        <v>7.1952461200000001E-3</v>
      </c>
      <c r="F8868" s="45">
        <v>1.1558539099999999E-3</v>
      </c>
      <c r="G8868" s="45">
        <v>1.5678799300000001E-3</v>
      </c>
      <c r="H8868" s="45">
        <v>4.4715118100000003E-3</v>
      </c>
    </row>
    <row r="8869" spans="1:8" x14ac:dyDescent="0.35">
      <c r="A8869" s="45" t="s">
        <v>68</v>
      </c>
      <c r="B8869" s="45" t="s">
        <v>74</v>
      </c>
      <c r="C8869" s="45" t="s">
        <v>224</v>
      </c>
      <c r="D8869" s="45">
        <v>1069</v>
      </c>
      <c r="E8869" s="45">
        <v>8.3158907700000007E-3</v>
      </c>
      <c r="F8869" s="45">
        <v>1.49144209E-3</v>
      </c>
      <c r="G8869" s="45">
        <v>1.7178781800000001E-3</v>
      </c>
      <c r="H8869" s="45">
        <v>5.1065700100000003E-3</v>
      </c>
    </row>
    <row r="8870" spans="1:8" x14ac:dyDescent="0.35">
      <c r="A8870" s="45" t="s">
        <v>68</v>
      </c>
      <c r="B8870" s="45" t="s">
        <v>74</v>
      </c>
      <c r="C8870" s="45" t="s">
        <v>222</v>
      </c>
      <c r="D8870" s="45">
        <v>56091</v>
      </c>
      <c r="E8870" s="45">
        <v>6.1799239000000002E-3</v>
      </c>
      <c r="F8870" s="45">
        <v>1.2384620000000001E-3</v>
      </c>
      <c r="G8870" s="45">
        <v>8.9887658999999998E-4</v>
      </c>
      <c r="H8870" s="45">
        <v>4.0425848200000003E-3</v>
      </c>
    </row>
    <row r="8871" spans="1:8" x14ac:dyDescent="0.35">
      <c r="A8871" s="45" t="s">
        <v>165</v>
      </c>
      <c r="B8871" s="45" t="s">
        <v>74</v>
      </c>
      <c r="C8871" s="45" t="s">
        <v>226</v>
      </c>
      <c r="D8871" s="45">
        <v>8908</v>
      </c>
      <c r="E8871" s="45">
        <v>7.1459094900000004E-3</v>
      </c>
      <c r="F8871" s="45">
        <v>8.9576007000000005E-4</v>
      </c>
      <c r="G8871" s="45">
        <v>1.5516377E-3</v>
      </c>
      <c r="H8871" s="45">
        <v>4.6979525399999996E-3</v>
      </c>
    </row>
    <row r="8872" spans="1:8" x14ac:dyDescent="0.35">
      <c r="A8872" s="45" t="s">
        <v>165</v>
      </c>
      <c r="B8872" s="45" t="s">
        <v>74</v>
      </c>
      <c r="C8872" s="45" t="s">
        <v>223</v>
      </c>
      <c r="D8872" s="45">
        <v>13630</v>
      </c>
      <c r="E8872" s="45">
        <v>7.0204874800000004E-3</v>
      </c>
      <c r="F8872" s="45">
        <v>1.1281713800000001E-3</v>
      </c>
      <c r="G8872" s="45">
        <v>1.51497727E-3</v>
      </c>
      <c r="H8872" s="45">
        <v>4.3773366499999999E-3</v>
      </c>
    </row>
    <row r="8873" spans="1:8" x14ac:dyDescent="0.35">
      <c r="A8873" s="45" t="s">
        <v>165</v>
      </c>
      <c r="B8873" s="45" t="s">
        <v>74</v>
      </c>
      <c r="C8873" s="45" t="s">
        <v>224</v>
      </c>
      <c r="D8873" s="45">
        <v>1329</v>
      </c>
      <c r="E8873" s="45">
        <v>8.4844927699999993E-3</v>
      </c>
      <c r="F8873" s="45">
        <v>1.3644428899999999E-3</v>
      </c>
      <c r="G8873" s="45">
        <v>1.86724017E-3</v>
      </c>
      <c r="H8873" s="45">
        <v>5.2528092399999997E-3</v>
      </c>
    </row>
    <row r="8874" spans="1:8" x14ac:dyDescent="0.35">
      <c r="A8874" s="45" t="s">
        <v>165</v>
      </c>
      <c r="B8874" s="45" t="s">
        <v>74</v>
      </c>
      <c r="C8874" s="45" t="s">
        <v>222</v>
      </c>
      <c r="D8874" s="45">
        <v>56304</v>
      </c>
      <c r="E8874" s="45">
        <v>6.0782138499999999E-3</v>
      </c>
      <c r="F8874" s="45">
        <v>1.1784902199999999E-3</v>
      </c>
      <c r="G8874" s="45">
        <v>8.2511320999999996E-4</v>
      </c>
      <c r="H8874" s="45">
        <v>4.0746097400000004E-3</v>
      </c>
    </row>
    <row r="8875" spans="1:8" x14ac:dyDescent="0.35">
      <c r="A8875" s="45" t="s">
        <v>166</v>
      </c>
      <c r="B8875" s="45" t="s">
        <v>74</v>
      </c>
      <c r="C8875" s="45" t="s">
        <v>226</v>
      </c>
      <c r="D8875" s="45">
        <v>12005</v>
      </c>
      <c r="E8875" s="45">
        <v>7.7130504599999998E-3</v>
      </c>
      <c r="F8875" s="45">
        <v>9.840149099999999E-4</v>
      </c>
      <c r="G8875" s="45">
        <v>1.5642418999999999E-3</v>
      </c>
      <c r="H8875" s="45">
        <v>5.16424556E-3</v>
      </c>
    </row>
    <row r="8876" spans="1:8" x14ac:dyDescent="0.35">
      <c r="A8876" s="45" t="s">
        <v>166</v>
      </c>
      <c r="B8876" s="45" t="s">
        <v>74</v>
      </c>
      <c r="C8876" s="45" t="s">
        <v>223</v>
      </c>
      <c r="D8876" s="45">
        <v>19702</v>
      </c>
      <c r="E8876" s="45">
        <v>7.5731821899999996E-3</v>
      </c>
      <c r="F8876" s="45">
        <v>1.1939088000000001E-3</v>
      </c>
      <c r="G8876" s="45">
        <v>1.48323127E-3</v>
      </c>
      <c r="H8876" s="45">
        <v>4.8960181399999997E-3</v>
      </c>
    </row>
    <row r="8877" spans="1:8" x14ac:dyDescent="0.35">
      <c r="A8877" s="45" t="s">
        <v>166</v>
      </c>
      <c r="B8877" s="45" t="s">
        <v>74</v>
      </c>
      <c r="C8877" s="45" t="s">
        <v>224</v>
      </c>
      <c r="D8877" s="45">
        <v>1169</v>
      </c>
      <c r="E8877" s="45">
        <v>8.7362177900000004E-3</v>
      </c>
      <c r="F8877" s="45">
        <v>1.3267708200000001E-3</v>
      </c>
      <c r="G8877" s="45">
        <v>1.85480207E-3</v>
      </c>
      <c r="H8877" s="45">
        <v>5.5546444400000001E-3</v>
      </c>
    </row>
    <row r="8878" spans="1:8" x14ac:dyDescent="0.35">
      <c r="A8878" s="45" t="s">
        <v>166</v>
      </c>
      <c r="B8878" s="45" t="s">
        <v>74</v>
      </c>
      <c r="C8878" s="45" t="s">
        <v>222</v>
      </c>
      <c r="D8878" s="45">
        <v>68684</v>
      </c>
      <c r="E8878" s="45">
        <v>6.3716631899999997E-3</v>
      </c>
      <c r="F8878" s="45">
        <v>1.2567075399999999E-3</v>
      </c>
      <c r="G8878" s="45">
        <v>8.4272595E-4</v>
      </c>
      <c r="H8878" s="45">
        <v>4.2711113099999998E-3</v>
      </c>
    </row>
    <row r="8879" spans="1:8" x14ac:dyDescent="0.35">
      <c r="A8879" s="45" t="s">
        <v>171</v>
      </c>
      <c r="B8879" s="45" t="s">
        <v>74</v>
      </c>
      <c r="C8879" s="45" t="s">
        <v>226</v>
      </c>
      <c r="D8879" s="45">
        <v>7207</v>
      </c>
      <c r="E8879" s="45">
        <v>7.2719662500000002E-3</v>
      </c>
      <c r="F8879" s="45">
        <v>8.6555002999999997E-4</v>
      </c>
      <c r="G8879" s="45">
        <v>1.6200360899999999E-3</v>
      </c>
      <c r="H8879" s="45">
        <v>4.78577259E-3</v>
      </c>
    </row>
    <row r="8880" spans="1:8" x14ac:dyDescent="0.35">
      <c r="A8880" s="45" t="s">
        <v>171</v>
      </c>
      <c r="B8880" s="45" t="s">
        <v>74</v>
      </c>
      <c r="C8880" s="45" t="s">
        <v>223</v>
      </c>
      <c r="D8880" s="45">
        <v>12092</v>
      </c>
      <c r="E8880" s="45">
        <v>7.3687442899999997E-3</v>
      </c>
      <c r="F8880" s="45">
        <v>1.2287247899999999E-3</v>
      </c>
      <c r="G8880" s="45">
        <v>1.46974158E-3</v>
      </c>
      <c r="H8880" s="45">
        <v>4.6702573400000001E-3</v>
      </c>
    </row>
    <row r="8881" spans="1:8" x14ac:dyDescent="0.35">
      <c r="A8881" s="45" t="s">
        <v>171</v>
      </c>
      <c r="B8881" s="45" t="s">
        <v>74</v>
      </c>
      <c r="C8881" s="45" t="s">
        <v>224</v>
      </c>
      <c r="D8881" s="45">
        <v>875</v>
      </c>
      <c r="E8881" s="45">
        <v>8.3948410300000009E-3</v>
      </c>
      <c r="F8881" s="45">
        <v>1.3617722499999999E-3</v>
      </c>
      <c r="G8881" s="45">
        <v>1.87753946E-3</v>
      </c>
      <c r="H8881" s="45">
        <v>5.1555288700000004E-3</v>
      </c>
    </row>
    <row r="8882" spans="1:8" x14ac:dyDescent="0.35">
      <c r="A8882" s="45" t="s">
        <v>171</v>
      </c>
      <c r="B8882" s="45" t="s">
        <v>74</v>
      </c>
      <c r="C8882" s="45" t="s">
        <v>222</v>
      </c>
      <c r="D8882" s="45">
        <v>48730</v>
      </c>
      <c r="E8882" s="45">
        <v>6.1609304600000001E-3</v>
      </c>
      <c r="F8882" s="45">
        <v>1.2365604800000001E-3</v>
      </c>
      <c r="G8882" s="45">
        <v>8.5221690999999998E-4</v>
      </c>
      <c r="H8882" s="45">
        <v>4.0708144199999999E-3</v>
      </c>
    </row>
    <row r="8883" spans="1:8" x14ac:dyDescent="0.35">
      <c r="A8883" s="45" t="s">
        <v>173</v>
      </c>
      <c r="B8883" s="45" t="s">
        <v>74</v>
      </c>
      <c r="C8883" s="45" t="s">
        <v>226</v>
      </c>
      <c r="D8883" s="45">
        <v>7878</v>
      </c>
      <c r="E8883" s="45">
        <v>7.4130149600000004E-3</v>
      </c>
      <c r="F8883" s="45">
        <v>9.1030112000000003E-4</v>
      </c>
      <c r="G8883" s="45">
        <v>1.63674837E-3</v>
      </c>
      <c r="H8883" s="45">
        <v>4.8654052299999997E-3</v>
      </c>
    </row>
    <row r="8884" spans="1:8" x14ac:dyDescent="0.35">
      <c r="A8884" s="45" t="s">
        <v>173</v>
      </c>
      <c r="B8884" s="45" t="s">
        <v>74</v>
      </c>
      <c r="C8884" s="45" t="s">
        <v>223</v>
      </c>
      <c r="D8884" s="45">
        <v>12365</v>
      </c>
      <c r="E8884" s="45">
        <v>7.3081060099999999E-3</v>
      </c>
      <c r="F8884" s="45">
        <v>1.18094096E-3</v>
      </c>
      <c r="G8884" s="45">
        <v>1.45301922E-3</v>
      </c>
      <c r="H8884" s="45">
        <v>4.6741425399999996E-3</v>
      </c>
    </row>
    <row r="8885" spans="1:8" x14ac:dyDescent="0.35">
      <c r="A8885" s="45" t="s">
        <v>173</v>
      </c>
      <c r="B8885" s="45" t="s">
        <v>74</v>
      </c>
      <c r="C8885" s="45" t="s">
        <v>224</v>
      </c>
      <c r="D8885" s="45">
        <v>819</v>
      </c>
      <c r="E8885" s="45">
        <v>8.4546276900000009E-3</v>
      </c>
      <c r="F8885" s="45">
        <v>1.25757449E-3</v>
      </c>
      <c r="G8885" s="45">
        <v>1.85271365E-3</v>
      </c>
      <c r="H8885" s="45">
        <v>5.3443390599999998E-3</v>
      </c>
    </row>
    <row r="8886" spans="1:8" x14ac:dyDescent="0.35">
      <c r="A8886" s="45" t="s">
        <v>173</v>
      </c>
      <c r="B8886" s="45" t="s">
        <v>74</v>
      </c>
      <c r="C8886" s="45" t="s">
        <v>222</v>
      </c>
      <c r="D8886" s="45">
        <v>51866</v>
      </c>
      <c r="E8886" s="45">
        <v>6.1414434399999999E-3</v>
      </c>
      <c r="F8886" s="45">
        <v>1.23679466E-3</v>
      </c>
      <c r="G8886" s="45">
        <v>8.3704479999999995E-4</v>
      </c>
      <c r="H8886" s="45">
        <v>4.0662219599999997E-3</v>
      </c>
    </row>
    <row r="8887" spans="1:8" x14ac:dyDescent="0.35">
      <c r="A8887" s="45" t="s">
        <v>191</v>
      </c>
      <c r="B8887" s="45" t="s">
        <v>74</v>
      </c>
      <c r="C8887" s="45" t="s">
        <v>226</v>
      </c>
      <c r="D8887" s="45">
        <v>9391</v>
      </c>
      <c r="E8887" s="45">
        <v>8.0532111699999995E-3</v>
      </c>
      <c r="F8887" s="45">
        <v>1.094427E-3</v>
      </c>
      <c r="G8887" s="45">
        <v>1.7404269600000001E-3</v>
      </c>
      <c r="H8887" s="45">
        <v>5.3242118699999997E-3</v>
      </c>
    </row>
    <row r="8888" spans="1:8" x14ac:dyDescent="0.35">
      <c r="A8888" s="45" t="s">
        <v>191</v>
      </c>
      <c r="B8888" s="45" t="s">
        <v>74</v>
      </c>
      <c r="C8888" s="45" t="s">
        <v>223</v>
      </c>
      <c r="D8888" s="45">
        <v>15536</v>
      </c>
      <c r="E8888" s="45">
        <v>7.7760365099999998E-3</v>
      </c>
      <c r="F8888" s="45">
        <v>1.22657075E-3</v>
      </c>
      <c r="G8888" s="45">
        <v>1.4608265499999999E-3</v>
      </c>
      <c r="H8888" s="45">
        <v>5.0886186099999998E-3</v>
      </c>
    </row>
    <row r="8889" spans="1:8" x14ac:dyDescent="0.35">
      <c r="A8889" s="45" t="s">
        <v>191</v>
      </c>
      <c r="B8889" s="45" t="s">
        <v>74</v>
      </c>
      <c r="C8889" s="45" t="s">
        <v>224</v>
      </c>
      <c r="D8889" s="45">
        <v>1022</v>
      </c>
      <c r="E8889" s="45">
        <v>9.0418544200000003E-3</v>
      </c>
      <c r="F8889" s="45">
        <v>1.1949832699999999E-3</v>
      </c>
      <c r="G8889" s="45">
        <v>1.9913633700000002E-3</v>
      </c>
      <c r="H8889" s="45">
        <v>5.85550729E-3</v>
      </c>
    </row>
    <row r="8890" spans="1:8" x14ac:dyDescent="0.35">
      <c r="A8890" s="45" t="s">
        <v>191</v>
      </c>
      <c r="B8890" s="45" t="s">
        <v>74</v>
      </c>
      <c r="C8890" s="45" t="s">
        <v>222</v>
      </c>
      <c r="D8890" s="45">
        <v>57666</v>
      </c>
      <c r="E8890" s="45">
        <v>6.5536936600000002E-3</v>
      </c>
      <c r="F8890" s="45">
        <v>1.25111269E-3</v>
      </c>
      <c r="G8890" s="45">
        <v>8.5604389000000004E-4</v>
      </c>
      <c r="H8890" s="45">
        <v>4.4450411099999998E-3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872E-7381-4FBF-8A78-E10E9050B925}">
  <sheetPr codeName="Sheet6"/>
  <dimension ref="A1:H8896"/>
  <sheetViews>
    <sheetView zoomScaleNormal="100" workbookViewId="0"/>
  </sheetViews>
  <sheetFormatPr defaultColWidth="9.1796875" defaultRowHeight="15.5" x14ac:dyDescent="0.35"/>
  <cols>
    <col min="1" max="1" width="29.81640625" style="29" bestFit="1" customWidth="1"/>
    <col min="2" max="2" width="29" style="29" customWidth="1"/>
    <col min="3" max="3" width="29.1796875" style="29" bestFit="1" customWidth="1"/>
    <col min="4" max="4" width="26.7265625" style="47" bestFit="1" customWidth="1"/>
    <col min="5" max="5" width="29.26953125" style="48" bestFit="1" customWidth="1"/>
    <col min="6" max="6" width="27" style="48" bestFit="1" customWidth="1"/>
    <col min="7" max="7" width="27.26953125" style="48" bestFit="1" customWidth="1"/>
    <col min="8" max="8" width="15.81640625" style="48" bestFit="1" customWidth="1"/>
    <col min="9" max="16384" width="9.1796875" style="29"/>
  </cols>
  <sheetData>
    <row r="1" spans="1:8" s="42" customFormat="1" x14ac:dyDescent="0.35">
      <c r="A1" s="40" t="s">
        <v>164</v>
      </c>
      <c r="B1" s="40" t="s">
        <v>1</v>
      </c>
      <c r="C1" s="40" t="s">
        <v>2</v>
      </c>
      <c r="D1" s="41" t="s">
        <v>163</v>
      </c>
      <c r="E1" s="46" t="s">
        <v>3</v>
      </c>
      <c r="F1" s="46" t="s">
        <v>4</v>
      </c>
      <c r="G1" s="46" t="s">
        <v>5</v>
      </c>
      <c r="H1" s="46" t="s">
        <v>6</v>
      </c>
    </row>
    <row r="2" spans="1:8" x14ac:dyDescent="0.35">
      <c r="A2" s="45" t="s">
        <v>237</v>
      </c>
      <c r="B2" s="45" t="s">
        <v>8</v>
      </c>
      <c r="C2" s="45" t="s">
        <v>9</v>
      </c>
      <c r="D2" s="45">
        <v>65044</v>
      </c>
      <c r="E2" s="45">
        <v>5.6628836599999996E-3</v>
      </c>
      <c r="F2" s="45">
        <v>8.4139459E-4</v>
      </c>
      <c r="G2" s="45">
        <v>1.32003604E-3</v>
      </c>
      <c r="H2" s="45">
        <v>3.5014525499999999E-3</v>
      </c>
    </row>
    <row r="3" spans="1:8" x14ac:dyDescent="0.35">
      <c r="A3" s="45" t="s">
        <v>237</v>
      </c>
      <c r="B3" s="45" t="s">
        <v>10</v>
      </c>
      <c r="C3" s="45" t="s">
        <v>9</v>
      </c>
      <c r="D3" s="45">
        <v>26715</v>
      </c>
      <c r="E3" s="45">
        <v>5.1282347800000001E-3</v>
      </c>
      <c r="F3" s="45">
        <v>7.7721086E-4</v>
      </c>
      <c r="G3" s="45">
        <v>1.1611707400000001E-3</v>
      </c>
      <c r="H3" s="45">
        <v>3.1898527000000002E-3</v>
      </c>
    </row>
    <row r="4" spans="1:8" x14ac:dyDescent="0.35">
      <c r="A4" s="45" t="s">
        <v>237</v>
      </c>
      <c r="B4" s="45" t="s">
        <v>11</v>
      </c>
      <c r="C4" s="45" t="s">
        <v>9</v>
      </c>
      <c r="D4" s="45">
        <v>15607</v>
      </c>
      <c r="E4" s="45">
        <v>5.4571523300000003E-3</v>
      </c>
      <c r="F4" s="45">
        <v>8.5989406000000002E-4</v>
      </c>
      <c r="G4" s="45">
        <v>1.26050594E-3</v>
      </c>
      <c r="H4" s="45">
        <v>3.3367518499999999E-3</v>
      </c>
    </row>
    <row r="5" spans="1:8" x14ac:dyDescent="0.35">
      <c r="A5" s="45" t="s">
        <v>237</v>
      </c>
      <c r="B5" s="45" t="s">
        <v>12</v>
      </c>
      <c r="C5" s="45" t="s">
        <v>9</v>
      </c>
      <c r="D5" s="45">
        <v>5872</v>
      </c>
      <c r="E5" s="45">
        <v>6.8368754799999999E-3</v>
      </c>
      <c r="F5" s="45">
        <v>1.0188198600000001E-3</v>
      </c>
      <c r="G5" s="45">
        <v>1.6098978800000001E-3</v>
      </c>
      <c r="H5" s="45">
        <v>4.2081572700000004E-3</v>
      </c>
    </row>
    <row r="6" spans="1:8" x14ac:dyDescent="0.35">
      <c r="A6" s="45" t="s">
        <v>237</v>
      </c>
      <c r="B6" s="45" t="s">
        <v>13</v>
      </c>
      <c r="C6" s="45" t="s">
        <v>9</v>
      </c>
      <c r="D6" s="45">
        <v>16850</v>
      </c>
      <c r="E6" s="45">
        <v>6.2919823999999999E-3</v>
      </c>
      <c r="F6" s="45">
        <v>8.6419019999999999E-4</v>
      </c>
      <c r="G6" s="45">
        <v>1.5260362699999999E-3</v>
      </c>
      <c r="H6" s="45">
        <v>3.9017554500000002E-3</v>
      </c>
    </row>
    <row r="7" spans="1:8" x14ac:dyDescent="0.35">
      <c r="A7" s="45" t="s">
        <v>237</v>
      </c>
      <c r="B7" s="45" t="s">
        <v>8</v>
      </c>
      <c r="C7" s="45" t="s">
        <v>14</v>
      </c>
      <c r="D7" s="45">
        <v>1382</v>
      </c>
      <c r="E7" s="45">
        <v>5.8691189300000002E-3</v>
      </c>
      <c r="F7" s="45">
        <v>1.0443631400000001E-3</v>
      </c>
      <c r="G7" s="45">
        <v>1.3457747999999999E-3</v>
      </c>
      <c r="H7" s="45">
        <v>3.4789805000000002E-3</v>
      </c>
    </row>
    <row r="8" spans="1:8" x14ac:dyDescent="0.35">
      <c r="A8" s="45" t="s">
        <v>237</v>
      </c>
      <c r="B8" s="45" t="s">
        <v>10</v>
      </c>
      <c r="C8" s="45" t="s">
        <v>14</v>
      </c>
      <c r="D8" s="45">
        <v>498</v>
      </c>
      <c r="E8" s="45">
        <v>5.3351133600000001E-3</v>
      </c>
      <c r="F8" s="45">
        <v>9.0981959E-4</v>
      </c>
      <c r="G8" s="45">
        <v>1.2090721600000001E-3</v>
      </c>
      <c r="H8" s="45">
        <v>3.21622111E-3</v>
      </c>
    </row>
    <row r="9" spans="1:8" x14ac:dyDescent="0.35">
      <c r="A9" s="45" t="s">
        <v>237</v>
      </c>
      <c r="B9" s="45" t="s">
        <v>11</v>
      </c>
      <c r="C9" s="45" t="s">
        <v>14</v>
      </c>
      <c r="D9" s="45">
        <v>332</v>
      </c>
      <c r="E9" s="45">
        <v>5.6144715499999998E-3</v>
      </c>
      <c r="F9" s="45">
        <v>1.0712988600000001E-3</v>
      </c>
      <c r="G9" s="45">
        <v>1.3042444999999999E-3</v>
      </c>
      <c r="H9" s="45">
        <v>3.2389277000000002E-3</v>
      </c>
    </row>
    <row r="10" spans="1:8" x14ac:dyDescent="0.35">
      <c r="A10" s="45" t="s">
        <v>237</v>
      </c>
      <c r="B10" s="45" t="s">
        <v>12</v>
      </c>
      <c r="C10" s="45" t="s">
        <v>14</v>
      </c>
      <c r="D10" s="45">
        <v>110</v>
      </c>
      <c r="E10" s="45">
        <v>6.9656984200000003E-3</v>
      </c>
      <c r="F10" s="45">
        <v>1.3710014600000001E-3</v>
      </c>
      <c r="G10" s="45">
        <v>1.53345933E-3</v>
      </c>
      <c r="H10" s="45">
        <v>4.0612371599999999E-3</v>
      </c>
    </row>
    <row r="11" spans="1:8" x14ac:dyDescent="0.35">
      <c r="A11" s="45" t="s">
        <v>237</v>
      </c>
      <c r="B11" s="45" t="s">
        <v>13</v>
      </c>
      <c r="C11" s="45" t="s">
        <v>14</v>
      </c>
      <c r="D11" s="45">
        <v>442</v>
      </c>
      <c r="E11" s="45">
        <v>6.3891505200000002E-3</v>
      </c>
      <c r="F11" s="45">
        <v>1.09443059E-3</v>
      </c>
      <c r="G11" s="45">
        <v>1.48428312E-3</v>
      </c>
      <c r="H11" s="45">
        <v>3.81043632E-3</v>
      </c>
    </row>
    <row r="12" spans="1:8" x14ac:dyDescent="0.35">
      <c r="A12" s="45" t="s">
        <v>237</v>
      </c>
      <c r="B12" s="45" t="s">
        <v>8</v>
      </c>
      <c r="C12" s="45" t="s">
        <v>15</v>
      </c>
      <c r="D12" s="45">
        <v>948</v>
      </c>
      <c r="E12" s="45">
        <v>5.61940806E-3</v>
      </c>
      <c r="F12" s="45">
        <v>6.7394538999999997E-4</v>
      </c>
      <c r="G12" s="45">
        <v>1.71901836E-3</v>
      </c>
      <c r="H12" s="45">
        <v>3.22644384E-3</v>
      </c>
    </row>
    <row r="13" spans="1:8" x14ac:dyDescent="0.35">
      <c r="A13" s="45" t="s">
        <v>237</v>
      </c>
      <c r="B13" s="45" t="s">
        <v>10</v>
      </c>
      <c r="C13" s="45" t="s">
        <v>15</v>
      </c>
      <c r="D13" s="45">
        <v>324</v>
      </c>
      <c r="E13" s="45">
        <v>5.2352320899999999E-3</v>
      </c>
      <c r="F13" s="45">
        <v>6.3478771000000003E-4</v>
      </c>
      <c r="G13" s="45">
        <v>1.60140152E-3</v>
      </c>
      <c r="H13" s="45">
        <v>2.9990424000000001E-3</v>
      </c>
    </row>
    <row r="14" spans="1:8" x14ac:dyDescent="0.35">
      <c r="A14" s="45" t="s">
        <v>237</v>
      </c>
      <c r="B14" s="45" t="s">
        <v>11</v>
      </c>
      <c r="C14" s="45" t="s">
        <v>15</v>
      </c>
      <c r="D14" s="45">
        <v>217</v>
      </c>
      <c r="E14" s="45">
        <v>5.2962853899999997E-3</v>
      </c>
      <c r="F14" s="45">
        <v>6.7401620999999997E-4</v>
      </c>
      <c r="G14" s="45">
        <v>1.59620859E-3</v>
      </c>
      <c r="H14" s="45">
        <v>3.0260601100000001E-3</v>
      </c>
    </row>
    <row r="15" spans="1:8" x14ac:dyDescent="0.35">
      <c r="A15" s="45" t="s">
        <v>237</v>
      </c>
      <c r="B15" s="45" t="s">
        <v>12</v>
      </c>
      <c r="C15" s="45" t="s">
        <v>15</v>
      </c>
      <c r="D15" s="45">
        <v>165</v>
      </c>
      <c r="E15" s="45">
        <v>6.1120929100000002E-3</v>
      </c>
      <c r="F15" s="45">
        <v>7.5820683999999999E-4</v>
      </c>
      <c r="G15" s="45">
        <v>1.8515008999999999E-3</v>
      </c>
      <c r="H15" s="45">
        <v>3.50238472E-3</v>
      </c>
    </row>
    <row r="16" spans="1:8" x14ac:dyDescent="0.35">
      <c r="A16" s="45" t="s">
        <v>237</v>
      </c>
      <c r="B16" s="45" t="s">
        <v>13</v>
      </c>
      <c r="C16" s="45" t="s">
        <v>15</v>
      </c>
      <c r="D16" s="45">
        <v>242</v>
      </c>
      <c r="E16" s="45">
        <v>6.0875801199999999E-3</v>
      </c>
      <c r="F16" s="45">
        <v>6.6885689999999999E-4</v>
      </c>
      <c r="G16" s="45">
        <v>1.8962826699999999E-3</v>
      </c>
      <c r="H16" s="45">
        <v>3.5224400600000001E-3</v>
      </c>
    </row>
    <row r="17" spans="1:8" x14ac:dyDescent="0.35">
      <c r="A17" s="45" t="s">
        <v>237</v>
      </c>
      <c r="B17" s="45" t="s">
        <v>8</v>
      </c>
      <c r="C17" s="45" t="s">
        <v>16</v>
      </c>
      <c r="D17" s="45">
        <v>852</v>
      </c>
      <c r="E17" s="45">
        <v>5.9682552800000002E-3</v>
      </c>
      <c r="F17" s="45">
        <v>9.2684943999999997E-4</v>
      </c>
      <c r="G17" s="45">
        <v>1.1250214899999999E-3</v>
      </c>
      <c r="H17" s="45">
        <v>3.9163838599999999E-3</v>
      </c>
    </row>
    <row r="18" spans="1:8" x14ac:dyDescent="0.35">
      <c r="A18" s="45" t="s">
        <v>237</v>
      </c>
      <c r="B18" s="45" t="s">
        <v>10</v>
      </c>
      <c r="C18" s="45" t="s">
        <v>16</v>
      </c>
      <c r="D18" s="45">
        <v>318</v>
      </c>
      <c r="E18" s="45">
        <v>5.25914255E-3</v>
      </c>
      <c r="F18" s="45">
        <v>7.4299706999999995E-4</v>
      </c>
      <c r="G18" s="45">
        <v>9.7338665000000003E-4</v>
      </c>
      <c r="H18" s="45">
        <v>3.54275832E-3</v>
      </c>
    </row>
    <row r="19" spans="1:8" x14ac:dyDescent="0.35">
      <c r="A19" s="45" t="s">
        <v>237</v>
      </c>
      <c r="B19" s="45" t="s">
        <v>11</v>
      </c>
      <c r="C19" s="45" t="s">
        <v>16</v>
      </c>
      <c r="D19" s="45">
        <v>231</v>
      </c>
      <c r="E19" s="45">
        <v>5.9587439600000004E-3</v>
      </c>
      <c r="F19" s="45">
        <v>9.5288176000000004E-4</v>
      </c>
      <c r="G19" s="45">
        <v>1.1005889999999999E-3</v>
      </c>
      <c r="H19" s="45">
        <v>3.9052727100000002E-3</v>
      </c>
    </row>
    <row r="20" spans="1:8" x14ac:dyDescent="0.35">
      <c r="A20" s="45" t="s">
        <v>237</v>
      </c>
      <c r="B20" s="45" t="s">
        <v>12</v>
      </c>
      <c r="C20" s="45" t="s">
        <v>16</v>
      </c>
      <c r="D20" s="45">
        <v>35</v>
      </c>
      <c r="E20" s="45">
        <v>8.8485446899999997E-3</v>
      </c>
      <c r="F20" s="45">
        <v>2.39649451E-3</v>
      </c>
      <c r="G20" s="45">
        <v>1.4632934199999999E-3</v>
      </c>
      <c r="H20" s="45">
        <v>4.9887563799999998E-3</v>
      </c>
    </row>
    <row r="21" spans="1:8" x14ac:dyDescent="0.35">
      <c r="A21" s="45" t="s">
        <v>237</v>
      </c>
      <c r="B21" s="45" t="s">
        <v>13</v>
      </c>
      <c r="C21" s="45" t="s">
        <v>16</v>
      </c>
      <c r="D21" s="45">
        <v>268</v>
      </c>
      <c r="E21" s="45">
        <v>6.4417061600000004E-3</v>
      </c>
      <c r="F21" s="45">
        <v>9.3063303999999999E-4</v>
      </c>
      <c r="G21" s="45">
        <v>1.2818284699999999E-3</v>
      </c>
      <c r="H21" s="45">
        <v>4.2292441700000002E-3</v>
      </c>
    </row>
    <row r="22" spans="1:8" x14ac:dyDescent="0.35">
      <c r="A22" s="45" t="s">
        <v>237</v>
      </c>
      <c r="B22" s="45" t="s">
        <v>8</v>
      </c>
      <c r="C22" s="45" t="s">
        <v>17</v>
      </c>
      <c r="D22" s="45">
        <v>963</v>
      </c>
      <c r="E22" s="45">
        <v>7.2219695800000002E-3</v>
      </c>
      <c r="F22" s="45">
        <v>1.3021491999999999E-3</v>
      </c>
      <c r="G22" s="45">
        <v>1.35882971E-3</v>
      </c>
      <c r="H22" s="45">
        <v>4.5609901800000002E-3</v>
      </c>
    </row>
    <row r="23" spans="1:8" x14ac:dyDescent="0.35">
      <c r="A23" s="45" t="s">
        <v>237</v>
      </c>
      <c r="B23" s="45" t="s">
        <v>10</v>
      </c>
      <c r="C23" s="45" t="s">
        <v>17</v>
      </c>
      <c r="D23" s="45">
        <v>307</v>
      </c>
      <c r="E23" s="45">
        <v>6.6941501399999997E-3</v>
      </c>
      <c r="F23" s="45">
        <v>1.18994277E-3</v>
      </c>
      <c r="G23" s="45">
        <v>1.2273794200000001E-3</v>
      </c>
      <c r="H23" s="45">
        <v>4.2768274700000003E-3</v>
      </c>
    </row>
    <row r="24" spans="1:8" x14ac:dyDescent="0.35">
      <c r="A24" s="45" t="s">
        <v>237</v>
      </c>
      <c r="B24" s="45" t="s">
        <v>11</v>
      </c>
      <c r="C24" s="45" t="s">
        <v>17</v>
      </c>
      <c r="D24" s="45">
        <v>249</v>
      </c>
      <c r="E24" s="45">
        <v>6.6720583600000001E-3</v>
      </c>
      <c r="F24" s="45">
        <v>1.37299173E-3</v>
      </c>
      <c r="G24" s="45">
        <v>1.1516433899999999E-3</v>
      </c>
      <c r="H24" s="45">
        <v>4.14742276E-3</v>
      </c>
    </row>
    <row r="25" spans="1:8" x14ac:dyDescent="0.35">
      <c r="A25" s="45" t="s">
        <v>237</v>
      </c>
      <c r="B25" s="45" t="s">
        <v>12</v>
      </c>
      <c r="C25" s="45" t="s">
        <v>17</v>
      </c>
      <c r="D25" s="45">
        <v>141</v>
      </c>
      <c r="E25" s="45">
        <v>7.9258599999999998E-3</v>
      </c>
      <c r="F25" s="45">
        <v>1.40423868E-3</v>
      </c>
      <c r="G25" s="45">
        <v>1.5473139100000001E-3</v>
      </c>
      <c r="H25" s="45">
        <v>4.9743069400000001E-3</v>
      </c>
    </row>
    <row r="26" spans="1:8" x14ac:dyDescent="0.35">
      <c r="A26" s="45" t="s">
        <v>237</v>
      </c>
      <c r="B26" s="45" t="s">
        <v>13</v>
      </c>
      <c r="C26" s="45" t="s">
        <v>17</v>
      </c>
      <c r="D26" s="45">
        <v>266</v>
      </c>
      <c r="E26" s="45">
        <v>7.9727963199999995E-3</v>
      </c>
      <c r="F26" s="45">
        <v>1.31122052E-3</v>
      </c>
      <c r="G26" s="45">
        <v>1.6045754200000001E-3</v>
      </c>
      <c r="H26" s="45">
        <v>5.0569998700000004E-3</v>
      </c>
    </row>
    <row r="27" spans="1:8" x14ac:dyDescent="0.35">
      <c r="A27" s="45" t="s">
        <v>237</v>
      </c>
      <c r="B27" s="45" t="s">
        <v>8</v>
      </c>
      <c r="C27" s="45" t="s">
        <v>18</v>
      </c>
      <c r="D27" s="45">
        <v>770</v>
      </c>
      <c r="E27" s="45">
        <v>7.2645800800000002E-3</v>
      </c>
      <c r="F27" s="45">
        <v>7.5429871000000002E-4</v>
      </c>
      <c r="G27" s="45">
        <v>2.0831226500000002E-3</v>
      </c>
      <c r="H27" s="45">
        <v>4.4271582400000004E-3</v>
      </c>
    </row>
    <row r="28" spans="1:8" x14ac:dyDescent="0.35">
      <c r="A28" s="45" t="s">
        <v>237</v>
      </c>
      <c r="B28" s="45" t="s">
        <v>10</v>
      </c>
      <c r="C28" s="45" t="s">
        <v>18</v>
      </c>
      <c r="D28" s="45">
        <v>234</v>
      </c>
      <c r="E28" s="45">
        <v>6.9094252000000004E-3</v>
      </c>
      <c r="F28" s="45">
        <v>7.3910825000000002E-4</v>
      </c>
      <c r="G28" s="45">
        <v>1.92678633E-3</v>
      </c>
      <c r="H28" s="45">
        <v>4.24353014E-3</v>
      </c>
    </row>
    <row r="29" spans="1:8" x14ac:dyDescent="0.35">
      <c r="A29" s="45" t="s">
        <v>237</v>
      </c>
      <c r="B29" s="45" t="s">
        <v>11</v>
      </c>
      <c r="C29" s="45" t="s">
        <v>18</v>
      </c>
      <c r="D29" s="45">
        <v>201</v>
      </c>
      <c r="E29" s="45">
        <v>6.7794129100000001E-3</v>
      </c>
      <c r="F29" s="45">
        <v>7.0532730000000005E-4</v>
      </c>
      <c r="G29" s="45">
        <v>1.8842129400000001E-3</v>
      </c>
      <c r="H29" s="45">
        <v>4.1898721400000002E-3</v>
      </c>
    </row>
    <row r="30" spans="1:8" x14ac:dyDescent="0.35">
      <c r="A30" s="45" t="s">
        <v>237</v>
      </c>
      <c r="B30" s="45" t="s">
        <v>12</v>
      </c>
      <c r="C30" s="45" t="s">
        <v>18</v>
      </c>
      <c r="D30" s="45">
        <v>65</v>
      </c>
      <c r="E30" s="45">
        <v>1.016969345E-2</v>
      </c>
      <c r="F30" s="45">
        <v>1.03169495E-3</v>
      </c>
      <c r="G30" s="45">
        <v>2.62838295E-3</v>
      </c>
      <c r="H30" s="45">
        <v>6.5096151200000002E-3</v>
      </c>
    </row>
    <row r="31" spans="1:8" x14ac:dyDescent="0.35">
      <c r="A31" s="45" t="s">
        <v>237</v>
      </c>
      <c r="B31" s="45" t="s">
        <v>13</v>
      </c>
      <c r="C31" s="45" t="s">
        <v>18</v>
      </c>
      <c r="D31" s="45">
        <v>270</v>
      </c>
      <c r="E31" s="45">
        <v>7.2341818500000002E-3</v>
      </c>
      <c r="F31" s="45">
        <v>7.3713969E-4</v>
      </c>
      <c r="G31" s="45">
        <v>2.2354249800000002E-3</v>
      </c>
      <c r="H31" s="45">
        <v>4.2616167E-3</v>
      </c>
    </row>
    <row r="32" spans="1:8" x14ac:dyDescent="0.35">
      <c r="A32" s="45" t="s">
        <v>237</v>
      </c>
      <c r="B32" s="45" t="s">
        <v>8</v>
      </c>
      <c r="C32" s="45" t="s">
        <v>19</v>
      </c>
      <c r="D32" s="45">
        <v>1091</v>
      </c>
      <c r="E32" s="45">
        <v>6.3145005600000002E-3</v>
      </c>
      <c r="F32" s="45">
        <v>1.0505459E-3</v>
      </c>
      <c r="G32" s="45">
        <v>1.32454698E-3</v>
      </c>
      <c r="H32" s="45">
        <v>3.9394071899999999E-3</v>
      </c>
    </row>
    <row r="33" spans="1:8" x14ac:dyDescent="0.35">
      <c r="A33" s="45" t="s">
        <v>237</v>
      </c>
      <c r="B33" s="45" t="s">
        <v>10</v>
      </c>
      <c r="C33" s="45" t="s">
        <v>19</v>
      </c>
      <c r="D33" s="45">
        <v>383</v>
      </c>
      <c r="E33" s="45">
        <v>5.9180383999999997E-3</v>
      </c>
      <c r="F33" s="45">
        <v>9.5620562999999999E-4</v>
      </c>
      <c r="G33" s="45">
        <v>1.22588459E-3</v>
      </c>
      <c r="H33" s="45">
        <v>3.7359476699999998E-3</v>
      </c>
    </row>
    <row r="34" spans="1:8" x14ac:dyDescent="0.35">
      <c r="A34" s="45" t="s">
        <v>237</v>
      </c>
      <c r="B34" s="45" t="s">
        <v>11</v>
      </c>
      <c r="C34" s="45" t="s">
        <v>19</v>
      </c>
      <c r="D34" s="45">
        <v>240</v>
      </c>
      <c r="E34" s="45">
        <v>5.9508581600000001E-3</v>
      </c>
      <c r="F34" s="45">
        <v>1.11019458E-3</v>
      </c>
      <c r="G34" s="45">
        <v>1.3160201900000001E-3</v>
      </c>
      <c r="H34" s="45">
        <v>3.5246428800000001E-3</v>
      </c>
    </row>
    <row r="35" spans="1:8" x14ac:dyDescent="0.35">
      <c r="A35" s="45" t="s">
        <v>237</v>
      </c>
      <c r="B35" s="45" t="s">
        <v>12</v>
      </c>
      <c r="C35" s="45" t="s">
        <v>19</v>
      </c>
      <c r="D35" s="45">
        <v>81</v>
      </c>
      <c r="E35" s="45">
        <v>7.36296847E-3</v>
      </c>
      <c r="F35" s="45">
        <v>1.15626404E-3</v>
      </c>
      <c r="G35" s="45">
        <v>1.4104650399999999E-3</v>
      </c>
      <c r="H35" s="45">
        <v>4.79623896E-3</v>
      </c>
    </row>
    <row r="36" spans="1:8" x14ac:dyDescent="0.35">
      <c r="A36" s="45" t="s">
        <v>237</v>
      </c>
      <c r="B36" s="45" t="s">
        <v>13</v>
      </c>
      <c r="C36" s="45" t="s">
        <v>19</v>
      </c>
      <c r="D36" s="45">
        <v>387</v>
      </c>
      <c r="E36" s="45">
        <v>6.7129328099999998E-3</v>
      </c>
      <c r="F36" s="45">
        <v>1.0847925800000001E-3</v>
      </c>
      <c r="G36" s="45">
        <v>1.40949468E-3</v>
      </c>
      <c r="H36" s="45">
        <v>4.2186450699999998E-3</v>
      </c>
    </row>
    <row r="37" spans="1:8" x14ac:dyDescent="0.35">
      <c r="A37" s="45" t="s">
        <v>237</v>
      </c>
      <c r="B37" s="45" t="s">
        <v>8</v>
      </c>
      <c r="C37" s="45" t="s">
        <v>20</v>
      </c>
      <c r="D37" s="45">
        <v>540</v>
      </c>
      <c r="E37" s="45">
        <v>4.3110208499999997E-3</v>
      </c>
      <c r="F37" s="45">
        <v>5.8500491000000002E-4</v>
      </c>
      <c r="G37" s="45">
        <v>8.5395209000000002E-4</v>
      </c>
      <c r="H37" s="45">
        <v>2.87206338E-3</v>
      </c>
    </row>
    <row r="38" spans="1:8" x14ac:dyDescent="0.35">
      <c r="A38" s="45" t="s">
        <v>237</v>
      </c>
      <c r="B38" s="45" t="s">
        <v>10</v>
      </c>
      <c r="C38" s="45" t="s">
        <v>20</v>
      </c>
      <c r="D38" s="45">
        <v>218</v>
      </c>
      <c r="E38" s="45">
        <v>4.0309099699999996E-3</v>
      </c>
      <c r="F38" s="45">
        <v>5.3261954999999999E-4</v>
      </c>
      <c r="G38" s="45">
        <v>7.5709284999999997E-4</v>
      </c>
      <c r="H38" s="45">
        <v>2.7411971099999999E-3</v>
      </c>
    </row>
    <row r="39" spans="1:8" x14ac:dyDescent="0.35">
      <c r="A39" s="45" t="s">
        <v>237</v>
      </c>
      <c r="B39" s="45" t="s">
        <v>11</v>
      </c>
      <c r="C39" s="45" t="s">
        <v>20</v>
      </c>
      <c r="D39" s="45">
        <v>115</v>
      </c>
      <c r="E39" s="45">
        <v>4.2268516000000004E-3</v>
      </c>
      <c r="F39" s="45">
        <v>6.1714951000000002E-4</v>
      </c>
      <c r="G39" s="45">
        <v>7.6217769999999997E-4</v>
      </c>
      <c r="H39" s="45">
        <v>2.84752392E-3</v>
      </c>
    </row>
    <row r="40" spans="1:8" x14ac:dyDescent="0.35">
      <c r="A40" s="45" t="s">
        <v>237</v>
      </c>
      <c r="B40" s="45" t="s">
        <v>12</v>
      </c>
      <c r="C40" s="45" t="s">
        <v>20</v>
      </c>
      <c r="D40" s="45">
        <v>51</v>
      </c>
      <c r="E40" s="45">
        <v>4.9555189600000004E-3</v>
      </c>
      <c r="F40" s="45">
        <v>7.1623070999999997E-4</v>
      </c>
      <c r="G40" s="45">
        <v>8.7940247999999997E-4</v>
      </c>
      <c r="H40" s="45">
        <v>3.3598853800000002E-3</v>
      </c>
    </row>
    <row r="41" spans="1:8" x14ac:dyDescent="0.35">
      <c r="A41" s="45" t="s">
        <v>237</v>
      </c>
      <c r="B41" s="45" t="s">
        <v>13</v>
      </c>
      <c r="C41" s="45" t="s">
        <v>20</v>
      </c>
      <c r="D41" s="45">
        <v>156</v>
      </c>
      <c r="E41" s="45">
        <v>4.5538043800000001E-3</v>
      </c>
      <c r="F41" s="45">
        <v>5.9161301000000002E-4</v>
      </c>
      <c r="G41" s="45">
        <v>1.0486405599999999E-3</v>
      </c>
      <c r="H41" s="45">
        <v>2.91355032E-3</v>
      </c>
    </row>
    <row r="42" spans="1:8" x14ac:dyDescent="0.35">
      <c r="A42" s="45" t="s">
        <v>237</v>
      </c>
      <c r="B42" s="45" t="s">
        <v>8</v>
      </c>
      <c r="C42" s="45" t="s">
        <v>21</v>
      </c>
      <c r="D42" s="45">
        <v>585</v>
      </c>
      <c r="E42" s="45">
        <v>7.6558243799999997E-3</v>
      </c>
      <c r="F42" s="45">
        <v>1.2819125400000001E-3</v>
      </c>
      <c r="G42" s="45">
        <v>2.0108022299999999E-3</v>
      </c>
      <c r="H42" s="45">
        <v>4.36310912E-3</v>
      </c>
    </row>
    <row r="43" spans="1:8" x14ac:dyDescent="0.35">
      <c r="A43" s="45" t="s">
        <v>237</v>
      </c>
      <c r="B43" s="45" t="s">
        <v>10</v>
      </c>
      <c r="C43" s="45" t="s">
        <v>21</v>
      </c>
      <c r="D43" s="45">
        <v>227</v>
      </c>
      <c r="E43" s="45">
        <v>7.3139478099999997E-3</v>
      </c>
      <c r="F43" s="45">
        <v>1.1582229600000001E-3</v>
      </c>
      <c r="G43" s="45">
        <v>1.82396165E-3</v>
      </c>
      <c r="H43" s="45">
        <v>4.3317626900000001E-3</v>
      </c>
    </row>
    <row r="44" spans="1:8" x14ac:dyDescent="0.35">
      <c r="A44" s="45" t="s">
        <v>237</v>
      </c>
      <c r="B44" s="45" t="s">
        <v>11</v>
      </c>
      <c r="C44" s="45" t="s">
        <v>21</v>
      </c>
      <c r="D44" s="45">
        <v>132</v>
      </c>
      <c r="E44" s="45">
        <v>7.20249342E-3</v>
      </c>
      <c r="F44" s="45">
        <v>1.2287806000000001E-3</v>
      </c>
      <c r="G44" s="45">
        <v>1.8705279599999999E-3</v>
      </c>
      <c r="H44" s="45">
        <v>4.1031843800000004E-3</v>
      </c>
    </row>
    <row r="45" spans="1:8" x14ac:dyDescent="0.35">
      <c r="A45" s="45" t="s">
        <v>237</v>
      </c>
      <c r="B45" s="45" t="s">
        <v>12</v>
      </c>
      <c r="C45" s="45" t="s">
        <v>21</v>
      </c>
      <c r="D45" s="45">
        <v>58</v>
      </c>
      <c r="E45" s="45">
        <v>8.0310103000000004E-3</v>
      </c>
      <c r="F45" s="45">
        <v>1.57626892E-3</v>
      </c>
      <c r="G45" s="45">
        <v>2.2212242399999998E-3</v>
      </c>
      <c r="H45" s="45">
        <v>4.2335166599999996E-3</v>
      </c>
    </row>
    <row r="46" spans="1:8" x14ac:dyDescent="0.35">
      <c r="A46" s="45" t="s">
        <v>237</v>
      </c>
      <c r="B46" s="45" t="s">
        <v>13</v>
      </c>
      <c r="C46" s="45" t="s">
        <v>21</v>
      </c>
      <c r="D46" s="45">
        <v>168</v>
      </c>
      <c r="E46" s="45">
        <v>8.3444248999999995E-3</v>
      </c>
      <c r="F46" s="45">
        <v>1.3891642100000001E-3</v>
      </c>
      <c r="G46" s="45">
        <v>2.3008292600000002E-3</v>
      </c>
      <c r="H46" s="45">
        <v>4.6544309499999999E-3</v>
      </c>
    </row>
    <row r="47" spans="1:8" x14ac:dyDescent="0.35">
      <c r="A47" s="45" t="s">
        <v>237</v>
      </c>
      <c r="B47" s="45" t="s">
        <v>8</v>
      </c>
      <c r="C47" s="45" t="s">
        <v>22</v>
      </c>
      <c r="D47" s="45">
        <v>592</v>
      </c>
      <c r="E47" s="45">
        <v>6.7458471700000003E-3</v>
      </c>
      <c r="F47" s="45">
        <v>8.8510360999999999E-4</v>
      </c>
      <c r="G47" s="45">
        <v>1.6052573699999999E-3</v>
      </c>
      <c r="H47" s="45">
        <v>4.2554857200000004E-3</v>
      </c>
    </row>
    <row r="48" spans="1:8" x14ac:dyDescent="0.35">
      <c r="A48" s="45" t="s">
        <v>237</v>
      </c>
      <c r="B48" s="45" t="s">
        <v>10</v>
      </c>
      <c r="C48" s="45" t="s">
        <v>22</v>
      </c>
      <c r="D48" s="45">
        <v>202</v>
      </c>
      <c r="E48" s="45">
        <v>5.7578151299999998E-3</v>
      </c>
      <c r="F48" s="45">
        <v>7.4612645999999996E-4</v>
      </c>
      <c r="G48" s="45">
        <v>1.4214908700000001E-3</v>
      </c>
      <c r="H48" s="45">
        <v>3.5901973299999998E-3</v>
      </c>
    </row>
    <row r="49" spans="1:8" x14ac:dyDescent="0.35">
      <c r="A49" s="45" t="s">
        <v>237</v>
      </c>
      <c r="B49" s="45" t="s">
        <v>11</v>
      </c>
      <c r="C49" s="45" t="s">
        <v>22</v>
      </c>
      <c r="D49" s="45">
        <v>139</v>
      </c>
      <c r="E49" s="45">
        <v>6.1477481999999998E-3</v>
      </c>
      <c r="F49" s="45">
        <v>8.2617213000000004E-4</v>
      </c>
      <c r="G49" s="45">
        <v>1.5060449100000001E-3</v>
      </c>
      <c r="H49" s="45">
        <v>3.81553068E-3</v>
      </c>
    </row>
    <row r="50" spans="1:8" x14ac:dyDescent="0.35">
      <c r="A50" s="45" t="s">
        <v>237</v>
      </c>
      <c r="B50" s="45" t="s">
        <v>12</v>
      </c>
      <c r="C50" s="45" t="s">
        <v>22</v>
      </c>
      <c r="D50" s="45">
        <v>73</v>
      </c>
      <c r="E50" s="45">
        <v>7.4265915700000001E-3</v>
      </c>
      <c r="F50" s="45">
        <v>1.00044369E-3</v>
      </c>
      <c r="G50" s="45">
        <v>1.73531811E-3</v>
      </c>
      <c r="H50" s="45">
        <v>4.6908293000000002E-3</v>
      </c>
    </row>
    <row r="51" spans="1:8" x14ac:dyDescent="0.35">
      <c r="A51" s="45" t="s">
        <v>237</v>
      </c>
      <c r="B51" s="45" t="s">
        <v>13</v>
      </c>
      <c r="C51" s="45" t="s">
        <v>22</v>
      </c>
      <c r="D51" s="45">
        <v>178</v>
      </c>
      <c r="E51" s="45">
        <v>8.0549701199999994E-3</v>
      </c>
      <c r="F51" s="45">
        <v>1.04153639E-3</v>
      </c>
      <c r="G51" s="45">
        <v>1.8379367399999999E-3</v>
      </c>
      <c r="H51" s="45">
        <v>5.1754965300000004E-3</v>
      </c>
    </row>
    <row r="52" spans="1:8" x14ac:dyDescent="0.35">
      <c r="A52" s="45" t="s">
        <v>237</v>
      </c>
      <c r="B52" s="45" t="s">
        <v>8</v>
      </c>
      <c r="C52" s="45" t="s">
        <v>23</v>
      </c>
      <c r="D52" s="45">
        <v>1110</v>
      </c>
      <c r="E52" s="45">
        <v>6.1288994899999999E-3</v>
      </c>
      <c r="F52" s="45">
        <v>4.2718736999999997E-4</v>
      </c>
      <c r="G52" s="45">
        <v>1.3481395600000001E-3</v>
      </c>
      <c r="H52" s="45">
        <v>4.3535720799999997E-3</v>
      </c>
    </row>
    <row r="53" spans="1:8" x14ac:dyDescent="0.35">
      <c r="A53" s="45" t="s">
        <v>237</v>
      </c>
      <c r="B53" s="45" t="s">
        <v>10</v>
      </c>
      <c r="C53" s="45" t="s">
        <v>23</v>
      </c>
      <c r="D53" s="45">
        <v>421</v>
      </c>
      <c r="E53" s="45">
        <v>5.6861966300000002E-3</v>
      </c>
      <c r="F53" s="45">
        <v>3.3955176E-4</v>
      </c>
      <c r="G53" s="45">
        <v>1.2762544799999999E-3</v>
      </c>
      <c r="H53" s="45">
        <v>4.0703899300000004E-3</v>
      </c>
    </row>
    <row r="54" spans="1:8" x14ac:dyDescent="0.35">
      <c r="A54" s="45" t="s">
        <v>237</v>
      </c>
      <c r="B54" s="45" t="s">
        <v>11</v>
      </c>
      <c r="C54" s="45" t="s">
        <v>23</v>
      </c>
      <c r="D54" s="45">
        <v>282</v>
      </c>
      <c r="E54" s="45">
        <v>5.78490258E-3</v>
      </c>
      <c r="F54" s="45">
        <v>4.4527325999999998E-4</v>
      </c>
      <c r="G54" s="45">
        <v>1.2095725999999999E-3</v>
      </c>
      <c r="H54" s="45">
        <v>4.1300562399999999E-3</v>
      </c>
    </row>
    <row r="55" spans="1:8" x14ac:dyDescent="0.35">
      <c r="A55" s="45" t="s">
        <v>237</v>
      </c>
      <c r="B55" s="45" t="s">
        <v>12</v>
      </c>
      <c r="C55" s="45" t="s">
        <v>23</v>
      </c>
      <c r="D55" s="45">
        <v>127</v>
      </c>
      <c r="E55" s="45">
        <v>6.7742050599999999E-3</v>
      </c>
      <c r="F55" s="45">
        <v>4.5166207999999998E-4</v>
      </c>
      <c r="G55" s="45">
        <v>1.74686473E-3</v>
      </c>
      <c r="H55" s="45">
        <v>4.5756777599999998E-3</v>
      </c>
    </row>
    <row r="56" spans="1:8" x14ac:dyDescent="0.35">
      <c r="A56" s="45" t="s">
        <v>237</v>
      </c>
      <c r="B56" s="45" t="s">
        <v>13</v>
      </c>
      <c r="C56" s="45" t="s">
        <v>23</v>
      </c>
      <c r="D56" s="45">
        <v>280</v>
      </c>
      <c r="E56" s="45">
        <v>6.84829672E-3</v>
      </c>
      <c r="F56" s="45">
        <v>5.2963767000000004E-4</v>
      </c>
      <c r="G56" s="45">
        <v>1.4149302999999999E-3</v>
      </c>
      <c r="H56" s="45">
        <v>4.9037282600000003E-3</v>
      </c>
    </row>
    <row r="57" spans="1:8" x14ac:dyDescent="0.35">
      <c r="A57" s="45" t="s">
        <v>237</v>
      </c>
      <c r="B57" s="45" t="s">
        <v>8</v>
      </c>
      <c r="C57" s="45" t="s">
        <v>24</v>
      </c>
      <c r="D57" s="45">
        <v>2086</v>
      </c>
      <c r="E57" s="45">
        <v>6.9938753800000003E-3</v>
      </c>
      <c r="F57" s="45">
        <v>1.1101343499999999E-3</v>
      </c>
      <c r="G57" s="45">
        <v>2.1043339899999998E-3</v>
      </c>
      <c r="H57" s="45">
        <v>3.7794065599999998E-3</v>
      </c>
    </row>
    <row r="58" spans="1:8" x14ac:dyDescent="0.35">
      <c r="A58" s="45" t="s">
        <v>237</v>
      </c>
      <c r="B58" s="45" t="s">
        <v>10</v>
      </c>
      <c r="C58" s="45" t="s">
        <v>24</v>
      </c>
      <c r="D58" s="45">
        <v>888</v>
      </c>
      <c r="E58" s="45">
        <v>6.3367922799999997E-3</v>
      </c>
      <c r="F58" s="45">
        <v>1.0121577600000001E-3</v>
      </c>
      <c r="G58" s="45">
        <v>1.9635518500000001E-3</v>
      </c>
      <c r="H58" s="45">
        <v>3.3610821900000002E-3</v>
      </c>
    </row>
    <row r="59" spans="1:8" x14ac:dyDescent="0.35">
      <c r="A59" s="45" t="s">
        <v>237</v>
      </c>
      <c r="B59" s="45" t="s">
        <v>11</v>
      </c>
      <c r="C59" s="45" t="s">
        <v>24</v>
      </c>
      <c r="D59" s="45">
        <v>470</v>
      </c>
      <c r="E59" s="45">
        <v>6.936958E-3</v>
      </c>
      <c r="F59" s="45">
        <v>1.07966387E-3</v>
      </c>
      <c r="G59" s="45">
        <v>1.9808902299999999E-3</v>
      </c>
      <c r="H59" s="45">
        <v>3.8764034300000001E-3</v>
      </c>
    </row>
    <row r="60" spans="1:8" x14ac:dyDescent="0.35">
      <c r="A60" s="45" t="s">
        <v>237</v>
      </c>
      <c r="B60" s="45" t="s">
        <v>12</v>
      </c>
      <c r="C60" s="45" t="s">
        <v>24</v>
      </c>
      <c r="D60" s="45">
        <v>166</v>
      </c>
      <c r="E60" s="45">
        <v>8.2645858900000004E-3</v>
      </c>
      <c r="F60" s="45">
        <v>1.58362592E-3</v>
      </c>
      <c r="G60" s="45">
        <v>2.37031436E-3</v>
      </c>
      <c r="H60" s="45">
        <v>4.3106451099999997E-3</v>
      </c>
    </row>
    <row r="61" spans="1:8" x14ac:dyDescent="0.35">
      <c r="A61" s="45" t="s">
        <v>237</v>
      </c>
      <c r="B61" s="45" t="s">
        <v>13</v>
      </c>
      <c r="C61" s="45" t="s">
        <v>24</v>
      </c>
      <c r="D61" s="45">
        <v>562</v>
      </c>
      <c r="E61" s="45">
        <v>7.7043789600000001E-3</v>
      </c>
      <c r="F61" s="45">
        <v>1.15056981E-3</v>
      </c>
      <c r="G61" s="45">
        <v>2.3514520800000001E-3</v>
      </c>
      <c r="H61" s="45">
        <v>4.2023565800000003E-3</v>
      </c>
    </row>
    <row r="62" spans="1:8" x14ac:dyDescent="0.35">
      <c r="A62" s="45" t="s">
        <v>237</v>
      </c>
      <c r="B62" s="45" t="s">
        <v>8</v>
      </c>
      <c r="C62" s="45" t="s">
        <v>25</v>
      </c>
      <c r="D62" s="45">
        <v>1581</v>
      </c>
      <c r="E62" s="45">
        <v>6.5220600400000004E-3</v>
      </c>
      <c r="F62" s="45">
        <v>8.0693454000000005E-4</v>
      </c>
      <c r="G62" s="45">
        <v>1.9600154E-3</v>
      </c>
      <c r="H62" s="45">
        <v>3.7551096200000001E-3</v>
      </c>
    </row>
    <row r="63" spans="1:8" x14ac:dyDescent="0.35">
      <c r="A63" s="45" t="s">
        <v>237</v>
      </c>
      <c r="B63" s="45" t="s">
        <v>10</v>
      </c>
      <c r="C63" s="45" t="s">
        <v>25</v>
      </c>
      <c r="D63" s="45">
        <v>631</v>
      </c>
      <c r="E63" s="45">
        <v>5.9299793499999996E-3</v>
      </c>
      <c r="F63" s="45">
        <v>6.5352224000000004E-4</v>
      </c>
      <c r="G63" s="45">
        <v>1.7832142299999999E-3</v>
      </c>
      <c r="H63" s="45">
        <v>3.4932424099999998E-3</v>
      </c>
    </row>
    <row r="64" spans="1:8" x14ac:dyDescent="0.35">
      <c r="A64" s="45" t="s">
        <v>237</v>
      </c>
      <c r="B64" s="45" t="s">
        <v>11</v>
      </c>
      <c r="C64" s="45" t="s">
        <v>25</v>
      </c>
      <c r="D64" s="45">
        <v>350</v>
      </c>
      <c r="E64" s="45">
        <v>6.3209984300000004E-3</v>
      </c>
      <c r="F64" s="45">
        <v>7.5737408999999997E-4</v>
      </c>
      <c r="G64" s="45">
        <v>1.97893495E-3</v>
      </c>
      <c r="H64" s="45">
        <v>3.5846889100000002E-3</v>
      </c>
    </row>
    <row r="65" spans="1:8" x14ac:dyDescent="0.35">
      <c r="A65" s="45" t="s">
        <v>237</v>
      </c>
      <c r="B65" s="45" t="s">
        <v>12</v>
      </c>
      <c r="C65" s="45" t="s">
        <v>25</v>
      </c>
      <c r="D65" s="45">
        <v>188</v>
      </c>
      <c r="E65" s="45">
        <v>7.7541984200000004E-3</v>
      </c>
      <c r="F65" s="45">
        <v>1.20881328E-3</v>
      </c>
      <c r="G65" s="45">
        <v>2.2122485799999998E-3</v>
      </c>
      <c r="H65" s="45">
        <v>4.3331360700000002E-3</v>
      </c>
    </row>
    <row r="66" spans="1:8" x14ac:dyDescent="0.35">
      <c r="A66" s="45" t="s">
        <v>237</v>
      </c>
      <c r="B66" s="45" t="s">
        <v>13</v>
      </c>
      <c r="C66" s="45" t="s">
        <v>25</v>
      </c>
      <c r="D66" s="45">
        <v>412</v>
      </c>
      <c r="E66" s="45">
        <v>7.0374300699999996E-3</v>
      </c>
      <c r="F66" s="45">
        <v>9.0061442000000005E-4</v>
      </c>
      <c r="G66" s="45">
        <v>2.0996267000000001E-3</v>
      </c>
      <c r="H66" s="45">
        <v>4.0371885000000003E-3</v>
      </c>
    </row>
    <row r="67" spans="1:8" x14ac:dyDescent="0.35">
      <c r="A67" s="45" t="s">
        <v>237</v>
      </c>
      <c r="B67" s="45" t="s">
        <v>8</v>
      </c>
      <c r="C67" s="45" t="s">
        <v>26</v>
      </c>
      <c r="D67" s="45">
        <v>747</v>
      </c>
      <c r="E67" s="45">
        <v>6.0342137900000004E-3</v>
      </c>
      <c r="F67" s="45">
        <v>6.7372864E-4</v>
      </c>
      <c r="G67" s="45">
        <v>1.28763487E-3</v>
      </c>
      <c r="H67" s="45">
        <v>4.0728498000000002E-3</v>
      </c>
    </row>
    <row r="68" spans="1:8" x14ac:dyDescent="0.35">
      <c r="A68" s="45" t="s">
        <v>237</v>
      </c>
      <c r="B68" s="45" t="s">
        <v>10</v>
      </c>
      <c r="C68" s="45" t="s">
        <v>26</v>
      </c>
      <c r="D68" s="45">
        <v>231</v>
      </c>
      <c r="E68" s="45">
        <v>5.4834553500000003E-3</v>
      </c>
      <c r="F68" s="45">
        <v>5.2388944999999998E-4</v>
      </c>
      <c r="G68" s="45">
        <v>1.18301043E-3</v>
      </c>
      <c r="H68" s="45">
        <v>3.7765549800000001E-3</v>
      </c>
    </row>
    <row r="69" spans="1:8" x14ac:dyDescent="0.35">
      <c r="A69" s="45" t="s">
        <v>237</v>
      </c>
      <c r="B69" s="45" t="s">
        <v>11</v>
      </c>
      <c r="C69" s="45" t="s">
        <v>26</v>
      </c>
      <c r="D69" s="45">
        <v>223</v>
      </c>
      <c r="E69" s="45">
        <v>5.72859552E-3</v>
      </c>
      <c r="F69" s="45">
        <v>6.9563795000000003E-4</v>
      </c>
      <c r="G69" s="45">
        <v>1.2835282400000001E-3</v>
      </c>
      <c r="H69" s="45">
        <v>3.7494288400000001E-3</v>
      </c>
    </row>
    <row r="70" spans="1:8" x14ac:dyDescent="0.35">
      <c r="A70" s="45" t="s">
        <v>237</v>
      </c>
      <c r="B70" s="45" t="s">
        <v>12</v>
      </c>
      <c r="C70" s="45" t="s">
        <v>26</v>
      </c>
      <c r="D70" s="45">
        <v>87</v>
      </c>
      <c r="E70" s="45">
        <v>7.0246645500000003E-3</v>
      </c>
      <c r="F70" s="45">
        <v>8.3253489999999999E-4</v>
      </c>
      <c r="G70" s="45">
        <v>1.4661821800000001E-3</v>
      </c>
      <c r="H70" s="45">
        <v>4.7259469700000004E-3</v>
      </c>
    </row>
    <row r="71" spans="1:8" x14ac:dyDescent="0.35">
      <c r="A71" s="45" t="s">
        <v>237</v>
      </c>
      <c r="B71" s="45" t="s">
        <v>13</v>
      </c>
      <c r="C71" s="45" t="s">
        <v>26</v>
      </c>
      <c r="D71" s="45">
        <v>206</v>
      </c>
      <c r="E71" s="45">
        <v>6.5643538700000002E-3</v>
      </c>
      <c r="F71" s="45">
        <v>7.5096615999999995E-4</v>
      </c>
      <c r="G71" s="45">
        <v>1.33399607E-3</v>
      </c>
      <c r="H71" s="45">
        <v>4.4793911600000003E-3</v>
      </c>
    </row>
    <row r="72" spans="1:8" x14ac:dyDescent="0.35">
      <c r="A72" s="45" t="s">
        <v>237</v>
      </c>
      <c r="B72" s="45" t="s">
        <v>8</v>
      </c>
      <c r="C72" s="45" t="s">
        <v>27</v>
      </c>
      <c r="D72" s="45">
        <v>957</v>
      </c>
      <c r="E72" s="45">
        <v>5.16295595E-3</v>
      </c>
      <c r="F72" s="45">
        <v>4.2255626999999999E-4</v>
      </c>
      <c r="G72" s="45">
        <v>1.4080941200000001E-3</v>
      </c>
      <c r="H72" s="45">
        <v>3.3323050899999999E-3</v>
      </c>
    </row>
    <row r="73" spans="1:8" x14ac:dyDescent="0.35">
      <c r="A73" s="45" t="s">
        <v>237</v>
      </c>
      <c r="B73" s="45" t="s">
        <v>10</v>
      </c>
      <c r="C73" s="45" t="s">
        <v>27</v>
      </c>
      <c r="D73" s="45">
        <v>419</v>
      </c>
      <c r="E73" s="45">
        <v>4.6751798599999998E-3</v>
      </c>
      <c r="F73" s="45">
        <v>3.1075950999999999E-4</v>
      </c>
      <c r="G73" s="45">
        <v>1.2474032000000001E-3</v>
      </c>
      <c r="H73" s="45">
        <v>3.1170166800000001E-3</v>
      </c>
    </row>
    <row r="74" spans="1:8" x14ac:dyDescent="0.35">
      <c r="A74" s="45" t="s">
        <v>237</v>
      </c>
      <c r="B74" s="45" t="s">
        <v>11</v>
      </c>
      <c r="C74" s="45" t="s">
        <v>27</v>
      </c>
      <c r="D74" s="45">
        <v>220</v>
      </c>
      <c r="E74" s="45">
        <v>4.6695599599999998E-3</v>
      </c>
      <c r="F74" s="45">
        <v>3.7499977000000001E-4</v>
      </c>
      <c r="G74" s="45">
        <v>1.2369000099999999E-3</v>
      </c>
      <c r="H74" s="45">
        <v>3.0576596800000002E-3</v>
      </c>
    </row>
    <row r="75" spans="1:8" x14ac:dyDescent="0.35">
      <c r="A75" s="45" t="s">
        <v>237</v>
      </c>
      <c r="B75" s="45" t="s">
        <v>12</v>
      </c>
      <c r="C75" s="45" t="s">
        <v>27</v>
      </c>
      <c r="D75" s="45">
        <v>92</v>
      </c>
      <c r="E75" s="45">
        <v>6.4919230799999998E-3</v>
      </c>
      <c r="F75" s="45">
        <v>8.1383330000000002E-4</v>
      </c>
      <c r="G75" s="45">
        <v>1.7320850699999999E-3</v>
      </c>
      <c r="H75" s="45">
        <v>3.9460041599999997E-3</v>
      </c>
    </row>
    <row r="76" spans="1:8" x14ac:dyDescent="0.35">
      <c r="A76" s="45" t="s">
        <v>237</v>
      </c>
      <c r="B76" s="45" t="s">
        <v>13</v>
      </c>
      <c r="C76" s="45" t="s">
        <v>27</v>
      </c>
      <c r="D76" s="45">
        <v>226</v>
      </c>
      <c r="E76" s="45">
        <v>6.0065857099999998E-3</v>
      </c>
      <c r="F76" s="45">
        <v>5.1683850999999996E-4</v>
      </c>
      <c r="G76" s="45">
        <v>1.7407712300000001E-3</v>
      </c>
      <c r="H76" s="45">
        <v>3.74897552E-3</v>
      </c>
    </row>
    <row r="77" spans="1:8" x14ac:dyDescent="0.35">
      <c r="A77" s="45" t="s">
        <v>237</v>
      </c>
      <c r="B77" s="45" t="s">
        <v>8</v>
      </c>
      <c r="C77" s="45" t="s">
        <v>28</v>
      </c>
      <c r="D77" s="45">
        <v>2011</v>
      </c>
      <c r="E77" s="45">
        <v>6.2304199499999997E-3</v>
      </c>
      <c r="F77" s="45">
        <v>7.5670592999999996E-4</v>
      </c>
      <c r="G77" s="45">
        <v>2.0107864999999998E-3</v>
      </c>
      <c r="H77" s="45">
        <v>3.46292704E-3</v>
      </c>
    </row>
    <row r="78" spans="1:8" x14ac:dyDescent="0.35">
      <c r="A78" s="45" t="s">
        <v>237</v>
      </c>
      <c r="B78" s="45" t="s">
        <v>10</v>
      </c>
      <c r="C78" s="45" t="s">
        <v>28</v>
      </c>
      <c r="D78" s="45">
        <v>754</v>
      </c>
      <c r="E78" s="45">
        <v>5.6340256999999998E-3</v>
      </c>
      <c r="F78" s="45">
        <v>6.4883867000000003E-4</v>
      </c>
      <c r="G78" s="45">
        <v>1.8065377300000001E-3</v>
      </c>
      <c r="H78" s="45">
        <v>3.1786488099999999E-3</v>
      </c>
    </row>
    <row r="79" spans="1:8" x14ac:dyDescent="0.35">
      <c r="A79" s="45" t="s">
        <v>237</v>
      </c>
      <c r="B79" s="45" t="s">
        <v>11</v>
      </c>
      <c r="C79" s="45" t="s">
        <v>28</v>
      </c>
      <c r="D79" s="45">
        <v>415</v>
      </c>
      <c r="E79" s="45">
        <v>5.8951079499999998E-3</v>
      </c>
      <c r="F79" s="45">
        <v>7.1170768E-4</v>
      </c>
      <c r="G79" s="45">
        <v>1.93387415E-3</v>
      </c>
      <c r="H79" s="45">
        <v>3.2495256400000001E-3</v>
      </c>
    </row>
    <row r="80" spans="1:8" x14ac:dyDescent="0.35">
      <c r="A80" s="45" t="s">
        <v>237</v>
      </c>
      <c r="B80" s="45" t="s">
        <v>12</v>
      </c>
      <c r="C80" s="45" t="s">
        <v>28</v>
      </c>
      <c r="D80" s="45">
        <v>327</v>
      </c>
      <c r="E80" s="45">
        <v>7.1248157100000003E-3</v>
      </c>
      <c r="F80" s="45">
        <v>9.7431027000000005E-4</v>
      </c>
      <c r="G80" s="45">
        <v>2.2846582799999999E-3</v>
      </c>
      <c r="H80" s="45">
        <v>3.8658466799999999E-3</v>
      </c>
    </row>
    <row r="81" spans="1:8" x14ac:dyDescent="0.35">
      <c r="A81" s="45" t="s">
        <v>237</v>
      </c>
      <c r="B81" s="45" t="s">
        <v>13</v>
      </c>
      <c r="C81" s="45" t="s">
        <v>28</v>
      </c>
      <c r="D81" s="45">
        <v>515</v>
      </c>
      <c r="E81" s="45">
        <v>6.80589243E-3</v>
      </c>
      <c r="F81" s="45">
        <v>8.1272449999999997E-4</v>
      </c>
      <c r="G81" s="45">
        <v>2.1979051800000001E-3</v>
      </c>
      <c r="H81" s="45">
        <v>3.79526227E-3</v>
      </c>
    </row>
    <row r="82" spans="1:8" x14ac:dyDescent="0.35">
      <c r="A82" s="45" t="s">
        <v>237</v>
      </c>
      <c r="B82" s="45" t="s">
        <v>8</v>
      </c>
      <c r="C82" s="45" t="s">
        <v>29</v>
      </c>
      <c r="D82" s="45">
        <v>721</v>
      </c>
      <c r="E82" s="45">
        <v>6.65168915E-3</v>
      </c>
      <c r="F82" s="45">
        <v>7.8546363E-4</v>
      </c>
      <c r="G82" s="45">
        <v>1.7832258499999999E-3</v>
      </c>
      <c r="H82" s="45">
        <v>4.0829991899999996E-3</v>
      </c>
    </row>
    <row r="83" spans="1:8" x14ac:dyDescent="0.35">
      <c r="A83" s="45" t="s">
        <v>237</v>
      </c>
      <c r="B83" s="45" t="s">
        <v>10</v>
      </c>
      <c r="C83" s="45" t="s">
        <v>29</v>
      </c>
      <c r="D83" s="45">
        <v>238</v>
      </c>
      <c r="E83" s="45">
        <v>5.8602744199999996E-3</v>
      </c>
      <c r="F83" s="45">
        <v>7.0285729999999998E-4</v>
      </c>
      <c r="G83" s="45">
        <v>1.64400457E-3</v>
      </c>
      <c r="H83" s="45">
        <v>3.5134120599999998E-3</v>
      </c>
    </row>
    <row r="84" spans="1:8" x14ac:dyDescent="0.35">
      <c r="A84" s="45" t="s">
        <v>237</v>
      </c>
      <c r="B84" s="45" t="s">
        <v>11</v>
      </c>
      <c r="C84" s="45" t="s">
        <v>29</v>
      </c>
      <c r="D84" s="45">
        <v>166</v>
      </c>
      <c r="E84" s="45">
        <v>6.4849673999999996E-3</v>
      </c>
      <c r="F84" s="45">
        <v>7.8166811999999997E-4</v>
      </c>
      <c r="G84" s="45">
        <v>1.80827453E-3</v>
      </c>
      <c r="H84" s="45">
        <v>3.8950243000000001E-3</v>
      </c>
    </row>
    <row r="85" spans="1:8" x14ac:dyDescent="0.35">
      <c r="A85" s="45" t="s">
        <v>237</v>
      </c>
      <c r="B85" s="45" t="s">
        <v>12</v>
      </c>
      <c r="C85" s="45" t="s">
        <v>29</v>
      </c>
      <c r="D85" s="45">
        <v>65</v>
      </c>
      <c r="E85" s="45">
        <v>7.37713651E-3</v>
      </c>
      <c r="F85" s="45">
        <v>9.9216502000000007E-4</v>
      </c>
      <c r="G85" s="45">
        <v>1.9033117E-3</v>
      </c>
      <c r="H85" s="45">
        <v>4.4816592900000004E-3</v>
      </c>
    </row>
    <row r="86" spans="1:8" x14ac:dyDescent="0.35">
      <c r="A86" s="45" t="s">
        <v>237</v>
      </c>
      <c r="B86" s="45" t="s">
        <v>13</v>
      </c>
      <c r="C86" s="45" t="s">
        <v>29</v>
      </c>
      <c r="D86" s="45">
        <v>252</v>
      </c>
      <c r="E86" s="45">
        <v>7.3218416999999997E-3</v>
      </c>
      <c r="F86" s="45">
        <v>8.1266510999999995E-4</v>
      </c>
      <c r="G86" s="45">
        <v>1.8672377700000001E-3</v>
      </c>
      <c r="H86" s="45">
        <v>4.6419383200000004E-3</v>
      </c>
    </row>
    <row r="87" spans="1:8" x14ac:dyDescent="0.35">
      <c r="A87" s="45" t="s">
        <v>237</v>
      </c>
      <c r="B87" s="45" t="s">
        <v>8</v>
      </c>
      <c r="C87" s="45" t="s">
        <v>30</v>
      </c>
      <c r="D87" s="45">
        <v>9599</v>
      </c>
      <c r="E87" s="45">
        <v>4.9191560799999997E-3</v>
      </c>
      <c r="F87" s="45">
        <v>9.5007341000000005E-4</v>
      </c>
      <c r="G87" s="45">
        <v>9.0056618000000004E-4</v>
      </c>
      <c r="H87" s="45">
        <v>3.0685160099999998E-3</v>
      </c>
    </row>
    <row r="88" spans="1:8" x14ac:dyDescent="0.35">
      <c r="A88" s="45" t="s">
        <v>237</v>
      </c>
      <c r="B88" s="45" t="s">
        <v>10</v>
      </c>
      <c r="C88" s="45" t="s">
        <v>30</v>
      </c>
      <c r="D88" s="45">
        <v>5002</v>
      </c>
      <c r="E88" s="45">
        <v>4.6315985100000004E-3</v>
      </c>
      <c r="F88" s="45">
        <v>9.0349484999999998E-4</v>
      </c>
      <c r="G88" s="45">
        <v>8.5980398999999997E-4</v>
      </c>
      <c r="H88" s="45">
        <v>2.8682992E-3</v>
      </c>
    </row>
    <row r="89" spans="1:8" x14ac:dyDescent="0.35">
      <c r="A89" s="45" t="s">
        <v>237</v>
      </c>
      <c r="B89" s="45" t="s">
        <v>11</v>
      </c>
      <c r="C89" s="45" t="s">
        <v>30</v>
      </c>
      <c r="D89" s="45">
        <v>2333</v>
      </c>
      <c r="E89" s="45">
        <v>4.8791144300000004E-3</v>
      </c>
      <c r="F89" s="45">
        <v>1.01037228E-3</v>
      </c>
      <c r="G89" s="45">
        <v>8.6750464E-4</v>
      </c>
      <c r="H89" s="45">
        <v>3.0012370400000002E-3</v>
      </c>
    </row>
    <row r="90" spans="1:8" x14ac:dyDescent="0.35">
      <c r="A90" s="45" t="s">
        <v>237</v>
      </c>
      <c r="B90" s="45" t="s">
        <v>12</v>
      </c>
      <c r="C90" s="45" t="s">
        <v>30</v>
      </c>
      <c r="D90" s="45">
        <v>642</v>
      </c>
      <c r="E90" s="45">
        <v>5.5882403599999998E-3</v>
      </c>
      <c r="F90" s="45">
        <v>1.15116944E-3</v>
      </c>
      <c r="G90" s="45">
        <v>9.7220395000000004E-4</v>
      </c>
      <c r="H90" s="45">
        <v>3.4648664899999998E-3</v>
      </c>
    </row>
    <row r="91" spans="1:8" x14ac:dyDescent="0.35">
      <c r="A91" s="45" t="s">
        <v>237</v>
      </c>
      <c r="B91" s="45" t="s">
        <v>13</v>
      </c>
      <c r="C91" s="45" t="s">
        <v>30</v>
      </c>
      <c r="D91" s="45">
        <v>1622</v>
      </c>
      <c r="E91" s="45">
        <v>5.5987047799999998E-3</v>
      </c>
      <c r="F91" s="45">
        <v>9.2738849999999997E-4</v>
      </c>
      <c r="G91" s="45">
        <v>1.0454697399999999E-3</v>
      </c>
      <c r="H91" s="45">
        <v>3.6258460500000001E-3</v>
      </c>
    </row>
    <row r="92" spans="1:8" x14ac:dyDescent="0.35">
      <c r="A92" s="45" t="s">
        <v>237</v>
      </c>
      <c r="B92" s="45" t="s">
        <v>8</v>
      </c>
      <c r="C92" s="45" t="s">
        <v>31</v>
      </c>
      <c r="D92" s="45">
        <v>4374</v>
      </c>
      <c r="E92" s="45">
        <v>5.0207320099999999E-3</v>
      </c>
      <c r="F92" s="45">
        <v>1.0635629699999999E-3</v>
      </c>
      <c r="G92" s="45">
        <v>8.6415495000000001E-4</v>
      </c>
      <c r="H92" s="45">
        <v>3.0930136200000001E-3</v>
      </c>
    </row>
    <row r="93" spans="1:8" x14ac:dyDescent="0.35">
      <c r="A93" s="45" t="s">
        <v>237</v>
      </c>
      <c r="B93" s="45" t="s">
        <v>10</v>
      </c>
      <c r="C93" s="45" t="s">
        <v>31</v>
      </c>
      <c r="D93" s="45">
        <v>1995</v>
      </c>
      <c r="E93" s="45">
        <v>4.64141812E-3</v>
      </c>
      <c r="F93" s="45">
        <v>1.01479369E-3</v>
      </c>
      <c r="G93" s="45">
        <v>8.0272996000000003E-4</v>
      </c>
      <c r="H93" s="45">
        <v>2.82389399E-3</v>
      </c>
    </row>
    <row r="94" spans="1:8" x14ac:dyDescent="0.35">
      <c r="A94" s="45" t="s">
        <v>237</v>
      </c>
      <c r="B94" s="45" t="s">
        <v>11</v>
      </c>
      <c r="C94" s="45" t="s">
        <v>31</v>
      </c>
      <c r="D94" s="45">
        <v>1122</v>
      </c>
      <c r="E94" s="45">
        <v>4.8307315000000002E-3</v>
      </c>
      <c r="F94" s="45">
        <v>1.0696835299999999E-3</v>
      </c>
      <c r="G94" s="45">
        <v>8.4268932999999996E-4</v>
      </c>
      <c r="H94" s="45">
        <v>2.91835818E-3</v>
      </c>
    </row>
    <row r="95" spans="1:8" x14ac:dyDescent="0.35">
      <c r="A95" s="45" t="s">
        <v>237</v>
      </c>
      <c r="B95" s="45" t="s">
        <v>12</v>
      </c>
      <c r="C95" s="45" t="s">
        <v>31</v>
      </c>
      <c r="D95" s="45">
        <v>314</v>
      </c>
      <c r="E95" s="45">
        <v>6.4600286499999996E-3</v>
      </c>
      <c r="F95" s="45">
        <v>1.3758401700000001E-3</v>
      </c>
      <c r="G95" s="45">
        <v>9.4166496E-4</v>
      </c>
      <c r="H95" s="45">
        <v>4.1425230600000001E-3</v>
      </c>
    </row>
    <row r="96" spans="1:8" x14ac:dyDescent="0.35">
      <c r="A96" s="45" t="s">
        <v>237</v>
      </c>
      <c r="B96" s="45" t="s">
        <v>13</v>
      </c>
      <c r="C96" s="45" t="s">
        <v>31</v>
      </c>
      <c r="D96" s="45">
        <v>943</v>
      </c>
      <c r="E96" s="45">
        <v>5.5700137000000002E-3</v>
      </c>
      <c r="F96" s="45">
        <v>1.0554743200000001E-3</v>
      </c>
      <c r="G96" s="45">
        <v>9.9383591000000004E-4</v>
      </c>
      <c r="H96" s="45">
        <v>3.520703E-3</v>
      </c>
    </row>
    <row r="97" spans="1:8" x14ac:dyDescent="0.35">
      <c r="A97" s="45" t="s">
        <v>237</v>
      </c>
      <c r="B97" s="45" t="s">
        <v>8</v>
      </c>
      <c r="C97" s="45" t="s">
        <v>159</v>
      </c>
      <c r="D97" s="45">
        <v>1927</v>
      </c>
      <c r="E97" s="45">
        <v>5.4654853500000003E-3</v>
      </c>
      <c r="F97" s="45">
        <v>7.0256468000000002E-4</v>
      </c>
      <c r="G97" s="45">
        <v>1.34214789E-3</v>
      </c>
      <c r="H97" s="45">
        <v>3.4207723199999999E-3</v>
      </c>
    </row>
    <row r="98" spans="1:8" x14ac:dyDescent="0.35">
      <c r="A98" s="45" t="s">
        <v>237</v>
      </c>
      <c r="B98" s="45" t="s">
        <v>10</v>
      </c>
      <c r="C98" s="45" t="s">
        <v>159</v>
      </c>
      <c r="D98" s="45">
        <v>806</v>
      </c>
      <c r="E98" s="45">
        <v>5.1947199100000003E-3</v>
      </c>
      <c r="F98" s="45">
        <v>6.0432151000000003E-4</v>
      </c>
      <c r="G98" s="45">
        <v>1.2495545999999999E-3</v>
      </c>
      <c r="H98" s="45">
        <v>3.3408433100000001E-3</v>
      </c>
    </row>
    <row r="99" spans="1:8" x14ac:dyDescent="0.35">
      <c r="A99" s="45" t="s">
        <v>237</v>
      </c>
      <c r="B99" s="45" t="s">
        <v>11</v>
      </c>
      <c r="C99" s="45" t="s">
        <v>159</v>
      </c>
      <c r="D99" s="45">
        <v>403</v>
      </c>
      <c r="E99" s="45">
        <v>5.0328839199999999E-3</v>
      </c>
      <c r="F99" s="45">
        <v>6.5406418000000003E-4</v>
      </c>
      <c r="G99" s="45">
        <v>1.3020112700000001E-3</v>
      </c>
      <c r="H99" s="45">
        <v>3.07680797E-3</v>
      </c>
    </row>
    <row r="100" spans="1:8" x14ac:dyDescent="0.35">
      <c r="A100" s="45" t="s">
        <v>237</v>
      </c>
      <c r="B100" s="45" t="s">
        <v>12</v>
      </c>
      <c r="C100" s="45" t="s">
        <v>159</v>
      </c>
      <c r="D100" s="45">
        <v>191</v>
      </c>
      <c r="E100" s="45">
        <v>6.64872963E-3</v>
      </c>
      <c r="F100" s="45">
        <v>1.13280466E-3</v>
      </c>
      <c r="G100" s="45">
        <v>1.5928589899999999E-3</v>
      </c>
      <c r="H100" s="45">
        <v>3.9230655200000004E-3</v>
      </c>
    </row>
    <row r="101" spans="1:8" x14ac:dyDescent="0.35">
      <c r="A101" s="45" t="s">
        <v>237</v>
      </c>
      <c r="B101" s="45" t="s">
        <v>13</v>
      </c>
      <c r="C101" s="45" t="s">
        <v>159</v>
      </c>
      <c r="D101" s="45">
        <v>527</v>
      </c>
      <c r="E101" s="45">
        <v>5.7815682199999999E-3</v>
      </c>
      <c r="F101" s="45">
        <v>7.3397616000000002E-4</v>
      </c>
      <c r="G101" s="45">
        <v>1.42358891E-3</v>
      </c>
      <c r="H101" s="45">
        <v>3.6240026900000001E-3</v>
      </c>
    </row>
    <row r="102" spans="1:8" x14ac:dyDescent="0.35">
      <c r="A102" s="45" t="s">
        <v>237</v>
      </c>
      <c r="B102" s="45" t="s">
        <v>8</v>
      </c>
      <c r="C102" s="45" t="s">
        <v>33</v>
      </c>
      <c r="D102" s="45">
        <v>813</v>
      </c>
      <c r="E102" s="45">
        <v>6.65752675E-3</v>
      </c>
      <c r="F102" s="45">
        <v>6.3989088999999997E-4</v>
      </c>
      <c r="G102" s="45">
        <v>2.0924727700000001E-3</v>
      </c>
      <c r="H102" s="45">
        <v>3.9251626200000004E-3</v>
      </c>
    </row>
    <row r="103" spans="1:8" x14ac:dyDescent="0.35">
      <c r="A103" s="45" t="s">
        <v>237</v>
      </c>
      <c r="B103" s="45" t="s">
        <v>10</v>
      </c>
      <c r="C103" s="45" t="s">
        <v>33</v>
      </c>
      <c r="D103" s="45">
        <v>285</v>
      </c>
      <c r="E103" s="45">
        <v>5.9842021600000003E-3</v>
      </c>
      <c r="F103" s="45">
        <v>6.1793347000000005E-4</v>
      </c>
      <c r="G103" s="45">
        <v>1.9093971E-3</v>
      </c>
      <c r="H103" s="45">
        <v>3.4568711099999998E-3</v>
      </c>
    </row>
    <row r="104" spans="1:8" x14ac:dyDescent="0.35">
      <c r="A104" s="45" t="s">
        <v>237</v>
      </c>
      <c r="B104" s="45" t="s">
        <v>11</v>
      </c>
      <c r="C104" s="45" t="s">
        <v>33</v>
      </c>
      <c r="D104" s="45">
        <v>230</v>
      </c>
      <c r="E104" s="45">
        <v>6.31551908E-3</v>
      </c>
      <c r="F104" s="45">
        <v>6.4346797999999998E-4</v>
      </c>
      <c r="G104" s="45">
        <v>1.94489709E-3</v>
      </c>
      <c r="H104" s="45">
        <v>3.72715354E-3</v>
      </c>
    </row>
    <row r="105" spans="1:8" x14ac:dyDescent="0.35">
      <c r="A105" s="45" t="s">
        <v>237</v>
      </c>
      <c r="B105" s="45" t="s">
        <v>12</v>
      </c>
      <c r="C105" s="45" t="s">
        <v>33</v>
      </c>
      <c r="D105" s="45">
        <v>65</v>
      </c>
      <c r="E105" s="45">
        <v>7.6417376400000001E-3</v>
      </c>
      <c r="F105" s="45">
        <v>7.1901688000000001E-4</v>
      </c>
      <c r="G105" s="45">
        <v>2.3525638599999998E-3</v>
      </c>
      <c r="H105" s="45">
        <v>4.5701564199999998E-3</v>
      </c>
    </row>
    <row r="106" spans="1:8" x14ac:dyDescent="0.35">
      <c r="A106" s="45" t="s">
        <v>237</v>
      </c>
      <c r="B106" s="45" t="s">
        <v>13</v>
      </c>
      <c r="C106" s="45" t="s">
        <v>33</v>
      </c>
      <c r="D106" s="45">
        <v>233</v>
      </c>
      <c r="E106" s="45">
        <v>7.54416006E-3</v>
      </c>
      <c r="F106" s="45">
        <v>6.4114385000000002E-4</v>
      </c>
      <c r="G106" s="45">
        <v>2.3895244899999999E-3</v>
      </c>
      <c r="H106" s="45">
        <v>4.5134912500000004E-3</v>
      </c>
    </row>
    <row r="107" spans="1:8" x14ac:dyDescent="0.35">
      <c r="A107" s="45" t="s">
        <v>237</v>
      </c>
      <c r="B107" s="45" t="s">
        <v>8</v>
      </c>
      <c r="C107" s="45" t="s">
        <v>34</v>
      </c>
      <c r="D107" s="45">
        <v>1241</v>
      </c>
      <c r="E107" s="45">
        <v>5.6874960300000001E-3</v>
      </c>
      <c r="F107" s="45">
        <v>8.5107192999999998E-4</v>
      </c>
      <c r="G107" s="45">
        <v>1.4331144900000001E-3</v>
      </c>
      <c r="H107" s="45">
        <v>3.40330915E-3</v>
      </c>
    </row>
    <row r="108" spans="1:8" x14ac:dyDescent="0.35">
      <c r="A108" s="45" t="s">
        <v>237</v>
      </c>
      <c r="B108" s="45" t="s">
        <v>10</v>
      </c>
      <c r="C108" s="45" t="s">
        <v>34</v>
      </c>
      <c r="D108" s="45">
        <v>439</v>
      </c>
      <c r="E108" s="45">
        <v>5.1223580200000004E-3</v>
      </c>
      <c r="F108" s="45">
        <v>6.7648988999999997E-4</v>
      </c>
      <c r="G108" s="45">
        <v>1.38815045E-3</v>
      </c>
      <c r="H108" s="45">
        <v>3.0577172300000001E-3</v>
      </c>
    </row>
    <row r="109" spans="1:8" x14ac:dyDescent="0.35">
      <c r="A109" s="45" t="s">
        <v>237</v>
      </c>
      <c r="B109" s="45" t="s">
        <v>11</v>
      </c>
      <c r="C109" s="45" t="s">
        <v>34</v>
      </c>
      <c r="D109" s="45">
        <v>267</v>
      </c>
      <c r="E109" s="45">
        <v>5.2470000299999998E-3</v>
      </c>
      <c r="F109" s="45">
        <v>8.4022553000000005E-4</v>
      </c>
      <c r="G109" s="45">
        <v>1.4071384099999999E-3</v>
      </c>
      <c r="H109" s="45">
        <v>2.9996356400000001E-3</v>
      </c>
    </row>
    <row r="110" spans="1:8" x14ac:dyDescent="0.35">
      <c r="A110" s="45" t="s">
        <v>237</v>
      </c>
      <c r="B110" s="45" t="s">
        <v>12</v>
      </c>
      <c r="C110" s="45" t="s">
        <v>34</v>
      </c>
      <c r="D110" s="45">
        <v>188</v>
      </c>
      <c r="E110" s="45">
        <v>6.5592984199999999E-3</v>
      </c>
      <c r="F110" s="45">
        <v>1.00226533E-3</v>
      </c>
      <c r="G110" s="45">
        <v>1.42970573E-3</v>
      </c>
      <c r="H110" s="45">
        <v>4.1273268799999997E-3</v>
      </c>
    </row>
    <row r="111" spans="1:8" x14ac:dyDescent="0.35">
      <c r="A111" s="45" t="s">
        <v>237</v>
      </c>
      <c r="B111" s="45" t="s">
        <v>13</v>
      </c>
      <c r="C111" s="45" t="s">
        <v>34</v>
      </c>
      <c r="D111" s="45">
        <v>347</v>
      </c>
      <c r="E111" s="45">
        <v>6.26907864E-3</v>
      </c>
      <c r="F111" s="45">
        <v>9.9837205999999995E-4</v>
      </c>
      <c r="G111" s="45">
        <v>1.5118340100000001E-3</v>
      </c>
      <c r="H111" s="45">
        <v>3.7588721099999999E-3</v>
      </c>
    </row>
    <row r="112" spans="1:8" x14ac:dyDescent="0.35">
      <c r="A112" s="45" t="s">
        <v>237</v>
      </c>
      <c r="B112" s="45" t="s">
        <v>8</v>
      </c>
      <c r="C112" s="45" t="s">
        <v>35</v>
      </c>
      <c r="D112" s="45">
        <v>1308</v>
      </c>
      <c r="E112" s="45">
        <v>5.7152740000000002E-3</v>
      </c>
      <c r="F112" s="45">
        <v>1.00079437E-3</v>
      </c>
      <c r="G112" s="45">
        <v>1.4385563E-3</v>
      </c>
      <c r="H112" s="45">
        <v>3.2759228500000002E-3</v>
      </c>
    </row>
    <row r="113" spans="1:8" x14ac:dyDescent="0.35">
      <c r="A113" s="45" t="s">
        <v>237</v>
      </c>
      <c r="B113" s="45" t="s">
        <v>10</v>
      </c>
      <c r="C113" s="45" t="s">
        <v>35</v>
      </c>
      <c r="D113" s="45">
        <v>515</v>
      </c>
      <c r="E113" s="45">
        <v>5.0071914100000003E-3</v>
      </c>
      <c r="F113" s="45">
        <v>8.7225794000000002E-4</v>
      </c>
      <c r="G113" s="45">
        <v>1.1523954800000001E-3</v>
      </c>
      <c r="H113" s="45">
        <v>2.98253752E-3</v>
      </c>
    </row>
    <row r="114" spans="1:8" x14ac:dyDescent="0.35">
      <c r="A114" s="45" t="s">
        <v>237</v>
      </c>
      <c r="B114" s="45" t="s">
        <v>11</v>
      </c>
      <c r="C114" s="45" t="s">
        <v>35</v>
      </c>
      <c r="D114" s="45">
        <v>332</v>
      </c>
      <c r="E114" s="45">
        <v>5.62984555E-3</v>
      </c>
      <c r="F114" s="45">
        <v>1.03260239E-3</v>
      </c>
      <c r="G114" s="45">
        <v>1.47238236E-3</v>
      </c>
      <c r="H114" s="45">
        <v>3.1248603100000002E-3</v>
      </c>
    </row>
    <row r="115" spans="1:8" x14ac:dyDescent="0.35">
      <c r="A115" s="45" t="s">
        <v>237</v>
      </c>
      <c r="B115" s="45" t="s">
        <v>12</v>
      </c>
      <c r="C115" s="45" t="s">
        <v>35</v>
      </c>
      <c r="D115" s="45">
        <v>138</v>
      </c>
      <c r="E115" s="45">
        <v>6.8774319900000002E-3</v>
      </c>
      <c r="F115" s="45">
        <v>1.1681425199999999E-3</v>
      </c>
      <c r="G115" s="45">
        <v>1.8375098299999999E-3</v>
      </c>
      <c r="H115" s="45">
        <v>3.87177914E-3</v>
      </c>
    </row>
    <row r="116" spans="1:8" x14ac:dyDescent="0.35">
      <c r="A116" s="45" t="s">
        <v>237</v>
      </c>
      <c r="B116" s="45" t="s">
        <v>13</v>
      </c>
      <c r="C116" s="45" t="s">
        <v>35</v>
      </c>
      <c r="D116" s="45">
        <v>323</v>
      </c>
      <c r="E116" s="45">
        <v>6.43554327E-3</v>
      </c>
      <c r="F116" s="45">
        <v>1.1015434399999999E-3</v>
      </c>
      <c r="G116" s="45">
        <v>1.68959959E-3</v>
      </c>
      <c r="H116" s="45">
        <v>3.6443997699999999E-3</v>
      </c>
    </row>
    <row r="117" spans="1:8" x14ac:dyDescent="0.35">
      <c r="A117" s="45" t="s">
        <v>237</v>
      </c>
      <c r="B117" s="45" t="s">
        <v>8</v>
      </c>
      <c r="C117" s="45" t="s">
        <v>57</v>
      </c>
      <c r="D117" s="45">
        <v>2</v>
      </c>
      <c r="E117" s="45">
        <v>6.8576385399999997E-3</v>
      </c>
      <c r="F117" s="45">
        <v>3.5879617000000001E-4</v>
      </c>
      <c r="G117" s="45">
        <v>4.0856479100000002E-3</v>
      </c>
      <c r="H117" s="45">
        <v>2.41319444E-3</v>
      </c>
    </row>
    <row r="118" spans="1:8" x14ac:dyDescent="0.35">
      <c r="A118" s="45" t="s">
        <v>237</v>
      </c>
      <c r="B118" s="45" t="s">
        <v>10</v>
      </c>
      <c r="C118" s="45" t="s">
        <v>57</v>
      </c>
      <c r="D118" s="45">
        <v>1</v>
      </c>
      <c r="E118" s="45">
        <v>6.1226847200000004E-3</v>
      </c>
      <c r="F118" s="45">
        <v>1.6203680000000001E-4</v>
      </c>
      <c r="G118" s="45">
        <v>4.4328701299999997E-3</v>
      </c>
      <c r="H118" s="45">
        <v>1.5277777700000001E-3</v>
      </c>
    </row>
    <row r="119" spans="1:8" x14ac:dyDescent="0.35">
      <c r="A119" s="45" t="s">
        <v>237</v>
      </c>
      <c r="B119" s="45" t="s">
        <v>12</v>
      </c>
      <c r="C119" s="45" t="s">
        <v>57</v>
      </c>
      <c r="D119" s="45">
        <v>1</v>
      </c>
      <c r="E119" s="45">
        <v>7.5925923599999999E-3</v>
      </c>
      <c r="F119" s="45">
        <v>5.5555554999999997E-4</v>
      </c>
      <c r="G119" s="45">
        <v>3.7384256899999999E-3</v>
      </c>
      <c r="H119" s="45">
        <v>3.2986111099999999E-3</v>
      </c>
    </row>
    <row r="120" spans="1:8" x14ac:dyDescent="0.35">
      <c r="A120" s="45" t="s">
        <v>237</v>
      </c>
      <c r="B120" s="45" t="s">
        <v>8</v>
      </c>
      <c r="C120" s="45" t="s">
        <v>36</v>
      </c>
      <c r="D120" s="45">
        <v>1717</v>
      </c>
      <c r="E120" s="45">
        <v>5.4320760599999999E-3</v>
      </c>
      <c r="F120" s="45">
        <v>3.2003605999999997E-4</v>
      </c>
      <c r="G120" s="45">
        <v>1.3951037300000001E-3</v>
      </c>
      <c r="H120" s="45">
        <v>3.7169357900000001E-3</v>
      </c>
    </row>
    <row r="121" spans="1:8" x14ac:dyDescent="0.35">
      <c r="A121" s="45" t="s">
        <v>237</v>
      </c>
      <c r="B121" s="45" t="s">
        <v>10</v>
      </c>
      <c r="C121" s="45" t="s">
        <v>36</v>
      </c>
      <c r="D121" s="45">
        <v>588</v>
      </c>
      <c r="E121" s="45">
        <v>4.7933395600000001E-3</v>
      </c>
      <c r="F121" s="45">
        <v>2.4551579000000001E-4</v>
      </c>
      <c r="G121" s="45">
        <v>1.16980795E-3</v>
      </c>
      <c r="H121" s="45">
        <v>3.3780153199999999E-3</v>
      </c>
    </row>
    <row r="122" spans="1:8" x14ac:dyDescent="0.35">
      <c r="A122" s="45" t="s">
        <v>237</v>
      </c>
      <c r="B122" s="45" t="s">
        <v>11</v>
      </c>
      <c r="C122" s="45" t="s">
        <v>36</v>
      </c>
      <c r="D122" s="45">
        <v>369</v>
      </c>
      <c r="E122" s="45">
        <v>4.9981491599999997E-3</v>
      </c>
      <c r="F122" s="45">
        <v>3.2893556999999998E-4</v>
      </c>
      <c r="G122" s="45">
        <v>1.33302571E-3</v>
      </c>
      <c r="H122" s="45">
        <v>3.3361874000000001E-3</v>
      </c>
    </row>
    <row r="123" spans="1:8" x14ac:dyDescent="0.35">
      <c r="A123" s="45" t="s">
        <v>237</v>
      </c>
      <c r="B123" s="45" t="s">
        <v>12</v>
      </c>
      <c r="C123" s="45" t="s">
        <v>36</v>
      </c>
      <c r="D123" s="45">
        <v>184</v>
      </c>
      <c r="E123" s="45">
        <v>5.8037059799999997E-3</v>
      </c>
      <c r="F123" s="45">
        <v>3.4904617000000002E-4</v>
      </c>
      <c r="G123" s="45">
        <v>1.4716055200000001E-3</v>
      </c>
      <c r="H123" s="45">
        <v>3.9830537899999997E-3</v>
      </c>
    </row>
    <row r="124" spans="1:8" x14ac:dyDescent="0.35">
      <c r="A124" s="45" t="s">
        <v>237</v>
      </c>
      <c r="B124" s="45" t="s">
        <v>13</v>
      </c>
      <c r="C124" s="45" t="s">
        <v>36</v>
      </c>
      <c r="D124" s="45">
        <v>576</v>
      </c>
      <c r="E124" s="45">
        <v>6.2433888799999998E-3</v>
      </c>
      <c r="F124" s="45">
        <v>3.8114045999999998E-4</v>
      </c>
      <c r="G124" s="45">
        <v>1.64042382E-3</v>
      </c>
      <c r="H124" s="45">
        <v>4.2218241100000003E-3</v>
      </c>
    </row>
    <row r="125" spans="1:8" x14ac:dyDescent="0.35">
      <c r="A125" s="45" t="s">
        <v>237</v>
      </c>
      <c r="B125" s="45" t="s">
        <v>8</v>
      </c>
      <c r="C125" s="45" t="s">
        <v>37</v>
      </c>
      <c r="D125" s="45">
        <v>2076</v>
      </c>
      <c r="E125" s="45">
        <v>5.2503643699999998E-3</v>
      </c>
      <c r="F125" s="45">
        <v>9.5927082999999996E-4</v>
      </c>
      <c r="G125" s="45">
        <v>9.4715597000000001E-4</v>
      </c>
      <c r="H125" s="45">
        <v>3.3439370800000001E-3</v>
      </c>
    </row>
    <row r="126" spans="1:8" x14ac:dyDescent="0.35">
      <c r="A126" s="45" t="s">
        <v>237</v>
      </c>
      <c r="B126" s="45" t="s">
        <v>10</v>
      </c>
      <c r="C126" s="45" t="s">
        <v>37</v>
      </c>
      <c r="D126" s="45">
        <v>985</v>
      </c>
      <c r="E126" s="45">
        <v>4.6506859700000003E-3</v>
      </c>
      <c r="F126" s="45">
        <v>8.6272066000000005E-4</v>
      </c>
      <c r="G126" s="45">
        <v>8.2891496999999996E-4</v>
      </c>
      <c r="H126" s="45">
        <v>2.9590498600000001E-3</v>
      </c>
    </row>
    <row r="127" spans="1:8" x14ac:dyDescent="0.35">
      <c r="A127" s="45" t="s">
        <v>237</v>
      </c>
      <c r="B127" s="45" t="s">
        <v>11</v>
      </c>
      <c r="C127" s="45" t="s">
        <v>37</v>
      </c>
      <c r="D127" s="45">
        <v>580</v>
      </c>
      <c r="E127" s="45">
        <v>5.4319521799999996E-3</v>
      </c>
      <c r="F127" s="45">
        <v>9.9265620000000003E-4</v>
      </c>
      <c r="G127" s="45">
        <v>9.4338658000000001E-4</v>
      </c>
      <c r="H127" s="45">
        <v>3.49590893E-3</v>
      </c>
    </row>
    <row r="128" spans="1:8" x14ac:dyDescent="0.35">
      <c r="A128" s="45" t="s">
        <v>237</v>
      </c>
      <c r="B128" s="45" t="s">
        <v>12</v>
      </c>
      <c r="C128" s="45" t="s">
        <v>37</v>
      </c>
      <c r="D128" s="45">
        <v>106</v>
      </c>
      <c r="E128" s="45">
        <v>7.0041707999999999E-3</v>
      </c>
      <c r="F128" s="45">
        <v>1.2775155000000001E-3</v>
      </c>
      <c r="G128" s="45">
        <v>1.1176622400000001E-3</v>
      </c>
      <c r="H128" s="45">
        <v>4.6089925699999996E-3</v>
      </c>
    </row>
    <row r="129" spans="1:8" x14ac:dyDescent="0.35">
      <c r="A129" s="45" t="s">
        <v>237</v>
      </c>
      <c r="B129" s="45" t="s">
        <v>13</v>
      </c>
      <c r="C129" s="45" t="s">
        <v>37</v>
      </c>
      <c r="D129" s="45">
        <v>405</v>
      </c>
      <c r="E129" s="45">
        <v>5.9897688500000004E-3</v>
      </c>
      <c r="F129" s="45">
        <v>1.06298559E-3</v>
      </c>
      <c r="G129" s="45">
        <v>1.1955016000000001E-3</v>
      </c>
      <c r="H129" s="45">
        <v>3.7312812E-3</v>
      </c>
    </row>
    <row r="130" spans="1:8" x14ac:dyDescent="0.35">
      <c r="A130" s="45" t="s">
        <v>237</v>
      </c>
      <c r="B130" s="45" t="s">
        <v>8</v>
      </c>
      <c r="C130" s="45" t="s">
        <v>38</v>
      </c>
      <c r="D130" s="45">
        <v>1022</v>
      </c>
      <c r="E130" s="45">
        <v>5.8484065699999999E-3</v>
      </c>
      <c r="F130" s="45">
        <v>8.2601718999999996E-4</v>
      </c>
      <c r="G130" s="45">
        <v>1.5889547899999999E-3</v>
      </c>
      <c r="H130" s="45">
        <v>3.43343411E-3</v>
      </c>
    </row>
    <row r="131" spans="1:8" x14ac:dyDescent="0.35">
      <c r="A131" s="45" t="s">
        <v>237</v>
      </c>
      <c r="B131" s="45" t="s">
        <v>10</v>
      </c>
      <c r="C131" s="45" t="s">
        <v>38</v>
      </c>
      <c r="D131" s="45">
        <v>390</v>
      </c>
      <c r="E131" s="45">
        <v>5.2631763899999998E-3</v>
      </c>
      <c r="F131" s="45">
        <v>7.2869158000000002E-4</v>
      </c>
      <c r="G131" s="45">
        <v>1.4286263E-3</v>
      </c>
      <c r="H131" s="45">
        <v>3.1058580299999998E-3</v>
      </c>
    </row>
    <row r="132" spans="1:8" x14ac:dyDescent="0.35">
      <c r="A132" s="45" t="s">
        <v>237</v>
      </c>
      <c r="B132" s="45" t="s">
        <v>11</v>
      </c>
      <c r="C132" s="45" t="s">
        <v>38</v>
      </c>
      <c r="D132" s="45">
        <v>277</v>
      </c>
      <c r="E132" s="45">
        <v>5.7514788899999999E-3</v>
      </c>
      <c r="F132" s="45">
        <v>8.7946224999999999E-4</v>
      </c>
      <c r="G132" s="45">
        <v>1.51912833E-3</v>
      </c>
      <c r="H132" s="45">
        <v>3.3528878600000002E-3</v>
      </c>
    </row>
    <row r="133" spans="1:8" x14ac:dyDescent="0.35">
      <c r="A133" s="45" t="s">
        <v>237</v>
      </c>
      <c r="B133" s="45" t="s">
        <v>12</v>
      </c>
      <c r="C133" s="45" t="s">
        <v>38</v>
      </c>
      <c r="D133" s="45">
        <v>93</v>
      </c>
      <c r="E133" s="45">
        <v>7.1520308400000003E-3</v>
      </c>
      <c r="F133" s="45">
        <v>8.9506152000000004E-4</v>
      </c>
      <c r="G133" s="45">
        <v>1.7505473300000001E-3</v>
      </c>
      <c r="H133" s="45">
        <v>4.5064215099999997E-3</v>
      </c>
    </row>
    <row r="134" spans="1:8" x14ac:dyDescent="0.35">
      <c r="A134" s="45" t="s">
        <v>237</v>
      </c>
      <c r="B134" s="45" t="s">
        <v>13</v>
      </c>
      <c r="C134" s="45" t="s">
        <v>38</v>
      </c>
      <c r="D134" s="45">
        <v>262</v>
      </c>
      <c r="E134" s="45">
        <v>6.3592908200000003E-3</v>
      </c>
      <c r="F134" s="45">
        <v>8.8987818000000002E-4</v>
      </c>
      <c r="G134" s="45">
        <v>1.84407666E-3</v>
      </c>
      <c r="H134" s="45">
        <v>3.6253354699999998E-3</v>
      </c>
    </row>
    <row r="135" spans="1:8" x14ac:dyDescent="0.35">
      <c r="A135" s="45" t="s">
        <v>237</v>
      </c>
      <c r="B135" s="45" t="s">
        <v>8</v>
      </c>
      <c r="C135" s="45" t="s">
        <v>39</v>
      </c>
      <c r="D135" s="45">
        <v>921</v>
      </c>
      <c r="E135" s="45">
        <v>7.1807387900000002E-3</v>
      </c>
      <c r="F135" s="45">
        <v>6.2802837000000002E-4</v>
      </c>
      <c r="G135" s="45">
        <v>2.2069658200000002E-3</v>
      </c>
      <c r="H135" s="45">
        <v>4.3457441099999999E-3</v>
      </c>
    </row>
    <row r="136" spans="1:8" x14ac:dyDescent="0.35">
      <c r="A136" s="45" t="s">
        <v>237</v>
      </c>
      <c r="B136" s="45" t="s">
        <v>10</v>
      </c>
      <c r="C136" s="45" t="s">
        <v>39</v>
      </c>
      <c r="D136" s="45">
        <v>303</v>
      </c>
      <c r="E136" s="45">
        <v>6.1069090700000004E-3</v>
      </c>
      <c r="F136" s="45">
        <v>5.6384432999999996E-4</v>
      </c>
      <c r="G136" s="45">
        <v>1.83622851E-3</v>
      </c>
      <c r="H136" s="45">
        <v>3.7068357200000001E-3</v>
      </c>
    </row>
    <row r="137" spans="1:8" x14ac:dyDescent="0.35">
      <c r="A137" s="45" t="s">
        <v>237</v>
      </c>
      <c r="B137" s="45" t="s">
        <v>11</v>
      </c>
      <c r="C137" s="45" t="s">
        <v>39</v>
      </c>
      <c r="D137" s="45">
        <v>250</v>
      </c>
      <c r="E137" s="45">
        <v>6.8771756999999999E-3</v>
      </c>
      <c r="F137" s="45">
        <v>6.2828679999999998E-4</v>
      </c>
      <c r="G137" s="45">
        <v>2.0017127500000001E-3</v>
      </c>
      <c r="H137" s="45">
        <v>4.2471756599999997E-3</v>
      </c>
    </row>
    <row r="138" spans="1:8" x14ac:dyDescent="0.35">
      <c r="A138" s="45" t="s">
        <v>237</v>
      </c>
      <c r="B138" s="45" t="s">
        <v>12</v>
      </c>
      <c r="C138" s="45" t="s">
        <v>39</v>
      </c>
      <c r="D138" s="45">
        <v>114</v>
      </c>
      <c r="E138" s="45">
        <v>8.2025663299999992E-3</v>
      </c>
      <c r="F138" s="45">
        <v>6.3281735000000005E-4</v>
      </c>
      <c r="G138" s="45">
        <v>2.5747235899999999E-3</v>
      </c>
      <c r="H138" s="45">
        <v>4.9950249400000004E-3</v>
      </c>
    </row>
    <row r="139" spans="1:8" x14ac:dyDescent="0.35">
      <c r="A139" s="45" t="s">
        <v>237</v>
      </c>
      <c r="B139" s="45" t="s">
        <v>13</v>
      </c>
      <c r="C139" s="45" t="s">
        <v>39</v>
      </c>
      <c r="D139" s="45">
        <v>254</v>
      </c>
      <c r="E139" s="45">
        <v>8.3018917100000002E-3</v>
      </c>
      <c r="F139" s="45">
        <v>7.0219064000000004E-4</v>
      </c>
      <c r="G139" s="45">
        <v>2.6861874200000001E-3</v>
      </c>
      <c r="H139" s="45">
        <v>4.9135131799999997E-3</v>
      </c>
    </row>
    <row r="140" spans="1:8" x14ac:dyDescent="0.35">
      <c r="A140" s="45" t="s">
        <v>237</v>
      </c>
      <c r="B140" s="45" t="s">
        <v>8</v>
      </c>
      <c r="C140" s="45" t="s">
        <v>40</v>
      </c>
      <c r="D140" s="45">
        <v>2299</v>
      </c>
      <c r="E140" s="45">
        <v>4.6824150199999996E-3</v>
      </c>
      <c r="F140" s="45">
        <v>9.3691073999999997E-4</v>
      </c>
      <c r="G140" s="45">
        <v>1.08460479E-3</v>
      </c>
      <c r="H140" s="45">
        <v>2.6608990199999999E-3</v>
      </c>
    </row>
    <row r="141" spans="1:8" x14ac:dyDescent="0.35">
      <c r="A141" s="45" t="s">
        <v>237</v>
      </c>
      <c r="B141" s="45" t="s">
        <v>10</v>
      </c>
      <c r="C141" s="45" t="s">
        <v>40</v>
      </c>
      <c r="D141" s="45">
        <v>1094</v>
      </c>
      <c r="E141" s="45">
        <v>4.4857257699999998E-3</v>
      </c>
      <c r="F141" s="45">
        <v>8.8030648E-4</v>
      </c>
      <c r="G141" s="45">
        <v>1.0306107599999999E-3</v>
      </c>
      <c r="H141" s="45">
        <v>2.5748080599999998E-3</v>
      </c>
    </row>
    <row r="142" spans="1:8" x14ac:dyDescent="0.35">
      <c r="A142" s="45" t="s">
        <v>237</v>
      </c>
      <c r="B142" s="45" t="s">
        <v>11</v>
      </c>
      <c r="C142" s="45" t="s">
        <v>40</v>
      </c>
      <c r="D142" s="45">
        <v>501</v>
      </c>
      <c r="E142" s="45">
        <v>4.4285038600000003E-3</v>
      </c>
      <c r="F142" s="45">
        <v>9.5429488000000002E-4</v>
      </c>
      <c r="G142" s="45">
        <v>1.0248713199999999E-3</v>
      </c>
      <c r="H142" s="45">
        <v>2.4493371999999998E-3</v>
      </c>
    </row>
    <row r="143" spans="1:8" x14ac:dyDescent="0.35">
      <c r="A143" s="45" t="s">
        <v>237</v>
      </c>
      <c r="B143" s="45" t="s">
        <v>12</v>
      </c>
      <c r="C143" s="45" t="s">
        <v>40</v>
      </c>
      <c r="D143" s="45">
        <v>180</v>
      </c>
      <c r="E143" s="45">
        <v>5.4326772400000002E-3</v>
      </c>
      <c r="F143" s="45">
        <v>1.1314297900000001E-3</v>
      </c>
      <c r="G143" s="45">
        <v>1.12332796E-3</v>
      </c>
      <c r="H143" s="45">
        <v>3.17791899E-3</v>
      </c>
    </row>
    <row r="144" spans="1:8" x14ac:dyDescent="0.35">
      <c r="A144" s="45" t="s">
        <v>237</v>
      </c>
      <c r="B144" s="45" t="s">
        <v>13</v>
      </c>
      <c r="C144" s="45" t="s">
        <v>40</v>
      </c>
      <c r="D144" s="45">
        <v>524</v>
      </c>
      <c r="E144" s="45">
        <v>5.0781026700000001E-3</v>
      </c>
      <c r="F144" s="45">
        <v>9.7164769999999998E-4</v>
      </c>
      <c r="G144" s="45">
        <v>1.24114249E-3</v>
      </c>
      <c r="H144" s="45">
        <v>2.8653119800000001E-3</v>
      </c>
    </row>
    <row r="145" spans="1:8" x14ac:dyDescent="0.35">
      <c r="A145" s="45" t="s">
        <v>237</v>
      </c>
      <c r="B145" s="45" t="s">
        <v>8</v>
      </c>
      <c r="C145" s="45" t="s">
        <v>41</v>
      </c>
      <c r="D145" s="45">
        <v>1063</v>
      </c>
      <c r="E145" s="45">
        <v>6.4439390000000001E-3</v>
      </c>
      <c r="F145" s="45">
        <v>7.6900606999999997E-4</v>
      </c>
      <c r="G145" s="45">
        <v>1.5418776600000001E-3</v>
      </c>
      <c r="H145" s="45">
        <v>4.13305479E-3</v>
      </c>
    </row>
    <row r="146" spans="1:8" x14ac:dyDescent="0.35">
      <c r="A146" s="45" t="s">
        <v>237</v>
      </c>
      <c r="B146" s="45" t="s">
        <v>10</v>
      </c>
      <c r="C146" s="45" t="s">
        <v>41</v>
      </c>
      <c r="D146" s="45">
        <v>349</v>
      </c>
      <c r="E146" s="45">
        <v>5.5383766100000004E-3</v>
      </c>
      <c r="F146" s="45">
        <v>6.6098220999999998E-4</v>
      </c>
      <c r="G146" s="45">
        <v>1.2654539900000001E-3</v>
      </c>
      <c r="H146" s="45">
        <v>3.6119399699999998E-3</v>
      </c>
    </row>
    <row r="147" spans="1:8" x14ac:dyDescent="0.35">
      <c r="A147" s="45" t="s">
        <v>237</v>
      </c>
      <c r="B147" s="45" t="s">
        <v>11</v>
      </c>
      <c r="C147" s="45" t="s">
        <v>41</v>
      </c>
      <c r="D147" s="45">
        <v>234</v>
      </c>
      <c r="E147" s="45">
        <v>6.3983358799999997E-3</v>
      </c>
      <c r="F147" s="45">
        <v>6.9172378999999998E-4</v>
      </c>
      <c r="G147" s="45">
        <v>1.4420601299999999E-3</v>
      </c>
      <c r="H147" s="45">
        <v>4.26455145E-3</v>
      </c>
    </row>
    <row r="148" spans="1:8" x14ac:dyDescent="0.35">
      <c r="A148" s="45" t="s">
        <v>237</v>
      </c>
      <c r="B148" s="45" t="s">
        <v>12</v>
      </c>
      <c r="C148" s="45" t="s">
        <v>41</v>
      </c>
      <c r="D148" s="45">
        <v>197</v>
      </c>
      <c r="E148" s="45">
        <v>7.5619827599999996E-3</v>
      </c>
      <c r="F148" s="45">
        <v>9.5154140999999996E-4</v>
      </c>
      <c r="G148" s="45">
        <v>1.7767082599999999E-3</v>
      </c>
      <c r="H148" s="45">
        <v>4.8337325899999997E-3</v>
      </c>
    </row>
    <row r="149" spans="1:8" x14ac:dyDescent="0.35">
      <c r="A149" s="45" t="s">
        <v>237</v>
      </c>
      <c r="B149" s="45" t="s">
        <v>13</v>
      </c>
      <c r="C149" s="45" t="s">
        <v>41</v>
      </c>
      <c r="D149" s="45">
        <v>283</v>
      </c>
      <c r="E149" s="45">
        <v>6.8201149300000001E-3</v>
      </c>
      <c r="F149" s="45">
        <v>8.3905877999999998E-4</v>
      </c>
      <c r="G149" s="45">
        <v>1.80183362E-3</v>
      </c>
      <c r="H149" s="45">
        <v>4.1792220399999996E-3</v>
      </c>
    </row>
    <row r="150" spans="1:8" x14ac:dyDescent="0.35">
      <c r="A150" s="45" t="s">
        <v>237</v>
      </c>
      <c r="B150" s="45" t="s">
        <v>8</v>
      </c>
      <c r="C150" s="45" t="s">
        <v>42</v>
      </c>
      <c r="D150" s="45">
        <v>889</v>
      </c>
      <c r="E150" s="45">
        <v>7.3885683700000001E-3</v>
      </c>
      <c r="F150" s="45">
        <v>9.7770307000000006E-4</v>
      </c>
      <c r="G150" s="45">
        <v>2.0899598600000002E-3</v>
      </c>
      <c r="H150" s="45">
        <v>4.32090496E-3</v>
      </c>
    </row>
    <row r="151" spans="1:8" x14ac:dyDescent="0.35">
      <c r="A151" s="45" t="s">
        <v>237</v>
      </c>
      <c r="B151" s="45" t="s">
        <v>10</v>
      </c>
      <c r="C151" s="45" t="s">
        <v>42</v>
      </c>
      <c r="D151" s="45">
        <v>307</v>
      </c>
      <c r="E151" s="45">
        <v>6.4573151700000001E-3</v>
      </c>
      <c r="F151" s="45">
        <v>8.6032671E-4</v>
      </c>
      <c r="G151" s="45">
        <v>1.87224761E-3</v>
      </c>
      <c r="H151" s="45">
        <v>3.72474039E-3</v>
      </c>
    </row>
    <row r="152" spans="1:8" x14ac:dyDescent="0.35">
      <c r="A152" s="45" t="s">
        <v>237</v>
      </c>
      <c r="B152" s="45" t="s">
        <v>11</v>
      </c>
      <c r="C152" s="45" t="s">
        <v>42</v>
      </c>
      <c r="D152" s="45">
        <v>250</v>
      </c>
      <c r="E152" s="45">
        <v>6.9425460499999998E-3</v>
      </c>
      <c r="F152" s="45">
        <v>9.5629606000000001E-4</v>
      </c>
      <c r="G152" s="45">
        <v>1.95912011E-3</v>
      </c>
      <c r="H152" s="45">
        <v>4.0271293800000002E-3</v>
      </c>
    </row>
    <row r="153" spans="1:8" x14ac:dyDescent="0.35">
      <c r="A153" s="45" t="s">
        <v>237</v>
      </c>
      <c r="B153" s="45" t="s">
        <v>12</v>
      </c>
      <c r="C153" s="45" t="s">
        <v>42</v>
      </c>
      <c r="D153" s="45">
        <v>113</v>
      </c>
      <c r="E153" s="45">
        <v>9.3498030699999991E-3</v>
      </c>
      <c r="F153" s="45">
        <v>1.15208107E-3</v>
      </c>
      <c r="G153" s="45">
        <v>2.4568786799999999E-3</v>
      </c>
      <c r="H153" s="45">
        <v>5.7408429200000001E-3</v>
      </c>
    </row>
    <row r="154" spans="1:8" x14ac:dyDescent="0.35">
      <c r="A154" s="45" t="s">
        <v>237</v>
      </c>
      <c r="B154" s="45" t="s">
        <v>13</v>
      </c>
      <c r="C154" s="45" t="s">
        <v>42</v>
      </c>
      <c r="D154" s="45">
        <v>219</v>
      </c>
      <c r="E154" s="45">
        <v>8.1912203900000001E-3</v>
      </c>
      <c r="F154" s="45">
        <v>1.0767057399999999E-3</v>
      </c>
      <c r="G154" s="45">
        <v>2.3551917000000002E-3</v>
      </c>
      <c r="H154" s="45">
        <v>4.7593224499999998E-3</v>
      </c>
    </row>
    <row r="155" spans="1:8" x14ac:dyDescent="0.35">
      <c r="A155" s="45" t="s">
        <v>237</v>
      </c>
      <c r="B155" s="45" t="s">
        <v>8</v>
      </c>
      <c r="C155" s="45" t="s">
        <v>43</v>
      </c>
      <c r="D155" s="45">
        <v>922</v>
      </c>
      <c r="E155" s="45">
        <v>6.4144344799999999E-3</v>
      </c>
      <c r="F155" s="45">
        <v>8.6898426999999995E-4</v>
      </c>
      <c r="G155" s="45">
        <v>1.73136574E-3</v>
      </c>
      <c r="H155" s="45">
        <v>3.8140840000000001E-3</v>
      </c>
    </row>
    <row r="156" spans="1:8" x14ac:dyDescent="0.35">
      <c r="A156" s="45" t="s">
        <v>237</v>
      </c>
      <c r="B156" s="45" t="s">
        <v>10</v>
      </c>
      <c r="C156" s="45" t="s">
        <v>43</v>
      </c>
      <c r="D156" s="45">
        <v>322</v>
      </c>
      <c r="E156" s="45">
        <v>5.9209653699999996E-3</v>
      </c>
      <c r="F156" s="45">
        <v>7.7646919000000001E-4</v>
      </c>
      <c r="G156" s="45">
        <v>1.49115025E-3</v>
      </c>
      <c r="H156" s="45">
        <v>3.6533454899999999E-3</v>
      </c>
    </row>
    <row r="157" spans="1:8" x14ac:dyDescent="0.35">
      <c r="A157" s="45" t="s">
        <v>237</v>
      </c>
      <c r="B157" s="45" t="s">
        <v>11</v>
      </c>
      <c r="C157" s="45" t="s">
        <v>43</v>
      </c>
      <c r="D157" s="45">
        <v>224</v>
      </c>
      <c r="E157" s="45">
        <v>6.4254193500000003E-3</v>
      </c>
      <c r="F157" s="45">
        <v>9.8147091999999992E-4</v>
      </c>
      <c r="G157" s="45">
        <v>1.65597074E-3</v>
      </c>
      <c r="H157" s="45">
        <v>3.7879772000000002E-3</v>
      </c>
    </row>
    <row r="158" spans="1:8" x14ac:dyDescent="0.35">
      <c r="A158" s="45" t="s">
        <v>237</v>
      </c>
      <c r="B158" s="45" t="s">
        <v>12</v>
      </c>
      <c r="C158" s="45" t="s">
        <v>43</v>
      </c>
      <c r="D158" s="45">
        <v>107</v>
      </c>
      <c r="E158" s="45">
        <v>7.5163332899999998E-3</v>
      </c>
      <c r="F158" s="45">
        <v>9.3717528999999998E-4</v>
      </c>
      <c r="G158" s="45">
        <v>2.0644035099999999E-3</v>
      </c>
      <c r="H158" s="45">
        <v>4.5147539900000002E-3</v>
      </c>
    </row>
    <row r="159" spans="1:8" x14ac:dyDescent="0.35">
      <c r="A159" s="45" t="s">
        <v>237</v>
      </c>
      <c r="B159" s="45" t="s">
        <v>13</v>
      </c>
      <c r="C159" s="45" t="s">
        <v>43</v>
      </c>
      <c r="D159" s="45">
        <v>269</v>
      </c>
      <c r="E159" s="45">
        <v>6.55768082E-3</v>
      </c>
      <c r="F159" s="45">
        <v>8.5893373999999995E-4</v>
      </c>
      <c r="G159" s="45">
        <v>1.9492201299999999E-3</v>
      </c>
      <c r="H159" s="45">
        <v>3.7495265000000002E-3</v>
      </c>
    </row>
    <row r="160" spans="1:8" x14ac:dyDescent="0.35">
      <c r="A160" s="45" t="s">
        <v>237</v>
      </c>
      <c r="B160" s="45" t="s">
        <v>8</v>
      </c>
      <c r="C160" s="45" t="s">
        <v>44</v>
      </c>
      <c r="D160" s="45">
        <v>438</v>
      </c>
      <c r="E160" s="45">
        <v>6.8102325199999999E-3</v>
      </c>
      <c r="F160" s="45">
        <v>6.3792150999999997E-4</v>
      </c>
      <c r="G160" s="45">
        <v>1.7378284900000001E-3</v>
      </c>
      <c r="H160" s="45">
        <v>4.4344820399999998E-3</v>
      </c>
    </row>
    <row r="161" spans="1:8" x14ac:dyDescent="0.35">
      <c r="A161" s="45" t="s">
        <v>237</v>
      </c>
      <c r="B161" s="45" t="s">
        <v>10</v>
      </c>
      <c r="C161" s="45" t="s">
        <v>44</v>
      </c>
      <c r="D161" s="45">
        <v>150</v>
      </c>
      <c r="E161" s="45">
        <v>6.4580244499999996E-3</v>
      </c>
      <c r="F161" s="45">
        <v>5.9166643000000004E-4</v>
      </c>
      <c r="G161" s="45">
        <v>1.71134234E-3</v>
      </c>
      <c r="H161" s="45">
        <v>4.1550151899999999E-3</v>
      </c>
    </row>
    <row r="162" spans="1:8" x14ac:dyDescent="0.35">
      <c r="A162" s="45" t="s">
        <v>237</v>
      </c>
      <c r="B162" s="45" t="s">
        <v>11</v>
      </c>
      <c r="C162" s="45" t="s">
        <v>44</v>
      </c>
      <c r="D162" s="45">
        <v>114</v>
      </c>
      <c r="E162" s="45">
        <v>6.6143800300000003E-3</v>
      </c>
      <c r="F162" s="45">
        <v>5.7393169000000003E-4</v>
      </c>
      <c r="G162" s="45">
        <v>1.4817858299999999E-3</v>
      </c>
      <c r="H162" s="45">
        <v>4.5586620299999997E-3</v>
      </c>
    </row>
    <row r="163" spans="1:8" x14ac:dyDescent="0.35">
      <c r="A163" s="45" t="s">
        <v>237</v>
      </c>
      <c r="B163" s="45" t="s">
        <v>12</v>
      </c>
      <c r="C163" s="45" t="s">
        <v>44</v>
      </c>
      <c r="D163" s="45">
        <v>48</v>
      </c>
      <c r="E163" s="45">
        <v>7.3268709399999998E-3</v>
      </c>
      <c r="F163" s="45">
        <v>7.7064020999999998E-4</v>
      </c>
      <c r="G163" s="45">
        <v>1.79976826E-3</v>
      </c>
      <c r="H163" s="45">
        <v>4.7564619399999997E-3</v>
      </c>
    </row>
    <row r="164" spans="1:8" x14ac:dyDescent="0.35">
      <c r="A164" s="45" t="s">
        <v>237</v>
      </c>
      <c r="B164" s="45" t="s">
        <v>13</v>
      </c>
      <c r="C164" s="45" t="s">
        <v>44</v>
      </c>
      <c r="D164" s="45">
        <v>126</v>
      </c>
      <c r="E164" s="45">
        <v>7.2099130499999999E-3</v>
      </c>
      <c r="F164" s="45">
        <v>7.0032312000000005E-4</v>
      </c>
      <c r="G164" s="45">
        <v>1.9774211499999999E-3</v>
      </c>
      <c r="H164" s="45">
        <v>4.5321683200000001E-3</v>
      </c>
    </row>
    <row r="165" spans="1:8" x14ac:dyDescent="0.35">
      <c r="A165" s="45" t="s">
        <v>237</v>
      </c>
      <c r="B165" s="45" t="s">
        <v>8</v>
      </c>
      <c r="C165" s="45" t="s">
        <v>45</v>
      </c>
      <c r="D165" s="45">
        <v>1473</v>
      </c>
      <c r="E165" s="45">
        <v>5.2748781299999997E-3</v>
      </c>
      <c r="F165" s="45">
        <v>6.4181478000000002E-4</v>
      </c>
      <c r="G165" s="45">
        <v>9.5548553999999996E-4</v>
      </c>
      <c r="H165" s="45">
        <v>3.67757732E-3</v>
      </c>
    </row>
    <row r="166" spans="1:8" x14ac:dyDescent="0.35">
      <c r="A166" s="45" t="s">
        <v>237</v>
      </c>
      <c r="B166" s="45" t="s">
        <v>10</v>
      </c>
      <c r="C166" s="45" t="s">
        <v>45</v>
      </c>
      <c r="D166" s="45">
        <v>594</v>
      </c>
      <c r="E166" s="45">
        <v>4.6802903099999998E-3</v>
      </c>
      <c r="F166" s="45">
        <v>5.4172097000000001E-4</v>
      </c>
      <c r="G166" s="45">
        <v>7.5874462000000001E-4</v>
      </c>
      <c r="H166" s="45">
        <v>3.37982422E-3</v>
      </c>
    </row>
    <row r="167" spans="1:8" x14ac:dyDescent="0.35">
      <c r="A167" s="45" t="s">
        <v>237</v>
      </c>
      <c r="B167" s="45" t="s">
        <v>11</v>
      </c>
      <c r="C167" s="45" t="s">
        <v>45</v>
      </c>
      <c r="D167" s="45">
        <v>385</v>
      </c>
      <c r="E167" s="45">
        <v>5.0760880300000002E-3</v>
      </c>
      <c r="F167" s="45">
        <v>6.7523425999999997E-4</v>
      </c>
      <c r="G167" s="45">
        <v>8.8404857999999998E-4</v>
      </c>
      <c r="H167" s="45">
        <v>3.5168047099999999E-3</v>
      </c>
    </row>
    <row r="168" spans="1:8" x14ac:dyDescent="0.35">
      <c r="A168" s="45" t="s">
        <v>237</v>
      </c>
      <c r="B168" s="45" t="s">
        <v>12</v>
      </c>
      <c r="C168" s="45" t="s">
        <v>45</v>
      </c>
      <c r="D168" s="45">
        <v>130</v>
      </c>
      <c r="E168" s="45">
        <v>7.5917910800000002E-3</v>
      </c>
      <c r="F168" s="45">
        <v>8.6004251999999997E-4</v>
      </c>
      <c r="G168" s="45">
        <v>1.4219192500000001E-3</v>
      </c>
      <c r="H168" s="45">
        <v>5.30982885E-3</v>
      </c>
    </row>
    <row r="169" spans="1:8" x14ac:dyDescent="0.35">
      <c r="A169" s="45" t="s">
        <v>237</v>
      </c>
      <c r="B169" s="45" t="s">
        <v>13</v>
      </c>
      <c r="C169" s="45" t="s">
        <v>45</v>
      </c>
      <c r="D169" s="45">
        <v>364</v>
      </c>
      <c r="E169" s="45">
        <v>5.6279568799999999E-3</v>
      </c>
      <c r="F169" s="45">
        <v>6.9186865999999996E-4</v>
      </c>
      <c r="G169" s="45">
        <v>1.1855156400000001E-3</v>
      </c>
      <c r="H169" s="45">
        <v>3.7505720899999998E-3</v>
      </c>
    </row>
    <row r="170" spans="1:8" x14ac:dyDescent="0.35">
      <c r="A170" s="45" t="s">
        <v>237</v>
      </c>
      <c r="B170" s="45" t="s">
        <v>8</v>
      </c>
      <c r="C170" s="45" t="s">
        <v>46</v>
      </c>
      <c r="D170" s="45">
        <v>744</v>
      </c>
      <c r="E170" s="45">
        <v>7.0253849499999996E-3</v>
      </c>
      <c r="F170" s="45">
        <v>8.0967159000000001E-4</v>
      </c>
      <c r="G170" s="45">
        <v>2.3275242799999998E-3</v>
      </c>
      <c r="H170" s="45">
        <v>3.8881885900000001E-3</v>
      </c>
    </row>
    <row r="171" spans="1:8" x14ac:dyDescent="0.35">
      <c r="A171" s="45" t="s">
        <v>237</v>
      </c>
      <c r="B171" s="45" t="s">
        <v>10</v>
      </c>
      <c r="C171" s="45" t="s">
        <v>46</v>
      </c>
      <c r="D171" s="45">
        <v>284</v>
      </c>
      <c r="E171" s="45">
        <v>6.6434367700000004E-3</v>
      </c>
      <c r="F171" s="45">
        <v>6.5071541000000005E-4</v>
      </c>
      <c r="G171" s="45">
        <v>2.11181998E-3</v>
      </c>
      <c r="H171" s="45">
        <v>3.8809008999999999E-3</v>
      </c>
    </row>
    <row r="172" spans="1:8" x14ac:dyDescent="0.35">
      <c r="A172" s="45" t="s">
        <v>237</v>
      </c>
      <c r="B172" s="45" t="s">
        <v>11</v>
      </c>
      <c r="C172" s="45" t="s">
        <v>46</v>
      </c>
      <c r="D172" s="45">
        <v>196</v>
      </c>
      <c r="E172" s="45">
        <v>6.8081535900000002E-3</v>
      </c>
      <c r="F172" s="45">
        <v>9.3088600000000002E-4</v>
      </c>
      <c r="G172" s="45">
        <v>2.28883193E-3</v>
      </c>
      <c r="H172" s="45">
        <v>3.58843512E-3</v>
      </c>
    </row>
    <row r="173" spans="1:8" x14ac:dyDescent="0.35">
      <c r="A173" s="45" t="s">
        <v>237</v>
      </c>
      <c r="B173" s="45" t="s">
        <v>12</v>
      </c>
      <c r="C173" s="45" t="s">
        <v>46</v>
      </c>
      <c r="D173" s="45">
        <v>55</v>
      </c>
      <c r="E173" s="45">
        <v>7.6243684600000002E-3</v>
      </c>
      <c r="F173" s="45">
        <v>9.1771862E-4</v>
      </c>
      <c r="G173" s="45">
        <v>2.72159072E-3</v>
      </c>
      <c r="H173" s="45">
        <v>3.9850586499999997E-3</v>
      </c>
    </row>
    <row r="174" spans="1:8" x14ac:dyDescent="0.35">
      <c r="A174" s="45" t="s">
        <v>237</v>
      </c>
      <c r="B174" s="45" t="s">
        <v>13</v>
      </c>
      <c r="C174" s="45" t="s">
        <v>46</v>
      </c>
      <c r="D174" s="45">
        <v>209</v>
      </c>
      <c r="E174" s="45">
        <v>7.5904879800000003E-3</v>
      </c>
      <c r="F174" s="45">
        <v>8.8356125999999998E-4</v>
      </c>
      <c r="G174" s="45">
        <v>2.5532183600000002E-3</v>
      </c>
      <c r="H174" s="45">
        <v>4.1537078800000004E-3</v>
      </c>
    </row>
    <row r="175" spans="1:8" x14ac:dyDescent="0.35">
      <c r="A175" s="45" t="s">
        <v>237</v>
      </c>
      <c r="B175" s="45" t="s">
        <v>8</v>
      </c>
      <c r="C175" s="45" t="s">
        <v>47</v>
      </c>
      <c r="D175" s="45">
        <v>622</v>
      </c>
      <c r="E175" s="45">
        <v>6.7840632599999997E-3</v>
      </c>
      <c r="F175" s="45">
        <v>7.587901E-4</v>
      </c>
      <c r="G175" s="45">
        <v>1.8162176099999999E-3</v>
      </c>
      <c r="H175" s="45">
        <v>4.2090550900000002E-3</v>
      </c>
    </row>
    <row r="176" spans="1:8" x14ac:dyDescent="0.35">
      <c r="A176" s="45" t="s">
        <v>237</v>
      </c>
      <c r="B176" s="45" t="s">
        <v>10</v>
      </c>
      <c r="C176" s="45" t="s">
        <v>47</v>
      </c>
      <c r="D176" s="45">
        <v>202</v>
      </c>
      <c r="E176" s="45">
        <v>6.3842475500000004E-3</v>
      </c>
      <c r="F176" s="45">
        <v>7.6050811000000001E-4</v>
      </c>
      <c r="G176" s="45">
        <v>1.65480588E-3</v>
      </c>
      <c r="H176" s="45">
        <v>3.9689331200000004E-3</v>
      </c>
    </row>
    <row r="177" spans="1:8" x14ac:dyDescent="0.35">
      <c r="A177" s="45" t="s">
        <v>237</v>
      </c>
      <c r="B177" s="45" t="s">
        <v>11</v>
      </c>
      <c r="C177" s="45" t="s">
        <v>47</v>
      </c>
      <c r="D177" s="45">
        <v>154</v>
      </c>
      <c r="E177" s="45">
        <v>6.4168467999999998E-3</v>
      </c>
      <c r="F177" s="45">
        <v>7.1338357000000005E-4</v>
      </c>
      <c r="G177" s="45">
        <v>1.74618184E-3</v>
      </c>
      <c r="H177" s="45">
        <v>3.9572809200000003E-3</v>
      </c>
    </row>
    <row r="178" spans="1:8" x14ac:dyDescent="0.35">
      <c r="A178" s="45" t="s">
        <v>237</v>
      </c>
      <c r="B178" s="45" t="s">
        <v>12</v>
      </c>
      <c r="C178" s="45" t="s">
        <v>47</v>
      </c>
      <c r="D178" s="45">
        <v>87</v>
      </c>
      <c r="E178" s="45">
        <v>7.4576945400000004E-3</v>
      </c>
      <c r="F178" s="45">
        <v>8.8907489000000003E-4</v>
      </c>
      <c r="G178" s="45">
        <v>2.12936332E-3</v>
      </c>
      <c r="H178" s="45">
        <v>4.4392558399999997E-3</v>
      </c>
    </row>
    <row r="179" spans="1:8" x14ac:dyDescent="0.35">
      <c r="A179" s="45" t="s">
        <v>237</v>
      </c>
      <c r="B179" s="45" t="s">
        <v>13</v>
      </c>
      <c r="C179" s="45" t="s">
        <v>47</v>
      </c>
      <c r="D179" s="45">
        <v>179</v>
      </c>
      <c r="E179" s="45">
        <v>7.2237738100000004E-3</v>
      </c>
      <c r="F179" s="45">
        <v>7.3259340000000005E-4</v>
      </c>
      <c r="G179" s="45">
        <v>1.9064243300000001E-3</v>
      </c>
      <c r="H179" s="45">
        <v>4.5847556200000004E-3</v>
      </c>
    </row>
    <row r="180" spans="1:8" x14ac:dyDescent="0.35">
      <c r="A180" s="45" t="s">
        <v>237</v>
      </c>
      <c r="B180" s="45" t="s">
        <v>8</v>
      </c>
      <c r="C180" s="45" t="s">
        <v>48</v>
      </c>
      <c r="D180" s="45">
        <v>1822</v>
      </c>
      <c r="E180" s="45">
        <v>5.4554605400000001E-3</v>
      </c>
      <c r="F180" s="45">
        <v>8.8968523999999999E-4</v>
      </c>
      <c r="G180" s="45">
        <v>8.1938322999999997E-4</v>
      </c>
      <c r="H180" s="45">
        <v>3.7463916000000002E-3</v>
      </c>
    </row>
    <row r="181" spans="1:8" x14ac:dyDescent="0.35">
      <c r="A181" s="45" t="s">
        <v>237</v>
      </c>
      <c r="B181" s="45" t="s">
        <v>10</v>
      </c>
      <c r="C181" s="45" t="s">
        <v>48</v>
      </c>
      <c r="D181" s="45">
        <v>638</v>
      </c>
      <c r="E181" s="45">
        <v>5.0976356099999998E-3</v>
      </c>
      <c r="F181" s="45">
        <v>8.9065924000000004E-4</v>
      </c>
      <c r="G181" s="45">
        <v>6.6246130000000003E-4</v>
      </c>
      <c r="H181" s="45">
        <v>3.5445146000000001E-3</v>
      </c>
    </row>
    <row r="182" spans="1:8" x14ac:dyDescent="0.35">
      <c r="A182" s="45" t="s">
        <v>237</v>
      </c>
      <c r="B182" s="45" t="s">
        <v>11</v>
      </c>
      <c r="C182" s="45" t="s">
        <v>48</v>
      </c>
      <c r="D182" s="45">
        <v>394</v>
      </c>
      <c r="E182" s="45">
        <v>5.1565435200000001E-3</v>
      </c>
      <c r="F182" s="45">
        <v>9.5900285E-4</v>
      </c>
      <c r="G182" s="45">
        <v>8.0695360999999996E-4</v>
      </c>
      <c r="H182" s="45">
        <v>3.39058658E-3</v>
      </c>
    </row>
    <row r="183" spans="1:8" x14ac:dyDescent="0.35">
      <c r="A183" s="45" t="s">
        <v>237</v>
      </c>
      <c r="B183" s="45" t="s">
        <v>12</v>
      </c>
      <c r="C183" s="45" t="s">
        <v>48</v>
      </c>
      <c r="D183" s="45">
        <v>193</v>
      </c>
      <c r="E183" s="45">
        <v>6.1856526999999996E-3</v>
      </c>
      <c r="F183" s="45">
        <v>9.5165248999999998E-4</v>
      </c>
      <c r="G183" s="45">
        <v>9.731815E-4</v>
      </c>
      <c r="H183" s="45">
        <v>4.2608182099999996E-3</v>
      </c>
    </row>
    <row r="184" spans="1:8" x14ac:dyDescent="0.35">
      <c r="A184" s="45" t="s">
        <v>237</v>
      </c>
      <c r="B184" s="45" t="s">
        <v>13</v>
      </c>
      <c r="C184" s="45" t="s">
        <v>48</v>
      </c>
      <c r="D184" s="45">
        <v>597</v>
      </c>
      <c r="E184" s="45">
        <v>5.7990761599999996E-3</v>
      </c>
      <c r="F184" s="45">
        <v>8.2286407999999998E-4</v>
      </c>
      <c r="G184" s="45">
        <v>9.4556478E-4</v>
      </c>
      <c r="H184" s="45">
        <v>4.0306468299999999E-3</v>
      </c>
    </row>
    <row r="185" spans="1:8" x14ac:dyDescent="0.35">
      <c r="A185" s="45" t="s">
        <v>237</v>
      </c>
      <c r="B185" s="45" t="s">
        <v>8</v>
      </c>
      <c r="C185" s="45" t="s">
        <v>49</v>
      </c>
      <c r="D185" s="45">
        <v>1298</v>
      </c>
      <c r="E185" s="45">
        <v>6.2893052400000002E-3</v>
      </c>
      <c r="F185" s="45">
        <v>6.4872751000000001E-4</v>
      </c>
      <c r="G185" s="45">
        <v>1.68582874E-3</v>
      </c>
      <c r="H185" s="45">
        <v>3.9547485299999997E-3</v>
      </c>
    </row>
    <row r="186" spans="1:8" x14ac:dyDescent="0.35">
      <c r="A186" s="45" t="s">
        <v>237</v>
      </c>
      <c r="B186" s="45" t="s">
        <v>10</v>
      </c>
      <c r="C186" s="45" t="s">
        <v>49</v>
      </c>
      <c r="D186" s="45">
        <v>507</v>
      </c>
      <c r="E186" s="45">
        <v>5.7059269599999997E-3</v>
      </c>
      <c r="F186" s="45">
        <v>5.4450630000000004E-4</v>
      </c>
      <c r="G186" s="45">
        <v>1.52337163E-3</v>
      </c>
      <c r="H186" s="45">
        <v>3.63804857E-3</v>
      </c>
    </row>
    <row r="187" spans="1:8" x14ac:dyDescent="0.35">
      <c r="A187" s="45" t="s">
        <v>237</v>
      </c>
      <c r="B187" s="45" t="s">
        <v>11</v>
      </c>
      <c r="C187" s="45" t="s">
        <v>49</v>
      </c>
      <c r="D187" s="45">
        <v>332</v>
      </c>
      <c r="E187" s="45">
        <v>6.0735648300000002E-3</v>
      </c>
      <c r="F187" s="45">
        <v>6.1475042000000001E-4</v>
      </c>
      <c r="G187" s="45">
        <v>1.5958275200000001E-3</v>
      </c>
      <c r="H187" s="45">
        <v>3.8629864300000001E-3</v>
      </c>
    </row>
    <row r="188" spans="1:8" x14ac:dyDescent="0.35">
      <c r="A188" s="45" t="s">
        <v>237</v>
      </c>
      <c r="B188" s="45" t="s">
        <v>12</v>
      </c>
      <c r="C188" s="45" t="s">
        <v>49</v>
      </c>
      <c r="D188" s="45">
        <v>105</v>
      </c>
      <c r="E188" s="45">
        <v>7.6762563900000004E-3</v>
      </c>
      <c r="F188" s="45">
        <v>9.6770258000000004E-4</v>
      </c>
      <c r="G188" s="45">
        <v>2.10405621E-3</v>
      </c>
      <c r="H188" s="45">
        <v>4.6044971100000004E-3</v>
      </c>
    </row>
    <row r="189" spans="1:8" x14ac:dyDescent="0.35">
      <c r="A189" s="45" t="s">
        <v>237</v>
      </c>
      <c r="B189" s="45" t="s">
        <v>13</v>
      </c>
      <c r="C189" s="45" t="s">
        <v>49</v>
      </c>
      <c r="D189" s="45">
        <v>354</v>
      </c>
      <c r="E189" s="45">
        <v>6.9157705800000002E-3</v>
      </c>
      <c r="F189" s="45">
        <v>7.3524772999999997E-4</v>
      </c>
      <c r="G189" s="45">
        <v>1.87885777E-3</v>
      </c>
      <c r="H189" s="45">
        <v>4.3016646100000003E-3</v>
      </c>
    </row>
    <row r="190" spans="1:8" x14ac:dyDescent="0.35">
      <c r="A190" s="45" t="s">
        <v>237</v>
      </c>
      <c r="B190" s="45" t="s">
        <v>8</v>
      </c>
      <c r="C190" s="45" t="s">
        <v>50</v>
      </c>
      <c r="D190" s="45">
        <v>858</v>
      </c>
      <c r="E190" s="45">
        <v>6.9460764399999998E-3</v>
      </c>
      <c r="F190" s="45">
        <v>7.9861087000000005E-4</v>
      </c>
      <c r="G190" s="45">
        <v>2.3500224299999998E-3</v>
      </c>
      <c r="H190" s="45">
        <v>3.7974426700000002E-3</v>
      </c>
    </row>
    <row r="191" spans="1:8" x14ac:dyDescent="0.35">
      <c r="A191" s="45" t="s">
        <v>237</v>
      </c>
      <c r="B191" s="45" t="s">
        <v>10</v>
      </c>
      <c r="C191" s="45" t="s">
        <v>50</v>
      </c>
      <c r="D191" s="45">
        <v>306</v>
      </c>
      <c r="E191" s="45">
        <v>6.2622168300000003E-3</v>
      </c>
      <c r="F191" s="45">
        <v>7.0488356000000005E-4</v>
      </c>
      <c r="G191" s="45">
        <v>2.1951023399999999E-3</v>
      </c>
      <c r="H191" s="45">
        <v>3.3622304700000002E-3</v>
      </c>
    </row>
    <row r="192" spans="1:8" x14ac:dyDescent="0.35">
      <c r="A192" s="45" t="s">
        <v>237</v>
      </c>
      <c r="B192" s="45" t="s">
        <v>11</v>
      </c>
      <c r="C192" s="45" t="s">
        <v>50</v>
      </c>
      <c r="D192" s="45">
        <v>205</v>
      </c>
      <c r="E192" s="45">
        <v>6.3569329099999999E-3</v>
      </c>
      <c r="F192" s="45">
        <v>7.2459323999999996E-4</v>
      </c>
      <c r="G192" s="45">
        <v>2.2962396E-3</v>
      </c>
      <c r="H192" s="45">
        <v>3.3360995800000002E-3</v>
      </c>
    </row>
    <row r="193" spans="1:8" x14ac:dyDescent="0.35">
      <c r="A193" s="45" t="s">
        <v>237</v>
      </c>
      <c r="B193" s="45" t="s">
        <v>12</v>
      </c>
      <c r="C193" s="45" t="s">
        <v>50</v>
      </c>
      <c r="D193" s="45">
        <v>92</v>
      </c>
      <c r="E193" s="45">
        <v>9.0593546300000004E-3</v>
      </c>
      <c r="F193" s="45">
        <v>8.6918757E-4</v>
      </c>
      <c r="G193" s="45">
        <v>2.7074524399999999E-3</v>
      </c>
      <c r="H193" s="45">
        <v>5.4827141499999999E-3</v>
      </c>
    </row>
    <row r="194" spans="1:8" x14ac:dyDescent="0.35">
      <c r="A194" s="45" t="s">
        <v>237</v>
      </c>
      <c r="B194" s="45" t="s">
        <v>13</v>
      </c>
      <c r="C194" s="45" t="s">
        <v>50</v>
      </c>
      <c r="D194" s="45">
        <v>255</v>
      </c>
      <c r="E194" s="45">
        <v>7.4778955399999996E-3</v>
      </c>
      <c r="F194" s="45">
        <v>9.4512502000000003E-4</v>
      </c>
      <c r="G194" s="45">
        <v>2.4502085600000001E-3</v>
      </c>
      <c r="H194" s="45">
        <v>4.08256147E-3</v>
      </c>
    </row>
    <row r="195" spans="1:8" x14ac:dyDescent="0.35">
      <c r="A195" s="45" t="s">
        <v>237</v>
      </c>
      <c r="B195" s="45" t="s">
        <v>8</v>
      </c>
      <c r="C195" s="45" t="s">
        <v>51</v>
      </c>
      <c r="D195" s="45">
        <v>980</v>
      </c>
      <c r="E195" s="45">
        <v>6.0513626600000002E-3</v>
      </c>
      <c r="F195" s="45">
        <v>9.1938279000000004E-4</v>
      </c>
      <c r="G195" s="45">
        <v>9.7426515999999999E-4</v>
      </c>
      <c r="H195" s="45">
        <v>4.1577142399999998E-3</v>
      </c>
    </row>
    <row r="196" spans="1:8" x14ac:dyDescent="0.35">
      <c r="A196" s="45" t="s">
        <v>237</v>
      </c>
      <c r="B196" s="45" t="s">
        <v>10</v>
      </c>
      <c r="C196" s="45" t="s">
        <v>51</v>
      </c>
      <c r="D196" s="45">
        <v>423</v>
      </c>
      <c r="E196" s="45">
        <v>5.5744623599999999E-3</v>
      </c>
      <c r="F196" s="45">
        <v>7.7160471000000004E-4</v>
      </c>
      <c r="G196" s="45">
        <v>8.9454159999999999E-4</v>
      </c>
      <c r="H196" s="45">
        <v>3.9083155800000002E-3</v>
      </c>
    </row>
    <row r="197" spans="1:8" x14ac:dyDescent="0.35">
      <c r="A197" s="45" t="s">
        <v>237</v>
      </c>
      <c r="B197" s="45" t="s">
        <v>11</v>
      </c>
      <c r="C197" s="45" t="s">
        <v>51</v>
      </c>
      <c r="D197" s="45">
        <v>255</v>
      </c>
      <c r="E197" s="45">
        <v>5.80832403E-3</v>
      </c>
      <c r="F197" s="45">
        <v>9.5756148000000004E-4</v>
      </c>
      <c r="G197" s="45">
        <v>8.8652846000000004E-4</v>
      </c>
      <c r="H197" s="45">
        <v>3.9642336000000004E-3</v>
      </c>
    </row>
    <row r="198" spans="1:8" x14ac:dyDescent="0.35">
      <c r="A198" s="45" t="s">
        <v>237</v>
      </c>
      <c r="B198" s="45" t="s">
        <v>12</v>
      </c>
      <c r="C198" s="45" t="s">
        <v>51</v>
      </c>
      <c r="D198" s="45">
        <v>45</v>
      </c>
      <c r="E198" s="45">
        <v>7.0195470599999999E-3</v>
      </c>
      <c r="F198" s="45">
        <v>1.03652238E-3</v>
      </c>
      <c r="G198" s="45">
        <v>1.08667669E-3</v>
      </c>
      <c r="H198" s="45">
        <v>4.8963474900000003E-3</v>
      </c>
    </row>
    <row r="199" spans="1:8" x14ac:dyDescent="0.35">
      <c r="A199" s="45" t="s">
        <v>237</v>
      </c>
      <c r="B199" s="45" t="s">
        <v>13</v>
      </c>
      <c r="C199" s="45" t="s">
        <v>51</v>
      </c>
      <c r="D199" s="45">
        <v>257</v>
      </c>
      <c r="E199" s="45">
        <v>6.9079205600000001E-3</v>
      </c>
      <c r="F199" s="45">
        <v>1.1042204600000001E-3</v>
      </c>
      <c r="G199" s="45">
        <v>1.17285428E-3</v>
      </c>
      <c r="H199" s="45">
        <v>4.6308453400000001E-3</v>
      </c>
    </row>
    <row r="200" spans="1:8" x14ac:dyDescent="0.35">
      <c r="A200" s="45" t="s">
        <v>237</v>
      </c>
      <c r="B200" s="45" t="s">
        <v>8</v>
      </c>
      <c r="C200" s="45" t="s">
        <v>52</v>
      </c>
      <c r="D200" s="45">
        <v>1457</v>
      </c>
      <c r="E200" s="45">
        <v>3.9082317400000004E-3</v>
      </c>
      <c r="F200" s="45">
        <v>3.4747618999999999E-4</v>
      </c>
      <c r="G200" s="45">
        <v>7.7144317999999995E-4</v>
      </c>
      <c r="H200" s="45">
        <v>2.78931189E-3</v>
      </c>
    </row>
    <row r="201" spans="1:8" x14ac:dyDescent="0.35">
      <c r="A201" s="45" t="s">
        <v>237</v>
      </c>
      <c r="B201" s="45" t="s">
        <v>10</v>
      </c>
      <c r="C201" s="45" t="s">
        <v>52</v>
      </c>
      <c r="D201" s="45">
        <v>593</v>
      </c>
      <c r="E201" s="45">
        <v>3.6500099099999999E-3</v>
      </c>
      <c r="F201" s="45">
        <v>3.0463408999999999E-4</v>
      </c>
      <c r="G201" s="45">
        <v>6.9846488000000005E-4</v>
      </c>
      <c r="H201" s="45">
        <v>2.64691047E-3</v>
      </c>
    </row>
    <row r="202" spans="1:8" x14ac:dyDescent="0.35">
      <c r="A202" s="45" t="s">
        <v>237</v>
      </c>
      <c r="B202" s="45" t="s">
        <v>11</v>
      </c>
      <c r="C202" s="45" t="s">
        <v>52</v>
      </c>
      <c r="D202" s="45">
        <v>338</v>
      </c>
      <c r="E202" s="45">
        <v>3.76407358E-3</v>
      </c>
      <c r="F202" s="45">
        <v>3.7338349999999998E-4</v>
      </c>
      <c r="G202" s="45">
        <v>7.4118567000000003E-4</v>
      </c>
      <c r="H202" s="45">
        <v>2.6495039199999999E-3</v>
      </c>
    </row>
    <row r="203" spans="1:8" x14ac:dyDescent="0.35">
      <c r="A203" s="45" t="s">
        <v>237</v>
      </c>
      <c r="B203" s="45" t="s">
        <v>12</v>
      </c>
      <c r="C203" s="45" t="s">
        <v>52</v>
      </c>
      <c r="D203" s="45">
        <v>108</v>
      </c>
      <c r="E203" s="45">
        <v>4.5818327499999997E-3</v>
      </c>
      <c r="F203" s="45">
        <v>3.9255373999999999E-4</v>
      </c>
      <c r="G203" s="45">
        <v>8.1650783999999996E-4</v>
      </c>
      <c r="H203" s="45">
        <v>3.3727706600000002E-3</v>
      </c>
    </row>
    <row r="204" spans="1:8" x14ac:dyDescent="0.35">
      <c r="A204" s="45" t="s">
        <v>237</v>
      </c>
      <c r="B204" s="45" t="s">
        <v>13</v>
      </c>
      <c r="C204" s="45" t="s">
        <v>52</v>
      </c>
      <c r="D204" s="45">
        <v>418</v>
      </c>
      <c r="E204" s="45">
        <v>4.21708842E-3</v>
      </c>
      <c r="F204" s="45">
        <v>3.7565876000000001E-4</v>
      </c>
      <c r="G204" s="45">
        <v>8.8779771000000005E-4</v>
      </c>
      <c r="H204" s="45">
        <v>2.9536314599999999E-3</v>
      </c>
    </row>
    <row r="205" spans="1:8" x14ac:dyDescent="0.35">
      <c r="A205" s="45" t="s">
        <v>237</v>
      </c>
      <c r="B205" s="45" t="s">
        <v>8</v>
      </c>
      <c r="C205" s="45" t="s">
        <v>53</v>
      </c>
      <c r="D205" s="45">
        <v>636</v>
      </c>
      <c r="E205" s="45">
        <v>6.3230474599999999E-3</v>
      </c>
      <c r="F205" s="45">
        <v>3.4578431999999999E-4</v>
      </c>
      <c r="G205" s="45">
        <v>1.6865571E-3</v>
      </c>
      <c r="H205" s="45">
        <v>4.29070557E-3</v>
      </c>
    </row>
    <row r="206" spans="1:8" x14ac:dyDescent="0.35">
      <c r="A206" s="45" t="s">
        <v>237</v>
      </c>
      <c r="B206" s="45" t="s">
        <v>10</v>
      </c>
      <c r="C206" s="45" t="s">
        <v>53</v>
      </c>
      <c r="D206" s="45">
        <v>158</v>
      </c>
      <c r="E206" s="45">
        <v>5.2956514500000001E-3</v>
      </c>
      <c r="F206" s="45">
        <v>2.3638922999999999E-4</v>
      </c>
      <c r="G206" s="45">
        <v>1.40676254E-3</v>
      </c>
      <c r="H206" s="45">
        <v>3.6524991700000002E-3</v>
      </c>
    </row>
    <row r="207" spans="1:8" x14ac:dyDescent="0.35">
      <c r="A207" s="45" t="s">
        <v>237</v>
      </c>
      <c r="B207" s="45" t="s">
        <v>11</v>
      </c>
      <c r="C207" s="45" t="s">
        <v>53</v>
      </c>
      <c r="D207" s="45">
        <v>154</v>
      </c>
      <c r="E207" s="45">
        <v>5.7255589200000002E-3</v>
      </c>
      <c r="F207" s="45">
        <v>3.1265009E-4</v>
      </c>
      <c r="G207" s="45">
        <v>1.52432034E-3</v>
      </c>
      <c r="H207" s="45">
        <v>3.8885880499999999E-3</v>
      </c>
    </row>
    <row r="208" spans="1:8" x14ac:dyDescent="0.35">
      <c r="A208" s="45" t="s">
        <v>237</v>
      </c>
      <c r="B208" s="45" t="s">
        <v>12</v>
      </c>
      <c r="C208" s="45" t="s">
        <v>53</v>
      </c>
      <c r="D208" s="45">
        <v>98</v>
      </c>
      <c r="E208" s="45">
        <v>7.3070197600000001E-3</v>
      </c>
      <c r="F208" s="45">
        <v>3.5218228E-4</v>
      </c>
      <c r="G208" s="45">
        <v>2.0380997499999999E-3</v>
      </c>
      <c r="H208" s="45">
        <v>4.9167373099999996E-3</v>
      </c>
    </row>
    <row r="209" spans="1:8" x14ac:dyDescent="0.35">
      <c r="A209" s="45" t="s">
        <v>237</v>
      </c>
      <c r="B209" s="45" t="s">
        <v>13</v>
      </c>
      <c r="C209" s="45" t="s">
        <v>53</v>
      </c>
      <c r="D209" s="45">
        <v>226</v>
      </c>
      <c r="E209" s="45">
        <v>7.0217754100000002E-3</v>
      </c>
      <c r="F209" s="45">
        <v>4.4206794000000002E-4</v>
      </c>
      <c r="G209" s="45">
        <v>1.84027754E-3</v>
      </c>
      <c r="H209" s="45">
        <v>4.7394294599999998E-3</v>
      </c>
    </row>
    <row r="210" spans="1:8" x14ac:dyDescent="0.35">
      <c r="A210" s="45" t="s">
        <v>237</v>
      </c>
      <c r="B210" s="45" t="s">
        <v>8</v>
      </c>
      <c r="C210" s="45" t="s">
        <v>54</v>
      </c>
      <c r="D210" s="45">
        <v>3683</v>
      </c>
      <c r="E210" s="45">
        <v>4.7415613400000004E-3</v>
      </c>
      <c r="F210" s="45">
        <v>9.8829621000000008E-4</v>
      </c>
      <c r="G210" s="45">
        <v>8.5400175999999996E-4</v>
      </c>
      <c r="H210" s="45">
        <v>2.89926289E-3</v>
      </c>
    </row>
    <row r="211" spans="1:8" x14ac:dyDescent="0.35">
      <c r="A211" s="45" t="s">
        <v>237</v>
      </c>
      <c r="B211" s="45" t="s">
        <v>10</v>
      </c>
      <c r="C211" s="45" t="s">
        <v>54</v>
      </c>
      <c r="D211" s="45">
        <v>1697</v>
      </c>
      <c r="E211" s="45">
        <v>4.5543467600000003E-3</v>
      </c>
      <c r="F211" s="45">
        <v>9.3839322000000003E-4</v>
      </c>
      <c r="G211" s="45">
        <v>7.9750597999999999E-4</v>
      </c>
      <c r="H211" s="45">
        <v>2.8184470700000001E-3</v>
      </c>
    </row>
    <row r="212" spans="1:8" x14ac:dyDescent="0.35">
      <c r="A212" s="45" t="s">
        <v>237</v>
      </c>
      <c r="B212" s="45" t="s">
        <v>11</v>
      </c>
      <c r="C212" s="45" t="s">
        <v>54</v>
      </c>
      <c r="D212" s="45">
        <v>866</v>
      </c>
      <c r="E212" s="45">
        <v>4.6294957399999996E-3</v>
      </c>
      <c r="F212" s="45">
        <v>1.0385523800000001E-3</v>
      </c>
      <c r="G212" s="45">
        <v>8.1252381999999998E-4</v>
      </c>
      <c r="H212" s="45">
        <v>2.7784190500000001E-3</v>
      </c>
    </row>
    <row r="213" spans="1:8" x14ac:dyDescent="0.35">
      <c r="A213" s="45" t="s">
        <v>237</v>
      </c>
      <c r="B213" s="45" t="s">
        <v>12</v>
      </c>
      <c r="C213" s="45" t="s">
        <v>54</v>
      </c>
      <c r="D213" s="45">
        <v>191</v>
      </c>
      <c r="E213" s="45">
        <v>5.0527799599999999E-3</v>
      </c>
      <c r="F213" s="45">
        <v>1.09517378E-3</v>
      </c>
      <c r="G213" s="45">
        <v>9.3889346E-4</v>
      </c>
      <c r="H213" s="45">
        <v>3.0187121799999999E-3</v>
      </c>
    </row>
    <row r="214" spans="1:8" x14ac:dyDescent="0.35">
      <c r="A214" s="45" t="s">
        <v>237</v>
      </c>
      <c r="B214" s="45" t="s">
        <v>13</v>
      </c>
      <c r="C214" s="45" t="s">
        <v>54</v>
      </c>
      <c r="D214" s="45">
        <v>929</v>
      </c>
      <c r="E214" s="45">
        <v>5.1240254999999997E-3</v>
      </c>
      <c r="F214" s="45">
        <v>1.0106319699999999E-3</v>
      </c>
      <c r="G214" s="45">
        <v>9.7841392000000004E-4</v>
      </c>
      <c r="H214" s="45">
        <v>3.1349791299999999E-3</v>
      </c>
    </row>
    <row r="215" spans="1:8" x14ac:dyDescent="0.35">
      <c r="A215" s="45" t="s">
        <v>237</v>
      </c>
      <c r="B215" s="45" t="s">
        <v>8</v>
      </c>
      <c r="C215" s="45" t="s">
        <v>55</v>
      </c>
      <c r="D215" s="45">
        <v>878</v>
      </c>
      <c r="E215" s="45">
        <v>6.3679419499999999E-3</v>
      </c>
      <c r="F215" s="45">
        <v>1.0279041000000001E-3</v>
      </c>
      <c r="G215" s="45">
        <v>2.0587480600000002E-3</v>
      </c>
      <c r="H215" s="45">
        <v>3.2812892999999998E-3</v>
      </c>
    </row>
    <row r="216" spans="1:8" x14ac:dyDescent="0.35">
      <c r="A216" s="45" t="s">
        <v>237</v>
      </c>
      <c r="B216" s="45" t="s">
        <v>10</v>
      </c>
      <c r="C216" s="45" t="s">
        <v>55</v>
      </c>
      <c r="D216" s="45">
        <v>367</v>
      </c>
      <c r="E216" s="45">
        <v>5.93983351E-3</v>
      </c>
      <c r="F216" s="45">
        <v>9.2141591999999998E-4</v>
      </c>
      <c r="G216" s="45">
        <v>1.8688500400000001E-3</v>
      </c>
      <c r="H216" s="45">
        <v>3.1495670500000001E-3</v>
      </c>
    </row>
    <row r="217" spans="1:8" x14ac:dyDescent="0.35">
      <c r="A217" s="45" t="s">
        <v>237</v>
      </c>
      <c r="B217" s="45" t="s">
        <v>11</v>
      </c>
      <c r="C217" s="45" t="s">
        <v>55</v>
      </c>
      <c r="D217" s="45">
        <v>195</v>
      </c>
      <c r="E217" s="45">
        <v>5.9639717399999998E-3</v>
      </c>
      <c r="F217" s="45">
        <v>9.4758997000000001E-4</v>
      </c>
      <c r="G217" s="45">
        <v>2.09140526E-3</v>
      </c>
      <c r="H217" s="45">
        <v>2.9249760499999999E-3</v>
      </c>
    </row>
    <row r="218" spans="1:8" x14ac:dyDescent="0.35">
      <c r="A218" s="45" t="s">
        <v>237</v>
      </c>
      <c r="B218" s="45" t="s">
        <v>12</v>
      </c>
      <c r="C218" s="45" t="s">
        <v>55</v>
      </c>
      <c r="D218" s="45">
        <v>77</v>
      </c>
      <c r="E218" s="45">
        <v>7.2497292E-3</v>
      </c>
      <c r="F218" s="45">
        <v>1.41098463E-3</v>
      </c>
      <c r="G218" s="45">
        <v>2.00351705E-3</v>
      </c>
      <c r="H218" s="45">
        <v>3.83522703E-3</v>
      </c>
    </row>
    <row r="219" spans="1:8" x14ac:dyDescent="0.35">
      <c r="A219" s="45" t="s">
        <v>237</v>
      </c>
      <c r="B219" s="45" t="s">
        <v>13</v>
      </c>
      <c r="C219" s="45" t="s">
        <v>55</v>
      </c>
      <c r="D219" s="45">
        <v>239</v>
      </c>
      <c r="E219" s="45">
        <v>7.0708389100000001E-3</v>
      </c>
      <c r="F219" s="45">
        <v>1.1335326E-3</v>
      </c>
      <c r="G219" s="45">
        <v>2.3414978800000001E-3</v>
      </c>
      <c r="H219" s="45">
        <v>3.5958079000000002E-3</v>
      </c>
    </row>
    <row r="220" spans="1:8" x14ac:dyDescent="0.35">
      <c r="A220" s="45" t="s">
        <v>237</v>
      </c>
      <c r="B220" s="45" t="s">
        <v>8</v>
      </c>
      <c r="C220" s="45" t="s">
        <v>56</v>
      </c>
      <c r="D220" s="45">
        <v>3046</v>
      </c>
      <c r="E220" s="45">
        <v>5.10479339E-3</v>
      </c>
      <c r="F220" s="45">
        <v>6.5315599000000005E-4</v>
      </c>
      <c r="G220" s="45">
        <v>9.9358803999999995E-4</v>
      </c>
      <c r="H220" s="45">
        <v>3.45804887E-3</v>
      </c>
    </row>
    <row r="221" spans="1:8" x14ac:dyDescent="0.35">
      <c r="A221" s="45" t="s">
        <v>237</v>
      </c>
      <c r="B221" s="45" t="s">
        <v>10</v>
      </c>
      <c r="C221" s="45" t="s">
        <v>56</v>
      </c>
      <c r="D221" s="45">
        <v>1122</v>
      </c>
      <c r="E221" s="45">
        <v>4.6921520800000003E-3</v>
      </c>
      <c r="F221" s="45">
        <v>6.0401786999999998E-4</v>
      </c>
      <c r="G221" s="45">
        <v>8.9688734999999998E-4</v>
      </c>
      <c r="H221" s="45">
        <v>3.1912463799999998E-3</v>
      </c>
    </row>
    <row r="222" spans="1:8" x14ac:dyDescent="0.35">
      <c r="A222" s="45" t="s">
        <v>237</v>
      </c>
      <c r="B222" s="45" t="s">
        <v>11</v>
      </c>
      <c r="C222" s="45" t="s">
        <v>56</v>
      </c>
      <c r="D222" s="45">
        <v>665</v>
      </c>
      <c r="E222" s="45">
        <v>4.7565961199999996E-3</v>
      </c>
      <c r="F222" s="45">
        <v>6.8521976000000004E-4</v>
      </c>
      <c r="G222" s="45">
        <v>9.6555602000000004E-4</v>
      </c>
      <c r="H222" s="45">
        <v>3.1058198600000001E-3</v>
      </c>
    </row>
    <row r="223" spans="1:8" x14ac:dyDescent="0.35">
      <c r="A223" s="45" t="s">
        <v>237</v>
      </c>
      <c r="B223" s="45" t="s">
        <v>12</v>
      </c>
      <c r="C223" s="45" t="s">
        <v>56</v>
      </c>
      <c r="D223" s="45">
        <v>179</v>
      </c>
      <c r="E223" s="45">
        <v>6.23816704E-3</v>
      </c>
      <c r="F223" s="45">
        <v>7.873601E-4</v>
      </c>
      <c r="G223" s="45">
        <v>1.1259826E-3</v>
      </c>
      <c r="H223" s="45">
        <v>4.3248238900000001E-3</v>
      </c>
    </row>
    <row r="224" spans="1:8" x14ac:dyDescent="0.35">
      <c r="A224" s="45" t="s">
        <v>237</v>
      </c>
      <c r="B224" s="45" t="s">
        <v>13</v>
      </c>
      <c r="C224" s="45" t="s">
        <v>56</v>
      </c>
      <c r="D224" s="45">
        <v>1080</v>
      </c>
      <c r="E224" s="45">
        <v>5.56003491E-3</v>
      </c>
      <c r="F224" s="45">
        <v>6.6221898E-4</v>
      </c>
      <c r="G224" s="45">
        <v>1.0893666E-3</v>
      </c>
      <c r="H224" s="45">
        <v>3.80844884E-3</v>
      </c>
    </row>
    <row r="225" spans="1:8" x14ac:dyDescent="0.35">
      <c r="A225" s="45" t="s">
        <v>238</v>
      </c>
      <c r="B225" s="45" t="s">
        <v>8</v>
      </c>
      <c r="C225" s="45" t="s">
        <v>9</v>
      </c>
      <c r="D225" s="45">
        <v>80250</v>
      </c>
      <c r="E225" s="45">
        <v>5.58975328E-3</v>
      </c>
      <c r="F225" s="45">
        <v>8.3180156E-4</v>
      </c>
      <c r="G225" s="45">
        <v>1.2833345399999999E-3</v>
      </c>
      <c r="H225" s="45">
        <v>3.4746167000000001E-3</v>
      </c>
    </row>
    <row r="226" spans="1:8" x14ac:dyDescent="0.35">
      <c r="A226" s="45" t="s">
        <v>238</v>
      </c>
      <c r="B226" s="45" t="s">
        <v>10</v>
      </c>
      <c r="C226" s="45" t="s">
        <v>9</v>
      </c>
      <c r="D226" s="45">
        <v>33843</v>
      </c>
      <c r="E226" s="45">
        <v>5.0406952300000004E-3</v>
      </c>
      <c r="F226" s="45">
        <v>7.7069122999999995E-4</v>
      </c>
      <c r="G226" s="45">
        <v>1.11733378E-3</v>
      </c>
      <c r="H226" s="45">
        <v>3.1526697399999999E-3</v>
      </c>
    </row>
    <row r="227" spans="1:8" x14ac:dyDescent="0.35">
      <c r="A227" s="45" t="s">
        <v>238</v>
      </c>
      <c r="B227" s="45" t="s">
        <v>11</v>
      </c>
      <c r="C227" s="45" t="s">
        <v>9</v>
      </c>
      <c r="D227" s="45">
        <v>19553</v>
      </c>
      <c r="E227" s="45">
        <v>5.4402259700000004E-3</v>
      </c>
      <c r="F227" s="45">
        <v>8.4558967000000003E-4</v>
      </c>
      <c r="G227" s="45">
        <v>1.2385014500000001E-3</v>
      </c>
      <c r="H227" s="45">
        <v>3.35613437E-3</v>
      </c>
    </row>
    <row r="228" spans="1:8" x14ac:dyDescent="0.35">
      <c r="A228" s="45" t="s">
        <v>238</v>
      </c>
      <c r="B228" s="45" t="s">
        <v>12</v>
      </c>
      <c r="C228" s="45" t="s">
        <v>9</v>
      </c>
      <c r="D228" s="45">
        <v>7110</v>
      </c>
      <c r="E228" s="45">
        <v>6.8406535699999998E-3</v>
      </c>
      <c r="F228" s="45">
        <v>1.0016162200000001E-3</v>
      </c>
      <c r="G228" s="45">
        <v>1.5925223599999999E-3</v>
      </c>
      <c r="H228" s="45">
        <v>4.2465145100000004E-3</v>
      </c>
    </row>
    <row r="229" spans="1:8" x14ac:dyDescent="0.35">
      <c r="A229" s="45" t="s">
        <v>238</v>
      </c>
      <c r="B229" s="45" t="s">
        <v>13</v>
      </c>
      <c r="C229" s="45" t="s">
        <v>9</v>
      </c>
      <c r="D229" s="45">
        <v>19744</v>
      </c>
      <c r="E229" s="45">
        <v>6.2285082299999997E-3</v>
      </c>
      <c r="F229" s="45">
        <v>8.6174362000000001E-4</v>
      </c>
      <c r="G229" s="45">
        <v>1.5009327699999999E-3</v>
      </c>
      <c r="H229" s="45">
        <v>3.86583136E-3</v>
      </c>
    </row>
    <row r="230" spans="1:8" x14ac:dyDescent="0.35">
      <c r="A230" s="45" t="s">
        <v>238</v>
      </c>
      <c r="B230" s="45" t="s">
        <v>8</v>
      </c>
      <c r="C230" s="45" t="s">
        <v>14</v>
      </c>
      <c r="D230" s="45">
        <v>1642</v>
      </c>
      <c r="E230" s="45">
        <v>5.7561914E-3</v>
      </c>
      <c r="F230" s="45">
        <v>1.0457547000000001E-3</v>
      </c>
      <c r="G230" s="45">
        <v>1.3649933300000001E-3</v>
      </c>
      <c r="H230" s="45">
        <v>3.3454428600000002E-3</v>
      </c>
    </row>
    <row r="231" spans="1:8" x14ac:dyDescent="0.35">
      <c r="A231" s="45" t="s">
        <v>238</v>
      </c>
      <c r="B231" s="45" t="s">
        <v>10</v>
      </c>
      <c r="C231" s="45" t="s">
        <v>14</v>
      </c>
      <c r="D231" s="45">
        <v>604</v>
      </c>
      <c r="E231" s="45">
        <v>5.2290859400000002E-3</v>
      </c>
      <c r="F231" s="45">
        <v>8.9018785000000004E-4</v>
      </c>
      <c r="G231" s="45">
        <v>1.2670734300000001E-3</v>
      </c>
      <c r="H231" s="45">
        <v>3.0718241700000001E-3</v>
      </c>
    </row>
    <row r="232" spans="1:8" x14ac:dyDescent="0.35">
      <c r="A232" s="45" t="s">
        <v>238</v>
      </c>
      <c r="B232" s="45" t="s">
        <v>11</v>
      </c>
      <c r="C232" s="45" t="s">
        <v>14</v>
      </c>
      <c r="D232" s="45">
        <v>386</v>
      </c>
      <c r="E232" s="45">
        <v>5.5787034699999998E-3</v>
      </c>
      <c r="F232" s="45">
        <v>1.0396274599999999E-3</v>
      </c>
      <c r="G232" s="45">
        <v>1.2777955200000001E-3</v>
      </c>
      <c r="H232" s="45">
        <v>3.2612799599999998E-3</v>
      </c>
    </row>
    <row r="233" spans="1:8" x14ac:dyDescent="0.35">
      <c r="A233" s="45" t="s">
        <v>238</v>
      </c>
      <c r="B233" s="45" t="s">
        <v>12</v>
      </c>
      <c r="C233" s="45" t="s">
        <v>14</v>
      </c>
      <c r="D233" s="45">
        <v>121</v>
      </c>
      <c r="E233" s="45">
        <v>6.2768783899999998E-3</v>
      </c>
      <c r="F233" s="45">
        <v>1.2340255999999999E-3</v>
      </c>
      <c r="G233" s="45">
        <v>1.4986988699999999E-3</v>
      </c>
      <c r="H233" s="45">
        <v>3.5441533900000001E-3</v>
      </c>
    </row>
    <row r="234" spans="1:8" x14ac:dyDescent="0.35">
      <c r="A234" s="45" t="s">
        <v>238</v>
      </c>
      <c r="B234" s="45" t="s">
        <v>13</v>
      </c>
      <c r="C234" s="45" t="s">
        <v>14</v>
      </c>
      <c r="D234" s="45">
        <v>531</v>
      </c>
      <c r="E234" s="45">
        <v>6.3661328500000001E-3</v>
      </c>
      <c r="F234" s="45">
        <v>1.18426075E-3</v>
      </c>
      <c r="G234" s="45">
        <v>1.50929389E-3</v>
      </c>
      <c r="H234" s="45">
        <v>3.6725776900000001E-3</v>
      </c>
    </row>
    <row r="235" spans="1:8" x14ac:dyDescent="0.35">
      <c r="A235" s="45" t="s">
        <v>238</v>
      </c>
      <c r="B235" s="45" t="s">
        <v>8</v>
      </c>
      <c r="C235" s="45" t="s">
        <v>15</v>
      </c>
      <c r="D235" s="45">
        <v>1137</v>
      </c>
      <c r="E235" s="45">
        <v>5.5845362999999999E-3</v>
      </c>
      <c r="F235" s="45">
        <v>6.9436276999999998E-4</v>
      </c>
      <c r="G235" s="45">
        <v>1.6940696000000001E-3</v>
      </c>
      <c r="H235" s="45">
        <v>3.1961034599999999E-3</v>
      </c>
    </row>
    <row r="236" spans="1:8" x14ac:dyDescent="0.35">
      <c r="A236" s="45" t="s">
        <v>238</v>
      </c>
      <c r="B236" s="45" t="s">
        <v>10</v>
      </c>
      <c r="C236" s="45" t="s">
        <v>15</v>
      </c>
      <c r="D236" s="45">
        <v>428</v>
      </c>
      <c r="E236" s="45">
        <v>4.9286893900000002E-3</v>
      </c>
      <c r="F236" s="45">
        <v>6.3249045999999999E-4</v>
      </c>
      <c r="G236" s="45">
        <v>1.47285477E-3</v>
      </c>
      <c r="H236" s="45">
        <v>2.8233436699999998E-3</v>
      </c>
    </row>
    <row r="237" spans="1:8" x14ac:dyDescent="0.35">
      <c r="A237" s="45" t="s">
        <v>238</v>
      </c>
      <c r="B237" s="45" t="s">
        <v>11</v>
      </c>
      <c r="C237" s="45" t="s">
        <v>15</v>
      </c>
      <c r="D237" s="45">
        <v>254</v>
      </c>
      <c r="E237" s="45">
        <v>5.3819442099999996E-3</v>
      </c>
      <c r="F237" s="45">
        <v>6.7038472000000005E-4</v>
      </c>
      <c r="G237" s="45">
        <v>1.5576696299999999E-3</v>
      </c>
      <c r="H237" s="45">
        <v>3.1538893900000002E-3</v>
      </c>
    </row>
    <row r="238" spans="1:8" x14ac:dyDescent="0.35">
      <c r="A238" s="45" t="s">
        <v>238</v>
      </c>
      <c r="B238" s="45" t="s">
        <v>12</v>
      </c>
      <c r="C238" s="45" t="s">
        <v>15</v>
      </c>
      <c r="D238" s="45">
        <v>209</v>
      </c>
      <c r="E238" s="45">
        <v>6.5212428999999999E-3</v>
      </c>
      <c r="F238" s="45">
        <v>8.7680509999999996E-4</v>
      </c>
      <c r="G238" s="45">
        <v>2.0823916599999998E-3</v>
      </c>
      <c r="H238" s="45">
        <v>3.5620456600000002E-3</v>
      </c>
    </row>
    <row r="239" spans="1:8" x14ac:dyDescent="0.35">
      <c r="A239" s="45" t="s">
        <v>238</v>
      </c>
      <c r="B239" s="45" t="s">
        <v>13</v>
      </c>
      <c r="C239" s="45" t="s">
        <v>15</v>
      </c>
      <c r="D239" s="45">
        <v>246</v>
      </c>
      <c r="E239" s="45">
        <v>6.1389639099999997E-3</v>
      </c>
      <c r="F239" s="45">
        <v>6.7176653999999998E-4</v>
      </c>
      <c r="G239" s="45">
        <v>1.8898672799999999E-3</v>
      </c>
      <c r="H239" s="45">
        <v>3.5773296299999998E-3</v>
      </c>
    </row>
    <row r="240" spans="1:8" x14ac:dyDescent="0.35">
      <c r="A240" s="45" t="s">
        <v>238</v>
      </c>
      <c r="B240" s="45" t="s">
        <v>8</v>
      </c>
      <c r="C240" s="45" t="s">
        <v>16</v>
      </c>
      <c r="D240" s="45">
        <v>1003</v>
      </c>
      <c r="E240" s="45">
        <v>5.9560205799999997E-3</v>
      </c>
      <c r="F240" s="45">
        <v>9.6894476999999997E-4</v>
      </c>
      <c r="G240" s="45">
        <v>1.0562292200000001E-3</v>
      </c>
      <c r="H240" s="45">
        <v>3.9308461100000004E-3</v>
      </c>
    </row>
    <row r="241" spans="1:8" x14ac:dyDescent="0.35">
      <c r="A241" s="45" t="s">
        <v>238</v>
      </c>
      <c r="B241" s="45" t="s">
        <v>10</v>
      </c>
      <c r="C241" s="45" t="s">
        <v>16</v>
      </c>
      <c r="D241" s="45">
        <v>393</v>
      </c>
      <c r="E241" s="45">
        <v>5.3617705599999996E-3</v>
      </c>
      <c r="F241" s="45">
        <v>8.1398405000000004E-4</v>
      </c>
      <c r="G241" s="45">
        <v>1.00482376E-3</v>
      </c>
      <c r="H241" s="45">
        <v>3.5429622500000001E-3</v>
      </c>
    </row>
    <row r="242" spans="1:8" x14ac:dyDescent="0.35">
      <c r="A242" s="45" t="s">
        <v>238</v>
      </c>
      <c r="B242" s="45" t="s">
        <v>11</v>
      </c>
      <c r="C242" s="45" t="s">
        <v>16</v>
      </c>
      <c r="D242" s="45">
        <v>245</v>
      </c>
      <c r="E242" s="45">
        <v>5.4877642999999997E-3</v>
      </c>
      <c r="F242" s="45">
        <v>9.8502431999999995E-4</v>
      </c>
      <c r="G242" s="45">
        <v>1.0401074600000001E-3</v>
      </c>
      <c r="H242" s="45">
        <v>3.4626320300000001E-3</v>
      </c>
    </row>
    <row r="243" spans="1:8" x14ac:dyDescent="0.35">
      <c r="A243" s="45" t="s">
        <v>238</v>
      </c>
      <c r="B243" s="45" t="s">
        <v>12</v>
      </c>
      <c r="C243" s="45" t="s">
        <v>16</v>
      </c>
      <c r="D243" s="45">
        <v>38</v>
      </c>
      <c r="E243" s="45">
        <v>8.8989398300000008E-3</v>
      </c>
      <c r="F243" s="45">
        <v>2.03277265E-3</v>
      </c>
      <c r="G243" s="45">
        <v>1.24695394E-3</v>
      </c>
      <c r="H243" s="45">
        <v>5.6192127299999999E-3</v>
      </c>
    </row>
    <row r="244" spans="1:8" x14ac:dyDescent="0.35">
      <c r="A244" s="45" t="s">
        <v>238</v>
      </c>
      <c r="B244" s="45" t="s">
        <v>13</v>
      </c>
      <c r="C244" s="45" t="s">
        <v>16</v>
      </c>
      <c r="D244" s="45">
        <v>327</v>
      </c>
      <c r="E244" s="45">
        <v>6.6790545799999997E-3</v>
      </c>
      <c r="F244" s="45">
        <v>1.01950934E-3</v>
      </c>
      <c r="G244" s="45">
        <v>1.10792534E-3</v>
      </c>
      <c r="H244" s="45">
        <v>4.5516194199999999E-3</v>
      </c>
    </row>
    <row r="245" spans="1:8" x14ac:dyDescent="0.35">
      <c r="A245" s="45" t="s">
        <v>238</v>
      </c>
      <c r="B245" s="45" t="s">
        <v>8</v>
      </c>
      <c r="C245" s="45" t="s">
        <v>17</v>
      </c>
      <c r="D245" s="45">
        <v>1167</v>
      </c>
      <c r="E245" s="45">
        <v>6.8307167800000001E-3</v>
      </c>
      <c r="F245" s="45">
        <v>1.2976944699999999E-3</v>
      </c>
      <c r="G245" s="45">
        <v>1.1431057E-3</v>
      </c>
      <c r="H245" s="45">
        <v>4.3899161300000001E-3</v>
      </c>
    </row>
    <row r="246" spans="1:8" x14ac:dyDescent="0.35">
      <c r="A246" s="45" t="s">
        <v>238</v>
      </c>
      <c r="B246" s="45" t="s">
        <v>10</v>
      </c>
      <c r="C246" s="45" t="s">
        <v>17</v>
      </c>
      <c r="D246" s="45">
        <v>400</v>
      </c>
      <c r="E246" s="45">
        <v>6.3906247599999997E-3</v>
      </c>
      <c r="F246" s="45">
        <v>1.16987823E-3</v>
      </c>
      <c r="G246" s="45">
        <v>1.01744768E-3</v>
      </c>
      <c r="H246" s="45">
        <v>4.2032983699999997E-3</v>
      </c>
    </row>
    <row r="247" spans="1:8" x14ac:dyDescent="0.35">
      <c r="A247" s="45" t="s">
        <v>238</v>
      </c>
      <c r="B247" s="45" t="s">
        <v>11</v>
      </c>
      <c r="C247" s="45" t="s">
        <v>17</v>
      </c>
      <c r="D247" s="45">
        <v>303</v>
      </c>
      <c r="E247" s="45">
        <v>6.2961814399999996E-3</v>
      </c>
      <c r="F247" s="45">
        <v>1.32563233E-3</v>
      </c>
      <c r="G247" s="45">
        <v>1.00595104E-3</v>
      </c>
      <c r="H247" s="45">
        <v>3.9645975999999996E-3</v>
      </c>
    </row>
    <row r="248" spans="1:8" x14ac:dyDescent="0.35">
      <c r="A248" s="45" t="s">
        <v>238</v>
      </c>
      <c r="B248" s="45" t="s">
        <v>12</v>
      </c>
      <c r="C248" s="45" t="s">
        <v>17</v>
      </c>
      <c r="D248" s="45">
        <v>151</v>
      </c>
      <c r="E248" s="45">
        <v>7.7931074499999996E-3</v>
      </c>
      <c r="F248" s="45">
        <v>1.5631896199999999E-3</v>
      </c>
      <c r="G248" s="45">
        <v>1.42483726E-3</v>
      </c>
      <c r="H248" s="45">
        <v>4.8050801000000002E-3</v>
      </c>
    </row>
    <row r="249" spans="1:8" x14ac:dyDescent="0.35">
      <c r="A249" s="45" t="s">
        <v>238</v>
      </c>
      <c r="B249" s="45" t="s">
        <v>13</v>
      </c>
      <c r="C249" s="45" t="s">
        <v>17</v>
      </c>
      <c r="D249" s="45">
        <v>313</v>
      </c>
      <c r="E249" s="45">
        <v>7.44630789E-3</v>
      </c>
      <c r="F249" s="45">
        <v>1.3059103000000001E-3</v>
      </c>
      <c r="G249" s="45">
        <v>1.3005485299999999E-3</v>
      </c>
      <c r="H249" s="45">
        <v>4.8398486100000001E-3</v>
      </c>
    </row>
    <row r="250" spans="1:8" x14ac:dyDescent="0.35">
      <c r="A250" s="45" t="s">
        <v>238</v>
      </c>
      <c r="B250" s="45" t="s">
        <v>8</v>
      </c>
      <c r="C250" s="45" t="s">
        <v>18</v>
      </c>
      <c r="D250" s="45">
        <v>1002</v>
      </c>
      <c r="E250" s="45">
        <v>7.1165767899999998E-3</v>
      </c>
      <c r="F250" s="45">
        <v>6.7062608000000002E-4</v>
      </c>
      <c r="G250" s="45">
        <v>1.9954648499999998E-3</v>
      </c>
      <c r="H250" s="45">
        <v>4.45048536E-3</v>
      </c>
    </row>
    <row r="251" spans="1:8" x14ac:dyDescent="0.35">
      <c r="A251" s="45" t="s">
        <v>238</v>
      </c>
      <c r="B251" s="45" t="s">
        <v>10</v>
      </c>
      <c r="C251" s="45" t="s">
        <v>18</v>
      </c>
      <c r="D251" s="45">
        <v>298</v>
      </c>
      <c r="E251" s="45">
        <v>6.6233218899999996E-3</v>
      </c>
      <c r="F251" s="45">
        <v>5.9284091999999998E-4</v>
      </c>
      <c r="G251" s="45">
        <v>1.8746501999999999E-3</v>
      </c>
      <c r="H251" s="45">
        <v>4.1558302999999998E-3</v>
      </c>
    </row>
    <row r="252" spans="1:8" x14ac:dyDescent="0.35">
      <c r="A252" s="45" t="s">
        <v>238</v>
      </c>
      <c r="B252" s="45" t="s">
        <v>11</v>
      </c>
      <c r="C252" s="45" t="s">
        <v>18</v>
      </c>
      <c r="D252" s="45">
        <v>285</v>
      </c>
      <c r="E252" s="45">
        <v>6.9975224999999997E-3</v>
      </c>
      <c r="F252" s="45">
        <v>6.4558941999999996E-4</v>
      </c>
      <c r="G252" s="45">
        <v>1.9323421999999999E-3</v>
      </c>
      <c r="H252" s="45">
        <v>4.4195904000000003E-3</v>
      </c>
    </row>
    <row r="253" spans="1:8" x14ac:dyDescent="0.35">
      <c r="A253" s="45" t="s">
        <v>238</v>
      </c>
      <c r="B253" s="45" t="s">
        <v>12</v>
      </c>
      <c r="C253" s="45" t="s">
        <v>18</v>
      </c>
      <c r="D253" s="45">
        <v>87</v>
      </c>
      <c r="E253" s="45">
        <v>8.5198485999999993E-3</v>
      </c>
      <c r="F253" s="45">
        <v>6.9910041000000001E-4</v>
      </c>
      <c r="G253" s="45">
        <v>2.2832851700000001E-3</v>
      </c>
      <c r="H253" s="45">
        <v>5.5374624799999998E-3</v>
      </c>
    </row>
    <row r="254" spans="1:8" x14ac:dyDescent="0.35">
      <c r="A254" s="45" t="s">
        <v>238</v>
      </c>
      <c r="B254" s="45" t="s">
        <v>13</v>
      </c>
      <c r="C254" s="45" t="s">
        <v>18</v>
      </c>
      <c r="D254" s="45">
        <v>332</v>
      </c>
      <c r="E254" s="45">
        <v>7.2937929899999998E-3</v>
      </c>
      <c r="F254" s="45">
        <v>7.5447597000000003E-4</v>
      </c>
      <c r="G254" s="45">
        <v>2.0826707300000001E-3</v>
      </c>
      <c r="H254" s="45">
        <v>4.4566458099999998E-3</v>
      </c>
    </row>
    <row r="255" spans="1:8" x14ac:dyDescent="0.35">
      <c r="A255" s="45" t="s">
        <v>238</v>
      </c>
      <c r="B255" s="45" t="s">
        <v>8</v>
      </c>
      <c r="C255" s="45" t="s">
        <v>19</v>
      </c>
      <c r="D255" s="45">
        <v>1257</v>
      </c>
      <c r="E255" s="45">
        <v>6.2196235799999999E-3</v>
      </c>
      <c r="F255" s="45">
        <v>9.0416789999999997E-4</v>
      </c>
      <c r="G255" s="45">
        <v>1.3487062599999999E-3</v>
      </c>
      <c r="H255" s="45">
        <v>3.9667489299999997E-3</v>
      </c>
    </row>
    <row r="256" spans="1:8" x14ac:dyDescent="0.35">
      <c r="A256" s="45" t="s">
        <v>238</v>
      </c>
      <c r="B256" s="45" t="s">
        <v>10</v>
      </c>
      <c r="C256" s="45" t="s">
        <v>19</v>
      </c>
      <c r="D256" s="45">
        <v>479</v>
      </c>
      <c r="E256" s="45">
        <v>5.6980444999999999E-3</v>
      </c>
      <c r="F256" s="45">
        <v>8.0677794999999995E-4</v>
      </c>
      <c r="G256" s="45">
        <v>1.2192402699999999E-3</v>
      </c>
      <c r="H256" s="45">
        <v>3.6720257700000002E-3</v>
      </c>
    </row>
    <row r="257" spans="1:8" x14ac:dyDescent="0.35">
      <c r="A257" s="45" t="s">
        <v>238</v>
      </c>
      <c r="B257" s="45" t="s">
        <v>11</v>
      </c>
      <c r="C257" s="45" t="s">
        <v>19</v>
      </c>
      <c r="D257" s="45">
        <v>324</v>
      </c>
      <c r="E257" s="45">
        <v>5.89549015E-3</v>
      </c>
      <c r="F257" s="45">
        <v>8.9695479000000003E-4</v>
      </c>
      <c r="G257" s="45">
        <v>1.24467711E-3</v>
      </c>
      <c r="H257" s="45">
        <v>3.7538578E-3</v>
      </c>
    </row>
    <row r="258" spans="1:8" x14ac:dyDescent="0.35">
      <c r="A258" s="45" t="s">
        <v>238</v>
      </c>
      <c r="B258" s="45" t="s">
        <v>12</v>
      </c>
      <c r="C258" s="45" t="s">
        <v>19</v>
      </c>
      <c r="D258" s="45">
        <v>71</v>
      </c>
      <c r="E258" s="45">
        <v>8.0214851599999994E-3</v>
      </c>
      <c r="F258" s="45">
        <v>1.30575094E-3</v>
      </c>
      <c r="G258" s="45">
        <v>1.73138343E-3</v>
      </c>
      <c r="H258" s="45">
        <v>4.9843502999999999E-3</v>
      </c>
    </row>
    <row r="259" spans="1:8" x14ac:dyDescent="0.35">
      <c r="A259" s="45" t="s">
        <v>238</v>
      </c>
      <c r="B259" s="45" t="s">
        <v>13</v>
      </c>
      <c r="C259" s="45" t="s">
        <v>19</v>
      </c>
      <c r="D259" s="45">
        <v>383</v>
      </c>
      <c r="E259" s="45">
        <v>6.81211295E-3</v>
      </c>
      <c r="F259" s="45">
        <v>9.5762595000000003E-4</v>
      </c>
      <c r="G259" s="45">
        <v>1.5276868700000001E-3</v>
      </c>
      <c r="H259" s="45">
        <v>4.3267996300000002E-3</v>
      </c>
    </row>
    <row r="260" spans="1:8" x14ac:dyDescent="0.35">
      <c r="A260" s="45" t="s">
        <v>238</v>
      </c>
      <c r="B260" s="45" t="s">
        <v>8</v>
      </c>
      <c r="C260" s="45" t="s">
        <v>20</v>
      </c>
      <c r="D260" s="45">
        <v>696</v>
      </c>
      <c r="E260" s="45">
        <v>4.1009636100000002E-3</v>
      </c>
      <c r="F260" s="45">
        <v>4.0316332999999998E-4</v>
      </c>
      <c r="G260" s="45">
        <v>8.2230778999999997E-4</v>
      </c>
      <c r="H260" s="45">
        <v>2.8754919899999999E-3</v>
      </c>
    </row>
    <row r="261" spans="1:8" x14ac:dyDescent="0.35">
      <c r="A261" s="45" t="s">
        <v>238</v>
      </c>
      <c r="B261" s="45" t="s">
        <v>10</v>
      </c>
      <c r="C261" s="45" t="s">
        <v>20</v>
      </c>
      <c r="D261" s="45">
        <v>261</v>
      </c>
      <c r="E261" s="45">
        <v>3.8131472099999998E-3</v>
      </c>
      <c r="F261" s="45">
        <v>3.3759909000000002E-4</v>
      </c>
      <c r="G261" s="45">
        <v>6.7528711999999996E-4</v>
      </c>
      <c r="H261" s="45">
        <v>2.8002604999999999E-3</v>
      </c>
    </row>
    <row r="262" spans="1:8" x14ac:dyDescent="0.35">
      <c r="A262" s="45" t="s">
        <v>238</v>
      </c>
      <c r="B262" s="45" t="s">
        <v>11</v>
      </c>
      <c r="C262" s="45" t="s">
        <v>20</v>
      </c>
      <c r="D262" s="45">
        <v>168</v>
      </c>
      <c r="E262" s="45">
        <v>4.0799986599999996E-3</v>
      </c>
      <c r="F262" s="45">
        <v>5.0457425999999997E-4</v>
      </c>
      <c r="G262" s="45">
        <v>7.8200757000000004E-4</v>
      </c>
      <c r="H262" s="45">
        <v>2.79341632E-3</v>
      </c>
    </row>
    <row r="263" spans="1:8" x14ac:dyDescent="0.35">
      <c r="A263" s="45" t="s">
        <v>238</v>
      </c>
      <c r="B263" s="45" t="s">
        <v>12</v>
      </c>
      <c r="C263" s="45" t="s">
        <v>20</v>
      </c>
      <c r="D263" s="45">
        <v>62</v>
      </c>
      <c r="E263" s="45">
        <v>4.7625445799999999E-3</v>
      </c>
      <c r="F263" s="45">
        <v>4.1274611999999998E-4</v>
      </c>
      <c r="G263" s="45">
        <v>1.0467067599999999E-3</v>
      </c>
      <c r="H263" s="45">
        <v>3.3030911100000002E-3</v>
      </c>
    </row>
    <row r="264" spans="1:8" x14ac:dyDescent="0.35">
      <c r="A264" s="45" t="s">
        <v>238</v>
      </c>
      <c r="B264" s="45" t="s">
        <v>13</v>
      </c>
      <c r="C264" s="45" t="s">
        <v>20</v>
      </c>
      <c r="D264" s="45">
        <v>205</v>
      </c>
      <c r="E264" s="45">
        <v>4.2844961499999999E-3</v>
      </c>
      <c r="F264" s="45">
        <v>4.0063209999999998E-4</v>
      </c>
      <c r="G264" s="45">
        <v>9.7464971000000005E-4</v>
      </c>
      <c r="H264" s="45">
        <v>2.9092138699999999E-3</v>
      </c>
    </row>
    <row r="265" spans="1:8" x14ac:dyDescent="0.35">
      <c r="A265" s="45" t="s">
        <v>238</v>
      </c>
      <c r="B265" s="45" t="s">
        <v>8</v>
      </c>
      <c r="C265" s="45" t="s">
        <v>21</v>
      </c>
      <c r="D265" s="45">
        <v>787</v>
      </c>
      <c r="E265" s="45">
        <v>7.6603014199999996E-3</v>
      </c>
      <c r="F265" s="45">
        <v>1.17440797E-3</v>
      </c>
      <c r="G265" s="45">
        <v>1.9117073699999999E-3</v>
      </c>
      <c r="H265" s="45">
        <v>4.5741855999999999E-3</v>
      </c>
    </row>
    <row r="266" spans="1:8" x14ac:dyDescent="0.35">
      <c r="A266" s="45" t="s">
        <v>238</v>
      </c>
      <c r="B266" s="45" t="s">
        <v>10</v>
      </c>
      <c r="C266" s="45" t="s">
        <v>21</v>
      </c>
      <c r="D266" s="45">
        <v>311</v>
      </c>
      <c r="E266" s="45">
        <v>6.8557964799999998E-3</v>
      </c>
      <c r="F266" s="45">
        <v>1.0436388400000001E-3</v>
      </c>
      <c r="G266" s="45">
        <v>1.61419233E-3</v>
      </c>
      <c r="H266" s="45">
        <v>4.1979647899999997E-3</v>
      </c>
    </row>
    <row r="267" spans="1:8" x14ac:dyDescent="0.35">
      <c r="A267" s="45" t="s">
        <v>238</v>
      </c>
      <c r="B267" s="45" t="s">
        <v>11</v>
      </c>
      <c r="C267" s="45" t="s">
        <v>21</v>
      </c>
      <c r="D267" s="45">
        <v>173</v>
      </c>
      <c r="E267" s="45">
        <v>7.1715101600000001E-3</v>
      </c>
      <c r="F267" s="45">
        <v>1.09806496E-3</v>
      </c>
      <c r="G267" s="45">
        <v>1.8130483700000001E-3</v>
      </c>
      <c r="H267" s="45">
        <v>4.2603963699999999E-3</v>
      </c>
    </row>
    <row r="268" spans="1:8" x14ac:dyDescent="0.35">
      <c r="A268" s="45" t="s">
        <v>238</v>
      </c>
      <c r="B268" s="45" t="s">
        <v>12</v>
      </c>
      <c r="C268" s="45" t="s">
        <v>21</v>
      </c>
      <c r="D268" s="45">
        <v>90</v>
      </c>
      <c r="E268" s="45">
        <v>9.1129112600000003E-3</v>
      </c>
      <c r="F268" s="45">
        <v>1.3573814600000001E-3</v>
      </c>
      <c r="G268" s="45">
        <v>2.23392465E-3</v>
      </c>
      <c r="H268" s="45">
        <v>5.5216046900000001E-3</v>
      </c>
    </row>
    <row r="269" spans="1:8" x14ac:dyDescent="0.35">
      <c r="A269" s="45" t="s">
        <v>238</v>
      </c>
      <c r="B269" s="45" t="s">
        <v>13</v>
      </c>
      <c r="C269" s="45" t="s">
        <v>21</v>
      </c>
      <c r="D269" s="45">
        <v>213</v>
      </c>
      <c r="E269" s="45">
        <v>8.6181748599999993E-3</v>
      </c>
      <c r="F269" s="45">
        <v>1.3500367199999999E-3</v>
      </c>
      <c r="G269" s="45">
        <v>2.2900905900000001E-3</v>
      </c>
      <c r="H269" s="45">
        <v>4.97804706E-3</v>
      </c>
    </row>
    <row r="270" spans="1:8" x14ac:dyDescent="0.35">
      <c r="A270" s="45" t="s">
        <v>238</v>
      </c>
      <c r="B270" s="45" t="s">
        <v>8</v>
      </c>
      <c r="C270" s="45" t="s">
        <v>22</v>
      </c>
      <c r="D270" s="45">
        <v>723</v>
      </c>
      <c r="E270" s="45">
        <v>6.5275694199999996E-3</v>
      </c>
      <c r="F270" s="45">
        <v>7.9512104000000004E-4</v>
      </c>
      <c r="G270" s="45">
        <v>1.51927708E-3</v>
      </c>
      <c r="H270" s="45">
        <v>4.2131708299999997E-3</v>
      </c>
    </row>
    <row r="271" spans="1:8" x14ac:dyDescent="0.35">
      <c r="A271" s="45" t="s">
        <v>238</v>
      </c>
      <c r="B271" s="45" t="s">
        <v>10</v>
      </c>
      <c r="C271" s="45" t="s">
        <v>22</v>
      </c>
      <c r="D271" s="45">
        <v>270</v>
      </c>
      <c r="E271" s="45">
        <v>5.7034033900000003E-3</v>
      </c>
      <c r="F271" s="45">
        <v>7.4365545000000001E-4</v>
      </c>
      <c r="G271" s="45">
        <v>1.3003684299999999E-3</v>
      </c>
      <c r="H271" s="45">
        <v>3.6593790500000002E-3</v>
      </c>
    </row>
    <row r="272" spans="1:8" x14ac:dyDescent="0.35">
      <c r="A272" s="45" t="s">
        <v>238</v>
      </c>
      <c r="B272" s="45" t="s">
        <v>11</v>
      </c>
      <c r="C272" s="45" t="s">
        <v>22</v>
      </c>
      <c r="D272" s="45">
        <v>180</v>
      </c>
      <c r="E272" s="45">
        <v>6.4002698100000003E-3</v>
      </c>
      <c r="F272" s="45">
        <v>7.5495089999999998E-4</v>
      </c>
      <c r="G272" s="45">
        <v>1.40862888E-3</v>
      </c>
      <c r="H272" s="45">
        <v>4.2366895700000004E-3</v>
      </c>
    </row>
    <row r="273" spans="1:8" x14ac:dyDescent="0.35">
      <c r="A273" s="45" t="s">
        <v>238</v>
      </c>
      <c r="B273" s="45" t="s">
        <v>12</v>
      </c>
      <c r="C273" s="45" t="s">
        <v>22</v>
      </c>
      <c r="D273" s="45">
        <v>76</v>
      </c>
      <c r="E273" s="45">
        <v>6.8192614100000002E-3</v>
      </c>
      <c r="F273" s="45">
        <v>9.4694175999999997E-4</v>
      </c>
      <c r="G273" s="45">
        <v>1.6037704800000001E-3</v>
      </c>
      <c r="H273" s="45">
        <v>4.2685487100000002E-3</v>
      </c>
    </row>
    <row r="274" spans="1:8" x14ac:dyDescent="0.35">
      <c r="A274" s="45" t="s">
        <v>238</v>
      </c>
      <c r="B274" s="45" t="s">
        <v>13</v>
      </c>
      <c r="C274" s="45" t="s">
        <v>22</v>
      </c>
      <c r="D274" s="45">
        <v>197</v>
      </c>
      <c r="E274" s="45">
        <v>7.6609204999999996E-3</v>
      </c>
      <c r="F274" s="45">
        <v>8.4379088000000003E-4</v>
      </c>
      <c r="G274" s="45">
        <v>1.88780761E-3</v>
      </c>
      <c r="H274" s="45">
        <v>4.92932153E-3</v>
      </c>
    </row>
    <row r="275" spans="1:8" x14ac:dyDescent="0.35">
      <c r="A275" s="45" t="s">
        <v>238</v>
      </c>
      <c r="B275" s="45" t="s">
        <v>8</v>
      </c>
      <c r="C275" s="45" t="s">
        <v>23</v>
      </c>
      <c r="D275" s="45">
        <v>1431</v>
      </c>
      <c r="E275" s="45">
        <v>6.0840399899999998E-3</v>
      </c>
      <c r="F275" s="45">
        <v>4.1229884999999998E-4</v>
      </c>
      <c r="G275" s="45">
        <v>1.25409234E-3</v>
      </c>
      <c r="H275" s="45">
        <v>4.4176483200000002E-3</v>
      </c>
    </row>
    <row r="276" spans="1:8" x14ac:dyDescent="0.35">
      <c r="A276" s="45" t="s">
        <v>238</v>
      </c>
      <c r="B276" s="45" t="s">
        <v>10</v>
      </c>
      <c r="C276" s="45" t="s">
        <v>23</v>
      </c>
      <c r="D276" s="45">
        <v>534</v>
      </c>
      <c r="E276" s="45">
        <v>5.6487547900000001E-3</v>
      </c>
      <c r="F276" s="45">
        <v>3.6100683999999998E-4</v>
      </c>
      <c r="G276" s="45">
        <v>1.15786232E-3</v>
      </c>
      <c r="H276" s="45">
        <v>4.1298851500000001E-3</v>
      </c>
    </row>
    <row r="277" spans="1:8" x14ac:dyDescent="0.35">
      <c r="A277" s="45" t="s">
        <v>238</v>
      </c>
      <c r="B277" s="45" t="s">
        <v>11</v>
      </c>
      <c r="C277" s="45" t="s">
        <v>23</v>
      </c>
      <c r="D277" s="45">
        <v>401</v>
      </c>
      <c r="E277" s="45">
        <v>5.9110900699999996E-3</v>
      </c>
      <c r="F277" s="45">
        <v>3.7464185000000001E-4</v>
      </c>
      <c r="G277" s="45">
        <v>1.18800197E-3</v>
      </c>
      <c r="H277" s="45">
        <v>4.3484457799999997E-3</v>
      </c>
    </row>
    <row r="278" spans="1:8" x14ac:dyDescent="0.35">
      <c r="A278" s="45" t="s">
        <v>238</v>
      </c>
      <c r="B278" s="45" t="s">
        <v>12</v>
      </c>
      <c r="C278" s="45" t="s">
        <v>23</v>
      </c>
      <c r="D278" s="45">
        <v>168</v>
      </c>
      <c r="E278" s="45">
        <v>7.2707228700000003E-3</v>
      </c>
      <c r="F278" s="45">
        <v>5.3764305999999995E-4</v>
      </c>
      <c r="G278" s="45">
        <v>1.3546486800000001E-3</v>
      </c>
      <c r="H278" s="45">
        <v>5.3784306400000001E-3</v>
      </c>
    </row>
    <row r="279" spans="1:8" x14ac:dyDescent="0.35">
      <c r="A279" s="45" t="s">
        <v>238</v>
      </c>
      <c r="B279" s="45" t="s">
        <v>13</v>
      </c>
      <c r="C279" s="45" t="s">
        <v>23</v>
      </c>
      <c r="D279" s="45">
        <v>328</v>
      </c>
      <c r="E279" s="45">
        <v>6.3963341700000002E-3</v>
      </c>
      <c r="F279" s="45">
        <v>4.7764203000000001E-4</v>
      </c>
      <c r="G279" s="45">
        <v>1.4400545299999999E-3</v>
      </c>
      <c r="H279" s="45">
        <v>4.4786371300000001E-3</v>
      </c>
    </row>
    <row r="280" spans="1:8" x14ac:dyDescent="0.35">
      <c r="A280" s="45" t="s">
        <v>238</v>
      </c>
      <c r="B280" s="45" t="s">
        <v>8</v>
      </c>
      <c r="C280" s="45" t="s">
        <v>24</v>
      </c>
      <c r="D280" s="45">
        <v>2485</v>
      </c>
      <c r="E280" s="45">
        <v>6.8984692799999997E-3</v>
      </c>
      <c r="F280" s="45">
        <v>1.0646748399999999E-3</v>
      </c>
      <c r="G280" s="45">
        <v>2.1908625300000001E-3</v>
      </c>
      <c r="H280" s="45">
        <v>3.6429314199999999E-3</v>
      </c>
    </row>
    <row r="281" spans="1:8" x14ac:dyDescent="0.35">
      <c r="A281" s="45" t="s">
        <v>238</v>
      </c>
      <c r="B281" s="45" t="s">
        <v>10</v>
      </c>
      <c r="C281" s="45" t="s">
        <v>24</v>
      </c>
      <c r="D281" s="45">
        <v>986</v>
      </c>
      <c r="E281" s="45">
        <v>6.2553172599999997E-3</v>
      </c>
      <c r="F281" s="45">
        <v>9.6946345999999995E-4</v>
      </c>
      <c r="G281" s="45">
        <v>2.0237606499999999E-3</v>
      </c>
      <c r="H281" s="45">
        <v>3.2620926900000001E-3</v>
      </c>
    </row>
    <row r="282" spans="1:8" x14ac:dyDescent="0.35">
      <c r="A282" s="45" t="s">
        <v>238</v>
      </c>
      <c r="B282" s="45" t="s">
        <v>11</v>
      </c>
      <c r="C282" s="45" t="s">
        <v>24</v>
      </c>
      <c r="D282" s="45">
        <v>604</v>
      </c>
      <c r="E282" s="45">
        <v>6.6820154800000002E-3</v>
      </c>
      <c r="F282" s="45">
        <v>1.1158631300000001E-3</v>
      </c>
      <c r="G282" s="45">
        <v>2.0691337699999999E-3</v>
      </c>
      <c r="H282" s="45">
        <v>3.4970180899999998E-3</v>
      </c>
    </row>
    <row r="283" spans="1:8" x14ac:dyDescent="0.35">
      <c r="A283" s="45" t="s">
        <v>238</v>
      </c>
      <c r="B283" s="45" t="s">
        <v>12</v>
      </c>
      <c r="C283" s="45" t="s">
        <v>24</v>
      </c>
      <c r="D283" s="45">
        <v>187</v>
      </c>
      <c r="E283" s="45">
        <v>8.0511608900000007E-3</v>
      </c>
      <c r="F283" s="45">
        <v>1.24473881E-3</v>
      </c>
      <c r="G283" s="45">
        <v>2.4130394799999999E-3</v>
      </c>
      <c r="H283" s="45">
        <v>4.39338208E-3</v>
      </c>
    </row>
    <row r="284" spans="1:8" x14ac:dyDescent="0.35">
      <c r="A284" s="45" t="s">
        <v>238</v>
      </c>
      <c r="B284" s="45" t="s">
        <v>13</v>
      </c>
      <c r="C284" s="45" t="s">
        <v>24</v>
      </c>
      <c r="D284" s="45">
        <v>708</v>
      </c>
      <c r="E284" s="45">
        <v>7.6743628499999997E-3</v>
      </c>
      <c r="F284" s="45">
        <v>1.1060431200000001E-3</v>
      </c>
      <c r="G284" s="45">
        <v>2.4687432199999998E-3</v>
      </c>
      <c r="H284" s="45">
        <v>4.0995760299999996E-3</v>
      </c>
    </row>
    <row r="285" spans="1:8" x14ac:dyDescent="0.35">
      <c r="A285" s="45" t="s">
        <v>238</v>
      </c>
      <c r="B285" s="45" t="s">
        <v>8</v>
      </c>
      <c r="C285" s="45" t="s">
        <v>25</v>
      </c>
      <c r="D285" s="45">
        <v>1904</v>
      </c>
      <c r="E285" s="45">
        <v>6.4619439200000002E-3</v>
      </c>
      <c r="F285" s="45">
        <v>7.4466134999999999E-4</v>
      </c>
      <c r="G285" s="45">
        <v>1.91420815E-3</v>
      </c>
      <c r="H285" s="45">
        <v>3.8030739399999998E-3</v>
      </c>
    </row>
    <row r="286" spans="1:8" x14ac:dyDescent="0.35">
      <c r="A286" s="45" t="s">
        <v>238</v>
      </c>
      <c r="B286" s="45" t="s">
        <v>10</v>
      </c>
      <c r="C286" s="45" t="s">
        <v>25</v>
      </c>
      <c r="D286" s="45">
        <v>776</v>
      </c>
      <c r="E286" s="45">
        <v>5.92555281E-3</v>
      </c>
      <c r="F286" s="45">
        <v>6.4957977000000002E-4</v>
      </c>
      <c r="G286" s="45">
        <v>1.73424649E-3</v>
      </c>
      <c r="H286" s="45">
        <v>3.5417260799999999E-3</v>
      </c>
    </row>
    <row r="287" spans="1:8" x14ac:dyDescent="0.35">
      <c r="A287" s="45" t="s">
        <v>238</v>
      </c>
      <c r="B287" s="45" t="s">
        <v>11</v>
      </c>
      <c r="C287" s="45" t="s">
        <v>25</v>
      </c>
      <c r="D287" s="45">
        <v>448</v>
      </c>
      <c r="E287" s="45">
        <v>6.4296562700000004E-3</v>
      </c>
      <c r="F287" s="45">
        <v>7.7848540000000001E-4</v>
      </c>
      <c r="G287" s="45">
        <v>1.8676109399999999E-3</v>
      </c>
      <c r="H287" s="45">
        <v>3.7835593999999998E-3</v>
      </c>
    </row>
    <row r="288" spans="1:8" x14ac:dyDescent="0.35">
      <c r="A288" s="45" t="s">
        <v>238</v>
      </c>
      <c r="B288" s="45" t="s">
        <v>12</v>
      </c>
      <c r="C288" s="45" t="s">
        <v>25</v>
      </c>
      <c r="D288" s="45">
        <v>190</v>
      </c>
      <c r="E288" s="45">
        <v>7.6758647899999996E-3</v>
      </c>
      <c r="F288" s="45">
        <v>9.5534820999999999E-4</v>
      </c>
      <c r="G288" s="45">
        <v>2.2965397299999999E-3</v>
      </c>
      <c r="H288" s="45">
        <v>4.4239763599999999E-3</v>
      </c>
    </row>
    <row r="289" spans="1:8" x14ac:dyDescent="0.35">
      <c r="A289" s="45" t="s">
        <v>238</v>
      </c>
      <c r="B289" s="45" t="s">
        <v>13</v>
      </c>
      <c r="C289" s="45" t="s">
        <v>25</v>
      </c>
      <c r="D289" s="45">
        <v>490</v>
      </c>
      <c r="E289" s="45">
        <v>6.87022841E-3</v>
      </c>
      <c r="F289" s="45">
        <v>7.8261976999999998E-4</v>
      </c>
      <c r="G289" s="45">
        <v>2.0935607899999998E-3</v>
      </c>
      <c r="H289" s="45">
        <v>3.9940473799999999E-3</v>
      </c>
    </row>
    <row r="290" spans="1:8" x14ac:dyDescent="0.35">
      <c r="A290" s="45" t="s">
        <v>238</v>
      </c>
      <c r="B290" s="45" t="s">
        <v>8</v>
      </c>
      <c r="C290" s="45" t="s">
        <v>26</v>
      </c>
      <c r="D290" s="45">
        <v>933</v>
      </c>
      <c r="E290" s="45">
        <v>5.8059299300000002E-3</v>
      </c>
      <c r="F290" s="45">
        <v>6.0902182000000004E-4</v>
      </c>
      <c r="G290" s="45">
        <v>1.2613257299999999E-3</v>
      </c>
      <c r="H290" s="45">
        <v>3.9355819200000003E-3</v>
      </c>
    </row>
    <row r="291" spans="1:8" x14ac:dyDescent="0.35">
      <c r="A291" s="45" t="s">
        <v>238</v>
      </c>
      <c r="B291" s="45" t="s">
        <v>10</v>
      </c>
      <c r="C291" s="45" t="s">
        <v>26</v>
      </c>
      <c r="D291" s="45">
        <v>330</v>
      </c>
      <c r="E291" s="45">
        <v>5.5210785699999999E-3</v>
      </c>
      <c r="F291" s="45">
        <v>4.8646159000000002E-4</v>
      </c>
      <c r="G291" s="45">
        <v>1.1482180499999999E-3</v>
      </c>
      <c r="H291" s="45">
        <v>3.8863984799999999E-3</v>
      </c>
    </row>
    <row r="292" spans="1:8" x14ac:dyDescent="0.35">
      <c r="A292" s="45" t="s">
        <v>238</v>
      </c>
      <c r="B292" s="45" t="s">
        <v>11</v>
      </c>
      <c r="C292" s="45" t="s">
        <v>26</v>
      </c>
      <c r="D292" s="45">
        <v>255</v>
      </c>
      <c r="E292" s="45">
        <v>5.6510527399999998E-3</v>
      </c>
      <c r="F292" s="45">
        <v>6.0389410000000004E-4</v>
      </c>
      <c r="G292" s="45">
        <v>1.3176286700000001E-3</v>
      </c>
      <c r="H292" s="45">
        <v>3.7295295200000002E-3</v>
      </c>
    </row>
    <row r="293" spans="1:8" x14ac:dyDescent="0.35">
      <c r="A293" s="45" t="s">
        <v>238</v>
      </c>
      <c r="B293" s="45" t="s">
        <v>12</v>
      </c>
      <c r="C293" s="45" t="s">
        <v>26</v>
      </c>
      <c r="D293" s="45">
        <v>91</v>
      </c>
      <c r="E293" s="45">
        <v>5.8332058700000002E-3</v>
      </c>
      <c r="F293" s="45">
        <v>6.3377569999999996E-4</v>
      </c>
      <c r="G293" s="45">
        <v>1.1451971300000001E-3</v>
      </c>
      <c r="H293" s="45">
        <v>4.05423256E-3</v>
      </c>
    </row>
    <row r="294" spans="1:8" x14ac:dyDescent="0.35">
      <c r="A294" s="45" t="s">
        <v>238</v>
      </c>
      <c r="B294" s="45" t="s">
        <v>13</v>
      </c>
      <c r="C294" s="45" t="s">
        <v>26</v>
      </c>
      <c r="D294" s="45">
        <v>257</v>
      </c>
      <c r="E294" s="45">
        <v>6.3157062799999997E-3</v>
      </c>
      <c r="F294" s="45">
        <v>7.6271772000000005E-4</v>
      </c>
      <c r="G294" s="45">
        <v>1.3918159600000001E-3</v>
      </c>
      <c r="H294" s="45">
        <v>4.1611721499999997E-3</v>
      </c>
    </row>
    <row r="295" spans="1:8" x14ac:dyDescent="0.35">
      <c r="A295" s="45" t="s">
        <v>238</v>
      </c>
      <c r="B295" s="45" t="s">
        <v>8</v>
      </c>
      <c r="C295" s="45" t="s">
        <v>27</v>
      </c>
      <c r="D295" s="45">
        <v>1163</v>
      </c>
      <c r="E295" s="45">
        <v>5.0335377000000001E-3</v>
      </c>
      <c r="F295" s="45">
        <v>4.0832671999999998E-4</v>
      </c>
      <c r="G295" s="45">
        <v>1.3091141100000001E-3</v>
      </c>
      <c r="H295" s="45">
        <v>3.3160963899999999E-3</v>
      </c>
    </row>
    <row r="296" spans="1:8" x14ac:dyDescent="0.35">
      <c r="A296" s="45" t="s">
        <v>238</v>
      </c>
      <c r="B296" s="45" t="s">
        <v>10</v>
      </c>
      <c r="C296" s="45" t="s">
        <v>27</v>
      </c>
      <c r="D296" s="45">
        <v>566</v>
      </c>
      <c r="E296" s="45">
        <v>4.44301279E-3</v>
      </c>
      <c r="F296" s="45">
        <v>3.2585288999999998E-4</v>
      </c>
      <c r="G296" s="45">
        <v>1.13955528E-3</v>
      </c>
      <c r="H296" s="45">
        <v>2.9776041399999999E-3</v>
      </c>
    </row>
    <row r="297" spans="1:8" x14ac:dyDescent="0.35">
      <c r="A297" s="45" t="s">
        <v>238</v>
      </c>
      <c r="B297" s="45" t="s">
        <v>11</v>
      </c>
      <c r="C297" s="45" t="s">
        <v>27</v>
      </c>
      <c r="D297" s="45">
        <v>269</v>
      </c>
      <c r="E297" s="45">
        <v>5.0758551200000002E-3</v>
      </c>
      <c r="F297" s="45">
        <v>4.3805048999999999E-4</v>
      </c>
      <c r="G297" s="45">
        <v>1.25012883E-3</v>
      </c>
      <c r="H297" s="45">
        <v>3.3876753300000001E-3</v>
      </c>
    </row>
    <row r="298" spans="1:8" x14ac:dyDescent="0.35">
      <c r="A298" s="45" t="s">
        <v>238</v>
      </c>
      <c r="B298" s="45" t="s">
        <v>12</v>
      </c>
      <c r="C298" s="45" t="s">
        <v>27</v>
      </c>
      <c r="D298" s="45">
        <v>101</v>
      </c>
      <c r="E298" s="45">
        <v>6.74482008E-3</v>
      </c>
      <c r="F298" s="45">
        <v>7.8955788000000004E-4</v>
      </c>
      <c r="G298" s="45">
        <v>1.6750318399999999E-3</v>
      </c>
      <c r="H298" s="45">
        <v>4.2802298500000001E-3</v>
      </c>
    </row>
    <row r="299" spans="1:8" x14ac:dyDescent="0.35">
      <c r="A299" s="45" t="s">
        <v>238</v>
      </c>
      <c r="B299" s="45" t="s">
        <v>13</v>
      </c>
      <c r="C299" s="45" t="s">
        <v>27</v>
      </c>
      <c r="D299" s="45">
        <v>227</v>
      </c>
      <c r="E299" s="45">
        <v>5.6943931999999999E-3</v>
      </c>
      <c r="F299" s="45">
        <v>4.0912033E-4</v>
      </c>
      <c r="G299" s="45">
        <v>1.63898041E-3</v>
      </c>
      <c r="H299" s="45">
        <v>3.6462919699999999E-3</v>
      </c>
    </row>
    <row r="300" spans="1:8" x14ac:dyDescent="0.35">
      <c r="A300" s="45" t="s">
        <v>238</v>
      </c>
      <c r="B300" s="45" t="s">
        <v>8</v>
      </c>
      <c r="C300" s="45" t="s">
        <v>28</v>
      </c>
      <c r="D300" s="45">
        <v>2481</v>
      </c>
      <c r="E300" s="45">
        <v>6.1073228200000003E-3</v>
      </c>
      <c r="F300" s="45">
        <v>7.0947977000000001E-4</v>
      </c>
      <c r="G300" s="45">
        <v>1.8505593800000001E-3</v>
      </c>
      <c r="H300" s="45">
        <v>3.5472831800000002E-3</v>
      </c>
    </row>
    <row r="301" spans="1:8" x14ac:dyDescent="0.35">
      <c r="A301" s="45" t="s">
        <v>238</v>
      </c>
      <c r="B301" s="45" t="s">
        <v>10</v>
      </c>
      <c r="C301" s="45" t="s">
        <v>28</v>
      </c>
      <c r="D301" s="45">
        <v>988</v>
      </c>
      <c r="E301" s="45">
        <v>5.5442038200000003E-3</v>
      </c>
      <c r="F301" s="45">
        <v>6.1395285000000004E-4</v>
      </c>
      <c r="G301" s="45">
        <v>1.6646515199999999E-3</v>
      </c>
      <c r="H301" s="45">
        <v>3.2655989800000002E-3</v>
      </c>
    </row>
    <row r="302" spans="1:8" x14ac:dyDescent="0.35">
      <c r="A302" s="45" t="s">
        <v>238</v>
      </c>
      <c r="B302" s="45" t="s">
        <v>11</v>
      </c>
      <c r="C302" s="45" t="s">
        <v>28</v>
      </c>
      <c r="D302" s="45">
        <v>578</v>
      </c>
      <c r="E302" s="45">
        <v>5.8388998699999998E-3</v>
      </c>
      <c r="F302" s="45">
        <v>7.2079624999999998E-4</v>
      </c>
      <c r="G302" s="45">
        <v>1.86190383E-3</v>
      </c>
      <c r="H302" s="45">
        <v>3.2561992900000001E-3</v>
      </c>
    </row>
    <row r="303" spans="1:8" x14ac:dyDescent="0.35">
      <c r="A303" s="45" t="s">
        <v>238</v>
      </c>
      <c r="B303" s="45" t="s">
        <v>12</v>
      </c>
      <c r="C303" s="45" t="s">
        <v>28</v>
      </c>
      <c r="D303" s="45">
        <v>255</v>
      </c>
      <c r="E303" s="45">
        <v>7.1246820400000001E-3</v>
      </c>
      <c r="F303" s="45">
        <v>8.1367986000000002E-4</v>
      </c>
      <c r="G303" s="45">
        <v>2.17470019E-3</v>
      </c>
      <c r="H303" s="45">
        <v>4.1363015E-3</v>
      </c>
    </row>
    <row r="304" spans="1:8" x14ac:dyDescent="0.35">
      <c r="A304" s="45" t="s">
        <v>238</v>
      </c>
      <c r="B304" s="45" t="s">
        <v>13</v>
      </c>
      <c r="C304" s="45" t="s">
        <v>28</v>
      </c>
      <c r="D304" s="45">
        <v>660</v>
      </c>
      <c r="E304" s="45">
        <v>6.7922977399999997E-3</v>
      </c>
      <c r="F304" s="45">
        <v>8.0231107000000004E-4</v>
      </c>
      <c r="G304" s="45">
        <v>1.9936866299999998E-3</v>
      </c>
      <c r="H304" s="45">
        <v>3.9962995600000004E-3</v>
      </c>
    </row>
    <row r="305" spans="1:8" x14ac:dyDescent="0.35">
      <c r="A305" s="45" t="s">
        <v>238</v>
      </c>
      <c r="B305" s="45" t="s">
        <v>8</v>
      </c>
      <c r="C305" s="45" t="s">
        <v>29</v>
      </c>
      <c r="D305" s="45">
        <v>933</v>
      </c>
      <c r="E305" s="45">
        <v>6.5570414600000003E-3</v>
      </c>
      <c r="F305" s="45">
        <v>8.1458880000000004E-4</v>
      </c>
      <c r="G305" s="45">
        <v>1.79703294E-3</v>
      </c>
      <c r="H305" s="45">
        <v>3.9454192500000002E-3</v>
      </c>
    </row>
    <row r="306" spans="1:8" x14ac:dyDescent="0.35">
      <c r="A306" s="45" t="s">
        <v>238</v>
      </c>
      <c r="B306" s="45" t="s">
        <v>10</v>
      </c>
      <c r="C306" s="45" t="s">
        <v>29</v>
      </c>
      <c r="D306" s="45">
        <v>328</v>
      </c>
      <c r="E306" s="45">
        <v>5.8944145500000001E-3</v>
      </c>
      <c r="F306" s="45">
        <v>7.1575744E-4</v>
      </c>
      <c r="G306" s="45">
        <v>1.73540515E-3</v>
      </c>
      <c r="H306" s="45">
        <v>3.4432515000000002E-3</v>
      </c>
    </row>
    <row r="307" spans="1:8" x14ac:dyDescent="0.35">
      <c r="A307" s="45" t="s">
        <v>238</v>
      </c>
      <c r="B307" s="45" t="s">
        <v>11</v>
      </c>
      <c r="C307" s="45" t="s">
        <v>29</v>
      </c>
      <c r="D307" s="45">
        <v>201</v>
      </c>
      <c r="E307" s="45">
        <v>6.2041641100000003E-3</v>
      </c>
      <c r="F307" s="45">
        <v>8.7790191999999995E-4</v>
      </c>
      <c r="G307" s="45">
        <v>1.73576538E-3</v>
      </c>
      <c r="H307" s="45">
        <v>3.5904963500000002E-3</v>
      </c>
    </row>
    <row r="308" spans="1:8" x14ac:dyDescent="0.35">
      <c r="A308" s="45" t="s">
        <v>238</v>
      </c>
      <c r="B308" s="45" t="s">
        <v>12</v>
      </c>
      <c r="C308" s="45" t="s">
        <v>29</v>
      </c>
      <c r="D308" s="45">
        <v>121</v>
      </c>
      <c r="E308" s="45">
        <v>7.2191610699999997E-3</v>
      </c>
      <c r="F308" s="45">
        <v>9.4993469999999996E-4</v>
      </c>
      <c r="G308" s="45">
        <v>2.0046102900000001E-3</v>
      </c>
      <c r="H308" s="45">
        <v>4.2646155999999996E-3</v>
      </c>
    </row>
    <row r="309" spans="1:8" x14ac:dyDescent="0.35">
      <c r="A309" s="45" t="s">
        <v>238</v>
      </c>
      <c r="B309" s="45" t="s">
        <v>13</v>
      </c>
      <c r="C309" s="45" t="s">
        <v>29</v>
      </c>
      <c r="D309" s="45">
        <v>283</v>
      </c>
      <c r="E309" s="45">
        <v>7.2925661899999996E-3</v>
      </c>
      <c r="F309" s="45">
        <v>8.2629866999999997E-4</v>
      </c>
      <c r="G309" s="45">
        <v>1.8232231599999999E-3</v>
      </c>
      <c r="H309" s="45">
        <v>4.6430438600000004E-3</v>
      </c>
    </row>
    <row r="310" spans="1:8" x14ac:dyDescent="0.35">
      <c r="A310" s="45" t="s">
        <v>238</v>
      </c>
      <c r="B310" s="45" t="s">
        <v>8</v>
      </c>
      <c r="C310" s="45" t="s">
        <v>30</v>
      </c>
      <c r="D310" s="45">
        <v>12154</v>
      </c>
      <c r="E310" s="45">
        <v>4.8681711099999997E-3</v>
      </c>
      <c r="F310" s="45">
        <v>1.0503636499999999E-3</v>
      </c>
      <c r="G310" s="45">
        <v>8.1436262000000002E-4</v>
      </c>
      <c r="H310" s="45">
        <v>3.0034443599999999E-3</v>
      </c>
    </row>
    <row r="311" spans="1:8" x14ac:dyDescent="0.35">
      <c r="A311" s="45" t="s">
        <v>238</v>
      </c>
      <c r="B311" s="45" t="s">
        <v>10</v>
      </c>
      <c r="C311" s="45" t="s">
        <v>30</v>
      </c>
      <c r="D311" s="45">
        <v>6576</v>
      </c>
      <c r="E311" s="45">
        <v>4.6093008400000003E-3</v>
      </c>
      <c r="F311" s="45">
        <v>1.0015883800000001E-3</v>
      </c>
      <c r="G311" s="45">
        <v>7.6767803000000003E-4</v>
      </c>
      <c r="H311" s="45">
        <v>2.8400339400000002E-3</v>
      </c>
    </row>
    <row r="312" spans="1:8" x14ac:dyDescent="0.35">
      <c r="A312" s="45" t="s">
        <v>238</v>
      </c>
      <c r="B312" s="45" t="s">
        <v>11</v>
      </c>
      <c r="C312" s="45" t="s">
        <v>30</v>
      </c>
      <c r="D312" s="45">
        <v>2913</v>
      </c>
      <c r="E312" s="45">
        <v>4.79465829E-3</v>
      </c>
      <c r="F312" s="45">
        <v>1.10988314E-3</v>
      </c>
      <c r="G312" s="45">
        <v>7.9689840000000001E-4</v>
      </c>
      <c r="H312" s="45">
        <v>2.8878762699999999E-3</v>
      </c>
    </row>
    <row r="313" spans="1:8" x14ac:dyDescent="0.35">
      <c r="A313" s="45" t="s">
        <v>238</v>
      </c>
      <c r="B313" s="45" t="s">
        <v>12</v>
      </c>
      <c r="C313" s="45" t="s">
        <v>30</v>
      </c>
      <c r="D313" s="45">
        <v>686</v>
      </c>
      <c r="E313" s="45">
        <v>5.6228739100000003E-3</v>
      </c>
      <c r="F313" s="45">
        <v>1.2703134400000001E-3</v>
      </c>
      <c r="G313" s="45">
        <v>8.6182960999999999E-4</v>
      </c>
      <c r="H313" s="45">
        <v>3.4907303699999999E-3</v>
      </c>
    </row>
    <row r="314" spans="1:8" x14ac:dyDescent="0.35">
      <c r="A314" s="45" t="s">
        <v>238</v>
      </c>
      <c r="B314" s="45" t="s">
        <v>13</v>
      </c>
      <c r="C314" s="45" t="s">
        <v>30</v>
      </c>
      <c r="D314" s="45">
        <v>1979</v>
      </c>
      <c r="E314" s="45">
        <v>5.5749663000000003E-3</v>
      </c>
      <c r="F314" s="45">
        <v>1.04858514E-3</v>
      </c>
      <c r="G314" s="45">
        <v>9.7874300000000002E-4</v>
      </c>
      <c r="H314" s="45">
        <v>3.54763769E-3</v>
      </c>
    </row>
    <row r="315" spans="1:8" x14ac:dyDescent="0.35">
      <c r="A315" s="45" t="s">
        <v>238</v>
      </c>
      <c r="B315" s="45" t="s">
        <v>8</v>
      </c>
      <c r="C315" s="45" t="s">
        <v>31</v>
      </c>
      <c r="D315" s="45">
        <v>5257</v>
      </c>
      <c r="E315" s="45">
        <v>4.8523813299999998E-3</v>
      </c>
      <c r="F315" s="45">
        <v>9.3998322000000002E-4</v>
      </c>
      <c r="G315" s="45">
        <v>8.1224349000000003E-4</v>
      </c>
      <c r="H315" s="45">
        <v>3.1001541399999998E-3</v>
      </c>
    </row>
    <row r="316" spans="1:8" x14ac:dyDescent="0.35">
      <c r="A316" s="45" t="s">
        <v>238</v>
      </c>
      <c r="B316" s="45" t="s">
        <v>10</v>
      </c>
      <c r="C316" s="45" t="s">
        <v>31</v>
      </c>
      <c r="D316" s="45">
        <v>2520</v>
      </c>
      <c r="E316" s="45">
        <v>4.5143479399999999E-3</v>
      </c>
      <c r="F316" s="45">
        <v>8.9098759999999997E-4</v>
      </c>
      <c r="G316" s="45">
        <v>7.6551452999999996E-4</v>
      </c>
      <c r="H316" s="45">
        <v>2.8578453199999999E-3</v>
      </c>
    </row>
    <row r="317" spans="1:8" x14ac:dyDescent="0.35">
      <c r="A317" s="45" t="s">
        <v>238</v>
      </c>
      <c r="B317" s="45" t="s">
        <v>11</v>
      </c>
      <c r="C317" s="45" t="s">
        <v>31</v>
      </c>
      <c r="D317" s="45">
        <v>1281</v>
      </c>
      <c r="E317" s="45">
        <v>4.7697290000000003E-3</v>
      </c>
      <c r="F317" s="45">
        <v>9.4102349000000003E-4</v>
      </c>
      <c r="G317" s="45">
        <v>7.9456310999999997E-4</v>
      </c>
      <c r="H317" s="45">
        <v>3.0341419299999999E-3</v>
      </c>
    </row>
    <row r="318" spans="1:8" x14ac:dyDescent="0.35">
      <c r="A318" s="45" t="s">
        <v>238</v>
      </c>
      <c r="B318" s="45" t="s">
        <v>12</v>
      </c>
      <c r="C318" s="45" t="s">
        <v>31</v>
      </c>
      <c r="D318" s="45">
        <v>381</v>
      </c>
      <c r="E318" s="45">
        <v>6.1083768399999997E-3</v>
      </c>
      <c r="F318" s="45">
        <v>1.25768542E-3</v>
      </c>
      <c r="G318" s="45">
        <v>8.8202926000000004E-4</v>
      </c>
      <c r="H318" s="45">
        <v>3.9686616400000001E-3</v>
      </c>
    </row>
    <row r="319" spans="1:8" x14ac:dyDescent="0.35">
      <c r="A319" s="45" t="s">
        <v>238</v>
      </c>
      <c r="B319" s="45" t="s">
        <v>13</v>
      </c>
      <c r="C319" s="45" t="s">
        <v>31</v>
      </c>
      <c r="D319" s="45">
        <v>1075</v>
      </c>
      <c r="E319" s="45">
        <v>5.2981371399999999E-3</v>
      </c>
      <c r="F319" s="45">
        <v>9.4099888999999999E-4</v>
      </c>
      <c r="G319" s="45">
        <v>9.1811990999999995E-4</v>
      </c>
      <c r="H319" s="45">
        <v>3.4390178400000001E-3</v>
      </c>
    </row>
    <row r="320" spans="1:8" x14ac:dyDescent="0.35">
      <c r="A320" s="45" t="s">
        <v>238</v>
      </c>
      <c r="B320" s="45" t="s">
        <v>8</v>
      </c>
      <c r="C320" s="45" t="s">
        <v>159</v>
      </c>
      <c r="D320" s="45">
        <v>2384</v>
      </c>
      <c r="E320" s="45">
        <v>5.5097542100000004E-3</v>
      </c>
      <c r="F320" s="45">
        <v>7.5634414000000003E-4</v>
      </c>
      <c r="G320" s="45">
        <v>1.37374137E-3</v>
      </c>
      <c r="H320" s="45">
        <v>3.3796682300000001E-3</v>
      </c>
    </row>
    <row r="321" spans="1:8" x14ac:dyDescent="0.35">
      <c r="A321" s="45" t="s">
        <v>238</v>
      </c>
      <c r="B321" s="45" t="s">
        <v>10</v>
      </c>
      <c r="C321" s="45" t="s">
        <v>159</v>
      </c>
      <c r="D321" s="45">
        <v>1015</v>
      </c>
      <c r="E321" s="45">
        <v>5.1368931099999996E-3</v>
      </c>
      <c r="F321" s="45">
        <v>6.6421476999999995E-4</v>
      </c>
      <c r="G321" s="45">
        <v>1.3075280399999999E-3</v>
      </c>
      <c r="H321" s="45">
        <v>3.1651498300000001E-3</v>
      </c>
    </row>
    <row r="322" spans="1:8" x14ac:dyDescent="0.35">
      <c r="A322" s="45" t="s">
        <v>238</v>
      </c>
      <c r="B322" s="45" t="s">
        <v>11</v>
      </c>
      <c r="C322" s="45" t="s">
        <v>159</v>
      </c>
      <c r="D322" s="45">
        <v>489</v>
      </c>
      <c r="E322" s="45">
        <v>5.34755336E-3</v>
      </c>
      <c r="F322" s="45">
        <v>8.1203112999999997E-4</v>
      </c>
      <c r="G322" s="45">
        <v>1.3167696300000001E-3</v>
      </c>
      <c r="H322" s="45">
        <v>3.21875213E-3</v>
      </c>
    </row>
    <row r="323" spans="1:8" x14ac:dyDescent="0.35">
      <c r="A323" s="45" t="s">
        <v>238</v>
      </c>
      <c r="B323" s="45" t="s">
        <v>12</v>
      </c>
      <c r="C323" s="45" t="s">
        <v>159</v>
      </c>
      <c r="D323" s="45">
        <v>244</v>
      </c>
      <c r="E323" s="45">
        <v>6.7076500199999998E-3</v>
      </c>
      <c r="F323" s="45">
        <v>1.2135698999999999E-3</v>
      </c>
      <c r="G323" s="45">
        <v>1.5855056000000001E-3</v>
      </c>
      <c r="H323" s="45">
        <v>3.9085740700000003E-3</v>
      </c>
    </row>
    <row r="324" spans="1:8" x14ac:dyDescent="0.35">
      <c r="A324" s="45" t="s">
        <v>238</v>
      </c>
      <c r="B324" s="45" t="s">
        <v>13</v>
      </c>
      <c r="C324" s="45" t="s">
        <v>159</v>
      </c>
      <c r="D324" s="45">
        <v>636</v>
      </c>
      <c r="E324" s="45">
        <v>5.7699486499999996E-3</v>
      </c>
      <c r="F324" s="45">
        <v>6.8514491999999995E-4</v>
      </c>
      <c r="G324" s="45">
        <v>1.4419728800000001E-3</v>
      </c>
      <c r="H324" s="45">
        <v>3.6428303799999999E-3</v>
      </c>
    </row>
    <row r="325" spans="1:8" x14ac:dyDescent="0.35">
      <c r="A325" s="45" t="s">
        <v>238</v>
      </c>
      <c r="B325" s="45" t="s">
        <v>8</v>
      </c>
      <c r="C325" s="45" t="s">
        <v>33</v>
      </c>
      <c r="D325" s="45">
        <v>1167</v>
      </c>
      <c r="E325" s="45">
        <v>6.5101833600000004E-3</v>
      </c>
      <c r="F325" s="45">
        <v>5.8981140000000001E-4</v>
      </c>
      <c r="G325" s="45">
        <v>2.0193632799999999E-3</v>
      </c>
      <c r="H325" s="45">
        <v>3.9010081900000002E-3</v>
      </c>
    </row>
    <row r="326" spans="1:8" x14ac:dyDescent="0.35">
      <c r="A326" s="45" t="s">
        <v>238</v>
      </c>
      <c r="B326" s="45" t="s">
        <v>10</v>
      </c>
      <c r="C326" s="45" t="s">
        <v>33</v>
      </c>
      <c r="D326" s="45">
        <v>443</v>
      </c>
      <c r="E326" s="45">
        <v>5.8715824200000002E-3</v>
      </c>
      <c r="F326" s="45">
        <v>5.2213941000000001E-4</v>
      </c>
      <c r="G326" s="45">
        <v>1.87471237E-3</v>
      </c>
      <c r="H326" s="45">
        <v>3.47473013E-3</v>
      </c>
    </row>
    <row r="327" spans="1:8" x14ac:dyDescent="0.35">
      <c r="A327" s="45" t="s">
        <v>238</v>
      </c>
      <c r="B327" s="45" t="s">
        <v>11</v>
      </c>
      <c r="C327" s="45" t="s">
        <v>33</v>
      </c>
      <c r="D327" s="45">
        <v>339</v>
      </c>
      <c r="E327" s="45">
        <v>6.2654659999999999E-3</v>
      </c>
      <c r="F327" s="45">
        <v>5.9376000999999999E-4</v>
      </c>
      <c r="G327" s="45">
        <v>2.0147763299999998E-3</v>
      </c>
      <c r="H327" s="45">
        <v>3.6569291699999999E-3</v>
      </c>
    </row>
    <row r="328" spans="1:8" x14ac:dyDescent="0.35">
      <c r="A328" s="45" t="s">
        <v>238</v>
      </c>
      <c r="B328" s="45" t="s">
        <v>12</v>
      </c>
      <c r="C328" s="45" t="s">
        <v>33</v>
      </c>
      <c r="D328" s="45">
        <v>108</v>
      </c>
      <c r="E328" s="45">
        <v>8.0524474499999998E-3</v>
      </c>
      <c r="F328" s="45">
        <v>7.0623259000000002E-4</v>
      </c>
      <c r="G328" s="45">
        <v>2.3625040499999999E-3</v>
      </c>
      <c r="H328" s="45">
        <v>4.9837103200000002E-3</v>
      </c>
    </row>
    <row r="329" spans="1:8" x14ac:dyDescent="0.35">
      <c r="A329" s="45" t="s">
        <v>238</v>
      </c>
      <c r="B329" s="45" t="s">
        <v>13</v>
      </c>
      <c r="C329" s="45" t="s">
        <v>33</v>
      </c>
      <c r="D329" s="45">
        <v>277</v>
      </c>
      <c r="E329" s="45">
        <v>7.2296594600000002E-3</v>
      </c>
      <c r="F329" s="45">
        <v>6.4781362999999999E-4</v>
      </c>
      <c r="G329" s="45">
        <v>2.1225261700000002E-3</v>
      </c>
      <c r="H329" s="45">
        <v>4.4593191799999999E-3</v>
      </c>
    </row>
    <row r="330" spans="1:8" x14ac:dyDescent="0.35">
      <c r="A330" s="45" t="s">
        <v>238</v>
      </c>
      <c r="B330" s="45" t="s">
        <v>8</v>
      </c>
      <c r="C330" s="45" t="s">
        <v>34</v>
      </c>
      <c r="D330" s="45">
        <v>1460</v>
      </c>
      <c r="E330" s="45">
        <v>5.5639584000000001E-3</v>
      </c>
      <c r="F330" s="45">
        <v>9.2909666999999995E-4</v>
      </c>
      <c r="G330" s="45">
        <v>1.39412869E-3</v>
      </c>
      <c r="H330" s="45">
        <v>3.2407325799999999E-3</v>
      </c>
    </row>
    <row r="331" spans="1:8" x14ac:dyDescent="0.35">
      <c r="A331" s="45" t="s">
        <v>238</v>
      </c>
      <c r="B331" s="45" t="s">
        <v>10</v>
      </c>
      <c r="C331" s="45" t="s">
        <v>34</v>
      </c>
      <c r="D331" s="45">
        <v>522</v>
      </c>
      <c r="E331" s="45">
        <v>5.2121689300000003E-3</v>
      </c>
      <c r="F331" s="45">
        <v>7.9450894999999998E-4</v>
      </c>
      <c r="G331" s="45">
        <v>1.29822508E-3</v>
      </c>
      <c r="H331" s="45">
        <v>3.1194344499999999E-3</v>
      </c>
    </row>
    <row r="332" spans="1:8" x14ac:dyDescent="0.35">
      <c r="A332" s="45" t="s">
        <v>238</v>
      </c>
      <c r="B332" s="45" t="s">
        <v>11</v>
      </c>
      <c r="C332" s="45" t="s">
        <v>34</v>
      </c>
      <c r="D332" s="45">
        <v>329</v>
      </c>
      <c r="E332" s="45">
        <v>5.0429891699999996E-3</v>
      </c>
      <c r="F332" s="45">
        <v>8.8891679E-4</v>
      </c>
      <c r="G332" s="45">
        <v>1.38290811E-3</v>
      </c>
      <c r="H332" s="45">
        <v>2.77116378E-3</v>
      </c>
    </row>
    <row r="333" spans="1:8" x14ac:dyDescent="0.35">
      <c r="A333" s="45" t="s">
        <v>238</v>
      </c>
      <c r="B333" s="45" t="s">
        <v>12</v>
      </c>
      <c r="C333" s="45" t="s">
        <v>34</v>
      </c>
      <c r="D333" s="45">
        <v>239</v>
      </c>
      <c r="E333" s="45">
        <v>6.4256448199999996E-3</v>
      </c>
      <c r="F333" s="45">
        <v>1.13638982E-3</v>
      </c>
      <c r="G333" s="45">
        <v>1.51295886E-3</v>
      </c>
      <c r="H333" s="45">
        <v>3.7762956800000001E-3</v>
      </c>
    </row>
    <row r="334" spans="1:8" x14ac:dyDescent="0.35">
      <c r="A334" s="45" t="s">
        <v>238</v>
      </c>
      <c r="B334" s="45" t="s">
        <v>13</v>
      </c>
      <c r="C334" s="45" t="s">
        <v>34</v>
      </c>
      <c r="D334" s="45">
        <v>370</v>
      </c>
      <c r="E334" s="45">
        <v>5.9669041499999997E-3</v>
      </c>
      <c r="F334" s="45">
        <v>1.02080181E-3</v>
      </c>
      <c r="G334" s="45">
        <v>1.4626499E-3</v>
      </c>
      <c r="H334" s="45">
        <v>3.4834519599999999E-3</v>
      </c>
    </row>
    <row r="335" spans="1:8" x14ac:dyDescent="0.35">
      <c r="A335" s="45" t="s">
        <v>238</v>
      </c>
      <c r="B335" s="45" t="s">
        <v>8</v>
      </c>
      <c r="C335" s="45" t="s">
        <v>35</v>
      </c>
      <c r="D335" s="45">
        <v>1508</v>
      </c>
      <c r="E335" s="45">
        <v>5.4775454500000003E-3</v>
      </c>
      <c r="F335" s="45">
        <v>9.950170700000001E-4</v>
      </c>
      <c r="G335" s="45">
        <v>1.2539217499999999E-3</v>
      </c>
      <c r="H335" s="45">
        <v>3.2286061400000001E-3</v>
      </c>
    </row>
    <row r="336" spans="1:8" x14ac:dyDescent="0.35">
      <c r="A336" s="45" t="s">
        <v>238</v>
      </c>
      <c r="B336" s="45" t="s">
        <v>10</v>
      </c>
      <c r="C336" s="45" t="s">
        <v>35</v>
      </c>
      <c r="D336" s="45">
        <v>599</v>
      </c>
      <c r="E336" s="45">
        <v>4.7410999000000002E-3</v>
      </c>
      <c r="F336" s="45">
        <v>8.9147398000000004E-4</v>
      </c>
      <c r="G336" s="45">
        <v>1.00265465E-3</v>
      </c>
      <c r="H336" s="45">
        <v>2.8469707799999998E-3</v>
      </c>
    </row>
    <row r="337" spans="1:8" x14ac:dyDescent="0.35">
      <c r="A337" s="45" t="s">
        <v>238</v>
      </c>
      <c r="B337" s="45" t="s">
        <v>11</v>
      </c>
      <c r="C337" s="45" t="s">
        <v>35</v>
      </c>
      <c r="D337" s="45">
        <v>411</v>
      </c>
      <c r="E337" s="45">
        <v>5.4635822599999996E-3</v>
      </c>
      <c r="F337" s="45">
        <v>9.9841149000000004E-4</v>
      </c>
      <c r="G337" s="45">
        <v>1.23456766E-3</v>
      </c>
      <c r="H337" s="45">
        <v>3.23060264E-3</v>
      </c>
    </row>
    <row r="338" spans="1:8" x14ac:dyDescent="0.35">
      <c r="A338" s="45" t="s">
        <v>238</v>
      </c>
      <c r="B338" s="45" t="s">
        <v>12</v>
      </c>
      <c r="C338" s="45" t="s">
        <v>35</v>
      </c>
      <c r="D338" s="45">
        <v>187</v>
      </c>
      <c r="E338" s="45">
        <v>6.3735390799999998E-3</v>
      </c>
      <c r="F338" s="45">
        <v>1.158088E-3</v>
      </c>
      <c r="G338" s="45">
        <v>1.44725418E-3</v>
      </c>
      <c r="H338" s="45">
        <v>3.7681964300000001E-3</v>
      </c>
    </row>
    <row r="339" spans="1:8" x14ac:dyDescent="0.35">
      <c r="A339" s="45" t="s">
        <v>238</v>
      </c>
      <c r="B339" s="45" t="s">
        <v>13</v>
      </c>
      <c r="C339" s="45" t="s">
        <v>35</v>
      </c>
      <c r="D339" s="45">
        <v>311</v>
      </c>
      <c r="E339" s="45">
        <v>6.3756770900000002E-3</v>
      </c>
      <c r="F339" s="45">
        <v>1.0919075699999999E-3</v>
      </c>
      <c r="G339" s="45">
        <v>1.64720264E-3</v>
      </c>
      <c r="H339" s="45">
        <v>3.6365663900000001E-3</v>
      </c>
    </row>
    <row r="340" spans="1:8" x14ac:dyDescent="0.35">
      <c r="A340" s="45" t="s">
        <v>238</v>
      </c>
      <c r="B340" s="45" t="s">
        <v>8</v>
      </c>
      <c r="C340" s="45" t="s">
        <v>57</v>
      </c>
      <c r="D340" s="45">
        <v>1</v>
      </c>
      <c r="E340" s="45">
        <v>4.0046291600000002E-3</v>
      </c>
      <c r="F340" s="45">
        <v>1.3888888E-4</v>
      </c>
      <c r="G340" s="45">
        <v>2.88194444E-3</v>
      </c>
      <c r="H340" s="45">
        <v>9.8379582999999992E-4</v>
      </c>
    </row>
    <row r="341" spans="1:8" x14ac:dyDescent="0.35">
      <c r="A341" s="45" t="s">
        <v>238</v>
      </c>
      <c r="B341" s="45" t="s">
        <v>10</v>
      </c>
      <c r="C341" s="45" t="s">
        <v>57</v>
      </c>
      <c r="D341" s="45">
        <v>1</v>
      </c>
      <c r="E341" s="45">
        <v>4.0046291600000002E-3</v>
      </c>
      <c r="F341" s="45">
        <v>1.3888888E-4</v>
      </c>
      <c r="G341" s="45">
        <v>2.88194444E-3</v>
      </c>
      <c r="H341" s="45">
        <v>9.8379582999999992E-4</v>
      </c>
    </row>
    <row r="342" spans="1:8" x14ac:dyDescent="0.35">
      <c r="A342" s="45" t="s">
        <v>238</v>
      </c>
      <c r="B342" s="45" t="s">
        <v>8</v>
      </c>
      <c r="C342" s="45" t="s">
        <v>36</v>
      </c>
      <c r="D342" s="45">
        <v>2196</v>
      </c>
      <c r="E342" s="45">
        <v>5.5281485800000004E-3</v>
      </c>
      <c r="F342" s="45">
        <v>3.1819192999999997E-4</v>
      </c>
      <c r="G342" s="45">
        <v>1.30396994E-3</v>
      </c>
      <c r="H342" s="45">
        <v>3.9059862300000001E-3</v>
      </c>
    </row>
    <row r="343" spans="1:8" x14ac:dyDescent="0.35">
      <c r="A343" s="45" t="s">
        <v>238</v>
      </c>
      <c r="B343" s="45" t="s">
        <v>10</v>
      </c>
      <c r="C343" s="45" t="s">
        <v>36</v>
      </c>
      <c r="D343" s="45">
        <v>764</v>
      </c>
      <c r="E343" s="45">
        <v>4.98465351E-3</v>
      </c>
      <c r="F343" s="45">
        <v>2.7801992999999998E-4</v>
      </c>
      <c r="G343" s="45">
        <v>1.0874476399999999E-3</v>
      </c>
      <c r="H343" s="45">
        <v>3.61918544E-3</v>
      </c>
    </row>
    <row r="344" spans="1:8" x14ac:dyDescent="0.35">
      <c r="A344" s="45" t="s">
        <v>238</v>
      </c>
      <c r="B344" s="45" t="s">
        <v>11</v>
      </c>
      <c r="C344" s="45" t="s">
        <v>36</v>
      </c>
      <c r="D344" s="45">
        <v>524</v>
      </c>
      <c r="E344" s="45">
        <v>5.2449327900000002E-3</v>
      </c>
      <c r="F344" s="45">
        <v>3.1384712999999999E-4</v>
      </c>
      <c r="G344" s="45">
        <v>1.21766303E-3</v>
      </c>
      <c r="H344" s="45">
        <v>3.71342214E-3</v>
      </c>
    </row>
    <row r="345" spans="1:8" x14ac:dyDescent="0.35">
      <c r="A345" s="45" t="s">
        <v>238</v>
      </c>
      <c r="B345" s="45" t="s">
        <v>12</v>
      </c>
      <c r="C345" s="45" t="s">
        <v>36</v>
      </c>
      <c r="D345" s="45">
        <v>222</v>
      </c>
      <c r="E345" s="45">
        <v>6.3097470100000001E-3</v>
      </c>
      <c r="F345" s="45">
        <v>4.7912471999999998E-4</v>
      </c>
      <c r="G345" s="45">
        <v>1.52480581E-3</v>
      </c>
      <c r="H345" s="45">
        <v>4.3058159799999997E-3</v>
      </c>
    </row>
    <row r="346" spans="1:8" x14ac:dyDescent="0.35">
      <c r="A346" s="45" t="s">
        <v>238</v>
      </c>
      <c r="B346" s="45" t="s">
        <v>13</v>
      </c>
      <c r="C346" s="45" t="s">
        <v>36</v>
      </c>
      <c r="D346" s="45">
        <v>686</v>
      </c>
      <c r="E346" s="45">
        <v>6.0968372999999996E-3</v>
      </c>
      <c r="F346" s="45">
        <v>3.1417007E-4</v>
      </c>
      <c r="G346" s="45">
        <v>1.53957095E-3</v>
      </c>
      <c r="H346" s="45">
        <v>4.2430958099999999E-3</v>
      </c>
    </row>
    <row r="347" spans="1:8" x14ac:dyDescent="0.35">
      <c r="A347" s="45" t="s">
        <v>238</v>
      </c>
      <c r="B347" s="45" t="s">
        <v>8</v>
      </c>
      <c r="C347" s="45" t="s">
        <v>37</v>
      </c>
      <c r="D347" s="45">
        <v>2443</v>
      </c>
      <c r="E347" s="45">
        <v>5.0406819499999997E-3</v>
      </c>
      <c r="F347" s="45">
        <v>8.1707348999999997E-4</v>
      </c>
      <c r="G347" s="45">
        <v>9.3610689000000005E-4</v>
      </c>
      <c r="H347" s="45">
        <v>3.28750109E-3</v>
      </c>
    </row>
    <row r="348" spans="1:8" x14ac:dyDescent="0.35">
      <c r="A348" s="45" t="s">
        <v>238</v>
      </c>
      <c r="B348" s="45" t="s">
        <v>10</v>
      </c>
      <c r="C348" s="45" t="s">
        <v>37</v>
      </c>
      <c r="D348" s="45">
        <v>1246</v>
      </c>
      <c r="E348" s="45">
        <v>4.4802253700000003E-3</v>
      </c>
      <c r="F348" s="45">
        <v>7.4980654000000001E-4</v>
      </c>
      <c r="G348" s="45">
        <v>8.3564605000000002E-4</v>
      </c>
      <c r="H348" s="45">
        <v>2.89477229E-3</v>
      </c>
    </row>
    <row r="349" spans="1:8" x14ac:dyDescent="0.35">
      <c r="A349" s="45" t="s">
        <v>238</v>
      </c>
      <c r="B349" s="45" t="s">
        <v>11</v>
      </c>
      <c r="C349" s="45" t="s">
        <v>37</v>
      </c>
      <c r="D349" s="45">
        <v>620</v>
      </c>
      <c r="E349" s="45">
        <v>5.2923758200000004E-3</v>
      </c>
      <c r="F349" s="45">
        <v>8.5145961E-4</v>
      </c>
      <c r="G349" s="45">
        <v>9.4881247999999997E-4</v>
      </c>
      <c r="H349" s="45">
        <v>3.4921032600000001E-3</v>
      </c>
    </row>
    <row r="350" spans="1:8" x14ac:dyDescent="0.35">
      <c r="A350" s="45" t="s">
        <v>238</v>
      </c>
      <c r="B350" s="45" t="s">
        <v>12</v>
      </c>
      <c r="C350" s="45" t="s">
        <v>37</v>
      </c>
      <c r="D350" s="45">
        <v>113</v>
      </c>
      <c r="E350" s="45">
        <v>6.2072883500000004E-3</v>
      </c>
      <c r="F350" s="45">
        <v>1.0857093600000001E-3</v>
      </c>
      <c r="G350" s="45">
        <v>1.1380487400000001E-3</v>
      </c>
      <c r="H350" s="45">
        <v>3.9835297799999999E-3</v>
      </c>
    </row>
    <row r="351" spans="1:8" x14ac:dyDescent="0.35">
      <c r="A351" s="45" t="s">
        <v>238</v>
      </c>
      <c r="B351" s="45" t="s">
        <v>13</v>
      </c>
      <c r="C351" s="45" t="s">
        <v>37</v>
      </c>
      <c r="D351" s="45">
        <v>464</v>
      </c>
      <c r="E351" s="45">
        <v>5.92527713E-3</v>
      </c>
      <c r="F351" s="45">
        <v>8.8633935E-4</v>
      </c>
      <c r="G351" s="45">
        <v>1.1397217900000001E-3</v>
      </c>
      <c r="H351" s="45">
        <v>3.8992154999999999E-3</v>
      </c>
    </row>
    <row r="352" spans="1:8" x14ac:dyDescent="0.35">
      <c r="A352" s="45" t="s">
        <v>238</v>
      </c>
      <c r="B352" s="45" t="s">
        <v>8</v>
      </c>
      <c r="C352" s="45" t="s">
        <v>38</v>
      </c>
      <c r="D352" s="45">
        <v>1298</v>
      </c>
      <c r="E352" s="45">
        <v>6.02421615E-3</v>
      </c>
      <c r="F352" s="45">
        <v>8.3887937999999995E-4</v>
      </c>
      <c r="G352" s="45">
        <v>1.5606361400000001E-3</v>
      </c>
      <c r="H352" s="45">
        <v>3.62470016E-3</v>
      </c>
    </row>
    <row r="353" spans="1:8" x14ac:dyDescent="0.35">
      <c r="A353" s="45" t="s">
        <v>238</v>
      </c>
      <c r="B353" s="45" t="s">
        <v>10</v>
      </c>
      <c r="C353" s="45" t="s">
        <v>38</v>
      </c>
      <c r="D353" s="45">
        <v>503</v>
      </c>
      <c r="E353" s="45">
        <v>5.2528575999999999E-3</v>
      </c>
      <c r="F353" s="45">
        <v>6.7267667000000001E-4</v>
      </c>
      <c r="G353" s="45">
        <v>1.3539133100000001E-3</v>
      </c>
      <c r="H353" s="45">
        <v>3.2262671599999999E-3</v>
      </c>
    </row>
    <row r="354" spans="1:8" x14ac:dyDescent="0.35">
      <c r="A354" s="45" t="s">
        <v>238</v>
      </c>
      <c r="B354" s="45" t="s">
        <v>11</v>
      </c>
      <c r="C354" s="45" t="s">
        <v>38</v>
      </c>
      <c r="D354" s="45">
        <v>320</v>
      </c>
      <c r="E354" s="45">
        <v>5.8033128399999998E-3</v>
      </c>
      <c r="F354" s="45">
        <v>7.9955125999999995E-4</v>
      </c>
      <c r="G354" s="45">
        <v>1.5129482499999999E-3</v>
      </c>
      <c r="H354" s="45">
        <v>3.4908128399999999E-3</v>
      </c>
    </row>
    <row r="355" spans="1:8" x14ac:dyDescent="0.35">
      <c r="A355" s="45" t="s">
        <v>238</v>
      </c>
      <c r="B355" s="45" t="s">
        <v>12</v>
      </c>
      <c r="C355" s="45" t="s">
        <v>38</v>
      </c>
      <c r="D355" s="45">
        <v>154</v>
      </c>
      <c r="E355" s="45">
        <v>7.5913898699999996E-3</v>
      </c>
      <c r="F355" s="45">
        <v>1.1602631099999999E-3</v>
      </c>
      <c r="G355" s="45">
        <v>1.77346357E-3</v>
      </c>
      <c r="H355" s="45">
        <v>4.6576626999999997E-3</v>
      </c>
    </row>
    <row r="356" spans="1:8" x14ac:dyDescent="0.35">
      <c r="A356" s="45" t="s">
        <v>238</v>
      </c>
      <c r="B356" s="45" t="s">
        <v>13</v>
      </c>
      <c r="C356" s="45" t="s">
        <v>38</v>
      </c>
      <c r="D356" s="45">
        <v>321</v>
      </c>
      <c r="E356" s="45">
        <v>6.7012804900000002E-3</v>
      </c>
      <c r="F356" s="45">
        <v>9.8433691999999995E-4</v>
      </c>
      <c r="G356" s="45">
        <v>1.8300014899999999E-3</v>
      </c>
      <c r="H356" s="45">
        <v>3.8869416099999998E-3</v>
      </c>
    </row>
    <row r="357" spans="1:8" x14ac:dyDescent="0.35">
      <c r="A357" s="45" t="s">
        <v>238</v>
      </c>
      <c r="B357" s="45" t="s">
        <v>8</v>
      </c>
      <c r="C357" s="45" t="s">
        <v>39</v>
      </c>
      <c r="D357" s="45">
        <v>1155</v>
      </c>
      <c r="E357" s="45">
        <v>7.1330164399999998E-3</v>
      </c>
      <c r="F357" s="45">
        <v>5.9438608000000003E-4</v>
      </c>
      <c r="G357" s="45">
        <v>2.0924119800000002E-3</v>
      </c>
      <c r="H357" s="45">
        <v>4.4462178899999996E-3</v>
      </c>
    </row>
    <row r="358" spans="1:8" x14ac:dyDescent="0.35">
      <c r="A358" s="45" t="s">
        <v>238</v>
      </c>
      <c r="B358" s="45" t="s">
        <v>10</v>
      </c>
      <c r="C358" s="45" t="s">
        <v>39</v>
      </c>
      <c r="D358" s="45">
        <v>365</v>
      </c>
      <c r="E358" s="45">
        <v>6.27530417E-3</v>
      </c>
      <c r="F358" s="45">
        <v>5.4448859000000001E-4</v>
      </c>
      <c r="G358" s="45">
        <v>1.8164951799999999E-3</v>
      </c>
      <c r="H358" s="45">
        <v>3.9143199000000002E-3</v>
      </c>
    </row>
    <row r="359" spans="1:8" x14ac:dyDescent="0.35">
      <c r="A359" s="45" t="s">
        <v>238</v>
      </c>
      <c r="B359" s="45" t="s">
        <v>11</v>
      </c>
      <c r="C359" s="45" t="s">
        <v>39</v>
      </c>
      <c r="D359" s="45">
        <v>334</v>
      </c>
      <c r="E359" s="45">
        <v>6.7324723400000001E-3</v>
      </c>
      <c r="F359" s="45">
        <v>6.0095064999999995E-4</v>
      </c>
      <c r="G359" s="45">
        <v>1.8887569699999999E-3</v>
      </c>
      <c r="H359" s="45">
        <v>4.2427642099999996E-3</v>
      </c>
    </row>
    <row r="360" spans="1:8" x14ac:dyDescent="0.35">
      <c r="A360" s="45" t="s">
        <v>238</v>
      </c>
      <c r="B360" s="45" t="s">
        <v>12</v>
      </c>
      <c r="C360" s="45" t="s">
        <v>39</v>
      </c>
      <c r="D360" s="45">
        <v>182</v>
      </c>
      <c r="E360" s="45">
        <v>8.8144202800000005E-3</v>
      </c>
      <c r="F360" s="45">
        <v>6.6124822999999997E-4</v>
      </c>
      <c r="G360" s="45">
        <v>2.4927500899999998E-3</v>
      </c>
      <c r="H360" s="45">
        <v>5.6604215000000003E-3</v>
      </c>
    </row>
    <row r="361" spans="1:8" x14ac:dyDescent="0.35">
      <c r="A361" s="45" t="s">
        <v>238</v>
      </c>
      <c r="B361" s="45" t="s">
        <v>13</v>
      </c>
      <c r="C361" s="45" t="s">
        <v>39</v>
      </c>
      <c r="D361" s="45">
        <v>274</v>
      </c>
      <c r="E361" s="45">
        <v>7.6469989400000001E-3</v>
      </c>
      <c r="F361" s="45">
        <v>6.0844122999999999E-4</v>
      </c>
      <c r="G361" s="45">
        <v>2.4422983600000002E-3</v>
      </c>
      <c r="H361" s="45">
        <v>4.5962588899999997E-3</v>
      </c>
    </row>
    <row r="362" spans="1:8" x14ac:dyDescent="0.35">
      <c r="A362" s="45" t="s">
        <v>238</v>
      </c>
      <c r="B362" s="45" t="s">
        <v>8</v>
      </c>
      <c r="C362" s="45" t="s">
        <v>40</v>
      </c>
      <c r="D362" s="45">
        <v>2795</v>
      </c>
      <c r="E362" s="45">
        <v>4.7449974399999999E-3</v>
      </c>
      <c r="F362" s="45">
        <v>1.0012793199999999E-3</v>
      </c>
      <c r="G362" s="45">
        <v>1.0684130899999999E-3</v>
      </c>
      <c r="H362" s="45">
        <v>2.6753045299999999E-3</v>
      </c>
    </row>
    <row r="363" spans="1:8" x14ac:dyDescent="0.35">
      <c r="A363" s="45" t="s">
        <v>238</v>
      </c>
      <c r="B363" s="45" t="s">
        <v>10</v>
      </c>
      <c r="C363" s="45" t="s">
        <v>40</v>
      </c>
      <c r="D363" s="45">
        <v>1400</v>
      </c>
      <c r="E363" s="45">
        <v>4.50325703E-3</v>
      </c>
      <c r="F363" s="45">
        <v>9.3062972000000003E-4</v>
      </c>
      <c r="G363" s="45">
        <v>1.00657217E-3</v>
      </c>
      <c r="H363" s="45">
        <v>2.5660546499999999E-3</v>
      </c>
    </row>
    <row r="364" spans="1:8" x14ac:dyDescent="0.35">
      <c r="A364" s="45" t="s">
        <v>238</v>
      </c>
      <c r="B364" s="45" t="s">
        <v>11</v>
      </c>
      <c r="C364" s="45" t="s">
        <v>40</v>
      </c>
      <c r="D364" s="45">
        <v>580</v>
      </c>
      <c r="E364" s="45">
        <v>4.4898026000000004E-3</v>
      </c>
      <c r="F364" s="45">
        <v>9.7948570000000001E-4</v>
      </c>
      <c r="G364" s="45">
        <v>1.03705675E-3</v>
      </c>
      <c r="H364" s="45">
        <v>2.4732596499999998E-3</v>
      </c>
    </row>
    <row r="365" spans="1:8" x14ac:dyDescent="0.35">
      <c r="A365" s="45" t="s">
        <v>238</v>
      </c>
      <c r="B365" s="45" t="s">
        <v>12</v>
      </c>
      <c r="C365" s="45" t="s">
        <v>40</v>
      </c>
      <c r="D365" s="45">
        <v>184</v>
      </c>
      <c r="E365" s="45">
        <v>5.9077468500000003E-3</v>
      </c>
      <c r="F365" s="45">
        <v>1.3137829699999999E-3</v>
      </c>
      <c r="G365" s="45">
        <v>1.0630533000000001E-3</v>
      </c>
      <c r="H365" s="45">
        <v>3.5309101099999999E-3</v>
      </c>
    </row>
    <row r="366" spans="1:8" x14ac:dyDescent="0.35">
      <c r="A366" s="45" t="s">
        <v>238</v>
      </c>
      <c r="B366" s="45" t="s">
        <v>13</v>
      </c>
      <c r="C366" s="45" t="s">
        <v>40</v>
      </c>
      <c r="D366" s="45">
        <v>631</v>
      </c>
      <c r="E366" s="45">
        <v>5.1768574799999998E-3</v>
      </c>
      <c r="F366" s="45">
        <v>1.08693555E-3</v>
      </c>
      <c r="G366" s="45">
        <v>1.23600449E-3</v>
      </c>
      <c r="H366" s="45">
        <v>2.8539169599999998E-3</v>
      </c>
    </row>
    <row r="367" spans="1:8" x14ac:dyDescent="0.35">
      <c r="A367" s="45" t="s">
        <v>238</v>
      </c>
      <c r="B367" s="45" t="s">
        <v>8</v>
      </c>
      <c r="C367" s="45" t="s">
        <v>41</v>
      </c>
      <c r="D367" s="45">
        <v>1436</v>
      </c>
      <c r="E367" s="45">
        <v>6.10047981E-3</v>
      </c>
      <c r="F367" s="45">
        <v>6.8961629999999999E-4</v>
      </c>
      <c r="G367" s="45">
        <v>1.4987375700000001E-3</v>
      </c>
      <c r="H367" s="45">
        <v>3.9121254599999997E-3</v>
      </c>
    </row>
    <row r="368" spans="1:8" x14ac:dyDescent="0.35">
      <c r="A368" s="45" t="s">
        <v>238</v>
      </c>
      <c r="B368" s="45" t="s">
        <v>10</v>
      </c>
      <c r="C368" s="45" t="s">
        <v>41</v>
      </c>
      <c r="D368" s="45">
        <v>519</v>
      </c>
      <c r="E368" s="45">
        <v>5.5173541899999996E-3</v>
      </c>
      <c r="F368" s="45">
        <v>6.1034819000000003E-4</v>
      </c>
      <c r="G368" s="45">
        <v>1.3449116299999999E-3</v>
      </c>
      <c r="H368" s="45">
        <v>3.56209389E-3</v>
      </c>
    </row>
    <row r="369" spans="1:8" x14ac:dyDescent="0.35">
      <c r="A369" s="45" t="s">
        <v>238</v>
      </c>
      <c r="B369" s="45" t="s">
        <v>11</v>
      </c>
      <c r="C369" s="45" t="s">
        <v>41</v>
      </c>
      <c r="D369" s="45">
        <v>347</v>
      </c>
      <c r="E369" s="45">
        <v>5.7594524699999998E-3</v>
      </c>
      <c r="F369" s="45">
        <v>6.3617358000000004E-4</v>
      </c>
      <c r="G369" s="45">
        <v>1.43728629E-3</v>
      </c>
      <c r="H369" s="45">
        <v>3.6859921399999998E-3</v>
      </c>
    </row>
    <row r="370" spans="1:8" x14ac:dyDescent="0.35">
      <c r="A370" s="45" t="s">
        <v>238</v>
      </c>
      <c r="B370" s="45" t="s">
        <v>12</v>
      </c>
      <c r="C370" s="45" t="s">
        <v>41</v>
      </c>
      <c r="D370" s="45">
        <v>270</v>
      </c>
      <c r="E370" s="45">
        <v>7.1517915899999996E-3</v>
      </c>
      <c r="F370" s="45">
        <v>7.5715855000000004E-4</v>
      </c>
      <c r="G370" s="45">
        <v>1.78283582E-3</v>
      </c>
      <c r="H370" s="45">
        <v>4.6117967400000001E-3</v>
      </c>
    </row>
    <row r="371" spans="1:8" x14ac:dyDescent="0.35">
      <c r="A371" s="45" t="s">
        <v>238</v>
      </c>
      <c r="B371" s="45" t="s">
        <v>13</v>
      </c>
      <c r="C371" s="45" t="s">
        <v>41</v>
      </c>
      <c r="D371" s="45">
        <v>300</v>
      </c>
      <c r="E371" s="45">
        <v>6.5575614799999998E-3</v>
      </c>
      <c r="F371" s="45">
        <v>8.2777752000000001E-4</v>
      </c>
      <c r="G371" s="45">
        <v>1.5802466699999999E-3</v>
      </c>
      <c r="H371" s="45">
        <v>4.14953678E-3</v>
      </c>
    </row>
    <row r="372" spans="1:8" x14ac:dyDescent="0.35">
      <c r="A372" s="45" t="s">
        <v>238</v>
      </c>
      <c r="B372" s="45" t="s">
        <v>8</v>
      </c>
      <c r="C372" s="45" t="s">
        <v>42</v>
      </c>
      <c r="D372" s="45">
        <v>1150</v>
      </c>
      <c r="E372" s="45">
        <v>7.3278580500000003E-3</v>
      </c>
      <c r="F372" s="45">
        <v>1.0470609499999999E-3</v>
      </c>
      <c r="G372" s="45">
        <v>1.99516884E-3</v>
      </c>
      <c r="H372" s="45">
        <v>4.2856277799999997E-3</v>
      </c>
    </row>
    <row r="373" spans="1:8" x14ac:dyDescent="0.35">
      <c r="A373" s="45" t="s">
        <v>238</v>
      </c>
      <c r="B373" s="45" t="s">
        <v>10</v>
      </c>
      <c r="C373" s="45" t="s">
        <v>42</v>
      </c>
      <c r="D373" s="45">
        <v>394</v>
      </c>
      <c r="E373" s="45">
        <v>6.3110427299999999E-3</v>
      </c>
      <c r="F373" s="45">
        <v>8.3706381999999995E-4</v>
      </c>
      <c r="G373" s="45">
        <v>1.81959696E-3</v>
      </c>
      <c r="H373" s="45">
        <v>3.6543814499999999E-3</v>
      </c>
    </row>
    <row r="374" spans="1:8" x14ac:dyDescent="0.35">
      <c r="A374" s="45" t="s">
        <v>238</v>
      </c>
      <c r="B374" s="45" t="s">
        <v>11</v>
      </c>
      <c r="C374" s="45" t="s">
        <v>42</v>
      </c>
      <c r="D374" s="45">
        <v>314</v>
      </c>
      <c r="E374" s="45">
        <v>6.8526993799999996E-3</v>
      </c>
      <c r="F374" s="45">
        <v>9.5895235000000001E-4</v>
      </c>
      <c r="G374" s="45">
        <v>1.89424074E-3</v>
      </c>
      <c r="H374" s="45">
        <v>3.9995058399999997E-3</v>
      </c>
    </row>
    <row r="375" spans="1:8" x14ac:dyDescent="0.35">
      <c r="A375" s="45" t="s">
        <v>238</v>
      </c>
      <c r="B375" s="45" t="s">
        <v>12</v>
      </c>
      <c r="C375" s="45" t="s">
        <v>42</v>
      </c>
      <c r="D375" s="45">
        <v>172</v>
      </c>
      <c r="E375" s="45">
        <v>8.66864478E-3</v>
      </c>
      <c r="F375" s="45">
        <v>1.47300253E-3</v>
      </c>
      <c r="G375" s="45">
        <v>2.2793521699999999E-3</v>
      </c>
      <c r="H375" s="45">
        <v>4.9162895800000002E-3</v>
      </c>
    </row>
    <row r="376" spans="1:8" x14ac:dyDescent="0.35">
      <c r="A376" s="45" t="s">
        <v>238</v>
      </c>
      <c r="B376" s="45" t="s">
        <v>13</v>
      </c>
      <c r="C376" s="45" t="s">
        <v>42</v>
      </c>
      <c r="D376" s="45">
        <v>270</v>
      </c>
      <c r="E376" s="45">
        <v>8.5101163600000002E-3</v>
      </c>
      <c r="F376" s="45">
        <v>1.1846276700000001E-3</v>
      </c>
      <c r="G376" s="45">
        <v>2.18771408E-3</v>
      </c>
      <c r="H376" s="45">
        <v>5.1377741099999999E-3</v>
      </c>
    </row>
    <row r="377" spans="1:8" x14ac:dyDescent="0.35">
      <c r="A377" s="45" t="s">
        <v>238</v>
      </c>
      <c r="B377" s="45" t="s">
        <v>8</v>
      </c>
      <c r="C377" s="45" t="s">
        <v>43</v>
      </c>
      <c r="D377" s="45">
        <v>1042</v>
      </c>
      <c r="E377" s="45">
        <v>6.5256226799999999E-3</v>
      </c>
      <c r="F377" s="45">
        <v>8.4034196000000005E-4</v>
      </c>
      <c r="G377" s="45">
        <v>1.7044210199999999E-3</v>
      </c>
      <c r="H377" s="45">
        <v>3.9808592299999997E-3</v>
      </c>
    </row>
    <row r="378" spans="1:8" x14ac:dyDescent="0.35">
      <c r="A378" s="45" t="s">
        <v>238</v>
      </c>
      <c r="B378" s="45" t="s">
        <v>10</v>
      </c>
      <c r="C378" s="45" t="s">
        <v>43</v>
      </c>
      <c r="D378" s="45">
        <v>353</v>
      </c>
      <c r="E378" s="45">
        <v>5.7281500100000004E-3</v>
      </c>
      <c r="F378" s="45">
        <v>7.4821610000000004E-4</v>
      </c>
      <c r="G378" s="45">
        <v>1.4099056100000001E-3</v>
      </c>
      <c r="H378" s="45">
        <v>3.5700278300000001E-3</v>
      </c>
    </row>
    <row r="379" spans="1:8" x14ac:dyDescent="0.35">
      <c r="A379" s="45" t="s">
        <v>238</v>
      </c>
      <c r="B379" s="45" t="s">
        <v>11</v>
      </c>
      <c r="C379" s="45" t="s">
        <v>43</v>
      </c>
      <c r="D379" s="45">
        <v>240</v>
      </c>
      <c r="E379" s="45">
        <v>6.3991124200000003E-3</v>
      </c>
      <c r="F379" s="45">
        <v>9.1242259999999996E-4</v>
      </c>
      <c r="G379" s="45">
        <v>1.6160780699999999E-3</v>
      </c>
      <c r="H379" s="45">
        <v>3.8706112700000002E-3</v>
      </c>
    </row>
    <row r="380" spans="1:8" x14ac:dyDescent="0.35">
      <c r="A380" s="45" t="s">
        <v>238</v>
      </c>
      <c r="B380" s="45" t="s">
        <v>12</v>
      </c>
      <c r="C380" s="45" t="s">
        <v>43</v>
      </c>
      <c r="D380" s="45">
        <v>121</v>
      </c>
      <c r="E380" s="45">
        <v>7.5108086000000001E-3</v>
      </c>
      <c r="F380" s="45">
        <v>9.6676973000000004E-4</v>
      </c>
      <c r="G380" s="45">
        <v>1.9548704699999999E-3</v>
      </c>
      <c r="H380" s="45">
        <v>4.5891679900000003E-3</v>
      </c>
    </row>
    <row r="381" spans="1:8" x14ac:dyDescent="0.35">
      <c r="A381" s="45" t="s">
        <v>238</v>
      </c>
      <c r="B381" s="45" t="s">
        <v>13</v>
      </c>
      <c r="C381" s="45" t="s">
        <v>43</v>
      </c>
      <c r="D381" s="45">
        <v>328</v>
      </c>
      <c r="E381" s="45">
        <v>7.1130093099999996E-3</v>
      </c>
      <c r="F381" s="45">
        <v>8.4010815000000005E-4</v>
      </c>
      <c r="G381" s="45">
        <v>1.9936340200000001E-3</v>
      </c>
      <c r="H381" s="45">
        <v>4.2792666400000004E-3</v>
      </c>
    </row>
    <row r="382" spans="1:8" x14ac:dyDescent="0.35">
      <c r="A382" s="45" t="s">
        <v>238</v>
      </c>
      <c r="B382" s="45" t="s">
        <v>8</v>
      </c>
      <c r="C382" s="45" t="s">
        <v>44</v>
      </c>
      <c r="D382" s="45">
        <v>555</v>
      </c>
      <c r="E382" s="45">
        <v>6.8592757000000004E-3</v>
      </c>
      <c r="F382" s="45">
        <v>6.1250808999999996E-4</v>
      </c>
      <c r="G382" s="45">
        <v>1.9288869800000001E-3</v>
      </c>
      <c r="H382" s="45">
        <v>4.3178801399999999E-3</v>
      </c>
    </row>
    <row r="383" spans="1:8" x14ac:dyDescent="0.35">
      <c r="A383" s="45" t="s">
        <v>238</v>
      </c>
      <c r="B383" s="45" t="s">
        <v>10</v>
      </c>
      <c r="C383" s="45" t="s">
        <v>44</v>
      </c>
      <c r="D383" s="45">
        <v>187</v>
      </c>
      <c r="E383" s="45">
        <v>6.3789857E-3</v>
      </c>
      <c r="F383" s="45">
        <v>5.4682831000000002E-4</v>
      </c>
      <c r="G383" s="45">
        <v>1.81582963E-3</v>
      </c>
      <c r="H383" s="45">
        <v>4.0163272599999999E-3</v>
      </c>
    </row>
    <row r="384" spans="1:8" x14ac:dyDescent="0.35">
      <c r="A384" s="45" t="s">
        <v>238</v>
      </c>
      <c r="B384" s="45" t="s">
        <v>11</v>
      </c>
      <c r="C384" s="45" t="s">
        <v>44</v>
      </c>
      <c r="D384" s="45">
        <v>159</v>
      </c>
      <c r="E384" s="45">
        <v>6.7461562800000003E-3</v>
      </c>
      <c r="F384" s="45">
        <v>5.7863065999999997E-4</v>
      </c>
      <c r="G384" s="45">
        <v>1.81727497E-3</v>
      </c>
      <c r="H384" s="45">
        <v>4.3502501600000002E-3</v>
      </c>
    </row>
    <row r="385" spans="1:8" x14ac:dyDescent="0.35">
      <c r="A385" s="45" t="s">
        <v>238</v>
      </c>
      <c r="B385" s="45" t="s">
        <v>12</v>
      </c>
      <c r="C385" s="45" t="s">
        <v>44</v>
      </c>
      <c r="D385" s="45">
        <v>57</v>
      </c>
      <c r="E385" s="45">
        <v>7.3414146400000001E-3</v>
      </c>
      <c r="F385" s="45">
        <v>7.4053742000000004E-4</v>
      </c>
      <c r="G385" s="45">
        <v>1.60148611E-3</v>
      </c>
      <c r="H385" s="45">
        <v>4.9993906100000004E-3</v>
      </c>
    </row>
    <row r="386" spans="1:8" x14ac:dyDescent="0.35">
      <c r="A386" s="45" t="s">
        <v>238</v>
      </c>
      <c r="B386" s="45" t="s">
        <v>13</v>
      </c>
      <c r="C386" s="45" t="s">
        <v>44</v>
      </c>
      <c r="D386" s="45">
        <v>152</v>
      </c>
      <c r="E386" s="45">
        <v>7.3876855500000001E-3</v>
      </c>
      <c r="F386" s="45">
        <v>6.8073807999999997E-4</v>
      </c>
      <c r="G386" s="45">
        <v>2.3075046400000002E-3</v>
      </c>
      <c r="H386" s="45">
        <v>4.3994423600000002E-3</v>
      </c>
    </row>
    <row r="387" spans="1:8" x14ac:dyDescent="0.35">
      <c r="A387" s="45" t="s">
        <v>238</v>
      </c>
      <c r="B387" s="45" t="s">
        <v>8</v>
      </c>
      <c r="C387" s="45" t="s">
        <v>45</v>
      </c>
      <c r="D387" s="45">
        <v>1784</v>
      </c>
      <c r="E387" s="45">
        <v>5.3966129200000001E-3</v>
      </c>
      <c r="F387" s="45">
        <v>6.2019235999999996E-4</v>
      </c>
      <c r="G387" s="45">
        <v>1.16378459E-3</v>
      </c>
      <c r="H387" s="45">
        <v>3.6126354900000001E-3</v>
      </c>
    </row>
    <row r="388" spans="1:8" x14ac:dyDescent="0.35">
      <c r="A388" s="45" t="s">
        <v>238</v>
      </c>
      <c r="B388" s="45" t="s">
        <v>10</v>
      </c>
      <c r="C388" s="45" t="s">
        <v>45</v>
      </c>
      <c r="D388" s="45">
        <v>716</v>
      </c>
      <c r="E388" s="45">
        <v>4.7560389700000002E-3</v>
      </c>
      <c r="F388" s="45">
        <v>5.3030571999999995E-4</v>
      </c>
      <c r="G388" s="45">
        <v>9.4112069999999996E-4</v>
      </c>
      <c r="H388" s="45">
        <v>3.2846120599999999E-3</v>
      </c>
    </row>
    <row r="389" spans="1:8" x14ac:dyDescent="0.35">
      <c r="A389" s="45" t="s">
        <v>238</v>
      </c>
      <c r="B389" s="45" t="s">
        <v>11</v>
      </c>
      <c r="C389" s="45" t="s">
        <v>45</v>
      </c>
      <c r="D389" s="45">
        <v>472</v>
      </c>
      <c r="E389" s="45">
        <v>5.0133884099999998E-3</v>
      </c>
      <c r="F389" s="45">
        <v>6.2276830999999995E-4</v>
      </c>
      <c r="G389" s="45">
        <v>1.0732499099999999E-3</v>
      </c>
      <c r="H389" s="45">
        <v>3.3173696999999999E-3</v>
      </c>
    </row>
    <row r="390" spans="1:8" x14ac:dyDescent="0.35">
      <c r="A390" s="45" t="s">
        <v>238</v>
      </c>
      <c r="B390" s="45" t="s">
        <v>12</v>
      </c>
      <c r="C390" s="45" t="s">
        <v>45</v>
      </c>
      <c r="D390" s="45">
        <v>150</v>
      </c>
      <c r="E390" s="45">
        <v>7.9081016300000008E-3</v>
      </c>
      <c r="F390" s="45">
        <v>9.9876519000000009E-4</v>
      </c>
      <c r="G390" s="45">
        <v>1.6172837300000001E-3</v>
      </c>
      <c r="H390" s="45">
        <v>5.2920522500000001E-3</v>
      </c>
    </row>
    <row r="391" spans="1:8" x14ac:dyDescent="0.35">
      <c r="A391" s="45" t="s">
        <v>238</v>
      </c>
      <c r="B391" s="45" t="s">
        <v>13</v>
      </c>
      <c r="C391" s="45" t="s">
        <v>45</v>
      </c>
      <c r="D391" s="45">
        <v>446</v>
      </c>
      <c r="E391" s="45">
        <v>5.9858721100000001E-3</v>
      </c>
      <c r="F391" s="45">
        <v>6.3444586000000001E-4</v>
      </c>
      <c r="G391" s="45">
        <v>1.46453534E-3</v>
      </c>
      <c r="H391" s="45">
        <v>3.88689044E-3</v>
      </c>
    </row>
    <row r="392" spans="1:8" x14ac:dyDescent="0.35">
      <c r="A392" s="45" t="s">
        <v>238</v>
      </c>
      <c r="B392" s="45" t="s">
        <v>8</v>
      </c>
      <c r="C392" s="45" t="s">
        <v>46</v>
      </c>
      <c r="D392" s="45">
        <v>877</v>
      </c>
      <c r="E392" s="45">
        <v>6.6109076200000002E-3</v>
      </c>
      <c r="F392" s="45">
        <v>7.4887007000000005E-4</v>
      </c>
      <c r="G392" s="45">
        <v>2.1895585399999999E-3</v>
      </c>
      <c r="H392" s="45">
        <v>3.6724785399999999E-3</v>
      </c>
    </row>
    <row r="393" spans="1:8" x14ac:dyDescent="0.35">
      <c r="A393" s="45" t="s">
        <v>238</v>
      </c>
      <c r="B393" s="45" t="s">
        <v>10</v>
      </c>
      <c r="C393" s="45" t="s">
        <v>46</v>
      </c>
      <c r="D393" s="45">
        <v>314</v>
      </c>
      <c r="E393" s="45">
        <v>6.0050274800000003E-3</v>
      </c>
      <c r="F393" s="45">
        <v>5.9602771000000004E-4</v>
      </c>
      <c r="G393" s="45">
        <v>2.0126354100000001E-3</v>
      </c>
      <c r="H393" s="45">
        <v>3.3963638799999999E-3</v>
      </c>
    </row>
    <row r="394" spans="1:8" x14ac:dyDescent="0.35">
      <c r="A394" s="45" t="s">
        <v>238</v>
      </c>
      <c r="B394" s="45" t="s">
        <v>11</v>
      </c>
      <c r="C394" s="45" t="s">
        <v>46</v>
      </c>
      <c r="D394" s="45">
        <v>215</v>
      </c>
      <c r="E394" s="45">
        <v>5.9072456500000002E-3</v>
      </c>
      <c r="F394" s="45">
        <v>7.9505791E-4</v>
      </c>
      <c r="G394" s="45">
        <v>2.0142654700000002E-3</v>
      </c>
      <c r="H394" s="45">
        <v>3.0979217999999998E-3</v>
      </c>
    </row>
    <row r="395" spans="1:8" x14ac:dyDescent="0.35">
      <c r="A395" s="45" t="s">
        <v>238</v>
      </c>
      <c r="B395" s="45" t="s">
        <v>12</v>
      </c>
      <c r="C395" s="45" t="s">
        <v>46</v>
      </c>
      <c r="D395" s="45">
        <v>110</v>
      </c>
      <c r="E395" s="45">
        <v>7.4983162299999996E-3</v>
      </c>
      <c r="F395" s="45">
        <v>7.8661591E-4</v>
      </c>
      <c r="G395" s="45">
        <v>2.2583120599999999E-3</v>
      </c>
      <c r="H395" s="45">
        <v>4.4533878099999999E-3</v>
      </c>
    </row>
    <row r="396" spans="1:8" x14ac:dyDescent="0.35">
      <c r="A396" s="45" t="s">
        <v>238</v>
      </c>
      <c r="B396" s="45" t="s">
        <v>13</v>
      </c>
      <c r="C396" s="45" t="s">
        <v>46</v>
      </c>
      <c r="D396" s="45">
        <v>238</v>
      </c>
      <c r="E396" s="45">
        <v>7.6357762800000001E-3</v>
      </c>
      <c r="F396" s="45">
        <v>8.9134936000000002E-4</v>
      </c>
      <c r="G396" s="45">
        <v>2.5495543E-3</v>
      </c>
      <c r="H396" s="45">
        <v>4.1948721499999999E-3</v>
      </c>
    </row>
    <row r="397" spans="1:8" x14ac:dyDescent="0.35">
      <c r="A397" s="45" t="s">
        <v>238</v>
      </c>
      <c r="B397" s="45" t="s">
        <v>8</v>
      </c>
      <c r="C397" s="45" t="s">
        <v>47</v>
      </c>
      <c r="D397" s="45">
        <v>717</v>
      </c>
      <c r="E397" s="45">
        <v>6.8669124400000002E-3</v>
      </c>
      <c r="F397" s="45">
        <v>6.5996412000000003E-4</v>
      </c>
      <c r="G397" s="45">
        <v>2.1793317400000001E-3</v>
      </c>
      <c r="H397" s="45">
        <v>4.0276161699999997E-3</v>
      </c>
    </row>
    <row r="398" spans="1:8" x14ac:dyDescent="0.35">
      <c r="A398" s="45" t="s">
        <v>238</v>
      </c>
      <c r="B398" s="45" t="s">
        <v>10</v>
      </c>
      <c r="C398" s="45" t="s">
        <v>47</v>
      </c>
      <c r="D398" s="45">
        <v>228</v>
      </c>
      <c r="E398" s="45">
        <v>6.6452442399999997E-3</v>
      </c>
      <c r="F398" s="45">
        <v>5.7870345000000001E-4</v>
      </c>
      <c r="G398" s="45">
        <v>1.9487591199999999E-3</v>
      </c>
      <c r="H398" s="45">
        <v>4.1177812599999999E-3</v>
      </c>
    </row>
    <row r="399" spans="1:8" x14ac:dyDescent="0.35">
      <c r="A399" s="45" t="s">
        <v>238</v>
      </c>
      <c r="B399" s="45" t="s">
        <v>11</v>
      </c>
      <c r="C399" s="45" t="s">
        <v>47</v>
      </c>
      <c r="D399" s="45">
        <v>159</v>
      </c>
      <c r="E399" s="45">
        <v>6.5935095500000004E-3</v>
      </c>
      <c r="F399" s="45">
        <v>5.6800290000000005E-4</v>
      </c>
      <c r="G399" s="45">
        <v>2.2798739999999999E-3</v>
      </c>
      <c r="H399" s="45">
        <v>3.7456322499999999E-3</v>
      </c>
    </row>
    <row r="400" spans="1:8" x14ac:dyDescent="0.35">
      <c r="A400" s="45" t="s">
        <v>238</v>
      </c>
      <c r="B400" s="45" t="s">
        <v>12</v>
      </c>
      <c r="C400" s="45" t="s">
        <v>47</v>
      </c>
      <c r="D400" s="45">
        <v>164</v>
      </c>
      <c r="E400" s="45">
        <v>7.4647835199999997E-3</v>
      </c>
      <c r="F400" s="45">
        <v>8.1583085999999995E-4</v>
      </c>
      <c r="G400" s="45">
        <v>2.21135367E-3</v>
      </c>
      <c r="H400" s="45">
        <v>4.4375986100000002E-3</v>
      </c>
    </row>
    <row r="401" spans="1:8" x14ac:dyDescent="0.35">
      <c r="A401" s="45" t="s">
        <v>238</v>
      </c>
      <c r="B401" s="45" t="s">
        <v>13</v>
      </c>
      <c r="C401" s="45" t="s">
        <v>47</v>
      </c>
      <c r="D401" s="45">
        <v>166</v>
      </c>
      <c r="E401" s="45">
        <v>6.8425784200000003E-3</v>
      </c>
      <c r="F401" s="45">
        <v>7.0566965000000003E-4</v>
      </c>
      <c r="G401" s="45">
        <v>2.36808321E-3</v>
      </c>
      <c r="H401" s="45">
        <v>3.76882509E-3</v>
      </c>
    </row>
    <row r="402" spans="1:8" x14ac:dyDescent="0.35">
      <c r="A402" s="45" t="s">
        <v>238</v>
      </c>
      <c r="B402" s="45" t="s">
        <v>8</v>
      </c>
      <c r="C402" s="45" t="s">
        <v>48</v>
      </c>
      <c r="D402" s="45">
        <v>2191</v>
      </c>
      <c r="E402" s="45">
        <v>5.4749435499999999E-3</v>
      </c>
      <c r="F402" s="45">
        <v>9.2456278999999996E-4</v>
      </c>
      <c r="G402" s="45">
        <v>8.4434721999999995E-4</v>
      </c>
      <c r="H402" s="45">
        <v>3.7060330699999998E-3</v>
      </c>
    </row>
    <row r="403" spans="1:8" x14ac:dyDescent="0.35">
      <c r="A403" s="45" t="s">
        <v>238</v>
      </c>
      <c r="B403" s="45" t="s">
        <v>10</v>
      </c>
      <c r="C403" s="45" t="s">
        <v>48</v>
      </c>
      <c r="D403" s="45">
        <v>758</v>
      </c>
      <c r="E403" s="45">
        <v>4.9681481399999998E-3</v>
      </c>
      <c r="F403" s="45">
        <v>9.0215149999999997E-4</v>
      </c>
      <c r="G403" s="45">
        <v>6.9323794000000002E-4</v>
      </c>
      <c r="H403" s="45">
        <v>3.3727582399999999E-3</v>
      </c>
    </row>
    <row r="404" spans="1:8" x14ac:dyDescent="0.35">
      <c r="A404" s="45" t="s">
        <v>238</v>
      </c>
      <c r="B404" s="45" t="s">
        <v>11</v>
      </c>
      <c r="C404" s="45" t="s">
        <v>48</v>
      </c>
      <c r="D404" s="45">
        <v>520</v>
      </c>
      <c r="E404" s="45">
        <v>5.4074294200000001E-3</v>
      </c>
      <c r="F404" s="45">
        <v>9.5254607000000002E-4</v>
      </c>
      <c r="G404" s="45">
        <v>7.749953E-4</v>
      </c>
      <c r="H404" s="45">
        <v>3.67988758E-3</v>
      </c>
    </row>
    <row r="405" spans="1:8" x14ac:dyDescent="0.35">
      <c r="A405" s="45" t="s">
        <v>238</v>
      </c>
      <c r="B405" s="45" t="s">
        <v>12</v>
      </c>
      <c r="C405" s="45" t="s">
        <v>48</v>
      </c>
      <c r="D405" s="45">
        <v>211</v>
      </c>
      <c r="E405" s="45">
        <v>6.6691348300000003E-3</v>
      </c>
      <c r="F405" s="45">
        <v>1.06656988E-3</v>
      </c>
      <c r="G405" s="45">
        <v>1.0478100100000001E-3</v>
      </c>
      <c r="H405" s="45">
        <v>4.5547544500000002E-3</v>
      </c>
    </row>
    <row r="406" spans="1:8" x14ac:dyDescent="0.35">
      <c r="A406" s="45" t="s">
        <v>238</v>
      </c>
      <c r="B406" s="45" t="s">
        <v>13</v>
      </c>
      <c r="C406" s="45" t="s">
        <v>48</v>
      </c>
      <c r="D406" s="45">
        <v>702</v>
      </c>
      <c r="E406" s="45">
        <v>5.7132397099999999E-3</v>
      </c>
      <c r="F406" s="45">
        <v>8.8535047999999995E-4</v>
      </c>
      <c r="G406" s="45">
        <v>9.9772780999999992E-4</v>
      </c>
      <c r="H406" s="45">
        <v>3.8301609500000001E-3</v>
      </c>
    </row>
    <row r="407" spans="1:8" x14ac:dyDescent="0.35">
      <c r="A407" s="45" t="s">
        <v>238</v>
      </c>
      <c r="B407" s="45" t="s">
        <v>8</v>
      </c>
      <c r="C407" s="45" t="s">
        <v>49</v>
      </c>
      <c r="D407" s="45">
        <v>1484</v>
      </c>
      <c r="E407" s="45">
        <v>6.1982361900000003E-3</v>
      </c>
      <c r="F407" s="45">
        <v>6.6593017999999995E-4</v>
      </c>
      <c r="G407" s="45">
        <v>1.5916845299999999E-3</v>
      </c>
      <c r="H407" s="45">
        <v>3.94062101E-3</v>
      </c>
    </row>
    <row r="408" spans="1:8" x14ac:dyDescent="0.35">
      <c r="A408" s="45" t="s">
        <v>238</v>
      </c>
      <c r="B408" s="45" t="s">
        <v>10</v>
      </c>
      <c r="C408" s="45" t="s">
        <v>49</v>
      </c>
      <c r="D408" s="45">
        <v>595</v>
      </c>
      <c r="E408" s="45">
        <v>5.5403825800000002E-3</v>
      </c>
      <c r="F408" s="45">
        <v>5.2606574999999997E-4</v>
      </c>
      <c r="G408" s="45">
        <v>1.4500853599999999E-3</v>
      </c>
      <c r="H408" s="45">
        <v>3.5642310000000002E-3</v>
      </c>
    </row>
    <row r="409" spans="1:8" x14ac:dyDescent="0.35">
      <c r="A409" s="45" t="s">
        <v>238</v>
      </c>
      <c r="B409" s="45" t="s">
        <v>11</v>
      </c>
      <c r="C409" s="45" t="s">
        <v>49</v>
      </c>
      <c r="D409" s="45">
        <v>405</v>
      </c>
      <c r="E409" s="45">
        <v>5.9901117799999997E-3</v>
      </c>
      <c r="F409" s="45">
        <v>6.6032210999999996E-4</v>
      </c>
      <c r="G409" s="45">
        <v>1.57961796E-3</v>
      </c>
      <c r="H409" s="45">
        <v>3.75017123E-3</v>
      </c>
    </row>
    <row r="410" spans="1:8" x14ac:dyDescent="0.35">
      <c r="A410" s="45" t="s">
        <v>238</v>
      </c>
      <c r="B410" s="45" t="s">
        <v>12</v>
      </c>
      <c r="C410" s="45" t="s">
        <v>49</v>
      </c>
      <c r="D410" s="45">
        <v>100</v>
      </c>
      <c r="E410" s="45">
        <v>7.7763886600000004E-3</v>
      </c>
      <c r="F410" s="45">
        <v>9.3981459E-4</v>
      </c>
      <c r="G410" s="45">
        <v>1.92754606E-3</v>
      </c>
      <c r="H410" s="45">
        <v>4.9090275100000004E-3</v>
      </c>
    </row>
    <row r="411" spans="1:8" x14ac:dyDescent="0.35">
      <c r="A411" s="45" t="s">
        <v>238</v>
      </c>
      <c r="B411" s="45" t="s">
        <v>13</v>
      </c>
      <c r="C411" s="45" t="s">
        <v>49</v>
      </c>
      <c r="D411" s="45">
        <v>384</v>
      </c>
      <c r="E411" s="45">
        <v>7.0260956700000004E-3</v>
      </c>
      <c r="F411" s="45">
        <v>8.1723790000000004E-4</v>
      </c>
      <c r="G411" s="45">
        <v>1.73635201E-3</v>
      </c>
      <c r="H411" s="45">
        <v>4.4725053000000004E-3</v>
      </c>
    </row>
    <row r="412" spans="1:8" x14ac:dyDescent="0.35">
      <c r="A412" s="45" t="s">
        <v>238</v>
      </c>
      <c r="B412" s="45" t="s">
        <v>8</v>
      </c>
      <c r="C412" s="45" t="s">
        <v>50</v>
      </c>
      <c r="D412" s="45">
        <v>1038</v>
      </c>
      <c r="E412" s="45">
        <v>6.96990048E-3</v>
      </c>
      <c r="F412" s="45">
        <v>8.0418605000000005E-4</v>
      </c>
      <c r="G412" s="45">
        <v>2.47697428E-3</v>
      </c>
      <c r="H412" s="45">
        <v>3.6887396799999998E-3</v>
      </c>
    </row>
    <row r="413" spans="1:8" x14ac:dyDescent="0.35">
      <c r="A413" s="45" t="s">
        <v>238</v>
      </c>
      <c r="B413" s="45" t="s">
        <v>10</v>
      </c>
      <c r="C413" s="45" t="s">
        <v>50</v>
      </c>
      <c r="D413" s="45">
        <v>358</v>
      </c>
      <c r="E413" s="45">
        <v>6.5238656300000003E-3</v>
      </c>
      <c r="F413" s="45">
        <v>7.4749742999999998E-4</v>
      </c>
      <c r="G413" s="45">
        <v>2.28937102E-3</v>
      </c>
      <c r="H413" s="45">
        <v>3.4869967099999998E-3</v>
      </c>
    </row>
    <row r="414" spans="1:8" x14ac:dyDescent="0.35">
      <c r="A414" s="45" t="s">
        <v>238</v>
      </c>
      <c r="B414" s="45" t="s">
        <v>11</v>
      </c>
      <c r="C414" s="45" t="s">
        <v>50</v>
      </c>
      <c r="D414" s="45">
        <v>277</v>
      </c>
      <c r="E414" s="45">
        <v>7.1074422600000001E-3</v>
      </c>
      <c r="F414" s="45">
        <v>7.8076923999999997E-4</v>
      </c>
      <c r="G414" s="45">
        <v>2.4358200600000002E-3</v>
      </c>
      <c r="H414" s="45">
        <v>3.8908524700000001E-3</v>
      </c>
    </row>
    <row r="415" spans="1:8" x14ac:dyDescent="0.35">
      <c r="A415" s="45" t="s">
        <v>238</v>
      </c>
      <c r="B415" s="45" t="s">
        <v>12</v>
      </c>
      <c r="C415" s="45" t="s">
        <v>50</v>
      </c>
      <c r="D415" s="45">
        <v>88</v>
      </c>
      <c r="E415" s="45">
        <v>6.92261131E-3</v>
      </c>
      <c r="F415" s="45">
        <v>8.5542903999999995E-4</v>
      </c>
      <c r="G415" s="45">
        <v>2.64204522E-3</v>
      </c>
      <c r="H415" s="45">
        <v>3.4251365400000001E-3</v>
      </c>
    </row>
    <row r="416" spans="1:8" x14ac:dyDescent="0.35">
      <c r="A416" s="45" t="s">
        <v>238</v>
      </c>
      <c r="B416" s="45" t="s">
        <v>13</v>
      </c>
      <c r="C416" s="45" t="s">
        <v>50</v>
      </c>
      <c r="D416" s="45">
        <v>315</v>
      </c>
      <c r="E416" s="45">
        <v>7.3690841300000001E-3</v>
      </c>
      <c r="F416" s="45">
        <v>8.7488954000000002E-4</v>
      </c>
      <c r="G416" s="45">
        <v>2.68026138E-3</v>
      </c>
      <c r="H416" s="45">
        <v>3.81393274E-3</v>
      </c>
    </row>
    <row r="417" spans="1:8" x14ac:dyDescent="0.35">
      <c r="A417" s="45" t="s">
        <v>238</v>
      </c>
      <c r="B417" s="45" t="s">
        <v>8</v>
      </c>
      <c r="C417" s="45" t="s">
        <v>51</v>
      </c>
      <c r="D417" s="45">
        <v>1364</v>
      </c>
      <c r="E417" s="45">
        <v>6.01546354E-3</v>
      </c>
      <c r="F417" s="45">
        <v>8.5091482000000001E-4</v>
      </c>
      <c r="G417" s="45">
        <v>9.2971017000000001E-4</v>
      </c>
      <c r="H417" s="45">
        <v>4.2348380600000001E-3</v>
      </c>
    </row>
    <row r="418" spans="1:8" x14ac:dyDescent="0.35">
      <c r="A418" s="45" t="s">
        <v>238</v>
      </c>
      <c r="B418" s="45" t="s">
        <v>10</v>
      </c>
      <c r="C418" s="45" t="s">
        <v>51</v>
      </c>
      <c r="D418" s="45">
        <v>553</v>
      </c>
      <c r="E418" s="45">
        <v>5.4220034799999997E-3</v>
      </c>
      <c r="F418" s="45">
        <v>6.9002804000000003E-4</v>
      </c>
      <c r="G418" s="45">
        <v>8.3463071000000003E-4</v>
      </c>
      <c r="H418" s="45">
        <v>3.8973442200000001E-3</v>
      </c>
    </row>
    <row r="419" spans="1:8" x14ac:dyDescent="0.35">
      <c r="A419" s="45" t="s">
        <v>238</v>
      </c>
      <c r="B419" s="45" t="s">
        <v>11</v>
      </c>
      <c r="C419" s="45" t="s">
        <v>51</v>
      </c>
      <c r="D419" s="45">
        <v>358</v>
      </c>
      <c r="E419" s="45">
        <v>5.8725168399999996E-3</v>
      </c>
      <c r="F419" s="45">
        <v>9.2201379000000005E-4</v>
      </c>
      <c r="G419" s="45">
        <v>8.899426E-4</v>
      </c>
      <c r="H419" s="45">
        <v>4.0605599499999997E-3</v>
      </c>
    </row>
    <row r="420" spans="1:8" x14ac:dyDescent="0.35">
      <c r="A420" s="45" t="s">
        <v>238</v>
      </c>
      <c r="B420" s="45" t="s">
        <v>12</v>
      </c>
      <c r="C420" s="45" t="s">
        <v>51</v>
      </c>
      <c r="D420" s="45">
        <v>109</v>
      </c>
      <c r="E420" s="45">
        <v>7.7392326800000003E-3</v>
      </c>
      <c r="F420" s="45">
        <v>1.0411354900000001E-3</v>
      </c>
      <c r="G420" s="45">
        <v>1.1912799E-3</v>
      </c>
      <c r="H420" s="45">
        <v>5.5068167999999997E-3</v>
      </c>
    </row>
    <row r="421" spans="1:8" x14ac:dyDescent="0.35">
      <c r="A421" s="45" t="s">
        <v>238</v>
      </c>
      <c r="B421" s="45" t="s">
        <v>13</v>
      </c>
      <c r="C421" s="45" t="s">
        <v>51</v>
      </c>
      <c r="D421" s="45">
        <v>344</v>
      </c>
      <c r="E421" s="45">
        <v>6.5720550899999999E-3</v>
      </c>
      <c r="F421" s="45">
        <v>9.7528372000000002E-4</v>
      </c>
      <c r="G421" s="45">
        <v>1.0410608200000001E-3</v>
      </c>
      <c r="H421" s="45">
        <v>4.5557100799999998E-3</v>
      </c>
    </row>
    <row r="422" spans="1:8" x14ac:dyDescent="0.35">
      <c r="A422" s="45" t="s">
        <v>238</v>
      </c>
      <c r="B422" s="45" t="s">
        <v>8</v>
      </c>
      <c r="C422" s="45" t="s">
        <v>52</v>
      </c>
      <c r="D422" s="45">
        <v>1854</v>
      </c>
      <c r="E422" s="45">
        <v>3.81002388E-3</v>
      </c>
      <c r="F422" s="45">
        <v>3.3064746E-4</v>
      </c>
      <c r="G422" s="45">
        <v>7.8784836000000003E-4</v>
      </c>
      <c r="H422" s="45">
        <v>2.6915275899999998E-3</v>
      </c>
    </row>
    <row r="423" spans="1:8" x14ac:dyDescent="0.35">
      <c r="A423" s="45" t="s">
        <v>238</v>
      </c>
      <c r="B423" s="45" t="s">
        <v>10</v>
      </c>
      <c r="C423" s="45" t="s">
        <v>52</v>
      </c>
      <c r="D423" s="45">
        <v>709</v>
      </c>
      <c r="E423" s="45">
        <v>3.6101477299999999E-3</v>
      </c>
      <c r="F423" s="45">
        <v>3.0774932999999999E-4</v>
      </c>
      <c r="G423" s="45">
        <v>7.1210732000000004E-4</v>
      </c>
      <c r="H423" s="45">
        <v>2.5902906000000001E-3</v>
      </c>
    </row>
    <row r="424" spans="1:8" x14ac:dyDescent="0.35">
      <c r="A424" s="45" t="s">
        <v>238</v>
      </c>
      <c r="B424" s="45" t="s">
        <v>11</v>
      </c>
      <c r="C424" s="45" t="s">
        <v>52</v>
      </c>
      <c r="D424" s="45">
        <v>476</v>
      </c>
      <c r="E424" s="45">
        <v>3.7019527600000001E-3</v>
      </c>
      <c r="F424" s="45">
        <v>3.1942960999999998E-4</v>
      </c>
      <c r="G424" s="45">
        <v>7.6914075000000001E-4</v>
      </c>
      <c r="H424" s="45">
        <v>2.61338191E-3</v>
      </c>
    </row>
    <row r="425" spans="1:8" x14ac:dyDescent="0.35">
      <c r="A425" s="45" t="s">
        <v>238</v>
      </c>
      <c r="B425" s="45" t="s">
        <v>12</v>
      </c>
      <c r="C425" s="45" t="s">
        <v>52</v>
      </c>
      <c r="D425" s="45">
        <v>128</v>
      </c>
      <c r="E425" s="45">
        <v>3.9806674300000002E-3</v>
      </c>
      <c r="F425" s="45">
        <v>3.4161578E-4</v>
      </c>
      <c r="G425" s="45">
        <v>8.3197676E-4</v>
      </c>
      <c r="H425" s="45">
        <v>2.8070743899999999E-3</v>
      </c>
    </row>
    <row r="426" spans="1:8" x14ac:dyDescent="0.35">
      <c r="A426" s="45" t="s">
        <v>238</v>
      </c>
      <c r="B426" s="45" t="s">
        <v>13</v>
      </c>
      <c r="C426" s="45" t="s">
        <v>52</v>
      </c>
      <c r="D426" s="45">
        <v>541</v>
      </c>
      <c r="E426" s="45">
        <v>4.1266813099999997E-3</v>
      </c>
      <c r="F426" s="45">
        <v>3.6793124000000001E-4</v>
      </c>
      <c r="G426" s="45">
        <v>8.9312891000000003E-4</v>
      </c>
      <c r="H426" s="45">
        <v>2.8656207E-3</v>
      </c>
    </row>
    <row r="427" spans="1:8" x14ac:dyDescent="0.35">
      <c r="A427" s="45" t="s">
        <v>238</v>
      </c>
      <c r="B427" s="45" t="s">
        <v>8</v>
      </c>
      <c r="C427" s="45" t="s">
        <v>53</v>
      </c>
      <c r="D427" s="45">
        <v>833</v>
      </c>
      <c r="E427" s="45">
        <v>6.3464827999999999E-3</v>
      </c>
      <c r="F427" s="45">
        <v>2.7927813999999997E-4</v>
      </c>
      <c r="G427" s="45">
        <v>1.8180464200000001E-3</v>
      </c>
      <c r="H427" s="45">
        <v>4.2491577399999996E-3</v>
      </c>
    </row>
    <row r="428" spans="1:8" x14ac:dyDescent="0.35">
      <c r="A428" s="45" t="s">
        <v>238</v>
      </c>
      <c r="B428" s="45" t="s">
        <v>10</v>
      </c>
      <c r="C428" s="45" t="s">
        <v>53</v>
      </c>
      <c r="D428" s="45">
        <v>190</v>
      </c>
      <c r="E428" s="45">
        <v>5.3406430399999998E-3</v>
      </c>
      <c r="F428" s="45">
        <v>1.9712452999999999E-4</v>
      </c>
      <c r="G428" s="45">
        <v>1.4576021099999999E-3</v>
      </c>
      <c r="H428" s="45">
        <v>3.6859159399999998E-3</v>
      </c>
    </row>
    <row r="429" spans="1:8" x14ac:dyDescent="0.35">
      <c r="A429" s="45" t="s">
        <v>238</v>
      </c>
      <c r="B429" s="45" t="s">
        <v>11</v>
      </c>
      <c r="C429" s="45" t="s">
        <v>53</v>
      </c>
      <c r="D429" s="45">
        <v>168</v>
      </c>
      <c r="E429" s="45">
        <v>5.9051887999999999E-3</v>
      </c>
      <c r="F429" s="45">
        <v>2.8542470000000002E-4</v>
      </c>
      <c r="G429" s="45">
        <v>1.6830630299999999E-3</v>
      </c>
      <c r="H429" s="45">
        <v>3.9367005899999998E-3</v>
      </c>
    </row>
    <row r="430" spans="1:8" x14ac:dyDescent="0.35">
      <c r="A430" s="45" t="s">
        <v>238</v>
      </c>
      <c r="B430" s="45" t="s">
        <v>12</v>
      </c>
      <c r="C430" s="45" t="s">
        <v>53</v>
      </c>
      <c r="D430" s="45">
        <v>168</v>
      </c>
      <c r="E430" s="45">
        <v>7.0556380100000003E-3</v>
      </c>
      <c r="F430" s="45">
        <v>2.8335790000000001E-4</v>
      </c>
      <c r="G430" s="45">
        <v>2.1897732399999998E-3</v>
      </c>
      <c r="H430" s="45">
        <v>4.5825063800000003E-3</v>
      </c>
    </row>
    <row r="431" spans="1:8" x14ac:dyDescent="0.35">
      <c r="A431" s="45" t="s">
        <v>238</v>
      </c>
      <c r="B431" s="45" t="s">
        <v>13</v>
      </c>
      <c r="C431" s="45" t="s">
        <v>53</v>
      </c>
      <c r="D431" s="45">
        <v>307</v>
      </c>
      <c r="E431" s="45">
        <v>6.8224074699999998E-3</v>
      </c>
      <c r="F431" s="45">
        <v>3.2452623000000001E-4</v>
      </c>
      <c r="G431" s="45">
        <v>1.9115693E-3</v>
      </c>
      <c r="H431" s="45">
        <v>4.5863114000000002E-3</v>
      </c>
    </row>
    <row r="432" spans="1:8" x14ac:dyDescent="0.35">
      <c r="A432" s="45" t="s">
        <v>238</v>
      </c>
      <c r="B432" s="45" t="s">
        <v>8</v>
      </c>
      <c r="C432" s="45" t="s">
        <v>54</v>
      </c>
      <c r="D432" s="45">
        <v>4595</v>
      </c>
      <c r="E432" s="45">
        <v>4.6527422700000003E-3</v>
      </c>
      <c r="F432" s="45">
        <v>9.6405842000000001E-4</v>
      </c>
      <c r="G432" s="45">
        <v>8.4415403000000005E-4</v>
      </c>
      <c r="H432" s="45">
        <v>2.8445293400000001E-3</v>
      </c>
    </row>
    <row r="433" spans="1:8" x14ac:dyDescent="0.35">
      <c r="A433" s="45" t="s">
        <v>238</v>
      </c>
      <c r="B433" s="45" t="s">
        <v>10</v>
      </c>
      <c r="C433" s="45" t="s">
        <v>54</v>
      </c>
      <c r="D433" s="45">
        <v>2137</v>
      </c>
      <c r="E433" s="45">
        <v>4.3935442799999998E-3</v>
      </c>
      <c r="F433" s="45">
        <v>8.7205777000000004E-4</v>
      </c>
      <c r="G433" s="45">
        <v>7.8147994E-4</v>
      </c>
      <c r="H433" s="45">
        <v>2.7400060799999998E-3</v>
      </c>
    </row>
    <row r="434" spans="1:8" x14ac:dyDescent="0.35">
      <c r="A434" s="45" t="s">
        <v>238</v>
      </c>
      <c r="B434" s="45" t="s">
        <v>11</v>
      </c>
      <c r="C434" s="45" t="s">
        <v>54</v>
      </c>
      <c r="D434" s="45">
        <v>1151</v>
      </c>
      <c r="E434" s="45">
        <v>4.6564981299999997E-3</v>
      </c>
      <c r="F434" s="45">
        <v>1.03501962E-3</v>
      </c>
      <c r="G434" s="45">
        <v>8.3189513000000005E-4</v>
      </c>
      <c r="H434" s="45">
        <v>2.7895829E-3</v>
      </c>
    </row>
    <row r="435" spans="1:8" x14ac:dyDescent="0.35">
      <c r="A435" s="45" t="s">
        <v>238</v>
      </c>
      <c r="B435" s="45" t="s">
        <v>12</v>
      </c>
      <c r="C435" s="45" t="s">
        <v>54</v>
      </c>
      <c r="D435" s="45">
        <v>229</v>
      </c>
      <c r="E435" s="45">
        <v>5.0963830000000003E-3</v>
      </c>
      <c r="F435" s="45">
        <v>1.05859794E-3</v>
      </c>
      <c r="G435" s="45">
        <v>9.1217831999999995E-4</v>
      </c>
      <c r="H435" s="45">
        <v>3.1256062599999998E-3</v>
      </c>
    </row>
    <row r="436" spans="1:8" x14ac:dyDescent="0.35">
      <c r="A436" s="45" t="s">
        <v>238</v>
      </c>
      <c r="B436" s="45" t="s">
        <v>13</v>
      </c>
      <c r="C436" s="45" t="s">
        <v>54</v>
      </c>
      <c r="D436" s="45">
        <v>1078</v>
      </c>
      <c r="E436" s="45">
        <v>5.0683168499999999E-3</v>
      </c>
      <c r="F436" s="45">
        <v>1.05058856E-3</v>
      </c>
      <c r="G436" s="45">
        <v>9.6703619999999996E-4</v>
      </c>
      <c r="H436" s="45">
        <v>3.05069162E-3</v>
      </c>
    </row>
    <row r="437" spans="1:8" x14ac:dyDescent="0.35">
      <c r="A437" s="45" t="s">
        <v>238</v>
      </c>
      <c r="B437" s="45" t="s">
        <v>8</v>
      </c>
      <c r="C437" s="45" t="s">
        <v>55</v>
      </c>
      <c r="D437" s="45">
        <v>1132</v>
      </c>
      <c r="E437" s="45">
        <v>6.1715475899999997E-3</v>
      </c>
      <c r="F437" s="45">
        <v>1.04714673E-3</v>
      </c>
      <c r="G437" s="45">
        <v>1.91544767E-3</v>
      </c>
      <c r="H437" s="45">
        <v>3.20895269E-3</v>
      </c>
    </row>
    <row r="438" spans="1:8" x14ac:dyDescent="0.35">
      <c r="A438" s="45" t="s">
        <v>238</v>
      </c>
      <c r="B438" s="45" t="s">
        <v>10</v>
      </c>
      <c r="C438" s="45" t="s">
        <v>55</v>
      </c>
      <c r="D438" s="45">
        <v>462</v>
      </c>
      <c r="E438" s="45">
        <v>5.7221267799999996E-3</v>
      </c>
      <c r="F438" s="45">
        <v>8.9478590000000003E-4</v>
      </c>
      <c r="G438" s="45">
        <v>1.8088621999999999E-3</v>
      </c>
      <c r="H438" s="45">
        <v>3.0184781799999999E-3</v>
      </c>
    </row>
    <row r="439" spans="1:8" x14ac:dyDescent="0.35">
      <c r="A439" s="45" t="s">
        <v>238</v>
      </c>
      <c r="B439" s="45" t="s">
        <v>11</v>
      </c>
      <c r="C439" s="45" t="s">
        <v>55</v>
      </c>
      <c r="D439" s="45">
        <v>254</v>
      </c>
      <c r="E439" s="45">
        <v>6.0258090399999999E-3</v>
      </c>
      <c r="F439" s="45">
        <v>1.0526025600000001E-3</v>
      </c>
      <c r="G439" s="45">
        <v>1.7359741599999999E-3</v>
      </c>
      <c r="H439" s="45">
        <v>3.2372318299999999E-3</v>
      </c>
    </row>
    <row r="440" spans="1:8" x14ac:dyDescent="0.35">
      <c r="A440" s="45" t="s">
        <v>238</v>
      </c>
      <c r="B440" s="45" t="s">
        <v>12</v>
      </c>
      <c r="C440" s="45" t="s">
        <v>55</v>
      </c>
      <c r="D440" s="45">
        <v>102</v>
      </c>
      <c r="E440" s="45">
        <v>7.1860246300000001E-3</v>
      </c>
      <c r="F440" s="45">
        <v>1.32386961E-3</v>
      </c>
      <c r="G440" s="45">
        <v>2.0166119700000002E-3</v>
      </c>
      <c r="H440" s="45">
        <v>3.8455426200000001E-3</v>
      </c>
    </row>
    <row r="441" spans="1:8" x14ac:dyDescent="0.35">
      <c r="A441" s="45" t="s">
        <v>238</v>
      </c>
      <c r="B441" s="45" t="s">
        <v>13</v>
      </c>
      <c r="C441" s="45" t="s">
        <v>55</v>
      </c>
      <c r="D441" s="45">
        <v>314</v>
      </c>
      <c r="E441" s="45">
        <v>6.6211442099999998E-3</v>
      </c>
      <c r="F441" s="45">
        <v>1.1770167599999999E-3</v>
      </c>
      <c r="G441" s="45">
        <v>2.1845877999999998E-3</v>
      </c>
      <c r="H441" s="45">
        <v>3.2595391599999999E-3</v>
      </c>
    </row>
    <row r="442" spans="1:8" x14ac:dyDescent="0.35">
      <c r="A442" s="45" t="s">
        <v>238</v>
      </c>
      <c r="B442" s="45" t="s">
        <v>8</v>
      </c>
      <c r="C442" s="45" t="s">
        <v>56</v>
      </c>
      <c r="D442" s="45">
        <v>3636</v>
      </c>
      <c r="E442" s="45">
        <v>5.0942253200000004E-3</v>
      </c>
      <c r="F442" s="45">
        <v>6.9100954000000003E-4</v>
      </c>
      <c r="G442" s="45">
        <v>9.5505503999999996E-4</v>
      </c>
      <c r="H442" s="45">
        <v>3.4481602599999999E-3</v>
      </c>
    </row>
    <row r="443" spans="1:8" x14ac:dyDescent="0.35">
      <c r="A443" s="45" t="s">
        <v>238</v>
      </c>
      <c r="B443" s="45" t="s">
        <v>10</v>
      </c>
      <c r="C443" s="45" t="s">
        <v>56</v>
      </c>
      <c r="D443" s="45">
        <v>1464</v>
      </c>
      <c r="E443" s="45">
        <v>4.5708103300000002E-3</v>
      </c>
      <c r="F443" s="45">
        <v>6.1987681000000002E-4</v>
      </c>
      <c r="G443" s="45">
        <v>8.5134247999999997E-4</v>
      </c>
      <c r="H443" s="45">
        <v>3.0995905600000001E-3</v>
      </c>
    </row>
    <row r="444" spans="1:8" x14ac:dyDescent="0.35">
      <c r="A444" s="45" t="s">
        <v>238</v>
      </c>
      <c r="B444" s="45" t="s">
        <v>11</v>
      </c>
      <c r="C444" s="45" t="s">
        <v>56</v>
      </c>
      <c r="D444" s="45">
        <v>824</v>
      </c>
      <c r="E444" s="45">
        <v>4.90980906E-3</v>
      </c>
      <c r="F444" s="45">
        <v>7.0820949999999996E-4</v>
      </c>
      <c r="G444" s="45">
        <v>8.8349209999999997E-4</v>
      </c>
      <c r="H444" s="45">
        <v>3.3181070099999998E-3</v>
      </c>
    </row>
    <row r="445" spans="1:8" x14ac:dyDescent="0.35">
      <c r="A445" s="45" t="s">
        <v>238</v>
      </c>
      <c r="B445" s="45" t="s">
        <v>12</v>
      </c>
      <c r="C445" s="45" t="s">
        <v>56</v>
      </c>
      <c r="D445" s="45">
        <v>213</v>
      </c>
      <c r="E445" s="45">
        <v>6.4289903500000002E-3</v>
      </c>
      <c r="F445" s="45">
        <v>9.0734194999999998E-4</v>
      </c>
      <c r="G445" s="45">
        <v>1.11545794E-3</v>
      </c>
      <c r="H445" s="45">
        <v>4.40618998E-3</v>
      </c>
    </row>
    <row r="446" spans="1:8" x14ac:dyDescent="0.35">
      <c r="A446" s="45" t="s">
        <v>238</v>
      </c>
      <c r="B446" s="45" t="s">
        <v>13</v>
      </c>
      <c r="C446" s="45" t="s">
        <v>56</v>
      </c>
      <c r="D446" s="45">
        <v>1135</v>
      </c>
      <c r="E446" s="45">
        <v>5.6527571399999999E-3</v>
      </c>
      <c r="F446" s="45">
        <v>7.2967628999999999E-4</v>
      </c>
      <c r="G446" s="45">
        <v>1.1106825700000001E-3</v>
      </c>
      <c r="H446" s="45">
        <v>3.8123977899999998E-3</v>
      </c>
    </row>
    <row r="447" spans="1:8" x14ac:dyDescent="0.35">
      <c r="A447" s="45" t="s">
        <v>239</v>
      </c>
      <c r="B447" s="45" t="s">
        <v>8</v>
      </c>
      <c r="C447" s="45" t="s">
        <v>9</v>
      </c>
      <c r="D447" s="45">
        <v>71337</v>
      </c>
      <c r="E447" s="45">
        <v>5.57750934E-3</v>
      </c>
      <c r="F447" s="45">
        <v>8.2152685000000001E-4</v>
      </c>
      <c r="G447" s="45">
        <v>1.25602311E-3</v>
      </c>
      <c r="H447" s="45">
        <v>3.4999087699999999E-3</v>
      </c>
    </row>
    <row r="448" spans="1:8" x14ac:dyDescent="0.35">
      <c r="A448" s="45" t="s">
        <v>239</v>
      </c>
      <c r="B448" s="45" t="s">
        <v>10</v>
      </c>
      <c r="C448" s="45" t="s">
        <v>9</v>
      </c>
      <c r="D448" s="45">
        <v>32568</v>
      </c>
      <c r="E448" s="45">
        <v>5.1117815499999997E-3</v>
      </c>
      <c r="F448" s="45">
        <v>7.6877230999999999E-4</v>
      </c>
      <c r="G448" s="45">
        <v>1.11332845E-3</v>
      </c>
      <c r="H448" s="45">
        <v>3.2296383700000002E-3</v>
      </c>
    </row>
    <row r="449" spans="1:8" x14ac:dyDescent="0.35">
      <c r="A449" s="45" t="s">
        <v>239</v>
      </c>
      <c r="B449" s="45" t="s">
        <v>11</v>
      </c>
      <c r="C449" s="45" t="s">
        <v>9</v>
      </c>
      <c r="D449" s="45">
        <v>16550</v>
      </c>
      <c r="E449" s="45">
        <v>5.3891788799999996E-3</v>
      </c>
      <c r="F449" s="45">
        <v>8.4845351999999997E-4</v>
      </c>
      <c r="G449" s="45">
        <v>1.21730703E-3</v>
      </c>
      <c r="H449" s="45">
        <v>3.3233681999999998E-3</v>
      </c>
    </row>
    <row r="450" spans="1:8" x14ac:dyDescent="0.35">
      <c r="A450" s="45" t="s">
        <v>239</v>
      </c>
      <c r="B450" s="45" t="s">
        <v>12</v>
      </c>
      <c r="C450" s="45" t="s">
        <v>9</v>
      </c>
      <c r="D450" s="45">
        <v>4813</v>
      </c>
      <c r="E450" s="45">
        <v>6.70593122E-3</v>
      </c>
      <c r="F450" s="45">
        <v>9.8819193999999996E-4</v>
      </c>
      <c r="G450" s="45">
        <v>1.53026165E-3</v>
      </c>
      <c r="H450" s="45">
        <v>4.1873929900000002E-3</v>
      </c>
    </row>
    <row r="451" spans="1:8" x14ac:dyDescent="0.35">
      <c r="A451" s="45" t="s">
        <v>239</v>
      </c>
      <c r="B451" s="45" t="s">
        <v>13</v>
      </c>
      <c r="C451" s="45" t="s">
        <v>9</v>
      </c>
      <c r="D451" s="45">
        <v>17406</v>
      </c>
      <c r="E451" s="45">
        <v>6.3159671899999997E-3</v>
      </c>
      <c r="F451" s="45">
        <v>8.4854709000000003E-4</v>
      </c>
      <c r="G451" s="45">
        <v>1.4839974000000001E-3</v>
      </c>
      <c r="H451" s="45">
        <v>3.9833656999999998E-3</v>
      </c>
    </row>
    <row r="452" spans="1:8" x14ac:dyDescent="0.35">
      <c r="A452" s="45" t="s">
        <v>239</v>
      </c>
      <c r="B452" s="45" t="s">
        <v>8</v>
      </c>
      <c r="C452" s="45" t="s">
        <v>14</v>
      </c>
      <c r="D452" s="45">
        <v>1422</v>
      </c>
      <c r="E452" s="45">
        <v>5.8264798100000001E-3</v>
      </c>
      <c r="F452" s="45">
        <v>1.08061294E-3</v>
      </c>
      <c r="G452" s="45">
        <v>1.4064858100000001E-3</v>
      </c>
      <c r="H452" s="45">
        <v>3.3393805900000001E-3</v>
      </c>
    </row>
    <row r="453" spans="1:8" x14ac:dyDescent="0.35">
      <c r="A453" s="45" t="s">
        <v>239</v>
      </c>
      <c r="B453" s="45" t="s">
        <v>10</v>
      </c>
      <c r="C453" s="45" t="s">
        <v>14</v>
      </c>
      <c r="D453" s="45">
        <v>505</v>
      </c>
      <c r="E453" s="45">
        <v>5.44258777E-3</v>
      </c>
      <c r="F453" s="45">
        <v>9.6057914999999998E-4</v>
      </c>
      <c r="G453" s="45">
        <v>1.29641066E-3</v>
      </c>
      <c r="H453" s="45">
        <v>3.1855974799999999E-3</v>
      </c>
    </row>
    <row r="454" spans="1:8" x14ac:dyDescent="0.35">
      <c r="A454" s="45" t="s">
        <v>239</v>
      </c>
      <c r="B454" s="45" t="s">
        <v>11</v>
      </c>
      <c r="C454" s="45" t="s">
        <v>14</v>
      </c>
      <c r="D454" s="45">
        <v>311</v>
      </c>
      <c r="E454" s="45">
        <v>5.7414848100000001E-3</v>
      </c>
      <c r="F454" s="45">
        <v>1.09871806E-3</v>
      </c>
      <c r="G454" s="45">
        <v>1.43551991E-3</v>
      </c>
      <c r="H454" s="45">
        <v>3.2072464000000001E-3</v>
      </c>
    </row>
    <row r="455" spans="1:8" x14ac:dyDescent="0.35">
      <c r="A455" s="45" t="s">
        <v>239</v>
      </c>
      <c r="B455" s="45" t="s">
        <v>12</v>
      </c>
      <c r="C455" s="45" t="s">
        <v>14</v>
      </c>
      <c r="D455" s="45">
        <v>93</v>
      </c>
      <c r="E455" s="45">
        <v>6.2526132800000004E-3</v>
      </c>
      <c r="F455" s="45">
        <v>1.2644362200000001E-3</v>
      </c>
      <c r="G455" s="45">
        <v>1.5403472700000001E-3</v>
      </c>
      <c r="H455" s="45">
        <v>3.44782931E-3</v>
      </c>
    </row>
    <row r="456" spans="1:8" x14ac:dyDescent="0.35">
      <c r="A456" s="45" t="s">
        <v>239</v>
      </c>
      <c r="B456" s="45" t="s">
        <v>13</v>
      </c>
      <c r="C456" s="45" t="s">
        <v>14</v>
      </c>
      <c r="D456" s="45">
        <v>513</v>
      </c>
      <c r="E456" s="45">
        <v>6.1786601400000002E-3</v>
      </c>
      <c r="F456" s="45">
        <v>1.1544741699999999E-3</v>
      </c>
      <c r="G456" s="45">
        <v>1.4729755400000001E-3</v>
      </c>
      <c r="H456" s="45">
        <v>3.5512099700000001E-3</v>
      </c>
    </row>
    <row r="457" spans="1:8" x14ac:dyDescent="0.35">
      <c r="A457" s="45" t="s">
        <v>239</v>
      </c>
      <c r="B457" s="45" t="s">
        <v>8</v>
      </c>
      <c r="C457" s="45" t="s">
        <v>15</v>
      </c>
      <c r="D457" s="45">
        <v>924</v>
      </c>
      <c r="E457" s="45">
        <v>5.6364861499999998E-3</v>
      </c>
      <c r="F457" s="45">
        <v>7.1330842999999997E-4</v>
      </c>
      <c r="G457" s="45">
        <v>1.6771256900000001E-3</v>
      </c>
      <c r="H457" s="45">
        <v>3.2460515399999998E-3</v>
      </c>
    </row>
    <row r="458" spans="1:8" x14ac:dyDescent="0.35">
      <c r="A458" s="45" t="s">
        <v>239</v>
      </c>
      <c r="B458" s="45" t="s">
        <v>10</v>
      </c>
      <c r="C458" s="45" t="s">
        <v>15</v>
      </c>
      <c r="D458" s="45">
        <v>390</v>
      </c>
      <c r="E458" s="45">
        <v>5.1678831999999999E-3</v>
      </c>
      <c r="F458" s="45">
        <v>6.3690028E-4</v>
      </c>
      <c r="G458" s="45">
        <v>1.54608831E-3</v>
      </c>
      <c r="H458" s="45">
        <v>2.9848941100000001E-3</v>
      </c>
    </row>
    <row r="459" spans="1:8" x14ac:dyDescent="0.35">
      <c r="A459" s="45" t="s">
        <v>239</v>
      </c>
      <c r="B459" s="45" t="s">
        <v>11</v>
      </c>
      <c r="C459" s="45" t="s">
        <v>15</v>
      </c>
      <c r="D459" s="45">
        <v>231</v>
      </c>
      <c r="E459" s="45">
        <v>5.1764668200000004E-3</v>
      </c>
      <c r="F459" s="45">
        <v>6.5666559999999995E-4</v>
      </c>
      <c r="G459" s="45">
        <v>1.5539319299999999E-3</v>
      </c>
      <c r="H459" s="45">
        <v>2.9658687400000001E-3</v>
      </c>
    </row>
    <row r="460" spans="1:8" x14ac:dyDescent="0.35">
      <c r="A460" s="45" t="s">
        <v>239</v>
      </c>
      <c r="B460" s="45" t="s">
        <v>12</v>
      </c>
      <c r="C460" s="45" t="s">
        <v>15</v>
      </c>
      <c r="D460" s="45">
        <v>98</v>
      </c>
      <c r="E460" s="45">
        <v>7.0221558599999996E-3</v>
      </c>
      <c r="F460" s="45">
        <v>8.7644062000000005E-4</v>
      </c>
      <c r="G460" s="45">
        <v>1.9286184100000001E-3</v>
      </c>
      <c r="H460" s="45">
        <v>4.2170962899999997E-3</v>
      </c>
    </row>
    <row r="461" spans="1:8" x14ac:dyDescent="0.35">
      <c r="A461" s="45" t="s">
        <v>239</v>
      </c>
      <c r="B461" s="45" t="s">
        <v>13</v>
      </c>
      <c r="C461" s="45" t="s">
        <v>15</v>
      </c>
      <c r="D461" s="45">
        <v>205</v>
      </c>
      <c r="E461" s="45">
        <v>6.3839202400000003E-3</v>
      </c>
      <c r="F461" s="45">
        <v>8.4451195000000005E-4</v>
      </c>
      <c r="G461" s="45">
        <v>1.94500883E-3</v>
      </c>
      <c r="H461" s="45">
        <v>3.5943990300000002E-3</v>
      </c>
    </row>
    <row r="462" spans="1:8" x14ac:dyDescent="0.35">
      <c r="A462" s="45" t="s">
        <v>239</v>
      </c>
      <c r="B462" s="45" t="s">
        <v>8</v>
      </c>
      <c r="C462" s="45" t="s">
        <v>16</v>
      </c>
      <c r="D462" s="45">
        <v>933</v>
      </c>
      <c r="E462" s="45">
        <v>6.06701029E-3</v>
      </c>
      <c r="F462" s="45">
        <v>1.0661171100000001E-3</v>
      </c>
      <c r="G462" s="45">
        <v>9.8472643999999998E-4</v>
      </c>
      <c r="H462" s="45">
        <v>4.0161662399999997E-3</v>
      </c>
    </row>
    <row r="463" spans="1:8" x14ac:dyDescent="0.35">
      <c r="A463" s="45" t="s">
        <v>239</v>
      </c>
      <c r="B463" s="45" t="s">
        <v>10</v>
      </c>
      <c r="C463" s="45" t="s">
        <v>16</v>
      </c>
      <c r="D463" s="45">
        <v>432</v>
      </c>
      <c r="E463" s="45">
        <v>5.5631106099999997E-3</v>
      </c>
      <c r="F463" s="45">
        <v>8.9409696999999996E-4</v>
      </c>
      <c r="G463" s="45">
        <v>9.2906032000000002E-4</v>
      </c>
      <c r="H463" s="45">
        <v>3.7399528100000002E-3</v>
      </c>
    </row>
    <row r="464" spans="1:8" x14ac:dyDescent="0.35">
      <c r="A464" s="45" t="s">
        <v>239</v>
      </c>
      <c r="B464" s="45" t="s">
        <v>11</v>
      </c>
      <c r="C464" s="45" t="s">
        <v>16</v>
      </c>
      <c r="D464" s="45">
        <v>220</v>
      </c>
      <c r="E464" s="45">
        <v>5.9584909300000001E-3</v>
      </c>
      <c r="F464" s="45">
        <v>1.23458519E-3</v>
      </c>
      <c r="G464" s="45">
        <v>9.0635498000000004E-4</v>
      </c>
      <c r="H464" s="45">
        <v>3.8175502700000001E-3</v>
      </c>
    </row>
    <row r="465" spans="1:8" x14ac:dyDescent="0.35">
      <c r="A465" s="45" t="s">
        <v>239</v>
      </c>
      <c r="B465" s="45" t="s">
        <v>12</v>
      </c>
      <c r="C465" s="45" t="s">
        <v>16</v>
      </c>
      <c r="D465" s="45">
        <v>32</v>
      </c>
      <c r="E465" s="45">
        <v>7.3274736400000002E-3</v>
      </c>
      <c r="F465" s="45">
        <v>1.2250431999999999E-3</v>
      </c>
      <c r="G465" s="45">
        <v>1.0116462199999999E-3</v>
      </c>
      <c r="H465" s="45">
        <v>5.0907839099999996E-3</v>
      </c>
    </row>
    <row r="466" spans="1:8" x14ac:dyDescent="0.35">
      <c r="A466" s="45" t="s">
        <v>239</v>
      </c>
      <c r="B466" s="45" t="s">
        <v>13</v>
      </c>
      <c r="C466" s="45" t="s">
        <v>16</v>
      </c>
      <c r="D466" s="45">
        <v>249</v>
      </c>
      <c r="E466" s="45">
        <v>6.8751391899999998E-3</v>
      </c>
      <c r="F466" s="45">
        <v>1.1952901700000001E-3</v>
      </c>
      <c r="G466" s="45">
        <v>1.1470881100000001E-3</v>
      </c>
      <c r="H466" s="45">
        <v>4.5327604300000003E-3</v>
      </c>
    </row>
    <row r="467" spans="1:8" x14ac:dyDescent="0.35">
      <c r="A467" s="45" t="s">
        <v>239</v>
      </c>
      <c r="B467" s="45" t="s">
        <v>8</v>
      </c>
      <c r="C467" s="45" t="s">
        <v>17</v>
      </c>
      <c r="D467" s="45">
        <v>1108</v>
      </c>
      <c r="E467" s="45">
        <v>6.7018378199999997E-3</v>
      </c>
      <c r="F467" s="45">
        <v>1.28832583E-3</v>
      </c>
      <c r="G467" s="45">
        <v>1.1267170700000001E-3</v>
      </c>
      <c r="H467" s="45">
        <v>4.2867944599999999E-3</v>
      </c>
    </row>
    <row r="468" spans="1:8" x14ac:dyDescent="0.35">
      <c r="A468" s="45" t="s">
        <v>239</v>
      </c>
      <c r="B468" s="45" t="s">
        <v>10</v>
      </c>
      <c r="C468" s="45" t="s">
        <v>17</v>
      </c>
      <c r="D468" s="45">
        <v>436</v>
      </c>
      <c r="E468" s="45">
        <v>6.3109494699999996E-3</v>
      </c>
      <c r="F468" s="45">
        <v>1.17752908E-3</v>
      </c>
      <c r="G468" s="45">
        <v>1.0038648699999999E-3</v>
      </c>
      <c r="H468" s="45">
        <v>4.1295550699999998E-3</v>
      </c>
    </row>
    <row r="469" spans="1:8" x14ac:dyDescent="0.35">
      <c r="A469" s="45" t="s">
        <v>239</v>
      </c>
      <c r="B469" s="45" t="s">
        <v>11</v>
      </c>
      <c r="C469" s="45" t="s">
        <v>17</v>
      </c>
      <c r="D469" s="45">
        <v>271</v>
      </c>
      <c r="E469" s="45">
        <v>6.5674966899999998E-3</v>
      </c>
      <c r="F469" s="45">
        <v>1.38560008E-3</v>
      </c>
      <c r="G469" s="45">
        <v>1.05704158E-3</v>
      </c>
      <c r="H469" s="45">
        <v>4.1248545600000002E-3</v>
      </c>
    </row>
    <row r="470" spans="1:8" x14ac:dyDescent="0.35">
      <c r="A470" s="45" t="s">
        <v>239</v>
      </c>
      <c r="B470" s="45" t="s">
        <v>12</v>
      </c>
      <c r="C470" s="45" t="s">
        <v>17</v>
      </c>
      <c r="D470" s="45">
        <v>118</v>
      </c>
      <c r="E470" s="45">
        <v>7.5019614399999997E-3</v>
      </c>
      <c r="F470" s="45">
        <v>1.5780953200000001E-3</v>
      </c>
      <c r="G470" s="45">
        <v>1.2839373000000001E-3</v>
      </c>
      <c r="H470" s="45">
        <v>4.6399283500000001E-3</v>
      </c>
    </row>
    <row r="471" spans="1:8" x14ac:dyDescent="0.35">
      <c r="A471" s="45" t="s">
        <v>239</v>
      </c>
      <c r="B471" s="45" t="s">
        <v>13</v>
      </c>
      <c r="C471" s="45" t="s">
        <v>17</v>
      </c>
      <c r="D471" s="45">
        <v>283</v>
      </c>
      <c r="E471" s="45">
        <v>7.0990787499999996E-3</v>
      </c>
      <c r="F471" s="45">
        <v>1.24505112E-3</v>
      </c>
      <c r="G471" s="45">
        <v>1.31715392E-3</v>
      </c>
      <c r="H471" s="45">
        <v>4.5368732100000003E-3</v>
      </c>
    </row>
    <row r="472" spans="1:8" x14ac:dyDescent="0.35">
      <c r="A472" s="45" t="s">
        <v>239</v>
      </c>
      <c r="B472" s="45" t="s">
        <v>8</v>
      </c>
      <c r="C472" s="45" t="s">
        <v>18</v>
      </c>
      <c r="D472" s="45">
        <v>847</v>
      </c>
      <c r="E472" s="45">
        <v>7.2763618700000003E-3</v>
      </c>
      <c r="F472" s="45">
        <v>7.5111206000000005E-4</v>
      </c>
      <c r="G472" s="45">
        <v>2.0044872799999999E-3</v>
      </c>
      <c r="H472" s="45">
        <v>4.52076205E-3</v>
      </c>
    </row>
    <row r="473" spans="1:8" x14ac:dyDescent="0.35">
      <c r="A473" s="45" t="s">
        <v>239</v>
      </c>
      <c r="B473" s="45" t="s">
        <v>10</v>
      </c>
      <c r="C473" s="45" t="s">
        <v>18</v>
      </c>
      <c r="D473" s="45">
        <v>269</v>
      </c>
      <c r="E473" s="45">
        <v>6.4094552099999997E-3</v>
      </c>
      <c r="F473" s="45">
        <v>5.9909793999999997E-4</v>
      </c>
      <c r="G473" s="45">
        <v>1.71872824E-3</v>
      </c>
      <c r="H473" s="45">
        <v>4.0916285800000002E-3</v>
      </c>
    </row>
    <row r="474" spans="1:8" x14ac:dyDescent="0.35">
      <c r="A474" s="45" t="s">
        <v>239</v>
      </c>
      <c r="B474" s="45" t="s">
        <v>11</v>
      </c>
      <c r="C474" s="45" t="s">
        <v>18</v>
      </c>
      <c r="D474" s="45">
        <v>209</v>
      </c>
      <c r="E474" s="45">
        <v>7.2048332E-3</v>
      </c>
      <c r="F474" s="45">
        <v>7.1188836000000001E-4</v>
      </c>
      <c r="G474" s="45">
        <v>1.88308501E-3</v>
      </c>
      <c r="H474" s="45">
        <v>4.6098593500000003E-3</v>
      </c>
    </row>
    <row r="475" spans="1:8" x14ac:dyDescent="0.35">
      <c r="A475" s="45" t="s">
        <v>239</v>
      </c>
      <c r="B475" s="45" t="s">
        <v>12</v>
      </c>
      <c r="C475" s="45" t="s">
        <v>18</v>
      </c>
      <c r="D475" s="45">
        <v>64</v>
      </c>
      <c r="E475" s="45">
        <v>9.5223883499999992E-3</v>
      </c>
      <c r="F475" s="45">
        <v>1.3675489300000001E-3</v>
      </c>
      <c r="G475" s="45">
        <v>2.6117618700000002E-3</v>
      </c>
      <c r="H475" s="45">
        <v>5.5430770300000003E-3</v>
      </c>
    </row>
    <row r="476" spans="1:8" x14ac:dyDescent="0.35">
      <c r="A476" s="45" t="s">
        <v>239</v>
      </c>
      <c r="B476" s="45" t="s">
        <v>13</v>
      </c>
      <c r="C476" s="45" t="s">
        <v>18</v>
      </c>
      <c r="D476" s="45">
        <v>305</v>
      </c>
      <c r="E476" s="45">
        <v>7.6186624799999998E-3</v>
      </c>
      <c r="F476" s="45">
        <v>7.8271072999999995E-4</v>
      </c>
      <c r="G476" s="45">
        <v>2.21227968E-3</v>
      </c>
      <c r="H476" s="45">
        <v>4.6236715899999996E-3</v>
      </c>
    </row>
    <row r="477" spans="1:8" x14ac:dyDescent="0.35">
      <c r="A477" s="45" t="s">
        <v>239</v>
      </c>
      <c r="B477" s="45" t="s">
        <v>8</v>
      </c>
      <c r="C477" s="45" t="s">
        <v>19</v>
      </c>
      <c r="D477" s="45">
        <v>1175</v>
      </c>
      <c r="E477" s="45">
        <v>6.40313215E-3</v>
      </c>
      <c r="F477" s="45">
        <v>9.7343357E-4</v>
      </c>
      <c r="G477" s="45">
        <v>1.44015934E-3</v>
      </c>
      <c r="H477" s="45">
        <v>3.9895387700000003E-3</v>
      </c>
    </row>
    <row r="478" spans="1:8" x14ac:dyDescent="0.35">
      <c r="A478" s="45" t="s">
        <v>239</v>
      </c>
      <c r="B478" s="45" t="s">
        <v>10</v>
      </c>
      <c r="C478" s="45" t="s">
        <v>19</v>
      </c>
      <c r="D478" s="45">
        <v>465</v>
      </c>
      <c r="E478" s="45">
        <v>5.9546990799999996E-3</v>
      </c>
      <c r="F478" s="45">
        <v>8.4816782999999998E-4</v>
      </c>
      <c r="G478" s="45">
        <v>1.33691732E-3</v>
      </c>
      <c r="H478" s="45">
        <v>3.7696134700000001E-3</v>
      </c>
    </row>
    <row r="479" spans="1:8" x14ac:dyDescent="0.35">
      <c r="A479" s="45" t="s">
        <v>239</v>
      </c>
      <c r="B479" s="45" t="s">
        <v>11</v>
      </c>
      <c r="C479" s="45" t="s">
        <v>19</v>
      </c>
      <c r="D479" s="45">
        <v>244</v>
      </c>
      <c r="E479" s="45">
        <v>6.2477228999999997E-3</v>
      </c>
      <c r="F479" s="45">
        <v>1.0091261900000001E-3</v>
      </c>
      <c r="G479" s="45">
        <v>1.27580425E-3</v>
      </c>
      <c r="H479" s="45">
        <v>3.9627919699999998E-3</v>
      </c>
    </row>
    <row r="480" spans="1:8" x14ac:dyDescent="0.35">
      <c r="A480" s="45" t="s">
        <v>239</v>
      </c>
      <c r="B480" s="45" t="s">
        <v>12</v>
      </c>
      <c r="C480" s="45" t="s">
        <v>19</v>
      </c>
      <c r="D480" s="45">
        <v>51</v>
      </c>
      <c r="E480" s="45">
        <v>6.9955062500000002E-3</v>
      </c>
      <c r="F480" s="45">
        <v>1.0648145899999999E-3</v>
      </c>
      <c r="G480" s="45">
        <v>1.6712052600000001E-3</v>
      </c>
      <c r="H480" s="45">
        <v>4.2594859699999999E-3</v>
      </c>
    </row>
    <row r="481" spans="1:8" x14ac:dyDescent="0.35">
      <c r="A481" s="45" t="s">
        <v>239</v>
      </c>
      <c r="B481" s="45" t="s">
        <v>13</v>
      </c>
      <c r="C481" s="45" t="s">
        <v>19</v>
      </c>
      <c r="D481" s="45">
        <v>415</v>
      </c>
      <c r="E481" s="45">
        <v>6.9241686599999996E-3</v>
      </c>
      <c r="F481" s="45">
        <v>1.0815760600000001E-3</v>
      </c>
      <c r="G481" s="45">
        <v>1.6240794199999999E-3</v>
      </c>
      <c r="H481" s="45">
        <v>4.2185126999999996E-3</v>
      </c>
    </row>
    <row r="482" spans="1:8" x14ac:dyDescent="0.35">
      <c r="A482" s="45" t="s">
        <v>239</v>
      </c>
      <c r="B482" s="45" t="s">
        <v>8</v>
      </c>
      <c r="C482" s="45" t="s">
        <v>20</v>
      </c>
      <c r="D482" s="45">
        <v>549</v>
      </c>
      <c r="E482" s="45">
        <v>4.2938336600000003E-3</v>
      </c>
      <c r="F482" s="45">
        <v>6.9834439000000001E-4</v>
      </c>
      <c r="G482" s="45">
        <v>7.0498526000000003E-4</v>
      </c>
      <c r="H482" s="45">
        <v>2.89050354E-3</v>
      </c>
    </row>
    <row r="483" spans="1:8" x14ac:dyDescent="0.35">
      <c r="A483" s="45" t="s">
        <v>239</v>
      </c>
      <c r="B483" s="45" t="s">
        <v>10</v>
      </c>
      <c r="C483" s="45" t="s">
        <v>20</v>
      </c>
      <c r="D483" s="45">
        <v>208</v>
      </c>
      <c r="E483" s="45">
        <v>4.0073003199999997E-3</v>
      </c>
      <c r="F483" s="45">
        <v>8.0996235999999998E-4</v>
      </c>
      <c r="G483" s="45">
        <v>5.553884E-4</v>
      </c>
      <c r="H483" s="45">
        <v>2.6419490899999998E-3</v>
      </c>
    </row>
    <row r="484" spans="1:8" x14ac:dyDescent="0.35">
      <c r="A484" s="45" t="s">
        <v>239</v>
      </c>
      <c r="B484" s="45" t="s">
        <v>11</v>
      </c>
      <c r="C484" s="45" t="s">
        <v>20</v>
      </c>
      <c r="D484" s="45">
        <v>149</v>
      </c>
      <c r="E484" s="45">
        <v>4.1201370899999999E-3</v>
      </c>
      <c r="F484" s="45">
        <v>5.8755880000000002E-4</v>
      </c>
      <c r="G484" s="45">
        <v>7.7258861999999996E-4</v>
      </c>
      <c r="H484" s="45">
        <v>2.7599891900000001E-3</v>
      </c>
    </row>
    <row r="485" spans="1:8" x14ac:dyDescent="0.35">
      <c r="A485" s="45" t="s">
        <v>239</v>
      </c>
      <c r="B485" s="45" t="s">
        <v>12</v>
      </c>
      <c r="C485" s="45" t="s">
        <v>20</v>
      </c>
      <c r="D485" s="45">
        <v>47</v>
      </c>
      <c r="E485" s="45">
        <v>4.85741703E-3</v>
      </c>
      <c r="F485" s="45">
        <v>6.7400488000000003E-4</v>
      </c>
      <c r="G485" s="45">
        <v>8.5377241000000003E-4</v>
      </c>
      <c r="H485" s="45">
        <v>3.32963926E-3</v>
      </c>
    </row>
    <row r="486" spans="1:8" x14ac:dyDescent="0.35">
      <c r="A486" s="45" t="s">
        <v>239</v>
      </c>
      <c r="B486" s="45" t="s">
        <v>13</v>
      </c>
      <c r="C486" s="45" t="s">
        <v>20</v>
      </c>
      <c r="D486" s="45">
        <v>145</v>
      </c>
      <c r="E486" s="45">
        <v>4.7006702500000004E-3</v>
      </c>
      <c r="F486" s="45">
        <v>6.5996144000000001E-4</v>
      </c>
      <c r="G486" s="45">
        <v>8.0188353000000003E-4</v>
      </c>
      <c r="H486" s="45">
        <v>3.2388248100000002E-3</v>
      </c>
    </row>
    <row r="487" spans="1:8" x14ac:dyDescent="0.35">
      <c r="A487" s="45" t="s">
        <v>239</v>
      </c>
      <c r="B487" s="45" t="s">
        <v>8</v>
      </c>
      <c r="C487" s="45" t="s">
        <v>21</v>
      </c>
      <c r="D487" s="45">
        <v>725</v>
      </c>
      <c r="E487" s="45">
        <v>7.5129627200000004E-3</v>
      </c>
      <c r="F487" s="45">
        <v>1.20863641E-3</v>
      </c>
      <c r="G487" s="45">
        <v>1.78943143E-3</v>
      </c>
      <c r="H487" s="45">
        <v>4.5148943900000004E-3</v>
      </c>
    </row>
    <row r="488" spans="1:8" x14ac:dyDescent="0.35">
      <c r="A488" s="45" t="s">
        <v>239</v>
      </c>
      <c r="B488" s="45" t="s">
        <v>10</v>
      </c>
      <c r="C488" s="45" t="s">
        <v>21</v>
      </c>
      <c r="D488" s="45">
        <v>292</v>
      </c>
      <c r="E488" s="45">
        <v>6.7116150499999996E-3</v>
      </c>
      <c r="F488" s="45">
        <v>1.0673513700000001E-3</v>
      </c>
      <c r="G488" s="45">
        <v>1.5395497999999999E-3</v>
      </c>
      <c r="H488" s="45">
        <v>4.1047134200000003E-3</v>
      </c>
    </row>
    <row r="489" spans="1:8" x14ac:dyDescent="0.35">
      <c r="A489" s="45" t="s">
        <v>239</v>
      </c>
      <c r="B489" s="45" t="s">
        <v>11</v>
      </c>
      <c r="C489" s="45" t="s">
        <v>21</v>
      </c>
      <c r="D489" s="45">
        <v>184</v>
      </c>
      <c r="E489" s="45">
        <v>6.9243153699999997E-3</v>
      </c>
      <c r="F489" s="45">
        <v>1.04128899E-3</v>
      </c>
      <c r="G489" s="45">
        <v>1.66943412E-3</v>
      </c>
      <c r="H489" s="45">
        <v>4.2135917199999998E-3</v>
      </c>
    </row>
    <row r="490" spans="1:8" x14ac:dyDescent="0.35">
      <c r="A490" s="45" t="s">
        <v>239</v>
      </c>
      <c r="B490" s="45" t="s">
        <v>12</v>
      </c>
      <c r="C490" s="45" t="s">
        <v>21</v>
      </c>
      <c r="D490" s="45">
        <v>66</v>
      </c>
      <c r="E490" s="45">
        <v>8.9777985700000007E-3</v>
      </c>
      <c r="F490" s="45">
        <v>1.7138395200000001E-3</v>
      </c>
      <c r="G490" s="45">
        <v>2.2266060700000001E-3</v>
      </c>
      <c r="H490" s="45">
        <v>5.03735246E-3</v>
      </c>
    </row>
    <row r="491" spans="1:8" x14ac:dyDescent="0.35">
      <c r="A491" s="45" t="s">
        <v>239</v>
      </c>
      <c r="B491" s="45" t="s">
        <v>13</v>
      </c>
      <c r="C491" s="45" t="s">
        <v>21</v>
      </c>
      <c r="D491" s="45">
        <v>183</v>
      </c>
      <c r="E491" s="45">
        <v>8.8551783600000003E-3</v>
      </c>
      <c r="F491" s="45">
        <v>1.4201323400000001E-3</v>
      </c>
      <c r="G491" s="45">
        <v>2.1511331499999998E-3</v>
      </c>
      <c r="H491" s="45">
        <v>5.28391243E-3</v>
      </c>
    </row>
    <row r="492" spans="1:8" x14ac:dyDescent="0.35">
      <c r="A492" s="45" t="s">
        <v>239</v>
      </c>
      <c r="B492" s="45" t="s">
        <v>8</v>
      </c>
      <c r="C492" s="45" t="s">
        <v>22</v>
      </c>
      <c r="D492" s="45">
        <v>676</v>
      </c>
      <c r="E492" s="45">
        <v>7.0128784899999999E-3</v>
      </c>
      <c r="F492" s="45">
        <v>1.17413479E-3</v>
      </c>
      <c r="G492" s="45">
        <v>1.7977993199999999E-3</v>
      </c>
      <c r="H492" s="45">
        <v>4.0409438999999998E-3</v>
      </c>
    </row>
    <row r="493" spans="1:8" x14ac:dyDescent="0.35">
      <c r="A493" s="45" t="s">
        <v>239</v>
      </c>
      <c r="B493" s="45" t="s">
        <v>10</v>
      </c>
      <c r="C493" s="45" t="s">
        <v>22</v>
      </c>
      <c r="D493" s="45">
        <v>299</v>
      </c>
      <c r="E493" s="45">
        <v>6.4553524999999999E-3</v>
      </c>
      <c r="F493" s="45">
        <v>1.0019507E-3</v>
      </c>
      <c r="G493" s="45">
        <v>1.57178999E-3</v>
      </c>
      <c r="H493" s="45">
        <v>3.8816113100000002E-3</v>
      </c>
    </row>
    <row r="494" spans="1:8" x14ac:dyDescent="0.35">
      <c r="A494" s="45" t="s">
        <v>239</v>
      </c>
      <c r="B494" s="45" t="s">
        <v>11</v>
      </c>
      <c r="C494" s="45" t="s">
        <v>22</v>
      </c>
      <c r="D494" s="45">
        <v>154</v>
      </c>
      <c r="E494" s="45">
        <v>6.3586006299999999E-3</v>
      </c>
      <c r="F494" s="45">
        <v>1.22730255E-3</v>
      </c>
      <c r="G494" s="45">
        <v>1.64276673E-3</v>
      </c>
      <c r="H494" s="45">
        <v>3.4885309E-3</v>
      </c>
    </row>
    <row r="495" spans="1:8" x14ac:dyDescent="0.35">
      <c r="A495" s="45" t="s">
        <v>239</v>
      </c>
      <c r="B495" s="45" t="s">
        <v>12</v>
      </c>
      <c r="C495" s="45" t="s">
        <v>22</v>
      </c>
      <c r="D495" s="45">
        <v>43</v>
      </c>
      <c r="E495" s="45">
        <v>8.6442181100000008E-3</v>
      </c>
      <c r="F495" s="45">
        <v>1.2890286400000001E-3</v>
      </c>
      <c r="G495" s="45">
        <v>2.37941406E-3</v>
      </c>
      <c r="H495" s="45">
        <v>4.9757749400000002E-3</v>
      </c>
    </row>
    <row r="496" spans="1:8" x14ac:dyDescent="0.35">
      <c r="A496" s="45" t="s">
        <v>239</v>
      </c>
      <c r="B496" s="45" t="s">
        <v>13</v>
      </c>
      <c r="C496" s="45" t="s">
        <v>22</v>
      </c>
      <c r="D496" s="45">
        <v>180</v>
      </c>
      <c r="E496" s="45">
        <v>8.1090532499999996E-3</v>
      </c>
      <c r="F496" s="45">
        <v>1.38721685E-3</v>
      </c>
      <c r="G496" s="45">
        <v>2.1669236399999999E-3</v>
      </c>
      <c r="H496" s="45">
        <v>4.55491232E-3</v>
      </c>
    </row>
    <row r="497" spans="1:8" x14ac:dyDescent="0.35">
      <c r="A497" s="45" t="s">
        <v>239</v>
      </c>
      <c r="B497" s="45" t="s">
        <v>8</v>
      </c>
      <c r="C497" s="45" t="s">
        <v>23</v>
      </c>
      <c r="D497" s="45">
        <v>1209</v>
      </c>
      <c r="E497" s="45">
        <v>5.9717241699999996E-3</v>
      </c>
      <c r="F497" s="45">
        <v>3.8240372000000001E-4</v>
      </c>
      <c r="G497" s="45">
        <v>1.3198941499999999E-3</v>
      </c>
      <c r="H497" s="45">
        <v>4.2694258299999996E-3</v>
      </c>
    </row>
    <row r="498" spans="1:8" x14ac:dyDescent="0.35">
      <c r="A498" s="45" t="s">
        <v>239</v>
      </c>
      <c r="B498" s="45" t="s">
        <v>10</v>
      </c>
      <c r="C498" s="45" t="s">
        <v>23</v>
      </c>
      <c r="D498" s="45">
        <v>531</v>
      </c>
      <c r="E498" s="45">
        <v>5.5256501900000001E-3</v>
      </c>
      <c r="F498" s="45">
        <v>3.1768737999999998E-4</v>
      </c>
      <c r="G498" s="45">
        <v>1.1870507399999999E-3</v>
      </c>
      <c r="H498" s="45">
        <v>4.0209115799999997E-3</v>
      </c>
    </row>
    <row r="499" spans="1:8" x14ac:dyDescent="0.35">
      <c r="A499" s="45" t="s">
        <v>239</v>
      </c>
      <c r="B499" s="45" t="s">
        <v>11</v>
      </c>
      <c r="C499" s="45" t="s">
        <v>23</v>
      </c>
      <c r="D499" s="45">
        <v>264</v>
      </c>
      <c r="E499" s="45">
        <v>6.0080402000000002E-3</v>
      </c>
      <c r="F499" s="45">
        <v>3.9075627999999999E-4</v>
      </c>
      <c r="G499" s="45">
        <v>1.4003312099999999E-3</v>
      </c>
      <c r="H499" s="45">
        <v>4.2169522800000001E-3</v>
      </c>
    </row>
    <row r="500" spans="1:8" x14ac:dyDescent="0.35">
      <c r="A500" s="45" t="s">
        <v>239</v>
      </c>
      <c r="B500" s="45" t="s">
        <v>12</v>
      </c>
      <c r="C500" s="45" t="s">
        <v>23</v>
      </c>
      <c r="D500" s="45">
        <v>101</v>
      </c>
      <c r="E500" s="45">
        <v>6.1164968100000001E-3</v>
      </c>
      <c r="F500" s="45">
        <v>4.5585785000000001E-4</v>
      </c>
      <c r="G500" s="45">
        <v>1.4770120900000001E-3</v>
      </c>
      <c r="H500" s="45">
        <v>4.1836264500000001E-3</v>
      </c>
    </row>
    <row r="501" spans="1:8" x14ac:dyDescent="0.35">
      <c r="A501" s="45" t="s">
        <v>239</v>
      </c>
      <c r="B501" s="45" t="s">
        <v>13</v>
      </c>
      <c r="C501" s="45" t="s">
        <v>23</v>
      </c>
      <c r="D501" s="45">
        <v>313</v>
      </c>
      <c r="E501" s="45">
        <v>6.6511357199999996E-3</v>
      </c>
      <c r="F501" s="45">
        <v>4.6144662999999999E-4</v>
      </c>
      <c r="G501" s="45">
        <v>1.42671701E-3</v>
      </c>
      <c r="H501" s="45">
        <v>4.7629715899999998E-3</v>
      </c>
    </row>
    <row r="502" spans="1:8" x14ac:dyDescent="0.35">
      <c r="A502" s="45" t="s">
        <v>239</v>
      </c>
      <c r="B502" s="45" t="s">
        <v>8</v>
      </c>
      <c r="C502" s="45" t="s">
        <v>24</v>
      </c>
      <c r="D502" s="45">
        <v>2380</v>
      </c>
      <c r="E502" s="45">
        <v>7.1184394999999996E-3</v>
      </c>
      <c r="F502" s="45">
        <v>1.1018662E-3</v>
      </c>
      <c r="G502" s="45">
        <v>2.2559132399999999E-3</v>
      </c>
      <c r="H502" s="45">
        <v>3.7606595699999999E-3</v>
      </c>
    </row>
    <row r="503" spans="1:8" x14ac:dyDescent="0.35">
      <c r="A503" s="45" t="s">
        <v>239</v>
      </c>
      <c r="B503" s="45" t="s">
        <v>10</v>
      </c>
      <c r="C503" s="45" t="s">
        <v>24</v>
      </c>
      <c r="D503" s="45">
        <v>1075</v>
      </c>
      <c r="E503" s="45">
        <v>6.6172370600000004E-3</v>
      </c>
      <c r="F503" s="45">
        <v>1.02229735E-3</v>
      </c>
      <c r="G503" s="45">
        <v>2.10262681E-3</v>
      </c>
      <c r="H503" s="45">
        <v>3.4923124100000001E-3</v>
      </c>
    </row>
    <row r="504" spans="1:8" x14ac:dyDescent="0.35">
      <c r="A504" s="45" t="s">
        <v>239</v>
      </c>
      <c r="B504" s="45" t="s">
        <v>11</v>
      </c>
      <c r="C504" s="45" t="s">
        <v>24</v>
      </c>
      <c r="D504" s="45">
        <v>548</v>
      </c>
      <c r="E504" s="45">
        <v>7.03380536E-3</v>
      </c>
      <c r="F504" s="45">
        <v>1.10963243E-3</v>
      </c>
      <c r="G504" s="45">
        <v>2.27656521E-3</v>
      </c>
      <c r="H504" s="45">
        <v>3.6476072099999998E-3</v>
      </c>
    </row>
    <row r="505" spans="1:8" x14ac:dyDescent="0.35">
      <c r="A505" s="45" t="s">
        <v>239</v>
      </c>
      <c r="B505" s="45" t="s">
        <v>12</v>
      </c>
      <c r="C505" s="45" t="s">
        <v>24</v>
      </c>
      <c r="D505" s="45">
        <v>131</v>
      </c>
      <c r="E505" s="45">
        <v>8.1930305799999999E-3</v>
      </c>
      <c r="F505" s="45">
        <v>1.3455079699999999E-3</v>
      </c>
      <c r="G505" s="45">
        <v>2.48886746E-3</v>
      </c>
      <c r="H505" s="45">
        <v>4.3586546899999998E-3</v>
      </c>
    </row>
    <row r="506" spans="1:8" x14ac:dyDescent="0.35">
      <c r="A506" s="45" t="s">
        <v>239</v>
      </c>
      <c r="B506" s="45" t="s">
        <v>13</v>
      </c>
      <c r="C506" s="45" t="s">
        <v>24</v>
      </c>
      <c r="D506" s="45">
        <v>626</v>
      </c>
      <c r="E506" s="45">
        <v>7.8283447799999996E-3</v>
      </c>
      <c r="F506" s="45">
        <v>1.1807217299999999E-3</v>
      </c>
      <c r="G506" s="45">
        <v>2.4523167899999998E-3</v>
      </c>
      <c r="H506" s="45">
        <v>4.1953057800000002E-3</v>
      </c>
    </row>
    <row r="507" spans="1:8" x14ac:dyDescent="0.35">
      <c r="A507" s="45" t="s">
        <v>239</v>
      </c>
      <c r="B507" s="45" t="s">
        <v>8</v>
      </c>
      <c r="C507" s="45" t="s">
        <v>25</v>
      </c>
      <c r="D507" s="45">
        <v>1872</v>
      </c>
      <c r="E507" s="45">
        <v>6.4914230700000002E-3</v>
      </c>
      <c r="F507" s="45">
        <v>7.2145656000000002E-4</v>
      </c>
      <c r="G507" s="45">
        <v>1.95155435E-3</v>
      </c>
      <c r="H507" s="45">
        <v>3.8184116900000001E-3</v>
      </c>
    </row>
    <row r="508" spans="1:8" x14ac:dyDescent="0.35">
      <c r="A508" s="45" t="s">
        <v>239</v>
      </c>
      <c r="B508" s="45" t="s">
        <v>10</v>
      </c>
      <c r="C508" s="45" t="s">
        <v>25</v>
      </c>
      <c r="D508" s="45">
        <v>872</v>
      </c>
      <c r="E508" s="45">
        <v>5.9737218399999997E-3</v>
      </c>
      <c r="F508" s="45">
        <v>6.3893643000000001E-4</v>
      </c>
      <c r="G508" s="45">
        <v>1.72841253E-3</v>
      </c>
      <c r="H508" s="45">
        <v>3.6063724000000002E-3</v>
      </c>
    </row>
    <row r="509" spans="1:8" x14ac:dyDescent="0.35">
      <c r="A509" s="45" t="s">
        <v>239</v>
      </c>
      <c r="B509" s="45" t="s">
        <v>11</v>
      </c>
      <c r="C509" s="45" t="s">
        <v>25</v>
      </c>
      <c r="D509" s="45">
        <v>410</v>
      </c>
      <c r="E509" s="45">
        <v>6.2218832200000001E-3</v>
      </c>
      <c r="F509" s="45">
        <v>7.537825E-4</v>
      </c>
      <c r="G509" s="45">
        <v>1.8643008E-3</v>
      </c>
      <c r="H509" s="45">
        <v>3.6037994499999999E-3</v>
      </c>
    </row>
    <row r="510" spans="1:8" x14ac:dyDescent="0.35">
      <c r="A510" s="45" t="s">
        <v>239</v>
      </c>
      <c r="B510" s="45" t="s">
        <v>12</v>
      </c>
      <c r="C510" s="45" t="s">
        <v>25</v>
      </c>
      <c r="D510" s="45">
        <v>139</v>
      </c>
      <c r="E510" s="45">
        <v>7.9111708400000005E-3</v>
      </c>
      <c r="F510" s="45">
        <v>9.1651654000000004E-4</v>
      </c>
      <c r="G510" s="45">
        <v>2.3776809600000001E-3</v>
      </c>
      <c r="H510" s="45">
        <v>4.6169728299999997E-3</v>
      </c>
    </row>
    <row r="511" spans="1:8" x14ac:dyDescent="0.35">
      <c r="A511" s="45" t="s">
        <v>239</v>
      </c>
      <c r="B511" s="45" t="s">
        <v>13</v>
      </c>
      <c r="C511" s="45" t="s">
        <v>25</v>
      </c>
      <c r="D511" s="45">
        <v>451</v>
      </c>
      <c r="E511" s="45">
        <v>7.2998529600000004E-3</v>
      </c>
      <c r="F511" s="45">
        <v>7.9150219000000003E-4</v>
      </c>
      <c r="G511" s="45">
        <v>2.33098234E-3</v>
      </c>
      <c r="H511" s="45">
        <v>4.17736796E-3</v>
      </c>
    </row>
    <row r="512" spans="1:8" x14ac:dyDescent="0.35">
      <c r="A512" s="45" t="s">
        <v>239</v>
      </c>
      <c r="B512" s="45" t="s">
        <v>8</v>
      </c>
      <c r="C512" s="45" t="s">
        <v>26</v>
      </c>
      <c r="D512" s="45">
        <v>898</v>
      </c>
      <c r="E512" s="45">
        <v>5.7238691499999998E-3</v>
      </c>
      <c r="F512" s="45">
        <v>5.5841661999999996E-4</v>
      </c>
      <c r="G512" s="45">
        <v>1.20741541E-3</v>
      </c>
      <c r="H512" s="45">
        <v>3.9580366599999998E-3</v>
      </c>
    </row>
    <row r="513" spans="1:8" x14ac:dyDescent="0.35">
      <c r="A513" s="45" t="s">
        <v>239</v>
      </c>
      <c r="B513" s="45" t="s">
        <v>10</v>
      </c>
      <c r="C513" s="45" t="s">
        <v>26</v>
      </c>
      <c r="D513" s="45">
        <v>326</v>
      </c>
      <c r="E513" s="45">
        <v>5.4004059300000002E-3</v>
      </c>
      <c r="F513" s="45">
        <v>5.0009917999999998E-4</v>
      </c>
      <c r="G513" s="45">
        <v>1.0687199300000001E-3</v>
      </c>
      <c r="H513" s="45">
        <v>3.8315863300000001E-3</v>
      </c>
    </row>
    <row r="514" spans="1:8" x14ac:dyDescent="0.35">
      <c r="A514" s="45" t="s">
        <v>239</v>
      </c>
      <c r="B514" s="45" t="s">
        <v>11</v>
      </c>
      <c r="C514" s="45" t="s">
        <v>26</v>
      </c>
      <c r="D514" s="45">
        <v>225</v>
      </c>
      <c r="E514" s="45">
        <v>5.5186211599999998E-3</v>
      </c>
      <c r="F514" s="45">
        <v>6.2088452999999998E-4</v>
      </c>
      <c r="G514" s="45">
        <v>1.19588452E-3</v>
      </c>
      <c r="H514" s="45">
        <v>3.7018516200000001E-3</v>
      </c>
    </row>
    <row r="515" spans="1:8" x14ac:dyDescent="0.35">
      <c r="A515" s="45" t="s">
        <v>239</v>
      </c>
      <c r="B515" s="45" t="s">
        <v>12</v>
      </c>
      <c r="C515" s="45" t="s">
        <v>26</v>
      </c>
      <c r="D515" s="45">
        <v>110</v>
      </c>
      <c r="E515" s="45">
        <v>6.0872261599999996E-3</v>
      </c>
      <c r="F515" s="45">
        <v>6.5793329000000001E-4</v>
      </c>
      <c r="G515" s="45">
        <v>1.26704523E-3</v>
      </c>
      <c r="H515" s="45">
        <v>4.1622472599999998E-3</v>
      </c>
    </row>
    <row r="516" spans="1:8" x14ac:dyDescent="0.35">
      <c r="A516" s="45" t="s">
        <v>239</v>
      </c>
      <c r="B516" s="45" t="s">
        <v>13</v>
      </c>
      <c r="C516" s="45" t="s">
        <v>26</v>
      </c>
      <c r="D516" s="45">
        <v>237</v>
      </c>
      <c r="E516" s="45">
        <v>6.1950106699999999E-3</v>
      </c>
      <c r="F516" s="45">
        <v>5.3313970999999995E-4</v>
      </c>
      <c r="G516" s="45">
        <v>1.3814656100000001E-3</v>
      </c>
      <c r="H516" s="45">
        <v>4.2804049099999996E-3</v>
      </c>
    </row>
    <row r="517" spans="1:8" x14ac:dyDescent="0.35">
      <c r="A517" s="45" t="s">
        <v>239</v>
      </c>
      <c r="B517" s="45" t="s">
        <v>8</v>
      </c>
      <c r="C517" s="45" t="s">
        <v>27</v>
      </c>
      <c r="D517" s="45">
        <v>1182</v>
      </c>
      <c r="E517" s="45">
        <v>5.0190254999999996E-3</v>
      </c>
      <c r="F517" s="45">
        <v>3.5379237E-4</v>
      </c>
      <c r="G517" s="45">
        <v>1.3228713899999999E-3</v>
      </c>
      <c r="H517" s="45">
        <v>3.3423612600000001E-3</v>
      </c>
    </row>
    <row r="518" spans="1:8" x14ac:dyDescent="0.35">
      <c r="A518" s="45" t="s">
        <v>239</v>
      </c>
      <c r="B518" s="45" t="s">
        <v>10</v>
      </c>
      <c r="C518" s="45" t="s">
        <v>27</v>
      </c>
      <c r="D518" s="45">
        <v>586</v>
      </c>
      <c r="E518" s="45">
        <v>4.7497746000000002E-3</v>
      </c>
      <c r="F518" s="45">
        <v>3.4220523E-4</v>
      </c>
      <c r="G518" s="45">
        <v>1.1672826599999999E-3</v>
      </c>
      <c r="H518" s="45">
        <v>3.2402862300000002E-3</v>
      </c>
    </row>
    <row r="519" spans="1:8" x14ac:dyDescent="0.35">
      <c r="A519" s="45" t="s">
        <v>239</v>
      </c>
      <c r="B519" s="45" t="s">
        <v>11</v>
      </c>
      <c r="C519" s="45" t="s">
        <v>27</v>
      </c>
      <c r="D519" s="45">
        <v>261</v>
      </c>
      <c r="E519" s="45">
        <v>4.8984937999999997E-3</v>
      </c>
      <c r="F519" s="45">
        <v>3.8402842999999998E-4</v>
      </c>
      <c r="G519" s="45">
        <v>1.2872053200000001E-3</v>
      </c>
      <c r="H519" s="45">
        <v>3.22725957E-3</v>
      </c>
    </row>
    <row r="520" spans="1:8" x14ac:dyDescent="0.35">
      <c r="A520" s="45" t="s">
        <v>239</v>
      </c>
      <c r="B520" s="45" t="s">
        <v>12</v>
      </c>
      <c r="C520" s="45" t="s">
        <v>27</v>
      </c>
      <c r="D520" s="45">
        <v>71</v>
      </c>
      <c r="E520" s="45">
        <v>6.12773838E-3</v>
      </c>
      <c r="F520" s="45">
        <v>4.3264189999999998E-4</v>
      </c>
      <c r="G520" s="45">
        <v>1.3869325E-3</v>
      </c>
      <c r="H520" s="45">
        <v>4.3081635999999996E-3</v>
      </c>
    </row>
    <row r="521" spans="1:8" x14ac:dyDescent="0.35">
      <c r="A521" s="45" t="s">
        <v>239</v>
      </c>
      <c r="B521" s="45" t="s">
        <v>13</v>
      </c>
      <c r="C521" s="45" t="s">
        <v>27</v>
      </c>
      <c r="D521" s="45">
        <v>264</v>
      </c>
      <c r="E521" s="45">
        <v>5.4376663600000001E-3</v>
      </c>
      <c r="F521" s="45">
        <v>3.284141E-4</v>
      </c>
      <c r="G521" s="45">
        <v>1.6862634500000001E-3</v>
      </c>
      <c r="H521" s="45">
        <v>3.4229883100000001E-3</v>
      </c>
    </row>
    <row r="522" spans="1:8" x14ac:dyDescent="0.35">
      <c r="A522" s="45" t="s">
        <v>239</v>
      </c>
      <c r="B522" s="45" t="s">
        <v>8</v>
      </c>
      <c r="C522" s="45" t="s">
        <v>28</v>
      </c>
      <c r="D522" s="45">
        <v>2222</v>
      </c>
      <c r="E522" s="45">
        <v>6.1295137500000001E-3</v>
      </c>
      <c r="F522" s="45">
        <v>7.2535874999999999E-4</v>
      </c>
      <c r="G522" s="45">
        <v>1.7530813200000001E-3</v>
      </c>
      <c r="H522" s="45">
        <v>3.6510732E-3</v>
      </c>
    </row>
    <row r="523" spans="1:8" x14ac:dyDescent="0.35">
      <c r="A523" s="45" t="s">
        <v>239</v>
      </c>
      <c r="B523" s="45" t="s">
        <v>10</v>
      </c>
      <c r="C523" s="45" t="s">
        <v>28</v>
      </c>
      <c r="D523" s="45">
        <v>947</v>
      </c>
      <c r="E523" s="45">
        <v>5.6139878899999999E-3</v>
      </c>
      <c r="F523" s="45">
        <v>6.6391406999999998E-4</v>
      </c>
      <c r="G523" s="45">
        <v>1.5940443000000001E-3</v>
      </c>
      <c r="H523" s="45">
        <v>3.3560290199999999E-3</v>
      </c>
    </row>
    <row r="524" spans="1:8" x14ac:dyDescent="0.35">
      <c r="A524" s="45" t="s">
        <v>239</v>
      </c>
      <c r="B524" s="45" t="s">
        <v>11</v>
      </c>
      <c r="C524" s="45" t="s">
        <v>28</v>
      </c>
      <c r="D524" s="45">
        <v>442</v>
      </c>
      <c r="E524" s="45">
        <v>5.7747818899999996E-3</v>
      </c>
      <c r="F524" s="45">
        <v>6.6653025999999997E-4</v>
      </c>
      <c r="G524" s="45">
        <v>1.6432826299999999E-3</v>
      </c>
      <c r="H524" s="45">
        <v>3.4649685600000001E-3</v>
      </c>
    </row>
    <row r="525" spans="1:8" x14ac:dyDescent="0.35">
      <c r="A525" s="45" t="s">
        <v>239</v>
      </c>
      <c r="B525" s="45" t="s">
        <v>12</v>
      </c>
      <c r="C525" s="45" t="s">
        <v>28</v>
      </c>
      <c r="D525" s="45">
        <v>227</v>
      </c>
      <c r="E525" s="45">
        <v>7.1056654499999997E-3</v>
      </c>
      <c r="F525" s="45">
        <v>8.4169498000000002E-4</v>
      </c>
      <c r="G525" s="45">
        <v>2.1560917099999999E-3</v>
      </c>
      <c r="H525" s="45">
        <v>4.1078783100000002E-3</v>
      </c>
    </row>
    <row r="526" spans="1:8" x14ac:dyDescent="0.35">
      <c r="A526" s="45" t="s">
        <v>239</v>
      </c>
      <c r="B526" s="45" t="s">
        <v>13</v>
      </c>
      <c r="C526" s="45" t="s">
        <v>28</v>
      </c>
      <c r="D526" s="45">
        <v>606</v>
      </c>
      <c r="E526" s="45">
        <v>6.8282068799999998E-3</v>
      </c>
      <c r="F526" s="45">
        <v>8.2070856999999996E-4</v>
      </c>
      <c r="G526" s="45">
        <v>1.9307310300000001E-3</v>
      </c>
      <c r="H526" s="45">
        <v>4.0767668100000001E-3</v>
      </c>
    </row>
    <row r="527" spans="1:8" x14ac:dyDescent="0.35">
      <c r="A527" s="45" t="s">
        <v>239</v>
      </c>
      <c r="B527" s="45" t="s">
        <v>8</v>
      </c>
      <c r="C527" s="45" t="s">
        <v>29</v>
      </c>
      <c r="D527" s="45">
        <v>765</v>
      </c>
      <c r="E527" s="45">
        <v>6.4067263500000001E-3</v>
      </c>
      <c r="F527" s="45">
        <v>7.9638683999999995E-4</v>
      </c>
      <c r="G527" s="45">
        <v>1.62156536E-3</v>
      </c>
      <c r="H527" s="45">
        <v>3.9887736500000001E-3</v>
      </c>
    </row>
    <row r="528" spans="1:8" x14ac:dyDescent="0.35">
      <c r="A528" s="45" t="s">
        <v>239</v>
      </c>
      <c r="B528" s="45" t="s">
        <v>10</v>
      </c>
      <c r="C528" s="45" t="s">
        <v>29</v>
      </c>
      <c r="D528" s="45">
        <v>325</v>
      </c>
      <c r="E528" s="45">
        <v>6.1096863799999998E-3</v>
      </c>
      <c r="F528" s="45">
        <v>7.2898837000000001E-4</v>
      </c>
      <c r="G528" s="45">
        <v>1.60259947E-3</v>
      </c>
      <c r="H528" s="45">
        <v>3.77809804E-3</v>
      </c>
    </row>
    <row r="529" spans="1:8" x14ac:dyDescent="0.35">
      <c r="A529" s="45" t="s">
        <v>239</v>
      </c>
      <c r="B529" s="45" t="s">
        <v>11</v>
      </c>
      <c r="C529" s="45" t="s">
        <v>29</v>
      </c>
      <c r="D529" s="45">
        <v>163</v>
      </c>
      <c r="E529" s="45">
        <v>6.2078218799999996E-3</v>
      </c>
      <c r="F529" s="45">
        <v>7.8852793999999995E-4</v>
      </c>
      <c r="G529" s="45">
        <v>1.5968669400000001E-3</v>
      </c>
      <c r="H529" s="45">
        <v>3.8224264600000002E-3</v>
      </c>
    </row>
    <row r="530" spans="1:8" x14ac:dyDescent="0.35">
      <c r="A530" s="45" t="s">
        <v>239</v>
      </c>
      <c r="B530" s="45" t="s">
        <v>12</v>
      </c>
      <c r="C530" s="45" t="s">
        <v>29</v>
      </c>
      <c r="D530" s="45">
        <v>62</v>
      </c>
      <c r="E530" s="45">
        <v>6.8740663800000001E-3</v>
      </c>
      <c r="F530" s="45">
        <v>8.7570913000000004E-4</v>
      </c>
      <c r="G530" s="45">
        <v>1.7349907899999999E-3</v>
      </c>
      <c r="H530" s="45">
        <v>4.2633659199999997E-3</v>
      </c>
    </row>
    <row r="531" spans="1:8" x14ac:dyDescent="0.35">
      <c r="A531" s="45" t="s">
        <v>239</v>
      </c>
      <c r="B531" s="45" t="s">
        <v>13</v>
      </c>
      <c r="C531" s="45" t="s">
        <v>29</v>
      </c>
      <c r="D531" s="45">
        <v>215</v>
      </c>
      <c r="E531" s="45">
        <v>6.8717697800000001E-3</v>
      </c>
      <c r="F531" s="45">
        <v>8.8135204000000002E-4</v>
      </c>
      <c r="G531" s="45">
        <v>1.6362508300000001E-3</v>
      </c>
      <c r="H531" s="45">
        <v>4.3541664299999996E-3</v>
      </c>
    </row>
    <row r="532" spans="1:8" x14ac:dyDescent="0.35">
      <c r="A532" s="45" t="s">
        <v>239</v>
      </c>
      <c r="B532" s="45" t="s">
        <v>8</v>
      </c>
      <c r="C532" s="45" t="s">
        <v>30</v>
      </c>
      <c r="D532" s="45">
        <v>11122</v>
      </c>
      <c r="E532" s="45">
        <v>4.77290044E-3</v>
      </c>
      <c r="F532" s="45">
        <v>1.0165535399999999E-3</v>
      </c>
      <c r="G532" s="45">
        <v>7.4512682999999997E-4</v>
      </c>
      <c r="H532" s="45">
        <v>3.0112196000000001E-3</v>
      </c>
    </row>
    <row r="533" spans="1:8" x14ac:dyDescent="0.35">
      <c r="A533" s="45" t="s">
        <v>239</v>
      </c>
      <c r="B533" s="45" t="s">
        <v>10</v>
      </c>
      <c r="C533" s="45" t="s">
        <v>30</v>
      </c>
      <c r="D533" s="45">
        <v>6411</v>
      </c>
      <c r="E533" s="45">
        <v>4.5827228899999999E-3</v>
      </c>
      <c r="F533" s="45">
        <v>9.8289157999999991E-4</v>
      </c>
      <c r="G533" s="45">
        <v>7.1799134000000001E-4</v>
      </c>
      <c r="H533" s="45">
        <v>2.88183949E-3</v>
      </c>
    </row>
    <row r="534" spans="1:8" x14ac:dyDescent="0.35">
      <c r="A534" s="45" t="s">
        <v>239</v>
      </c>
      <c r="B534" s="45" t="s">
        <v>11</v>
      </c>
      <c r="C534" s="45" t="s">
        <v>30</v>
      </c>
      <c r="D534" s="45">
        <v>2597</v>
      </c>
      <c r="E534" s="45">
        <v>4.5434990200000002E-3</v>
      </c>
      <c r="F534" s="45">
        <v>1.07022948E-3</v>
      </c>
      <c r="G534" s="45">
        <v>7.2336378999999997E-4</v>
      </c>
      <c r="H534" s="45">
        <v>2.7499052800000002E-3</v>
      </c>
    </row>
    <row r="535" spans="1:8" x14ac:dyDescent="0.35">
      <c r="A535" s="45" t="s">
        <v>239</v>
      </c>
      <c r="B535" s="45" t="s">
        <v>12</v>
      </c>
      <c r="C535" s="45" t="s">
        <v>30</v>
      </c>
      <c r="D535" s="45">
        <v>482</v>
      </c>
      <c r="E535" s="45">
        <v>5.5040482899999998E-3</v>
      </c>
      <c r="F535" s="45">
        <v>1.1816358800000001E-3</v>
      </c>
      <c r="G535" s="45">
        <v>8.1196187000000003E-4</v>
      </c>
      <c r="H535" s="45">
        <v>3.5104500399999999E-3</v>
      </c>
    </row>
    <row r="536" spans="1:8" x14ac:dyDescent="0.35">
      <c r="A536" s="45" t="s">
        <v>239</v>
      </c>
      <c r="B536" s="45" t="s">
        <v>13</v>
      </c>
      <c r="C536" s="45" t="s">
        <v>30</v>
      </c>
      <c r="D536" s="45">
        <v>1632</v>
      </c>
      <c r="E536" s="45">
        <v>5.6690833700000004E-3</v>
      </c>
      <c r="F536" s="45">
        <v>1.0146176900000001E-3</v>
      </c>
      <c r="G536" s="45">
        <v>8.6661564999999995E-4</v>
      </c>
      <c r="H536" s="45">
        <v>3.7878495299999999E-3</v>
      </c>
    </row>
    <row r="537" spans="1:8" x14ac:dyDescent="0.35">
      <c r="A537" s="45" t="s">
        <v>239</v>
      </c>
      <c r="B537" s="45" t="s">
        <v>8</v>
      </c>
      <c r="C537" s="45" t="s">
        <v>31</v>
      </c>
      <c r="D537" s="45">
        <v>4755</v>
      </c>
      <c r="E537" s="45">
        <v>4.7113391900000003E-3</v>
      </c>
      <c r="F537" s="45">
        <v>8.5357979999999998E-4</v>
      </c>
      <c r="G537" s="45">
        <v>7.9129400999999996E-4</v>
      </c>
      <c r="H537" s="45">
        <v>3.06646489E-3</v>
      </c>
    </row>
    <row r="538" spans="1:8" x14ac:dyDescent="0.35">
      <c r="A538" s="45" t="s">
        <v>239</v>
      </c>
      <c r="B538" s="45" t="s">
        <v>10</v>
      </c>
      <c r="C538" s="45" t="s">
        <v>31</v>
      </c>
      <c r="D538" s="45">
        <v>2377</v>
      </c>
      <c r="E538" s="45">
        <v>4.3906298700000001E-3</v>
      </c>
      <c r="F538" s="45">
        <v>8.0689822999999996E-4</v>
      </c>
      <c r="G538" s="45">
        <v>7.5564996999999997E-4</v>
      </c>
      <c r="H538" s="45">
        <v>2.8280811799999998E-3</v>
      </c>
    </row>
    <row r="539" spans="1:8" x14ac:dyDescent="0.35">
      <c r="A539" s="45" t="s">
        <v>239</v>
      </c>
      <c r="B539" s="45" t="s">
        <v>11</v>
      </c>
      <c r="C539" s="45" t="s">
        <v>31</v>
      </c>
      <c r="D539" s="45">
        <v>1124</v>
      </c>
      <c r="E539" s="45">
        <v>4.5505776400000001E-3</v>
      </c>
      <c r="F539" s="45">
        <v>8.8789805000000005E-4</v>
      </c>
      <c r="G539" s="45">
        <v>7.7530826999999995E-4</v>
      </c>
      <c r="H539" s="45">
        <v>2.8873708399999999E-3</v>
      </c>
    </row>
    <row r="540" spans="1:8" x14ac:dyDescent="0.35">
      <c r="A540" s="45" t="s">
        <v>239</v>
      </c>
      <c r="B540" s="45" t="s">
        <v>12</v>
      </c>
      <c r="C540" s="45" t="s">
        <v>31</v>
      </c>
      <c r="D540" s="45">
        <v>300</v>
      </c>
      <c r="E540" s="45">
        <v>5.8773145600000002E-3</v>
      </c>
      <c r="F540" s="45">
        <v>1.0293979100000001E-3</v>
      </c>
      <c r="G540" s="45">
        <v>8.3356458000000003E-4</v>
      </c>
      <c r="H540" s="45">
        <v>4.0143516200000003E-3</v>
      </c>
    </row>
    <row r="541" spans="1:8" x14ac:dyDescent="0.35">
      <c r="A541" s="45" t="s">
        <v>239</v>
      </c>
      <c r="B541" s="45" t="s">
        <v>13</v>
      </c>
      <c r="C541" s="45" t="s">
        <v>31</v>
      </c>
      <c r="D541" s="45">
        <v>954</v>
      </c>
      <c r="E541" s="45">
        <v>5.3331729600000002E-3</v>
      </c>
      <c r="F541" s="45">
        <v>8.7416990999999999E-4</v>
      </c>
      <c r="G541" s="45">
        <v>8.8564693999999995E-4</v>
      </c>
      <c r="H541" s="45">
        <v>3.5733556299999999E-3</v>
      </c>
    </row>
    <row r="542" spans="1:8" x14ac:dyDescent="0.35">
      <c r="A542" s="45" t="s">
        <v>239</v>
      </c>
      <c r="B542" s="45" t="s">
        <v>8</v>
      </c>
      <c r="C542" s="45" t="s">
        <v>159</v>
      </c>
      <c r="D542" s="45">
        <v>2191</v>
      </c>
      <c r="E542" s="45">
        <v>5.5729349199999997E-3</v>
      </c>
      <c r="F542" s="45">
        <v>7.1226754000000005E-4</v>
      </c>
      <c r="G542" s="45">
        <v>1.3003583400000001E-3</v>
      </c>
      <c r="H542" s="45">
        <v>3.5603085599999998E-3</v>
      </c>
    </row>
    <row r="543" spans="1:8" x14ac:dyDescent="0.35">
      <c r="A543" s="45" t="s">
        <v>239</v>
      </c>
      <c r="B543" s="45" t="s">
        <v>10</v>
      </c>
      <c r="C543" s="45" t="s">
        <v>159</v>
      </c>
      <c r="D543" s="45">
        <v>1035</v>
      </c>
      <c r="E543" s="45">
        <v>5.1636806400000004E-3</v>
      </c>
      <c r="F543" s="45">
        <v>6.3577987000000005E-4</v>
      </c>
      <c r="G543" s="45">
        <v>1.1980897500000001E-3</v>
      </c>
      <c r="H543" s="45">
        <v>3.3298105499999999E-3</v>
      </c>
    </row>
    <row r="544" spans="1:8" x14ac:dyDescent="0.35">
      <c r="A544" s="45" t="s">
        <v>239</v>
      </c>
      <c r="B544" s="45" t="s">
        <v>11</v>
      </c>
      <c r="C544" s="45" t="s">
        <v>159</v>
      </c>
      <c r="D544" s="45">
        <v>438</v>
      </c>
      <c r="E544" s="45">
        <v>5.4445974799999996E-3</v>
      </c>
      <c r="F544" s="45">
        <v>6.5958984000000003E-4</v>
      </c>
      <c r="G544" s="45">
        <v>1.30351003E-3</v>
      </c>
      <c r="H544" s="45">
        <v>3.4814970900000001E-3</v>
      </c>
    </row>
    <row r="545" spans="1:8" x14ac:dyDescent="0.35">
      <c r="A545" s="45" t="s">
        <v>239</v>
      </c>
      <c r="B545" s="45" t="s">
        <v>12</v>
      </c>
      <c r="C545" s="45" t="s">
        <v>159</v>
      </c>
      <c r="D545" s="45">
        <v>182</v>
      </c>
      <c r="E545" s="45">
        <v>6.5852663800000004E-3</v>
      </c>
      <c r="F545" s="45">
        <v>1.17686686E-3</v>
      </c>
      <c r="G545" s="45">
        <v>1.3285381E-3</v>
      </c>
      <c r="H545" s="45">
        <v>4.0798608700000003E-3</v>
      </c>
    </row>
    <row r="546" spans="1:8" x14ac:dyDescent="0.35">
      <c r="A546" s="45" t="s">
        <v>239</v>
      </c>
      <c r="B546" s="45" t="s">
        <v>13</v>
      </c>
      <c r="C546" s="45" t="s">
        <v>159</v>
      </c>
      <c r="D546" s="45">
        <v>536</v>
      </c>
      <c r="E546" s="45">
        <v>6.12432605E-3</v>
      </c>
      <c r="F546" s="45">
        <v>7.4525353000000003E-4</v>
      </c>
      <c r="G546" s="45">
        <v>1.4856919699999999E-3</v>
      </c>
      <c r="H546" s="45">
        <v>3.8933800799999998E-3</v>
      </c>
    </row>
    <row r="547" spans="1:8" x14ac:dyDescent="0.35">
      <c r="A547" s="45" t="s">
        <v>239</v>
      </c>
      <c r="B547" s="45" t="s">
        <v>8</v>
      </c>
      <c r="C547" s="45" t="s">
        <v>33</v>
      </c>
      <c r="D547" s="45">
        <v>943</v>
      </c>
      <c r="E547" s="45">
        <v>6.8139014099999999E-3</v>
      </c>
      <c r="F547" s="45">
        <v>7.5517434E-4</v>
      </c>
      <c r="G547" s="45">
        <v>1.8647266999999999E-3</v>
      </c>
      <c r="H547" s="45">
        <v>4.1939999000000002E-3</v>
      </c>
    </row>
    <row r="548" spans="1:8" x14ac:dyDescent="0.35">
      <c r="A548" s="45" t="s">
        <v>239</v>
      </c>
      <c r="B548" s="45" t="s">
        <v>10</v>
      </c>
      <c r="C548" s="45" t="s">
        <v>33</v>
      </c>
      <c r="D548" s="45">
        <v>398</v>
      </c>
      <c r="E548" s="45">
        <v>6.6231618699999998E-3</v>
      </c>
      <c r="F548" s="45">
        <v>6.7967126999999997E-4</v>
      </c>
      <c r="G548" s="45">
        <v>1.74803392E-3</v>
      </c>
      <c r="H548" s="45">
        <v>4.1954562100000002E-3</v>
      </c>
    </row>
    <row r="549" spans="1:8" x14ac:dyDescent="0.35">
      <c r="A549" s="45" t="s">
        <v>239</v>
      </c>
      <c r="B549" s="45" t="s">
        <v>11</v>
      </c>
      <c r="C549" s="45" t="s">
        <v>33</v>
      </c>
      <c r="D549" s="45">
        <v>238</v>
      </c>
      <c r="E549" s="45">
        <v>6.2637621800000001E-3</v>
      </c>
      <c r="F549" s="45">
        <v>6.9828600999999996E-4</v>
      </c>
      <c r="G549" s="45">
        <v>1.8741244200000001E-3</v>
      </c>
      <c r="H549" s="45">
        <v>3.69135128E-3</v>
      </c>
    </row>
    <row r="550" spans="1:8" x14ac:dyDescent="0.35">
      <c r="A550" s="45" t="s">
        <v>239</v>
      </c>
      <c r="B550" s="45" t="s">
        <v>12</v>
      </c>
      <c r="C550" s="45" t="s">
        <v>33</v>
      </c>
      <c r="D550" s="45">
        <v>68</v>
      </c>
      <c r="E550" s="45">
        <v>8.0918094000000003E-3</v>
      </c>
      <c r="F550" s="45">
        <v>9.1775576000000002E-4</v>
      </c>
      <c r="G550" s="45">
        <v>2.16281973E-3</v>
      </c>
      <c r="H550" s="45">
        <v>5.0112334200000004E-3</v>
      </c>
    </row>
    <row r="551" spans="1:8" x14ac:dyDescent="0.35">
      <c r="A551" s="45" t="s">
        <v>239</v>
      </c>
      <c r="B551" s="45" t="s">
        <v>13</v>
      </c>
      <c r="C551" s="45" t="s">
        <v>33</v>
      </c>
      <c r="D551" s="45">
        <v>239</v>
      </c>
      <c r="E551" s="45">
        <v>7.3157831199999997E-3</v>
      </c>
      <c r="F551" s="45">
        <v>8.9130030000000003E-4</v>
      </c>
      <c r="G551" s="45">
        <v>1.96488043E-3</v>
      </c>
      <c r="H551" s="45">
        <v>4.4596019100000004E-3</v>
      </c>
    </row>
    <row r="552" spans="1:8" x14ac:dyDescent="0.35">
      <c r="A552" s="45" t="s">
        <v>239</v>
      </c>
      <c r="B552" s="45" t="s">
        <v>8</v>
      </c>
      <c r="C552" s="45" t="s">
        <v>34</v>
      </c>
      <c r="D552" s="45">
        <v>1283</v>
      </c>
      <c r="E552" s="45">
        <v>5.43847043E-3</v>
      </c>
      <c r="F552" s="45">
        <v>8.4478989E-4</v>
      </c>
      <c r="G552" s="45">
        <v>1.2371897999999999E-3</v>
      </c>
      <c r="H552" s="45">
        <v>3.35649027E-3</v>
      </c>
    </row>
    <row r="553" spans="1:8" x14ac:dyDescent="0.35">
      <c r="A553" s="45" t="s">
        <v>239</v>
      </c>
      <c r="B553" s="45" t="s">
        <v>10</v>
      </c>
      <c r="C553" s="45" t="s">
        <v>34</v>
      </c>
      <c r="D553" s="45">
        <v>571</v>
      </c>
      <c r="E553" s="45">
        <v>5.09490311E-3</v>
      </c>
      <c r="F553" s="45">
        <v>7.7651675000000003E-4</v>
      </c>
      <c r="G553" s="45">
        <v>1.21408163E-3</v>
      </c>
      <c r="H553" s="45">
        <v>3.1043042599999998E-3</v>
      </c>
    </row>
    <row r="554" spans="1:8" x14ac:dyDescent="0.35">
      <c r="A554" s="45" t="s">
        <v>239</v>
      </c>
      <c r="B554" s="45" t="s">
        <v>11</v>
      </c>
      <c r="C554" s="45" t="s">
        <v>34</v>
      </c>
      <c r="D554" s="45">
        <v>255</v>
      </c>
      <c r="E554" s="45">
        <v>5.0953610500000003E-3</v>
      </c>
      <c r="F554" s="45">
        <v>7.8676446999999998E-4</v>
      </c>
      <c r="G554" s="45">
        <v>1.21827316E-3</v>
      </c>
      <c r="H554" s="45">
        <v>3.0903229400000001E-3</v>
      </c>
    </row>
    <row r="555" spans="1:8" x14ac:dyDescent="0.35">
      <c r="A555" s="45" t="s">
        <v>239</v>
      </c>
      <c r="B555" s="45" t="s">
        <v>12</v>
      </c>
      <c r="C555" s="45" t="s">
        <v>34</v>
      </c>
      <c r="D555" s="45">
        <v>138</v>
      </c>
      <c r="E555" s="45">
        <v>6.3829338600000004E-3</v>
      </c>
      <c r="F555" s="45">
        <v>1.09366587E-3</v>
      </c>
      <c r="G555" s="45">
        <v>1.37412752E-3</v>
      </c>
      <c r="H555" s="45">
        <v>3.9151399800000002E-3</v>
      </c>
    </row>
    <row r="556" spans="1:8" x14ac:dyDescent="0.35">
      <c r="A556" s="45" t="s">
        <v>239</v>
      </c>
      <c r="B556" s="45" t="s">
        <v>13</v>
      </c>
      <c r="C556" s="45" t="s">
        <v>34</v>
      </c>
      <c r="D556" s="45">
        <v>319</v>
      </c>
      <c r="E556" s="45">
        <v>5.9191409099999997E-3</v>
      </c>
      <c r="F556" s="45">
        <v>9.0571638999999995E-4</v>
      </c>
      <c r="G556" s="45">
        <v>1.2344346300000001E-3</v>
      </c>
      <c r="H556" s="45">
        <v>3.7789893800000002E-3</v>
      </c>
    </row>
    <row r="557" spans="1:8" x14ac:dyDescent="0.35">
      <c r="A557" s="45" t="s">
        <v>239</v>
      </c>
      <c r="B557" s="45" t="s">
        <v>8</v>
      </c>
      <c r="C557" s="45" t="s">
        <v>35</v>
      </c>
      <c r="D557" s="45">
        <v>1321</v>
      </c>
      <c r="E557" s="45">
        <v>5.44653472E-3</v>
      </c>
      <c r="F557" s="45">
        <v>7.3550106000000004E-4</v>
      </c>
      <c r="G557" s="45">
        <v>1.32274733E-3</v>
      </c>
      <c r="H557" s="45">
        <v>3.3882858500000001E-3</v>
      </c>
    </row>
    <row r="558" spans="1:8" x14ac:dyDescent="0.35">
      <c r="A558" s="45" t="s">
        <v>239</v>
      </c>
      <c r="B558" s="45" t="s">
        <v>10</v>
      </c>
      <c r="C558" s="45" t="s">
        <v>35</v>
      </c>
      <c r="D558" s="45">
        <v>580</v>
      </c>
      <c r="E558" s="45">
        <v>4.7364102E-3</v>
      </c>
      <c r="F558" s="45">
        <v>6.1805531999999997E-4</v>
      </c>
      <c r="G558" s="45">
        <v>1.07130003E-3</v>
      </c>
      <c r="H558" s="45">
        <v>3.0470543599999999E-3</v>
      </c>
    </row>
    <row r="559" spans="1:8" x14ac:dyDescent="0.35">
      <c r="A559" s="45" t="s">
        <v>239</v>
      </c>
      <c r="B559" s="45" t="s">
        <v>11</v>
      </c>
      <c r="C559" s="45" t="s">
        <v>35</v>
      </c>
      <c r="D559" s="45">
        <v>341</v>
      </c>
      <c r="E559" s="45">
        <v>5.4482320799999996E-3</v>
      </c>
      <c r="F559" s="45">
        <v>7.7600578999999995E-4</v>
      </c>
      <c r="G559" s="45">
        <v>1.2794270999999999E-3</v>
      </c>
      <c r="H559" s="45">
        <v>3.39279871E-3</v>
      </c>
    </row>
    <row r="560" spans="1:8" x14ac:dyDescent="0.35">
      <c r="A560" s="45" t="s">
        <v>239</v>
      </c>
      <c r="B560" s="45" t="s">
        <v>12</v>
      </c>
      <c r="C560" s="45" t="s">
        <v>35</v>
      </c>
      <c r="D560" s="45">
        <v>119</v>
      </c>
      <c r="E560" s="45">
        <v>6.80857041E-3</v>
      </c>
      <c r="F560" s="45">
        <v>1.03106495E-3</v>
      </c>
      <c r="G560" s="45">
        <v>1.6130755699999999E-3</v>
      </c>
      <c r="H560" s="45">
        <v>4.1644294399999999E-3</v>
      </c>
    </row>
    <row r="561" spans="1:8" x14ac:dyDescent="0.35">
      <c r="A561" s="45" t="s">
        <v>239</v>
      </c>
      <c r="B561" s="45" t="s">
        <v>13</v>
      </c>
      <c r="C561" s="45" t="s">
        <v>35</v>
      </c>
      <c r="D561" s="45">
        <v>281</v>
      </c>
      <c r="E561" s="45">
        <v>6.33340723E-3</v>
      </c>
      <c r="F561" s="45">
        <v>8.0359471999999997E-4</v>
      </c>
      <c r="G561" s="45">
        <v>1.7713685499999999E-3</v>
      </c>
      <c r="H561" s="45">
        <v>3.7584434700000001E-3</v>
      </c>
    </row>
    <row r="562" spans="1:8" x14ac:dyDescent="0.35">
      <c r="A562" s="45" t="s">
        <v>239</v>
      </c>
      <c r="B562" s="45" t="s">
        <v>8</v>
      </c>
      <c r="C562" s="45" t="s">
        <v>57</v>
      </c>
      <c r="D562" s="45">
        <v>6</v>
      </c>
      <c r="E562" s="45">
        <v>6.0532406199999998E-3</v>
      </c>
      <c r="F562" s="45">
        <v>6.3850287999999995E-4</v>
      </c>
      <c r="G562" s="45">
        <v>2.87037013E-3</v>
      </c>
      <c r="H562" s="45">
        <v>2.5443668900000001E-3</v>
      </c>
    </row>
    <row r="563" spans="1:8" x14ac:dyDescent="0.35">
      <c r="A563" s="45" t="s">
        <v>239</v>
      </c>
      <c r="B563" s="45" t="s">
        <v>10</v>
      </c>
      <c r="C563" s="45" t="s">
        <v>57</v>
      </c>
      <c r="D563" s="45">
        <v>2</v>
      </c>
      <c r="E563" s="45">
        <v>5.5613423599999998E-3</v>
      </c>
      <c r="F563" s="45">
        <v>1.0011572800000001E-3</v>
      </c>
      <c r="G563" s="45">
        <v>3.1192128399999998E-3</v>
      </c>
      <c r="H563" s="45">
        <v>1.4409718700000001E-3</v>
      </c>
    </row>
    <row r="564" spans="1:8" x14ac:dyDescent="0.35">
      <c r="A564" s="45" t="s">
        <v>239</v>
      </c>
      <c r="B564" s="45" t="s">
        <v>11</v>
      </c>
      <c r="C564" s="45" t="s">
        <v>57</v>
      </c>
      <c r="D564" s="45">
        <v>3</v>
      </c>
      <c r="E564" s="45">
        <v>5.7021604099999996E-3</v>
      </c>
      <c r="F564" s="45">
        <v>3.9737638000000001E-4</v>
      </c>
      <c r="G564" s="45">
        <v>2.2106479099999999E-3</v>
      </c>
      <c r="H564" s="45">
        <v>3.0941354100000001E-3</v>
      </c>
    </row>
    <row r="565" spans="1:8" x14ac:dyDescent="0.35">
      <c r="A565" s="45" t="s">
        <v>239</v>
      </c>
      <c r="B565" s="45" t="s">
        <v>12</v>
      </c>
      <c r="C565" s="45" t="s">
        <v>57</v>
      </c>
      <c r="D565" s="45">
        <v>1</v>
      </c>
      <c r="E565" s="45">
        <v>8.0902777699999994E-3</v>
      </c>
      <c r="F565" s="45">
        <v>6.3657361000000003E-4</v>
      </c>
      <c r="G565" s="45">
        <v>4.3518513799999997E-3</v>
      </c>
      <c r="H565" s="45">
        <v>3.1018513799999999E-3</v>
      </c>
    </row>
    <row r="566" spans="1:8" x14ac:dyDescent="0.35">
      <c r="A566" s="45" t="s">
        <v>239</v>
      </c>
      <c r="B566" s="45" t="s">
        <v>8</v>
      </c>
      <c r="C566" s="45" t="s">
        <v>36</v>
      </c>
      <c r="D566" s="45">
        <v>1772</v>
      </c>
      <c r="E566" s="45">
        <v>5.52371354E-3</v>
      </c>
      <c r="F566" s="45">
        <v>2.9929931E-4</v>
      </c>
      <c r="G566" s="45">
        <v>1.21991501E-3</v>
      </c>
      <c r="H566" s="45">
        <v>4.00449876E-3</v>
      </c>
    </row>
    <row r="567" spans="1:8" x14ac:dyDescent="0.35">
      <c r="A567" s="45" t="s">
        <v>239</v>
      </c>
      <c r="B567" s="45" t="s">
        <v>10</v>
      </c>
      <c r="C567" s="45" t="s">
        <v>36</v>
      </c>
      <c r="D567" s="45">
        <v>649</v>
      </c>
      <c r="E567" s="45">
        <v>4.9199977600000002E-3</v>
      </c>
      <c r="F567" s="45">
        <v>2.3881090000000001E-4</v>
      </c>
      <c r="G567" s="45">
        <v>1.08762388E-3</v>
      </c>
      <c r="H567" s="45">
        <v>3.5935625E-3</v>
      </c>
    </row>
    <row r="568" spans="1:8" x14ac:dyDescent="0.35">
      <c r="A568" s="45" t="s">
        <v>239</v>
      </c>
      <c r="B568" s="45" t="s">
        <v>11</v>
      </c>
      <c r="C568" s="45" t="s">
        <v>36</v>
      </c>
      <c r="D568" s="45">
        <v>370</v>
      </c>
      <c r="E568" s="45">
        <v>5.1630065100000001E-3</v>
      </c>
      <c r="F568" s="45">
        <v>2.8738089999999998E-4</v>
      </c>
      <c r="G568" s="45">
        <v>1.2106479100000001E-3</v>
      </c>
      <c r="H568" s="45">
        <v>3.6649772300000002E-3</v>
      </c>
    </row>
    <row r="569" spans="1:8" x14ac:dyDescent="0.35">
      <c r="A569" s="45" t="s">
        <v>239</v>
      </c>
      <c r="B569" s="45" t="s">
        <v>12</v>
      </c>
      <c r="C569" s="45" t="s">
        <v>36</v>
      </c>
      <c r="D569" s="45">
        <v>146</v>
      </c>
      <c r="E569" s="45">
        <v>6.4380388100000003E-3</v>
      </c>
      <c r="F569" s="45">
        <v>3.6347324000000002E-4</v>
      </c>
      <c r="G569" s="45">
        <v>1.2499997599999999E-3</v>
      </c>
      <c r="H569" s="45">
        <v>4.8245653699999997E-3</v>
      </c>
    </row>
    <row r="570" spans="1:8" x14ac:dyDescent="0.35">
      <c r="A570" s="45" t="s">
        <v>239</v>
      </c>
      <c r="B570" s="45" t="s">
        <v>13</v>
      </c>
      <c r="C570" s="45" t="s">
        <v>36</v>
      </c>
      <c r="D570" s="45">
        <v>607</v>
      </c>
      <c r="E570" s="45">
        <v>6.1691528399999999E-3</v>
      </c>
      <c r="F570" s="45">
        <v>3.5580243000000002E-4</v>
      </c>
      <c r="G570" s="45">
        <v>1.35977232E-3</v>
      </c>
      <c r="H570" s="45">
        <v>4.4535776100000004E-3</v>
      </c>
    </row>
    <row r="571" spans="1:8" x14ac:dyDescent="0.35">
      <c r="A571" s="45" t="s">
        <v>239</v>
      </c>
      <c r="B571" s="45" t="s">
        <v>8</v>
      </c>
      <c r="C571" s="45" t="s">
        <v>37</v>
      </c>
      <c r="D571" s="45">
        <v>2170</v>
      </c>
      <c r="E571" s="45">
        <v>4.9202826599999997E-3</v>
      </c>
      <c r="F571" s="45">
        <v>7.6053377000000004E-4</v>
      </c>
      <c r="G571" s="45">
        <v>9.5235404000000004E-4</v>
      </c>
      <c r="H571" s="45">
        <v>3.20739436E-3</v>
      </c>
    </row>
    <row r="572" spans="1:8" x14ac:dyDescent="0.35">
      <c r="A572" s="45" t="s">
        <v>239</v>
      </c>
      <c r="B572" s="45" t="s">
        <v>10</v>
      </c>
      <c r="C572" s="45" t="s">
        <v>37</v>
      </c>
      <c r="D572" s="45">
        <v>1149</v>
      </c>
      <c r="E572" s="45">
        <v>4.4666354000000002E-3</v>
      </c>
      <c r="F572" s="45">
        <v>6.8775563000000005E-4</v>
      </c>
      <c r="G572" s="45">
        <v>8.4825145999999996E-4</v>
      </c>
      <c r="H572" s="45">
        <v>2.93062784E-3</v>
      </c>
    </row>
    <row r="573" spans="1:8" x14ac:dyDescent="0.35">
      <c r="A573" s="45" t="s">
        <v>239</v>
      </c>
      <c r="B573" s="45" t="s">
        <v>11</v>
      </c>
      <c r="C573" s="45" t="s">
        <v>37</v>
      </c>
      <c r="D573" s="45">
        <v>521</v>
      </c>
      <c r="E573" s="45">
        <v>5.0011105200000001E-3</v>
      </c>
      <c r="F573" s="45">
        <v>8.0736361999999998E-4</v>
      </c>
      <c r="G573" s="45">
        <v>9.3176825999999996E-4</v>
      </c>
      <c r="H573" s="45">
        <v>3.2619781299999999E-3</v>
      </c>
    </row>
    <row r="574" spans="1:8" x14ac:dyDescent="0.35">
      <c r="A574" s="45" t="s">
        <v>239</v>
      </c>
      <c r="B574" s="45" t="s">
        <v>12</v>
      </c>
      <c r="C574" s="45" t="s">
        <v>37</v>
      </c>
      <c r="D574" s="45">
        <v>89</v>
      </c>
      <c r="E574" s="45">
        <v>5.8748176799999999E-3</v>
      </c>
      <c r="F574" s="45">
        <v>9.2787637000000004E-4</v>
      </c>
      <c r="G574" s="45">
        <v>1.1059090599999999E-3</v>
      </c>
      <c r="H574" s="45">
        <v>3.8410318300000001E-3</v>
      </c>
    </row>
    <row r="575" spans="1:8" x14ac:dyDescent="0.35">
      <c r="A575" s="45" t="s">
        <v>239</v>
      </c>
      <c r="B575" s="45" t="s">
        <v>13</v>
      </c>
      <c r="C575" s="45" t="s">
        <v>37</v>
      </c>
      <c r="D575" s="45">
        <v>411</v>
      </c>
      <c r="E575" s="45">
        <v>5.8793477800000004E-3</v>
      </c>
      <c r="F575" s="45">
        <v>8.6839326000000001E-4</v>
      </c>
      <c r="G575" s="45">
        <v>1.23622914E-3</v>
      </c>
      <c r="H575" s="45">
        <v>3.77472491E-3</v>
      </c>
    </row>
    <row r="576" spans="1:8" x14ac:dyDescent="0.35">
      <c r="A576" s="45" t="s">
        <v>239</v>
      </c>
      <c r="B576" s="45" t="s">
        <v>8</v>
      </c>
      <c r="C576" s="45" t="s">
        <v>38</v>
      </c>
      <c r="D576" s="45">
        <v>1084</v>
      </c>
      <c r="E576" s="45">
        <v>6.0354095899999996E-3</v>
      </c>
      <c r="F576" s="45">
        <v>7.7686143000000002E-4</v>
      </c>
      <c r="G576" s="45">
        <v>1.5467188700000001E-3</v>
      </c>
      <c r="H576" s="45">
        <v>3.7118288000000002E-3</v>
      </c>
    </row>
    <row r="577" spans="1:8" x14ac:dyDescent="0.35">
      <c r="A577" s="45" t="s">
        <v>239</v>
      </c>
      <c r="B577" s="45" t="s">
        <v>10</v>
      </c>
      <c r="C577" s="45" t="s">
        <v>38</v>
      </c>
      <c r="D577" s="45">
        <v>453</v>
      </c>
      <c r="E577" s="45">
        <v>5.3627051799999999E-3</v>
      </c>
      <c r="F577" s="45">
        <v>7.0113825E-4</v>
      </c>
      <c r="G577" s="45">
        <v>1.39356426E-3</v>
      </c>
      <c r="H577" s="45">
        <v>3.26800218E-3</v>
      </c>
    </row>
    <row r="578" spans="1:8" x14ac:dyDescent="0.35">
      <c r="A578" s="45" t="s">
        <v>239</v>
      </c>
      <c r="B578" s="45" t="s">
        <v>11</v>
      </c>
      <c r="C578" s="45" t="s">
        <v>38</v>
      </c>
      <c r="D578" s="45">
        <v>265</v>
      </c>
      <c r="E578" s="45">
        <v>5.8577478300000001E-3</v>
      </c>
      <c r="F578" s="45">
        <v>7.7109515000000001E-4</v>
      </c>
      <c r="G578" s="45">
        <v>1.49030373E-3</v>
      </c>
      <c r="H578" s="45">
        <v>3.5963484400000001E-3</v>
      </c>
    </row>
    <row r="579" spans="1:8" x14ac:dyDescent="0.35">
      <c r="A579" s="45" t="s">
        <v>239</v>
      </c>
      <c r="B579" s="45" t="s">
        <v>12</v>
      </c>
      <c r="C579" s="45" t="s">
        <v>38</v>
      </c>
      <c r="D579" s="45">
        <v>90</v>
      </c>
      <c r="E579" s="45">
        <v>7.0770316400000002E-3</v>
      </c>
      <c r="F579" s="45">
        <v>9.1062217000000001E-4</v>
      </c>
      <c r="G579" s="45">
        <v>1.7816355499999999E-3</v>
      </c>
      <c r="H579" s="45">
        <v>4.3847734299999998E-3</v>
      </c>
    </row>
    <row r="580" spans="1:8" x14ac:dyDescent="0.35">
      <c r="A580" s="45" t="s">
        <v>239</v>
      </c>
      <c r="B580" s="45" t="s">
        <v>13</v>
      </c>
      <c r="C580" s="45" t="s">
        <v>38</v>
      </c>
      <c r="D580" s="45">
        <v>276</v>
      </c>
      <c r="E580" s="45">
        <v>6.9704439199999996E-3</v>
      </c>
      <c r="F580" s="45">
        <v>8.6306505000000001E-4</v>
      </c>
      <c r="G580" s="45">
        <v>1.77565563E-3</v>
      </c>
      <c r="H580" s="45">
        <v>4.33172279E-3</v>
      </c>
    </row>
    <row r="581" spans="1:8" x14ac:dyDescent="0.35">
      <c r="A581" s="45" t="s">
        <v>239</v>
      </c>
      <c r="B581" s="45" t="s">
        <v>8</v>
      </c>
      <c r="C581" s="45" t="s">
        <v>39</v>
      </c>
      <c r="D581" s="45">
        <v>978</v>
      </c>
      <c r="E581" s="45">
        <v>7.2322457499999996E-3</v>
      </c>
      <c r="F581" s="45">
        <v>6.1778075999999996E-4</v>
      </c>
      <c r="G581" s="45">
        <v>2.2017839199999999E-3</v>
      </c>
      <c r="H581" s="45">
        <v>4.4126805999999998E-3</v>
      </c>
    </row>
    <row r="582" spans="1:8" x14ac:dyDescent="0.35">
      <c r="A582" s="45" t="s">
        <v>239</v>
      </c>
      <c r="B582" s="45" t="s">
        <v>10</v>
      </c>
      <c r="C582" s="45" t="s">
        <v>39</v>
      </c>
      <c r="D582" s="45">
        <v>330</v>
      </c>
      <c r="E582" s="45">
        <v>6.6690864600000002E-3</v>
      </c>
      <c r="F582" s="45">
        <v>5.5397704000000004E-4</v>
      </c>
      <c r="G582" s="45">
        <v>1.9589644200000002E-3</v>
      </c>
      <c r="H582" s="45">
        <v>4.15614456E-3</v>
      </c>
    </row>
    <row r="583" spans="1:8" x14ac:dyDescent="0.35">
      <c r="A583" s="45" t="s">
        <v>239</v>
      </c>
      <c r="B583" s="45" t="s">
        <v>11</v>
      </c>
      <c r="C583" s="45" t="s">
        <v>39</v>
      </c>
      <c r="D583" s="45">
        <v>262</v>
      </c>
      <c r="E583" s="45">
        <v>6.5591865900000001E-3</v>
      </c>
      <c r="F583" s="45">
        <v>6.0825709999999999E-4</v>
      </c>
      <c r="G583" s="45">
        <v>2.0618636299999998E-3</v>
      </c>
      <c r="H583" s="45">
        <v>3.88906536E-3</v>
      </c>
    </row>
    <row r="584" spans="1:8" x14ac:dyDescent="0.35">
      <c r="A584" s="45" t="s">
        <v>239</v>
      </c>
      <c r="B584" s="45" t="s">
        <v>12</v>
      </c>
      <c r="C584" s="45" t="s">
        <v>39</v>
      </c>
      <c r="D584" s="45">
        <v>109</v>
      </c>
      <c r="E584" s="45">
        <v>9.0112128399999995E-3</v>
      </c>
      <c r="F584" s="45">
        <v>7.3564367000000005E-4</v>
      </c>
      <c r="G584" s="45">
        <v>2.6632048299999999E-3</v>
      </c>
      <c r="H584" s="45">
        <v>5.6123638499999996E-3</v>
      </c>
    </row>
    <row r="585" spans="1:8" x14ac:dyDescent="0.35">
      <c r="A585" s="45" t="s">
        <v>239</v>
      </c>
      <c r="B585" s="45" t="s">
        <v>13</v>
      </c>
      <c r="C585" s="45" t="s">
        <v>39</v>
      </c>
      <c r="D585" s="45">
        <v>277</v>
      </c>
      <c r="E585" s="45">
        <v>7.8397426999999992E-3</v>
      </c>
      <c r="F585" s="45">
        <v>6.5642106999999996E-4</v>
      </c>
      <c r="G585" s="45">
        <v>2.44183691E-3</v>
      </c>
      <c r="H585" s="45">
        <v>4.7414842499999997E-3</v>
      </c>
    </row>
    <row r="586" spans="1:8" x14ac:dyDescent="0.35">
      <c r="A586" s="45" t="s">
        <v>239</v>
      </c>
      <c r="B586" s="45" t="s">
        <v>8</v>
      </c>
      <c r="C586" s="45" t="s">
        <v>40</v>
      </c>
      <c r="D586" s="45">
        <v>2433</v>
      </c>
      <c r="E586" s="45">
        <v>4.6910152599999996E-3</v>
      </c>
      <c r="F586" s="45">
        <v>9.4073935999999998E-4</v>
      </c>
      <c r="G586" s="45">
        <v>1.01435104E-3</v>
      </c>
      <c r="H586" s="45">
        <v>2.73592439E-3</v>
      </c>
    </row>
    <row r="587" spans="1:8" x14ac:dyDescent="0.35">
      <c r="A587" s="45" t="s">
        <v>239</v>
      </c>
      <c r="B587" s="45" t="s">
        <v>10</v>
      </c>
      <c r="C587" s="45" t="s">
        <v>40</v>
      </c>
      <c r="D587" s="45">
        <v>1251</v>
      </c>
      <c r="E587" s="45">
        <v>4.5070145099999999E-3</v>
      </c>
      <c r="F587" s="45">
        <v>9.0056635000000001E-4</v>
      </c>
      <c r="G587" s="45">
        <v>9.5051713000000003E-4</v>
      </c>
      <c r="H587" s="45">
        <v>2.6559305699999998E-3</v>
      </c>
    </row>
    <row r="588" spans="1:8" x14ac:dyDescent="0.35">
      <c r="A588" s="45" t="s">
        <v>239</v>
      </c>
      <c r="B588" s="45" t="s">
        <v>11</v>
      </c>
      <c r="C588" s="45" t="s">
        <v>40</v>
      </c>
      <c r="D588" s="45">
        <v>505</v>
      </c>
      <c r="E588" s="45">
        <v>4.7124355800000003E-3</v>
      </c>
      <c r="F588" s="45">
        <v>1.0239271299999999E-3</v>
      </c>
      <c r="G588" s="45">
        <v>1.0330947299999999E-3</v>
      </c>
      <c r="H588" s="45">
        <v>2.6554132200000001E-3</v>
      </c>
    </row>
    <row r="589" spans="1:8" x14ac:dyDescent="0.35">
      <c r="A589" s="45" t="s">
        <v>239</v>
      </c>
      <c r="B589" s="45" t="s">
        <v>12</v>
      </c>
      <c r="C589" s="45" t="s">
        <v>40</v>
      </c>
      <c r="D589" s="45">
        <v>158</v>
      </c>
      <c r="E589" s="45">
        <v>5.1643076599999999E-3</v>
      </c>
      <c r="F589" s="45">
        <v>1.1011484000000001E-3</v>
      </c>
      <c r="G589" s="45">
        <v>1.0929439699999999E-3</v>
      </c>
      <c r="H589" s="45">
        <v>2.9702148500000002E-3</v>
      </c>
    </row>
    <row r="590" spans="1:8" x14ac:dyDescent="0.35">
      <c r="A590" s="45" t="s">
        <v>239</v>
      </c>
      <c r="B590" s="45" t="s">
        <v>13</v>
      </c>
      <c r="C590" s="45" t="s">
        <v>40</v>
      </c>
      <c r="D590" s="45">
        <v>519</v>
      </c>
      <c r="E590" s="45">
        <v>4.9696038700000004E-3</v>
      </c>
      <c r="F590" s="45">
        <v>9.0779520000000005E-4</v>
      </c>
      <c r="G590" s="45">
        <v>1.1260523499999999E-3</v>
      </c>
      <c r="H590" s="45">
        <v>2.9357558400000001E-3</v>
      </c>
    </row>
    <row r="591" spans="1:8" x14ac:dyDescent="0.35">
      <c r="A591" s="45" t="s">
        <v>239</v>
      </c>
      <c r="B591" s="45" t="s">
        <v>8</v>
      </c>
      <c r="C591" s="45" t="s">
        <v>41</v>
      </c>
      <c r="D591" s="45">
        <v>1153</v>
      </c>
      <c r="E591" s="45">
        <v>6.1806858200000002E-3</v>
      </c>
      <c r="F591" s="45">
        <v>6.5243422999999997E-4</v>
      </c>
      <c r="G591" s="45">
        <v>1.61385532E-3</v>
      </c>
      <c r="H591" s="45">
        <v>3.9143957799999997E-3</v>
      </c>
    </row>
    <row r="592" spans="1:8" x14ac:dyDescent="0.35">
      <c r="A592" s="45" t="s">
        <v>239</v>
      </c>
      <c r="B592" s="45" t="s">
        <v>10</v>
      </c>
      <c r="C592" s="45" t="s">
        <v>41</v>
      </c>
      <c r="D592" s="45">
        <v>463</v>
      </c>
      <c r="E592" s="45">
        <v>5.6038014700000001E-3</v>
      </c>
      <c r="F592" s="45">
        <v>5.6860427999999997E-4</v>
      </c>
      <c r="G592" s="45">
        <v>1.35451639E-3</v>
      </c>
      <c r="H592" s="45">
        <v>3.68068031E-3</v>
      </c>
    </row>
    <row r="593" spans="1:8" x14ac:dyDescent="0.35">
      <c r="A593" s="45" t="s">
        <v>239</v>
      </c>
      <c r="B593" s="45" t="s">
        <v>11</v>
      </c>
      <c r="C593" s="45" t="s">
        <v>41</v>
      </c>
      <c r="D593" s="45">
        <v>286</v>
      </c>
      <c r="E593" s="45">
        <v>6.1017625900000004E-3</v>
      </c>
      <c r="F593" s="45">
        <v>6.7627371E-4</v>
      </c>
      <c r="G593" s="45">
        <v>1.64165671E-3</v>
      </c>
      <c r="H593" s="45">
        <v>3.78383168E-3</v>
      </c>
    </row>
    <row r="594" spans="1:8" x14ac:dyDescent="0.35">
      <c r="A594" s="45" t="s">
        <v>239</v>
      </c>
      <c r="B594" s="45" t="s">
        <v>12</v>
      </c>
      <c r="C594" s="45" t="s">
        <v>41</v>
      </c>
      <c r="D594" s="45">
        <v>124</v>
      </c>
      <c r="E594" s="45">
        <v>7.2560108300000004E-3</v>
      </c>
      <c r="F594" s="45">
        <v>7.2057922000000004E-4</v>
      </c>
      <c r="G594" s="45">
        <v>2.0156621000000001E-3</v>
      </c>
      <c r="H594" s="45">
        <v>4.5197690199999998E-3</v>
      </c>
    </row>
    <row r="595" spans="1:8" x14ac:dyDescent="0.35">
      <c r="A595" s="45" t="s">
        <v>239</v>
      </c>
      <c r="B595" s="45" t="s">
        <v>13</v>
      </c>
      <c r="C595" s="45" t="s">
        <v>41</v>
      </c>
      <c r="D595" s="45">
        <v>280</v>
      </c>
      <c r="E595" s="45">
        <v>6.73900438E-3</v>
      </c>
      <c r="F595" s="45">
        <v>7.3652422E-4</v>
      </c>
      <c r="G595" s="45">
        <v>1.8363506299999999E-3</v>
      </c>
      <c r="H595" s="45">
        <v>4.16612905E-3</v>
      </c>
    </row>
    <row r="596" spans="1:8" x14ac:dyDescent="0.35">
      <c r="A596" s="45" t="s">
        <v>239</v>
      </c>
      <c r="B596" s="45" t="s">
        <v>8</v>
      </c>
      <c r="C596" s="45" t="s">
        <v>42</v>
      </c>
      <c r="D596" s="45">
        <v>993</v>
      </c>
      <c r="E596" s="45">
        <v>7.1420892899999996E-3</v>
      </c>
      <c r="F596" s="45">
        <v>1.0119678099999999E-3</v>
      </c>
      <c r="G596" s="45">
        <v>1.9965333499999999E-3</v>
      </c>
      <c r="H596" s="45">
        <v>4.1335876500000002E-3</v>
      </c>
    </row>
    <row r="597" spans="1:8" x14ac:dyDescent="0.35">
      <c r="A597" s="45" t="s">
        <v>239</v>
      </c>
      <c r="B597" s="45" t="s">
        <v>10</v>
      </c>
      <c r="C597" s="45" t="s">
        <v>42</v>
      </c>
      <c r="D597" s="45">
        <v>397</v>
      </c>
      <c r="E597" s="45">
        <v>6.4406367100000002E-3</v>
      </c>
      <c r="F597" s="45">
        <v>9.3910323999999996E-4</v>
      </c>
      <c r="G597" s="45">
        <v>1.8771862700000001E-3</v>
      </c>
      <c r="H597" s="45">
        <v>3.6243467199999998E-3</v>
      </c>
    </row>
    <row r="598" spans="1:8" x14ac:dyDescent="0.35">
      <c r="A598" s="45" t="s">
        <v>239</v>
      </c>
      <c r="B598" s="45" t="s">
        <v>11</v>
      </c>
      <c r="C598" s="45" t="s">
        <v>42</v>
      </c>
      <c r="D598" s="45">
        <v>296</v>
      </c>
      <c r="E598" s="45">
        <v>6.9790882400000004E-3</v>
      </c>
      <c r="F598" s="45">
        <v>9.3210375000000003E-4</v>
      </c>
      <c r="G598" s="45">
        <v>1.94925369E-3</v>
      </c>
      <c r="H598" s="45">
        <v>4.0977302899999997E-3</v>
      </c>
    </row>
    <row r="599" spans="1:8" x14ac:dyDescent="0.35">
      <c r="A599" s="45" t="s">
        <v>239</v>
      </c>
      <c r="B599" s="45" t="s">
        <v>12</v>
      </c>
      <c r="C599" s="45" t="s">
        <v>42</v>
      </c>
      <c r="D599" s="45">
        <v>89</v>
      </c>
      <c r="E599" s="45">
        <v>8.3677952100000008E-3</v>
      </c>
      <c r="F599" s="45">
        <v>1.3147625500000001E-3</v>
      </c>
      <c r="G599" s="45">
        <v>2.2592850699999999E-3</v>
      </c>
      <c r="H599" s="45">
        <v>4.7937471700000003E-3</v>
      </c>
    </row>
    <row r="600" spans="1:8" x14ac:dyDescent="0.35">
      <c r="A600" s="45" t="s">
        <v>239</v>
      </c>
      <c r="B600" s="45" t="s">
        <v>13</v>
      </c>
      <c r="C600" s="45" t="s">
        <v>42</v>
      </c>
      <c r="D600" s="45">
        <v>211</v>
      </c>
      <c r="E600" s="45">
        <v>8.1735450400000006E-3</v>
      </c>
      <c r="F600" s="45">
        <v>1.13338137E-3</v>
      </c>
      <c r="G600" s="45">
        <v>2.17658391E-3</v>
      </c>
      <c r="H600" s="45">
        <v>4.8635792699999996E-3</v>
      </c>
    </row>
    <row r="601" spans="1:8" x14ac:dyDescent="0.35">
      <c r="A601" s="45" t="s">
        <v>239</v>
      </c>
      <c r="B601" s="45" t="s">
        <v>8</v>
      </c>
      <c r="C601" s="45" t="s">
        <v>43</v>
      </c>
      <c r="D601" s="45">
        <v>1066</v>
      </c>
      <c r="E601" s="45">
        <v>6.7599104699999999E-3</v>
      </c>
      <c r="F601" s="45">
        <v>1.18220565E-3</v>
      </c>
      <c r="G601" s="45">
        <v>1.6942661399999999E-3</v>
      </c>
      <c r="H601" s="45">
        <v>3.8834382E-3</v>
      </c>
    </row>
    <row r="602" spans="1:8" x14ac:dyDescent="0.35">
      <c r="A602" s="45" t="s">
        <v>239</v>
      </c>
      <c r="B602" s="45" t="s">
        <v>10</v>
      </c>
      <c r="C602" s="45" t="s">
        <v>43</v>
      </c>
      <c r="D602" s="45">
        <v>370</v>
      </c>
      <c r="E602" s="45">
        <v>6.2615425599999996E-3</v>
      </c>
      <c r="F602" s="45">
        <v>1.0827074599999999E-3</v>
      </c>
      <c r="G602" s="45">
        <v>1.5176424E-3</v>
      </c>
      <c r="H602" s="45">
        <v>3.6611921999999998E-3</v>
      </c>
    </row>
    <row r="603" spans="1:8" x14ac:dyDescent="0.35">
      <c r="A603" s="45" t="s">
        <v>239</v>
      </c>
      <c r="B603" s="45" t="s">
        <v>11</v>
      </c>
      <c r="C603" s="45" t="s">
        <v>43</v>
      </c>
      <c r="D603" s="45">
        <v>217</v>
      </c>
      <c r="E603" s="45">
        <v>6.4174238200000004E-3</v>
      </c>
      <c r="F603" s="45">
        <v>1.26141383E-3</v>
      </c>
      <c r="G603" s="45">
        <v>1.5053761100000001E-3</v>
      </c>
      <c r="H603" s="45">
        <v>3.65063342E-3</v>
      </c>
    </row>
    <row r="604" spans="1:8" x14ac:dyDescent="0.35">
      <c r="A604" s="45" t="s">
        <v>239</v>
      </c>
      <c r="B604" s="45" t="s">
        <v>12</v>
      </c>
      <c r="C604" s="45" t="s">
        <v>43</v>
      </c>
      <c r="D604" s="45">
        <v>81</v>
      </c>
      <c r="E604" s="45">
        <v>7.84464996E-3</v>
      </c>
      <c r="F604" s="45">
        <v>1.5324929099999999E-3</v>
      </c>
      <c r="G604" s="45">
        <v>1.9848820199999998E-3</v>
      </c>
      <c r="H604" s="45">
        <v>4.3272745600000002E-3</v>
      </c>
    </row>
    <row r="605" spans="1:8" x14ac:dyDescent="0.35">
      <c r="A605" s="45" t="s">
        <v>239</v>
      </c>
      <c r="B605" s="45" t="s">
        <v>13</v>
      </c>
      <c r="C605" s="45" t="s">
        <v>43</v>
      </c>
      <c r="D605" s="45">
        <v>398</v>
      </c>
      <c r="E605" s="45">
        <v>7.1891864400000002E-3</v>
      </c>
      <c r="F605" s="45">
        <v>1.16022798E-3</v>
      </c>
      <c r="G605" s="45">
        <v>1.9023064299999999E-3</v>
      </c>
      <c r="H605" s="45">
        <v>4.1266515599999998E-3</v>
      </c>
    </row>
    <row r="606" spans="1:8" x14ac:dyDescent="0.35">
      <c r="A606" s="45" t="s">
        <v>239</v>
      </c>
      <c r="B606" s="45" t="s">
        <v>8</v>
      </c>
      <c r="C606" s="45" t="s">
        <v>44</v>
      </c>
      <c r="D606" s="45">
        <v>469</v>
      </c>
      <c r="E606" s="45">
        <v>6.9539452900000001E-3</v>
      </c>
      <c r="F606" s="45">
        <v>6.0772501999999996E-4</v>
      </c>
      <c r="G606" s="45">
        <v>1.8857100999999999E-3</v>
      </c>
      <c r="H606" s="45">
        <v>4.4605097100000003E-3</v>
      </c>
    </row>
    <row r="607" spans="1:8" x14ac:dyDescent="0.35">
      <c r="A607" s="45" t="s">
        <v>239</v>
      </c>
      <c r="B607" s="45" t="s">
        <v>10</v>
      </c>
      <c r="C607" s="45" t="s">
        <v>44</v>
      </c>
      <c r="D607" s="45">
        <v>174</v>
      </c>
      <c r="E607" s="45">
        <v>6.47170312E-3</v>
      </c>
      <c r="F607" s="45">
        <v>5.6120930000000001E-4</v>
      </c>
      <c r="G607" s="45">
        <v>1.7065770100000001E-3</v>
      </c>
      <c r="H607" s="45">
        <v>4.2039163299999998E-3</v>
      </c>
    </row>
    <row r="608" spans="1:8" x14ac:dyDescent="0.35">
      <c r="A608" s="45" t="s">
        <v>239</v>
      </c>
      <c r="B608" s="45" t="s">
        <v>11</v>
      </c>
      <c r="C608" s="45" t="s">
        <v>44</v>
      </c>
      <c r="D608" s="45">
        <v>144</v>
      </c>
      <c r="E608" s="45">
        <v>6.6474566800000003E-3</v>
      </c>
      <c r="F608" s="45">
        <v>6.0956767999999998E-4</v>
      </c>
      <c r="G608" s="45">
        <v>1.9852749999999999E-3</v>
      </c>
      <c r="H608" s="45">
        <v>4.0526135800000003E-3</v>
      </c>
    </row>
    <row r="609" spans="1:8" x14ac:dyDescent="0.35">
      <c r="A609" s="45" t="s">
        <v>239</v>
      </c>
      <c r="B609" s="45" t="s">
        <v>12</v>
      </c>
      <c r="C609" s="45" t="s">
        <v>44</v>
      </c>
      <c r="D609" s="45">
        <v>34</v>
      </c>
      <c r="E609" s="45">
        <v>8.5004763000000004E-3</v>
      </c>
      <c r="F609" s="45">
        <v>7.9929171999999998E-4</v>
      </c>
      <c r="G609" s="45">
        <v>1.9287852E-3</v>
      </c>
      <c r="H609" s="45">
        <v>5.7723989900000001E-3</v>
      </c>
    </row>
    <row r="610" spans="1:8" x14ac:dyDescent="0.35">
      <c r="A610" s="45" t="s">
        <v>239</v>
      </c>
      <c r="B610" s="45" t="s">
        <v>13</v>
      </c>
      <c r="C610" s="45" t="s">
        <v>44</v>
      </c>
      <c r="D610" s="45">
        <v>117</v>
      </c>
      <c r="E610" s="45">
        <v>7.5989234399999996E-3</v>
      </c>
      <c r="F610" s="45">
        <v>6.1896540999999995E-4</v>
      </c>
      <c r="G610" s="45">
        <v>2.01705418E-3</v>
      </c>
      <c r="H610" s="45">
        <v>4.9629033599999997E-3</v>
      </c>
    </row>
    <row r="611" spans="1:8" x14ac:dyDescent="0.35">
      <c r="A611" s="45" t="s">
        <v>239</v>
      </c>
      <c r="B611" s="45" t="s">
        <v>8</v>
      </c>
      <c r="C611" s="45" t="s">
        <v>45</v>
      </c>
      <c r="D611" s="45">
        <v>1543</v>
      </c>
      <c r="E611" s="45">
        <v>5.3239613199999999E-3</v>
      </c>
      <c r="F611" s="45">
        <v>6.2592987999999996E-4</v>
      </c>
      <c r="G611" s="45">
        <v>1.17224418E-3</v>
      </c>
      <c r="H611" s="45">
        <v>3.5257867599999999E-3</v>
      </c>
    </row>
    <row r="612" spans="1:8" x14ac:dyDescent="0.35">
      <c r="A612" s="45" t="s">
        <v>239</v>
      </c>
      <c r="B612" s="45" t="s">
        <v>10</v>
      </c>
      <c r="C612" s="45" t="s">
        <v>45</v>
      </c>
      <c r="D612" s="45">
        <v>698</v>
      </c>
      <c r="E612" s="45">
        <v>4.81766664E-3</v>
      </c>
      <c r="F612" s="45">
        <v>5.6228750999999999E-4</v>
      </c>
      <c r="G612" s="45">
        <v>1.0231445899999999E-3</v>
      </c>
      <c r="H612" s="45">
        <v>3.2322340499999999E-3</v>
      </c>
    </row>
    <row r="613" spans="1:8" x14ac:dyDescent="0.35">
      <c r="A613" s="45" t="s">
        <v>239</v>
      </c>
      <c r="B613" s="45" t="s">
        <v>11</v>
      </c>
      <c r="C613" s="45" t="s">
        <v>45</v>
      </c>
      <c r="D613" s="45">
        <v>354</v>
      </c>
      <c r="E613" s="45">
        <v>5.2432514899999998E-3</v>
      </c>
      <c r="F613" s="45">
        <v>6.3193113999999995E-4</v>
      </c>
      <c r="G613" s="45">
        <v>1.2036053899999999E-3</v>
      </c>
      <c r="H613" s="45">
        <v>3.4077144899999998E-3</v>
      </c>
    </row>
    <row r="614" spans="1:8" x14ac:dyDescent="0.35">
      <c r="A614" s="45" t="s">
        <v>239</v>
      </c>
      <c r="B614" s="45" t="s">
        <v>12</v>
      </c>
      <c r="C614" s="45" t="s">
        <v>45</v>
      </c>
      <c r="D614" s="45">
        <v>86</v>
      </c>
      <c r="E614" s="45">
        <v>7.1426838499999996E-3</v>
      </c>
      <c r="F614" s="45">
        <v>8.5082878000000001E-4</v>
      </c>
      <c r="G614" s="45">
        <v>1.35403185E-3</v>
      </c>
      <c r="H614" s="45">
        <v>4.9378227700000001E-3</v>
      </c>
    </row>
    <row r="615" spans="1:8" x14ac:dyDescent="0.35">
      <c r="A615" s="45" t="s">
        <v>239</v>
      </c>
      <c r="B615" s="45" t="s">
        <v>13</v>
      </c>
      <c r="C615" s="45" t="s">
        <v>45</v>
      </c>
      <c r="D615" s="45">
        <v>405</v>
      </c>
      <c r="E615" s="45">
        <v>5.8808868300000003E-3</v>
      </c>
      <c r="F615" s="45">
        <v>6.8261291999999999E-4</v>
      </c>
      <c r="G615" s="45">
        <v>1.3631970400000001E-3</v>
      </c>
      <c r="H615" s="45">
        <v>3.8350763300000002E-3</v>
      </c>
    </row>
    <row r="616" spans="1:8" x14ac:dyDescent="0.35">
      <c r="A616" s="45" t="s">
        <v>239</v>
      </c>
      <c r="B616" s="45" t="s">
        <v>8</v>
      </c>
      <c r="C616" s="45" t="s">
        <v>46</v>
      </c>
      <c r="D616" s="45">
        <v>858</v>
      </c>
      <c r="E616" s="45">
        <v>6.8245216899999999E-3</v>
      </c>
      <c r="F616" s="45">
        <v>7.0269983999999999E-4</v>
      </c>
      <c r="G616" s="45">
        <v>2.3235153499999999E-3</v>
      </c>
      <c r="H616" s="45">
        <v>3.7983060199999999E-3</v>
      </c>
    </row>
    <row r="617" spans="1:8" x14ac:dyDescent="0.35">
      <c r="A617" s="45" t="s">
        <v>239</v>
      </c>
      <c r="B617" s="45" t="s">
        <v>10</v>
      </c>
      <c r="C617" s="45" t="s">
        <v>46</v>
      </c>
      <c r="D617" s="45">
        <v>315</v>
      </c>
      <c r="E617" s="45">
        <v>6.3802540200000001E-3</v>
      </c>
      <c r="F617" s="45">
        <v>5.8906503000000004E-4</v>
      </c>
      <c r="G617" s="45">
        <v>2.1782037500000001E-3</v>
      </c>
      <c r="H617" s="45">
        <v>3.61298478E-3</v>
      </c>
    </row>
    <row r="618" spans="1:8" x14ac:dyDescent="0.35">
      <c r="A618" s="45" t="s">
        <v>239</v>
      </c>
      <c r="B618" s="45" t="s">
        <v>11</v>
      </c>
      <c r="C618" s="45" t="s">
        <v>46</v>
      </c>
      <c r="D618" s="45">
        <v>208</v>
      </c>
      <c r="E618" s="45">
        <v>6.2687519899999999E-3</v>
      </c>
      <c r="F618" s="45">
        <v>8.4841276999999995E-4</v>
      </c>
      <c r="G618" s="45">
        <v>2.165854E-3</v>
      </c>
      <c r="H618" s="45">
        <v>3.2544847199999999E-3</v>
      </c>
    </row>
    <row r="619" spans="1:8" x14ac:dyDescent="0.35">
      <c r="A619" s="45" t="s">
        <v>239</v>
      </c>
      <c r="B619" s="45" t="s">
        <v>12</v>
      </c>
      <c r="C619" s="45" t="s">
        <v>46</v>
      </c>
      <c r="D619" s="45">
        <v>82</v>
      </c>
      <c r="E619" s="45">
        <v>7.8033252299999998E-3</v>
      </c>
      <c r="F619" s="45">
        <v>8.9275605999999995E-4</v>
      </c>
      <c r="G619" s="45">
        <v>2.6487689399999998E-3</v>
      </c>
      <c r="H619" s="45">
        <v>4.26179969E-3</v>
      </c>
    </row>
    <row r="620" spans="1:8" x14ac:dyDescent="0.35">
      <c r="A620" s="45" t="s">
        <v>239</v>
      </c>
      <c r="B620" s="45" t="s">
        <v>13</v>
      </c>
      <c r="C620" s="45" t="s">
        <v>46</v>
      </c>
      <c r="D620" s="45">
        <v>253</v>
      </c>
      <c r="E620" s="45">
        <v>7.5173379900000002E-3</v>
      </c>
      <c r="F620" s="45">
        <v>6.6278704999999999E-4</v>
      </c>
      <c r="G620" s="45">
        <v>2.5286375700000001E-3</v>
      </c>
      <c r="H620" s="45">
        <v>4.3259128900000002E-3</v>
      </c>
    </row>
    <row r="621" spans="1:8" x14ac:dyDescent="0.35">
      <c r="A621" s="45" t="s">
        <v>239</v>
      </c>
      <c r="B621" s="45" t="s">
        <v>8</v>
      </c>
      <c r="C621" s="45" t="s">
        <v>47</v>
      </c>
      <c r="D621" s="45">
        <v>553</v>
      </c>
      <c r="E621" s="45">
        <v>5.9744405099999998E-3</v>
      </c>
      <c r="F621" s="45">
        <v>2.8309363999999999E-4</v>
      </c>
      <c r="G621" s="45">
        <v>1.6965748400000001E-3</v>
      </c>
      <c r="H621" s="45">
        <v>3.9883252799999998E-3</v>
      </c>
    </row>
    <row r="622" spans="1:8" x14ac:dyDescent="0.35">
      <c r="A622" s="45" t="s">
        <v>239</v>
      </c>
      <c r="B622" s="45" t="s">
        <v>10</v>
      </c>
      <c r="C622" s="45" t="s">
        <v>47</v>
      </c>
      <c r="D622" s="45">
        <v>208</v>
      </c>
      <c r="E622" s="45">
        <v>5.4993542600000004E-3</v>
      </c>
      <c r="F622" s="45">
        <v>2.3671181000000001E-4</v>
      </c>
      <c r="G622" s="45">
        <v>1.5962203899999999E-3</v>
      </c>
      <c r="H622" s="45">
        <v>3.6599112200000001E-3</v>
      </c>
    </row>
    <row r="623" spans="1:8" x14ac:dyDescent="0.35">
      <c r="A623" s="45" t="s">
        <v>239</v>
      </c>
      <c r="B623" s="45" t="s">
        <v>11</v>
      </c>
      <c r="C623" s="45" t="s">
        <v>47</v>
      </c>
      <c r="D623" s="45">
        <v>139</v>
      </c>
      <c r="E623" s="45">
        <v>5.4578001599999999E-3</v>
      </c>
      <c r="F623" s="45">
        <v>3.0242448000000001E-4</v>
      </c>
      <c r="G623" s="45">
        <v>1.5068776E-3</v>
      </c>
      <c r="H623" s="45">
        <v>3.64258572E-3</v>
      </c>
    </row>
    <row r="624" spans="1:8" x14ac:dyDescent="0.35">
      <c r="A624" s="45" t="s">
        <v>239</v>
      </c>
      <c r="B624" s="45" t="s">
        <v>12</v>
      </c>
      <c r="C624" s="45" t="s">
        <v>47</v>
      </c>
      <c r="D624" s="45">
        <v>58</v>
      </c>
      <c r="E624" s="45">
        <v>7.0617813799999998E-3</v>
      </c>
      <c r="F624" s="45">
        <v>3.9272009000000001E-4</v>
      </c>
      <c r="G624" s="45">
        <v>2.2024662300000001E-3</v>
      </c>
      <c r="H624" s="45">
        <v>4.4596102899999998E-3</v>
      </c>
    </row>
    <row r="625" spans="1:8" x14ac:dyDescent="0.35">
      <c r="A625" s="45" t="s">
        <v>239</v>
      </c>
      <c r="B625" s="45" t="s">
        <v>13</v>
      </c>
      <c r="C625" s="45" t="s">
        <v>47</v>
      </c>
      <c r="D625" s="45">
        <v>148</v>
      </c>
      <c r="E625" s="45">
        <v>6.7012322600000004E-3</v>
      </c>
      <c r="F625" s="45">
        <v>2.8716190000000001E-4</v>
      </c>
      <c r="G625" s="45">
        <v>1.8175203999999999E-3</v>
      </c>
      <c r="H625" s="45">
        <v>4.5899022499999997E-3</v>
      </c>
    </row>
    <row r="626" spans="1:8" x14ac:dyDescent="0.35">
      <c r="A626" s="45" t="s">
        <v>239</v>
      </c>
      <c r="B626" s="45" t="s">
        <v>8</v>
      </c>
      <c r="C626" s="45" t="s">
        <v>48</v>
      </c>
      <c r="D626" s="45">
        <v>1959</v>
      </c>
      <c r="E626" s="45">
        <v>5.4406830699999997E-3</v>
      </c>
      <c r="F626" s="45">
        <v>8.9651490000000004E-4</v>
      </c>
      <c r="G626" s="45">
        <v>8.2561112000000003E-4</v>
      </c>
      <c r="H626" s="45">
        <v>3.71855656E-3</v>
      </c>
    </row>
    <row r="627" spans="1:8" x14ac:dyDescent="0.35">
      <c r="A627" s="45" t="s">
        <v>239</v>
      </c>
      <c r="B627" s="45" t="s">
        <v>10</v>
      </c>
      <c r="C627" s="45" t="s">
        <v>48</v>
      </c>
      <c r="D627" s="45">
        <v>736</v>
      </c>
      <c r="E627" s="45">
        <v>5.0533096899999996E-3</v>
      </c>
      <c r="F627" s="45">
        <v>8.1090833000000003E-4</v>
      </c>
      <c r="G627" s="45">
        <v>6.9563934000000001E-4</v>
      </c>
      <c r="H627" s="45">
        <v>3.5467615399999998E-3</v>
      </c>
    </row>
    <row r="628" spans="1:8" x14ac:dyDescent="0.35">
      <c r="A628" s="45" t="s">
        <v>239</v>
      </c>
      <c r="B628" s="45" t="s">
        <v>11</v>
      </c>
      <c r="C628" s="45" t="s">
        <v>48</v>
      </c>
      <c r="D628" s="45">
        <v>448</v>
      </c>
      <c r="E628" s="45">
        <v>5.3645572499999997E-3</v>
      </c>
      <c r="F628" s="45">
        <v>9.5661765999999996E-4</v>
      </c>
      <c r="G628" s="45">
        <v>7.8122390999999999E-4</v>
      </c>
      <c r="H628" s="45">
        <v>3.6267152E-3</v>
      </c>
    </row>
    <row r="629" spans="1:8" x14ac:dyDescent="0.35">
      <c r="A629" s="45" t="s">
        <v>239</v>
      </c>
      <c r="B629" s="45" t="s">
        <v>12</v>
      </c>
      <c r="C629" s="45" t="s">
        <v>48</v>
      </c>
      <c r="D629" s="45">
        <v>158</v>
      </c>
      <c r="E629" s="45">
        <v>6.1894189899999999E-3</v>
      </c>
      <c r="F629" s="45">
        <v>1.0508963799999999E-3</v>
      </c>
      <c r="G629" s="45">
        <v>8.2893788000000003E-4</v>
      </c>
      <c r="H629" s="45">
        <v>4.3095842799999997E-3</v>
      </c>
    </row>
    <row r="630" spans="1:8" x14ac:dyDescent="0.35">
      <c r="A630" s="45" t="s">
        <v>239</v>
      </c>
      <c r="B630" s="45" t="s">
        <v>13</v>
      </c>
      <c r="C630" s="45" t="s">
        <v>48</v>
      </c>
      <c r="D630" s="45">
        <v>617</v>
      </c>
      <c r="E630" s="45">
        <v>5.7663085000000001E-3</v>
      </c>
      <c r="F630" s="45">
        <v>9.1545837E-4</v>
      </c>
      <c r="G630" s="45">
        <v>1.0120277799999999E-3</v>
      </c>
      <c r="H630" s="45">
        <v>3.8388218700000001E-3</v>
      </c>
    </row>
    <row r="631" spans="1:8" x14ac:dyDescent="0.35">
      <c r="A631" s="45" t="s">
        <v>239</v>
      </c>
      <c r="B631" s="45" t="s">
        <v>8</v>
      </c>
      <c r="C631" s="45" t="s">
        <v>49</v>
      </c>
      <c r="D631" s="45">
        <v>1413</v>
      </c>
      <c r="E631" s="45">
        <v>6.1233566100000001E-3</v>
      </c>
      <c r="F631" s="45">
        <v>6.5179295999999996E-4</v>
      </c>
      <c r="G631" s="45">
        <v>1.5292601300000001E-3</v>
      </c>
      <c r="H631" s="45">
        <v>3.9422948499999999E-3</v>
      </c>
    </row>
    <row r="632" spans="1:8" x14ac:dyDescent="0.35">
      <c r="A632" s="45" t="s">
        <v>239</v>
      </c>
      <c r="B632" s="45" t="s">
        <v>10</v>
      </c>
      <c r="C632" s="45" t="s">
        <v>49</v>
      </c>
      <c r="D632" s="45">
        <v>625</v>
      </c>
      <c r="E632" s="45">
        <v>5.5930738399999997E-3</v>
      </c>
      <c r="F632" s="45">
        <v>5.3796273000000002E-4</v>
      </c>
      <c r="G632" s="45">
        <v>1.4171664199999999E-3</v>
      </c>
      <c r="H632" s="45">
        <v>3.6379257E-3</v>
      </c>
    </row>
    <row r="633" spans="1:8" x14ac:dyDescent="0.35">
      <c r="A633" s="45" t="s">
        <v>239</v>
      </c>
      <c r="B633" s="45" t="s">
        <v>11</v>
      </c>
      <c r="C633" s="45" t="s">
        <v>49</v>
      </c>
      <c r="D633" s="45">
        <v>346</v>
      </c>
      <c r="E633" s="45">
        <v>6.098366E-3</v>
      </c>
      <c r="F633" s="45">
        <v>6.8079613999999999E-4</v>
      </c>
      <c r="G633" s="45">
        <v>1.5087104400000001E-3</v>
      </c>
      <c r="H633" s="45">
        <v>3.90885895E-3</v>
      </c>
    </row>
    <row r="634" spans="1:8" x14ac:dyDescent="0.35">
      <c r="A634" s="45" t="s">
        <v>239</v>
      </c>
      <c r="B634" s="45" t="s">
        <v>12</v>
      </c>
      <c r="C634" s="45" t="s">
        <v>49</v>
      </c>
      <c r="D634" s="45">
        <v>84</v>
      </c>
      <c r="E634" s="45">
        <v>6.8058308799999996E-3</v>
      </c>
      <c r="F634" s="45">
        <v>9.0952910999999995E-4</v>
      </c>
      <c r="G634" s="45">
        <v>1.84730464E-3</v>
      </c>
      <c r="H634" s="45">
        <v>4.04899666E-3</v>
      </c>
    </row>
    <row r="635" spans="1:8" x14ac:dyDescent="0.35">
      <c r="A635" s="45" t="s">
        <v>239</v>
      </c>
      <c r="B635" s="45" t="s">
        <v>13</v>
      </c>
      <c r="C635" s="45" t="s">
        <v>49</v>
      </c>
      <c r="D635" s="45">
        <v>358</v>
      </c>
      <c r="E635" s="45">
        <v>6.9131489299999998E-3</v>
      </c>
      <c r="F635" s="45">
        <v>7.6201351999999995E-4</v>
      </c>
      <c r="G635" s="45">
        <v>1.67019038E-3</v>
      </c>
      <c r="H635" s="45">
        <v>4.4809445600000001E-3</v>
      </c>
    </row>
    <row r="636" spans="1:8" x14ac:dyDescent="0.35">
      <c r="A636" s="45" t="s">
        <v>239</v>
      </c>
      <c r="B636" s="45" t="s">
        <v>8</v>
      </c>
      <c r="C636" s="45" t="s">
        <v>50</v>
      </c>
      <c r="D636" s="45">
        <v>746</v>
      </c>
      <c r="E636" s="45">
        <v>7.0872893700000003E-3</v>
      </c>
      <c r="F636" s="45">
        <v>7.7526102999999995E-4</v>
      </c>
      <c r="G636" s="45">
        <v>2.4747571100000002E-3</v>
      </c>
      <c r="H636" s="45">
        <v>3.8372707699999998E-3</v>
      </c>
    </row>
    <row r="637" spans="1:8" x14ac:dyDescent="0.35">
      <c r="A637" s="45" t="s">
        <v>239</v>
      </c>
      <c r="B637" s="45" t="s">
        <v>10</v>
      </c>
      <c r="C637" s="45" t="s">
        <v>50</v>
      </c>
      <c r="D637" s="45">
        <v>278</v>
      </c>
      <c r="E637" s="45">
        <v>6.5702435500000003E-3</v>
      </c>
      <c r="F637" s="45">
        <v>6.6834008000000002E-4</v>
      </c>
      <c r="G637" s="45">
        <v>2.3410435899999999E-3</v>
      </c>
      <c r="H637" s="45">
        <v>3.56085943E-3</v>
      </c>
    </row>
    <row r="638" spans="1:8" x14ac:dyDescent="0.35">
      <c r="A638" s="45" t="s">
        <v>239</v>
      </c>
      <c r="B638" s="45" t="s">
        <v>11</v>
      </c>
      <c r="C638" s="45" t="s">
        <v>50</v>
      </c>
      <c r="D638" s="45">
        <v>178</v>
      </c>
      <c r="E638" s="45">
        <v>6.6139978899999998E-3</v>
      </c>
      <c r="F638" s="45">
        <v>8.2039353000000004E-4</v>
      </c>
      <c r="G638" s="45">
        <v>2.2721595400000002E-3</v>
      </c>
      <c r="H638" s="45">
        <v>3.5214443199999999E-3</v>
      </c>
    </row>
    <row r="639" spans="1:8" x14ac:dyDescent="0.35">
      <c r="A639" s="45" t="s">
        <v>239</v>
      </c>
      <c r="B639" s="45" t="s">
        <v>12</v>
      </c>
      <c r="C639" s="45" t="s">
        <v>50</v>
      </c>
      <c r="D639" s="45">
        <v>55</v>
      </c>
      <c r="E639" s="45">
        <v>9.1494105199999998E-3</v>
      </c>
      <c r="F639" s="45">
        <v>1.2497893200000001E-3</v>
      </c>
      <c r="G639" s="45">
        <v>2.9168768600000001E-3</v>
      </c>
      <c r="H639" s="45">
        <v>4.9827438700000004E-3</v>
      </c>
    </row>
    <row r="640" spans="1:8" x14ac:dyDescent="0.35">
      <c r="A640" s="45" t="s">
        <v>239</v>
      </c>
      <c r="B640" s="45" t="s">
        <v>13</v>
      </c>
      <c r="C640" s="45" t="s">
        <v>50</v>
      </c>
      <c r="D640" s="45">
        <v>235</v>
      </c>
      <c r="E640" s="45">
        <v>7.5748126000000004E-3</v>
      </c>
      <c r="F640" s="45">
        <v>7.5650094000000005E-4</v>
      </c>
      <c r="G640" s="45">
        <v>2.6829193999999999E-3</v>
      </c>
      <c r="H640" s="45">
        <v>4.1353917999999998E-3</v>
      </c>
    </row>
    <row r="641" spans="1:8" x14ac:dyDescent="0.35">
      <c r="A641" s="45" t="s">
        <v>239</v>
      </c>
      <c r="B641" s="45" t="s">
        <v>8</v>
      </c>
      <c r="C641" s="45" t="s">
        <v>51</v>
      </c>
      <c r="D641" s="45">
        <v>1220</v>
      </c>
      <c r="E641" s="45">
        <v>5.9456775099999996E-3</v>
      </c>
      <c r="F641" s="45">
        <v>8.7530333999999996E-4</v>
      </c>
      <c r="G641" s="45">
        <v>9.1113553999999999E-4</v>
      </c>
      <c r="H641" s="45">
        <v>4.1592381400000003E-3</v>
      </c>
    </row>
    <row r="642" spans="1:8" x14ac:dyDescent="0.35">
      <c r="A642" s="45" t="s">
        <v>239</v>
      </c>
      <c r="B642" s="45" t="s">
        <v>10</v>
      </c>
      <c r="C642" s="45" t="s">
        <v>51</v>
      </c>
      <c r="D642" s="45">
        <v>550</v>
      </c>
      <c r="E642" s="45">
        <v>5.6352270200000004E-3</v>
      </c>
      <c r="F642" s="45">
        <v>7.9791642999999998E-4</v>
      </c>
      <c r="G642" s="45">
        <v>9.0039959E-4</v>
      </c>
      <c r="H642" s="45">
        <v>3.9369105299999997E-3</v>
      </c>
    </row>
    <row r="643" spans="1:8" x14ac:dyDescent="0.35">
      <c r="A643" s="45" t="s">
        <v>239</v>
      </c>
      <c r="B643" s="45" t="s">
        <v>11</v>
      </c>
      <c r="C643" s="45" t="s">
        <v>51</v>
      </c>
      <c r="D643" s="45">
        <v>289</v>
      </c>
      <c r="E643" s="45">
        <v>5.8417833799999999E-3</v>
      </c>
      <c r="F643" s="45">
        <v>9.1795598999999998E-4</v>
      </c>
      <c r="G643" s="45">
        <v>8.7522406000000005E-4</v>
      </c>
      <c r="H643" s="45">
        <v>4.0486028600000001E-3</v>
      </c>
    </row>
    <row r="644" spans="1:8" x14ac:dyDescent="0.35">
      <c r="A644" s="45" t="s">
        <v>239</v>
      </c>
      <c r="B644" s="45" t="s">
        <v>12</v>
      </c>
      <c r="C644" s="45" t="s">
        <v>51</v>
      </c>
      <c r="D644" s="45">
        <v>68</v>
      </c>
      <c r="E644" s="45">
        <v>6.81406571E-3</v>
      </c>
      <c r="F644" s="45">
        <v>1.0031996300000001E-3</v>
      </c>
      <c r="G644" s="45">
        <v>1.1218339100000001E-3</v>
      </c>
      <c r="H644" s="45">
        <v>4.6890316E-3</v>
      </c>
    </row>
    <row r="645" spans="1:8" x14ac:dyDescent="0.35">
      <c r="A645" s="45" t="s">
        <v>239</v>
      </c>
      <c r="B645" s="45" t="s">
        <v>13</v>
      </c>
      <c r="C645" s="45" t="s">
        <v>51</v>
      </c>
      <c r="D645" s="45">
        <v>313</v>
      </c>
      <c r="E645" s="45">
        <v>6.3984659199999997E-3</v>
      </c>
      <c r="F645" s="45">
        <v>9.4411880999999999E-4</v>
      </c>
      <c r="G645" s="45">
        <v>9.1738382E-4</v>
      </c>
      <c r="H645" s="45">
        <v>4.5369628299999996E-3</v>
      </c>
    </row>
    <row r="646" spans="1:8" x14ac:dyDescent="0.35">
      <c r="A646" s="45" t="s">
        <v>239</v>
      </c>
      <c r="B646" s="45" t="s">
        <v>8</v>
      </c>
      <c r="C646" s="45" t="s">
        <v>52</v>
      </c>
      <c r="D646" s="45">
        <v>1677</v>
      </c>
      <c r="E646" s="45">
        <v>3.9157498900000004E-3</v>
      </c>
      <c r="F646" s="45">
        <v>3.5786434E-4</v>
      </c>
      <c r="G646" s="45">
        <v>7.4797343999999995E-4</v>
      </c>
      <c r="H646" s="45">
        <v>2.8099116400000001E-3</v>
      </c>
    </row>
    <row r="647" spans="1:8" x14ac:dyDescent="0.35">
      <c r="A647" s="45" t="s">
        <v>239</v>
      </c>
      <c r="B647" s="45" t="s">
        <v>10</v>
      </c>
      <c r="C647" s="45" t="s">
        <v>52</v>
      </c>
      <c r="D647" s="45">
        <v>691</v>
      </c>
      <c r="E647" s="45">
        <v>3.6266713799999999E-3</v>
      </c>
      <c r="F647" s="45">
        <v>3.0891532000000001E-4</v>
      </c>
      <c r="G647" s="45">
        <v>6.6898458000000003E-4</v>
      </c>
      <c r="H647" s="45">
        <v>2.6487709999999999E-3</v>
      </c>
    </row>
    <row r="648" spans="1:8" x14ac:dyDescent="0.35">
      <c r="A648" s="45" t="s">
        <v>239</v>
      </c>
      <c r="B648" s="45" t="s">
        <v>11</v>
      </c>
      <c r="C648" s="45" t="s">
        <v>52</v>
      </c>
      <c r="D648" s="45">
        <v>398</v>
      </c>
      <c r="E648" s="45">
        <v>3.8803971199999998E-3</v>
      </c>
      <c r="F648" s="45">
        <v>3.4024266E-4</v>
      </c>
      <c r="G648" s="45">
        <v>7.2864299E-4</v>
      </c>
      <c r="H648" s="45">
        <v>2.81151101E-3</v>
      </c>
    </row>
    <row r="649" spans="1:8" x14ac:dyDescent="0.35">
      <c r="A649" s="45" t="s">
        <v>239</v>
      </c>
      <c r="B649" s="45" t="s">
        <v>12</v>
      </c>
      <c r="C649" s="45" t="s">
        <v>52</v>
      </c>
      <c r="D649" s="45">
        <v>114</v>
      </c>
      <c r="E649" s="45">
        <v>4.7011043900000004E-3</v>
      </c>
      <c r="F649" s="45">
        <v>4.8946128000000003E-4</v>
      </c>
      <c r="G649" s="45">
        <v>8.1475367999999998E-4</v>
      </c>
      <c r="H649" s="45">
        <v>3.3968889699999998E-3</v>
      </c>
    </row>
    <row r="650" spans="1:8" x14ac:dyDescent="0.35">
      <c r="A650" s="45" t="s">
        <v>239</v>
      </c>
      <c r="B650" s="45" t="s">
        <v>13</v>
      </c>
      <c r="C650" s="45" t="s">
        <v>52</v>
      </c>
      <c r="D650" s="45">
        <v>474</v>
      </c>
      <c r="E650" s="45">
        <v>4.1779719099999998E-3</v>
      </c>
      <c r="F650" s="45">
        <v>4.1236887000000003E-4</v>
      </c>
      <c r="G650" s="45">
        <v>8.6329386000000004E-4</v>
      </c>
      <c r="H650" s="45">
        <v>2.9023087199999999E-3</v>
      </c>
    </row>
    <row r="651" spans="1:8" x14ac:dyDescent="0.35">
      <c r="A651" s="45" t="s">
        <v>239</v>
      </c>
      <c r="B651" s="45" t="s">
        <v>8</v>
      </c>
      <c r="C651" s="45" t="s">
        <v>53</v>
      </c>
      <c r="D651" s="45">
        <v>636</v>
      </c>
      <c r="E651" s="45">
        <v>6.7773480599999996E-3</v>
      </c>
      <c r="F651" s="45">
        <v>2.9555720999999998E-4</v>
      </c>
      <c r="G651" s="45">
        <v>1.77749365E-3</v>
      </c>
      <c r="H651" s="45">
        <v>4.7042967299999999E-3</v>
      </c>
    </row>
    <row r="652" spans="1:8" x14ac:dyDescent="0.35">
      <c r="A652" s="45" t="s">
        <v>239</v>
      </c>
      <c r="B652" s="45" t="s">
        <v>10</v>
      </c>
      <c r="C652" s="45" t="s">
        <v>53</v>
      </c>
      <c r="D652" s="45">
        <v>175</v>
      </c>
      <c r="E652" s="45">
        <v>5.7636902300000001E-3</v>
      </c>
      <c r="F652" s="45">
        <v>1.8148124000000001E-4</v>
      </c>
      <c r="G652" s="45">
        <v>1.47890189E-3</v>
      </c>
      <c r="H652" s="45">
        <v>4.1033066400000002E-3</v>
      </c>
    </row>
    <row r="653" spans="1:8" x14ac:dyDescent="0.35">
      <c r="A653" s="45" t="s">
        <v>239</v>
      </c>
      <c r="B653" s="45" t="s">
        <v>11</v>
      </c>
      <c r="C653" s="45" t="s">
        <v>53</v>
      </c>
      <c r="D653" s="45">
        <v>128</v>
      </c>
      <c r="E653" s="45">
        <v>5.9832535299999996E-3</v>
      </c>
      <c r="F653" s="45">
        <v>2.4404997000000001E-4</v>
      </c>
      <c r="G653" s="45">
        <v>1.5494789299999999E-3</v>
      </c>
      <c r="H653" s="45">
        <v>4.1897241699999999E-3</v>
      </c>
    </row>
    <row r="654" spans="1:8" x14ac:dyDescent="0.35">
      <c r="A654" s="45" t="s">
        <v>239</v>
      </c>
      <c r="B654" s="45" t="s">
        <v>12</v>
      </c>
      <c r="C654" s="45" t="s">
        <v>53</v>
      </c>
      <c r="D654" s="45">
        <v>55</v>
      </c>
      <c r="E654" s="45">
        <v>6.7984004099999997E-3</v>
      </c>
      <c r="F654" s="45">
        <v>2.3547955E-4</v>
      </c>
      <c r="G654" s="45">
        <v>2.2552607000000001E-3</v>
      </c>
      <c r="H654" s="45">
        <v>4.3076597299999998E-3</v>
      </c>
    </row>
    <row r="655" spans="1:8" x14ac:dyDescent="0.35">
      <c r="A655" s="45" t="s">
        <v>239</v>
      </c>
      <c r="B655" s="45" t="s">
        <v>13</v>
      </c>
      <c r="C655" s="45" t="s">
        <v>53</v>
      </c>
      <c r="D655" s="45">
        <v>278</v>
      </c>
      <c r="E655" s="45">
        <v>7.7769032499999998E-3</v>
      </c>
      <c r="F655" s="45">
        <v>4.0296905E-4</v>
      </c>
      <c r="G655" s="45">
        <v>1.9759190199999999E-3</v>
      </c>
      <c r="H655" s="45">
        <v>5.3980146700000004E-3</v>
      </c>
    </row>
    <row r="656" spans="1:8" x14ac:dyDescent="0.35">
      <c r="A656" s="45" t="s">
        <v>239</v>
      </c>
      <c r="B656" s="45" t="s">
        <v>8</v>
      </c>
      <c r="C656" s="45" t="s">
        <v>54</v>
      </c>
      <c r="D656" s="45">
        <v>3914</v>
      </c>
      <c r="E656" s="45">
        <v>4.6712386900000001E-3</v>
      </c>
      <c r="F656" s="45">
        <v>9.3539725999999997E-4</v>
      </c>
      <c r="G656" s="45">
        <v>8.4124036999999997E-4</v>
      </c>
      <c r="H656" s="45">
        <v>2.8946005700000001E-3</v>
      </c>
    </row>
    <row r="657" spans="1:8" x14ac:dyDescent="0.35">
      <c r="A657" s="45" t="s">
        <v>239</v>
      </c>
      <c r="B657" s="45" t="s">
        <v>10</v>
      </c>
      <c r="C657" s="45" t="s">
        <v>54</v>
      </c>
      <c r="D657" s="45">
        <v>1902</v>
      </c>
      <c r="E657" s="45">
        <v>4.4334117199999997E-3</v>
      </c>
      <c r="F657" s="45">
        <v>8.8380383999999996E-4</v>
      </c>
      <c r="G657" s="45">
        <v>7.9135120999999995E-4</v>
      </c>
      <c r="H657" s="45">
        <v>2.7582561699999999E-3</v>
      </c>
    </row>
    <row r="658" spans="1:8" x14ac:dyDescent="0.35">
      <c r="A658" s="45" t="s">
        <v>239</v>
      </c>
      <c r="B658" s="45" t="s">
        <v>11</v>
      </c>
      <c r="C658" s="45" t="s">
        <v>54</v>
      </c>
      <c r="D658" s="45">
        <v>1009</v>
      </c>
      <c r="E658" s="45">
        <v>4.7144791699999999E-3</v>
      </c>
      <c r="F658" s="45">
        <v>1.02686903E-3</v>
      </c>
      <c r="G658" s="45">
        <v>8.2428259999999995E-4</v>
      </c>
      <c r="H658" s="45">
        <v>2.86332704E-3</v>
      </c>
    </row>
    <row r="659" spans="1:8" x14ac:dyDescent="0.35">
      <c r="A659" s="45" t="s">
        <v>239</v>
      </c>
      <c r="B659" s="45" t="s">
        <v>12</v>
      </c>
      <c r="C659" s="45" t="s">
        <v>54</v>
      </c>
      <c r="D659" s="45">
        <v>144</v>
      </c>
      <c r="E659" s="45">
        <v>5.1929009699999999E-3</v>
      </c>
      <c r="F659" s="45">
        <v>1.11279874E-3</v>
      </c>
      <c r="G659" s="45">
        <v>9.1571798999999998E-4</v>
      </c>
      <c r="H659" s="45">
        <v>3.1643837399999999E-3</v>
      </c>
    </row>
    <row r="660" spans="1:8" x14ac:dyDescent="0.35">
      <c r="A660" s="45" t="s">
        <v>239</v>
      </c>
      <c r="B660" s="45" t="s">
        <v>13</v>
      </c>
      <c r="C660" s="45" t="s">
        <v>54</v>
      </c>
      <c r="D660" s="45">
        <v>859</v>
      </c>
      <c r="E660" s="45">
        <v>5.05959479E-3</v>
      </c>
      <c r="F660" s="45">
        <v>9.1245178999999998E-4</v>
      </c>
      <c r="G660" s="45">
        <v>9.5913884000000001E-4</v>
      </c>
      <c r="H660" s="45">
        <v>3.1880036799999999E-3</v>
      </c>
    </row>
    <row r="661" spans="1:8" x14ac:dyDescent="0.35">
      <c r="A661" s="45" t="s">
        <v>239</v>
      </c>
      <c r="B661" s="45" t="s">
        <v>8</v>
      </c>
      <c r="C661" s="45" t="s">
        <v>55</v>
      </c>
      <c r="D661" s="45">
        <v>1075</v>
      </c>
      <c r="E661" s="45">
        <v>6.0889317200000003E-3</v>
      </c>
      <c r="F661" s="45">
        <v>8.0259451000000003E-4</v>
      </c>
      <c r="G661" s="45">
        <v>1.8332577299999999E-3</v>
      </c>
      <c r="H661" s="45">
        <v>3.453079E-3</v>
      </c>
    </row>
    <row r="662" spans="1:8" x14ac:dyDescent="0.35">
      <c r="A662" s="45" t="s">
        <v>239</v>
      </c>
      <c r="B662" s="45" t="s">
        <v>10</v>
      </c>
      <c r="C662" s="45" t="s">
        <v>55</v>
      </c>
      <c r="D662" s="45">
        <v>498</v>
      </c>
      <c r="E662" s="45">
        <v>5.7799714999999998E-3</v>
      </c>
      <c r="F662" s="45">
        <v>7.1805717999999996E-4</v>
      </c>
      <c r="G662" s="45">
        <v>1.7660686699999999E-3</v>
      </c>
      <c r="H662" s="45">
        <v>3.2958451800000001E-3</v>
      </c>
    </row>
    <row r="663" spans="1:8" x14ac:dyDescent="0.35">
      <c r="A663" s="45" t="s">
        <v>239</v>
      </c>
      <c r="B663" s="45" t="s">
        <v>11</v>
      </c>
      <c r="C663" s="45" t="s">
        <v>55</v>
      </c>
      <c r="D663" s="45">
        <v>250</v>
      </c>
      <c r="E663" s="45">
        <v>5.6508330899999997E-3</v>
      </c>
      <c r="F663" s="45">
        <v>8.1134236000000002E-4</v>
      </c>
      <c r="G663" s="45">
        <v>1.5807868100000001E-3</v>
      </c>
      <c r="H663" s="45">
        <v>3.2587034499999999E-3</v>
      </c>
    </row>
    <row r="664" spans="1:8" x14ac:dyDescent="0.35">
      <c r="A664" s="45" t="s">
        <v>239</v>
      </c>
      <c r="B664" s="45" t="s">
        <v>12</v>
      </c>
      <c r="C664" s="45" t="s">
        <v>55</v>
      </c>
      <c r="D664" s="45">
        <v>81</v>
      </c>
      <c r="E664" s="45">
        <v>7.0334645400000001E-3</v>
      </c>
      <c r="F664" s="45">
        <v>9.8851140999999996E-4</v>
      </c>
      <c r="G664" s="45">
        <v>2.0940497800000001E-3</v>
      </c>
      <c r="H664" s="45">
        <v>3.9509028300000002E-3</v>
      </c>
    </row>
    <row r="665" spans="1:8" x14ac:dyDescent="0.35">
      <c r="A665" s="45" t="s">
        <v>239</v>
      </c>
      <c r="B665" s="45" t="s">
        <v>13</v>
      </c>
      <c r="C665" s="45" t="s">
        <v>55</v>
      </c>
      <c r="D665" s="45">
        <v>246</v>
      </c>
      <c r="E665" s="45">
        <v>6.8486052399999997E-3</v>
      </c>
      <c r="F665" s="45">
        <v>9.0362443000000002E-4</v>
      </c>
      <c r="G665" s="45">
        <v>2.1399801900000002E-3</v>
      </c>
      <c r="H665" s="45">
        <v>3.8050001200000002E-3</v>
      </c>
    </row>
    <row r="666" spans="1:8" x14ac:dyDescent="0.35">
      <c r="A666" s="45" t="s">
        <v>239</v>
      </c>
      <c r="B666" s="45" t="s">
        <v>8</v>
      </c>
      <c r="C666" s="45" t="s">
        <v>56</v>
      </c>
      <c r="D666" s="45">
        <v>3117</v>
      </c>
      <c r="E666" s="45">
        <v>5.0439752999999997E-3</v>
      </c>
      <c r="F666" s="45">
        <v>7.3858311999999997E-4</v>
      </c>
      <c r="G666" s="45">
        <v>9.6197353000000002E-4</v>
      </c>
      <c r="H666" s="45">
        <v>3.3434181700000001E-3</v>
      </c>
    </row>
    <row r="667" spans="1:8" x14ac:dyDescent="0.35">
      <c r="A667" s="45" t="s">
        <v>239</v>
      </c>
      <c r="B667" s="45" t="s">
        <v>10</v>
      </c>
      <c r="C667" s="45" t="s">
        <v>56</v>
      </c>
      <c r="D667" s="45">
        <v>1324</v>
      </c>
      <c r="E667" s="45">
        <v>4.6129850899999996E-3</v>
      </c>
      <c r="F667" s="45">
        <v>6.7057048999999999E-4</v>
      </c>
      <c r="G667" s="45">
        <v>8.8119415999999998E-4</v>
      </c>
      <c r="H667" s="45">
        <v>3.06121997E-3</v>
      </c>
    </row>
    <row r="668" spans="1:8" x14ac:dyDescent="0.35">
      <c r="A668" s="45" t="s">
        <v>239</v>
      </c>
      <c r="B668" s="45" t="s">
        <v>11</v>
      </c>
      <c r="C668" s="45" t="s">
        <v>56</v>
      </c>
      <c r="D668" s="45">
        <v>655</v>
      </c>
      <c r="E668" s="45">
        <v>4.6970064000000002E-3</v>
      </c>
      <c r="F668" s="45">
        <v>7.5443502000000005E-4</v>
      </c>
      <c r="G668" s="45">
        <v>9.1795636999999998E-4</v>
      </c>
      <c r="H668" s="45">
        <v>3.0246145400000001E-3</v>
      </c>
    </row>
    <row r="669" spans="1:8" x14ac:dyDescent="0.35">
      <c r="A669" s="45" t="s">
        <v>239</v>
      </c>
      <c r="B669" s="45" t="s">
        <v>12</v>
      </c>
      <c r="C669" s="45" t="s">
        <v>56</v>
      </c>
      <c r="D669" s="45">
        <v>165</v>
      </c>
      <c r="E669" s="45">
        <v>6.3929571099999999E-3</v>
      </c>
      <c r="F669" s="45">
        <v>1.0350727099999999E-3</v>
      </c>
      <c r="G669" s="45">
        <v>1.0070143800000001E-3</v>
      </c>
      <c r="H669" s="45">
        <v>4.3508695799999997E-3</v>
      </c>
    </row>
    <row r="670" spans="1:8" x14ac:dyDescent="0.35">
      <c r="A670" s="45" t="s">
        <v>239</v>
      </c>
      <c r="B670" s="45" t="s">
        <v>13</v>
      </c>
      <c r="C670" s="45" t="s">
        <v>56</v>
      </c>
      <c r="D670" s="45">
        <v>973</v>
      </c>
      <c r="E670" s="45">
        <v>5.6352534699999996E-3</v>
      </c>
      <c r="F670" s="45">
        <v>7.7018123000000005E-4</v>
      </c>
      <c r="G670" s="45">
        <v>1.09388656E-3</v>
      </c>
      <c r="H670" s="45">
        <v>3.7711851999999999E-3</v>
      </c>
    </row>
    <row r="671" spans="1:8" x14ac:dyDescent="0.35">
      <c r="A671" s="45" t="s">
        <v>240</v>
      </c>
      <c r="B671" s="45" t="s">
        <v>8</v>
      </c>
      <c r="C671" s="45" t="s">
        <v>9</v>
      </c>
      <c r="D671" s="45">
        <v>69272</v>
      </c>
      <c r="E671" s="45">
        <v>5.7230778100000003E-3</v>
      </c>
      <c r="F671" s="45">
        <v>8.5024860000000005E-4</v>
      </c>
      <c r="G671" s="45">
        <v>1.23496342E-3</v>
      </c>
      <c r="H671" s="45">
        <v>3.6377699000000002E-3</v>
      </c>
    </row>
    <row r="672" spans="1:8" x14ac:dyDescent="0.35">
      <c r="A672" s="45" t="s">
        <v>240</v>
      </c>
      <c r="B672" s="45" t="s">
        <v>10</v>
      </c>
      <c r="C672" s="45" t="s">
        <v>9</v>
      </c>
      <c r="D672" s="45">
        <v>31521</v>
      </c>
      <c r="E672" s="45">
        <v>5.1900519999999997E-3</v>
      </c>
      <c r="F672" s="45">
        <v>7.8236766000000003E-4</v>
      </c>
      <c r="G672" s="45">
        <v>1.0871967700000001E-3</v>
      </c>
      <c r="H672" s="45">
        <v>3.3203989600000001E-3</v>
      </c>
    </row>
    <row r="673" spans="1:8" x14ac:dyDescent="0.35">
      <c r="A673" s="45" t="s">
        <v>240</v>
      </c>
      <c r="B673" s="45" t="s">
        <v>11</v>
      </c>
      <c r="C673" s="45" t="s">
        <v>9</v>
      </c>
      <c r="D673" s="45">
        <v>16338</v>
      </c>
      <c r="E673" s="45">
        <v>5.5608868400000002E-3</v>
      </c>
      <c r="F673" s="45">
        <v>8.8402792999999998E-4</v>
      </c>
      <c r="G673" s="45">
        <v>1.2023263E-3</v>
      </c>
      <c r="H673" s="45">
        <v>3.47442657E-3</v>
      </c>
    </row>
    <row r="674" spans="1:8" x14ac:dyDescent="0.35">
      <c r="A674" s="45" t="s">
        <v>240</v>
      </c>
      <c r="B674" s="45" t="s">
        <v>12</v>
      </c>
      <c r="C674" s="45" t="s">
        <v>9</v>
      </c>
      <c r="D674" s="45">
        <v>5007</v>
      </c>
      <c r="E674" s="45">
        <v>7.1311342299999999E-3</v>
      </c>
      <c r="F674" s="45">
        <v>1.0439456399999999E-3</v>
      </c>
      <c r="G674" s="45">
        <v>1.5645293200000001E-3</v>
      </c>
      <c r="H674" s="45">
        <v>4.5225639999999998E-3</v>
      </c>
    </row>
    <row r="675" spans="1:8" x14ac:dyDescent="0.35">
      <c r="A675" s="45" t="s">
        <v>240</v>
      </c>
      <c r="B675" s="45" t="s">
        <v>13</v>
      </c>
      <c r="C675" s="45" t="s">
        <v>9</v>
      </c>
      <c r="D675" s="45">
        <v>16406</v>
      </c>
      <c r="E675" s="45">
        <v>6.4789746800000001E-3</v>
      </c>
      <c r="F675" s="45">
        <v>8.8791453000000001E-4</v>
      </c>
      <c r="G675" s="45">
        <v>1.45078941E-3</v>
      </c>
      <c r="H675" s="45">
        <v>4.1401707799999998E-3</v>
      </c>
    </row>
    <row r="676" spans="1:8" x14ac:dyDescent="0.35">
      <c r="A676" s="45" t="s">
        <v>240</v>
      </c>
      <c r="B676" s="45" t="s">
        <v>8</v>
      </c>
      <c r="C676" s="45" t="s">
        <v>14</v>
      </c>
      <c r="D676" s="45">
        <v>1290</v>
      </c>
      <c r="E676" s="45">
        <v>5.8786873100000001E-3</v>
      </c>
      <c r="F676" s="45">
        <v>1.0678561399999999E-3</v>
      </c>
      <c r="G676" s="45">
        <v>1.34434192E-3</v>
      </c>
      <c r="H676" s="45">
        <v>3.4664887800000001E-3</v>
      </c>
    </row>
    <row r="677" spans="1:8" x14ac:dyDescent="0.35">
      <c r="A677" s="45" t="s">
        <v>240</v>
      </c>
      <c r="B677" s="45" t="s">
        <v>10</v>
      </c>
      <c r="C677" s="45" t="s">
        <v>14</v>
      </c>
      <c r="D677" s="45">
        <v>490</v>
      </c>
      <c r="E677" s="45">
        <v>5.4880477599999998E-3</v>
      </c>
      <c r="F677" s="45">
        <v>9.5561674000000003E-4</v>
      </c>
      <c r="G677" s="45">
        <v>1.2428427399999999E-3</v>
      </c>
      <c r="H677" s="45">
        <v>3.2895878199999998E-3</v>
      </c>
    </row>
    <row r="678" spans="1:8" x14ac:dyDescent="0.35">
      <c r="A678" s="45" t="s">
        <v>240</v>
      </c>
      <c r="B678" s="45" t="s">
        <v>11</v>
      </c>
      <c r="C678" s="45" t="s">
        <v>14</v>
      </c>
      <c r="D678" s="45">
        <v>332</v>
      </c>
      <c r="E678" s="45">
        <v>5.7469110200000003E-3</v>
      </c>
      <c r="F678" s="45">
        <v>1.1301105000000001E-3</v>
      </c>
      <c r="G678" s="45">
        <v>1.30556926E-3</v>
      </c>
      <c r="H678" s="45">
        <v>3.31123079E-3</v>
      </c>
    </row>
    <row r="679" spans="1:8" x14ac:dyDescent="0.35">
      <c r="A679" s="45" t="s">
        <v>240</v>
      </c>
      <c r="B679" s="45" t="s">
        <v>12</v>
      </c>
      <c r="C679" s="45" t="s">
        <v>14</v>
      </c>
      <c r="D679" s="45">
        <v>80</v>
      </c>
      <c r="E679" s="45">
        <v>6.7724245199999996E-3</v>
      </c>
      <c r="F679" s="45">
        <v>1.37586782E-3</v>
      </c>
      <c r="G679" s="45">
        <v>1.52227983E-3</v>
      </c>
      <c r="H679" s="45">
        <v>3.8742763600000001E-3</v>
      </c>
    </row>
    <row r="680" spans="1:8" x14ac:dyDescent="0.35">
      <c r="A680" s="45" t="s">
        <v>240</v>
      </c>
      <c r="B680" s="45" t="s">
        <v>13</v>
      </c>
      <c r="C680" s="45" t="s">
        <v>14</v>
      </c>
      <c r="D680" s="45">
        <v>388</v>
      </c>
      <c r="E680" s="45">
        <v>6.30050208E-3</v>
      </c>
      <c r="F680" s="45">
        <v>1.0928250300000001E-3</v>
      </c>
      <c r="G680" s="45">
        <v>1.4690122500000001E-3</v>
      </c>
      <c r="H680" s="45">
        <v>3.7386643200000001E-3</v>
      </c>
    </row>
    <row r="681" spans="1:8" x14ac:dyDescent="0.35">
      <c r="A681" s="45" t="s">
        <v>240</v>
      </c>
      <c r="B681" s="45" t="s">
        <v>8</v>
      </c>
      <c r="C681" s="45" t="s">
        <v>15</v>
      </c>
      <c r="D681" s="45">
        <v>934</v>
      </c>
      <c r="E681" s="45">
        <v>5.8363691199999996E-3</v>
      </c>
      <c r="F681" s="45">
        <v>6.8496436000000001E-4</v>
      </c>
      <c r="G681" s="45">
        <v>1.77907374E-3</v>
      </c>
      <c r="H681" s="45">
        <v>3.3723305299999998E-3</v>
      </c>
    </row>
    <row r="682" spans="1:8" x14ac:dyDescent="0.35">
      <c r="A682" s="45" t="s">
        <v>240</v>
      </c>
      <c r="B682" s="45" t="s">
        <v>10</v>
      </c>
      <c r="C682" s="45" t="s">
        <v>15</v>
      </c>
      <c r="D682" s="45">
        <v>357</v>
      </c>
      <c r="E682" s="45">
        <v>5.2932744800000004E-3</v>
      </c>
      <c r="F682" s="45">
        <v>6.6620605000000004E-4</v>
      </c>
      <c r="G682" s="45">
        <v>1.6343109E-3</v>
      </c>
      <c r="H682" s="45">
        <v>2.9927570399999998E-3</v>
      </c>
    </row>
    <row r="683" spans="1:8" x14ac:dyDescent="0.35">
      <c r="A683" s="45" t="s">
        <v>240</v>
      </c>
      <c r="B683" s="45" t="s">
        <v>11</v>
      </c>
      <c r="C683" s="45" t="s">
        <v>15</v>
      </c>
      <c r="D683" s="45">
        <v>203</v>
      </c>
      <c r="E683" s="45">
        <v>5.4018425000000002E-3</v>
      </c>
      <c r="F683" s="45">
        <v>6.6194557000000005E-4</v>
      </c>
      <c r="G683" s="45">
        <v>1.7167827399999999E-3</v>
      </c>
      <c r="H683" s="45">
        <v>3.0231136799999999E-3</v>
      </c>
    </row>
    <row r="684" spans="1:8" x14ac:dyDescent="0.35">
      <c r="A684" s="45" t="s">
        <v>240</v>
      </c>
      <c r="B684" s="45" t="s">
        <v>12</v>
      </c>
      <c r="C684" s="45" t="s">
        <v>15</v>
      </c>
      <c r="D684" s="45">
        <v>110</v>
      </c>
      <c r="E684" s="45">
        <v>6.96170009E-3</v>
      </c>
      <c r="F684" s="45">
        <v>7.5631289E-4</v>
      </c>
      <c r="G684" s="45">
        <v>2.05239875E-3</v>
      </c>
      <c r="H684" s="45">
        <v>4.15298796E-3</v>
      </c>
    </row>
    <row r="685" spans="1:8" x14ac:dyDescent="0.35">
      <c r="A685" s="45" t="s">
        <v>240</v>
      </c>
      <c r="B685" s="45" t="s">
        <v>13</v>
      </c>
      <c r="C685" s="45" t="s">
        <v>15</v>
      </c>
      <c r="D685" s="45">
        <v>264</v>
      </c>
      <c r="E685" s="45">
        <v>6.4360179200000003E-3</v>
      </c>
      <c r="F685" s="45">
        <v>6.9830220999999996E-4</v>
      </c>
      <c r="G685" s="45">
        <v>1.90884516E-3</v>
      </c>
      <c r="H685" s="45">
        <v>3.82887006E-3</v>
      </c>
    </row>
    <row r="686" spans="1:8" x14ac:dyDescent="0.35">
      <c r="A686" s="45" t="s">
        <v>240</v>
      </c>
      <c r="B686" s="45" t="s">
        <v>8</v>
      </c>
      <c r="C686" s="45" t="s">
        <v>16</v>
      </c>
      <c r="D686" s="45">
        <v>853</v>
      </c>
      <c r="E686" s="45">
        <v>5.9608921400000001E-3</v>
      </c>
      <c r="F686" s="45">
        <v>9.3930439000000003E-4</v>
      </c>
      <c r="G686" s="45">
        <v>1.0105263300000001E-3</v>
      </c>
      <c r="H686" s="45">
        <v>4.0110609300000001E-3</v>
      </c>
    </row>
    <row r="687" spans="1:8" x14ac:dyDescent="0.35">
      <c r="A687" s="45" t="s">
        <v>240</v>
      </c>
      <c r="B687" s="45" t="s">
        <v>10</v>
      </c>
      <c r="C687" s="45" t="s">
        <v>16</v>
      </c>
      <c r="D687" s="45">
        <v>365</v>
      </c>
      <c r="E687" s="45">
        <v>5.5660195299999998E-3</v>
      </c>
      <c r="F687" s="45">
        <v>8.3843836999999998E-4</v>
      </c>
      <c r="G687" s="45">
        <v>9.2988939999999996E-4</v>
      </c>
      <c r="H687" s="45">
        <v>3.79769127E-3</v>
      </c>
    </row>
    <row r="688" spans="1:8" x14ac:dyDescent="0.35">
      <c r="A688" s="45" t="s">
        <v>240</v>
      </c>
      <c r="B688" s="45" t="s">
        <v>11</v>
      </c>
      <c r="C688" s="45" t="s">
        <v>16</v>
      </c>
      <c r="D688" s="45">
        <v>231</v>
      </c>
      <c r="E688" s="45">
        <v>6.02858922E-3</v>
      </c>
      <c r="F688" s="45">
        <v>1.0588521599999999E-3</v>
      </c>
      <c r="G688" s="45">
        <v>1.04432196E-3</v>
      </c>
      <c r="H688" s="45">
        <v>3.9254146300000004E-3</v>
      </c>
    </row>
    <row r="689" spans="1:8" x14ac:dyDescent="0.35">
      <c r="A689" s="45" t="s">
        <v>240</v>
      </c>
      <c r="B689" s="45" t="s">
        <v>12</v>
      </c>
      <c r="C689" s="45" t="s">
        <v>16</v>
      </c>
      <c r="D689" s="45">
        <v>25</v>
      </c>
      <c r="E689" s="45">
        <v>8.0337960699999999E-3</v>
      </c>
      <c r="F689" s="45">
        <v>1.2259257700000001E-3</v>
      </c>
      <c r="G689" s="45">
        <v>1.1986108200000001E-3</v>
      </c>
      <c r="H689" s="45">
        <v>5.6092589900000002E-3</v>
      </c>
    </row>
    <row r="690" spans="1:8" x14ac:dyDescent="0.35">
      <c r="A690" s="45" t="s">
        <v>240</v>
      </c>
      <c r="B690" s="45" t="s">
        <v>13</v>
      </c>
      <c r="C690" s="45" t="s">
        <v>16</v>
      </c>
      <c r="D690" s="45">
        <v>232</v>
      </c>
      <c r="E690" s="45">
        <v>6.2913571300000004E-3</v>
      </c>
      <c r="F690" s="45">
        <v>9.4807607E-4</v>
      </c>
      <c r="G690" s="45">
        <v>1.08347278E-3</v>
      </c>
      <c r="H690" s="45">
        <v>4.2598077800000004E-3</v>
      </c>
    </row>
    <row r="691" spans="1:8" x14ac:dyDescent="0.35">
      <c r="A691" s="45" t="s">
        <v>240</v>
      </c>
      <c r="B691" s="45" t="s">
        <v>8</v>
      </c>
      <c r="C691" s="45" t="s">
        <v>17</v>
      </c>
      <c r="D691" s="45">
        <v>1048</v>
      </c>
      <c r="E691" s="45">
        <v>6.65709132E-3</v>
      </c>
      <c r="F691" s="45">
        <v>1.2095125799999999E-3</v>
      </c>
      <c r="G691" s="45">
        <v>1.1603117299999999E-3</v>
      </c>
      <c r="H691" s="45">
        <v>4.2872665000000003E-3</v>
      </c>
    </row>
    <row r="692" spans="1:8" x14ac:dyDescent="0.35">
      <c r="A692" s="45" t="s">
        <v>240</v>
      </c>
      <c r="B692" s="45" t="s">
        <v>10</v>
      </c>
      <c r="C692" s="45" t="s">
        <v>17</v>
      </c>
      <c r="D692" s="45">
        <v>433</v>
      </c>
      <c r="E692" s="45">
        <v>6.4680895400000002E-3</v>
      </c>
      <c r="F692" s="45">
        <v>1.09707762E-3</v>
      </c>
      <c r="G692" s="45">
        <v>1.0637453800000001E-3</v>
      </c>
      <c r="H692" s="45">
        <v>4.3072660299999996E-3</v>
      </c>
    </row>
    <row r="693" spans="1:8" x14ac:dyDescent="0.35">
      <c r="A693" s="45" t="s">
        <v>240</v>
      </c>
      <c r="B693" s="45" t="s">
        <v>11</v>
      </c>
      <c r="C693" s="45" t="s">
        <v>17</v>
      </c>
      <c r="D693" s="45">
        <v>272</v>
      </c>
      <c r="E693" s="45">
        <v>6.3298268300000004E-3</v>
      </c>
      <c r="F693" s="45">
        <v>1.2879984699999999E-3</v>
      </c>
      <c r="G693" s="45">
        <v>1.1057068E-3</v>
      </c>
      <c r="H693" s="45">
        <v>3.9361210599999997E-3</v>
      </c>
    </row>
    <row r="694" spans="1:8" x14ac:dyDescent="0.35">
      <c r="A694" s="45" t="s">
        <v>240</v>
      </c>
      <c r="B694" s="45" t="s">
        <v>12</v>
      </c>
      <c r="C694" s="45" t="s">
        <v>17</v>
      </c>
      <c r="D694" s="45">
        <v>106</v>
      </c>
      <c r="E694" s="45">
        <v>7.6099534999999998E-3</v>
      </c>
      <c r="F694" s="45">
        <v>1.4073416600000001E-3</v>
      </c>
      <c r="G694" s="45">
        <v>1.4724185299999999E-3</v>
      </c>
      <c r="H694" s="45">
        <v>4.7301927999999997E-3</v>
      </c>
    </row>
    <row r="695" spans="1:8" x14ac:dyDescent="0.35">
      <c r="A695" s="45" t="s">
        <v>240</v>
      </c>
      <c r="B695" s="45" t="s">
        <v>13</v>
      </c>
      <c r="C695" s="45" t="s">
        <v>17</v>
      </c>
      <c r="D695" s="45">
        <v>237</v>
      </c>
      <c r="E695" s="45">
        <v>6.9518184200000003E-3</v>
      </c>
      <c r="F695" s="45">
        <v>1.23637458E-3</v>
      </c>
      <c r="G695" s="45">
        <v>1.25981572E-3</v>
      </c>
      <c r="H695" s="45">
        <v>4.4556276000000004E-3</v>
      </c>
    </row>
    <row r="696" spans="1:8" x14ac:dyDescent="0.35">
      <c r="A696" s="45" t="s">
        <v>240</v>
      </c>
      <c r="B696" s="45" t="s">
        <v>8</v>
      </c>
      <c r="C696" s="45" t="s">
        <v>18</v>
      </c>
      <c r="D696" s="45">
        <v>819</v>
      </c>
      <c r="E696" s="45">
        <v>7.4306259800000002E-3</v>
      </c>
      <c r="F696" s="45">
        <v>7.8524205000000003E-4</v>
      </c>
      <c r="G696" s="45">
        <v>1.7681480199999999E-3</v>
      </c>
      <c r="H696" s="45">
        <v>4.8772354199999998E-3</v>
      </c>
    </row>
    <row r="697" spans="1:8" x14ac:dyDescent="0.35">
      <c r="A697" s="45" t="s">
        <v>240</v>
      </c>
      <c r="B697" s="45" t="s">
        <v>10</v>
      </c>
      <c r="C697" s="45" t="s">
        <v>18</v>
      </c>
      <c r="D697" s="45">
        <v>271</v>
      </c>
      <c r="E697" s="45">
        <v>6.8248596599999999E-3</v>
      </c>
      <c r="F697" s="45">
        <v>7.2711642000000004E-4</v>
      </c>
      <c r="G697" s="45">
        <v>1.61246902E-3</v>
      </c>
      <c r="H697" s="45">
        <v>4.4852737700000001E-3</v>
      </c>
    </row>
    <row r="698" spans="1:8" x14ac:dyDescent="0.35">
      <c r="A698" s="45" t="s">
        <v>240</v>
      </c>
      <c r="B698" s="45" t="s">
        <v>11</v>
      </c>
      <c r="C698" s="45" t="s">
        <v>18</v>
      </c>
      <c r="D698" s="45">
        <v>189</v>
      </c>
      <c r="E698" s="45">
        <v>7.4165929600000001E-3</v>
      </c>
      <c r="F698" s="45">
        <v>7.6058178E-4</v>
      </c>
      <c r="G698" s="45">
        <v>1.7234957400000001E-3</v>
      </c>
      <c r="H698" s="45">
        <v>4.9325149299999996E-3</v>
      </c>
    </row>
    <row r="699" spans="1:8" x14ac:dyDescent="0.35">
      <c r="A699" s="45" t="s">
        <v>240</v>
      </c>
      <c r="B699" s="45" t="s">
        <v>12</v>
      </c>
      <c r="C699" s="45" t="s">
        <v>18</v>
      </c>
      <c r="D699" s="45">
        <v>90</v>
      </c>
      <c r="E699" s="45">
        <v>9.1075100400000008E-3</v>
      </c>
      <c r="F699" s="45">
        <v>9.0689280000000002E-4</v>
      </c>
      <c r="G699" s="45">
        <v>1.9939555000000001E-3</v>
      </c>
      <c r="H699" s="45">
        <v>6.2066612600000003E-3</v>
      </c>
    </row>
    <row r="700" spans="1:8" x14ac:dyDescent="0.35">
      <c r="A700" s="45" t="s">
        <v>240</v>
      </c>
      <c r="B700" s="45" t="s">
        <v>13</v>
      </c>
      <c r="C700" s="45" t="s">
        <v>18</v>
      </c>
      <c r="D700" s="45">
        <v>269</v>
      </c>
      <c r="E700" s="45">
        <v>7.4897164800000002E-3</v>
      </c>
      <c r="F700" s="45">
        <v>8.2042522000000005E-4</v>
      </c>
      <c r="G700" s="45">
        <v>1.8808083099999999E-3</v>
      </c>
      <c r="H700" s="45">
        <v>4.7884824600000001E-3</v>
      </c>
    </row>
    <row r="701" spans="1:8" x14ac:dyDescent="0.35">
      <c r="A701" s="45" t="s">
        <v>240</v>
      </c>
      <c r="B701" s="45" t="s">
        <v>8</v>
      </c>
      <c r="C701" s="45" t="s">
        <v>19</v>
      </c>
      <c r="D701" s="45">
        <v>1102</v>
      </c>
      <c r="E701" s="45">
        <v>6.2409568599999998E-3</v>
      </c>
      <c r="F701" s="45">
        <v>1.0016613100000001E-3</v>
      </c>
      <c r="G701" s="45">
        <v>1.2915067900000001E-3</v>
      </c>
      <c r="H701" s="45">
        <v>3.9477882900000004E-3</v>
      </c>
    </row>
    <row r="702" spans="1:8" x14ac:dyDescent="0.35">
      <c r="A702" s="45" t="s">
        <v>240</v>
      </c>
      <c r="B702" s="45" t="s">
        <v>10</v>
      </c>
      <c r="C702" s="45" t="s">
        <v>19</v>
      </c>
      <c r="D702" s="45">
        <v>444</v>
      </c>
      <c r="E702" s="45">
        <v>5.6639188800000004E-3</v>
      </c>
      <c r="F702" s="45">
        <v>7.8529024999999999E-4</v>
      </c>
      <c r="G702" s="45">
        <v>1.2081871200000001E-3</v>
      </c>
      <c r="H702" s="45">
        <v>3.6704410500000002E-3</v>
      </c>
    </row>
    <row r="703" spans="1:8" x14ac:dyDescent="0.35">
      <c r="A703" s="45" t="s">
        <v>240</v>
      </c>
      <c r="B703" s="45" t="s">
        <v>11</v>
      </c>
      <c r="C703" s="45" t="s">
        <v>19</v>
      </c>
      <c r="D703" s="45">
        <v>263</v>
      </c>
      <c r="E703" s="45">
        <v>5.7711059300000001E-3</v>
      </c>
      <c r="F703" s="45">
        <v>9.1518777999999995E-4</v>
      </c>
      <c r="G703" s="45">
        <v>1.22641153E-3</v>
      </c>
      <c r="H703" s="45">
        <v>3.6295061400000001E-3</v>
      </c>
    </row>
    <row r="704" spans="1:8" x14ac:dyDescent="0.35">
      <c r="A704" s="45" t="s">
        <v>240</v>
      </c>
      <c r="B704" s="45" t="s">
        <v>12</v>
      </c>
      <c r="C704" s="45" t="s">
        <v>19</v>
      </c>
      <c r="D704" s="45">
        <v>64</v>
      </c>
      <c r="E704" s="45">
        <v>7.4969253600000001E-3</v>
      </c>
      <c r="F704" s="45">
        <v>1.4831088599999999E-3</v>
      </c>
      <c r="G704" s="45">
        <v>1.28002E-3</v>
      </c>
      <c r="H704" s="45">
        <v>4.7337960599999999E-3</v>
      </c>
    </row>
    <row r="705" spans="1:8" x14ac:dyDescent="0.35">
      <c r="A705" s="45" t="s">
        <v>240</v>
      </c>
      <c r="B705" s="45" t="s">
        <v>13</v>
      </c>
      <c r="C705" s="45" t="s">
        <v>19</v>
      </c>
      <c r="D705" s="45">
        <v>331</v>
      </c>
      <c r="E705" s="45">
        <v>7.1454694599999997E-3</v>
      </c>
      <c r="F705" s="45">
        <v>1.26751823E-3</v>
      </c>
      <c r="G705" s="45">
        <v>1.4572141600000001E-3</v>
      </c>
      <c r="H705" s="45">
        <v>4.4207365700000001E-3</v>
      </c>
    </row>
    <row r="706" spans="1:8" x14ac:dyDescent="0.35">
      <c r="A706" s="45" t="s">
        <v>240</v>
      </c>
      <c r="B706" s="45" t="s">
        <v>8</v>
      </c>
      <c r="C706" s="45" t="s">
        <v>20</v>
      </c>
      <c r="D706" s="45">
        <v>521</v>
      </c>
      <c r="E706" s="45">
        <v>4.2306903999999998E-3</v>
      </c>
      <c r="F706" s="45">
        <v>7.4371731999999999E-4</v>
      </c>
      <c r="G706" s="45">
        <v>6.6667530000000003E-4</v>
      </c>
      <c r="H706" s="45">
        <v>2.82029727E-3</v>
      </c>
    </row>
    <row r="707" spans="1:8" x14ac:dyDescent="0.35">
      <c r="A707" s="45" t="s">
        <v>240</v>
      </c>
      <c r="B707" s="45" t="s">
        <v>10</v>
      </c>
      <c r="C707" s="45" t="s">
        <v>20</v>
      </c>
      <c r="D707" s="45">
        <v>189</v>
      </c>
      <c r="E707" s="45">
        <v>3.7345676700000002E-3</v>
      </c>
      <c r="F707" s="45">
        <v>6.2836787E-4</v>
      </c>
      <c r="G707" s="45">
        <v>5.3748993000000001E-4</v>
      </c>
      <c r="H707" s="45">
        <v>2.56870937E-3</v>
      </c>
    </row>
    <row r="708" spans="1:8" x14ac:dyDescent="0.35">
      <c r="A708" s="45" t="s">
        <v>240</v>
      </c>
      <c r="B708" s="45" t="s">
        <v>11</v>
      </c>
      <c r="C708" s="45" t="s">
        <v>20</v>
      </c>
      <c r="D708" s="45">
        <v>142</v>
      </c>
      <c r="E708" s="45">
        <v>4.66084681E-3</v>
      </c>
      <c r="F708" s="45">
        <v>9.5966981000000003E-4</v>
      </c>
      <c r="G708" s="45">
        <v>5.8261580999999999E-4</v>
      </c>
      <c r="H708" s="45">
        <v>3.1185606599999998E-3</v>
      </c>
    </row>
    <row r="709" spans="1:8" x14ac:dyDescent="0.35">
      <c r="A709" s="45" t="s">
        <v>240</v>
      </c>
      <c r="B709" s="45" t="s">
        <v>12</v>
      </c>
      <c r="C709" s="45" t="s">
        <v>20</v>
      </c>
      <c r="D709" s="45">
        <v>57</v>
      </c>
      <c r="E709" s="45">
        <v>4.7993825200000001E-3</v>
      </c>
      <c r="F709" s="45">
        <v>7.5495426999999996E-4</v>
      </c>
      <c r="G709" s="45">
        <v>1.00125873E-3</v>
      </c>
      <c r="H709" s="45">
        <v>3.0431690399999999E-3</v>
      </c>
    </row>
    <row r="710" spans="1:8" x14ac:dyDescent="0.35">
      <c r="A710" s="45" t="s">
        <v>240</v>
      </c>
      <c r="B710" s="45" t="s">
        <v>13</v>
      </c>
      <c r="C710" s="45" t="s">
        <v>20</v>
      </c>
      <c r="D710" s="45">
        <v>133</v>
      </c>
      <c r="E710" s="45">
        <v>4.2327169899999996E-3</v>
      </c>
      <c r="F710" s="45">
        <v>6.7225333000000003E-4</v>
      </c>
      <c r="G710" s="45">
        <v>7.9660934000000004E-4</v>
      </c>
      <c r="H710" s="45">
        <v>2.7638538299999999E-3</v>
      </c>
    </row>
    <row r="711" spans="1:8" x14ac:dyDescent="0.35">
      <c r="A711" s="45" t="s">
        <v>240</v>
      </c>
      <c r="B711" s="45" t="s">
        <v>8</v>
      </c>
      <c r="C711" s="45" t="s">
        <v>21</v>
      </c>
      <c r="D711" s="45">
        <v>727</v>
      </c>
      <c r="E711" s="45">
        <v>7.5161270399999999E-3</v>
      </c>
      <c r="F711" s="45">
        <v>1.09337563E-3</v>
      </c>
      <c r="G711" s="45">
        <v>1.8217462799999999E-3</v>
      </c>
      <c r="H711" s="45">
        <v>4.6010046499999997E-3</v>
      </c>
    </row>
    <row r="712" spans="1:8" x14ac:dyDescent="0.35">
      <c r="A712" s="45" t="s">
        <v>240</v>
      </c>
      <c r="B712" s="45" t="s">
        <v>10</v>
      </c>
      <c r="C712" s="45" t="s">
        <v>21</v>
      </c>
      <c r="D712" s="45">
        <v>309</v>
      </c>
      <c r="E712" s="45">
        <v>7.0020898299999997E-3</v>
      </c>
      <c r="F712" s="45">
        <v>1.02559756E-3</v>
      </c>
      <c r="G712" s="45">
        <v>1.6259136899999999E-3</v>
      </c>
      <c r="H712" s="45">
        <v>4.3505780900000004E-3</v>
      </c>
    </row>
    <row r="713" spans="1:8" x14ac:dyDescent="0.35">
      <c r="A713" s="45" t="s">
        <v>240</v>
      </c>
      <c r="B713" s="45" t="s">
        <v>11</v>
      </c>
      <c r="C713" s="45" t="s">
        <v>21</v>
      </c>
      <c r="D713" s="45">
        <v>163</v>
      </c>
      <c r="E713" s="45">
        <v>7.2667431100000004E-3</v>
      </c>
      <c r="F713" s="45">
        <v>1.03641194E-3</v>
      </c>
      <c r="G713" s="45">
        <v>1.69677321E-3</v>
      </c>
      <c r="H713" s="45">
        <v>4.5335574800000004E-3</v>
      </c>
    </row>
    <row r="714" spans="1:8" x14ac:dyDescent="0.35">
      <c r="A714" s="45" t="s">
        <v>240</v>
      </c>
      <c r="B714" s="45" t="s">
        <v>12</v>
      </c>
      <c r="C714" s="45" t="s">
        <v>21</v>
      </c>
      <c r="D714" s="45">
        <v>59</v>
      </c>
      <c r="E714" s="45">
        <v>8.4628057800000007E-3</v>
      </c>
      <c r="F714" s="45">
        <v>1.2378371600000001E-3</v>
      </c>
      <c r="G714" s="45">
        <v>1.99152523E-3</v>
      </c>
      <c r="H714" s="45">
        <v>5.23344299E-3</v>
      </c>
    </row>
    <row r="715" spans="1:8" x14ac:dyDescent="0.35">
      <c r="A715" s="45" t="s">
        <v>240</v>
      </c>
      <c r="B715" s="45" t="s">
        <v>13</v>
      </c>
      <c r="C715" s="45" t="s">
        <v>21</v>
      </c>
      <c r="D715" s="45">
        <v>196</v>
      </c>
      <c r="E715" s="45">
        <v>8.2489486399999999E-3</v>
      </c>
      <c r="F715" s="45">
        <v>1.2041168100000001E-3</v>
      </c>
      <c r="G715" s="45">
        <v>2.1833071100000002E-3</v>
      </c>
      <c r="H715" s="45">
        <v>4.8615242299999998E-3</v>
      </c>
    </row>
    <row r="716" spans="1:8" x14ac:dyDescent="0.35">
      <c r="A716" s="45" t="s">
        <v>240</v>
      </c>
      <c r="B716" s="45" t="s">
        <v>8</v>
      </c>
      <c r="C716" s="45" t="s">
        <v>22</v>
      </c>
      <c r="D716" s="45">
        <v>744</v>
      </c>
      <c r="E716" s="45">
        <v>6.9859802000000002E-3</v>
      </c>
      <c r="F716" s="45">
        <v>1.29931404E-3</v>
      </c>
      <c r="G716" s="45">
        <v>1.86547915E-3</v>
      </c>
      <c r="H716" s="45">
        <v>3.8211865399999999E-3</v>
      </c>
    </row>
    <row r="717" spans="1:8" x14ac:dyDescent="0.35">
      <c r="A717" s="45" t="s">
        <v>240</v>
      </c>
      <c r="B717" s="45" t="s">
        <v>10</v>
      </c>
      <c r="C717" s="45" t="s">
        <v>22</v>
      </c>
      <c r="D717" s="45">
        <v>274</v>
      </c>
      <c r="E717" s="45">
        <v>6.3860162600000003E-3</v>
      </c>
      <c r="F717" s="45">
        <v>1.1438900000000001E-3</v>
      </c>
      <c r="G717" s="45">
        <v>1.7428272E-3</v>
      </c>
      <c r="H717" s="45">
        <v>3.49929855E-3</v>
      </c>
    </row>
    <row r="718" spans="1:8" x14ac:dyDescent="0.35">
      <c r="A718" s="45" t="s">
        <v>240</v>
      </c>
      <c r="B718" s="45" t="s">
        <v>11</v>
      </c>
      <c r="C718" s="45" t="s">
        <v>22</v>
      </c>
      <c r="D718" s="45">
        <v>206</v>
      </c>
      <c r="E718" s="45">
        <v>6.4972691800000001E-3</v>
      </c>
      <c r="F718" s="45">
        <v>1.18763462E-3</v>
      </c>
      <c r="G718" s="45">
        <v>1.85230111E-3</v>
      </c>
      <c r="H718" s="45">
        <v>3.4573330199999999E-3</v>
      </c>
    </row>
    <row r="719" spans="1:8" x14ac:dyDescent="0.35">
      <c r="A719" s="45" t="s">
        <v>240</v>
      </c>
      <c r="B719" s="45" t="s">
        <v>12</v>
      </c>
      <c r="C719" s="45" t="s">
        <v>22</v>
      </c>
      <c r="D719" s="45">
        <v>59</v>
      </c>
      <c r="E719" s="45">
        <v>8.2693814300000001E-3</v>
      </c>
      <c r="F719" s="45">
        <v>1.62880545E-3</v>
      </c>
      <c r="G719" s="45">
        <v>2.2222219799999999E-3</v>
      </c>
      <c r="H719" s="45">
        <v>4.4183535200000004E-3</v>
      </c>
    </row>
    <row r="720" spans="1:8" x14ac:dyDescent="0.35">
      <c r="A720" s="45" t="s">
        <v>240</v>
      </c>
      <c r="B720" s="45" t="s">
        <v>13</v>
      </c>
      <c r="C720" s="45" t="s">
        <v>22</v>
      </c>
      <c r="D720" s="45">
        <v>205</v>
      </c>
      <c r="E720" s="45">
        <v>7.9096090599999995E-3</v>
      </c>
      <c r="F720" s="45">
        <v>1.5244464800000001E-3</v>
      </c>
      <c r="G720" s="45">
        <v>1.93998396E-3</v>
      </c>
      <c r="H720" s="45">
        <v>4.4451781700000003E-3</v>
      </c>
    </row>
    <row r="721" spans="1:8" x14ac:dyDescent="0.35">
      <c r="A721" s="45" t="s">
        <v>240</v>
      </c>
      <c r="B721" s="45" t="s">
        <v>8</v>
      </c>
      <c r="C721" s="45" t="s">
        <v>23</v>
      </c>
      <c r="D721" s="45">
        <v>1237</v>
      </c>
      <c r="E721" s="45">
        <v>6.0579000600000004E-3</v>
      </c>
      <c r="F721" s="45">
        <v>4.0271578000000002E-4</v>
      </c>
      <c r="G721" s="45">
        <v>1.30650405E-3</v>
      </c>
      <c r="H721" s="45">
        <v>4.3486797399999999E-3</v>
      </c>
    </row>
    <row r="722" spans="1:8" x14ac:dyDescent="0.35">
      <c r="A722" s="45" t="s">
        <v>240</v>
      </c>
      <c r="B722" s="45" t="s">
        <v>10</v>
      </c>
      <c r="C722" s="45" t="s">
        <v>23</v>
      </c>
      <c r="D722" s="45">
        <v>515</v>
      </c>
      <c r="E722" s="45">
        <v>5.3231748799999999E-3</v>
      </c>
      <c r="F722" s="45">
        <v>3.6342566999999999E-4</v>
      </c>
      <c r="G722" s="45">
        <v>1.1544855300000001E-3</v>
      </c>
      <c r="H722" s="45">
        <v>3.80526315E-3</v>
      </c>
    </row>
    <row r="723" spans="1:8" x14ac:dyDescent="0.35">
      <c r="A723" s="45" t="s">
        <v>240</v>
      </c>
      <c r="B723" s="45" t="s">
        <v>11</v>
      </c>
      <c r="C723" s="45" t="s">
        <v>23</v>
      </c>
      <c r="D723" s="45">
        <v>277</v>
      </c>
      <c r="E723" s="45">
        <v>6.0463461700000004E-3</v>
      </c>
      <c r="F723" s="45">
        <v>4.1002281999999999E-4</v>
      </c>
      <c r="G723" s="45">
        <v>1.21941412E-3</v>
      </c>
      <c r="H723" s="45">
        <v>4.4169087600000002E-3</v>
      </c>
    </row>
    <row r="724" spans="1:8" x14ac:dyDescent="0.35">
      <c r="A724" s="45" t="s">
        <v>240</v>
      </c>
      <c r="B724" s="45" t="s">
        <v>12</v>
      </c>
      <c r="C724" s="45" t="s">
        <v>23</v>
      </c>
      <c r="D724" s="45">
        <v>114</v>
      </c>
      <c r="E724" s="45">
        <v>7.4914714900000002E-3</v>
      </c>
      <c r="F724" s="45">
        <v>4.6022150999999999E-4</v>
      </c>
      <c r="G724" s="45">
        <v>1.62676631E-3</v>
      </c>
      <c r="H724" s="45">
        <v>5.40448319E-3</v>
      </c>
    </row>
    <row r="725" spans="1:8" x14ac:dyDescent="0.35">
      <c r="A725" s="45" t="s">
        <v>240</v>
      </c>
      <c r="B725" s="45" t="s">
        <v>13</v>
      </c>
      <c r="C725" s="45" t="s">
        <v>23</v>
      </c>
      <c r="D725" s="45">
        <v>331</v>
      </c>
      <c r="E725" s="45">
        <v>6.7169839199999999E-3</v>
      </c>
      <c r="F725" s="45">
        <v>4.3792635000000001E-4</v>
      </c>
      <c r="G725" s="45">
        <v>1.50560845E-3</v>
      </c>
      <c r="H725" s="45">
        <v>4.7734486499999996E-3</v>
      </c>
    </row>
    <row r="726" spans="1:8" x14ac:dyDescent="0.35">
      <c r="A726" s="45" t="s">
        <v>240</v>
      </c>
      <c r="B726" s="45" t="s">
        <v>8</v>
      </c>
      <c r="C726" s="45" t="s">
        <v>24</v>
      </c>
      <c r="D726" s="45">
        <v>2281</v>
      </c>
      <c r="E726" s="45">
        <v>7.1024929799999997E-3</v>
      </c>
      <c r="F726" s="45">
        <v>1.0415192700000001E-3</v>
      </c>
      <c r="G726" s="45">
        <v>2.10898278E-3</v>
      </c>
      <c r="H726" s="45">
        <v>3.9519904399999998E-3</v>
      </c>
    </row>
    <row r="727" spans="1:8" x14ac:dyDescent="0.35">
      <c r="A727" s="45" t="s">
        <v>240</v>
      </c>
      <c r="B727" s="45" t="s">
        <v>10</v>
      </c>
      <c r="C727" s="45" t="s">
        <v>24</v>
      </c>
      <c r="D727" s="45">
        <v>1001</v>
      </c>
      <c r="E727" s="45">
        <v>6.5218922199999996E-3</v>
      </c>
      <c r="F727" s="45">
        <v>9.5307446000000005E-4</v>
      </c>
      <c r="G727" s="45">
        <v>2.0347821100000002E-3</v>
      </c>
      <c r="H727" s="45">
        <v>3.5340351699999998E-3</v>
      </c>
    </row>
    <row r="728" spans="1:8" x14ac:dyDescent="0.35">
      <c r="A728" s="45" t="s">
        <v>240</v>
      </c>
      <c r="B728" s="45" t="s">
        <v>11</v>
      </c>
      <c r="C728" s="45" t="s">
        <v>24</v>
      </c>
      <c r="D728" s="45">
        <v>485</v>
      </c>
      <c r="E728" s="45">
        <v>6.6607242699999996E-3</v>
      </c>
      <c r="F728" s="45">
        <v>9.909314099999999E-4</v>
      </c>
      <c r="G728" s="45">
        <v>1.93671225E-3</v>
      </c>
      <c r="H728" s="45">
        <v>3.73308014E-3</v>
      </c>
    </row>
    <row r="729" spans="1:8" x14ac:dyDescent="0.35">
      <c r="A729" s="45" t="s">
        <v>240</v>
      </c>
      <c r="B729" s="45" t="s">
        <v>12</v>
      </c>
      <c r="C729" s="45" t="s">
        <v>24</v>
      </c>
      <c r="D729" s="45">
        <v>150</v>
      </c>
      <c r="E729" s="45">
        <v>8.4838732099999994E-3</v>
      </c>
      <c r="F729" s="45">
        <v>1.3192898900000001E-3</v>
      </c>
      <c r="G729" s="45">
        <v>2.44421272E-3</v>
      </c>
      <c r="H729" s="45">
        <v>4.7203701200000002E-3</v>
      </c>
    </row>
    <row r="730" spans="1:8" x14ac:dyDescent="0.35">
      <c r="A730" s="45" t="s">
        <v>240</v>
      </c>
      <c r="B730" s="45" t="s">
        <v>13</v>
      </c>
      <c r="C730" s="45" t="s">
        <v>24</v>
      </c>
      <c r="D730" s="45">
        <v>645</v>
      </c>
      <c r="E730" s="45">
        <v>8.0144807999999994E-3</v>
      </c>
      <c r="F730" s="45">
        <v>1.15222126E-3</v>
      </c>
      <c r="G730" s="45">
        <v>2.2757139400000001E-3</v>
      </c>
      <c r="H730" s="45">
        <v>4.5865451300000004E-3</v>
      </c>
    </row>
    <row r="731" spans="1:8" x14ac:dyDescent="0.35">
      <c r="A731" s="45" t="s">
        <v>240</v>
      </c>
      <c r="B731" s="45" t="s">
        <v>8</v>
      </c>
      <c r="C731" s="45" t="s">
        <v>25</v>
      </c>
      <c r="D731" s="45">
        <v>1826</v>
      </c>
      <c r="E731" s="45">
        <v>6.6469981099999999E-3</v>
      </c>
      <c r="F731" s="45">
        <v>7.4944325E-4</v>
      </c>
      <c r="G731" s="45">
        <v>1.9311523999999999E-3</v>
      </c>
      <c r="H731" s="45">
        <v>3.96640198E-3</v>
      </c>
    </row>
    <row r="732" spans="1:8" x14ac:dyDescent="0.35">
      <c r="A732" s="45" t="s">
        <v>240</v>
      </c>
      <c r="B732" s="45" t="s">
        <v>10</v>
      </c>
      <c r="C732" s="45" t="s">
        <v>25</v>
      </c>
      <c r="D732" s="45">
        <v>811</v>
      </c>
      <c r="E732" s="45">
        <v>6.0176477199999998E-3</v>
      </c>
      <c r="F732" s="45">
        <v>6.6073525000000005E-4</v>
      </c>
      <c r="G732" s="45">
        <v>1.70646926E-3</v>
      </c>
      <c r="H732" s="45">
        <v>3.6504427399999999E-3</v>
      </c>
    </row>
    <row r="733" spans="1:8" x14ac:dyDescent="0.35">
      <c r="A733" s="45" t="s">
        <v>240</v>
      </c>
      <c r="B733" s="45" t="s">
        <v>11</v>
      </c>
      <c r="C733" s="45" t="s">
        <v>25</v>
      </c>
      <c r="D733" s="45">
        <v>418</v>
      </c>
      <c r="E733" s="45">
        <v>6.3133802700000002E-3</v>
      </c>
      <c r="F733" s="45">
        <v>7.7720714000000001E-4</v>
      </c>
      <c r="G733" s="45">
        <v>1.9496497599999999E-3</v>
      </c>
      <c r="H733" s="45">
        <v>3.5865228799999999E-3</v>
      </c>
    </row>
    <row r="734" spans="1:8" x14ac:dyDescent="0.35">
      <c r="A734" s="45" t="s">
        <v>240</v>
      </c>
      <c r="B734" s="45" t="s">
        <v>12</v>
      </c>
      <c r="C734" s="45" t="s">
        <v>25</v>
      </c>
      <c r="D734" s="45">
        <v>136</v>
      </c>
      <c r="E734" s="45">
        <v>8.3629491199999993E-3</v>
      </c>
      <c r="F734" s="45">
        <v>9.5469068E-4</v>
      </c>
      <c r="G734" s="45">
        <v>2.2714117600000001E-3</v>
      </c>
      <c r="H734" s="45">
        <v>5.1368461599999998E-3</v>
      </c>
    </row>
    <row r="735" spans="1:8" x14ac:dyDescent="0.35">
      <c r="A735" s="45" t="s">
        <v>240</v>
      </c>
      <c r="B735" s="45" t="s">
        <v>13</v>
      </c>
      <c r="C735" s="45" t="s">
        <v>25</v>
      </c>
      <c r="D735" s="45">
        <v>461</v>
      </c>
      <c r="E735" s="45">
        <v>7.5504386299999997E-3</v>
      </c>
      <c r="F735" s="45">
        <v>8.1977562000000003E-4</v>
      </c>
      <c r="G735" s="45">
        <v>2.2092670600000002E-3</v>
      </c>
      <c r="H735" s="45">
        <v>4.52139547E-3</v>
      </c>
    </row>
    <row r="736" spans="1:8" x14ac:dyDescent="0.35">
      <c r="A736" s="45" t="s">
        <v>240</v>
      </c>
      <c r="B736" s="45" t="s">
        <v>8</v>
      </c>
      <c r="C736" s="45" t="s">
        <v>26</v>
      </c>
      <c r="D736" s="45">
        <v>869</v>
      </c>
      <c r="E736" s="45">
        <v>5.6940845899999997E-3</v>
      </c>
      <c r="F736" s="45">
        <v>6.0534116000000003E-4</v>
      </c>
      <c r="G736" s="45">
        <v>1.2522639600000001E-3</v>
      </c>
      <c r="H736" s="45">
        <v>3.8364789899999999E-3</v>
      </c>
    </row>
    <row r="737" spans="1:8" x14ac:dyDescent="0.35">
      <c r="A737" s="45" t="s">
        <v>240</v>
      </c>
      <c r="B737" s="45" t="s">
        <v>10</v>
      </c>
      <c r="C737" s="45" t="s">
        <v>26</v>
      </c>
      <c r="D737" s="45">
        <v>305</v>
      </c>
      <c r="E737" s="45">
        <v>5.5106630800000004E-3</v>
      </c>
      <c r="F737" s="45">
        <v>5.4086955E-4</v>
      </c>
      <c r="G737" s="45">
        <v>1.1636685400000001E-3</v>
      </c>
      <c r="H737" s="45">
        <v>3.8061245099999998E-3</v>
      </c>
    </row>
    <row r="738" spans="1:8" x14ac:dyDescent="0.35">
      <c r="A738" s="45" t="s">
        <v>240</v>
      </c>
      <c r="B738" s="45" t="s">
        <v>11</v>
      </c>
      <c r="C738" s="45" t="s">
        <v>26</v>
      </c>
      <c r="D738" s="45">
        <v>221</v>
      </c>
      <c r="E738" s="45">
        <v>5.4648480800000001E-3</v>
      </c>
      <c r="F738" s="45">
        <v>6.2458079E-4</v>
      </c>
      <c r="G738" s="45">
        <v>1.1792984E-3</v>
      </c>
      <c r="H738" s="45">
        <v>3.6609684200000002E-3</v>
      </c>
    </row>
    <row r="739" spans="1:8" x14ac:dyDescent="0.35">
      <c r="A739" s="45" t="s">
        <v>240</v>
      </c>
      <c r="B739" s="45" t="s">
        <v>12</v>
      </c>
      <c r="C739" s="45" t="s">
        <v>26</v>
      </c>
      <c r="D739" s="45">
        <v>98</v>
      </c>
      <c r="E739" s="45">
        <v>6.0221794799999997E-3</v>
      </c>
      <c r="F739" s="45">
        <v>6.2287389000000005E-4</v>
      </c>
      <c r="G739" s="45">
        <v>1.3984549900000001E-3</v>
      </c>
      <c r="H739" s="45">
        <v>4.0008500999999998E-3</v>
      </c>
    </row>
    <row r="740" spans="1:8" x14ac:dyDescent="0.35">
      <c r="A740" s="45" t="s">
        <v>240</v>
      </c>
      <c r="B740" s="45" t="s">
        <v>13</v>
      </c>
      <c r="C740" s="45" t="s">
        <v>26</v>
      </c>
      <c r="D740" s="45">
        <v>245</v>
      </c>
      <c r="E740" s="45">
        <v>5.9979683900000004E-3</v>
      </c>
      <c r="F740" s="45">
        <v>6.6123370000000002E-4</v>
      </c>
      <c r="G740" s="45">
        <v>1.3698977099999999E-3</v>
      </c>
      <c r="H740" s="45">
        <v>3.9668364800000003E-3</v>
      </c>
    </row>
    <row r="741" spans="1:8" x14ac:dyDescent="0.35">
      <c r="A741" s="45" t="s">
        <v>240</v>
      </c>
      <c r="B741" s="45" t="s">
        <v>8</v>
      </c>
      <c r="C741" s="45" t="s">
        <v>27</v>
      </c>
      <c r="D741" s="45">
        <v>1165</v>
      </c>
      <c r="E741" s="45">
        <v>5.1975736800000004E-3</v>
      </c>
      <c r="F741" s="45">
        <v>3.9648879E-4</v>
      </c>
      <c r="G741" s="45">
        <v>1.3581999700000001E-3</v>
      </c>
      <c r="H741" s="45">
        <v>3.4428844199999998E-3</v>
      </c>
    </row>
    <row r="742" spans="1:8" x14ac:dyDescent="0.35">
      <c r="A742" s="45" t="s">
        <v>240</v>
      </c>
      <c r="B742" s="45" t="s">
        <v>10</v>
      </c>
      <c r="C742" s="45" t="s">
        <v>27</v>
      </c>
      <c r="D742" s="45">
        <v>609</v>
      </c>
      <c r="E742" s="45">
        <v>4.7106289000000004E-3</v>
      </c>
      <c r="F742" s="45">
        <v>3.3758642000000002E-4</v>
      </c>
      <c r="G742" s="45">
        <v>1.26381644E-3</v>
      </c>
      <c r="H742" s="45">
        <v>3.1092255600000001E-3</v>
      </c>
    </row>
    <row r="743" spans="1:8" x14ac:dyDescent="0.35">
      <c r="A743" s="45" t="s">
        <v>240</v>
      </c>
      <c r="B743" s="45" t="s">
        <v>11</v>
      </c>
      <c r="C743" s="45" t="s">
        <v>27</v>
      </c>
      <c r="D743" s="45">
        <v>241</v>
      </c>
      <c r="E743" s="45">
        <v>5.2474256200000001E-3</v>
      </c>
      <c r="F743" s="45">
        <v>4.3357128999999998E-4</v>
      </c>
      <c r="G743" s="45">
        <v>1.2519687799999999E-3</v>
      </c>
      <c r="H743" s="45">
        <v>3.5618850099999998E-3</v>
      </c>
    </row>
    <row r="744" spans="1:8" x14ac:dyDescent="0.35">
      <c r="A744" s="45" t="s">
        <v>240</v>
      </c>
      <c r="B744" s="45" t="s">
        <v>12</v>
      </c>
      <c r="C744" s="45" t="s">
        <v>27</v>
      </c>
      <c r="D744" s="45">
        <v>76</v>
      </c>
      <c r="E744" s="45">
        <v>6.7767724200000004E-3</v>
      </c>
      <c r="F744" s="45">
        <v>4.9007040999999999E-4</v>
      </c>
      <c r="G744" s="45">
        <v>1.86327337E-3</v>
      </c>
      <c r="H744" s="45">
        <v>4.4234280999999997E-3</v>
      </c>
    </row>
    <row r="745" spans="1:8" x14ac:dyDescent="0.35">
      <c r="A745" s="45" t="s">
        <v>240</v>
      </c>
      <c r="B745" s="45" t="s">
        <v>13</v>
      </c>
      <c r="C745" s="45" t="s">
        <v>27</v>
      </c>
      <c r="D745" s="45">
        <v>239</v>
      </c>
      <c r="E745" s="45">
        <v>5.8859248999999997E-3</v>
      </c>
      <c r="F745" s="45">
        <v>4.7942793999999997E-4</v>
      </c>
      <c r="G745" s="45">
        <v>1.54521129E-3</v>
      </c>
      <c r="H745" s="45">
        <v>3.86128519E-3</v>
      </c>
    </row>
    <row r="746" spans="1:8" x14ac:dyDescent="0.35">
      <c r="A746" s="45" t="s">
        <v>240</v>
      </c>
      <c r="B746" s="45" t="s">
        <v>8</v>
      </c>
      <c r="C746" s="45" t="s">
        <v>28</v>
      </c>
      <c r="D746" s="45">
        <v>2129</v>
      </c>
      <c r="E746" s="45">
        <v>6.12553905E-3</v>
      </c>
      <c r="F746" s="45">
        <v>7.1192762999999998E-4</v>
      </c>
      <c r="G746" s="45">
        <v>1.7421072E-3</v>
      </c>
      <c r="H746" s="45">
        <v>3.6715037200000002E-3</v>
      </c>
    </row>
    <row r="747" spans="1:8" x14ac:dyDescent="0.35">
      <c r="A747" s="45" t="s">
        <v>240</v>
      </c>
      <c r="B747" s="45" t="s">
        <v>10</v>
      </c>
      <c r="C747" s="45" t="s">
        <v>28</v>
      </c>
      <c r="D747" s="45">
        <v>897</v>
      </c>
      <c r="E747" s="45">
        <v>5.5384716199999998E-3</v>
      </c>
      <c r="F747" s="45">
        <v>6.2653521999999999E-4</v>
      </c>
      <c r="G747" s="45">
        <v>1.5375322599999999E-3</v>
      </c>
      <c r="H747" s="45">
        <v>3.3744036199999999E-3</v>
      </c>
    </row>
    <row r="748" spans="1:8" x14ac:dyDescent="0.35">
      <c r="A748" s="45" t="s">
        <v>240</v>
      </c>
      <c r="B748" s="45" t="s">
        <v>11</v>
      </c>
      <c r="C748" s="45" t="s">
        <v>28</v>
      </c>
      <c r="D748" s="45">
        <v>444</v>
      </c>
      <c r="E748" s="45">
        <v>5.7047409600000003E-3</v>
      </c>
      <c r="F748" s="45">
        <v>7.2400502000000003E-4</v>
      </c>
      <c r="G748" s="45">
        <v>1.693829E-3</v>
      </c>
      <c r="H748" s="45">
        <v>3.2869064599999999E-3</v>
      </c>
    </row>
    <row r="749" spans="1:8" x14ac:dyDescent="0.35">
      <c r="A749" s="45" t="s">
        <v>240</v>
      </c>
      <c r="B749" s="45" t="s">
        <v>12</v>
      </c>
      <c r="C749" s="45" t="s">
        <v>28</v>
      </c>
      <c r="D749" s="45">
        <v>179</v>
      </c>
      <c r="E749" s="45">
        <v>7.6020326399999999E-3</v>
      </c>
      <c r="F749" s="45">
        <v>8.0339568000000004E-4</v>
      </c>
      <c r="G749" s="45">
        <v>2.0855315199999999E-3</v>
      </c>
      <c r="H749" s="45">
        <v>4.7131049599999997E-3</v>
      </c>
    </row>
    <row r="750" spans="1:8" x14ac:dyDescent="0.35">
      <c r="A750" s="45" t="s">
        <v>240</v>
      </c>
      <c r="B750" s="45" t="s">
        <v>13</v>
      </c>
      <c r="C750" s="45" t="s">
        <v>28</v>
      </c>
      <c r="D750" s="45">
        <v>609</v>
      </c>
      <c r="E750" s="45">
        <v>6.8630455900000002E-3</v>
      </c>
      <c r="F750" s="45">
        <v>8.0201277999999998E-4</v>
      </c>
      <c r="G750" s="45">
        <v>1.9776840299999998E-3</v>
      </c>
      <c r="H750" s="45">
        <v>4.0833482800000003E-3</v>
      </c>
    </row>
    <row r="751" spans="1:8" x14ac:dyDescent="0.35">
      <c r="A751" s="45" t="s">
        <v>240</v>
      </c>
      <c r="B751" s="45" t="s">
        <v>8</v>
      </c>
      <c r="C751" s="45" t="s">
        <v>29</v>
      </c>
      <c r="D751" s="45">
        <v>776</v>
      </c>
      <c r="E751" s="45">
        <v>7.0928787300000001E-3</v>
      </c>
      <c r="F751" s="45">
        <v>1.0164450700000001E-3</v>
      </c>
      <c r="G751" s="45">
        <v>1.7446571800000001E-3</v>
      </c>
      <c r="H751" s="45">
        <v>4.33177596E-3</v>
      </c>
    </row>
    <row r="752" spans="1:8" x14ac:dyDescent="0.35">
      <c r="A752" s="45" t="s">
        <v>240</v>
      </c>
      <c r="B752" s="45" t="s">
        <v>10</v>
      </c>
      <c r="C752" s="45" t="s">
        <v>29</v>
      </c>
      <c r="D752" s="45">
        <v>280</v>
      </c>
      <c r="E752" s="45">
        <v>6.7443367299999998E-3</v>
      </c>
      <c r="F752" s="45">
        <v>8.7528908999999998E-4</v>
      </c>
      <c r="G752" s="45">
        <v>1.6306214300000001E-3</v>
      </c>
      <c r="H752" s="45">
        <v>4.2384256800000004E-3</v>
      </c>
    </row>
    <row r="753" spans="1:8" x14ac:dyDescent="0.35">
      <c r="A753" s="45" t="s">
        <v>240</v>
      </c>
      <c r="B753" s="45" t="s">
        <v>11</v>
      </c>
      <c r="C753" s="45" t="s">
        <v>29</v>
      </c>
      <c r="D753" s="45">
        <v>176</v>
      </c>
      <c r="E753" s="45">
        <v>6.6575255499999996E-3</v>
      </c>
      <c r="F753" s="45">
        <v>1.0596193900000001E-3</v>
      </c>
      <c r="G753" s="45">
        <v>1.77346355E-3</v>
      </c>
      <c r="H753" s="45">
        <v>3.8244421E-3</v>
      </c>
    </row>
    <row r="754" spans="1:8" x14ac:dyDescent="0.35">
      <c r="A754" s="45" t="s">
        <v>240</v>
      </c>
      <c r="B754" s="45" t="s">
        <v>12</v>
      </c>
      <c r="C754" s="45" t="s">
        <v>29</v>
      </c>
      <c r="D754" s="45">
        <v>70</v>
      </c>
      <c r="E754" s="45">
        <v>7.8136571700000001E-3</v>
      </c>
      <c r="F754" s="45">
        <v>1.1706347000000001E-3</v>
      </c>
      <c r="G754" s="45">
        <v>1.9818119099999998E-3</v>
      </c>
      <c r="H754" s="45">
        <v>4.6612100800000004E-3</v>
      </c>
    </row>
    <row r="755" spans="1:8" x14ac:dyDescent="0.35">
      <c r="A755" s="45" t="s">
        <v>240</v>
      </c>
      <c r="B755" s="45" t="s">
        <v>13</v>
      </c>
      <c r="C755" s="45" t="s">
        <v>29</v>
      </c>
      <c r="D755" s="45">
        <v>250</v>
      </c>
      <c r="E755" s="45">
        <v>7.5879164300000001E-3</v>
      </c>
      <c r="F755" s="45">
        <v>1.10097195E-3</v>
      </c>
      <c r="G755" s="45">
        <v>1.78569422E-3</v>
      </c>
      <c r="H755" s="45">
        <v>4.7012497599999998E-3</v>
      </c>
    </row>
    <row r="756" spans="1:8" x14ac:dyDescent="0.35">
      <c r="A756" s="45" t="s">
        <v>240</v>
      </c>
      <c r="B756" s="45" t="s">
        <v>8</v>
      </c>
      <c r="C756" s="45" t="s">
        <v>30</v>
      </c>
      <c r="D756" s="45">
        <v>10817</v>
      </c>
      <c r="E756" s="45">
        <v>4.6907311300000004E-3</v>
      </c>
      <c r="F756" s="45">
        <v>9.9221579999999991E-4</v>
      </c>
      <c r="G756" s="45">
        <v>7.3499573000000002E-4</v>
      </c>
      <c r="H756" s="45">
        <v>2.9635191199999999E-3</v>
      </c>
    </row>
    <row r="757" spans="1:8" x14ac:dyDescent="0.35">
      <c r="A757" s="45" t="s">
        <v>240</v>
      </c>
      <c r="B757" s="45" t="s">
        <v>10</v>
      </c>
      <c r="C757" s="45" t="s">
        <v>30</v>
      </c>
      <c r="D757" s="45">
        <v>6122</v>
      </c>
      <c r="E757" s="45">
        <v>4.5347945800000003E-3</v>
      </c>
      <c r="F757" s="45">
        <v>9.5355259999999997E-4</v>
      </c>
      <c r="G757" s="45">
        <v>7.0675937999999995E-4</v>
      </c>
      <c r="H757" s="45">
        <v>2.8744821200000002E-3</v>
      </c>
    </row>
    <row r="758" spans="1:8" x14ac:dyDescent="0.35">
      <c r="A758" s="45" t="s">
        <v>240</v>
      </c>
      <c r="B758" s="45" t="s">
        <v>11</v>
      </c>
      <c r="C758" s="45" t="s">
        <v>30</v>
      </c>
      <c r="D758" s="45">
        <v>2659</v>
      </c>
      <c r="E758" s="45">
        <v>4.5134054899999996E-3</v>
      </c>
      <c r="F758" s="45">
        <v>1.0299965900000001E-3</v>
      </c>
      <c r="G758" s="45">
        <v>7.2214972E-4</v>
      </c>
      <c r="H758" s="45">
        <v>2.7612586899999998E-3</v>
      </c>
    </row>
    <row r="759" spans="1:8" x14ac:dyDescent="0.35">
      <c r="A759" s="45" t="s">
        <v>240</v>
      </c>
      <c r="B759" s="45" t="s">
        <v>12</v>
      </c>
      <c r="C759" s="45" t="s">
        <v>30</v>
      </c>
      <c r="D759" s="45">
        <v>492</v>
      </c>
      <c r="E759" s="45">
        <v>5.2525827400000001E-3</v>
      </c>
      <c r="F759" s="45">
        <v>1.2135367100000001E-3</v>
      </c>
      <c r="G759" s="45">
        <v>8.0279825000000005E-4</v>
      </c>
      <c r="H759" s="45">
        <v>3.2362473199999998E-3</v>
      </c>
    </row>
    <row r="760" spans="1:8" x14ac:dyDescent="0.35">
      <c r="A760" s="45" t="s">
        <v>240</v>
      </c>
      <c r="B760" s="45" t="s">
        <v>13</v>
      </c>
      <c r="C760" s="45" t="s">
        <v>30</v>
      </c>
      <c r="D760" s="45">
        <v>1544</v>
      </c>
      <c r="E760" s="45">
        <v>5.4353693500000001E-3</v>
      </c>
      <c r="F760" s="45">
        <v>1.00992768E-3</v>
      </c>
      <c r="G760" s="45">
        <v>8.4747084999999998E-4</v>
      </c>
      <c r="H760" s="45">
        <v>3.5779703400000001E-3</v>
      </c>
    </row>
    <row r="761" spans="1:8" x14ac:dyDescent="0.35">
      <c r="A761" s="45" t="s">
        <v>240</v>
      </c>
      <c r="B761" s="45" t="s">
        <v>8</v>
      </c>
      <c r="C761" s="45" t="s">
        <v>31</v>
      </c>
      <c r="D761" s="45">
        <v>4265</v>
      </c>
      <c r="E761" s="45">
        <v>4.8064508400000004E-3</v>
      </c>
      <c r="F761" s="45">
        <v>9.0217236999999995E-4</v>
      </c>
      <c r="G761" s="45">
        <v>7.7434737999999999E-4</v>
      </c>
      <c r="H761" s="45">
        <v>3.1299306100000001E-3</v>
      </c>
    </row>
    <row r="762" spans="1:8" x14ac:dyDescent="0.35">
      <c r="A762" s="45" t="s">
        <v>240</v>
      </c>
      <c r="B762" s="45" t="s">
        <v>10</v>
      </c>
      <c r="C762" s="45" t="s">
        <v>31</v>
      </c>
      <c r="D762" s="45">
        <v>2188</v>
      </c>
      <c r="E762" s="45">
        <v>4.5563392600000002E-3</v>
      </c>
      <c r="F762" s="45">
        <v>8.6673285999999997E-4</v>
      </c>
      <c r="G762" s="45">
        <v>7.2688123999999998E-4</v>
      </c>
      <c r="H762" s="45">
        <v>2.9627246799999998E-3</v>
      </c>
    </row>
    <row r="763" spans="1:8" x14ac:dyDescent="0.35">
      <c r="A763" s="45" t="s">
        <v>240</v>
      </c>
      <c r="B763" s="45" t="s">
        <v>11</v>
      </c>
      <c r="C763" s="45" t="s">
        <v>31</v>
      </c>
      <c r="D763" s="45">
        <v>970</v>
      </c>
      <c r="E763" s="45">
        <v>4.6874520199999999E-3</v>
      </c>
      <c r="F763" s="45">
        <v>9.2787060999999997E-4</v>
      </c>
      <c r="G763" s="45">
        <v>7.6742051999999998E-4</v>
      </c>
      <c r="H763" s="45">
        <v>2.9921603999999999E-3</v>
      </c>
    </row>
    <row r="764" spans="1:8" x14ac:dyDescent="0.35">
      <c r="A764" s="45" t="s">
        <v>240</v>
      </c>
      <c r="B764" s="45" t="s">
        <v>12</v>
      </c>
      <c r="C764" s="45" t="s">
        <v>31</v>
      </c>
      <c r="D764" s="45">
        <v>285</v>
      </c>
      <c r="E764" s="45">
        <v>5.6788496599999997E-3</v>
      </c>
      <c r="F764" s="45">
        <v>1.0726118399999999E-3</v>
      </c>
      <c r="G764" s="45">
        <v>9.0350854000000003E-4</v>
      </c>
      <c r="H764" s="45">
        <v>3.7027288299999999E-3</v>
      </c>
    </row>
    <row r="765" spans="1:8" x14ac:dyDescent="0.35">
      <c r="A765" s="45" t="s">
        <v>240</v>
      </c>
      <c r="B765" s="45" t="s">
        <v>13</v>
      </c>
      <c r="C765" s="45" t="s">
        <v>31</v>
      </c>
      <c r="D765" s="45">
        <v>822</v>
      </c>
      <c r="E765" s="45">
        <v>5.3101483300000002E-3</v>
      </c>
      <c r="F765" s="45">
        <v>9.0708613999999996E-4</v>
      </c>
      <c r="G765" s="45">
        <v>8.6408464000000003E-4</v>
      </c>
      <c r="H765" s="45">
        <v>3.5389770800000001E-3</v>
      </c>
    </row>
    <row r="766" spans="1:8" x14ac:dyDescent="0.35">
      <c r="A766" s="45" t="s">
        <v>240</v>
      </c>
      <c r="B766" s="45" t="s">
        <v>8</v>
      </c>
      <c r="C766" s="45" t="s">
        <v>159</v>
      </c>
      <c r="D766" s="45">
        <v>1986</v>
      </c>
      <c r="E766" s="45">
        <v>5.7699204600000003E-3</v>
      </c>
      <c r="F766" s="45">
        <v>7.6647037000000004E-4</v>
      </c>
      <c r="G766" s="45">
        <v>1.35906762E-3</v>
      </c>
      <c r="H766" s="45">
        <v>3.6443819699999999E-3</v>
      </c>
    </row>
    <row r="767" spans="1:8" x14ac:dyDescent="0.35">
      <c r="A767" s="45" t="s">
        <v>240</v>
      </c>
      <c r="B767" s="45" t="s">
        <v>10</v>
      </c>
      <c r="C767" s="45" t="s">
        <v>159</v>
      </c>
      <c r="D767" s="45">
        <v>918</v>
      </c>
      <c r="E767" s="45">
        <v>5.3281966300000004E-3</v>
      </c>
      <c r="F767" s="45">
        <v>6.8450914999999997E-4</v>
      </c>
      <c r="G767" s="45">
        <v>1.2329790499999999E-3</v>
      </c>
      <c r="H767" s="45">
        <v>3.41070793E-3</v>
      </c>
    </row>
    <row r="768" spans="1:8" x14ac:dyDescent="0.35">
      <c r="A768" s="45" t="s">
        <v>240</v>
      </c>
      <c r="B768" s="45" t="s">
        <v>11</v>
      </c>
      <c r="C768" s="45" t="s">
        <v>159</v>
      </c>
      <c r="D768" s="45">
        <v>387</v>
      </c>
      <c r="E768" s="45">
        <v>5.6146818000000001E-3</v>
      </c>
      <c r="F768" s="45">
        <v>7.8554142999999997E-4</v>
      </c>
      <c r="G768" s="45">
        <v>1.3056569800000001E-3</v>
      </c>
      <c r="H768" s="45">
        <v>3.52348288E-3</v>
      </c>
    </row>
    <row r="769" spans="1:8" x14ac:dyDescent="0.35">
      <c r="A769" s="45" t="s">
        <v>240</v>
      </c>
      <c r="B769" s="45" t="s">
        <v>12</v>
      </c>
      <c r="C769" s="45" t="s">
        <v>159</v>
      </c>
      <c r="D769" s="45">
        <v>204</v>
      </c>
      <c r="E769" s="45">
        <v>7.4859293200000001E-3</v>
      </c>
      <c r="F769" s="45">
        <v>1.11888365E-3</v>
      </c>
      <c r="G769" s="45">
        <v>1.66173043E-3</v>
      </c>
      <c r="H769" s="45">
        <v>4.70531474E-3</v>
      </c>
    </row>
    <row r="770" spans="1:8" x14ac:dyDescent="0.35">
      <c r="A770" s="45" t="s">
        <v>240</v>
      </c>
      <c r="B770" s="45" t="s">
        <v>13</v>
      </c>
      <c r="C770" s="45" t="s">
        <v>159</v>
      </c>
      <c r="D770" s="45">
        <v>477</v>
      </c>
      <c r="E770" s="45">
        <v>6.0120882400000004E-3</v>
      </c>
      <c r="F770" s="45">
        <v>7.5801668000000002E-4</v>
      </c>
      <c r="G770" s="45">
        <v>1.5156211199999999E-3</v>
      </c>
      <c r="H770" s="45">
        <v>3.7384499500000001E-3</v>
      </c>
    </row>
    <row r="771" spans="1:8" x14ac:dyDescent="0.35">
      <c r="A771" s="45" t="s">
        <v>240</v>
      </c>
      <c r="B771" s="45" t="s">
        <v>8</v>
      </c>
      <c r="C771" s="45" t="s">
        <v>33</v>
      </c>
      <c r="D771" s="45">
        <v>1003</v>
      </c>
      <c r="E771" s="45">
        <v>7.62823774E-3</v>
      </c>
      <c r="F771" s="45">
        <v>1.4607217700000001E-3</v>
      </c>
      <c r="G771" s="45">
        <v>1.5420403E-3</v>
      </c>
      <c r="H771" s="45">
        <v>4.6254636599999998E-3</v>
      </c>
    </row>
    <row r="772" spans="1:8" x14ac:dyDescent="0.35">
      <c r="A772" s="45" t="s">
        <v>240</v>
      </c>
      <c r="B772" s="45" t="s">
        <v>10</v>
      </c>
      <c r="C772" s="45" t="s">
        <v>33</v>
      </c>
      <c r="D772" s="45">
        <v>381</v>
      </c>
      <c r="E772" s="45">
        <v>6.86576483E-3</v>
      </c>
      <c r="F772" s="45">
        <v>1.2426786399999999E-3</v>
      </c>
      <c r="G772" s="45">
        <v>1.4503740099999999E-3</v>
      </c>
      <c r="H772" s="45">
        <v>4.1726813099999998E-3</v>
      </c>
    </row>
    <row r="773" spans="1:8" x14ac:dyDescent="0.35">
      <c r="A773" s="45" t="s">
        <v>240</v>
      </c>
      <c r="B773" s="45" t="s">
        <v>11</v>
      </c>
      <c r="C773" s="45" t="s">
        <v>33</v>
      </c>
      <c r="D773" s="45">
        <v>255</v>
      </c>
      <c r="E773" s="45">
        <v>7.3630625900000003E-3</v>
      </c>
      <c r="F773" s="45">
        <v>1.4062270700000001E-3</v>
      </c>
      <c r="G773" s="45">
        <v>1.4585146599999999E-3</v>
      </c>
      <c r="H773" s="45">
        <v>4.4983204100000002E-3</v>
      </c>
    </row>
    <row r="774" spans="1:8" x14ac:dyDescent="0.35">
      <c r="A774" s="45" t="s">
        <v>240</v>
      </c>
      <c r="B774" s="45" t="s">
        <v>12</v>
      </c>
      <c r="C774" s="45" t="s">
        <v>33</v>
      </c>
      <c r="D774" s="45">
        <v>98</v>
      </c>
      <c r="E774" s="45">
        <v>9.4887327800000001E-3</v>
      </c>
      <c r="F774" s="45">
        <v>2.08510463E-3</v>
      </c>
      <c r="G774" s="45">
        <v>1.5913167900000001E-3</v>
      </c>
      <c r="H774" s="45">
        <v>5.8123107899999997E-3</v>
      </c>
    </row>
    <row r="775" spans="1:8" x14ac:dyDescent="0.35">
      <c r="A775" s="45" t="s">
        <v>240</v>
      </c>
      <c r="B775" s="45" t="s">
        <v>13</v>
      </c>
      <c r="C775" s="45" t="s">
        <v>33</v>
      </c>
      <c r="D775" s="45">
        <v>269</v>
      </c>
      <c r="E775" s="45">
        <v>8.2817445499999993E-3</v>
      </c>
      <c r="F775" s="45">
        <v>1.5937368700000001E-3</v>
      </c>
      <c r="G775" s="45">
        <v>1.73309903E-3</v>
      </c>
      <c r="H775" s="45">
        <v>4.9549082100000001E-3</v>
      </c>
    </row>
    <row r="776" spans="1:8" x14ac:dyDescent="0.35">
      <c r="A776" s="45" t="s">
        <v>240</v>
      </c>
      <c r="B776" s="45" t="s">
        <v>8</v>
      </c>
      <c r="C776" s="45" t="s">
        <v>34</v>
      </c>
      <c r="D776" s="45">
        <v>1247</v>
      </c>
      <c r="E776" s="45">
        <v>5.6158945700000001E-3</v>
      </c>
      <c r="F776" s="45">
        <v>8.3040013000000004E-4</v>
      </c>
      <c r="G776" s="45">
        <v>1.1476893900000001E-3</v>
      </c>
      <c r="H776" s="45">
        <v>3.6378045600000001E-3</v>
      </c>
    </row>
    <row r="777" spans="1:8" x14ac:dyDescent="0.35">
      <c r="A777" s="45" t="s">
        <v>240</v>
      </c>
      <c r="B777" s="45" t="s">
        <v>10</v>
      </c>
      <c r="C777" s="45" t="s">
        <v>34</v>
      </c>
      <c r="D777" s="45">
        <v>557</v>
      </c>
      <c r="E777" s="45">
        <v>5.0833455599999999E-3</v>
      </c>
      <c r="F777" s="45">
        <v>7.1692741E-4</v>
      </c>
      <c r="G777" s="45">
        <v>1.1016147200000001E-3</v>
      </c>
      <c r="H777" s="45">
        <v>3.26480294E-3</v>
      </c>
    </row>
    <row r="778" spans="1:8" x14ac:dyDescent="0.35">
      <c r="A778" s="45" t="s">
        <v>240</v>
      </c>
      <c r="B778" s="45" t="s">
        <v>11</v>
      </c>
      <c r="C778" s="45" t="s">
        <v>34</v>
      </c>
      <c r="D778" s="45">
        <v>227</v>
      </c>
      <c r="E778" s="45">
        <v>5.26681528E-3</v>
      </c>
      <c r="F778" s="45">
        <v>8.3894166999999998E-4</v>
      </c>
      <c r="G778" s="45">
        <v>1.1100911200000001E-3</v>
      </c>
      <c r="H778" s="45">
        <v>3.31778201E-3</v>
      </c>
    </row>
    <row r="779" spans="1:8" x14ac:dyDescent="0.35">
      <c r="A779" s="45" t="s">
        <v>240</v>
      </c>
      <c r="B779" s="45" t="s">
        <v>12</v>
      </c>
      <c r="C779" s="45" t="s">
        <v>34</v>
      </c>
      <c r="D779" s="45">
        <v>137</v>
      </c>
      <c r="E779" s="45">
        <v>6.4928018600000003E-3</v>
      </c>
      <c r="F779" s="45">
        <v>9.8151502E-4</v>
      </c>
      <c r="G779" s="45">
        <v>1.2154465E-3</v>
      </c>
      <c r="H779" s="45">
        <v>4.2958398500000002E-3</v>
      </c>
    </row>
    <row r="780" spans="1:8" x14ac:dyDescent="0.35">
      <c r="A780" s="45" t="s">
        <v>240</v>
      </c>
      <c r="B780" s="45" t="s">
        <v>13</v>
      </c>
      <c r="C780" s="45" t="s">
        <v>34</v>
      </c>
      <c r="D780" s="45">
        <v>326</v>
      </c>
      <c r="E780" s="45">
        <v>6.4003562000000003E-3</v>
      </c>
      <c r="F780" s="45">
        <v>9.5482537999999997E-4</v>
      </c>
      <c r="G780" s="45">
        <v>1.2241178499999999E-3</v>
      </c>
      <c r="H780" s="45">
        <v>4.2214124999999996E-3</v>
      </c>
    </row>
    <row r="781" spans="1:8" x14ac:dyDescent="0.35">
      <c r="A781" s="45" t="s">
        <v>240</v>
      </c>
      <c r="B781" s="45" t="s">
        <v>8</v>
      </c>
      <c r="C781" s="45" t="s">
        <v>35</v>
      </c>
      <c r="D781" s="45">
        <v>1344</v>
      </c>
      <c r="E781" s="45">
        <v>5.7652234599999998E-3</v>
      </c>
      <c r="F781" s="45">
        <v>7.8427244999999997E-4</v>
      </c>
      <c r="G781" s="45">
        <v>1.3743521599999999E-3</v>
      </c>
      <c r="H781" s="45">
        <v>3.6065983599999998E-3</v>
      </c>
    </row>
    <row r="782" spans="1:8" x14ac:dyDescent="0.35">
      <c r="A782" s="45" t="s">
        <v>240</v>
      </c>
      <c r="B782" s="45" t="s">
        <v>10</v>
      </c>
      <c r="C782" s="45" t="s">
        <v>35</v>
      </c>
      <c r="D782" s="45">
        <v>542</v>
      </c>
      <c r="E782" s="45">
        <v>4.8894054300000003E-3</v>
      </c>
      <c r="F782" s="45">
        <v>6.3638165E-4</v>
      </c>
      <c r="G782" s="45">
        <v>1.0855923999999999E-3</v>
      </c>
      <c r="H782" s="45">
        <v>3.16743092E-3</v>
      </c>
    </row>
    <row r="783" spans="1:8" x14ac:dyDescent="0.35">
      <c r="A783" s="45" t="s">
        <v>240</v>
      </c>
      <c r="B783" s="45" t="s">
        <v>11</v>
      </c>
      <c r="C783" s="45" t="s">
        <v>35</v>
      </c>
      <c r="D783" s="45">
        <v>367</v>
      </c>
      <c r="E783" s="45">
        <v>5.8955240399999999E-3</v>
      </c>
      <c r="F783" s="45">
        <v>8.0072384000000004E-4</v>
      </c>
      <c r="G783" s="45">
        <v>1.4086938699999999E-3</v>
      </c>
      <c r="H783" s="45">
        <v>3.68610582E-3</v>
      </c>
    </row>
    <row r="784" spans="1:8" x14ac:dyDescent="0.35">
      <c r="A784" s="45" t="s">
        <v>240</v>
      </c>
      <c r="B784" s="45" t="s">
        <v>12</v>
      </c>
      <c r="C784" s="45" t="s">
        <v>35</v>
      </c>
      <c r="D784" s="45">
        <v>122</v>
      </c>
      <c r="E784" s="45">
        <v>7.7691443999999997E-3</v>
      </c>
      <c r="F784" s="45">
        <v>1.1905166E-3</v>
      </c>
      <c r="G784" s="45">
        <v>1.73449808E-3</v>
      </c>
      <c r="H784" s="45">
        <v>4.8441292399999999E-3</v>
      </c>
    </row>
    <row r="785" spans="1:8" x14ac:dyDescent="0.35">
      <c r="A785" s="45" t="s">
        <v>240</v>
      </c>
      <c r="B785" s="45" t="s">
        <v>13</v>
      </c>
      <c r="C785" s="45" t="s">
        <v>35</v>
      </c>
      <c r="D785" s="45">
        <v>313</v>
      </c>
      <c r="E785" s="45">
        <v>6.3479541499999997E-3</v>
      </c>
      <c r="F785" s="45">
        <v>8.6273049999999998E-4</v>
      </c>
      <c r="G785" s="45">
        <v>1.6937342199999999E-3</v>
      </c>
      <c r="H785" s="45">
        <v>3.7914889200000002E-3</v>
      </c>
    </row>
    <row r="786" spans="1:8" x14ac:dyDescent="0.35">
      <c r="A786" s="45" t="s">
        <v>240</v>
      </c>
      <c r="B786" s="45" t="s">
        <v>8</v>
      </c>
      <c r="C786" s="45" t="s">
        <v>57</v>
      </c>
      <c r="D786" s="45">
        <v>3</v>
      </c>
      <c r="E786" s="45">
        <v>6.1226849400000003E-3</v>
      </c>
      <c r="F786" s="45">
        <v>9.7222175000000004E-4</v>
      </c>
      <c r="G786" s="45">
        <v>3.6342590199999998E-3</v>
      </c>
      <c r="H786" s="45">
        <v>1.5162034699999999E-3</v>
      </c>
    </row>
    <row r="787" spans="1:8" x14ac:dyDescent="0.35">
      <c r="A787" s="45" t="s">
        <v>240</v>
      </c>
      <c r="B787" s="45" t="s">
        <v>11</v>
      </c>
      <c r="C787" s="45" t="s">
        <v>57</v>
      </c>
      <c r="D787" s="45">
        <v>3</v>
      </c>
      <c r="E787" s="45">
        <v>6.1226849400000003E-3</v>
      </c>
      <c r="F787" s="45">
        <v>9.7222175000000004E-4</v>
      </c>
      <c r="G787" s="45">
        <v>3.6342590199999998E-3</v>
      </c>
      <c r="H787" s="45">
        <v>1.5162034699999999E-3</v>
      </c>
    </row>
    <row r="788" spans="1:8" x14ac:dyDescent="0.35">
      <c r="A788" s="45" t="s">
        <v>240</v>
      </c>
      <c r="B788" s="45" t="s">
        <v>8</v>
      </c>
      <c r="C788" s="45" t="s">
        <v>36</v>
      </c>
      <c r="D788" s="45">
        <v>1793</v>
      </c>
      <c r="E788" s="45">
        <v>5.8089971899999999E-3</v>
      </c>
      <c r="F788" s="45">
        <v>3.6085525000000002E-4</v>
      </c>
      <c r="G788" s="45">
        <v>1.2607152900000001E-3</v>
      </c>
      <c r="H788" s="45">
        <v>4.1874261800000003E-3</v>
      </c>
    </row>
    <row r="789" spans="1:8" x14ac:dyDescent="0.35">
      <c r="A789" s="45" t="s">
        <v>240</v>
      </c>
      <c r="B789" s="45" t="s">
        <v>10</v>
      </c>
      <c r="C789" s="45" t="s">
        <v>36</v>
      </c>
      <c r="D789" s="45">
        <v>660</v>
      </c>
      <c r="E789" s="45">
        <v>5.0692513099999999E-3</v>
      </c>
      <c r="F789" s="45">
        <v>2.7062266E-4</v>
      </c>
      <c r="G789" s="45">
        <v>1.0804044900000001E-3</v>
      </c>
      <c r="H789" s="45">
        <v>3.71822367E-3</v>
      </c>
    </row>
    <row r="790" spans="1:8" x14ac:dyDescent="0.35">
      <c r="A790" s="45" t="s">
        <v>240</v>
      </c>
      <c r="B790" s="45" t="s">
        <v>11</v>
      </c>
      <c r="C790" s="45" t="s">
        <v>36</v>
      </c>
      <c r="D790" s="45">
        <v>417</v>
      </c>
      <c r="E790" s="45">
        <v>5.6682984299999996E-3</v>
      </c>
      <c r="F790" s="45">
        <v>3.9132559000000001E-4</v>
      </c>
      <c r="G790" s="45">
        <v>1.20750598E-3</v>
      </c>
      <c r="H790" s="45">
        <v>4.0694664199999999E-3</v>
      </c>
    </row>
    <row r="791" spans="1:8" x14ac:dyDescent="0.35">
      <c r="A791" s="45" t="s">
        <v>240</v>
      </c>
      <c r="B791" s="45" t="s">
        <v>12</v>
      </c>
      <c r="C791" s="45" t="s">
        <v>36</v>
      </c>
      <c r="D791" s="45">
        <v>176</v>
      </c>
      <c r="E791" s="45">
        <v>6.8862450299999999E-3</v>
      </c>
      <c r="F791" s="45">
        <v>5.3372241000000003E-4</v>
      </c>
      <c r="G791" s="45">
        <v>1.6364817699999999E-3</v>
      </c>
      <c r="H791" s="45">
        <v>4.7160403599999998E-3</v>
      </c>
    </row>
    <row r="792" spans="1:8" x14ac:dyDescent="0.35">
      <c r="A792" s="45" t="s">
        <v>240</v>
      </c>
      <c r="B792" s="45" t="s">
        <v>13</v>
      </c>
      <c r="C792" s="45" t="s">
        <v>36</v>
      </c>
      <c r="D792" s="45">
        <v>540</v>
      </c>
      <c r="E792" s="45">
        <v>6.4706787600000001E-3</v>
      </c>
      <c r="F792" s="45">
        <v>3.9126775999999999E-4</v>
      </c>
      <c r="G792" s="45">
        <v>1.39971254E-3</v>
      </c>
      <c r="H792" s="45">
        <v>4.6796979799999996E-3</v>
      </c>
    </row>
    <row r="793" spans="1:8" x14ac:dyDescent="0.35">
      <c r="A793" s="45" t="s">
        <v>240</v>
      </c>
      <c r="B793" s="45" t="s">
        <v>8</v>
      </c>
      <c r="C793" s="45" t="s">
        <v>37</v>
      </c>
      <c r="D793" s="45">
        <v>2122</v>
      </c>
      <c r="E793" s="45">
        <v>5.1738454099999999E-3</v>
      </c>
      <c r="F793" s="45">
        <v>8.0093986E-4</v>
      </c>
      <c r="G793" s="45">
        <v>1.01503296E-3</v>
      </c>
      <c r="H793" s="45">
        <v>3.3578721000000001E-3</v>
      </c>
    </row>
    <row r="794" spans="1:8" x14ac:dyDescent="0.35">
      <c r="A794" s="45" t="s">
        <v>240</v>
      </c>
      <c r="B794" s="45" t="s">
        <v>10</v>
      </c>
      <c r="C794" s="45" t="s">
        <v>37</v>
      </c>
      <c r="D794" s="45">
        <v>1086</v>
      </c>
      <c r="E794" s="45">
        <v>4.5740077500000002E-3</v>
      </c>
      <c r="F794" s="45">
        <v>7.4562163999999996E-4</v>
      </c>
      <c r="G794" s="45">
        <v>8.8418014999999998E-4</v>
      </c>
      <c r="H794" s="45">
        <v>2.9442054699999999E-3</v>
      </c>
    </row>
    <row r="795" spans="1:8" x14ac:dyDescent="0.35">
      <c r="A795" s="45" t="s">
        <v>240</v>
      </c>
      <c r="B795" s="45" t="s">
        <v>11</v>
      </c>
      <c r="C795" s="45" t="s">
        <v>37</v>
      </c>
      <c r="D795" s="45">
        <v>541</v>
      </c>
      <c r="E795" s="45">
        <v>5.3598229499999999E-3</v>
      </c>
      <c r="F795" s="45">
        <v>8.5340050999999995E-4</v>
      </c>
      <c r="G795" s="45">
        <v>1.0763458499999999E-3</v>
      </c>
      <c r="H795" s="45">
        <v>3.4300760899999999E-3</v>
      </c>
    </row>
    <row r="796" spans="1:8" x14ac:dyDescent="0.35">
      <c r="A796" s="45" t="s">
        <v>240</v>
      </c>
      <c r="B796" s="45" t="s">
        <v>12</v>
      </c>
      <c r="C796" s="45" t="s">
        <v>37</v>
      </c>
      <c r="D796" s="45">
        <v>110</v>
      </c>
      <c r="E796" s="45">
        <v>6.5906984299999999E-3</v>
      </c>
      <c r="F796" s="45">
        <v>9.4107714E-4</v>
      </c>
      <c r="G796" s="45">
        <v>1.3372261800000001E-3</v>
      </c>
      <c r="H796" s="45">
        <v>4.3123945700000001E-3</v>
      </c>
    </row>
    <row r="797" spans="1:8" x14ac:dyDescent="0.35">
      <c r="A797" s="45" t="s">
        <v>240</v>
      </c>
      <c r="B797" s="45" t="s">
        <v>13</v>
      </c>
      <c r="C797" s="45" t="s">
        <v>37</v>
      </c>
      <c r="D797" s="45">
        <v>385</v>
      </c>
      <c r="E797" s="45">
        <v>6.19970517E-3</v>
      </c>
      <c r="F797" s="45">
        <v>8.4322366999999997E-4</v>
      </c>
      <c r="G797" s="45">
        <v>1.2059281E-3</v>
      </c>
      <c r="H797" s="45">
        <v>4.1505529299999998E-3</v>
      </c>
    </row>
    <row r="798" spans="1:8" x14ac:dyDescent="0.35">
      <c r="A798" s="45" t="s">
        <v>240</v>
      </c>
      <c r="B798" s="45" t="s">
        <v>8</v>
      </c>
      <c r="C798" s="45" t="s">
        <v>38</v>
      </c>
      <c r="D798" s="45">
        <v>1037</v>
      </c>
      <c r="E798" s="45">
        <v>6.0744131200000002E-3</v>
      </c>
      <c r="F798" s="45">
        <v>6.7374033000000002E-4</v>
      </c>
      <c r="G798" s="45">
        <v>1.60953269E-3</v>
      </c>
      <c r="H798" s="45">
        <v>3.7911396199999999E-3</v>
      </c>
    </row>
    <row r="799" spans="1:8" x14ac:dyDescent="0.35">
      <c r="A799" s="45" t="s">
        <v>240</v>
      </c>
      <c r="B799" s="45" t="s">
        <v>10</v>
      </c>
      <c r="C799" s="45" t="s">
        <v>38</v>
      </c>
      <c r="D799" s="45">
        <v>409</v>
      </c>
      <c r="E799" s="45">
        <v>5.2823618800000001E-3</v>
      </c>
      <c r="F799" s="45">
        <v>5.9480529000000004E-4</v>
      </c>
      <c r="G799" s="45">
        <v>1.40790523E-3</v>
      </c>
      <c r="H799" s="45">
        <v>3.2796508799999998E-3</v>
      </c>
    </row>
    <row r="800" spans="1:8" x14ac:dyDescent="0.35">
      <c r="A800" s="45" t="s">
        <v>240</v>
      </c>
      <c r="B800" s="45" t="s">
        <v>11</v>
      </c>
      <c r="C800" s="45" t="s">
        <v>38</v>
      </c>
      <c r="D800" s="45">
        <v>265</v>
      </c>
      <c r="E800" s="45">
        <v>5.9259256800000002E-3</v>
      </c>
      <c r="F800" s="45">
        <v>6.7365454999999996E-4</v>
      </c>
      <c r="G800" s="45">
        <v>1.5998862000000001E-3</v>
      </c>
      <c r="H800" s="45">
        <v>3.6523844600000002E-3</v>
      </c>
    </row>
    <row r="801" spans="1:8" x14ac:dyDescent="0.35">
      <c r="A801" s="45" t="s">
        <v>240</v>
      </c>
      <c r="B801" s="45" t="s">
        <v>12</v>
      </c>
      <c r="C801" s="45" t="s">
        <v>38</v>
      </c>
      <c r="D801" s="45">
        <v>76</v>
      </c>
      <c r="E801" s="45">
        <v>7.5810182699999999E-3</v>
      </c>
      <c r="F801" s="45">
        <v>7.7698562999999998E-4</v>
      </c>
      <c r="G801" s="45">
        <v>2.1220148700000002E-3</v>
      </c>
      <c r="H801" s="45">
        <v>4.6820173299999997E-3</v>
      </c>
    </row>
    <row r="802" spans="1:8" x14ac:dyDescent="0.35">
      <c r="A802" s="45" t="s">
        <v>240</v>
      </c>
      <c r="B802" s="45" t="s">
        <v>13</v>
      </c>
      <c r="C802" s="45" t="s">
        <v>38</v>
      </c>
      <c r="D802" s="45">
        <v>287</v>
      </c>
      <c r="E802" s="45">
        <v>6.9412986300000003E-3</v>
      </c>
      <c r="F802" s="45">
        <v>7.5896861999999996E-4</v>
      </c>
      <c r="G802" s="45">
        <v>1.77006687E-3</v>
      </c>
      <c r="H802" s="45">
        <v>4.4122626400000002E-3</v>
      </c>
    </row>
    <row r="803" spans="1:8" x14ac:dyDescent="0.35">
      <c r="A803" s="45" t="s">
        <v>240</v>
      </c>
      <c r="B803" s="45" t="s">
        <v>8</v>
      </c>
      <c r="C803" s="45" t="s">
        <v>39</v>
      </c>
      <c r="D803" s="45">
        <v>883</v>
      </c>
      <c r="E803" s="45">
        <v>7.2692129900000001E-3</v>
      </c>
      <c r="F803" s="45">
        <v>5.9195530999999997E-4</v>
      </c>
      <c r="G803" s="45">
        <v>2.1571555100000001E-3</v>
      </c>
      <c r="H803" s="45">
        <v>4.5201016900000002E-3</v>
      </c>
    </row>
    <row r="804" spans="1:8" x14ac:dyDescent="0.35">
      <c r="A804" s="45" t="s">
        <v>240</v>
      </c>
      <c r="B804" s="45" t="s">
        <v>10</v>
      </c>
      <c r="C804" s="45" t="s">
        <v>39</v>
      </c>
      <c r="D804" s="45">
        <v>321</v>
      </c>
      <c r="E804" s="45">
        <v>6.4880074099999997E-3</v>
      </c>
      <c r="F804" s="45">
        <v>5.1827307999999998E-4</v>
      </c>
      <c r="G804" s="45">
        <v>1.90193381E-3</v>
      </c>
      <c r="H804" s="45">
        <v>4.0678000399999997E-3</v>
      </c>
    </row>
    <row r="805" spans="1:8" x14ac:dyDescent="0.35">
      <c r="A805" s="45" t="s">
        <v>240</v>
      </c>
      <c r="B805" s="45" t="s">
        <v>11</v>
      </c>
      <c r="C805" s="45" t="s">
        <v>39</v>
      </c>
      <c r="D805" s="45">
        <v>244</v>
      </c>
      <c r="E805" s="45">
        <v>6.6854031499999998E-3</v>
      </c>
      <c r="F805" s="45">
        <v>6.1119623999999996E-4</v>
      </c>
      <c r="G805" s="45">
        <v>2.0203872300000002E-3</v>
      </c>
      <c r="H805" s="45">
        <v>4.0538192200000002E-3</v>
      </c>
    </row>
    <row r="806" spans="1:8" x14ac:dyDescent="0.35">
      <c r="A806" s="45" t="s">
        <v>240</v>
      </c>
      <c r="B806" s="45" t="s">
        <v>12</v>
      </c>
      <c r="C806" s="45" t="s">
        <v>39</v>
      </c>
      <c r="D806" s="45">
        <v>91</v>
      </c>
      <c r="E806" s="45">
        <v>9.2827887699999997E-3</v>
      </c>
      <c r="F806" s="45">
        <v>7.1148735999999998E-4</v>
      </c>
      <c r="G806" s="45">
        <v>2.7021009100000001E-3</v>
      </c>
      <c r="H806" s="45">
        <v>5.8691999899999998E-3</v>
      </c>
    </row>
    <row r="807" spans="1:8" x14ac:dyDescent="0.35">
      <c r="A807" s="45" t="s">
        <v>240</v>
      </c>
      <c r="B807" s="45" t="s">
        <v>13</v>
      </c>
      <c r="C807" s="45" t="s">
        <v>39</v>
      </c>
      <c r="D807" s="45">
        <v>227</v>
      </c>
      <c r="E807" s="45">
        <v>8.19424027E-3</v>
      </c>
      <c r="F807" s="45">
        <v>6.2754911999999999E-4</v>
      </c>
      <c r="G807" s="45">
        <v>2.4466162700000002E-3</v>
      </c>
      <c r="H807" s="45">
        <v>5.1200744199999997E-3</v>
      </c>
    </row>
    <row r="808" spans="1:8" x14ac:dyDescent="0.35">
      <c r="A808" s="45" t="s">
        <v>240</v>
      </c>
      <c r="B808" s="45" t="s">
        <v>8</v>
      </c>
      <c r="C808" s="45" t="s">
        <v>40</v>
      </c>
      <c r="D808" s="45">
        <v>2457</v>
      </c>
      <c r="E808" s="45">
        <v>4.6833732300000002E-3</v>
      </c>
      <c r="F808" s="45">
        <v>9.7959885999999996E-4</v>
      </c>
      <c r="G808" s="45">
        <v>7.2952914999999997E-4</v>
      </c>
      <c r="H808" s="45">
        <v>2.9742447400000001E-3</v>
      </c>
    </row>
    <row r="809" spans="1:8" x14ac:dyDescent="0.35">
      <c r="A809" s="45" t="s">
        <v>240</v>
      </c>
      <c r="B809" s="45" t="s">
        <v>10</v>
      </c>
      <c r="C809" s="45" t="s">
        <v>40</v>
      </c>
      <c r="D809" s="45">
        <v>1359</v>
      </c>
      <c r="E809" s="45">
        <v>4.4018441199999998E-3</v>
      </c>
      <c r="F809" s="45">
        <v>8.6825119999999997E-4</v>
      </c>
      <c r="G809" s="45">
        <v>6.7224140999999995E-4</v>
      </c>
      <c r="H809" s="45">
        <v>2.8613510400000001E-3</v>
      </c>
    </row>
    <row r="810" spans="1:8" x14ac:dyDescent="0.35">
      <c r="A810" s="45" t="s">
        <v>240</v>
      </c>
      <c r="B810" s="45" t="s">
        <v>11</v>
      </c>
      <c r="C810" s="45" t="s">
        <v>40</v>
      </c>
      <c r="D810" s="45">
        <v>443</v>
      </c>
      <c r="E810" s="45">
        <v>4.8194128600000004E-3</v>
      </c>
      <c r="F810" s="45">
        <v>1.2147027500000001E-3</v>
      </c>
      <c r="G810" s="45">
        <v>7.1571123000000001E-4</v>
      </c>
      <c r="H810" s="45">
        <v>2.88899839E-3</v>
      </c>
    </row>
    <row r="811" spans="1:8" x14ac:dyDescent="0.35">
      <c r="A811" s="45" t="s">
        <v>240</v>
      </c>
      <c r="B811" s="45" t="s">
        <v>12</v>
      </c>
      <c r="C811" s="45" t="s">
        <v>40</v>
      </c>
      <c r="D811" s="45">
        <v>132</v>
      </c>
      <c r="E811" s="45">
        <v>5.43885007E-3</v>
      </c>
      <c r="F811" s="45">
        <v>1.3015569900000001E-3</v>
      </c>
      <c r="G811" s="45">
        <v>7.3170921000000001E-4</v>
      </c>
      <c r="H811" s="45">
        <v>3.4055833500000001E-3</v>
      </c>
    </row>
    <row r="812" spans="1:8" x14ac:dyDescent="0.35">
      <c r="A812" s="45" t="s">
        <v>240</v>
      </c>
      <c r="B812" s="45" t="s">
        <v>13</v>
      </c>
      <c r="C812" s="45" t="s">
        <v>40</v>
      </c>
      <c r="D812" s="45">
        <v>523</v>
      </c>
      <c r="E812" s="45">
        <v>5.1090129500000001E-3</v>
      </c>
      <c r="F812" s="45">
        <v>9.8853191000000001E-4</v>
      </c>
      <c r="G812" s="45">
        <v>8.8954370000000004E-4</v>
      </c>
      <c r="H812" s="45">
        <v>3.2309368399999999E-3</v>
      </c>
    </row>
    <row r="813" spans="1:8" x14ac:dyDescent="0.35">
      <c r="A813" s="45" t="s">
        <v>240</v>
      </c>
      <c r="B813" s="45" t="s">
        <v>8</v>
      </c>
      <c r="C813" s="45" t="s">
        <v>41</v>
      </c>
      <c r="D813" s="45">
        <v>1247</v>
      </c>
      <c r="E813" s="45">
        <v>6.5702219999999997E-3</v>
      </c>
      <c r="F813" s="45">
        <v>7.4715404000000004E-4</v>
      </c>
      <c r="G813" s="45">
        <v>1.4623427099999999E-3</v>
      </c>
      <c r="H813" s="45">
        <v>4.3607247500000003E-3</v>
      </c>
    </row>
    <row r="814" spans="1:8" x14ac:dyDescent="0.35">
      <c r="A814" s="45" t="s">
        <v>240</v>
      </c>
      <c r="B814" s="45" t="s">
        <v>10</v>
      </c>
      <c r="C814" s="45" t="s">
        <v>41</v>
      </c>
      <c r="D814" s="45">
        <v>472</v>
      </c>
      <c r="E814" s="45">
        <v>5.74218726E-3</v>
      </c>
      <c r="F814" s="45">
        <v>6.1526478000000005E-4</v>
      </c>
      <c r="G814" s="45">
        <v>1.22584624E-3</v>
      </c>
      <c r="H814" s="45">
        <v>3.90107575E-3</v>
      </c>
    </row>
    <row r="815" spans="1:8" x14ac:dyDescent="0.35">
      <c r="A815" s="45" t="s">
        <v>240</v>
      </c>
      <c r="B815" s="45" t="s">
        <v>11</v>
      </c>
      <c r="C815" s="45" t="s">
        <v>41</v>
      </c>
      <c r="D815" s="45">
        <v>312</v>
      </c>
      <c r="E815" s="45">
        <v>6.4853392600000004E-3</v>
      </c>
      <c r="F815" s="45">
        <v>7.3354382999999996E-4</v>
      </c>
      <c r="G815" s="45">
        <v>1.45414119E-3</v>
      </c>
      <c r="H815" s="45">
        <v>4.2976537699999998E-3</v>
      </c>
    </row>
    <row r="816" spans="1:8" x14ac:dyDescent="0.35">
      <c r="A816" s="45" t="s">
        <v>240</v>
      </c>
      <c r="B816" s="45" t="s">
        <v>12</v>
      </c>
      <c r="C816" s="45" t="s">
        <v>41</v>
      </c>
      <c r="D816" s="45">
        <v>208</v>
      </c>
      <c r="E816" s="45">
        <v>7.9583998700000005E-3</v>
      </c>
      <c r="F816" s="45">
        <v>1.0493453799999999E-3</v>
      </c>
      <c r="G816" s="45">
        <v>1.7346641200000001E-3</v>
      </c>
      <c r="H816" s="45">
        <v>5.1743898799999997E-3</v>
      </c>
    </row>
    <row r="817" spans="1:8" x14ac:dyDescent="0.35">
      <c r="A817" s="45" t="s">
        <v>240</v>
      </c>
      <c r="B817" s="45" t="s">
        <v>13</v>
      </c>
      <c r="C817" s="45" t="s">
        <v>41</v>
      </c>
      <c r="D817" s="45">
        <v>255</v>
      </c>
      <c r="E817" s="45">
        <v>7.0744369499999996E-3</v>
      </c>
      <c r="F817" s="45">
        <v>7.6143765999999997E-4</v>
      </c>
      <c r="G817" s="45">
        <v>1.6879990200000001E-3</v>
      </c>
      <c r="H817" s="45">
        <v>4.6249997699999998E-3</v>
      </c>
    </row>
    <row r="818" spans="1:8" x14ac:dyDescent="0.35">
      <c r="A818" s="45" t="s">
        <v>240</v>
      </c>
      <c r="B818" s="45" t="s">
        <v>8</v>
      </c>
      <c r="C818" s="45" t="s">
        <v>42</v>
      </c>
      <c r="D818" s="45">
        <v>1100</v>
      </c>
      <c r="E818" s="45">
        <v>7.6285351100000001E-3</v>
      </c>
      <c r="F818" s="45">
        <v>1.33990927E-3</v>
      </c>
      <c r="G818" s="45">
        <v>1.7578911800000001E-3</v>
      </c>
      <c r="H818" s="45">
        <v>4.5307341899999999E-3</v>
      </c>
    </row>
    <row r="819" spans="1:8" x14ac:dyDescent="0.35">
      <c r="A819" s="45" t="s">
        <v>240</v>
      </c>
      <c r="B819" s="45" t="s">
        <v>10</v>
      </c>
      <c r="C819" s="45" t="s">
        <v>42</v>
      </c>
      <c r="D819" s="45">
        <v>371</v>
      </c>
      <c r="E819" s="45">
        <v>6.6748400500000003E-3</v>
      </c>
      <c r="F819" s="45">
        <v>1.1489839799999999E-3</v>
      </c>
      <c r="G819" s="45">
        <v>1.7006087300000001E-3</v>
      </c>
      <c r="H819" s="45">
        <v>3.8252468400000001E-3</v>
      </c>
    </row>
    <row r="820" spans="1:8" x14ac:dyDescent="0.35">
      <c r="A820" s="45" t="s">
        <v>240</v>
      </c>
      <c r="B820" s="45" t="s">
        <v>11</v>
      </c>
      <c r="C820" s="45" t="s">
        <v>42</v>
      </c>
      <c r="D820" s="45">
        <v>328</v>
      </c>
      <c r="E820" s="45">
        <v>7.5434730999999998E-3</v>
      </c>
      <c r="F820" s="45">
        <v>1.3032828399999999E-3</v>
      </c>
      <c r="G820" s="45">
        <v>1.70407044E-3</v>
      </c>
      <c r="H820" s="45">
        <v>4.5361193400000003E-3</v>
      </c>
    </row>
    <row r="821" spans="1:8" x14ac:dyDescent="0.35">
      <c r="A821" s="45" t="s">
        <v>240</v>
      </c>
      <c r="B821" s="45" t="s">
        <v>12</v>
      </c>
      <c r="C821" s="45" t="s">
        <v>42</v>
      </c>
      <c r="D821" s="45">
        <v>135</v>
      </c>
      <c r="E821" s="45">
        <v>9.22985227E-3</v>
      </c>
      <c r="F821" s="45">
        <v>1.8203873E-3</v>
      </c>
      <c r="G821" s="45">
        <v>1.77863488E-3</v>
      </c>
      <c r="H821" s="45">
        <v>5.6308296500000004E-3</v>
      </c>
    </row>
    <row r="822" spans="1:8" x14ac:dyDescent="0.35">
      <c r="A822" s="45" t="s">
        <v>240</v>
      </c>
      <c r="B822" s="45" t="s">
        <v>13</v>
      </c>
      <c r="C822" s="45" t="s">
        <v>42</v>
      </c>
      <c r="D822" s="45">
        <v>266</v>
      </c>
      <c r="E822" s="45">
        <v>8.2508787000000004E-3</v>
      </c>
      <c r="F822" s="45">
        <v>1.40751158E-3</v>
      </c>
      <c r="G822" s="45">
        <v>1.8936227199999999E-3</v>
      </c>
      <c r="H822" s="45">
        <v>4.9497439000000002E-3</v>
      </c>
    </row>
    <row r="823" spans="1:8" x14ac:dyDescent="0.35">
      <c r="A823" s="45" t="s">
        <v>240</v>
      </c>
      <c r="B823" s="45" t="s">
        <v>8</v>
      </c>
      <c r="C823" s="45" t="s">
        <v>43</v>
      </c>
      <c r="D823" s="45">
        <v>1023</v>
      </c>
      <c r="E823" s="45">
        <v>6.8992793E-3</v>
      </c>
      <c r="F823" s="45">
        <v>1.10957219E-3</v>
      </c>
      <c r="G823" s="45">
        <v>1.71462586E-3</v>
      </c>
      <c r="H823" s="45">
        <v>4.0750807700000004E-3</v>
      </c>
    </row>
    <row r="824" spans="1:8" x14ac:dyDescent="0.35">
      <c r="A824" s="45" t="s">
        <v>240</v>
      </c>
      <c r="B824" s="45" t="s">
        <v>10</v>
      </c>
      <c r="C824" s="45" t="s">
        <v>43</v>
      </c>
      <c r="D824" s="45">
        <v>415</v>
      </c>
      <c r="E824" s="45">
        <v>6.2496093200000002E-3</v>
      </c>
      <c r="F824" s="45">
        <v>9.6324161000000004E-4</v>
      </c>
      <c r="G824" s="45">
        <v>1.53645113E-3</v>
      </c>
      <c r="H824" s="45">
        <v>3.7499160999999999E-3</v>
      </c>
    </row>
    <row r="825" spans="1:8" x14ac:dyDescent="0.35">
      <c r="A825" s="45" t="s">
        <v>240</v>
      </c>
      <c r="B825" s="45" t="s">
        <v>11</v>
      </c>
      <c r="C825" s="45" t="s">
        <v>43</v>
      </c>
      <c r="D825" s="45">
        <v>227</v>
      </c>
      <c r="E825" s="45">
        <v>6.57596035E-3</v>
      </c>
      <c r="F825" s="45">
        <v>1.2191015800000001E-3</v>
      </c>
      <c r="G825" s="45">
        <v>1.57371691E-3</v>
      </c>
      <c r="H825" s="45">
        <v>3.7831413700000001E-3</v>
      </c>
    </row>
    <row r="826" spans="1:8" x14ac:dyDescent="0.35">
      <c r="A826" s="45" t="s">
        <v>240</v>
      </c>
      <c r="B826" s="45" t="s">
        <v>12</v>
      </c>
      <c r="C826" s="45" t="s">
        <v>43</v>
      </c>
      <c r="D826" s="45">
        <v>73</v>
      </c>
      <c r="E826" s="45">
        <v>8.4779296999999993E-3</v>
      </c>
      <c r="F826" s="45">
        <v>1.3670088999999999E-3</v>
      </c>
      <c r="G826" s="45">
        <v>1.98788663E-3</v>
      </c>
      <c r="H826" s="45">
        <v>5.1230337500000004E-3</v>
      </c>
    </row>
    <row r="827" spans="1:8" x14ac:dyDescent="0.35">
      <c r="A827" s="45" t="s">
        <v>240</v>
      </c>
      <c r="B827" s="45" t="s">
        <v>13</v>
      </c>
      <c r="C827" s="45" t="s">
        <v>43</v>
      </c>
      <c r="D827" s="45">
        <v>308</v>
      </c>
      <c r="E827" s="45">
        <v>7.6387759400000001E-3</v>
      </c>
      <c r="F827" s="45">
        <v>1.16499795E-3</v>
      </c>
      <c r="G827" s="45">
        <v>1.9937843500000001E-3</v>
      </c>
      <c r="H827" s="45">
        <v>4.4799931500000001E-3</v>
      </c>
    </row>
    <row r="828" spans="1:8" x14ac:dyDescent="0.35">
      <c r="A828" s="45" t="s">
        <v>240</v>
      </c>
      <c r="B828" s="45" t="s">
        <v>8</v>
      </c>
      <c r="C828" s="45" t="s">
        <v>44</v>
      </c>
      <c r="D828" s="45">
        <v>461</v>
      </c>
      <c r="E828" s="45">
        <v>7.5991702399999996E-3</v>
      </c>
      <c r="F828" s="45">
        <v>6.9040205999999998E-4</v>
      </c>
      <c r="G828" s="45">
        <v>2.00886736E-3</v>
      </c>
      <c r="H828" s="45">
        <v>4.89990033E-3</v>
      </c>
    </row>
    <row r="829" spans="1:8" x14ac:dyDescent="0.35">
      <c r="A829" s="45" t="s">
        <v>240</v>
      </c>
      <c r="B829" s="45" t="s">
        <v>10</v>
      </c>
      <c r="C829" s="45" t="s">
        <v>44</v>
      </c>
      <c r="D829" s="45">
        <v>191</v>
      </c>
      <c r="E829" s="45">
        <v>7.1615035300000001E-3</v>
      </c>
      <c r="F829" s="45">
        <v>5.9476172999999998E-4</v>
      </c>
      <c r="G829" s="45">
        <v>1.7861035900000001E-3</v>
      </c>
      <c r="H829" s="45">
        <v>4.7806376999999997E-3</v>
      </c>
    </row>
    <row r="830" spans="1:8" x14ac:dyDescent="0.35">
      <c r="A830" s="45" t="s">
        <v>240</v>
      </c>
      <c r="B830" s="45" t="s">
        <v>11</v>
      </c>
      <c r="C830" s="45" t="s">
        <v>44</v>
      </c>
      <c r="D830" s="45">
        <v>109</v>
      </c>
      <c r="E830" s="45">
        <v>7.6978208600000002E-3</v>
      </c>
      <c r="F830" s="45">
        <v>6.502716E-4</v>
      </c>
      <c r="G830" s="45">
        <v>2.19376464E-3</v>
      </c>
      <c r="H830" s="45">
        <v>4.85378418E-3</v>
      </c>
    </row>
    <row r="831" spans="1:8" x14ac:dyDescent="0.35">
      <c r="A831" s="45" t="s">
        <v>240</v>
      </c>
      <c r="B831" s="45" t="s">
        <v>12</v>
      </c>
      <c r="C831" s="45" t="s">
        <v>44</v>
      </c>
      <c r="D831" s="45">
        <v>52</v>
      </c>
      <c r="E831" s="45">
        <v>8.9394139300000008E-3</v>
      </c>
      <c r="F831" s="45">
        <v>9.4261905000000003E-4</v>
      </c>
      <c r="G831" s="45">
        <v>2.4670581500000001E-3</v>
      </c>
      <c r="H831" s="45">
        <v>5.5297362400000003E-3</v>
      </c>
    </row>
    <row r="832" spans="1:8" x14ac:dyDescent="0.35">
      <c r="A832" s="45" t="s">
        <v>240</v>
      </c>
      <c r="B832" s="45" t="s">
        <v>13</v>
      </c>
      <c r="C832" s="45" t="s">
        <v>44</v>
      </c>
      <c r="D832" s="45">
        <v>109</v>
      </c>
      <c r="E832" s="45">
        <v>7.6280578599999998E-3</v>
      </c>
      <c r="F832" s="45">
        <v>7.7779878000000004E-4</v>
      </c>
      <c r="G832" s="45">
        <v>1.99573115E-3</v>
      </c>
      <c r="H832" s="45">
        <v>4.85452742E-3</v>
      </c>
    </row>
    <row r="833" spans="1:8" x14ac:dyDescent="0.35">
      <c r="A833" s="45" t="s">
        <v>240</v>
      </c>
      <c r="B833" s="45" t="s">
        <v>8</v>
      </c>
      <c r="C833" s="45" t="s">
        <v>45</v>
      </c>
      <c r="D833" s="45">
        <v>1512</v>
      </c>
      <c r="E833" s="45">
        <v>5.6930433700000003E-3</v>
      </c>
      <c r="F833" s="45">
        <v>6.3624468E-4</v>
      </c>
      <c r="G833" s="45">
        <v>1.19638547E-3</v>
      </c>
      <c r="H833" s="45">
        <v>3.8604127500000002E-3</v>
      </c>
    </row>
    <row r="834" spans="1:8" x14ac:dyDescent="0.35">
      <c r="A834" s="45" t="s">
        <v>240</v>
      </c>
      <c r="B834" s="45" t="s">
        <v>10</v>
      </c>
      <c r="C834" s="45" t="s">
        <v>45</v>
      </c>
      <c r="D834" s="45">
        <v>684</v>
      </c>
      <c r="E834" s="45">
        <v>5.03171001E-3</v>
      </c>
      <c r="F834" s="45">
        <v>5.2135766000000004E-4</v>
      </c>
      <c r="G834" s="45">
        <v>1.0232223700000001E-3</v>
      </c>
      <c r="H834" s="45">
        <v>3.4871295399999998E-3</v>
      </c>
    </row>
    <row r="835" spans="1:8" x14ac:dyDescent="0.35">
      <c r="A835" s="45" t="s">
        <v>240</v>
      </c>
      <c r="B835" s="45" t="s">
        <v>11</v>
      </c>
      <c r="C835" s="45" t="s">
        <v>45</v>
      </c>
      <c r="D835" s="45">
        <v>383</v>
      </c>
      <c r="E835" s="45">
        <v>5.5492092100000003E-3</v>
      </c>
      <c r="F835" s="45">
        <v>6.9550188000000002E-4</v>
      </c>
      <c r="G835" s="45">
        <v>1.1095696700000001E-3</v>
      </c>
      <c r="H835" s="45">
        <v>3.74413718E-3</v>
      </c>
    </row>
    <row r="836" spans="1:8" x14ac:dyDescent="0.35">
      <c r="A836" s="45" t="s">
        <v>240</v>
      </c>
      <c r="B836" s="45" t="s">
        <v>12</v>
      </c>
      <c r="C836" s="45" t="s">
        <v>45</v>
      </c>
      <c r="D836" s="45">
        <v>129</v>
      </c>
      <c r="E836" s="45">
        <v>8.0499028500000003E-3</v>
      </c>
      <c r="F836" s="45">
        <v>8.2364318000000003E-4</v>
      </c>
      <c r="G836" s="45">
        <v>1.6074502200000001E-3</v>
      </c>
      <c r="H836" s="45">
        <v>5.6188089799999999E-3</v>
      </c>
    </row>
    <row r="837" spans="1:8" x14ac:dyDescent="0.35">
      <c r="A837" s="45" t="s">
        <v>240</v>
      </c>
      <c r="B837" s="45" t="s">
        <v>13</v>
      </c>
      <c r="C837" s="45" t="s">
        <v>45</v>
      </c>
      <c r="D837" s="45">
        <v>316</v>
      </c>
      <c r="E837" s="45">
        <v>6.3367320600000001E-3</v>
      </c>
      <c r="F837" s="45">
        <v>7.3660166999999996E-4</v>
      </c>
      <c r="G837" s="45">
        <v>1.5086217200000001E-3</v>
      </c>
      <c r="H837" s="45">
        <v>4.0915081799999999E-3</v>
      </c>
    </row>
    <row r="838" spans="1:8" x14ac:dyDescent="0.35">
      <c r="A838" s="45" t="s">
        <v>240</v>
      </c>
      <c r="B838" s="45" t="s">
        <v>8</v>
      </c>
      <c r="C838" s="45" t="s">
        <v>46</v>
      </c>
      <c r="D838" s="45">
        <v>830</v>
      </c>
      <c r="E838" s="45">
        <v>7.1005965900000001E-3</v>
      </c>
      <c r="F838" s="45">
        <v>7.7384513999999998E-4</v>
      </c>
      <c r="G838" s="45">
        <v>2.3109100699999999E-3</v>
      </c>
      <c r="H838" s="45">
        <v>4.0158408899999996E-3</v>
      </c>
    </row>
    <row r="839" spans="1:8" x14ac:dyDescent="0.35">
      <c r="A839" s="45" t="s">
        <v>240</v>
      </c>
      <c r="B839" s="45" t="s">
        <v>10</v>
      </c>
      <c r="C839" s="45" t="s">
        <v>46</v>
      </c>
      <c r="D839" s="45">
        <v>340</v>
      </c>
      <c r="E839" s="45">
        <v>6.4699071599999998E-3</v>
      </c>
      <c r="F839" s="45">
        <v>6.5151802000000005E-4</v>
      </c>
      <c r="G839" s="45">
        <v>2.1190084800000002E-3</v>
      </c>
      <c r="H839" s="45">
        <v>3.6993801900000001E-3</v>
      </c>
    </row>
    <row r="840" spans="1:8" x14ac:dyDescent="0.35">
      <c r="A840" s="45" t="s">
        <v>240</v>
      </c>
      <c r="B840" s="45" t="s">
        <v>11</v>
      </c>
      <c r="C840" s="45" t="s">
        <v>46</v>
      </c>
      <c r="D840" s="45">
        <v>200</v>
      </c>
      <c r="E840" s="45">
        <v>6.61099515E-3</v>
      </c>
      <c r="F840" s="45">
        <v>8.1903911999999998E-4</v>
      </c>
      <c r="G840" s="45">
        <v>2.0692705800000001E-3</v>
      </c>
      <c r="H840" s="45">
        <v>3.7226849400000001E-3</v>
      </c>
    </row>
    <row r="841" spans="1:8" x14ac:dyDescent="0.35">
      <c r="A841" s="45" t="s">
        <v>240</v>
      </c>
      <c r="B841" s="45" t="s">
        <v>12</v>
      </c>
      <c r="C841" s="45" t="s">
        <v>46</v>
      </c>
      <c r="D841" s="45">
        <v>87</v>
      </c>
      <c r="E841" s="45">
        <v>8.9522134499999996E-3</v>
      </c>
      <c r="F841" s="45">
        <v>1.0819761200000001E-3</v>
      </c>
      <c r="G841" s="45">
        <v>2.7196410900000001E-3</v>
      </c>
      <c r="H841" s="45">
        <v>5.1505957600000004E-3</v>
      </c>
    </row>
    <row r="842" spans="1:8" x14ac:dyDescent="0.35">
      <c r="A842" s="45" t="s">
        <v>240</v>
      </c>
      <c r="B842" s="45" t="s">
        <v>13</v>
      </c>
      <c r="C842" s="45" t="s">
        <v>46</v>
      </c>
      <c r="D842" s="45">
        <v>203</v>
      </c>
      <c r="E842" s="45">
        <v>7.8457395899999994E-3</v>
      </c>
      <c r="F842" s="45">
        <v>8.0214580000000004E-4</v>
      </c>
      <c r="G842" s="45">
        <v>2.6952196100000002E-3</v>
      </c>
      <c r="H842" s="45">
        <v>4.3483736799999999E-3</v>
      </c>
    </row>
    <row r="843" spans="1:8" x14ac:dyDescent="0.35">
      <c r="A843" s="45" t="s">
        <v>240</v>
      </c>
      <c r="B843" s="45" t="s">
        <v>8</v>
      </c>
      <c r="C843" s="45" t="s">
        <v>47</v>
      </c>
      <c r="D843" s="45">
        <v>561</v>
      </c>
      <c r="E843" s="45">
        <v>6.4521231200000001E-3</v>
      </c>
      <c r="F843" s="45">
        <v>2.7127873999999998E-4</v>
      </c>
      <c r="G843" s="45">
        <v>1.59759334E-3</v>
      </c>
      <c r="H843" s="45">
        <v>4.5715114500000003E-3</v>
      </c>
    </row>
    <row r="844" spans="1:8" x14ac:dyDescent="0.35">
      <c r="A844" s="45" t="s">
        <v>240</v>
      </c>
      <c r="B844" s="45" t="s">
        <v>10</v>
      </c>
      <c r="C844" s="45" t="s">
        <v>47</v>
      </c>
      <c r="D844" s="45">
        <v>231</v>
      </c>
      <c r="E844" s="45">
        <v>6.0575494599999996E-3</v>
      </c>
      <c r="F844" s="45">
        <v>3.4231178000000001E-4</v>
      </c>
      <c r="G844" s="45">
        <v>1.4299740999999999E-3</v>
      </c>
      <c r="H844" s="45">
        <v>4.2732882000000002E-3</v>
      </c>
    </row>
    <row r="845" spans="1:8" x14ac:dyDescent="0.35">
      <c r="A845" s="45" t="s">
        <v>240</v>
      </c>
      <c r="B845" s="45" t="s">
        <v>11</v>
      </c>
      <c r="C845" s="45" t="s">
        <v>47</v>
      </c>
      <c r="D845" s="45">
        <v>151</v>
      </c>
      <c r="E845" s="45">
        <v>6.2497697899999999E-3</v>
      </c>
      <c r="F845" s="45">
        <v>3.1157997000000001E-4</v>
      </c>
      <c r="G845" s="45">
        <v>1.46584475E-3</v>
      </c>
      <c r="H845" s="45">
        <v>4.4609238800000003E-3</v>
      </c>
    </row>
    <row r="846" spans="1:8" x14ac:dyDescent="0.35">
      <c r="A846" s="45" t="s">
        <v>240</v>
      </c>
      <c r="B846" s="45" t="s">
        <v>12</v>
      </c>
      <c r="C846" s="45" t="s">
        <v>47</v>
      </c>
      <c r="D846" s="45">
        <v>39</v>
      </c>
      <c r="E846" s="45">
        <v>7.8623573499999998E-3</v>
      </c>
      <c r="F846" s="45">
        <v>1.0090197E-4</v>
      </c>
      <c r="G846" s="45">
        <v>2.3999878800000001E-3</v>
      </c>
      <c r="H846" s="45">
        <v>5.3495961100000003E-3</v>
      </c>
    </row>
    <row r="847" spans="1:8" x14ac:dyDescent="0.35">
      <c r="A847" s="45" t="s">
        <v>240</v>
      </c>
      <c r="B847" s="45" t="s">
        <v>13</v>
      </c>
      <c r="C847" s="45" t="s">
        <v>47</v>
      </c>
      <c r="D847" s="45">
        <v>140</v>
      </c>
      <c r="E847" s="45">
        <v>6.9285711999999998E-3</v>
      </c>
      <c r="F847" s="45">
        <v>1.5806857E-4</v>
      </c>
      <c r="G847" s="45">
        <v>1.79274117E-3</v>
      </c>
      <c r="H847" s="45">
        <v>4.9661042299999998E-3</v>
      </c>
    </row>
    <row r="848" spans="1:8" x14ac:dyDescent="0.35">
      <c r="A848" s="45" t="s">
        <v>240</v>
      </c>
      <c r="B848" s="45" t="s">
        <v>8</v>
      </c>
      <c r="C848" s="45" t="s">
        <v>48</v>
      </c>
      <c r="D848" s="45">
        <v>1956</v>
      </c>
      <c r="E848" s="45">
        <v>5.7298705700000001E-3</v>
      </c>
      <c r="F848" s="45">
        <v>9.3746425999999999E-4</v>
      </c>
      <c r="G848" s="45">
        <v>8.1413172999999996E-4</v>
      </c>
      <c r="H848" s="45">
        <v>3.97827411E-3</v>
      </c>
    </row>
    <row r="849" spans="1:8" x14ac:dyDescent="0.35">
      <c r="A849" s="45" t="s">
        <v>240</v>
      </c>
      <c r="B849" s="45" t="s">
        <v>10</v>
      </c>
      <c r="C849" s="45" t="s">
        <v>48</v>
      </c>
      <c r="D849" s="45">
        <v>771</v>
      </c>
      <c r="E849" s="45">
        <v>5.4503078E-3</v>
      </c>
      <c r="F849" s="45">
        <v>9.2516009000000003E-4</v>
      </c>
      <c r="G849" s="45">
        <v>7.1130241999999998E-4</v>
      </c>
      <c r="H849" s="45">
        <v>3.8138448100000001E-3</v>
      </c>
    </row>
    <row r="850" spans="1:8" x14ac:dyDescent="0.35">
      <c r="A850" s="45" t="s">
        <v>240</v>
      </c>
      <c r="B850" s="45" t="s">
        <v>11</v>
      </c>
      <c r="C850" s="45" t="s">
        <v>48</v>
      </c>
      <c r="D850" s="45">
        <v>458</v>
      </c>
      <c r="E850" s="45">
        <v>5.3894749299999998E-3</v>
      </c>
      <c r="F850" s="45">
        <v>9.5109549999999995E-4</v>
      </c>
      <c r="G850" s="45">
        <v>7.9396103000000003E-4</v>
      </c>
      <c r="H850" s="45">
        <v>3.6444179199999998E-3</v>
      </c>
    </row>
    <row r="851" spans="1:8" x14ac:dyDescent="0.35">
      <c r="A851" s="45" t="s">
        <v>240</v>
      </c>
      <c r="B851" s="45" t="s">
        <v>12</v>
      </c>
      <c r="C851" s="45" t="s">
        <v>48</v>
      </c>
      <c r="D851" s="45">
        <v>146</v>
      </c>
      <c r="E851" s="45">
        <v>7.2662193200000004E-3</v>
      </c>
      <c r="F851" s="45">
        <v>1.2375536700000001E-3</v>
      </c>
      <c r="G851" s="45">
        <v>1.0369099699999999E-3</v>
      </c>
      <c r="H851" s="45">
        <v>4.9917552400000004E-3</v>
      </c>
    </row>
    <row r="852" spans="1:8" x14ac:dyDescent="0.35">
      <c r="A852" s="45" t="s">
        <v>240</v>
      </c>
      <c r="B852" s="45" t="s">
        <v>13</v>
      </c>
      <c r="C852" s="45" t="s">
        <v>48</v>
      </c>
      <c r="D852" s="45">
        <v>581</v>
      </c>
      <c r="E852" s="45">
        <v>5.9831187500000004E-3</v>
      </c>
      <c r="F852" s="45">
        <v>8.6763697999999996E-4</v>
      </c>
      <c r="G852" s="45">
        <v>9.1050685999999998E-4</v>
      </c>
      <c r="H852" s="45">
        <v>4.2049744200000003E-3</v>
      </c>
    </row>
    <row r="853" spans="1:8" x14ac:dyDescent="0.35">
      <c r="A853" s="45" t="s">
        <v>240</v>
      </c>
      <c r="B853" s="45" t="s">
        <v>8</v>
      </c>
      <c r="C853" s="45" t="s">
        <v>49</v>
      </c>
      <c r="D853" s="45">
        <v>1384</v>
      </c>
      <c r="E853" s="45">
        <v>6.4972032499999999E-3</v>
      </c>
      <c r="F853" s="45">
        <v>7.8420181999999997E-4</v>
      </c>
      <c r="G853" s="45">
        <v>1.50595908E-3</v>
      </c>
      <c r="H853" s="45">
        <v>4.2070335200000003E-3</v>
      </c>
    </row>
    <row r="854" spans="1:8" x14ac:dyDescent="0.35">
      <c r="A854" s="45" t="s">
        <v>240</v>
      </c>
      <c r="B854" s="45" t="s">
        <v>10</v>
      </c>
      <c r="C854" s="45" t="s">
        <v>49</v>
      </c>
      <c r="D854" s="45">
        <v>593</v>
      </c>
      <c r="E854" s="45">
        <v>5.8321034799999998E-3</v>
      </c>
      <c r="F854" s="45">
        <v>7.0469106E-4</v>
      </c>
      <c r="G854" s="45">
        <v>1.36025599E-3</v>
      </c>
      <c r="H854" s="45">
        <v>3.7671559300000001E-3</v>
      </c>
    </row>
    <row r="855" spans="1:8" x14ac:dyDescent="0.35">
      <c r="A855" s="45" t="s">
        <v>240</v>
      </c>
      <c r="B855" s="45" t="s">
        <v>11</v>
      </c>
      <c r="C855" s="45" t="s">
        <v>49</v>
      </c>
      <c r="D855" s="45">
        <v>360</v>
      </c>
      <c r="E855" s="45">
        <v>6.5169429100000002E-3</v>
      </c>
      <c r="F855" s="45">
        <v>7.9054118999999996E-4</v>
      </c>
      <c r="G855" s="45">
        <v>1.47196479E-3</v>
      </c>
      <c r="H855" s="45">
        <v>4.2544364900000001E-3</v>
      </c>
    </row>
    <row r="856" spans="1:8" x14ac:dyDescent="0.35">
      <c r="A856" s="45" t="s">
        <v>240</v>
      </c>
      <c r="B856" s="45" t="s">
        <v>12</v>
      </c>
      <c r="C856" s="45" t="s">
        <v>49</v>
      </c>
      <c r="D856" s="45">
        <v>92</v>
      </c>
      <c r="E856" s="45">
        <v>7.6285726300000002E-3</v>
      </c>
      <c r="F856" s="45">
        <v>8.3270404000000003E-4</v>
      </c>
      <c r="G856" s="45">
        <v>1.7283109700000001E-3</v>
      </c>
      <c r="H856" s="45">
        <v>5.0674313400000002E-3</v>
      </c>
    </row>
    <row r="857" spans="1:8" x14ac:dyDescent="0.35">
      <c r="A857" s="45" t="s">
        <v>240</v>
      </c>
      <c r="B857" s="45" t="s">
        <v>13</v>
      </c>
      <c r="C857" s="45" t="s">
        <v>49</v>
      </c>
      <c r="D857" s="45">
        <v>339</v>
      </c>
      <c r="E857" s="45">
        <v>7.3326366000000002E-3</v>
      </c>
      <c r="F857" s="45">
        <v>9.0339209000000001E-4</v>
      </c>
      <c r="G857" s="45">
        <v>1.7365888600000001E-3</v>
      </c>
      <c r="H857" s="45">
        <v>4.6926551599999998E-3</v>
      </c>
    </row>
    <row r="858" spans="1:8" x14ac:dyDescent="0.35">
      <c r="A858" s="45" t="s">
        <v>240</v>
      </c>
      <c r="B858" s="45" t="s">
        <v>8</v>
      </c>
      <c r="C858" s="45" t="s">
        <v>50</v>
      </c>
      <c r="D858" s="45">
        <v>814</v>
      </c>
      <c r="E858" s="45">
        <v>7.2306679400000002E-3</v>
      </c>
      <c r="F858" s="45">
        <v>7.8308398000000005E-4</v>
      </c>
      <c r="G858" s="45">
        <v>2.4227492100000001E-3</v>
      </c>
      <c r="H858" s="45">
        <v>4.0248342499999996E-3</v>
      </c>
    </row>
    <row r="859" spans="1:8" x14ac:dyDescent="0.35">
      <c r="A859" s="45" t="s">
        <v>240</v>
      </c>
      <c r="B859" s="45" t="s">
        <v>10</v>
      </c>
      <c r="C859" s="45" t="s">
        <v>50</v>
      </c>
      <c r="D859" s="45">
        <v>304</v>
      </c>
      <c r="E859" s="45">
        <v>6.6849412800000004E-3</v>
      </c>
      <c r="F859" s="45">
        <v>7.0586599999999998E-4</v>
      </c>
      <c r="G859" s="45">
        <v>2.3239139300000001E-3</v>
      </c>
      <c r="H859" s="45">
        <v>3.6551608800000001E-3</v>
      </c>
    </row>
    <row r="860" spans="1:8" x14ac:dyDescent="0.35">
      <c r="A860" s="45" t="s">
        <v>240</v>
      </c>
      <c r="B860" s="45" t="s">
        <v>11</v>
      </c>
      <c r="C860" s="45" t="s">
        <v>50</v>
      </c>
      <c r="D860" s="45">
        <v>217</v>
      </c>
      <c r="E860" s="45">
        <v>7.1050411699999996E-3</v>
      </c>
      <c r="F860" s="45">
        <v>7.6676882999999996E-4</v>
      </c>
      <c r="G860" s="45">
        <v>2.4606372299999998E-3</v>
      </c>
      <c r="H860" s="45">
        <v>3.8776345799999999E-3</v>
      </c>
    </row>
    <row r="861" spans="1:8" x14ac:dyDescent="0.35">
      <c r="A861" s="45" t="s">
        <v>240</v>
      </c>
      <c r="B861" s="45" t="s">
        <v>12</v>
      </c>
      <c r="C861" s="45" t="s">
        <v>50</v>
      </c>
      <c r="D861" s="45">
        <v>82</v>
      </c>
      <c r="E861" s="45">
        <v>8.2297310499999995E-3</v>
      </c>
      <c r="F861" s="45">
        <v>8.8753360999999998E-4</v>
      </c>
      <c r="G861" s="45">
        <v>2.6569555000000001E-3</v>
      </c>
      <c r="H861" s="45">
        <v>4.6852413999999998E-3</v>
      </c>
    </row>
    <row r="862" spans="1:8" x14ac:dyDescent="0.35">
      <c r="A862" s="45" t="s">
        <v>240</v>
      </c>
      <c r="B862" s="45" t="s">
        <v>13</v>
      </c>
      <c r="C862" s="45" t="s">
        <v>50</v>
      </c>
      <c r="D862" s="45">
        <v>211</v>
      </c>
      <c r="E862" s="45">
        <v>7.7578657599999996E-3</v>
      </c>
      <c r="F862" s="45">
        <v>8.7052372000000005E-4</v>
      </c>
      <c r="G862" s="45">
        <v>2.4351630000000002E-3</v>
      </c>
      <c r="H862" s="45">
        <v>4.4521785399999998E-3</v>
      </c>
    </row>
    <row r="863" spans="1:8" x14ac:dyDescent="0.35">
      <c r="A863" s="45" t="s">
        <v>240</v>
      </c>
      <c r="B863" s="45" t="s">
        <v>8</v>
      </c>
      <c r="C863" s="45" t="s">
        <v>51</v>
      </c>
      <c r="D863" s="45">
        <v>1290</v>
      </c>
      <c r="E863" s="45">
        <v>5.9118214700000001E-3</v>
      </c>
      <c r="F863" s="45">
        <v>7.6831192000000005E-4</v>
      </c>
      <c r="G863" s="45">
        <v>9.1358002000000002E-4</v>
      </c>
      <c r="H863" s="45">
        <v>4.2299290600000001E-3</v>
      </c>
    </row>
    <row r="864" spans="1:8" x14ac:dyDescent="0.35">
      <c r="A864" s="45" t="s">
        <v>240</v>
      </c>
      <c r="B864" s="45" t="s">
        <v>10</v>
      </c>
      <c r="C864" s="45" t="s">
        <v>51</v>
      </c>
      <c r="D864" s="45">
        <v>546</v>
      </c>
      <c r="E864" s="45">
        <v>5.4697884699999996E-3</v>
      </c>
      <c r="F864" s="45">
        <v>6.5925562999999995E-4</v>
      </c>
      <c r="G864" s="45">
        <v>8.7324881999999995E-4</v>
      </c>
      <c r="H864" s="45">
        <v>3.9372835400000002E-3</v>
      </c>
    </row>
    <row r="865" spans="1:8" x14ac:dyDescent="0.35">
      <c r="A865" s="45" t="s">
        <v>240</v>
      </c>
      <c r="B865" s="45" t="s">
        <v>11</v>
      </c>
      <c r="C865" s="45" t="s">
        <v>51</v>
      </c>
      <c r="D865" s="45">
        <v>310</v>
      </c>
      <c r="E865" s="45">
        <v>5.4250296299999997E-3</v>
      </c>
      <c r="F865" s="45">
        <v>8.0309116000000004E-4</v>
      </c>
      <c r="G865" s="45">
        <v>8.6503114000000003E-4</v>
      </c>
      <c r="H865" s="45">
        <v>3.75690687E-3</v>
      </c>
    </row>
    <row r="866" spans="1:8" x14ac:dyDescent="0.35">
      <c r="A866" s="45" t="s">
        <v>240</v>
      </c>
      <c r="B866" s="45" t="s">
        <v>12</v>
      </c>
      <c r="C866" s="45" t="s">
        <v>51</v>
      </c>
      <c r="D866" s="45">
        <v>100</v>
      </c>
      <c r="E866" s="45">
        <v>7.1814812499999998E-3</v>
      </c>
      <c r="F866" s="45">
        <v>1.0136571899999999E-3</v>
      </c>
      <c r="G866" s="45">
        <v>1.21817107E-3</v>
      </c>
      <c r="H866" s="45">
        <v>4.9496525300000002E-3</v>
      </c>
    </row>
    <row r="867" spans="1:8" x14ac:dyDescent="0.35">
      <c r="A867" s="45" t="s">
        <v>240</v>
      </c>
      <c r="B867" s="45" t="s">
        <v>13</v>
      </c>
      <c r="C867" s="45" t="s">
        <v>51</v>
      </c>
      <c r="D867" s="45">
        <v>334</v>
      </c>
      <c r="E867" s="45">
        <v>6.7061014499999998E-3</v>
      </c>
      <c r="F867" s="45">
        <v>8.4085278000000003E-4</v>
      </c>
      <c r="G867" s="45">
        <v>9.3337607000000002E-4</v>
      </c>
      <c r="H867" s="45">
        <v>4.9318721199999999E-3</v>
      </c>
    </row>
    <row r="868" spans="1:8" x14ac:dyDescent="0.35">
      <c r="A868" s="45" t="s">
        <v>240</v>
      </c>
      <c r="B868" s="45" t="s">
        <v>8</v>
      </c>
      <c r="C868" s="45" t="s">
        <v>52</v>
      </c>
      <c r="D868" s="45">
        <v>1513</v>
      </c>
      <c r="E868" s="45">
        <v>4.0573208799999996E-3</v>
      </c>
      <c r="F868" s="45">
        <v>3.6093798999999998E-4</v>
      </c>
      <c r="G868" s="45">
        <v>7.7742869999999995E-4</v>
      </c>
      <c r="H868" s="45">
        <v>2.9189537099999999E-3</v>
      </c>
    </row>
    <row r="869" spans="1:8" x14ac:dyDescent="0.35">
      <c r="A869" s="45" t="s">
        <v>240</v>
      </c>
      <c r="B869" s="45" t="s">
        <v>10</v>
      </c>
      <c r="C869" s="45" t="s">
        <v>52</v>
      </c>
      <c r="D869" s="45">
        <v>660</v>
      </c>
      <c r="E869" s="45">
        <v>3.89958591E-3</v>
      </c>
      <c r="F869" s="45">
        <v>3.2421412999999999E-4</v>
      </c>
      <c r="G869" s="45">
        <v>7.1971424999999996E-4</v>
      </c>
      <c r="H869" s="45">
        <v>2.85565703E-3</v>
      </c>
    </row>
    <row r="870" spans="1:8" x14ac:dyDescent="0.35">
      <c r="A870" s="45" t="s">
        <v>240</v>
      </c>
      <c r="B870" s="45" t="s">
        <v>11</v>
      </c>
      <c r="C870" s="45" t="s">
        <v>52</v>
      </c>
      <c r="D870" s="45">
        <v>348</v>
      </c>
      <c r="E870" s="45">
        <v>3.7792675299999998E-3</v>
      </c>
      <c r="F870" s="45">
        <v>3.9152276E-4</v>
      </c>
      <c r="G870" s="45">
        <v>7.4596212999999999E-4</v>
      </c>
      <c r="H870" s="45">
        <v>2.6417821699999998E-3</v>
      </c>
    </row>
    <row r="871" spans="1:8" x14ac:dyDescent="0.35">
      <c r="A871" s="45" t="s">
        <v>240</v>
      </c>
      <c r="B871" s="45" t="s">
        <v>12</v>
      </c>
      <c r="C871" s="45" t="s">
        <v>52</v>
      </c>
      <c r="D871" s="45">
        <v>94</v>
      </c>
      <c r="E871" s="45">
        <v>5.0097268799999999E-3</v>
      </c>
      <c r="F871" s="45">
        <v>4.7613746999999998E-4</v>
      </c>
      <c r="G871" s="45">
        <v>8.2877731E-4</v>
      </c>
      <c r="H871" s="45">
        <v>3.7048116099999999E-3</v>
      </c>
    </row>
    <row r="872" spans="1:8" x14ac:dyDescent="0.35">
      <c r="A872" s="45" t="s">
        <v>240</v>
      </c>
      <c r="B872" s="45" t="s">
        <v>13</v>
      </c>
      <c r="C872" s="45" t="s">
        <v>52</v>
      </c>
      <c r="D872" s="45">
        <v>411</v>
      </c>
      <c r="E872" s="45">
        <v>4.32822473E-3</v>
      </c>
      <c r="F872" s="45">
        <v>3.6766670000000002E-4</v>
      </c>
      <c r="G872" s="45">
        <v>8.8500809000000003E-4</v>
      </c>
      <c r="H872" s="45">
        <v>3.0755494599999998E-3</v>
      </c>
    </row>
    <row r="873" spans="1:8" x14ac:dyDescent="0.35">
      <c r="A873" s="45" t="s">
        <v>240</v>
      </c>
      <c r="B873" s="45" t="s">
        <v>8</v>
      </c>
      <c r="C873" s="45" t="s">
        <v>53</v>
      </c>
      <c r="D873" s="45">
        <v>544</v>
      </c>
      <c r="E873" s="45">
        <v>7.1255869800000001E-3</v>
      </c>
      <c r="F873" s="45">
        <v>3.3881801999999998E-4</v>
      </c>
      <c r="G873" s="45">
        <v>1.8115125499999999E-3</v>
      </c>
      <c r="H873" s="45">
        <v>4.9752559200000003E-3</v>
      </c>
    </row>
    <row r="874" spans="1:8" x14ac:dyDescent="0.35">
      <c r="A874" s="45" t="s">
        <v>240</v>
      </c>
      <c r="B874" s="45" t="s">
        <v>10</v>
      </c>
      <c r="C874" s="45" t="s">
        <v>53</v>
      </c>
      <c r="D874" s="45">
        <v>165</v>
      </c>
      <c r="E874" s="45">
        <v>6.2248875399999997E-3</v>
      </c>
      <c r="F874" s="45">
        <v>2.6914959000000002E-4</v>
      </c>
      <c r="G874" s="45">
        <v>1.5738633999999999E-3</v>
      </c>
      <c r="H874" s="45">
        <v>4.3818740499999998E-3</v>
      </c>
    </row>
    <row r="875" spans="1:8" x14ac:dyDescent="0.35">
      <c r="A875" s="45" t="s">
        <v>240</v>
      </c>
      <c r="B875" s="45" t="s">
        <v>11</v>
      </c>
      <c r="C875" s="45" t="s">
        <v>53</v>
      </c>
      <c r="D875" s="45">
        <v>108</v>
      </c>
      <c r="E875" s="45">
        <v>6.0852835399999999E-3</v>
      </c>
      <c r="F875" s="45">
        <v>2.9203078000000001E-4</v>
      </c>
      <c r="G875" s="45">
        <v>1.65134147E-3</v>
      </c>
      <c r="H875" s="45">
        <v>4.1419107699999999E-3</v>
      </c>
    </row>
    <row r="876" spans="1:8" x14ac:dyDescent="0.35">
      <c r="A876" s="45" t="s">
        <v>240</v>
      </c>
      <c r="B876" s="45" t="s">
        <v>12</v>
      </c>
      <c r="C876" s="45" t="s">
        <v>53</v>
      </c>
      <c r="D876" s="45">
        <v>31</v>
      </c>
      <c r="E876" s="45">
        <v>6.7939812200000001E-3</v>
      </c>
      <c r="F876" s="45">
        <v>2.4790893E-4</v>
      </c>
      <c r="G876" s="45">
        <v>1.62970402E-3</v>
      </c>
      <c r="H876" s="45">
        <v>4.9163677500000001E-3</v>
      </c>
    </row>
    <row r="877" spans="1:8" x14ac:dyDescent="0.35">
      <c r="A877" s="45" t="s">
        <v>240</v>
      </c>
      <c r="B877" s="45" t="s">
        <v>13</v>
      </c>
      <c r="C877" s="45" t="s">
        <v>53</v>
      </c>
      <c r="D877" s="45">
        <v>240</v>
      </c>
      <c r="E877" s="45">
        <v>8.2557868100000004E-3</v>
      </c>
      <c r="F877" s="45">
        <v>4.1951175E-4</v>
      </c>
      <c r="G877" s="45">
        <v>2.0704569299999998E-3</v>
      </c>
      <c r="H877" s="45">
        <v>5.7658176600000003E-3</v>
      </c>
    </row>
    <row r="878" spans="1:8" x14ac:dyDescent="0.35">
      <c r="A878" s="45" t="s">
        <v>240</v>
      </c>
      <c r="B878" s="45" t="s">
        <v>8</v>
      </c>
      <c r="C878" s="45" t="s">
        <v>54</v>
      </c>
      <c r="D878" s="45">
        <v>3840</v>
      </c>
      <c r="E878" s="45">
        <v>4.81144785E-3</v>
      </c>
      <c r="F878" s="45">
        <v>9.9157238999999999E-4</v>
      </c>
      <c r="G878" s="45">
        <v>8.6442938E-4</v>
      </c>
      <c r="H878" s="45">
        <v>2.9554455999999999E-3</v>
      </c>
    </row>
    <row r="879" spans="1:8" x14ac:dyDescent="0.35">
      <c r="A879" s="45" t="s">
        <v>240</v>
      </c>
      <c r="B879" s="45" t="s">
        <v>10</v>
      </c>
      <c r="C879" s="45" t="s">
        <v>54</v>
      </c>
      <c r="D879" s="45">
        <v>1976</v>
      </c>
      <c r="E879" s="45">
        <v>4.6344265400000001E-3</v>
      </c>
      <c r="F879" s="45">
        <v>9.3572497999999996E-4</v>
      </c>
      <c r="G879" s="45">
        <v>8.1572597000000003E-4</v>
      </c>
      <c r="H879" s="45">
        <v>2.8829750899999999E-3</v>
      </c>
    </row>
    <row r="880" spans="1:8" x14ac:dyDescent="0.35">
      <c r="A880" s="45" t="s">
        <v>240</v>
      </c>
      <c r="B880" s="45" t="s">
        <v>11</v>
      </c>
      <c r="C880" s="45" t="s">
        <v>54</v>
      </c>
      <c r="D880" s="45">
        <v>887</v>
      </c>
      <c r="E880" s="45">
        <v>4.8096603899999996E-3</v>
      </c>
      <c r="F880" s="45">
        <v>1.0800553E-3</v>
      </c>
      <c r="G880" s="45">
        <v>8.6046105999999995E-4</v>
      </c>
      <c r="H880" s="45">
        <v>2.8691435700000001E-3</v>
      </c>
    </row>
    <row r="881" spans="1:8" x14ac:dyDescent="0.35">
      <c r="A881" s="45" t="s">
        <v>240</v>
      </c>
      <c r="B881" s="45" t="s">
        <v>12</v>
      </c>
      <c r="C881" s="45" t="s">
        <v>54</v>
      </c>
      <c r="D881" s="45">
        <v>139</v>
      </c>
      <c r="E881" s="45">
        <v>5.0124065000000002E-3</v>
      </c>
      <c r="F881" s="45">
        <v>1.0853814199999999E-3</v>
      </c>
      <c r="G881" s="45">
        <v>9.3275354000000004E-4</v>
      </c>
      <c r="H881" s="45">
        <v>2.9942709799999998E-3</v>
      </c>
    </row>
    <row r="882" spans="1:8" x14ac:dyDescent="0.35">
      <c r="A882" s="45" t="s">
        <v>240</v>
      </c>
      <c r="B882" s="45" t="s">
        <v>13</v>
      </c>
      <c r="C882" s="45" t="s">
        <v>54</v>
      </c>
      <c r="D882" s="45">
        <v>838</v>
      </c>
      <c r="E882" s="45">
        <v>5.1974219800000002E-3</v>
      </c>
      <c r="F882" s="45">
        <v>1.01404335E-3</v>
      </c>
      <c r="G882" s="45">
        <v>9.7213911999999997E-4</v>
      </c>
      <c r="H882" s="45">
        <v>3.2112390300000002E-3</v>
      </c>
    </row>
    <row r="883" spans="1:8" x14ac:dyDescent="0.35">
      <c r="A883" s="45" t="s">
        <v>240</v>
      </c>
      <c r="B883" s="45" t="s">
        <v>8</v>
      </c>
      <c r="C883" s="45" t="s">
        <v>55</v>
      </c>
      <c r="D883" s="45">
        <v>1009</v>
      </c>
      <c r="E883" s="45">
        <v>6.1356355200000001E-3</v>
      </c>
      <c r="F883" s="45">
        <v>7.5264723999999997E-4</v>
      </c>
      <c r="G883" s="45">
        <v>1.6879907100000001E-3</v>
      </c>
      <c r="H883" s="45">
        <v>3.6949970899999999E-3</v>
      </c>
    </row>
    <row r="884" spans="1:8" x14ac:dyDescent="0.35">
      <c r="A884" s="45" t="s">
        <v>240</v>
      </c>
      <c r="B884" s="45" t="s">
        <v>10</v>
      </c>
      <c r="C884" s="45" t="s">
        <v>55</v>
      </c>
      <c r="D884" s="45">
        <v>468</v>
      </c>
      <c r="E884" s="45">
        <v>5.8053871399999998E-3</v>
      </c>
      <c r="F884" s="45">
        <v>6.6748751000000005E-4</v>
      </c>
      <c r="G884" s="45">
        <v>1.62516793E-3</v>
      </c>
      <c r="H884" s="45">
        <v>3.5127312199999998E-3</v>
      </c>
    </row>
    <row r="885" spans="1:8" x14ac:dyDescent="0.35">
      <c r="A885" s="45" t="s">
        <v>240</v>
      </c>
      <c r="B885" s="45" t="s">
        <v>11</v>
      </c>
      <c r="C885" s="45" t="s">
        <v>55</v>
      </c>
      <c r="D885" s="45">
        <v>228</v>
      </c>
      <c r="E885" s="45">
        <v>5.9188187999999996E-3</v>
      </c>
      <c r="F885" s="45">
        <v>7.4363401999999999E-4</v>
      </c>
      <c r="G885" s="45">
        <v>1.57590133E-3</v>
      </c>
      <c r="H885" s="45">
        <v>3.5992829800000001E-3</v>
      </c>
    </row>
    <row r="886" spans="1:8" x14ac:dyDescent="0.35">
      <c r="A886" s="45" t="s">
        <v>240</v>
      </c>
      <c r="B886" s="45" t="s">
        <v>12</v>
      </c>
      <c r="C886" s="45" t="s">
        <v>55</v>
      </c>
      <c r="D886" s="45">
        <v>67</v>
      </c>
      <c r="E886" s="45">
        <v>7.0000689099999997E-3</v>
      </c>
      <c r="F886" s="45">
        <v>9.0433224999999996E-4</v>
      </c>
      <c r="G886" s="45">
        <v>2.2543529699999999E-3</v>
      </c>
      <c r="H886" s="45">
        <v>3.8413830999999999E-3</v>
      </c>
    </row>
    <row r="887" spans="1:8" x14ac:dyDescent="0.35">
      <c r="A887" s="45" t="s">
        <v>240</v>
      </c>
      <c r="B887" s="45" t="s">
        <v>13</v>
      </c>
      <c r="C887" s="45" t="s">
        <v>55</v>
      </c>
      <c r="D887" s="45">
        <v>246</v>
      </c>
      <c r="E887" s="45">
        <v>6.7294299000000002E-3</v>
      </c>
      <c r="F887" s="45">
        <v>8.8169956000000004E-4</v>
      </c>
      <c r="G887" s="45">
        <v>1.7571417899999999E-3</v>
      </c>
      <c r="H887" s="45">
        <v>4.0905880599999998E-3</v>
      </c>
    </row>
    <row r="888" spans="1:8" x14ac:dyDescent="0.35">
      <c r="A888" s="45" t="s">
        <v>240</v>
      </c>
      <c r="B888" s="45" t="s">
        <v>8</v>
      </c>
      <c r="C888" s="45" t="s">
        <v>56</v>
      </c>
      <c r="D888" s="45">
        <v>2910</v>
      </c>
      <c r="E888" s="45">
        <v>5.4105015400000003E-3</v>
      </c>
      <c r="F888" s="45">
        <v>7.8552541000000001E-4</v>
      </c>
      <c r="G888" s="45">
        <v>9.6778724999999999E-4</v>
      </c>
      <c r="H888" s="45">
        <v>3.6571884100000001E-3</v>
      </c>
    </row>
    <row r="889" spans="1:8" x14ac:dyDescent="0.35">
      <c r="A889" s="45" t="s">
        <v>240</v>
      </c>
      <c r="B889" s="45" t="s">
        <v>10</v>
      </c>
      <c r="C889" s="45" t="s">
        <v>56</v>
      </c>
      <c r="D889" s="45">
        <v>1241</v>
      </c>
      <c r="E889" s="45">
        <v>4.8694673200000002E-3</v>
      </c>
      <c r="F889" s="45">
        <v>6.8779447E-4</v>
      </c>
      <c r="G889" s="45">
        <v>8.7444392000000004E-4</v>
      </c>
      <c r="H889" s="45">
        <v>3.3072284600000001E-3</v>
      </c>
    </row>
    <row r="890" spans="1:8" x14ac:dyDescent="0.35">
      <c r="A890" s="45" t="s">
        <v>240</v>
      </c>
      <c r="B890" s="45" t="s">
        <v>11</v>
      </c>
      <c r="C890" s="45" t="s">
        <v>56</v>
      </c>
      <c r="D890" s="45">
        <v>671</v>
      </c>
      <c r="E890" s="45">
        <v>5.1960000699999998E-3</v>
      </c>
      <c r="F890" s="45">
        <v>8.1011595999999999E-4</v>
      </c>
      <c r="G890" s="45">
        <v>9.6142411E-4</v>
      </c>
      <c r="H890" s="45">
        <v>3.42445952E-3</v>
      </c>
    </row>
    <row r="891" spans="1:8" x14ac:dyDescent="0.35">
      <c r="A891" s="45" t="s">
        <v>240</v>
      </c>
      <c r="B891" s="45" t="s">
        <v>12</v>
      </c>
      <c r="C891" s="45" t="s">
        <v>56</v>
      </c>
      <c r="D891" s="45">
        <v>137</v>
      </c>
      <c r="E891" s="45">
        <v>6.3394665199999999E-3</v>
      </c>
      <c r="F891" s="45">
        <v>1.0249389299999999E-3</v>
      </c>
      <c r="G891" s="45">
        <v>1.0638852800000001E-3</v>
      </c>
      <c r="H891" s="45">
        <v>4.2506418099999997E-3</v>
      </c>
    </row>
    <row r="892" spans="1:8" x14ac:dyDescent="0.35">
      <c r="A892" s="45" t="s">
        <v>240</v>
      </c>
      <c r="B892" s="45" t="s">
        <v>13</v>
      </c>
      <c r="C892" s="45" t="s">
        <v>56</v>
      </c>
      <c r="D892" s="45">
        <v>861</v>
      </c>
      <c r="E892" s="45">
        <v>6.2096719800000004E-3</v>
      </c>
      <c r="F892" s="45">
        <v>8.6913072000000002E-4</v>
      </c>
      <c r="G892" s="45">
        <v>1.09199551E-3</v>
      </c>
      <c r="H892" s="45">
        <v>4.2485452700000001E-3</v>
      </c>
    </row>
    <row r="893" spans="1:8" x14ac:dyDescent="0.35">
      <c r="A893" s="45" t="s">
        <v>241</v>
      </c>
      <c r="B893" s="45" t="s">
        <v>8</v>
      </c>
      <c r="C893" s="45" t="s">
        <v>9</v>
      </c>
      <c r="D893" s="45">
        <v>64996</v>
      </c>
      <c r="E893" s="45">
        <v>5.9409396100000003E-3</v>
      </c>
      <c r="F893" s="45">
        <v>9.4021681000000003E-4</v>
      </c>
      <c r="G893" s="45">
        <v>1.20463692E-3</v>
      </c>
      <c r="H893" s="45">
        <v>3.7959826499999998E-3</v>
      </c>
    </row>
    <row r="894" spans="1:8" x14ac:dyDescent="0.35">
      <c r="A894" s="45" t="s">
        <v>241</v>
      </c>
      <c r="B894" s="45" t="s">
        <v>10</v>
      </c>
      <c r="C894" s="45" t="s">
        <v>9</v>
      </c>
      <c r="D894" s="45">
        <v>29899</v>
      </c>
      <c r="E894" s="45">
        <v>5.3933444700000003E-3</v>
      </c>
      <c r="F894" s="45">
        <v>8.5580341999999998E-4</v>
      </c>
      <c r="G894" s="45">
        <v>1.0619554099999999E-3</v>
      </c>
      <c r="H894" s="45">
        <v>3.47549303E-3</v>
      </c>
    </row>
    <row r="895" spans="1:8" x14ac:dyDescent="0.35">
      <c r="A895" s="45" t="s">
        <v>241</v>
      </c>
      <c r="B895" s="45" t="s">
        <v>11</v>
      </c>
      <c r="C895" s="45" t="s">
        <v>9</v>
      </c>
      <c r="D895" s="45">
        <v>14825</v>
      </c>
      <c r="E895" s="45">
        <v>5.8377277299999997E-3</v>
      </c>
      <c r="F895" s="45">
        <v>9.8234080999999997E-4</v>
      </c>
      <c r="G895" s="45">
        <v>1.1877519300000001E-3</v>
      </c>
      <c r="H895" s="45">
        <v>3.6674908599999998E-3</v>
      </c>
    </row>
    <row r="896" spans="1:8" x14ac:dyDescent="0.35">
      <c r="A896" s="45" t="s">
        <v>241</v>
      </c>
      <c r="B896" s="45" t="s">
        <v>12</v>
      </c>
      <c r="C896" s="45" t="s">
        <v>9</v>
      </c>
      <c r="D896" s="45">
        <v>4570</v>
      </c>
      <c r="E896" s="45">
        <v>7.2219383300000002E-3</v>
      </c>
      <c r="F896" s="45">
        <v>1.1649898300000001E-3</v>
      </c>
      <c r="G896" s="45">
        <v>1.4707555900000001E-3</v>
      </c>
      <c r="H896" s="45">
        <v>4.5860885899999997E-3</v>
      </c>
    </row>
    <row r="897" spans="1:8" x14ac:dyDescent="0.35">
      <c r="A897" s="45" t="s">
        <v>241</v>
      </c>
      <c r="B897" s="45" t="s">
        <v>13</v>
      </c>
      <c r="C897" s="45" t="s">
        <v>9</v>
      </c>
      <c r="D897" s="45">
        <v>15702</v>
      </c>
      <c r="E897" s="45">
        <v>6.7082621799999997E-3</v>
      </c>
      <c r="F897" s="45">
        <v>9.9576227000000008E-4</v>
      </c>
      <c r="G897" s="45">
        <v>1.41481348E-3</v>
      </c>
      <c r="H897" s="45">
        <v>4.2976019199999996E-3</v>
      </c>
    </row>
    <row r="898" spans="1:8" x14ac:dyDescent="0.35">
      <c r="A898" s="45" t="s">
        <v>241</v>
      </c>
      <c r="B898" s="45" t="s">
        <v>8</v>
      </c>
      <c r="C898" s="45" t="s">
        <v>14</v>
      </c>
      <c r="D898" s="45">
        <v>1266</v>
      </c>
      <c r="E898" s="45">
        <v>6.2845391299999999E-3</v>
      </c>
      <c r="F898" s="45">
        <v>1.134515E-3</v>
      </c>
      <c r="G898" s="45">
        <v>1.2463702800000001E-3</v>
      </c>
      <c r="H898" s="45">
        <v>3.9036533599999998E-3</v>
      </c>
    </row>
    <row r="899" spans="1:8" x14ac:dyDescent="0.35">
      <c r="A899" s="45" t="s">
        <v>241</v>
      </c>
      <c r="B899" s="45" t="s">
        <v>10</v>
      </c>
      <c r="C899" s="45" t="s">
        <v>14</v>
      </c>
      <c r="D899" s="45">
        <v>484</v>
      </c>
      <c r="E899" s="45">
        <v>5.5594053700000002E-3</v>
      </c>
      <c r="F899" s="45">
        <v>9.1977995000000002E-4</v>
      </c>
      <c r="G899" s="45">
        <v>1.1243349599999999E-3</v>
      </c>
      <c r="H899" s="45">
        <v>3.5152899600000001E-3</v>
      </c>
    </row>
    <row r="900" spans="1:8" x14ac:dyDescent="0.35">
      <c r="A900" s="45" t="s">
        <v>241</v>
      </c>
      <c r="B900" s="45" t="s">
        <v>11</v>
      </c>
      <c r="C900" s="45" t="s">
        <v>14</v>
      </c>
      <c r="D900" s="45">
        <v>294</v>
      </c>
      <c r="E900" s="45">
        <v>5.9379328000000002E-3</v>
      </c>
      <c r="F900" s="45">
        <v>1.1269366400000001E-3</v>
      </c>
      <c r="G900" s="45">
        <v>1.18941301E-3</v>
      </c>
      <c r="H900" s="45">
        <v>3.62158264E-3</v>
      </c>
    </row>
    <row r="901" spans="1:8" x14ac:dyDescent="0.35">
      <c r="A901" s="45" t="s">
        <v>241</v>
      </c>
      <c r="B901" s="45" t="s">
        <v>12</v>
      </c>
      <c r="C901" s="45" t="s">
        <v>14</v>
      </c>
      <c r="D901" s="45">
        <v>89</v>
      </c>
      <c r="E901" s="45">
        <v>7.0843734699999996E-3</v>
      </c>
      <c r="F901" s="45">
        <v>1.4477993700000001E-3</v>
      </c>
      <c r="G901" s="45">
        <v>1.35182562E-3</v>
      </c>
      <c r="H901" s="45">
        <v>4.2847479899999997E-3</v>
      </c>
    </row>
    <row r="902" spans="1:8" x14ac:dyDescent="0.35">
      <c r="A902" s="45" t="s">
        <v>241</v>
      </c>
      <c r="B902" s="45" t="s">
        <v>13</v>
      </c>
      <c r="C902" s="45" t="s">
        <v>14</v>
      </c>
      <c r="D902" s="45">
        <v>399</v>
      </c>
      <c r="E902" s="45">
        <v>7.2411349900000001E-3</v>
      </c>
      <c r="F902" s="45">
        <v>1.33069919E-3</v>
      </c>
      <c r="G902" s="45">
        <v>1.4128490100000001E-3</v>
      </c>
      <c r="H902" s="45">
        <v>4.49758634E-3</v>
      </c>
    </row>
    <row r="903" spans="1:8" x14ac:dyDescent="0.35">
      <c r="A903" s="45" t="s">
        <v>241</v>
      </c>
      <c r="B903" s="45" t="s">
        <v>8</v>
      </c>
      <c r="C903" s="45" t="s">
        <v>15</v>
      </c>
      <c r="D903" s="45">
        <v>940</v>
      </c>
      <c r="E903" s="45">
        <v>5.8758001000000001E-3</v>
      </c>
      <c r="F903" s="45">
        <v>6.547476E-4</v>
      </c>
      <c r="G903" s="45">
        <v>1.72007955E-3</v>
      </c>
      <c r="H903" s="45">
        <v>3.50097248E-3</v>
      </c>
    </row>
    <row r="904" spans="1:8" x14ac:dyDescent="0.35">
      <c r="A904" s="45" t="s">
        <v>241</v>
      </c>
      <c r="B904" s="45" t="s">
        <v>10</v>
      </c>
      <c r="C904" s="45" t="s">
        <v>15</v>
      </c>
      <c r="D904" s="45">
        <v>443</v>
      </c>
      <c r="E904" s="45">
        <v>5.4610293700000003E-3</v>
      </c>
      <c r="F904" s="45">
        <v>5.9855965999999999E-4</v>
      </c>
      <c r="G904" s="45">
        <v>1.57067737E-3</v>
      </c>
      <c r="H904" s="45">
        <v>3.2917918400000002E-3</v>
      </c>
    </row>
    <row r="905" spans="1:8" x14ac:dyDescent="0.35">
      <c r="A905" s="45" t="s">
        <v>241</v>
      </c>
      <c r="B905" s="45" t="s">
        <v>11</v>
      </c>
      <c r="C905" s="45" t="s">
        <v>15</v>
      </c>
      <c r="D905" s="45">
        <v>189</v>
      </c>
      <c r="E905" s="45">
        <v>5.5003794399999997E-3</v>
      </c>
      <c r="F905" s="45">
        <v>6.7833849E-4</v>
      </c>
      <c r="G905" s="45">
        <v>1.6697896000000001E-3</v>
      </c>
      <c r="H905" s="45">
        <v>3.1522508700000001E-3</v>
      </c>
    </row>
    <row r="906" spans="1:8" x14ac:dyDescent="0.35">
      <c r="A906" s="45" t="s">
        <v>241</v>
      </c>
      <c r="B906" s="45" t="s">
        <v>12</v>
      </c>
      <c r="C906" s="45" t="s">
        <v>15</v>
      </c>
      <c r="D906" s="45">
        <v>75</v>
      </c>
      <c r="E906" s="45">
        <v>6.9939812399999997E-3</v>
      </c>
      <c r="F906" s="45">
        <v>8.3178989999999997E-4</v>
      </c>
      <c r="G906" s="45">
        <v>1.89428986E-3</v>
      </c>
      <c r="H906" s="45">
        <v>4.2679010200000001E-3</v>
      </c>
    </row>
    <row r="907" spans="1:8" x14ac:dyDescent="0.35">
      <c r="A907" s="45" t="s">
        <v>241</v>
      </c>
      <c r="B907" s="45" t="s">
        <v>13</v>
      </c>
      <c r="C907" s="45" t="s">
        <v>15</v>
      </c>
      <c r="D907" s="45">
        <v>233</v>
      </c>
      <c r="E907" s="45">
        <v>6.6089947499999996E-3</v>
      </c>
      <c r="F907" s="45">
        <v>6.854532E-4</v>
      </c>
      <c r="G907" s="45">
        <v>1.9888528900000001E-3</v>
      </c>
      <c r="H907" s="45">
        <v>3.9346881899999997E-3</v>
      </c>
    </row>
    <row r="908" spans="1:8" x14ac:dyDescent="0.35">
      <c r="A908" s="45" t="s">
        <v>241</v>
      </c>
      <c r="B908" s="45" t="s">
        <v>8</v>
      </c>
      <c r="C908" s="45" t="s">
        <v>16</v>
      </c>
      <c r="D908" s="45">
        <v>853</v>
      </c>
      <c r="E908" s="45">
        <v>6.2135950199999996E-3</v>
      </c>
      <c r="F908" s="45">
        <v>1.0308929100000001E-3</v>
      </c>
      <c r="G908" s="45">
        <v>1.0006890499999999E-3</v>
      </c>
      <c r="H908" s="45">
        <v>4.18201259E-3</v>
      </c>
    </row>
    <row r="909" spans="1:8" x14ac:dyDescent="0.35">
      <c r="A909" s="45" t="s">
        <v>241</v>
      </c>
      <c r="B909" s="45" t="s">
        <v>10</v>
      </c>
      <c r="C909" s="45" t="s">
        <v>16</v>
      </c>
      <c r="D909" s="45">
        <v>388</v>
      </c>
      <c r="E909" s="45">
        <v>5.8187163400000002E-3</v>
      </c>
      <c r="F909" s="45">
        <v>9.2461316000000003E-4</v>
      </c>
      <c r="G909" s="45">
        <v>9.7293792000000001E-4</v>
      </c>
      <c r="H909" s="45">
        <v>3.9211648099999998E-3</v>
      </c>
    </row>
    <row r="910" spans="1:8" x14ac:dyDescent="0.35">
      <c r="A910" s="45" t="s">
        <v>241</v>
      </c>
      <c r="B910" s="45" t="s">
        <v>11</v>
      </c>
      <c r="C910" s="45" t="s">
        <v>16</v>
      </c>
      <c r="D910" s="45">
        <v>194</v>
      </c>
      <c r="E910" s="45">
        <v>5.8994365800000004E-3</v>
      </c>
      <c r="F910" s="45">
        <v>1.0835478999999999E-3</v>
      </c>
      <c r="G910" s="45">
        <v>9.9089562000000001E-4</v>
      </c>
      <c r="H910" s="45">
        <v>3.8249926099999999E-3</v>
      </c>
    </row>
    <row r="911" spans="1:8" x14ac:dyDescent="0.35">
      <c r="A911" s="45" t="s">
        <v>241</v>
      </c>
      <c r="B911" s="45" t="s">
        <v>12</v>
      </c>
      <c r="C911" s="45" t="s">
        <v>16</v>
      </c>
      <c r="D911" s="45">
        <v>34</v>
      </c>
      <c r="E911" s="45">
        <v>8.0443216800000009E-3</v>
      </c>
      <c r="F911" s="45">
        <v>1.3987606699999999E-3</v>
      </c>
      <c r="G911" s="45">
        <v>1.18634231E-3</v>
      </c>
      <c r="H911" s="45">
        <v>5.4592181900000002E-3</v>
      </c>
    </row>
    <row r="912" spans="1:8" x14ac:dyDescent="0.35">
      <c r="A912" s="45" t="s">
        <v>241</v>
      </c>
      <c r="B912" s="45" t="s">
        <v>13</v>
      </c>
      <c r="C912" s="45" t="s">
        <v>16</v>
      </c>
      <c r="D912" s="45">
        <v>237</v>
      </c>
      <c r="E912" s="45">
        <v>6.8545864200000002E-3</v>
      </c>
      <c r="F912" s="45">
        <v>1.1090109300000001E-3</v>
      </c>
      <c r="G912" s="45">
        <v>1.02750406E-3</v>
      </c>
      <c r="H912" s="45">
        <v>4.7180709100000003E-3</v>
      </c>
    </row>
    <row r="913" spans="1:8" x14ac:dyDescent="0.35">
      <c r="A913" s="45" t="s">
        <v>241</v>
      </c>
      <c r="B913" s="45" t="s">
        <v>8</v>
      </c>
      <c r="C913" s="45" t="s">
        <v>17</v>
      </c>
      <c r="D913" s="45">
        <v>935</v>
      </c>
      <c r="E913" s="45">
        <v>6.8483113099999998E-3</v>
      </c>
      <c r="F913" s="45">
        <v>1.0084296499999999E-3</v>
      </c>
      <c r="G913" s="45">
        <v>1.1960162999999999E-3</v>
      </c>
      <c r="H913" s="45">
        <v>4.6438648900000001E-3</v>
      </c>
    </row>
    <row r="914" spans="1:8" x14ac:dyDescent="0.35">
      <c r="A914" s="45" t="s">
        <v>241</v>
      </c>
      <c r="B914" s="45" t="s">
        <v>10</v>
      </c>
      <c r="C914" s="45" t="s">
        <v>17</v>
      </c>
      <c r="D914" s="45">
        <v>381</v>
      </c>
      <c r="E914" s="45">
        <v>6.6766304500000002E-3</v>
      </c>
      <c r="F914" s="45">
        <v>9.1146567999999997E-4</v>
      </c>
      <c r="G914" s="45">
        <v>1.1127816699999999E-3</v>
      </c>
      <c r="H914" s="45">
        <v>4.6523826400000001E-3</v>
      </c>
    </row>
    <row r="915" spans="1:8" x14ac:dyDescent="0.35">
      <c r="A915" s="45" t="s">
        <v>241</v>
      </c>
      <c r="B915" s="45" t="s">
        <v>11</v>
      </c>
      <c r="C915" s="45" t="s">
        <v>17</v>
      </c>
      <c r="D915" s="45">
        <v>218</v>
      </c>
      <c r="E915" s="45">
        <v>6.5204508499999998E-3</v>
      </c>
      <c r="F915" s="45">
        <v>1.08414008E-3</v>
      </c>
      <c r="G915" s="45">
        <v>1.06008938E-3</v>
      </c>
      <c r="H915" s="45">
        <v>4.3762208700000001E-3</v>
      </c>
    </row>
    <row r="916" spans="1:8" x14ac:dyDescent="0.35">
      <c r="A916" s="45" t="s">
        <v>241</v>
      </c>
      <c r="B916" s="45" t="s">
        <v>12</v>
      </c>
      <c r="C916" s="45" t="s">
        <v>17</v>
      </c>
      <c r="D916" s="45">
        <v>87</v>
      </c>
      <c r="E916" s="45">
        <v>7.2979190599999997E-3</v>
      </c>
      <c r="F916" s="45">
        <v>9.9630139999999992E-4</v>
      </c>
      <c r="G916" s="45">
        <v>1.1514205800000001E-3</v>
      </c>
      <c r="H916" s="45">
        <v>5.1501966600000001E-3</v>
      </c>
    </row>
    <row r="917" spans="1:8" x14ac:dyDescent="0.35">
      <c r="A917" s="45" t="s">
        <v>241</v>
      </c>
      <c r="B917" s="45" t="s">
        <v>13</v>
      </c>
      <c r="C917" s="45" t="s">
        <v>17</v>
      </c>
      <c r="D917" s="45">
        <v>249</v>
      </c>
      <c r="E917" s="45">
        <v>7.2409543400000003E-3</v>
      </c>
      <c r="F917" s="45">
        <v>1.09474913E-3</v>
      </c>
      <c r="G917" s="45">
        <v>1.4579612500000001E-3</v>
      </c>
      <c r="H917" s="45">
        <v>4.6882434799999997E-3</v>
      </c>
    </row>
    <row r="918" spans="1:8" x14ac:dyDescent="0.35">
      <c r="A918" s="45" t="s">
        <v>241</v>
      </c>
      <c r="B918" s="45" t="s">
        <v>8</v>
      </c>
      <c r="C918" s="45" t="s">
        <v>18</v>
      </c>
      <c r="D918" s="45">
        <v>751</v>
      </c>
      <c r="E918" s="45">
        <v>7.3010366600000003E-3</v>
      </c>
      <c r="F918" s="45">
        <v>8.1702767000000004E-4</v>
      </c>
      <c r="G918" s="45">
        <v>1.5449305899999999E-3</v>
      </c>
      <c r="H918" s="45">
        <v>4.9390779099999999E-3</v>
      </c>
    </row>
    <row r="919" spans="1:8" x14ac:dyDescent="0.35">
      <c r="A919" s="45" t="s">
        <v>241</v>
      </c>
      <c r="B919" s="45" t="s">
        <v>10</v>
      </c>
      <c r="C919" s="45" t="s">
        <v>18</v>
      </c>
      <c r="D919" s="45">
        <v>268</v>
      </c>
      <c r="E919" s="45">
        <v>6.7541197899999997E-3</v>
      </c>
      <c r="F919" s="45">
        <v>7.5857666000000003E-4</v>
      </c>
      <c r="G919" s="45">
        <v>1.3378849799999999E-3</v>
      </c>
      <c r="H919" s="45">
        <v>4.65765764E-3</v>
      </c>
    </row>
    <row r="920" spans="1:8" x14ac:dyDescent="0.35">
      <c r="A920" s="45" t="s">
        <v>241</v>
      </c>
      <c r="B920" s="45" t="s">
        <v>11</v>
      </c>
      <c r="C920" s="45" t="s">
        <v>18</v>
      </c>
      <c r="D920" s="45">
        <v>181</v>
      </c>
      <c r="E920" s="45">
        <v>7.1318674799999999E-3</v>
      </c>
      <c r="F920" s="45">
        <v>8.1421347000000001E-4</v>
      </c>
      <c r="G920" s="45">
        <v>1.4867247299999999E-3</v>
      </c>
      <c r="H920" s="45">
        <v>4.8309287399999996E-3</v>
      </c>
    </row>
    <row r="921" spans="1:8" x14ac:dyDescent="0.35">
      <c r="A921" s="45" t="s">
        <v>241</v>
      </c>
      <c r="B921" s="45" t="s">
        <v>12</v>
      </c>
      <c r="C921" s="45" t="s">
        <v>18</v>
      </c>
      <c r="D921" s="45">
        <v>55</v>
      </c>
      <c r="E921" s="45">
        <v>9.2011781800000001E-3</v>
      </c>
      <c r="F921" s="45">
        <v>7.7840888000000003E-4</v>
      </c>
      <c r="G921" s="45">
        <v>1.74116137E-3</v>
      </c>
      <c r="H921" s="45">
        <v>6.6816075399999996E-3</v>
      </c>
    </row>
    <row r="922" spans="1:8" x14ac:dyDescent="0.35">
      <c r="A922" s="45" t="s">
        <v>241</v>
      </c>
      <c r="B922" s="45" t="s">
        <v>13</v>
      </c>
      <c r="C922" s="45" t="s">
        <v>18</v>
      </c>
      <c r="D922" s="45">
        <v>247</v>
      </c>
      <c r="E922" s="45">
        <v>7.5953101700000003E-3</v>
      </c>
      <c r="F922" s="45">
        <v>8.9110974000000003E-4</v>
      </c>
      <c r="G922" s="45">
        <v>1.76853703E-3</v>
      </c>
      <c r="H922" s="45">
        <v>4.9356629200000002E-3</v>
      </c>
    </row>
    <row r="923" spans="1:8" x14ac:dyDescent="0.35">
      <c r="A923" s="45" t="s">
        <v>241</v>
      </c>
      <c r="B923" s="45" t="s">
        <v>8</v>
      </c>
      <c r="C923" s="45" t="s">
        <v>19</v>
      </c>
      <c r="D923" s="45">
        <v>995</v>
      </c>
      <c r="E923" s="45">
        <v>6.6122741000000001E-3</v>
      </c>
      <c r="F923" s="45">
        <v>1.05258911E-3</v>
      </c>
      <c r="G923" s="45">
        <v>1.35767936E-3</v>
      </c>
      <c r="H923" s="45">
        <v>4.2020051500000002E-3</v>
      </c>
    </row>
    <row r="924" spans="1:8" x14ac:dyDescent="0.35">
      <c r="A924" s="45" t="s">
        <v>241</v>
      </c>
      <c r="B924" s="45" t="s">
        <v>10</v>
      </c>
      <c r="C924" s="45" t="s">
        <v>19</v>
      </c>
      <c r="D924" s="45">
        <v>439</v>
      </c>
      <c r="E924" s="45">
        <v>6.0392936100000004E-3</v>
      </c>
      <c r="F924" s="45">
        <v>8.1703975000000002E-4</v>
      </c>
      <c r="G924" s="45">
        <v>1.26273387E-3</v>
      </c>
      <c r="H924" s="45">
        <v>3.9595195099999996E-3</v>
      </c>
    </row>
    <row r="925" spans="1:8" x14ac:dyDescent="0.35">
      <c r="A925" s="45" t="s">
        <v>241</v>
      </c>
      <c r="B925" s="45" t="s">
        <v>11</v>
      </c>
      <c r="C925" s="45" t="s">
        <v>19</v>
      </c>
      <c r="D925" s="45">
        <v>240</v>
      </c>
      <c r="E925" s="45">
        <v>6.4741992399999998E-3</v>
      </c>
      <c r="F925" s="45">
        <v>1.12287786E-3</v>
      </c>
      <c r="G925" s="45">
        <v>1.3825711300000001E-3</v>
      </c>
      <c r="H925" s="45">
        <v>3.9687497400000002E-3</v>
      </c>
    </row>
    <row r="926" spans="1:8" x14ac:dyDescent="0.35">
      <c r="A926" s="45" t="s">
        <v>241</v>
      </c>
      <c r="B926" s="45" t="s">
        <v>12</v>
      </c>
      <c r="C926" s="45" t="s">
        <v>19</v>
      </c>
      <c r="D926" s="45">
        <v>54</v>
      </c>
      <c r="E926" s="45">
        <v>7.4869253599999996E-3</v>
      </c>
      <c r="F926" s="45">
        <v>1.27400526E-3</v>
      </c>
      <c r="G926" s="45">
        <v>1.5712874600000001E-3</v>
      </c>
      <c r="H926" s="45">
        <v>4.6416321300000001E-3</v>
      </c>
    </row>
    <row r="927" spans="1:8" x14ac:dyDescent="0.35">
      <c r="A927" s="45" t="s">
        <v>241</v>
      </c>
      <c r="B927" s="45" t="s">
        <v>13</v>
      </c>
      <c r="C927" s="45" t="s">
        <v>19</v>
      </c>
      <c r="D927" s="45">
        <v>262</v>
      </c>
      <c r="E927" s="45">
        <v>7.5185536000000001E-3</v>
      </c>
      <c r="F927" s="45">
        <v>1.33724709E-3</v>
      </c>
      <c r="G927" s="45">
        <v>1.44993968E-3</v>
      </c>
      <c r="H927" s="45">
        <v>4.7313663700000001E-3</v>
      </c>
    </row>
    <row r="928" spans="1:8" x14ac:dyDescent="0.35">
      <c r="A928" s="45" t="s">
        <v>241</v>
      </c>
      <c r="B928" s="45" t="s">
        <v>8</v>
      </c>
      <c r="C928" s="45" t="s">
        <v>20</v>
      </c>
      <c r="D928" s="45">
        <v>560</v>
      </c>
      <c r="E928" s="45">
        <v>4.4300799499999996E-3</v>
      </c>
      <c r="F928" s="45">
        <v>7.9429125000000001E-4</v>
      </c>
      <c r="G928" s="45">
        <v>5.6996089999999998E-4</v>
      </c>
      <c r="H928" s="45">
        <v>3.0658272999999998E-3</v>
      </c>
    </row>
    <row r="929" spans="1:8" x14ac:dyDescent="0.35">
      <c r="A929" s="45" t="s">
        <v>241</v>
      </c>
      <c r="B929" s="45" t="s">
        <v>10</v>
      </c>
      <c r="C929" s="45" t="s">
        <v>20</v>
      </c>
      <c r="D929" s="45">
        <v>226</v>
      </c>
      <c r="E929" s="45">
        <v>4.0134379800000003E-3</v>
      </c>
      <c r="F929" s="45">
        <v>7.7459209999999998E-4</v>
      </c>
      <c r="G929" s="45">
        <v>5.0280622000000005E-4</v>
      </c>
      <c r="H929" s="45">
        <v>2.7360391900000001E-3</v>
      </c>
    </row>
    <row r="930" spans="1:8" x14ac:dyDescent="0.35">
      <c r="A930" s="45" t="s">
        <v>241</v>
      </c>
      <c r="B930" s="45" t="s">
        <v>11</v>
      </c>
      <c r="C930" s="45" t="s">
        <v>20</v>
      </c>
      <c r="D930" s="45">
        <v>145</v>
      </c>
      <c r="E930" s="45">
        <v>4.2298049899999997E-3</v>
      </c>
      <c r="F930" s="45">
        <v>8.2614920000000005E-4</v>
      </c>
      <c r="G930" s="45">
        <v>6.0177180000000002E-4</v>
      </c>
      <c r="H930" s="45">
        <v>2.8018835299999999E-3</v>
      </c>
    </row>
    <row r="931" spans="1:8" x14ac:dyDescent="0.35">
      <c r="A931" s="45" t="s">
        <v>241</v>
      </c>
      <c r="B931" s="45" t="s">
        <v>12</v>
      </c>
      <c r="C931" s="45" t="s">
        <v>20</v>
      </c>
      <c r="D931" s="45">
        <v>65</v>
      </c>
      <c r="E931" s="45">
        <v>5.65918775E-3</v>
      </c>
      <c r="F931" s="45">
        <v>9.1257098999999997E-4</v>
      </c>
      <c r="G931" s="45">
        <v>7.5854673000000004E-4</v>
      </c>
      <c r="H931" s="45">
        <v>3.98806952E-3</v>
      </c>
    </row>
    <row r="932" spans="1:8" x14ac:dyDescent="0.35">
      <c r="A932" s="45" t="s">
        <v>241</v>
      </c>
      <c r="B932" s="45" t="s">
        <v>13</v>
      </c>
      <c r="C932" s="45" t="s">
        <v>20</v>
      </c>
      <c r="D932" s="45">
        <v>124</v>
      </c>
      <c r="E932" s="45">
        <v>4.7793456599999999E-3</v>
      </c>
      <c r="F932" s="45">
        <v>7.3093984000000001E-4</v>
      </c>
      <c r="G932" s="45">
        <v>5.5630201000000002E-4</v>
      </c>
      <c r="H932" s="45">
        <v>3.4921032400000002E-3</v>
      </c>
    </row>
    <row r="933" spans="1:8" x14ac:dyDescent="0.35">
      <c r="A933" s="45" t="s">
        <v>241</v>
      </c>
      <c r="B933" s="45" t="s">
        <v>8</v>
      </c>
      <c r="C933" s="45" t="s">
        <v>21</v>
      </c>
      <c r="D933" s="45">
        <v>699</v>
      </c>
      <c r="E933" s="45">
        <v>7.9813587100000007E-3</v>
      </c>
      <c r="F933" s="45">
        <v>1.25624214E-3</v>
      </c>
      <c r="G933" s="45">
        <v>1.83004466E-3</v>
      </c>
      <c r="H933" s="45">
        <v>4.89507142E-3</v>
      </c>
    </row>
    <row r="934" spans="1:8" x14ac:dyDescent="0.35">
      <c r="A934" s="45" t="s">
        <v>241</v>
      </c>
      <c r="B934" s="45" t="s">
        <v>10</v>
      </c>
      <c r="C934" s="45" t="s">
        <v>21</v>
      </c>
      <c r="D934" s="45">
        <v>271</v>
      </c>
      <c r="E934" s="45">
        <v>7.5284864999999998E-3</v>
      </c>
      <c r="F934" s="45">
        <v>1.1836303500000001E-3</v>
      </c>
      <c r="G934" s="45">
        <v>1.61447631E-3</v>
      </c>
      <c r="H934" s="45">
        <v>4.7303793400000002E-3</v>
      </c>
    </row>
    <row r="935" spans="1:8" x14ac:dyDescent="0.35">
      <c r="A935" s="45" t="s">
        <v>241</v>
      </c>
      <c r="B935" s="45" t="s">
        <v>11</v>
      </c>
      <c r="C935" s="45" t="s">
        <v>21</v>
      </c>
      <c r="D935" s="45">
        <v>167</v>
      </c>
      <c r="E935" s="45">
        <v>7.6591259599999998E-3</v>
      </c>
      <c r="F935" s="45">
        <v>1.1656545600000001E-3</v>
      </c>
      <c r="G935" s="45">
        <v>1.9671765299999998E-3</v>
      </c>
      <c r="H935" s="45">
        <v>4.5262943900000003E-3</v>
      </c>
    </row>
    <row r="936" spans="1:8" x14ac:dyDescent="0.35">
      <c r="A936" s="45" t="s">
        <v>241</v>
      </c>
      <c r="B936" s="45" t="s">
        <v>12</v>
      </c>
      <c r="C936" s="45" t="s">
        <v>21</v>
      </c>
      <c r="D936" s="45">
        <v>80</v>
      </c>
      <c r="E936" s="45">
        <v>8.4979742699999999E-3</v>
      </c>
      <c r="F936" s="45">
        <v>1.38411435E-3</v>
      </c>
      <c r="G936" s="45">
        <v>1.8272566699999999E-3</v>
      </c>
      <c r="H936" s="45">
        <v>5.28660277E-3</v>
      </c>
    </row>
    <row r="937" spans="1:8" x14ac:dyDescent="0.35">
      <c r="A937" s="45" t="s">
        <v>241</v>
      </c>
      <c r="B937" s="45" t="s">
        <v>13</v>
      </c>
      <c r="C937" s="45" t="s">
        <v>21</v>
      </c>
      <c r="D937" s="45">
        <v>181</v>
      </c>
      <c r="E937" s="45">
        <v>8.7283863E-3</v>
      </c>
      <c r="F937" s="45">
        <v>1.3920219600000001E-3</v>
      </c>
      <c r="G937" s="45">
        <v>2.02750895E-3</v>
      </c>
      <c r="H937" s="45">
        <v>5.3088549099999998E-3</v>
      </c>
    </row>
    <row r="938" spans="1:8" x14ac:dyDescent="0.35">
      <c r="A938" s="45" t="s">
        <v>241</v>
      </c>
      <c r="B938" s="45" t="s">
        <v>8</v>
      </c>
      <c r="C938" s="45" t="s">
        <v>22</v>
      </c>
      <c r="D938" s="45">
        <v>636</v>
      </c>
      <c r="E938" s="45">
        <v>7.4895175699999997E-3</v>
      </c>
      <c r="F938" s="45">
        <v>1.2353865800000001E-3</v>
      </c>
      <c r="G938" s="45">
        <v>1.74451844E-3</v>
      </c>
      <c r="H938" s="45">
        <v>4.5096120700000002E-3</v>
      </c>
    </row>
    <row r="939" spans="1:8" x14ac:dyDescent="0.35">
      <c r="A939" s="45" t="s">
        <v>241</v>
      </c>
      <c r="B939" s="45" t="s">
        <v>10</v>
      </c>
      <c r="C939" s="45" t="s">
        <v>22</v>
      </c>
      <c r="D939" s="45">
        <v>278</v>
      </c>
      <c r="E939" s="45">
        <v>6.8465641599999997E-3</v>
      </c>
      <c r="F939" s="45">
        <v>9.9116515000000007E-4</v>
      </c>
      <c r="G939" s="45">
        <v>1.6909386600000001E-3</v>
      </c>
      <c r="H939" s="45">
        <v>4.1644598699999997E-3</v>
      </c>
    </row>
    <row r="940" spans="1:8" x14ac:dyDescent="0.35">
      <c r="A940" s="45" t="s">
        <v>241</v>
      </c>
      <c r="B940" s="45" t="s">
        <v>11</v>
      </c>
      <c r="C940" s="45" t="s">
        <v>22</v>
      </c>
      <c r="D940" s="45">
        <v>150</v>
      </c>
      <c r="E940" s="45">
        <v>6.9298608500000004E-3</v>
      </c>
      <c r="F940" s="45">
        <v>1.1847991500000001E-3</v>
      </c>
      <c r="G940" s="45">
        <v>1.77538554E-3</v>
      </c>
      <c r="H940" s="45">
        <v>3.9696756799999997E-3</v>
      </c>
    </row>
    <row r="941" spans="1:8" x14ac:dyDescent="0.35">
      <c r="A941" s="45" t="s">
        <v>241</v>
      </c>
      <c r="B941" s="45" t="s">
        <v>12</v>
      </c>
      <c r="C941" s="45" t="s">
        <v>22</v>
      </c>
      <c r="D941" s="45">
        <v>49</v>
      </c>
      <c r="E941" s="45">
        <v>9.0891910100000008E-3</v>
      </c>
      <c r="F941" s="45">
        <v>1.7493383499999999E-3</v>
      </c>
      <c r="G941" s="45">
        <v>1.8938961900000001E-3</v>
      </c>
      <c r="H941" s="45">
        <v>5.4459559700000002E-3</v>
      </c>
    </row>
    <row r="942" spans="1:8" x14ac:dyDescent="0.35">
      <c r="A942" s="45" t="s">
        <v>241</v>
      </c>
      <c r="B942" s="45" t="s">
        <v>13</v>
      </c>
      <c r="C942" s="45" t="s">
        <v>22</v>
      </c>
      <c r="D942" s="45">
        <v>159</v>
      </c>
      <c r="E942" s="45">
        <v>8.6486720199999995E-3</v>
      </c>
      <c r="F942" s="45">
        <v>1.5517264200000001E-3</v>
      </c>
      <c r="G942" s="45">
        <v>1.7630442499999999E-3</v>
      </c>
      <c r="H942" s="45">
        <v>5.3339008699999999E-3</v>
      </c>
    </row>
    <row r="943" spans="1:8" x14ac:dyDescent="0.35">
      <c r="A943" s="45" t="s">
        <v>241</v>
      </c>
      <c r="B943" s="45" t="s">
        <v>8</v>
      </c>
      <c r="C943" s="45" t="s">
        <v>23</v>
      </c>
      <c r="D943" s="45">
        <v>1087</v>
      </c>
      <c r="E943" s="45">
        <v>6.3691690699999998E-3</v>
      </c>
      <c r="F943" s="45">
        <v>4.9629008000000004E-4</v>
      </c>
      <c r="G943" s="45">
        <v>1.6366611400000001E-3</v>
      </c>
      <c r="H943" s="45">
        <v>4.2362173499999999E-3</v>
      </c>
    </row>
    <row r="944" spans="1:8" x14ac:dyDescent="0.35">
      <c r="A944" s="45" t="s">
        <v>241</v>
      </c>
      <c r="B944" s="45" t="s">
        <v>10</v>
      </c>
      <c r="C944" s="45" t="s">
        <v>23</v>
      </c>
      <c r="D944" s="45">
        <v>448</v>
      </c>
      <c r="E944" s="45">
        <v>5.9396698999999997E-3</v>
      </c>
      <c r="F944" s="45">
        <v>4.1144776000000001E-4</v>
      </c>
      <c r="G944" s="45">
        <v>1.5157901099999999E-3</v>
      </c>
      <c r="H944" s="45">
        <v>4.0124315599999998E-3</v>
      </c>
    </row>
    <row r="945" spans="1:8" x14ac:dyDescent="0.35">
      <c r="A945" s="45" t="s">
        <v>241</v>
      </c>
      <c r="B945" s="45" t="s">
        <v>11</v>
      </c>
      <c r="C945" s="45" t="s">
        <v>23</v>
      </c>
      <c r="D945" s="45">
        <v>281</v>
      </c>
      <c r="E945" s="45">
        <v>6.2891703900000004E-3</v>
      </c>
      <c r="F945" s="45">
        <v>5.9489068000000004E-4</v>
      </c>
      <c r="G945" s="45">
        <v>1.58465937E-3</v>
      </c>
      <c r="H945" s="45">
        <v>4.1096198300000003E-3</v>
      </c>
    </row>
    <row r="946" spans="1:8" x14ac:dyDescent="0.35">
      <c r="A946" s="45" t="s">
        <v>241</v>
      </c>
      <c r="B946" s="45" t="s">
        <v>12</v>
      </c>
      <c r="C946" s="45" t="s">
        <v>23</v>
      </c>
      <c r="D946" s="45">
        <v>74</v>
      </c>
      <c r="E946" s="45">
        <v>7.7812185000000001E-3</v>
      </c>
      <c r="F946" s="45">
        <v>5.6587813000000004E-4</v>
      </c>
      <c r="G946" s="45">
        <v>2.0642514699999999E-3</v>
      </c>
      <c r="H946" s="45">
        <v>5.1510884E-3</v>
      </c>
    </row>
    <row r="947" spans="1:8" x14ac:dyDescent="0.35">
      <c r="A947" s="45" t="s">
        <v>241</v>
      </c>
      <c r="B947" s="45" t="s">
        <v>13</v>
      </c>
      <c r="C947" s="45" t="s">
        <v>23</v>
      </c>
      <c r="D947" s="45">
        <v>284</v>
      </c>
      <c r="E947" s="45">
        <v>6.7579141599999996E-3</v>
      </c>
      <c r="F947" s="45">
        <v>5.1443473000000004E-4</v>
      </c>
      <c r="G947" s="45">
        <v>1.76736899E-3</v>
      </c>
      <c r="H947" s="45">
        <v>4.4761098799999998E-3</v>
      </c>
    </row>
    <row r="948" spans="1:8" x14ac:dyDescent="0.35">
      <c r="A948" s="45" t="s">
        <v>241</v>
      </c>
      <c r="B948" s="45" t="s">
        <v>8</v>
      </c>
      <c r="C948" s="45" t="s">
        <v>24</v>
      </c>
      <c r="D948" s="45">
        <v>2203</v>
      </c>
      <c r="E948" s="45">
        <v>7.1795612899999998E-3</v>
      </c>
      <c r="F948" s="45">
        <v>1.2145104800000001E-3</v>
      </c>
      <c r="G948" s="45">
        <v>1.74906668E-3</v>
      </c>
      <c r="H948" s="45">
        <v>4.2159836500000004E-3</v>
      </c>
    </row>
    <row r="949" spans="1:8" x14ac:dyDescent="0.35">
      <c r="A949" s="45" t="s">
        <v>241</v>
      </c>
      <c r="B949" s="45" t="s">
        <v>10</v>
      </c>
      <c r="C949" s="45" t="s">
        <v>24</v>
      </c>
      <c r="D949" s="45">
        <v>899</v>
      </c>
      <c r="E949" s="45">
        <v>6.37763642E-3</v>
      </c>
      <c r="F949" s="45">
        <v>1.1404644799999999E-3</v>
      </c>
      <c r="G949" s="45">
        <v>1.51223816E-3</v>
      </c>
      <c r="H949" s="45">
        <v>3.7249333300000001E-3</v>
      </c>
    </row>
    <row r="950" spans="1:8" x14ac:dyDescent="0.35">
      <c r="A950" s="45" t="s">
        <v>241</v>
      </c>
      <c r="B950" s="45" t="s">
        <v>11</v>
      </c>
      <c r="C950" s="45" t="s">
        <v>24</v>
      </c>
      <c r="D950" s="45">
        <v>535</v>
      </c>
      <c r="E950" s="45">
        <v>7.1038635499999997E-3</v>
      </c>
      <c r="F950" s="45">
        <v>1.2266785399999999E-3</v>
      </c>
      <c r="G950" s="45">
        <v>1.69890075E-3</v>
      </c>
      <c r="H950" s="45">
        <v>4.17828377E-3</v>
      </c>
    </row>
    <row r="951" spans="1:8" x14ac:dyDescent="0.35">
      <c r="A951" s="45" t="s">
        <v>241</v>
      </c>
      <c r="B951" s="45" t="s">
        <v>12</v>
      </c>
      <c r="C951" s="45" t="s">
        <v>24</v>
      </c>
      <c r="D951" s="45">
        <v>105</v>
      </c>
      <c r="E951" s="45">
        <v>8.6984124400000008E-3</v>
      </c>
      <c r="F951" s="45">
        <v>1.4032184299999999E-3</v>
      </c>
      <c r="G951" s="45">
        <v>2.2062387299999998E-3</v>
      </c>
      <c r="H951" s="45">
        <v>5.0889547500000002E-3</v>
      </c>
    </row>
    <row r="952" spans="1:8" x14ac:dyDescent="0.35">
      <c r="A952" s="45" t="s">
        <v>241</v>
      </c>
      <c r="B952" s="45" t="s">
        <v>13</v>
      </c>
      <c r="C952" s="45" t="s">
        <v>24</v>
      </c>
      <c r="D952" s="45">
        <v>664</v>
      </c>
      <c r="E952" s="45">
        <v>8.0861115599999995E-3</v>
      </c>
      <c r="F952" s="45">
        <v>1.2751175799999999E-3</v>
      </c>
      <c r="G952" s="45">
        <v>2.0378386099999999E-3</v>
      </c>
      <c r="H952" s="45">
        <v>4.7731548899999999E-3</v>
      </c>
    </row>
    <row r="953" spans="1:8" x14ac:dyDescent="0.35">
      <c r="A953" s="45" t="s">
        <v>241</v>
      </c>
      <c r="B953" s="45" t="s">
        <v>8</v>
      </c>
      <c r="C953" s="45" t="s">
        <v>25</v>
      </c>
      <c r="D953" s="45">
        <v>1736</v>
      </c>
      <c r="E953" s="45">
        <v>6.9229228299999999E-3</v>
      </c>
      <c r="F953" s="45">
        <v>7.7584940999999999E-4</v>
      </c>
      <c r="G953" s="45">
        <v>1.96174531E-3</v>
      </c>
      <c r="H953" s="45">
        <v>4.1853276300000001E-3</v>
      </c>
    </row>
    <row r="954" spans="1:8" x14ac:dyDescent="0.35">
      <c r="A954" s="45" t="s">
        <v>241</v>
      </c>
      <c r="B954" s="45" t="s">
        <v>10</v>
      </c>
      <c r="C954" s="45" t="s">
        <v>25</v>
      </c>
      <c r="D954" s="45">
        <v>743</v>
      </c>
      <c r="E954" s="45">
        <v>6.20071259E-3</v>
      </c>
      <c r="F954" s="45">
        <v>6.7364824999999998E-4</v>
      </c>
      <c r="G954" s="45">
        <v>1.7415006699999999E-3</v>
      </c>
      <c r="H954" s="45">
        <v>3.7855631699999998E-3</v>
      </c>
    </row>
    <row r="955" spans="1:8" x14ac:dyDescent="0.35">
      <c r="A955" s="45" t="s">
        <v>241</v>
      </c>
      <c r="B955" s="45" t="s">
        <v>11</v>
      </c>
      <c r="C955" s="45" t="s">
        <v>25</v>
      </c>
      <c r="D955" s="45">
        <v>395</v>
      </c>
      <c r="E955" s="45">
        <v>6.4535862599999997E-3</v>
      </c>
      <c r="F955" s="45">
        <v>7.4871048999999997E-4</v>
      </c>
      <c r="G955" s="45">
        <v>1.88288185E-3</v>
      </c>
      <c r="H955" s="45">
        <v>3.8219934300000001E-3</v>
      </c>
    </row>
    <row r="956" spans="1:8" x14ac:dyDescent="0.35">
      <c r="A956" s="45" t="s">
        <v>241</v>
      </c>
      <c r="B956" s="45" t="s">
        <v>12</v>
      </c>
      <c r="C956" s="45" t="s">
        <v>25</v>
      </c>
      <c r="D956" s="45">
        <v>166</v>
      </c>
      <c r="E956" s="45">
        <v>8.6046265899999991E-3</v>
      </c>
      <c r="F956" s="45">
        <v>1.0299528799999999E-3</v>
      </c>
      <c r="G956" s="45">
        <v>2.3725455099999999E-3</v>
      </c>
      <c r="H956" s="45">
        <v>5.2021277099999997E-3</v>
      </c>
    </row>
    <row r="957" spans="1:8" x14ac:dyDescent="0.35">
      <c r="A957" s="45" t="s">
        <v>241</v>
      </c>
      <c r="B957" s="45" t="s">
        <v>13</v>
      </c>
      <c r="C957" s="45" t="s">
        <v>25</v>
      </c>
      <c r="D957" s="45">
        <v>432</v>
      </c>
      <c r="E957" s="45">
        <v>7.9479860800000003E-3</v>
      </c>
      <c r="F957" s="45">
        <v>8.7879885000000004E-4</v>
      </c>
      <c r="G957" s="45">
        <v>2.2548008400000001E-3</v>
      </c>
      <c r="H957" s="45">
        <v>4.8143859199999998E-3</v>
      </c>
    </row>
    <row r="958" spans="1:8" x14ac:dyDescent="0.35">
      <c r="A958" s="45" t="s">
        <v>241</v>
      </c>
      <c r="B958" s="45" t="s">
        <v>8</v>
      </c>
      <c r="C958" s="45" t="s">
        <v>26</v>
      </c>
      <c r="D958" s="45">
        <v>749</v>
      </c>
      <c r="E958" s="45">
        <v>5.79870358E-3</v>
      </c>
      <c r="F958" s="45">
        <v>6.3080997E-4</v>
      </c>
      <c r="G958" s="45">
        <v>1.22144316E-3</v>
      </c>
      <c r="H958" s="45">
        <v>3.9464499699999999E-3</v>
      </c>
    </row>
    <row r="959" spans="1:8" x14ac:dyDescent="0.35">
      <c r="A959" s="45" t="s">
        <v>241</v>
      </c>
      <c r="B959" s="45" t="s">
        <v>10</v>
      </c>
      <c r="C959" s="45" t="s">
        <v>26</v>
      </c>
      <c r="D959" s="45">
        <v>288</v>
      </c>
      <c r="E959" s="45">
        <v>5.38069837E-3</v>
      </c>
      <c r="F959" s="45">
        <v>5.4800001000000005E-4</v>
      </c>
      <c r="G959" s="45">
        <v>1.12766823E-3</v>
      </c>
      <c r="H959" s="45">
        <v>3.7050296800000002E-3</v>
      </c>
    </row>
    <row r="960" spans="1:8" x14ac:dyDescent="0.35">
      <c r="A960" s="45" t="s">
        <v>241</v>
      </c>
      <c r="B960" s="45" t="s">
        <v>11</v>
      </c>
      <c r="C960" s="45" t="s">
        <v>26</v>
      </c>
      <c r="D960" s="45">
        <v>185</v>
      </c>
      <c r="E960" s="45">
        <v>5.7346093700000001E-3</v>
      </c>
      <c r="F960" s="45">
        <v>6.2768994E-4</v>
      </c>
      <c r="G960" s="45">
        <v>1.33020498E-3</v>
      </c>
      <c r="H960" s="45">
        <v>3.7767139800000001E-3</v>
      </c>
    </row>
    <row r="961" spans="1:8" x14ac:dyDescent="0.35">
      <c r="A961" s="45" t="s">
        <v>241</v>
      </c>
      <c r="B961" s="45" t="s">
        <v>12</v>
      </c>
      <c r="C961" s="45" t="s">
        <v>26</v>
      </c>
      <c r="D961" s="45">
        <v>74</v>
      </c>
      <c r="E961" s="45">
        <v>6.6991989599999996E-3</v>
      </c>
      <c r="F961" s="45">
        <v>8.2019495E-4</v>
      </c>
      <c r="G961" s="45">
        <v>1.2026086300000001E-3</v>
      </c>
      <c r="H961" s="45">
        <v>4.6763948700000004E-3</v>
      </c>
    </row>
    <row r="962" spans="1:8" x14ac:dyDescent="0.35">
      <c r="A962" s="45" t="s">
        <v>241</v>
      </c>
      <c r="B962" s="45" t="s">
        <v>13</v>
      </c>
      <c r="C962" s="45" t="s">
        <v>26</v>
      </c>
      <c r="D962" s="45">
        <v>202</v>
      </c>
      <c r="E962" s="45">
        <v>6.1234871199999999E-3</v>
      </c>
      <c r="F962" s="45">
        <v>6.8235444999999997E-4</v>
      </c>
      <c r="G962" s="45">
        <v>1.2624332599999999E-3</v>
      </c>
      <c r="H962" s="45">
        <v>4.1786988699999998E-3</v>
      </c>
    </row>
    <row r="963" spans="1:8" x14ac:dyDescent="0.35">
      <c r="A963" s="45" t="s">
        <v>241</v>
      </c>
      <c r="B963" s="45" t="s">
        <v>8</v>
      </c>
      <c r="C963" s="45" t="s">
        <v>27</v>
      </c>
      <c r="D963" s="45">
        <v>1057</v>
      </c>
      <c r="E963" s="45">
        <v>5.5285418399999998E-3</v>
      </c>
      <c r="F963" s="45">
        <v>4.5252744000000002E-4</v>
      </c>
      <c r="G963" s="45">
        <v>1.46601994E-3</v>
      </c>
      <c r="H963" s="45">
        <v>3.6099939800000001E-3</v>
      </c>
    </row>
    <row r="964" spans="1:8" x14ac:dyDescent="0.35">
      <c r="A964" s="45" t="s">
        <v>241</v>
      </c>
      <c r="B964" s="45" t="s">
        <v>10</v>
      </c>
      <c r="C964" s="45" t="s">
        <v>27</v>
      </c>
      <c r="D964" s="45">
        <v>543</v>
      </c>
      <c r="E964" s="45">
        <v>5.0442284900000002E-3</v>
      </c>
      <c r="F964" s="45">
        <v>4.1204106000000001E-4</v>
      </c>
      <c r="G964" s="45">
        <v>1.28056554E-3</v>
      </c>
      <c r="H964" s="45">
        <v>3.35162141E-3</v>
      </c>
    </row>
    <row r="965" spans="1:8" x14ac:dyDescent="0.35">
      <c r="A965" s="45" t="s">
        <v>241</v>
      </c>
      <c r="B965" s="45" t="s">
        <v>11</v>
      </c>
      <c r="C965" s="45" t="s">
        <v>27</v>
      </c>
      <c r="D965" s="45">
        <v>248</v>
      </c>
      <c r="E965" s="45">
        <v>5.6099721199999999E-3</v>
      </c>
      <c r="F965" s="45">
        <v>5.3548737E-4</v>
      </c>
      <c r="G965" s="45">
        <v>1.4696738099999999E-3</v>
      </c>
      <c r="H965" s="45">
        <v>3.6048104699999998E-3</v>
      </c>
    </row>
    <row r="966" spans="1:8" x14ac:dyDescent="0.35">
      <c r="A966" s="45" t="s">
        <v>241</v>
      </c>
      <c r="B966" s="45" t="s">
        <v>12</v>
      </c>
      <c r="C966" s="45" t="s">
        <v>27</v>
      </c>
      <c r="D966" s="45">
        <v>62</v>
      </c>
      <c r="E966" s="45">
        <v>6.8634256700000002E-3</v>
      </c>
      <c r="F966" s="45">
        <v>4.8741763E-4</v>
      </c>
      <c r="G966" s="45">
        <v>1.9431374500000001E-3</v>
      </c>
      <c r="H966" s="45">
        <v>4.4328701399999997E-3</v>
      </c>
    </row>
    <row r="967" spans="1:8" x14ac:dyDescent="0.35">
      <c r="A967" s="45" t="s">
        <v>241</v>
      </c>
      <c r="B967" s="45" t="s">
        <v>13</v>
      </c>
      <c r="C967" s="45" t="s">
        <v>27</v>
      </c>
      <c r="D967" s="45">
        <v>204</v>
      </c>
      <c r="E967" s="45">
        <v>6.31297635E-3</v>
      </c>
      <c r="F967" s="45">
        <v>4.4883553999999998E-4</v>
      </c>
      <c r="G967" s="45">
        <v>1.8102076399999999E-3</v>
      </c>
      <c r="H967" s="45">
        <v>4.0539326699999996E-3</v>
      </c>
    </row>
    <row r="968" spans="1:8" x14ac:dyDescent="0.35">
      <c r="A968" s="45" t="s">
        <v>241</v>
      </c>
      <c r="B968" s="45" t="s">
        <v>8</v>
      </c>
      <c r="C968" s="45" t="s">
        <v>28</v>
      </c>
      <c r="D968" s="45">
        <v>2024</v>
      </c>
      <c r="E968" s="45">
        <v>6.3143433700000003E-3</v>
      </c>
      <c r="F968" s="45">
        <v>7.4971841000000001E-4</v>
      </c>
      <c r="G968" s="45">
        <v>1.7764199999999999E-3</v>
      </c>
      <c r="H968" s="45">
        <v>3.7882045E-3</v>
      </c>
    </row>
    <row r="969" spans="1:8" x14ac:dyDescent="0.35">
      <c r="A969" s="45" t="s">
        <v>241</v>
      </c>
      <c r="B969" s="45" t="s">
        <v>10</v>
      </c>
      <c r="C969" s="45" t="s">
        <v>28</v>
      </c>
      <c r="D969" s="45">
        <v>906</v>
      </c>
      <c r="E969" s="45">
        <v>5.8431953300000002E-3</v>
      </c>
      <c r="F969" s="45">
        <v>6.6457644999999999E-4</v>
      </c>
      <c r="G969" s="45">
        <v>1.6533166599999999E-3</v>
      </c>
      <c r="H969" s="45">
        <v>3.5253017600000002E-3</v>
      </c>
    </row>
    <row r="970" spans="1:8" x14ac:dyDescent="0.35">
      <c r="A970" s="45" t="s">
        <v>241</v>
      </c>
      <c r="B970" s="45" t="s">
        <v>11</v>
      </c>
      <c r="C970" s="45" t="s">
        <v>28</v>
      </c>
      <c r="D970" s="45">
        <v>429</v>
      </c>
      <c r="E970" s="45">
        <v>5.9469155000000003E-3</v>
      </c>
      <c r="F970" s="45">
        <v>7.3877101999999997E-4</v>
      </c>
      <c r="G970" s="45">
        <v>1.74911485E-3</v>
      </c>
      <c r="H970" s="45">
        <v>3.4590291699999999E-3</v>
      </c>
    </row>
    <row r="971" spans="1:8" x14ac:dyDescent="0.35">
      <c r="A971" s="45" t="s">
        <v>241</v>
      </c>
      <c r="B971" s="45" t="s">
        <v>12</v>
      </c>
      <c r="C971" s="45" t="s">
        <v>28</v>
      </c>
      <c r="D971" s="45">
        <v>162</v>
      </c>
      <c r="E971" s="45">
        <v>7.3296036599999996E-3</v>
      </c>
      <c r="F971" s="45">
        <v>9.4721626000000001E-4</v>
      </c>
      <c r="G971" s="45">
        <v>1.9403004199999999E-3</v>
      </c>
      <c r="H971" s="45">
        <v>4.4420865100000002E-3</v>
      </c>
    </row>
    <row r="972" spans="1:8" x14ac:dyDescent="0.35">
      <c r="A972" s="45" t="s">
        <v>241</v>
      </c>
      <c r="B972" s="45" t="s">
        <v>13</v>
      </c>
      <c r="C972" s="45" t="s">
        <v>28</v>
      </c>
      <c r="D972" s="45">
        <v>527</v>
      </c>
      <c r="E972" s="45">
        <v>7.1113348800000004E-3</v>
      </c>
      <c r="F972" s="45">
        <v>8.4429223000000002E-4</v>
      </c>
      <c r="G972" s="45">
        <v>1.9599055899999999E-3</v>
      </c>
      <c r="H972" s="45">
        <v>4.3071365899999998E-3</v>
      </c>
    </row>
    <row r="973" spans="1:8" x14ac:dyDescent="0.35">
      <c r="A973" s="45" t="s">
        <v>241</v>
      </c>
      <c r="B973" s="45" t="s">
        <v>8</v>
      </c>
      <c r="C973" s="45" t="s">
        <v>29</v>
      </c>
      <c r="D973" s="45">
        <v>730</v>
      </c>
      <c r="E973" s="45">
        <v>7.2623665900000004E-3</v>
      </c>
      <c r="F973" s="45">
        <v>1.1974090800000001E-3</v>
      </c>
      <c r="G973" s="45">
        <v>1.7491594400000001E-3</v>
      </c>
      <c r="H973" s="45">
        <v>4.31579757E-3</v>
      </c>
    </row>
    <row r="974" spans="1:8" x14ac:dyDescent="0.35">
      <c r="A974" s="45" t="s">
        <v>241</v>
      </c>
      <c r="B974" s="45" t="s">
        <v>10</v>
      </c>
      <c r="C974" s="45" t="s">
        <v>29</v>
      </c>
      <c r="D974" s="45">
        <v>279</v>
      </c>
      <c r="E974" s="45">
        <v>6.8401116099999996E-3</v>
      </c>
      <c r="F974" s="45">
        <v>1.15188978E-3</v>
      </c>
      <c r="G974" s="45">
        <v>1.6806051099999999E-3</v>
      </c>
      <c r="H974" s="45">
        <v>4.0076162200000003E-3</v>
      </c>
    </row>
    <row r="975" spans="1:8" x14ac:dyDescent="0.35">
      <c r="A975" s="45" t="s">
        <v>241</v>
      </c>
      <c r="B975" s="45" t="s">
        <v>11</v>
      </c>
      <c r="C975" s="45" t="s">
        <v>29</v>
      </c>
      <c r="D975" s="45">
        <v>164</v>
      </c>
      <c r="E975" s="45">
        <v>6.9211549200000003E-3</v>
      </c>
      <c r="F975" s="45">
        <v>1.18676581E-3</v>
      </c>
      <c r="G975" s="45">
        <v>1.62643946E-3</v>
      </c>
      <c r="H975" s="45">
        <v>4.1079491799999998E-3</v>
      </c>
    </row>
    <row r="976" spans="1:8" x14ac:dyDescent="0.35">
      <c r="A976" s="45" t="s">
        <v>241</v>
      </c>
      <c r="B976" s="45" t="s">
        <v>12</v>
      </c>
      <c r="C976" s="45" t="s">
        <v>29</v>
      </c>
      <c r="D976" s="45">
        <v>56</v>
      </c>
      <c r="E976" s="45">
        <v>8.3767358700000006E-3</v>
      </c>
      <c r="F976" s="45">
        <v>1.37793464E-3</v>
      </c>
      <c r="G976" s="45">
        <v>1.92894316E-3</v>
      </c>
      <c r="H976" s="45">
        <v>5.0698575300000001E-3</v>
      </c>
    </row>
    <row r="977" spans="1:8" x14ac:dyDescent="0.35">
      <c r="A977" s="45" t="s">
        <v>241</v>
      </c>
      <c r="B977" s="45" t="s">
        <v>13</v>
      </c>
      <c r="C977" s="45" t="s">
        <v>29</v>
      </c>
      <c r="D977" s="45">
        <v>231</v>
      </c>
      <c r="E977" s="45">
        <v>7.7444582499999999E-3</v>
      </c>
      <c r="F977" s="45">
        <v>1.2161794000000001E-3</v>
      </c>
      <c r="G977" s="45">
        <v>1.8755007900000001E-3</v>
      </c>
      <c r="H977" s="45">
        <v>4.6527775399999999E-3</v>
      </c>
    </row>
    <row r="978" spans="1:8" x14ac:dyDescent="0.35">
      <c r="A978" s="45" t="s">
        <v>241</v>
      </c>
      <c r="B978" s="45" t="s">
        <v>8</v>
      </c>
      <c r="C978" s="45" t="s">
        <v>30</v>
      </c>
      <c r="D978" s="45">
        <v>9962</v>
      </c>
      <c r="E978" s="45">
        <v>4.7504833100000003E-3</v>
      </c>
      <c r="F978" s="45">
        <v>9.8613944999999996E-4</v>
      </c>
      <c r="G978" s="45">
        <v>7.2732376999999995E-4</v>
      </c>
      <c r="H978" s="45">
        <v>3.0370195999999999E-3</v>
      </c>
    </row>
    <row r="979" spans="1:8" x14ac:dyDescent="0.35">
      <c r="A979" s="45" t="s">
        <v>241</v>
      </c>
      <c r="B979" s="45" t="s">
        <v>10</v>
      </c>
      <c r="C979" s="45" t="s">
        <v>30</v>
      </c>
      <c r="D979" s="45">
        <v>5720</v>
      </c>
      <c r="E979" s="45">
        <v>4.5843286199999996E-3</v>
      </c>
      <c r="F979" s="45">
        <v>9.4505527999999995E-4</v>
      </c>
      <c r="G979" s="45">
        <v>6.9665380000000004E-4</v>
      </c>
      <c r="H979" s="45">
        <v>2.9426190700000002E-3</v>
      </c>
    </row>
    <row r="980" spans="1:8" x14ac:dyDescent="0.35">
      <c r="A980" s="45" t="s">
        <v>241</v>
      </c>
      <c r="B980" s="45" t="s">
        <v>11</v>
      </c>
      <c r="C980" s="45" t="s">
        <v>30</v>
      </c>
      <c r="D980" s="45">
        <v>2221</v>
      </c>
      <c r="E980" s="45">
        <v>4.65195417E-3</v>
      </c>
      <c r="F980" s="45">
        <v>1.0174551899999999E-3</v>
      </c>
      <c r="G980" s="45">
        <v>7.2420535999999998E-4</v>
      </c>
      <c r="H980" s="45">
        <v>2.9102931299999999E-3</v>
      </c>
    </row>
    <row r="981" spans="1:8" x14ac:dyDescent="0.35">
      <c r="A981" s="45" t="s">
        <v>241</v>
      </c>
      <c r="B981" s="45" t="s">
        <v>12</v>
      </c>
      <c r="C981" s="45" t="s">
        <v>30</v>
      </c>
      <c r="D981" s="45">
        <v>448</v>
      </c>
      <c r="E981" s="45">
        <v>5.4046273299999999E-3</v>
      </c>
      <c r="F981" s="45">
        <v>1.2846961499999999E-3</v>
      </c>
      <c r="G981" s="45">
        <v>7.9132539000000002E-4</v>
      </c>
      <c r="H981" s="45">
        <v>3.3286052799999999E-3</v>
      </c>
    </row>
    <row r="982" spans="1:8" x14ac:dyDescent="0.35">
      <c r="A982" s="45" t="s">
        <v>241</v>
      </c>
      <c r="B982" s="45" t="s">
        <v>13</v>
      </c>
      <c r="C982" s="45" t="s">
        <v>30</v>
      </c>
      <c r="D982" s="45">
        <v>1573</v>
      </c>
      <c r="E982" s="45">
        <v>5.3074963399999996E-3</v>
      </c>
      <c r="F982" s="45">
        <v>1.00628935E-3</v>
      </c>
      <c r="G982" s="45">
        <v>8.2502594999999995E-4</v>
      </c>
      <c r="H982" s="45">
        <v>3.4761805600000001E-3</v>
      </c>
    </row>
    <row r="983" spans="1:8" x14ac:dyDescent="0.35">
      <c r="A983" s="45" t="s">
        <v>241</v>
      </c>
      <c r="B983" s="45" t="s">
        <v>8</v>
      </c>
      <c r="C983" s="45" t="s">
        <v>31</v>
      </c>
      <c r="D983" s="45">
        <v>4106</v>
      </c>
      <c r="E983" s="45">
        <v>5.2565800100000002E-3</v>
      </c>
      <c r="F983" s="45">
        <v>1.14004324E-3</v>
      </c>
      <c r="G983" s="45">
        <v>8.4435186000000005E-4</v>
      </c>
      <c r="H983" s="45">
        <v>3.27218444E-3</v>
      </c>
    </row>
    <row r="984" spans="1:8" x14ac:dyDescent="0.35">
      <c r="A984" s="45" t="s">
        <v>241</v>
      </c>
      <c r="B984" s="45" t="s">
        <v>10</v>
      </c>
      <c r="C984" s="45" t="s">
        <v>31</v>
      </c>
      <c r="D984" s="45">
        <v>2139</v>
      </c>
      <c r="E984" s="45">
        <v>4.92188153E-3</v>
      </c>
      <c r="F984" s="45">
        <v>1.03030338E-3</v>
      </c>
      <c r="G984" s="45">
        <v>7.7499196000000001E-4</v>
      </c>
      <c r="H984" s="45">
        <v>3.1165856900000001E-3</v>
      </c>
    </row>
    <row r="985" spans="1:8" x14ac:dyDescent="0.35">
      <c r="A985" s="45" t="s">
        <v>241</v>
      </c>
      <c r="B985" s="45" t="s">
        <v>11</v>
      </c>
      <c r="C985" s="45" t="s">
        <v>31</v>
      </c>
      <c r="D985" s="45">
        <v>884</v>
      </c>
      <c r="E985" s="45">
        <v>5.3280671599999999E-3</v>
      </c>
      <c r="F985" s="45">
        <v>1.2372342499999999E-3</v>
      </c>
      <c r="G985" s="45">
        <v>8.6929913000000005E-4</v>
      </c>
      <c r="H985" s="45">
        <v>3.22153331E-3</v>
      </c>
    </row>
    <row r="986" spans="1:8" x14ac:dyDescent="0.35">
      <c r="A986" s="45" t="s">
        <v>241</v>
      </c>
      <c r="B986" s="45" t="s">
        <v>12</v>
      </c>
      <c r="C986" s="45" t="s">
        <v>31</v>
      </c>
      <c r="D986" s="45">
        <v>287</v>
      </c>
      <c r="E986" s="45">
        <v>6.4173600600000002E-3</v>
      </c>
      <c r="F986" s="45">
        <v>1.5103559300000001E-3</v>
      </c>
      <c r="G986" s="45">
        <v>9.4258107999999996E-4</v>
      </c>
      <c r="H986" s="45">
        <v>3.9644225999999998E-3</v>
      </c>
    </row>
    <row r="987" spans="1:8" x14ac:dyDescent="0.35">
      <c r="A987" s="45" t="s">
        <v>241</v>
      </c>
      <c r="B987" s="45" t="s">
        <v>13</v>
      </c>
      <c r="C987" s="45" t="s">
        <v>31</v>
      </c>
      <c r="D987" s="45">
        <v>796</v>
      </c>
      <c r="E987" s="45">
        <v>5.6580643900000002E-3</v>
      </c>
      <c r="F987" s="45">
        <v>1.19348164E-3</v>
      </c>
      <c r="G987" s="45">
        <v>9.6761270999999995E-4</v>
      </c>
      <c r="H987" s="45">
        <v>3.4969695699999998E-3</v>
      </c>
    </row>
    <row r="988" spans="1:8" x14ac:dyDescent="0.35">
      <c r="A988" s="45" t="s">
        <v>241</v>
      </c>
      <c r="B988" s="45" t="s">
        <v>8</v>
      </c>
      <c r="C988" s="45" t="s">
        <v>159</v>
      </c>
      <c r="D988" s="45">
        <v>1950</v>
      </c>
      <c r="E988" s="45">
        <v>6.1062319499999998E-3</v>
      </c>
      <c r="F988" s="45">
        <v>8.7962939E-4</v>
      </c>
      <c r="G988" s="45">
        <v>1.3285016599999999E-3</v>
      </c>
      <c r="H988" s="45">
        <v>3.8981004299999998E-3</v>
      </c>
    </row>
    <row r="989" spans="1:8" x14ac:dyDescent="0.35">
      <c r="A989" s="45" t="s">
        <v>241</v>
      </c>
      <c r="B989" s="45" t="s">
        <v>10</v>
      </c>
      <c r="C989" s="45" t="s">
        <v>159</v>
      </c>
      <c r="D989" s="45">
        <v>905</v>
      </c>
      <c r="E989" s="45">
        <v>5.6037443900000001E-3</v>
      </c>
      <c r="F989" s="45">
        <v>7.7115281000000001E-4</v>
      </c>
      <c r="G989" s="45">
        <v>1.21480434E-3</v>
      </c>
      <c r="H989" s="45">
        <v>3.6177867400000001E-3</v>
      </c>
    </row>
    <row r="990" spans="1:8" x14ac:dyDescent="0.35">
      <c r="A990" s="45" t="s">
        <v>241</v>
      </c>
      <c r="B990" s="45" t="s">
        <v>11</v>
      </c>
      <c r="C990" s="45" t="s">
        <v>159</v>
      </c>
      <c r="D990" s="45">
        <v>349</v>
      </c>
      <c r="E990" s="45">
        <v>6.2721198199999998E-3</v>
      </c>
      <c r="F990" s="45">
        <v>9.9158949999999992E-4</v>
      </c>
      <c r="G990" s="45">
        <v>1.31884726E-3</v>
      </c>
      <c r="H990" s="45">
        <v>3.9616826200000003E-3</v>
      </c>
    </row>
    <row r="991" spans="1:8" x14ac:dyDescent="0.35">
      <c r="A991" s="45" t="s">
        <v>241</v>
      </c>
      <c r="B991" s="45" t="s">
        <v>12</v>
      </c>
      <c r="C991" s="45" t="s">
        <v>159</v>
      </c>
      <c r="D991" s="45">
        <v>188</v>
      </c>
      <c r="E991" s="45">
        <v>7.1112832400000003E-3</v>
      </c>
      <c r="F991" s="45">
        <v>1.05650339E-3</v>
      </c>
      <c r="G991" s="45">
        <v>1.4770486100000001E-3</v>
      </c>
      <c r="H991" s="45">
        <v>4.5777307599999999E-3</v>
      </c>
    </row>
    <row r="992" spans="1:8" x14ac:dyDescent="0.35">
      <c r="A992" s="45" t="s">
        <v>241</v>
      </c>
      <c r="B992" s="45" t="s">
        <v>13</v>
      </c>
      <c r="C992" s="45" t="s">
        <v>159</v>
      </c>
      <c r="D992" s="45">
        <v>508</v>
      </c>
      <c r="E992" s="45">
        <v>6.5154971699999996E-3</v>
      </c>
      <c r="F992" s="45">
        <v>9.3050518999999998E-4</v>
      </c>
      <c r="G992" s="45">
        <v>1.48271156E-3</v>
      </c>
      <c r="H992" s="45">
        <v>4.1022799400000001E-3</v>
      </c>
    </row>
    <row r="993" spans="1:8" x14ac:dyDescent="0.35">
      <c r="A993" s="45" t="s">
        <v>241</v>
      </c>
      <c r="B993" s="45" t="s">
        <v>8</v>
      </c>
      <c r="C993" s="45" t="s">
        <v>33</v>
      </c>
      <c r="D993" s="45">
        <v>922</v>
      </c>
      <c r="E993" s="45">
        <v>7.49230464E-3</v>
      </c>
      <c r="F993" s="45">
        <v>1.3548066500000001E-3</v>
      </c>
      <c r="G993" s="45">
        <v>1.64282784E-3</v>
      </c>
      <c r="H993" s="45">
        <v>4.4946696699999997E-3</v>
      </c>
    </row>
    <row r="994" spans="1:8" x14ac:dyDescent="0.35">
      <c r="A994" s="45" t="s">
        <v>241</v>
      </c>
      <c r="B994" s="45" t="s">
        <v>10</v>
      </c>
      <c r="C994" s="45" t="s">
        <v>33</v>
      </c>
      <c r="D994" s="45">
        <v>380</v>
      </c>
      <c r="E994" s="45">
        <v>6.83208431E-3</v>
      </c>
      <c r="F994" s="45">
        <v>1.30004242E-3</v>
      </c>
      <c r="G994" s="45">
        <v>1.46147029E-3</v>
      </c>
      <c r="H994" s="45">
        <v>4.0705711599999996E-3</v>
      </c>
    </row>
    <row r="995" spans="1:8" x14ac:dyDescent="0.35">
      <c r="A995" s="45" t="s">
        <v>241</v>
      </c>
      <c r="B995" s="45" t="s">
        <v>11</v>
      </c>
      <c r="C995" s="45" t="s">
        <v>33</v>
      </c>
      <c r="D995" s="45">
        <v>217</v>
      </c>
      <c r="E995" s="45">
        <v>7.4163144100000003E-3</v>
      </c>
      <c r="F995" s="45">
        <v>1.29682943E-3</v>
      </c>
      <c r="G995" s="45">
        <v>1.5036693100000001E-3</v>
      </c>
      <c r="H995" s="45">
        <v>4.6158151799999998E-3</v>
      </c>
    </row>
    <row r="996" spans="1:8" x14ac:dyDescent="0.35">
      <c r="A996" s="45" t="s">
        <v>241</v>
      </c>
      <c r="B996" s="45" t="s">
        <v>12</v>
      </c>
      <c r="C996" s="45" t="s">
        <v>33</v>
      </c>
      <c r="D996" s="45">
        <v>80</v>
      </c>
      <c r="E996" s="45">
        <v>8.3634257100000005E-3</v>
      </c>
      <c r="F996" s="45">
        <v>1.5302370400000001E-3</v>
      </c>
      <c r="G996" s="45">
        <v>2.0386281799999999E-3</v>
      </c>
      <c r="H996" s="45">
        <v>4.79455995E-3</v>
      </c>
    </row>
    <row r="997" spans="1:8" x14ac:dyDescent="0.35">
      <c r="A997" s="45" t="s">
        <v>241</v>
      </c>
      <c r="B997" s="45" t="s">
        <v>13</v>
      </c>
      <c r="C997" s="45" t="s">
        <v>33</v>
      </c>
      <c r="D997" s="45">
        <v>245</v>
      </c>
      <c r="E997" s="45">
        <v>8.2991777700000009E-3</v>
      </c>
      <c r="F997" s="45">
        <v>1.4338149599999999E-3</v>
      </c>
      <c r="G997" s="45">
        <v>1.91813089E-3</v>
      </c>
      <c r="H997" s="45">
        <v>4.9472314399999998E-3</v>
      </c>
    </row>
    <row r="998" spans="1:8" x14ac:dyDescent="0.35">
      <c r="A998" s="45" t="s">
        <v>241</v>
      </c>
      <c r="B998" s="45" t="s">
        <v>8</v>
      </c>
      <c r="C998" s="45" t="s">
        <v>34</v>
      </c>
      <c r="D998" s="45">
        <v>1210</v>
      </c>
      <c r="E998" s="45">
        <v>5.8522150999999996E-3</v>
      </c>
      <c r="F998" s="45">
        <v>8.7906503000000004E-4</v>
      </c>
      <c r="G998" s="45">
        <v>1.13288162E-3</v>
      </c>
      <c r="H998" s="45">
        <v>3.8402679700000001E-3</v>
      </c>
    </row>
    <row r="999" spans="1:8" x14ac:dyDescent="0.35">
      <c r="A999" s="45" t="s">
        <v>241</v>
      </c>
      <c r="B999" s="45" t="s">
        <v>10</v>
      </c>
      <c r="C999" s="45" t="s">
        <v>34</v>
      </c>
      <c r="D999" s="45">
        <v>502</v>
      </c>
      <c r="E999" s="45">
        <v>5.2072494800000004E-3</v>
      </c>
      <c r="F999" s="45">
        <v>7.5385931000000002E-4</v>
      </c>
      <c r="G999" s="45">
        <v>1.0615175899999999E-3</v>
      </c>
      <c r="H999" s="45">
        <v>3.3918720899999998E-3</v>
      </c>
    </row>
    <row r="1000" spans="1:8" x14ac:dyDescent="0.35">
      <c r="A1000" s="45" t="s">
        <v>241</v>
      </c>
      <c r="B1000" s="45" t="s">
        <v>11</v>
      </c>
      <c r="C1000" s="45" t="s">
        <v>34</v>
      </c>
      <c r="D1000" s="45">
        <v>219</v>
      </c>
      <c r="E1000" s="45">
        <v>5.3792488599999997E-3</v>
      </c>
      <c r="F1000" s="45">
        <v>8.8993508999999998E-4</v>
      </c>
      <c r="G1000" s="45">
        <v>1.1899625500000001E-3</v>
      </c>
      <c r="H1000" s="45">
        <v>3.29935075E-3</v>
      </c>
    </row>
    <row r="1001" spans="1:8" x14ac:dyDescent="0.35">
      <c r="A1001" s="45" t="s">
        <v>241</v>
      </c>
      <c r="B1001" s="45" t="s">
        <v>12</v>
      </c>
      <c r="C1001" s="45" t="s">
        <v>34</v>
      </c>
      <c r="D1001" s="45">
        <v>152</v>
      </c>
      <c r="E1001" s="45">
        <v>7.0140409699999996E-3</v>
      </c>
      <c r="F1001" s="45">
        <v>1.09519651E-3</v>
      </c>
      <c r="G1001" s="45">
        <v>1.2009622499999999E-3</v>
      </c>
      <c r="H1001" s="45">
        <v>4.7178817199999999E-3</v>
      </c>
    </row>
    <row r="1002" spans="1:8" x14ac:dyDescent="0.35">
      <c r="A1002" s="45" t="s">
        <v>241</v>
      </c>
      <c r="B1002" s="45" t="s">
        <v>13</v>
      </c>
      <c r="C1002" s="45" t="s">
        <v>34</v>
      </c>
      <c r="D1002" s="45">
        <v>337</v>
      </c>
      <c r="E1002" s="45">
        <v>6.5962946799999998E-3</v>
      </c>
      <c r="F1002" s="45">
        <v>9.6102570000000003E-4</v>
      </c>
      <c r="G1002" s="45">
        <v>1.1713853599999999E-3</v>
      </c>
      <c r="H1002" s="45">
        <v>4.4638831500000004E-3</v>
      </c>
    </row>
    <row r="1003" spans="1:8" x14ac:dyDescent="0.35">
      <c r="A1003" s="45" t="s">
        <v>241</v>
      </c>
      <c r="B1003" s="45" t="s">
        <v>8</v>
      </c>
      <c r="C1003" s="45" t="s">
        <v>35</v>
      </c>
      <c r="D1003" s="45">
        <v>1209</v>
      </c>
      <c r="E1003" s="45">
        <v>5.8741438999999999E-3</v>
      </c>
      <c r="F1003" s="45">
        <v>8.8832191000000002E-4</v>
      </c>
      <c r="G1003" s="45">
        <v>1.13001806E-3</v>
      </c>
      <c r="H1003" s="45">
        <v>3.85580345E-3</v>
      </c>
    </row>
    <row r="1004" spans="1:8" x14ac:dyDescent="0.35">
      <c r="A1004" s="45" t="s">
        <v>241</v>
      </c>
      <c r="B1004" s="45" t="s">
        <v>10</v>
      </c>
      <c r="C1004" s="45" t="s">
        <v>35</v>
      </c>
      <c r="D1004" s="45">
        <v>496</v>
      </c>
      <c r="E1004" s="45">
        <v>5.2279809999999996E-3</v>
      </c>
      <c r="F1004" s="45">
        <v>7.5863831999999998E-4</v>
      </c>
      <c r="G1004" s="45">
        <v>9.9495011000000008E-4</v>
      </c>
      <c r="H1004" s="45">
        <v>3.4743921300000001E-3</v>
      </c>
    </row>
    <row r="1005" spans="1:8" x14ac:dyDescent="0.35">
      <c r="A1005" s="45" t="s">
        <v>241</v>
      </c>
      <c r="B1005" s="45" t="s">
        <v>11</v>
      </c>
      <c r="C1005" s="45" t="s">
        <v>35</v>
      </c>
      <c r="D1005" s="45">
        <v>303</v>
      </c>
      <c r="E1005" s="45">
        <v>5.7169811599999997E-3</v>
      </c>
      <c r="F1005" s="45">
        <v>9.0770512999999999E-4</v>
      </c>
      <c r="G1005" s="45">
        <v>1.08933785E-3</v>
      </c>
      <c r="H1005" s="45">
        <v>3.7199377200000001E-3</v>
      </c>
    </row>
    <row r="1006" spans="1:8" x14ac:dyDescent="0.35">
      <c r="A1006" s="45" t="s">
        <v>241</v>
      </c>
      <c r="B1006" s="45" t="s">
        <v>12</v>
      </c>
      <c r="C1006" s="45" t="s">
        <v>35</v>
      </c>
      <c r="D1006" s="45">
        <v>111</v>
      </c>
      <c r="E1006" s="45">
        <v>7.0384965600000004E-3</v>
      </c>
      <c r="F1006" s="45">
        <v>1.14677154E-3</v>
      </c>
      <c r="G1006" s="45">
        <v>1.36219529E-3</v>
      </c>
      <c r="H1006" s="45">
        <v>4.5295292699999998E-3</v>
      </c>
    </row>
    <row r="1007" spans="1:8" x14ac:dyDescent="0.35">
      <c r="A1007" s="45" t="s">
        <v>241</v>
      </c>
      <c r="B1007" s="45" t="s">
        <v>13</v>
      </c>
      <c r="C1007" s="45" t="s">
        <v>35</v>
      </c>
      <c r="D1007" s="45">
        <v>299</v>
      </c>
      <c r="E1007" s="45">
        <v>6.6730534699999998E-3</v>
      </c>
      <c r="F1007" s="45">
        <v>9.8786052E-4</v>
      </c>
      <c r="G1007" s="45">
        <v>1.30910881E-3</v>
      </c>
      <c r="H1007" s="45">
        <v>4.3760836200000004E-3</v>
      </c>
    </row>
    <row r="1008" spans="1:8" x14ac:dyDescent="0.35">
      <c r="A1008" s="45" t="s">
        <v>241</v>
      </c>
      <c r="B1008" s="45" t="s">
        <v>8</v>
      </c>
      <c r="C1008" s="45" t="s">
        <v>57</v>
      </c>
      <c r="D1008" s="45">
        <v>2</v>
      </c>
      <c r="E1008" s="45">
        <v>6.5162034599999998E-3</v>
      </c>
      <c r="F1008" s="45">
        <v>6.5393471999999995E-4</v>
      </c>
      <c r="G1008" s="45">
        <v>3.7094906199999999E-3</v>
      </c>
      <c r="H1008" s="45">
        <v>2.1527774199999999E-3</v>
      </c>
    </row>
    <row r="1009" spans="1:8" x14ac:dyDescent="0.35">
      <c r="A1009" s="45" t="s">
        <v>241</v>
      </c>
      <c r="B1009" s="45" t="s">
        <v>10</v>
      </c>
      <c r="C1009" s="45" t="s">
        <v>57</v>
      </c>
      <c r="D1009" s="45">
        <v>1</v>
      </c>
      <c r="E1009" s="45">
        <v>5.9606479100000002E-3</v>
      </c>
      <c r="F1009" s="45">
        <v>8.1018471999999998E-4</v>
      </c>
      <c r="G1009" s="45">
        <v>3.5069444400000001E-3</v>
      </c>
      <c r="H1009" s="45">
        <v>1.6435180500000001E-3</v>
      </c>
    </row>
    <row r="1010" spans="1:8" x14ac:dyDescent="0.35">
      <c r="A1010" s="45" t="s">
        <v>241</v>
      </c>
      <c r="B1010" s="45" t="s">
        <v>11</v>
      </c>
      <c r="C1010" s="45" t="s">
        <v>57</v>
      </c>
      <c r="D1010" s="45">
        <v>1</v>
      </c>
      <c r="E1010" s="45">
        <v>7.0717590200000003E-3</v>
      </c>
      <c r="F1010" s="45">
        <v>4.9768472000000002E-4</v>
      </c>
      <c r="G1010" s="45">
        <v>3.9120368000000001E-3</v>
      </c>
      <c r="H1010" s="45">
        <v>2.6620367999999998E-3</v>
      </c>
    </row>
    <row r="1011" spans="1:8" x14ac:dyDescent="0.35">
      <c r="A1011" s="45" t="s">
        <v>241</v>
      </c>
      <c r="B1011" s="45" t="s">
        <v>8</v>
      </c>
      <c r="C1011" s="45" t="s">
        <v>36</v>
      </c>
      <c r="D1011" s="45">
        <v>1755</v>
      </c>
      <c r="E1011" s="45">
        <v>5.7310723599999997E-3</v>
      </c>
      <c r="F1011" s="45">
        <v>3.4839587999999999E-4</v>
      </c>
      <c r="G1011" s="45">
        <v>1.07303184E-3</v>
      </c>
      <c r="H1011" s="45">
        <v>4.3096441599999999E-3</v>
      </c>
    </row>
    <row r="1012" spans="1:8" x14ac:dyDescent="0.35">
      <c r="A1012" s="45" t="s">
        <v>241</v>
      </c>
      <c r="B1012" s="45" t="s">
        <v>10</v>
      </c>
      <c r="C1012" s="45" t="s">
        <v>36</v>
      </c>
      <c r="D1012" s="45">
        <v>646</v>
      </c>
      <c r="E1012" s="45">
        <v>5.1099713799999998E-3</v>
      </c>
      <c r="F1012" s="45">
        <v>3.1502598999999997E-4</v>
      </c>
      <c r="G1012" s="45">
        <v>9.3902266000000004E-4</v>
      </c>
      <c r="H1012" s="45">
        <v>3.8559222399999998E-3</v>
      </c>
    </row>
    <row r="1013" spans="1:8" x14ac:dyDescent="0.35">
      <c r="A1013" s="45" t="s">
        <v>241</v>
      </c>
      <c r="B1013" s="45" t="s">
        <v>11</v>
      </c>
      <c r="C1013" s="45" t="s">
        <v>36</v>
      </c>
      <c r="D1013" s="45">
        <v>347</v>
      </c>
      <c r="E1013" s="45">
        <v>5.8317987800000004E-3</v>
      </c>
      <c r="F1013" s="45">
        <v>3.9098334000000002E-4</v>
      </c>
      <c r="G1013" s="45">
        <v>9.9476974999999999E-4</v>
      </c>
      <c r="H1013" s="45">
        <v>4.44604523E-3</v>
      </c>
    </row>
    <row r="1014" spans="1:8" x14ac:dyDescent="0.35">
      <c r="A1014" s="45" t="s">
        <v>241</v>
      </c>
      <c r="B1014" s="45" t="s">
        <v>12</v>
      </c>
      <c r="C1014" s="45" t="s">
        <v>36</v>
      </c>
      <c r="D1014" s="45">
        <v>153</v>
      </c>
      <c r="E1014" s="45">
        <v>6.9102515099999998E-3</v>
      </c>
      <c r="F1014" s="45">
        <v>4.3368711999999999E-4</v>
      </c>
      <c r="G1014" s="45">
        <v>1.4133984600000001E-3</v>
      </c>
      <c r="H1014" s="45">
        <v>5.0631654599999996E-3</v>
      </c>
    </row>
    <row r="1015" spans="1:8" x14ac:dyDescent="0.35">
      <c r="A1015" s="45" t="s">
        <v>241</v>
      </c>
      <c r="B1015" s="45" t="s">
        <v>13</v>
      </c>
      <c r="C1015" s="45" t="s">
        <v>36</v>
      </c>
      <c r="D1015" s="45">
        <v>609</v>
      </c>
      <c r="E1015" s="45">
        <v>6.0362690100000003E-3</v>
      </c>
      <c r="F1015" s="45">
        <v>3.3809956E-4</v>
      </c>
      <c r="G1015" s="45">
        <v>1.17426464E-3</v>
      </c>
      <c r="H1015" s="45">
        <v>4.5239043100000001E-3</v>
      </c>
    </row>
    <row r="1016" spans="1:8" x14ac:dyDescent="0.35">
      <c r="A1016" s="45" t="s">
        <v>241</v>
      </c>
      <c r="B1016" s="45" t="s">
        <v>8</v>
      </c>
      <c r="C1016" s="45" t="s">
        <v>37</v>
      </c>
      <c r="D1016" s="45">
        <v>1943</v>
      </c>
      <c r="E1016" s="45">
        <v>5.4312069899999996E-3</v>
      </c>
      <c r="F1016" s="45">
        <v>1.0640878500000001E-3</v>
      </c>
      <c r="G1016" s="45">
        <v>1.0220089600000001E-3</v>
      </c>
      <c r="H1016" s="45">
        <v>3.34510971E-3</v>
      </c>
    </row>
    <row r="1017" spans="1:8" x14ac:dyDescent="0.35">
      <c r="A1017" s="45" t="s">
        <v>241</v>
      </c>
      <c r="B1017" s="45" t="s">
        <v>10</v>
      </c>
      <c r="C1017" s="45" t="s">
        <v>37</v>
      </c>
      <c r="D1017" s="45">
        <v>973</v>
      </c>
      <c r="E1017" s="45">
        <v>4.9921726800000003E-3</v>
      </c>
      <c r="F1017" s="45">
        <v>9.5597308000000005E-4</v>
      </c>
      <c r="G1017" s="45">
        <v>9.5631804E-4</v>
      </c>
      <c r="H1017" s="45">
        <v>3.07988111E-3</v>
      </c>
    </row>
    <row r="1018" spans="1:8" x14ac:dyDescent="0.35">
      <c r="A1018" s="45" t="s">
        <v>241</v>
      </c>
      <c r="B1018" s="45" t="s">
        <v>11</v>
      </c>
      <c r="C1018" s="45" t="s">
        <v>37</v>
      </c>
      <c r="D1018" s="45">
        <v>509</v>
      </c>
      <c r="E1018" s="45">
        <v>5.4074571800000002E-3</v>
      </c>
      <c r="F1018" s="45">
        <v>1.0754336300000001E-3</v>
      </c>
      <c r="G1018" s="45">
        <v>1.01199222E-3</v>
      </c>
      <c r="H1018" s="45">
        <v>3.3200308699999998E-3</v>
      </c>
    </row>
    <row r="1019" spans="1:8" x14ac:dyDescent="0.35">
      <c r="A1019" s="45" t="s">
        <v>241</v>
      </c>
      <c r="B1019" s="45" t="s">
        <v>12</v>
      </c>
      <c r="C1019" s="45" t="s">
        <v>37</v>
      </c>
      <c r="D1019" s="45">
        <v>93</v>
      </c>
      <c r="E1019" s="45">
        <v>6.7903721199999998E-3</v>
      </c>
      <c r="F1019" s="45">
        <v>1.3774390500000001E-3</v>
      </c>
      <c r="G1019" s="45">
        <v>1.3261646000000001E-3</v>
      </c>
      <c r="H1019" s="45">
        <v>4.0867679900000002E-3</v>
      </c>
    </row>
    <row r="1020" spans="1:8" x14ac:dyDescent="0.35">
      <c r="A1020" s="45" t="s">
        <v>241</v>
      </c>
      <c r="B1020" s="45" t="s">
        <v>13</v>
      </c>
      <c r="C1020" s="45" t="s">
        <v>37</v>
      </c>
      <c r="D1020" s="45">
        <v>368</v>
      </c>
      <c r="E1020" s="45">
        <v>6.28138815E-3</v>
      </c>
      <c r="F1020" s="45">
        <v>1.2550634199999999E-3</v>
      </c>
      <c r="G1020" s="45">
        <v>1.13268646E-3</v>
      </c>
      <c r="H1020" s="45">
        <v>3.89363779E-3</v>
      </c>
    </row>
    <row r="1021" spans="1:8" x14ac:dyDescent="0.35">
      <c r="A1021" s="45" t="s">
        <v>241</v>
      </c>
      <c r="B1021" s="45" t="s">
        <v>8</v>
      </c>
      <c r="C1021" s="45" t="s">
        <v>38</v>
      </c>
      <c r="D1021" s="45">
        <v>989</v>
      </c>
      <c r="E1021" s="45">
        <v>6.2137678700000002E-3</v>
      </c>
      <c r="F1021" s="45">
        <v>7.2799614000000005E-4</v>
      </c>
      <c r="G1021" s="45">
        <v>1.6635768900000001E-3</v>
      </c>
      <c r="H1021" s="45">
        <v>3.82219436E-3</v>
      </c>
    </row>
    <row r="1022" spans="1:8" x14ac:dyDescent="0.35">
      <c r="A1022" s="45" t="s">
        <v>241</v>
      </c>
      <c r="B1022" s="45" t="s">
        <v>10</v>
      </c>
      <c r="C1022" s="45" t="s">
        <v>38</v>
      </c>
      <c r="D1022" s="45">
        <v>387</v>
      </c>
      <c r="E1022" s="45">
        <v>5.51882929E-3</v>
      </c>
      <c r="F1022" s="45">
        <v>6.5317230000000003E-4</v>
      </c>
      <c r="G1022" s="45">
        <v>1.4755297099999999E-3</v>
      </c>
      <c r="H1022" s="45">
        <v>3.39012681E-3</v>
      </c>
    </row>
    <row r="1023" spans="1:8" x14ac:dyDescent="0.35">
      <c r="A1023" s="45" t="s">
        <v>241</v>
      </c>
      <c r="B1023" s="45" t="s">
        <v>11</v>
      </c>
      <c r="C1023" s="45" t="s">
        <v>38</v>
      </c>
      <c r="D1023" s="45">
        <v>240</v>
      </c>
      <c r="E1023" s="45">
        <v>6.0489484500000001E-3</v>
      </c>
      <c r="F1023" s="45">
        <v>7.1064792000000002E-4</v>
      </c>
      <c r="G1023" s="45">
        <v>1.66666643E-3</v>
      </c>
      <c r="H1023" s="45">
        <v>3.6716336199999998E-3</v>
      </c>
    </row>
    <row r="1024" spans="1:8" x14ac:dyDescent="0.35">
      <c r="A1024" s="45" t="s">
        <v>241</v>
      </c>
      <c r="B1024" s="45" t="s">
        <v>12</v>
      </c>
      <c r="C1024" s="45" t="s">
        <v>38</v>
      </c>
      <c r="D1024" s="45">
        <v>71</v>
      </c>
      <c r="E1024" s="45">
        <v>7.2851458000000001E-3</v>
      </c>
      <c r="F1024" s="45">
        <v>8.8647599000000001E-4</v>
      </c>
      <c r="G1024" s="45">
        <v>1.8308226700000001E-3</v>
      </c>
      <c r="H1024" s="45">
        <v>4.5678466600000004E-3</v>
      </c>
    </row>
    <row r="1025" spans="1:8" x14ac:dyDescent="0.35">
      <c r="A1025" s="45" t="s">
        <v>241</v>
      </c>
      <c r="B1025" s="45" t="s">
        <v>13</v>
      </c>
      <c r="C1025" s="45" t="s">
        <v>38</v>
      </c>
      <c r="D1025" s="45">
        <v>291</v>
      </c>
      <c r="E1025" s="45">
        <v>7.0124965800000003E-3</v>
      </c>
      <c r="F1025" s="45">
        <v>8.0314505000000003E-4</v>
      </c>
      <c r="G1025" s="45">
        <v>1.8703064999999999E-3</v>
      </c>
      <c r="H1025" s="45">
        <v>4.3390445599999997E-3</v>
      </c>
    </row>
    <row r="1026" spans="1:8" x14ac:dyDescent="0.35">
      <c r="A1026" s="45" t="s">
        <v>241</v>
      </c>
      <c r="B1026" s="45" t="s">
        <v>8</v>
      </c>
      <c r="C1026" s="45" t="s">
        <v>39</v>
      </c>
      <c r="D1026" s="45">
        <v>888</v>
      </c>
      <c r="E1026" s="45">
        <v>7.35292559E-3</v>
      </c>
      <c r="F1026" s="45">
        <v>8.0598804000000005E-4</v>
      </c>
      <c r="G1026" s="45">
        <v>1.9101521000000001E-3</v>
      </c>
      <c r="H1026" s="45">
        <v>4.6367849900000001E-3</v>
      </c>
    </row>
    <row r="1027" spans="1:8" x14ac:dyDescent="0.35">
      <c r="A1027" s="45" t="s">
        <v>241</v>
      </c>
      <c r="B1027" s="45" t="s">
        <v>10</v>
      </c>
      <c r="C1027" s="45" t="s">
        <v>39</v>
      </c>
      <c r="D1027" s="45">
        <v>319</v>
      </c>
      <c r="E1027" s="45">
        <v>6.5908362799999998E-3</v>
      </c>
      <c r="F1027" s="45">
        <v>6.8366833999999996E-4</v>
      </c>
      <c r="G1027" s="45">
        <v>1.74383902E-3</v>
      </c>
      <c r="H1027" s="45">
        <v>4.16332844E-3</v>
      </c>
    </row>
    <row r="1028" spans="1:8" x14ac:dyDescent="0.35">
      <c r="A1028" s="45" t="s">
        <v>241</v>
      </c>
      <c r="B1028" s="45" t="s">
        <v>11</v>
      </c>
      <c r="C1028" s="45" t="s">
        <v>39</v>
      </c>
      <c r="D1028" s="45">
        <v>254</v>
      </c>
      <c r="E1028" s="45">
        <v>7.1319988799999996E-3</v>
      </c>
      <c r="F1028" s="45">
        <v>8.2558668E-4</v>
      </c>
      <c r="G1028" s="45">
        <v>1.74567998E-3</v>
      </c>
      <c r="H1028" s="45">
        <v>4.5607317699999997E-3</v>
      </c>
    </row>
    <row r="1029" spans="1:8" x14ac:dyDescent="0.35">
      <c r="A1029" s="45" t="s">
        <v>241</v>
      </c>
      <c r="B1029" s="45" t="s">
        <v>12</v>
      </c>
      <c r="C1029" s="45" t="s">
        <v>39</v>
      </c>
      <c r="D1029" s="45">
        <v>99</v>
      </c>
      <c r="E1029" s="45">
        <v>8.3945938299999998E-3</v>
      </c>
      <c r="F1029" s="45">
        <v>8.418675E-4</v>
      </c>
      <c r="G1029" s="45">
        <v>2.2563596399999999E-3</v>
      </c>
      <c r="H1029" s="45">
        <v>5.2963662000000003E-3</v>
      </c>
    </row>
    <row r="1030" spans="1:8" x14ac:dyDescent="0.35">
      <c r="A1030" s="45" t="s">
        <v>241</v>
      </c>
      <c r="B1030" s="45" t="s">
        <v>13</v>
      </c>
      <c r="C1030" s="45" t="s">
        <v>39</v>
      </c>
      <c r="D1030" s="45">
        <v>216</v>
      </c>
      <c r="E1030" s="45">
        <v>8.2607807799999992E-3</v>
      </c>
      <c r="F1030" s="45">
        <v>9.4714484000000003E-4</v>
      </c>
      <c r="G1030" s="45">
        <v>2.1905004400000001E-3</v>
      </c>
      <c r="H1030" s="45">
        <v>5.1231350699999997E-3</v>
      </c>
    </row>
    <row r="1031" spans="1:8" x14ac:dyDescent="0.35">
      <c r="A1031" s="45" t="s">
        <v>241</v>
      </c>
      <c r="B1031" s="45" t="s">
        <v>8</v>
      </c>
      <c r="C1031" s="45" t="s">
        <v>40</v>
      </c>
      <c r="D1031" s="45">
        <v>2119</v>
      </c>
      <c r="E1031" s="45">
        <v>4.7721505399999998E-3</v>
      </c>
      <c r="F1031" s="45">
        <v>9.4769739999999998E-4</v>
      </c>
      <c r="G1031" s="45">
        <v>5.4913195000000001E-4</v>
      </c>
      <c r="H1031" s="45">
        <v>3.2753207000000002E-3</v>
      </c>
    </row>
    <row r="1032" spans="1:8" x14ac:dyDescent="0.35">
      <c r="A1032" s="45" t="s">
        <v>241</v>
      </c>
      <c r="B1032" s="45" t="s">
        <v>10</v>
      </c>
      <c r="C1032" s="45" t="s">
        <v>40</v>
      </c>
      <c r="D1032" s="45">
        <v>1126</v>
      </c>
      <c r="E1032" s="45">
        <v>4.6024519000000003E-3</v>
      </c>
      <c r="F1032" s="45">
        <v>9.0164686000000001E-4</v>
      </c>
      <c r="G1032" s="45">
        <v>5.0526051999999998E-4</v>
      </c>
      <c r="H1032" s="45">
        <v>3.19554405E-3</v>
      </c>
    </row>
    <row r="1033" spans="1:8" x14ac:dyDescent="0.35">
      <c r="A1033" s="45" t="s">
        <v>241</v>
      </c>
      <c r="B1033" s="45" t="s">
        <v>11</v>
      </c>
      <c r="C1033" s="45" t="s">
        <v>40</v>
      </c>
      <c r="D1033" s="45">
        <v>383</v>
      </c>
      <c r="E1033" s="45">
        <v>4.70143096E-3</v>
      </c>
      <c r="F1033" s="45">
        <v>1.0271610599999999E-3</v>
      </c>
      <c r="G1033" s="45">
        <v>5.1333862000000003E-4</v>
      </c>
      <c r="H1033" s="45">
        <v>3.1609307500000002E-3</v>
      </c>
    </row>
    <row r="1034" spans="1:8" x14ac:dyDescent="0.35">
      <c r="A1034" s="45" t="s">
        <v>241</v>
      </c>
      <c r="B1034" s="45" t="s">
        <v>12</v>
      </c>
      <c r="C1034" s="45" t="s">
        <v>40</v>
      </c>
      <c r="D1034" s="45">
        <v>132</v>
      </c>
      <c r="E1034" s="45">
        <v>5.13994085E-3</v>
      </c>
      <c r="F1034" s="45">
        <v>1.1353111900000001E-3</v>
      </c>
      <c r="G1034" s="45">
        <v>5.7651143000000005E-4</v>
      </c>
      <c r="H1034" s="45">
        <v>3.4281177500000001E-3</v>
      </c>
    </row>
    <row r="1035" spans="1:8" x14ac:dyDescent="0.35">
      <c r="A1035" s="45" t="s">
        <v>241</v>
      </c>
      <c r="B1035" s="45" t="s">
        <v>13</v>
      </c>
      <c r="C1035" s="45" t="s">
        <v>40</v>
      </c>
      <c r="D1035" s="45">
        <v>478</v>
      </c>
      <c r="E1035" s="45">
        <v>5.1269997899999996E-3</v>
      </c>
      <c r="F1035" s="45">
        <v>9.4069594999999996E-4</v>
      </c>
      <c r="G1035" s="45">
        <v>6.7359633999999999E-4</v>
      </c>
      <c r="H1035" s="45">
        <v>3.5127070099999999E-3</v>
      </c>
    </row>
    <row r="1036" spans="1:8" x14ac:dyDescent="0.35">
      <c r="A1036" s="45" t="s">
        <v>241</v>
      </c>
      <c r="B1036" s="45" t="s">
        <v>8</v>
      </c>
      <c r="C1036" s="45" t="s">
        <v>41</v>
      </c>
      <c r="D1036" s="45">
        <v>1197</v>
      </c>
      <c r="E1036" s="45">
        <v>6.8019680200000002E-3</v>
      </c>
      <c r="F1036" s="45">
        <v>8.0457680000000005E-4</v>
      </c>
      <c r="G1036" s="45">
        <v>1.4388689200000001E-3</v>
      </c>
      <c r="H1036" s="45">
        <v>4.5585218400000004E-3</v>
      </c>
    </row>
    <row r="1037" spans="1:8" x14ac:dyDescent="0.35">
      <c r="A1037" s="45" t="s">
        <v>241</v>
      </c>
      <c r="B1037" s="45" t="s">
        <v>10</v>
      </c>
      <c r="C1037" s="45" t="s">
        <v>41</v>
      </c>
      <c r="D1037" s="45">
        <v>463</v>
      </c>
      <c r="E1037" s="45">
        <v>5.9591980199999997E-3</v>
      </c>
      <c r="F1037" s="45">
        <v>7.1396765000000004E-4</v>
      </c>
      <c r="G1037" s="45">
        <v>1.2041534299999999E-3</v>
      </c>
      <c r="H1037" s="45">
        <v>4.04107648E-3</v>
      </c>
    </row>
    <row r="1038" spans="1:8" x14ac:dyDescent="0.35">
      <c r="A1038" s="45" t="s">
        <v>241</v>
      </c>
      <c r="B1038" s="45" t="s">
        <v>11</v>
      </c>
      <c r="C1038" s="45" t="s">
        <v>41</v>
      </c>
      <c r="D1038" s="45">
        <v>323</v>
      </c>
      <c r="E1038" s="45">
        <v>6.5947494900000002E-3</v>
      </c>
      <c r="F1038" s="45">
        <v>7.6854695000000005E-4</v>
      </c>
      <c r="G1038" s="45">
        <v>1.34144568E-3</v>
      </c>
      <c r="H1038" s="45">
        <v>4.4847563699999997E-3</v>
      </c>
    </row>
    <row r="1039" spans="1:8" x14ac:dyDescent="0.35">
      <c r="A1039" s="45" t="s">
        <v>241</v>
      </c>
      <c r="B1039" s="45" t="s">
        <v>12</v>
      </c>
      <c r="C1039" s="45" t="s">
        <v>41</v>
      </c>
      <c r="D1039" s="45">
        <v>176</v>
      </c>
      <c r="E1039" s="45">
        <v>8.4683420099999993E-3</v>
      </c>
      <c r="F1039" s="45">
        <v>1.07954524E-3</v>
      </c>
      <c r="G1039" s="45">
        <v>1.82508657E-3</v>
      </c>
      <c r="H1039" s="45">
        <v>5.5637098000000003E-3</v>
      </c>
    </row>
    <row r="1040" spans="1:8" x14ac:dyDescent="0.35">
      <c r="A1040" s="45" t="s">
        <v>241</v>
      </c>
      <c r="B1040" s="45" t="s">
        <v>13</v>
      </c>
      <c r="C1040" s="45" t="s">
        <v>41</v>
      </c>
      <c r="D1040" s="45">
        <v>235</v>
      </c>
      <c r="E1040" s="45">
        <v>7.49921175E-3</v>
      </c>
      <c r="F1040" s="45">
        <v>8.2668417000000003E-4</v>
      </c>
      <c r="G1040" s="45">
        <v>1.74596114E-3</v>
      </c>
      <c r="H1040" s="45">
        <v>4.9265659499999996E-3</v>
      </c>
    </row>
    <row r="1041" spans="1:8" x14ac:dyDescent="0.35">
      <c r="A1041" s="45" t="s">
        <v>241</v>
      </c>
      <c r="B1041" s="45" t="s">
        <v>8</v>
      </c>
      <c r="C1041" s="45" t="s">
        <v>42</v>
      </c>
      <c r="D1041" s="45">
        <v>917</v>
      </c>
      <c r="E1041" s="45">
        <v>7.78080674E-3</v>
      </c>
      <c r="F1041" s="45">
        <v>1.3790184900000001E-3</v>
      </c>
      <c r="G1041" s="45">
        <v>1.6397570200000001E-3</v>
      </c>
      <c r="H1041" s="45">
        <v>4.7620307400000001E-3</v>
      </c>
    </row>
    <row r="1042" spans="1:8" x14ac:dyDescent="0.35">
      <c r="A1042" s="45" t="s">
        <v>241</v>
      </c>
      <c r="B1042" s="45" t="s">
        <v>10</v>
      </c>
      <c r="C1042" s="45" t="s">
        <v>42</v>
      </c>
      <c r="D1042" s="45">
        <v>343</v>
      </c>
      <c r="E1042" s="45">
        <v>6.4246906800000001E-3</v>
      </c>
      <c r="F1042" s="45">
        <v>1.13628363E-3</v>
      </c>
      <c r="G1042" s="45">
        <v>1.49170556E-3</v>
      </c>
      <c r="H1042" s="45">
        <v>3.7967009800000001E-3</v>
      </c>
    </row>
    <row r="1043" spans="1:8" x14ac:dyDescent="0.35">
      <c r="A1043" s="45" t="s">
        <v>241</v>
      </c>
      <c r="B1043" s="45" t="s">
        <v>11</v>
      </c>
      <c r="C1043" s="45" t="s">
        <v>42</v>
      </c>
      <c r="D1043" s="45">
        <v>255</v>
      </c>
      <c r="E1043" s="45">
        <v>7.6064812499999999E-3</v>
      </c>
      <c r="F1043" s="45">
        <v>1.5109383800000001E-3</v>
      </c>
      <c r="G1043" s="45">
        <v>1.6731115899999999E-3</v>
      </c>
      <c r="H1043" s="45">
        <v>4.4224307700000002E-3</v>
      </c>
    </row>
    <row r="1044" spans="1:8" x14ac:dyDescent="0.35">
      <c r="A1044" s="45" t="s">
        <v>241</v>
      </c>
      <c r="B1044" s="45" t="s">
        <v>12</v>
      </c>
      <c r="C1044" s="45" t="s">
        <v>42</v>
      </c>
      <c r="D1044" s="45">
        <v>96</v>
      </c>
      <c r="E1044" s="45">
        <v>9.1073492799999996E-3</v>
      </c>
      <c r="F1044" s="45">
        <v>1.6772759899999999E-3</v>
      </c>
      <c r="G1044" s="45">
        <v>1.5879386399999999E-3</v>
      </c>
      <c r="H1044" s="45">
        <v>5.8421342399999996E-3</v>
      </c>
    </row>
    <row r="1045" spans="1:8" x14ac:dyDescent="0.35">
      <c r="A1045" s="45" t="s">
        <v>241</v>
      </c>
      <c r="B1045" s="45" t="s">
        <v>13</v>
      </c>
      <c r="C1045" s="45" t="s">
        <v>42</v>
      </c>
      <c r="D1045" s="45">
        <v>223</v>
      </c>
      <c r="E1045" s="45">
        <v>9.4949445300000004E-3</v>
      </c>
      <c r="F1045" s="45">
        <v>1.4731250500000001E-3</v>
      </c>
      <c r="G1045" s="45">
        <v>1.8516440099999999E-3</v>
      </c>
      <c r="H1045" s="45">
        <v>6.17017498E-3</v>
      </c>
    </row>
    <row r="1046" spans="1:8" x14ac:dyDescent="0.35">
      <c r="A1046" s="45" t="s">
        <v>241</v>
      </c>
      <c r="B1046" s="45" t="s">
        <v>8</v>
      </c>
      <c r="C1046" s="45" t="s">
        <v>43</v>
      </c>
      <c r="D1046" s="45">
        <v>1016</v>
      </c>
      <c r="E1046" s="45">
        <v>6.9872659999999998E-3</v>
      </c>
      <c r="F1046" s="45">
        <v>1.0961192500000001E-3</v>
      </c>
      <c r="G1046" s="45">
        <v>1.7251291800000001E-3</v>
      </c>
      <c r="H1046" s="45">
        <v>4.1660170899999998E-3</v>
      </c>
    </row>
    <row r="1047" spans="1:8" x14ac:dyDescent="0.35">
      <c r="A1047" s="45" t="s">
        <v>241</v>
      </c>
      <c r="B1047" s="45" t="s">
        <v>10</v>
      </c>
      <c r="C1047" s="45" t="s">
        <v>43</v>
      </c>
      <c r="D1047" s="45">
        <v>404</v>
      </c>
      <c r="E1047" s="45">
        <v>6.2134726700000002E-3</v>
      </c>
      <c r="F1047" s="45">
        <v>9.0014184000000003E-4</v>
      </c>
      <c r="G1047" s="45">
        <v>1.5769673599999999E-3</v>
      </c>
      <c r="H1047" s="45">
        <v>3.73636298E-3</v>
      </c>
    </row>
    <row r="1048" spans="1:8" x14ac:dyDescent="0.35">
      <c r="A1048" s="45" t="s">
        <v>241</v>
      </c>
      <c r="B1048" s="45" t="s">
        <v>11</v>
      </c>
      <c r="C1048" s="45" t="s">
        <v>43</v>
      </c>
      <c r="D1048" s="45">
        <v>197</v>
      </c>
      <c r="E1048" s="45">
        <v>6.7615503600000001E-3</v>
      </c>
      <c r="F1048" s="45">
        <v>1.2452996299999999E-3</v>
      </c>
      <c r="G1048" s="45">
        <v>1.64445831E-3</v>
      </c>
      <c r="H1048" s="45">
        <v>3.8717919100000001E-3</v>
      </c>
    </row>
    <row r="1049" spans="1:8" x14ac:dyDescent="0.35">
      <c r="A1049" s="45" t="s">
        <v>241</v>
      </c>
      <c r="B1049" s="45" t="s">
        <v>12</v>
      </c>
      <c r="C1049" s="45" t="s">
        <v>43</v>
      </c>
      <c r="D1049" s="45">
        <v>99</v>
      </c>
      <c r="E1049" s="45">
        <v>8.3871116099999993E-3</v>
      </c>
      <c r="F1049" s="45">
        <v>1.52660844E-3</v>
      </c>
      <c r="G1049" s="45">
        <v>1.8395760600000001E-3</v>
      </c>
      <c r="H1049" s="45">
        <v>5.0209266300000003E-3</v>
      </c>
    </row>
    <row r="1050" spans="1:8" x14ac:dyDescent="0.35">
      <c r="A1050" s="45" t="s">
        <v>241</v>
      </c>
      <c r="B1050" s="45" t="s">
        <v>13</v>
      </c>
      <c r="C1050" s="45" t="s">
        <v>43</v>
      </c>
      <c r="D1050" s="45">
        <v>316</v>
      </c>
      <c r="E1050" s="45">
        <v>7.67870199E-3</v>
      </c>
      <c r="F1050" s="45">
        <v>1.1188024899999999E-3</v>
      </c>
      <c r="G1050" s="45">
        <v>1.9289877000000001E-3</v>
      </c>
      <c r="H1050" s="45">
        <v>4.6309113200000002E-3</v>
      </c>
    </row>
    <row r="1051" spans="1:8" x14ac:dyDescent="0.35">
      <c r="A1051" s="45" t="s">
        <v>241</v>
      </c>
      <c r="B1051" s="45" t="s">
        <v>8</v>
      </c>
      <c r="C1051" s="45" t="s">
        <v>44</v>
      </c>
      <c r="D1051" s="45">
        <v>490</v>
      </c>
      <c r="E1051" s="45">
        <v>7.7679041300000003E-3</v>
      </c>
      <c r="F1051" s="45">
        <v>1.0047238699999999E-3</v>
      </c>
      <c r="G1051" s="45">
        <v>1.3660712E-3</v>
      </c>
      <c r="H1051" s="45">
        <v>5.3971085999999996E-3</v>
      </c>
    </row>
    <row r="1052" spans="1:8" x14ac:dyDescent="0.35">
      <c r="A1052" s="45" t="s">
        <v>241</v>
      </c>
      <c r="B1052" s="45" t="s">
        <v>10</v>
      </c>
      <c r="C1052" s="45" t="s">
        <v>44</v>
      </c>
      <c r="D1052" s="45">
        <v>178</v>
      </c>
      <c r="E1052" s="45">
        <v>6.73741132E-3</v>
      </c>
      <c r="F1052" s="45">
        <v>7.4984369999999995E-4</v>
      </c>
      <c r="G1052" s="45">
        <v>1.1992169E-3</v>
      </c>
      <c r="H1052" s="45">
        <v>4.7883502600000001E-3</v>
      </c>
    </row>
    <row r="1053" spans="1:8" x14ac:dyDescent="0.35">
      <c r="A1053" s="45" t="s">
        <v>241</v>
      </c>
      <c r="B1053" s="45" t="s">
        <v>11</v>
      </c>
      <c r="C1053" s="45" t="s">
        <v>44</v>
      </c>
      <c r="D1053" s="45">
        <v>124</v>
      </c>
      <c r="E1053" s="45">
        <v>8.1071719399999995E-3</v>
      </c>
      <c r="F1053" s="45">
        <v>9.3796646000000004E-4</v>
      </c>
      <c r="G1053" s="45">
        <v>1.4042896599999999E-3</v>
      </c>
      <c r="H1053" s="45">
        <v>5.7649153600000001E-3</v>
      </c>
    </row>
    <row r="1054" spans="1:8" x14ac:dyDescent="0.35">
      <c r="A1054" s="45" t="s">
        <v>241</v>
      </c>
      <c r="B1054" s="45" t="s">
        <v>12</v>
      </c>
      <c r="C1054" s="45" t="s">
        <v>44</v>
      </c>
      <c r="D1054" s="45">
        <v>63</v>
      </c>
      <c r="E1054" s="45">
        <v>9.4029244900000006E-3</v>
      </c>
      <c r="F1054" s="45">
        <v>1.6765870400000001E-3</v>
      </c>
      <c r="G1054" s="45">
        <v>1.68081251E-3</v>
      </c>
      <c r="H1054" s="45">
        <v>6.0455244599999999E-3</v>
      </c>
    </row>
    <row r="1055" spans="1:8" x14ac:dyDescent="0.35">
      <c r="A1055" s="45" t="s">
        <v>241</v>
      </c>
      <c r="B1055" s="45" t="s">
        <v>13</v>
      </c>
      <c r="C1055" s="45" t="s">
        <v>44</v>
      </c>
      <c r="D1055" s="45">
        <v>125</v>
      </c>
      <c r="E1055" s="45">
        <v>8.0747219700000004E-3</v>
      </c>
      <c r="F1055" s="45">
        <v>1.0952775599999999E-3</v>
      </c>
      <c r="G1055" s="45">
        <v>1.4071294099999999E-3</v>
      </c>
      <c r="H1055" s="45">
        <v>5.5723145700000004E-3</v>
      </c>
    </row>
    <row r="1056" spans="1:8" x14ac:dyDescent="0.35">
      <c r="A1056" s="45" t="s">
        <v>241</v>
      </c>
      <c r="B1056" s="45" t="s">
        <v>8</v>
      </c>
      <c r="C1056" s="45" t="s">
        <v>45</v>
      </c>
      <c r="D1056" s="45">
        <v>1391</v>
      </c>
      <c r="E1056" s="45">
        <v>5.8784145699999997E-3</v>
      </c>
      <c r="F1056" s="45">
        <v>7.0023540000000003E-4</v>
      </c>
      <c r="G1056" s="45">
        <v>1.13233694E-3</v>
      </c>
      <c r="H1056" s="45">
        <v>4.0458417400000002E-3</v>
      </c>
    </row>
    <row r="1057" spans="1:8" x14ac:dyDescent="0.35">
      <c r="A1057" s="45" t="s">
        <v>241</v>
      </c>
      <c r="B1057" s="45" t="s">
        <v>10</v>
      </c>
      <c r="C1057" s="45" t="s">
        <v>45</v>
      </c>
      <c r="D1057" s="45">
        <v>624</v>
      </c>
      <c r="E1057" s="45">
        <v>5.2313142999999996E-3</v>
      </c>
      <c r="F1057" s="45">
        <v>5.9029608999999999E-4</v>
      </c>
      <c r="G1057" s="45">
        <v>9.9392336999999989E-4</v>
      </c>
      <c r="H1057" s="45">
        <v>3.6470943599999999E-3</v>
      </c>
    </row>
    <row r="1058" spans="1:8" x14ac:dyDescent="0.35">
      <c r="A1058" s="45" t="s">
        <v>241</v>
      </c>
      <c r="B1058" s="45" t="s">
        <v>11</v>
      </c>
      <c r="C1058" s="45" t="s">
        <v>45</v>
      </c>
      <c r="D1058" s="45">
        <v>358</v>
      </c>
      <c r="E1058" s="45">
        <v>5.5613746799999999E-3</v>
      </c>
      <c r="F1058" s="45">
        <v>7.2153658999999997E-4</v>
      </c>
      <c r="G1058" s="45">
        <v>1.14735258E-3</v>
      </c>
      <c r="H1058" s="45">
        <v>3.6924850000000001E-3</v>
      </c>
    </row>
    <row r="1059" spans="1:8" x14ac:dyDescent="0.35">
      <c r="A1059" s="45" t="s">
        <v>241</v>
      </c>
      <c r="B1059" s="45" t="s">
        <v>12</v>
      </c>
      <c r="C1059" s="45" t="s">
        <v>45</v>
      </c>
      <c r="D1059" s="45">
        <v>102</v>
      </c>
      <c r="E1059" s="45">
        <v>7.8632214400000001E-3</v>
      </c>
      <c r="F1059" s="45">
        <v>1.15445689E-3</v>
      </c>
      <c r="G1059" s="45">
        <v>1.2923246000000001E-3</v>
      </c>
      <c r="H1059" s="45">
        <v>5.4164394900000001E-3</v>
      </c>
    </row>
    <row r="1060" spans="1:8" x14ac:dyDescent="0.35">
      <c r="A1060" s="45" t="s">
        <v>241</v>
      </c>
      <c r="B1060" s="45" t="s">
        <v>13</v>
      </c>
      <c r="C1060" s="45" t="s">
        <v>45</v>
      </c>
      <c r="D1060" s="45">
        <v>307</v>
      </c>
      <c r="E1060" s="45">
        <v>6.9039538200000002E-3</v>
      </c>
      <c r="F1060" s="45">
        <v>7.4794130999999997E-4</v>
      </c>
      <c r="G1060" s="45">
        <v>1.34300706E-3</v>
      </c>
      <c r="H1060" s="45">
        <v>4.8130049599999997E-3</v>
      </c>
    </row>
    <row r="1061" spans="1:8" x14ac:dyDescent="0.35">
      <c r="A1061" s="45" t="s">
        <v>241</v>
      </c>
      <c r="B1061" s="45" t="s">
        <v>8</v>
      </c>
      <c r="C1061" s="45" t="s">
        <v>46</v>
      </c>
      <c r="D1061" s="45">
        <v>730</v>
      </c>
      <c r="E1061" s="45">
        <v>7.4662605400000002E-3</v>
      </c>
      <c r="F1061" s="45">
        <v>8.8234057000000001E-4</v>
      </c>
      <c r="G1061" s="45">
        <v>2.3791537500000002E-3</v>
      </c>
      <c r="H1061" s="45">
        <v>4.2047657499999997E-3</v>
      </c>
    </row>
    <row r="1062" spans="1:8" x14ac:dyDescent="0.35">
      <c r="A1062" s="45" t="s">
        <v>241</v>
      </c>
      <c r="B1062" s="45" t="s">
        <v>10</v>
      </c>
      <c r="C1062" s="45" t="s">
        <v>46</v>
      </c>
      <c r="D1062" s="45">
        <v>269</v>
      </c>
      <c r="E1062" s="45">
        <v>6.8601126599999998E-3</v>
      </c>
      <c r="F1062" s="45">
        <v>7.6745985000000003E-4</v>
      </c>
      <c r="G1062" s="45">
        <v>2.19984831E-3</v>
      </c>
      <c r="H1062" s="45">
        <v>3.8928040499999999E-3</v>
      </c>
    </row>
    <row r="1063" spans="1:8" x14ac:dyDescent="0.35">
      <c r="A1063" s="45" t="s">
        <v>241</v>
      </c>
      <c r="B1063" s="45" t="s">
        <v>11</v>
      </c>
      <c r="C1063" s="45" t="s">
        <v>46</v>
      </c>
      <c r="D1063" s="45">
        <v>184</v>
      </c>
      <c r="E1063" s="45">
        <v>6.6920161499999997E-3</v>
      </c>
      <c r="F1063" s="45">
        <v>9.4139970000000001E-4</v>
      </c>
      <c r="G1063" s="45">
        <v>2.1096263600000002E-3</v>
      </c>
      <c r="H1063" s="45">
        <v>3.6409896000000001E-3</v>
      </c>
    </row>
    <row r="1064" spans="1:8" x14ac:dyDescent="0.35">
      <c r="A1064" s="45" t="s">
        <v>241</v>
      </c>
      <c r="B1064" s="45" t="s">
        <v>12</v>
      </c>
      <c r="C1064" s="45" t="s">
        <v>46</v>
      </c>
      <c r="D1064" s="45">
        <v>90</v>
      </c>
      <c r="E1064" s="45">
        <v>8.6204987599999994E-3</v>
      </c>
      <c r="F1064" s="45">
        <v>9.2592566000000004E-4</v>
      </c>
      <c r="G1064" s="45">
        <v>2.6111108900000002E-3</v>
      </c>
      <c r="H1064" s="45">
        <v>5.0834616899999999E-3</v>
      </c>
    </row>
    <row r="1065" spans="1:8" x14ac:dyDescent="0.35">
      <c r="A1065" s="45" t="s">
        <v>241</v>
      </c>
      <c r="B1065" s="45" t="s">
        <v>13</v>
      </c>
      <c r="C1065" s="45" t="s">
        <v>46</v>
      </c>
      <c r="D1065" s="45">
        <v>187</v>
      </c>
      <c r="E1065" s="45">
        <v>8.5445135300000006E-3</v>
      </c>
      <c r="F1065" s="45">
        <v>9.6850835999999995E-4</v>
      </c>
      <c r="G1065" s="45">
        <v>2.7906513900000001E-3</v>
      </c>
      <c r="H1065" s="45">
        <v>4.7853533099999996E-3</v>
      </c>
    </row>
    <row r="1066" spans="1:8" x14ac:dyDescent="0.35">
      <c r="A1066" s="45" t="s">
        <v>241</v>
      </c>
      <c r="B1066" s="45" t="s">
        <v>8</v>
      </c>
      <c r="C1066" s="45" t="s">
        <v>47</v>
      </c>
      <c r="D1066" s="45">
        <v>579</v>
      </c>
      <c r="E1066" s="45">
        <v>6.4073391899999999E-3</v>
      </c>
      <c r="F1066" s="45">
        <v>4.0229380999999998E-4</v>
      </c>
      <c r="G1066" s="45">
        <v>1.5194817899999999E-3</v>
      </c>
      <c r="H1066" s="45">
        <v>4.4740490499999997E-3</v>
      </c>
    </row>
    <row r="1067" spans="1:8" x14ac:dyDescent="0.35">
      <c r="A1067" s="45" t="s">
        <v>241</v>
      </c>
      <c r="B1067" s="45" t="s">
        <v>10</v>
      </c>
      <c r="C1067" s="45" t="s">
        <v>47</v>
      </c>
      <c r="D1067" s="45">
        <v>244</v>
      </c>
      <c r="E1067" s="45">
        <v>6.2955371E-3</v>
      </c>
      <c r="F1067" s="45">
        <v>4.8307508000000002E-4</v>
      </c>
      <c r="G1067" s="45">
        <v>1.40985479E-3</v>
      </c>
      <c r="H1067" s="45">
        <v>4.3913173200000001E-3</v>
      </c>
    </row>
    <row r="1068" spans="1:8" x14ac:dyDescent="0.35">
      <c r="A1068" s="45" t="s">
        <v>241</v>
      </c>
      <c r="B1068" s="45" t="s">
        <v>11</v>
      </c>
      <c r="C1068" s="45" t="s">
        <v>47</v>
      </c>
      <c r="D1068" s="45">
        <v>174</v>
      </c>
      <c r="E1068" s="45">
        <v>6.5067579499999998E-3</v>
      </c>
      <c r="F1068" s="45">
        <v>3.7449424000000003E-4</v>
      </c>
      <c r="G1068" s="45">
        <v>1.47775626E-3</v>
      </c>
      <c r="H1068" s="45">
        <v>4.6423342700000004E-3</v>
      </c>
    </row>
    <row r="1069" spans="1:8" x14ac:dyDescent="0.35">
      <c r="A1069" s="45" t="s">
        <v>241</v>
      </c>
      <c r="B1069" s="45" t="s">
        <v>12</v>
      </c>
      <c r="C1069" s="45" t="s">
        <v>47</v>
      </c>
      <c r="D1069" s="45">
        <v>46</v>
      </c>
      <c r="E1069" s="45">
        <v>7.1701386700000003E-3</v>
      </c>
      <c r="F1069" s="45">
        <v>5.5379403999999998E-4</v>
      </c>
      <c r="G1069" s="45">
        <v>2.02445633E-3</v>
      </c>
      <c r="H1069" s="45">
        <v>4.5815717899999999E-3</v>
      </c>
    </row>
    <row r="1070" spans="1:8" x14ac:dyDescent="0.35">
      <c r="A1070" s="45" t="s">
        <v>241</v>
      </c>
      <c r="B1070" s="45" t="s">
        <v>13</v>
      </c>
      <c r="C1070" s="45" t="s">
        <v>47</v>
      </c>
      <c r="D1070" s="45">
        <v>115</v>
      </c>
      <c r="E1070" s="45">
        <v>6.1890093899999998E-3</v>
      </c>
      <c r="F1070" s="45">
        <v>2.1235889E-4</v>
      </c>
      <c r="G1070" s="45">
        <v>1.61322441E-3</v>
      </c>
      <c r="H1070" s="45">
        <v>4.35195223E-3</v>
      </c>
    </row>
    <row r="1071" spans="1:8" x14ac:dyDescent="0.35">
      <c r="A1071" s="45" t="s">
        <v>241</v>
      </c>
      <c r="B1071" s="45" t="s">
        <v>8</v>
      </c>
      <c r="C1071" s="45" t="s">
        <v>48</v>
      </c>
      <c r="D1071" s="45">
        <v>1730</v>
      </c>
      <c r="E1071" s="45">
        <v>6.0586127400000002E-3</v>
      </c>
      <c r="F1071" s="45">
        <v>1.11394083E-3</v>
      </c>
      <c r="G1071" s="45">
        <v>9.3311765999999998E-4</v>
      </c>
      <c r="H1071" s="45">
        <v>4.0115537599999997E-3</v>
      </c>
    </row>
    <row r="1072" spans="1:8" x14ac:dyDescent="0.35">
      <c r="A1072" s="45" t="s">
        <v>241</v>
      </c>
      <c r="B1072" s="45" t="s">
        <v>10</v>
      </c>
      <c r="C1072" s="45" t="s">
        <v>48</v>
      </c>
      <c r="D1072" s="45">
        <v>696</v>
      </c>
      <c r="E1072" s="45">
        <v>5.5848230799999997E-3</v>
      </c>
      <c r="F1072" s="45">
        <v>9.9375707E-4</v>
      </c>
      <c r="G1072" s="45">
        <v>7.7832298000000001E-4</v>
      </c>
      <c r="H1072" s="45">
        <v>3.81274255E-3</v>
      </c>
    </row>
    <row r="1073" spans="1:8" x14ac:dyDescent="0.35">
      <c r="A1073" s="45" t="s">
        <v>241</v>
      </c>
      <c r="B1073" s="45" t="s">
        <v>11</v>
      </c>
      <c r="C1073" s="45" t="s">
        <v>48</v>
      </c>
      <c r="D1073" s="45">
        <v>382</v>
      </c>
      <c r="E1073" s="45">
        <v>5.9723128800000004E-3</v>
      </c>
      <c r="F1073" s="45">
        <v>1.2294875800000001E-3</v>
      </c>
      <c r="G1073" s="45">
        <v>9.6349597999999996E-4</v>
      </c>
      <c r="H1073" s="45">
        <v>3.77932882E-3</v>
      </c>
    </row>
    <row r="1074" spans="1:8" x14ac:dyDescent="0.35">
      <c r="A1074" s="45" t="s">
        <v>241</v>
      </c>
      <c r="B1074" s="45" t="s">
        <v>12</v>
      </c>
      <c r="C1074" s="45" t="s">
        <v>48</v>
      </c>
      <c r="D1074" s="45">
        <v>142</v>
      </c>
      <c r="E1074" s="45">
        <v>7.3752116700000004E-3</v>
      </c>
      <c r="F1074" s="45">
        <v>1.4566214499999999E-3</v>
      </c>
      <c r="G1074" s="45">
        <v>1.10450874E-3</v>
      </c>
      <c r="H1074" s="45">
        <v>4.8140809899999996E-3</v>
      </c>
    </row>
    <row r="1075" spans="1:8" x14ac:dyDescent="0.35">
      <c r="A1075" s="45" t="s">
        <v>241</v>
      </c>
      <c r="B1075" s="45" t="s">
        <v>13</v>
      </c>
      <c r="C1075" s="45" t="s">
        <v>48</v>
      </c>
      <c r="D1075" s="45">
        <v>510</v>
      </c>
      <c r="E1075" s="45">
        <v>6.4032541200000001E-3</v>
      </c>
      <c r="F1075" s="45">
        <v>1.0959964899999999E-3</v>
      </c>
      <c r="G1075" s="45">
        <v>1.0738922599999999E-3</v>
      </c>
      <c r="H1075" s="45">
        <v>4.23336485E-3</v>
      </c>
    </row>
    <row r="1076" spans="1:8" x14ac:dyDescent="0.35">
      <c r="A1076" s="45" t="s">
        <v>241</v>
      </c>
      <c r="B1076" s="45" t="s">
        <v>8</v>
      </c>
      <c r="C1076" s="45" t="s">
        <v>49</v>
      </c>
      <c r="D1076" s="45">
        <v>1332</v>
      </c>
      <c r="E1076" s="45">
        <v>7.1179597299999998E-3</v>
      </c>
      <c r="F1076" s="45">
        <v>1.2183796100000001E-3</v>
      </c>
      <c r="G1076" s="45">
        <v>1.2191008100000001E-3</v>
      </c>
      <c r="H1076" s="45">
        <v>4.6804701700000001E-3</v>
      </c>
    </row>
    <row r="1077" spans="1:8" x14ac:dyDescent="0.35">
      <c r="A1077" s="45" t="s">
        <v>241</v>
      </c>
      <c r="B1077" s="45" t="s">
        <v>10</v>
      </c>
      <c r="C1077" s="45" t="s">
        <v>49</v>
      </c>
      <c r="D1077" s="45">
        <v>557</v>
      </c>
      <c r="E1077" s="45">
        <v>6.5687958799999996E-3</v>
      </c>
      <c r="F1077" s="45">
        <v>1.05112102E-3</v>
      </c>
      <c r="G1077" s="45">
        <v>1.13542266E-3</v>
      </c>
      <c r="H1077" s="45">
        <v>4.3822517499999998E-3</v>
      </c>
    </row>
    <row r="1078" spans="1:8" x14ac:dyDescent="0.35">
      <c r="A1078" s="45" t="s">
        <v>241</v>
      </c>
      <c r="B1078" s="45" t="s">
        <v>11</v>
      </c>
      <c r="C1078" s="45" t="s">
        <v>49</v>
      </c>
      <c r="D1078" s="45">
        <v>395</v>
      </c>
      <c r="E1078" s="45">
        <v>7.1305963199999999E-3</v>
      </c>
      <c r="F1078" s="45">
        <v>1.3320438400000001E-3</v>
      </c>
      <c r="G1078" s="45">
        <v>1.0933249E-3</v>
      </c>
      <c r="H1078" s="45">
        <v>4.7051978499999996E-3</v>
      </c>
    </row>
    <row r="1079" spans="1:8" x14ac:dyDescent="0.35">
      <c r="A1079" s="45" t="s">
        <v>241</v>
      </c>
      <c r="B1079" s="45" t="s">
        <v>12</v>
      </c>
      <c r="C1079" s="45" t="s">
        <v>49</v>
      </c>
      <c r="D1079" s="45">
        <v>63</v>
      </c>
      <c r="E1079" s="45">
        <v>8.1983022299999993E-3</v>
      </c>
      <c r="F1079" s="45">
        <v>1.59373141E-3</v>
      </c>
      <c r="G1079" s="45">
        <v>1.2314445100000001E-3</v>
      </c>
      <c r="H1079" s="45">
        <v>5.3731258400000004E-3</v>
      </c>
    </row>
    <row r="1080" spans="1:8" x14ac:dyDescent="0.35">
      <c r="A1080" s="45" t="s">
        <v>241</v>
      </c>
      <c r="B1080" s="45" t="s">
        <v>13</v>
      </c>
      <c r="C1080" s="45" t="s">
        <v>49</v>
      </c>
      <c r="D1080" s="45">
        <v>317</v>
      </c>
      <c r="E1080" s="45">
        <v>7.8524430899999994E-3</v>
      </c>
      <c r="F1080" s="45">
        <v>1.2960405E-3</v>
      </c>
      <c r="G1080" s="45">
        <v>1.5204022699999999E-3</v>
      </c>
      <c r="H1080" s="45">
        <v>5.0359998800000002E-3</v>
      </c>
    </row>
    <row r="1081" spans="1:8" x14ac:dyDescent="0.35">
      <c r="A1081" s="45" t="s">
        <v>241</v>
      </c>
      <c r="B1081" s="45" t="s">
        <v>8</v>
      </c>
      <c r="C1081" s="45" t="s">
        <v>50</v>
      </c>
      <c r="D1081" s="45">
        <v>753</v>
      </c>
      <c r="E1081" s="45">
        <v>7.5544271300000002E-3</v>
      </c>
      <c r="F1081" s="45">
        <v>7.3737434E-4</v>
      </c>
      <c r="G1081" s="45">
        <v>2.3761740800000001E-3</v>
      </c>
      <c r="H1081" s="45">
        <v>4.4408782099999997E-3</v>
      </c>
    </row>
    <row r="1082" spans="1:8" x14ac:dyDescent="0.35">
      <c r="A1082" s="45" t="s">
        <v>241</v>
      </c>
      <c r="B1082" s="45" t="s">
        <v>10</v>
      </c>
      <c r="C1082" s="45" t="s">
        <v>50</v>
      </c>
      <c r="D1082" s="45">
        <v>291</v>
      </c>
      <c r="E1082" s="45">
        <v>7.16252205E-3</v>
      </c>
      <c r="F1082" s="45">
        <v>6.7849505999999996E-4</v>
      </c>
      <c r="G1082" s="45">
        <v>2.1503513699999998E-3</v>
      </c>
      <c r="H1082" s="45">
        <v>4.3336751299999999E-3</v>
      </c>
    </row>
    <row r="1083" spans="1:8" x14ac:dyDescent="0.35">
      <c r="A1083" s="45" t="s">
        <v>241</v>
      </c>
      <c r="B1083" s="45" t="s">
        <v>11</v>
      </c>
      <c r="C1083" s="45" t="s">
        <v>50</v>
      </c>
      <c r="D1083" s="45">
        <v>175</v>
      </c>
      <c r="E1083" s="45">
        <v>7.1156082399999997E-3</v>
      </c>
      <c r="F1083" s="45">
        <v>7.2903417000000001E-4</v>
      </c>
      <c r="G1083" s="45">
        <v>2.18392831E-3</v>
      </c>
      <c r="H1083" s="45">
        <v>4.2026452700000003E-3</v>
      </c>
    </row>
    <row r="1084" spans="1:8" x14ac:dyDescent="0.35">
      <c r="A1084" s="45" t="s">
        <v>241</v>
      </c>
      <c r="B1084" s="45" t="s">
        <v>12</v>
      </c>
      <c r="C1084" s="45" t="s">
        <v>50</v>
      </c>
      <c r="D1084" s="45">
        <v>60</v>
      </c>
      <c r="E1084" s="45">
        <v>8.5576772400000004E-3</v>
      </c>
      <c r="F1084" s="45">
        <v>8.0324051999999997E-4</v>
      </c>
      <c r="G1084" s="45">
        <v>3.0671294599999999E-3</v>
      </c>
      <c r="H1084" s="45">
        <v>4.6873068399999997E-3</v>
      </c>
    </row>
    <row r="1085" spans="1:8" x14ac:dyDescent="0.35">
      <c r="A1085" s="45" t="s">
        <v>241</v>
      </c>
      <c r="B1085" s="45" t="s">
        <v>13</v>
      </c>
      <c r="C1085" s="45" t="s">
        <v>50</v>
      </c>
      <c r="D1085" s="45">
        <v>227</v>
      </c>
      <c r="E1085" s="45">
        <v>8.1299455199999992E-3</v>
      </c>
      <c r="F1085" s="45">
        <v>8.0187403000000004E-4</v>
      </c>
      <c r="G1085" s="45">
        <v>2.6312405799999998E-3</v>
      </c>
      <c r="H1085" s="45">
        <v>4.6968303900000001E-3</v>
      </c>
    </row>
    <row r="1086" spans="1:8" x14ac:dyDescent="0.35">
      <c r="A1086" s="45" t="s">
        <v>241</v>
      </c>
      <c r="B1086" s="45" t="s">
        <v>8</v>
      </c>
      <c r="C1086" s="45" t="s">
        <v>51</v>
      </c>
      <c r="D1086" s="45">
        <v>1224</v>
      </c>
      <c r="E1086" s="45">
        <v>6.2038263900000001E-3</v>
      </c>
      <c r="F1086" s="45">
        <v>8.7453263E-4</v>
      </c>
      <c r="G1086" s="45">
        <v>8.9179918000000002E-4</v>
      </c>
      <c r="H1086" s="45">
        <v>4.4374940799999998E-3</v>
      </c>
    </row>
    <row r="1087" spans="1:8" x14ac:dyDescent="0.35">
      <c r="A1087" s="45" t="s">
        <v>241</v>
      </c>
      <c r="B1087" s="45" t="s">
        <v>10</v>
      </c>
      <c r="C1087" s="45" t="s">
        <v>51</v>
      </c>
      <c r="D1087" s="45">
        <v>543</v>
      </c>
      <c r="E1087" s="45">
        <v>5.8728512000000002E-3</v>
      </c>
      <c r="F1087" s="45">
        <v>7.0868264999999998E-4</v>
      </c>
      <c r="G1087" s="45">
        <v>8.4618606000000005E-4</v>
      </c>
      <c r="H1087" s="45">
        <v>4.3179819999999997E-3</v>
      </c>
    </row>
    <row r="1088" spans="1:8" x14ac:dyDescent="0.35">
      <c r="A1088" s="45" t="s">
        <v>241</v>
      </c>
      <c r="B1088" s="45" t="s">
        <v>11</v>
      </c>
      <c r="C1088" s="45" t="s">
        <v>51</v>
      </c>
      <c r="D1088" s="45">
        <v>309</v>
      </c>
      <c r="E1088" s="45">
        <v>5.8697783099999996E-3</v>
      </c>
      <c r="F1088" s="45">
        <v>9.4439177E-4</v>
      </c>
      <c r="G1088" s="45">
        <v>8.7584627000000001E-4</v>
      </c>
      <c r="H1088" s="45">
        <v>4.0495397999999998E-3</v>
      </c>
    </row>
    <row r="1089" spans="1:8" x14ac:dyDescent="0.35">
      <c r="A1089" s="45" t="s">
        <v>241</v>
      </c>
      <c r="B1089" s="45" t="s">
        <v>12</v>
      </c>
      <c r="C1089" s="45" t="s">
        <v>51</v>
      </c>
      <c r="D1089" s="45">
        <v>65</v>
      </c>
      <c r="E1089" s="45">
        <v>7.0819086099999998E-3</v>
      </c>
      <c r="F1089" s="45">
        <v>1.0197647000000001E-3</v>
      </c>
      <c r="G1089" s="45">
        <v>1.1162747299999999E-3</v>
      </c>
      <c r="H1089" s="45">
        <v>4.9458687199999997E-3</v>
      </c>
    </row>
    <row r="1090" spans="1:8" x14ac:dyDescent="0.35">
      <c r="A1090" s="45" t="s">
        <v>241</v>
      </c>
      <c r="B1090" s="45" t="s">
        <v>13</v>
      </c>
      <c r="C1090" s="45" t="s">
        <v>51</v>
      </c>
      <c r="D1090" s="45">
        <v>307</v>
      </c>
      <c r="E1090" s="45">
        <v>6.9395431299999998E-3</v>
      </c>
      <c r="F1090" s="45">
        <v>1.0668126999999999E-3</v>
      </c>
      <c r="G1090" s="45">
        <v>9.4100591000000002E-4</v>
      </c>
      <c r="H1090" s="45">
        <v>4.9317240100000001E-3</v>
      </c>
    </row>
    <row r="1091" spans="1:8" x14ac:dyDescent="0.35">
      <c r="A1091" s="45" t="s">
        <v>241</v>
      </c>
      <c r="B1091" s="45" t="s">
        <v>8</v>
      </c>
      <c r="C1091" s="45" t="s">
        <v>52</v>
      </c>
      <c r="D1091" s="45">
        <v>1440</v>
      </c>
      <c r="E1091" s="45">
        <v>4.4606961299999996E-3</v>
      </c>
      <c r="F1091" s="45">
        <v>8.2077843999999996E-4</v>
      </c>
      <c r="G1091" s="45">
        <v>6.0242227000000003E-4</v>
      </c>
      <c r="H1091" s="45">
        <v>3.0374949400000001E-3</v>
      </c>
    </row>
    <row r="1092" spans="1:8" x14ac:dyDescent="0.35">
      <c r="A1092" s="45" t="s">
        <v>241</v>
      </c>
      <c r="B1092" s="45" t="s">
        <v>10</v>
      </c>
      <c r="C1092" s="45" t="s">
        <v>52</v>
      </c>
      <c r="D1092" s="45">
        <v>655</v>
      </c>
      <c r="E1092" s="45">
        <v>4.1224022199999998E-3</v>
      </c>
      <c r="F1092" s="45">
        <v>7.2086136999999998E-4</v>
      </c>
      <c r="G1092" s="45">
        <v>5.5608543000000002E-4</v>
      </c>
      <c r="H1092" s="45">
        <v>2.84545494E-3</v>
      </c>
    </row>
    <row r="1093" spans="1:8" x14ac:dyDescent="0.35">
      <c r="A1093" s="45" t="s">
        <v>241</v>
      </c>
      <c r="B1093" s="45" t="s">
        <v>11</v>
      </c>
      <c r="C1093" s="45" t="s">
        <v>52</v>
      </c>
      <c r="D1093" s="45">
        <v>326</v>
      </c>
      <c r="E1093" s="45">
        <v>4.5754513599999998E-3</v>
      </c>
      <c r="F1093" s="45">
        <v>8.7870630000000003E-4</v>
      </c>
      <c r="G1093" s="45">
        <v>6.1328366000000002E-4</v>
      </c>
      <c r="H1093" s="45">
        <v>3.0834609199999999E-3</v>
      </c>
    </row>
    <row r="1094" spans="1:8" x14ac:dyDescent="0.35">
      <c r="A1094" s="45" t="s">
        <v>241</v>
      </c>
      <c r="B1094" s="45" t="s">
        <v>12</v>
      </c>
      <c r="C1094" s="45" t="s">
        <v>52</v>
      </c>
      <c r="D1094" s="45">
        <v>98</v>
      </c>
      <c r="E1094" s="45">
        <v>5.5471700199999996E-3</v>
      </c>
      <c r="F1094" s="45">
        <v>1.34211996E-3</v>
      </c>
      <c r="G1094" s="45">
        <v>6.5393491000000005E-4</v>
      </c>
      <c r="H1094" s="45">
        <v>3.5511146399999998E-3</v>
      </c>
    </row>
    <row r="1095" spans="1:8" x14ac:dyDescent="0.35">
      <c r="A1095" s="45" t="s">
        <v>241</v>
      </c>
      <c r="B1095" s="45" t="s">
        <v>13</v>
      </c>
      <c r="C1095" s="45" t="s">
        <v>52</v>
      </c>
      <c r="D1095" s="45">
        <v>361</v>
      </c>
      <c r="E1095" s="45">
        <v>4.6759256799999999E-3</v>
      </c>
      <c r="F1095" s="45">
        <v>8.0822922000000003E-4</v>
      </c>
      <c r="G1095" s="45">
        <v>6.6270366000000002E-4</v>
      </c>
      <c r="H1095" s="45">
        <v>3.2049923299999998E-3</v>
      </c>
    </row>
    <row r="1096" spans="1:8" x14ac:dyDescent="0.35">
      <c r="A1096" s="45" t="s">
        <v>241</v>
      </c>
      <c r="B1096" s="45" t="s">
        <v>8</v>
      </c>
      <c r="C1096" s="45" t="s">
        <v>53</v>
      </c>
      <c r="D1096" s="45">
        <v>544</v>
      </c>
      <c r="E1096" s="45">
        <v>7.3126869800000001E-3</v>
      </c>
      <c r="F1096" s="45">
        <v>9.3079784999999999E-4</v>
      </c>
      <c r="G1096" s="45">
        <v>1.77574783E-3</v>
      </c>
      <c r="H1096" s="45">
        <v>4.60614083E-3</v>
      </c>
    </row>
    <row r="1097" spans="1:8" x14ac:dyDescent="0.35">
      <c r="A1097" s="45" t="s">
        <v>241</v>
      </c>
      <c r="B1097" s="45" t="s">
        <v>10</v>
      </c>
      <c r="C1097" s="45" t="s">
        <v>53</v>
      </c>
      <c r="D1097" s="45">
        <v>168</v>
      </c>
      <c r="E1097" s="45">
        <v>6.1341900999999999E-3</v>
      </c>
      <c r="F1097" s="45">
        <v>7.8414325999999999E-4</v>
      </c>
      <c r="G1097" s="45">
        <v>1.5264685800000001E-3</v>
      </c>
      <c r="H1097" s="45">
        <v>3.8235778000000002E-3</v>
      </c>
    </row>
    <row r="1098" spans="1:8" x14ac:dyDescent="0.35">
      <c r="A1098" s="45" t="s">
        <v>241</v>
      </c>
      <c r="B1098" s="45" t="s">
        <v>11</v>
      </c>
      <c r="C1098" s="45" t="s">
        <v>53</v>
      </c>
      <c r="D1098" s="45">
        <v>93</v>
      </c>
      <c r="E1098" s="45">
        <v>7.5336019399999997E-3</v>
      </c>
      <c r="F1098" s="45">
        <v>1.0687970299999999E-3</v>
      </c>
      <c r="G1098" s="45">
        <v>1.7266525100000001E-3</v>
      </c>
      <c r="H1098" s="45">
        <v>4.7381518700000003E-3</v>
      </c>
    </row>
    <row r="1099" spans="1:8" x14ac:dyDescent="0.35">
      <c r="A1099" s="45" t="s">
        <v>241</v>
      </c>
      <c r="B1099" s="45" t="s">
        <v>12</v>
      </c>
      <c r="C1099" s="45" t="s">
        <v>53</v>
      </c>
      <c r="D1099" s="45">
        <v>39</v>
      </c>
      <c r="E1099" s="45">
        <v>7.3510206299999999E-3</v>
      </c>
      <c r="F1099" s="45">
        <v>9.0159047000000004E-4</v>
      </c>
      <c r="G1099" s="45">
        <v>1.7218658199999999E-3</v>
      </c>
      <c r="H1099" s="45">
        <v>4.7275638999999996E-3</v>
      </c>
    </row>
    <row r="1100" spans="1:8" x14ac:dyDescent="0.35">
      <c r="A1100" s="45" t="s">
        <v>241</v>
      </c>
      <c r="B1100" s="45" t="s">
        <v>13</v>
      </c>
      <c r="C1100" s="45" t="s">
        <v>53</v>
      </c>
      <c r="D1100" s="45">
        <v>244</v>
      </c>
      <c r="E1100" s="45">
        <v>8.0337827699999993E-3</v>
      </c>
      <c r="F1100" s="45">
        <v>9.838434799999999E-4</v>
      </c>
      <c r="G1100" s="45">
        <v>1.9747075799999999E-3</v>
      </c>
      <c r="H1100" s="45">
        <v>5.0752312400000003E-3</v>
      </c>
    </row>
    <row r="1101" spans="1:8" x14ac:dyDescent="0.35">
      <c r="A1101" s="45" t="s">
        <v>241</v>
      </c>
      <c r="B1101" s="45" t="s">
        <v>8</v>
      </c>
      <c r="C1101" s="45" t="s">
        <v>54</v>
      </c>
      <c r="D1101" s="45">
        <v>3615</v>
      </c>
      <c r="E1101" s="45">
        <v>5.0994791699999998E-3</v>
      </c>
      <c r="F1101" s="45">
        <v>1.1011760599999999E-3</v>
      </c>
      <c r="G1101" s="45">
        <v>8.6693152999999998E-4</v>
      </c>
      <c r="H1101" s="45">
        <v>3.1313711E-3</v>
      </c>
    </row>
    <row r="1102" spans="1:8" x14ac:dyDescent="0.35">
      <c r="A1102" s="45" t="s">
        <v>241</v>
      </c>
      <c r="B1102" s="45" t="s">
        <v>10</v>
      </c>
      <c r="C1102" s="45" t="s">
        <v>54</v>
      </c>
      <c r="D1102" s="45">
        <v>1913</v>
      </c>
      <c r="E1102" s="45">
        <v>4.9521364500000001E-3</v>
      </c>
      <c r="F1102" s="45">
        <v>1.04395946E-3</v>
      </c>
      <c r="G1102" s="45">
        <v>8.2400365000000002E-4</v>
      </c>
      <c r="H1102" s="45">
        <v>3.0841728600000001E-3</v>
      </c>
    </row>
    <row r="1103" spans="1:8" x14ac:dyDescent="0.35">
      <c r="A1103" s="45" t="s">
        <v>241</v>
      </c>
      <c r="B1103" s="45" t="s">
        <v>11</v>
      </c>
      <c r="C1103" s="45" t="s">
        <v>54</v>
      </c>
      <c r="D1103" s="45">
        <v>813</v>
      </c>
      <c r="E1103" s="45">
        <v>5.0370994399999997E-3</v>
      </c>
      <c r="F1103" s="45">
        <v>1.1526095599999999E-3</v>
      </c>
      <c r="G1103" s="45">
        <v>8.5333504000000004E-4</v>
      </c>
      <c r="H1103" s="45">
        <v>3.0311543800000001E-3</v>
      </c>
    </row>
    <row r="1104" spans="1:8" x14ac:dyDescent="0.35">
      <c r="A1104" s="45" t="s">
        <v>241</v>
      </c>
      <c r="B1104" s="45" t="s">
        <v>12</v>
      </c>
      <c r="C1104" s="45" t="s">
        <v>54</v>
      </c>
      <c r="D1104" s="45">
        <v>121</v>
      </c>
      <c r="E1104" s="45">
        <v>5.6492957599999999E-3</v>
      </c>
      <c r="F1104" s="45">
        <v>1.4912378999999999E-3</v>
      </c>
      <c r="G1104" s="45">
        <v>9.0842107000000001E-4</v>
      </c>
      <c r="H1104" s="45">
        <v>3.24963627E-3</v>
      </c>
    </row>
    <row r="1105" spans="1:8" x14ac:dyDescent="0.35">
      <c r="A1105" s="45" t="s">
        <v>241</v>
      </c>
      <c r="B1105" s="45" t="s">
        <v>13</v>
      </c>
      <c r="C1105" s="45" t="s">
        <v>54</v>
      </c>
      <c r="D1105" s="45">
        <v>768</v>
      </c>
      <c r="E1105" s="45">
        <v>5.4459030300000001E-3</v>
      </c>
      <c r="F1105" s="45">
        <v>1.12779381E-3</v>
      </c>
      <c r="G1105" s="45">
        <v>9.8171634000000004E-4</v>
      </c>
      <c r="H1105" s="45">
        <v>3.3363923799999999E-3</v>
      </c>
    </row>
    <row r="1106" spans="1:8" x14ac:dyDescent="0.35">
      <c r="A1106" s="45" t="s">
        <v>241</v>
      </c>
      <c r="B1106" s="45" t="s">
        <v>8</v>
      </c>
      <c r="C1106" s="45" t="s">
        <v>55</v>
      </c>
      <c r="D1106" s="45">
        <v>977</v>
      </c>
      <c r="E1106" s="45">
        <v>6.6442290700000003E-3</v>
      </c>
      <c r="F1106" s="45">
        <v>8.6292575999999995E-4</v>
      </c>
      <c r="G1106" s="45">
        <v>1.7993121900000001E-3</v>
      </c>
      <c r="H1106" s="45">
        <v>3.9819906400000004E-3</v>
      </c>
    </row>
    <row r="1107" spans="1:8" x14ac:dyDescent="0.35">
      <c r="A1107" s="45" t="s">
        <v>241</v>
      </c>
      <c r="B1107" s="45" t="s">
        <v>10</v>
      </c>
      <c r="C1107" s="45" t="s">
        <v>55</v>
      </c>
      <c r="D1107" s="45">
        <v>454</v>
      </c>
      <c r="E1107" s="45">
        <v>6.1603134399999997E-3</v>
      </c>
      <c r="F1107" s="45">
        <v>7.2218119999999998E-4</v>
      </c>
      <c r="G1107" s="45">
        <v>1.80012519E-3</v>
      </c>
      <c r="H1107" s="45">
        <v>3.6380065799999999E-3</v>
      </c>
    </row>
    <row r="1108" spans="1:8" x14ac:dyDescent="0.35">
      <c r="A1108" s="45" t="s">
        <v>241</v>
      </c>
      <c r="B1108" s="45" t="s">
        <v>11</v>
      </c>
      <c r="C1108" s="45" t="s">
        <v>55</v>
      </c>
      <c r="D1108" s="45">
        <v>193</v>
      </c>
      <c r="E1108" s="45">
        <v>6.2755466699999998E-3</v>
      </c>
      <c r="F1108" s="45">
        <v>9.8463563000000007E-4</v>
      </c>
      <c r="G1108" s="45">
        <v>1.6480159599999999E-3</v>
      </c>
      <c r="H1108" s="45">
        <v>3.6428945800000001E-3</v>
      </c>
    </row>
    <row r="1109" spans="1:8" x14ac:dyDescent="0.35">
      <c r="A1109" s="45" t="s">
        <v>241</v>
      </c>
      <c r="B1109" s="45" t="s">
        <v>12</v>
      </c>
      <c r="C1109" s="45" t="s">
        <v>55</v>
      </c>
      <c r="D1109" s="45">
        <v>79</v>
      </c>
      <c r="E1109" s="45">
        <v>8.2048461900000001E-3</v>
      </c>
      <c r="F1109" s="45">
        <v>1.16312091E-3</v>
      </c>
      <c r="G1109" s="45">
        <v>2.1864742299999998E-3</v>
      </c>
      <c r="H1109" s="45">
        <v>4.8552505299999998E-3</v>
      </c>
    </row>
    <row r="1110" spans="1:8" x14ac:dyDescent="0.35">
      <c r="A1110" s="45" t="s">
        <v>241</v>
      </c>
      <c r="B1110" s="45" t="s">
        <v>13</v>
      </c>
      <c r="C1110" s="45" t="s">
        <v>55</v>
      </c>
      <c r="D1110" s="45">
        <v>251</v>
      </c>
      <c r="E1110" s="45">
        <v>7.3118173200000004E-3</v>
      </c>
      <c r="F1110" s="45">
        <v>9.2943018000000001E-4</v>
      </c>
      <c r="G1110" s="45">
        <v>1.7923212199999999E-3</v>
      </c>
      <c r="H1110" s="45">
        <v>4.5900654399999999E-3</v>
      </c>
    </row>
    <row r="1111" spans="1:8" x14ac:dyDescent="0.35">
      <c r="A1111" s="45" t="s">
        <v>241</v>
      </c>
      <c r="B1111" s="45" t="s">
        <v>8</v>
      </c>
      <c r="C1111" s="45" t="s">
        <v>56</v>
      </c>
      <c r="D1111" s="45">
        <v>2785</v>
      </c>
      <c r="E1111" s="45">
        <v>5.61367919E-3</v>
      </c>
      <c r="F1111" s="45">
        <v>8.8293330000000002E-4</v>
      </c>
      <c r="G1111" s="45">
        <v>1.0470358E-3</v>
      </c>
      <c r="H1111" s="45">
        <v>3.68370962E-3</v>
      </c>
    </row>
    <row r="1112" spans="1:8" x14ac:dyDescent="0.35">
      <c r="A1112" s="45" t="s">
        <v>241</v>
      </c>
      <c r="B1112" s="45" t="s">
        <v>10</v>
      </c>
      <c r="C1112" s="45" t="s">
        <v>56</v>
      </c>
      <c r="D1112" s="45">
        <v>1219</v>
      </c>
      <c r="E1112" s="45">
        <v>5.0791667999999998E-3</v>
      </c>
      <c r="F1112" s="45">
        <v>7.7741862999999997E-4</v>
      </c>
      <c r="G1112" s="45">
        <v>9.4052858E-4</v>
      </c>
      <c r="H1112" s="45">
        <v>3.3612191099999999E-3</v>
      </c>
    </row>
    <row r="1113" spans="1:8" x14ac:dyDescent="0.35">
      <c r="A1113" s="45" t="s">
        <v>241</v>
      </c>
      <c r="B1113" s="45" t="s">
        <v>11</v>
      </c>
      <c r="C1113" s="45" t="s">
        <v>56</v>
      </c>
      <c r="D1113" s="45">
        <v>582</v>
      </c>
      <c r="E1113" s="45">
        <v>5.4059673699999996E-3</v>
      </c>
      <c r="F1113" s="45">
        <v>9.2831209E-4</v>
      </c>
      <c r="G1113" s="45">
        <v>1.0544138099999999E-3</v>
      </c>
      <c r="H1113" s="45">
        <v>3.4232409800000001E-3</v>
      </c>
    </row>
    <row r="1114" spans="1:8" x14ac:dyDescent="0.35">
      <c r="A1114" s="45" t="s">
        <v>241</v>
      </c>
      <c r="B1114" s="45" t="s">
        <v>12</v>
      </c>
      <c r="C1114" s="45" t="s">
        <v>56</v>
      </c>
      <c r="D1114" s="45">
        <v>130</v>
      </c>
      <c r="E1114" s="45">
        <v>6.2714563300000003E-3</v>
      </c>
      <c r="F1114" s="45">
        <v>1.0764777099999999E-3</v>
      </c>
      <c r="G1114" s="45">
        <v>1.11057667E-3</v>
      </c>
      <c r="H1114" s="45">
        <v>4.0844015100000002E-3</v>
      </c>
    </row>
    <row r="1115" spans="1:8" x14ac:dyDescent="0.35">
      <c r="A1115" s="45" t="s">
        <v>241</v>
      </c>
      <c r="B1115" s="45" t="s">
        <v>13</v>
      </c>
      <c r="C1115" s="45" t="s">
        <v>56</v>
      </c>
      <c r="D1115" s="45">
        <v>854</v>
      </c>
      <c r="E1115" s="45">
        <v>6.4180677899999998E-3</v>
      </c>
      <c r="F1115" s="45">
        <v>9.7315713000000002E-4</v>
      </c>
      <c r="G1115" s="45">
        <v>1.1843636499999999E-3</v>
      </c>
      <c r="H1115" s="45">
        <v>4.2605465300000001E-3</v>
      </c>
    </row>
    <row r="1116" spans="1:8" x14ac:dyDescent="0.35">
      <c r="A1116" s="45" t="s">
        <v>242</v>
      </c>
      <c r="B1116" s="45" t="s">
        <v>8</v>
      </c>
      <c r="C1116" s="45" t="s">
        <v>9</v>
      </c>
      <c r="D1116" s="45">
        <v>66417</v>
      </c>
      <c r="E1116" s="45">
        <v>5.9974487500000003E-3</v>
      </c>
      <c r="F1116" s="45">
        <v>9.9220968000000007E-4</v>
      </c>
      <c r="G1116" s="45">
        <v>1.1785715E-3</v>
      </c>
      <c r="H1116" s="45">
        <v>3.8265693200000002E-3</v>
      </c>
    </row>
    <row r="1117" spans="1:8" x14ac:dyDescent="0.35">
      <c r="A1117" s="45" t="s">
        <v>242</v>
      </c>
      <c r="B1117" s="45" t="s">
        <v>10</v>
      </c>
      <c r="C1117" s="45" t="s">
        <v>9</v>
      </c>
      <c r="D1117" s="45">
        <v>29969</v>
      </c>
      <c r="E1117" s="45">
        <v>5.4002490000000002E-3</v>
      </c>
      <c r="F1117" s="45">
        <v>8.8490645000000002E-4</v>
      </c>
      <c r="G1117" s="45">
        <v>1.03637238E-3</v>
      </c>
      <c r="H1117" s="45">
        <v>3.4788739200000002E-3</v>
      </c>
    </row>
    <row r="1118" spans="1:8" x14ac:dyDescent="0.35">
      <c r="A1118" s="45" t="s">
        <v>242</v>
      </c>
      <c r="B1118" s="45" t="s">
        <v>11</v>
      </c>
      <c r="C1118" s="45" t="s">
        <v>9</v>
      </c>
      <c r="D1118" s="45">
        <v>15441</v>
      </c>
      <c r="E1118" s="45">
        <v>5.8382337700000004E-3</v>
      </c>
      <c r="F1118" s="45">
        <v>1.02817871E-3</v>
      </c>
      <c r="G1118" s="45">
        <v>1.1402113400000001E-3</v>
      </c>
      <c r="H1118" s="45">
        <v>3.6697203100000001E-3</v>
      </c>
    </row>
    <row r="1119" spans="1:8" x14ac:dyDescent="0.35">
      <c r="A1119" s="45" t="s">
        <v>242</v>
      </c>
      <c r="B1119" s="45" t="s">
        <v>12</v>
      </c>
      <c r="C1119" s="45" t="s">
        <v>9</v>
      </c>
      <c r="D1119" s="45">
        <v>4986</v>
      </c>
      <c r="E1119" s="45">
        <v>7.591759E-3</v>
      </c>
      <c r="F1119" s="45">
        <v>1.27478443E-3</v>
      </c>
      <c r="G1119" s="45">
        <v>1.4735191300000001E-3</v>
      </c>
      <c r="H1119" s="45">
        <v>4.8434038900000004E-3</v>
      </c>
    </row>
    <row r="1120" spans="1:8" x14ac:dyDescent="0.35">
      <c r="A1120" s="45" t="s">
        <v>242</v>
      </c>
      <c r="B1120" s="45" t="s">
        <v>13</v>
      </c>
      <c r="C1120" s="45" t="s">
        <v>9</v>
      </c>
      <c r="D1120" s="45">
        <v>16021</v>
      </c>
      <c r="E1120" s="45">
        <v>6.7718502700000001E-3</v>
      </c>
      <c r="F1120" s="45">
        <v>1.07032311E-3</v>
      </c>
      <c r="G1120" s="45">
        <v>1.38974906E-3</v>
      </c>
      <c r="H1120" s="45">
        <v>4.31168587E-3</v>
      </c>
    </row>
    <row r="1121" spans="1:8" x14ac:dyDescent="0.35">
      <c r="A1121" s="45" t="s">
        <v>242</v>
      </c>
      <c r="B1121" s="45" t="s">
        <v>8</v>
      </c>
      <c r="C1121" s="45" t="s">
        <v>14</v>
      </c>
      <c r="D1121" s="45">
        <v>1326</v>
      </c>
      <c r="E1121" s="45">
        <v>6.2367759800000004E-3</v>
      </c>
      <c r="F1121" s="45">
        <v>1.11065698E-3</v>
      </c>
      <c r="G1121" s="45">
        <v>1.2346113100000001E-3</v>
      </c>
      <c r="H1121" s="45">
        <v>3.8915072200000002E-3</v>
      </c>
    </row>
    <row r="1122" spans="1:8" x14ac:dyDescent="0.35">
      <c r="A1122" s="45" t="s">
        <v>242</v>
      </c>
      <c r="B1122" s="45" t="s">
        <v>10</v>
      </c>
      <c r="C1122" s="45" t="s">
        <v>14</v>
      </c>
      <c r="D1122" s="45">
        <v>497</v>
      </c>
      <c r="E1122" s="45">
        <v>5.8671936599999997E-3</v>
      </c>
      <c r="F1122" s="45">
        <v>9.7282746000000001E-4</v>
      </c>
      <c r="G1122" s="45">
        <v>1.1945979E-3</v>
      </c>
      <c r="H1122" s="45">
        <v>3.6997678099999999E-3</v>
      </c>
    </row>
    <row r="1123" spans="1:8" x14ac:dyDescent="0.35">
      <c r="A1123" s="45" t="s">
        <v>242</v>
      </c>
      <c r="B1123" s="45" t="s">
        <v>11</v>
      </c>
      <c r="C1123" s="45" t="s">
        <v>14</v>
      </c>
      <c r="D1123" s="45">
        <v>332</v>
      </c>
      <c r="E1123" s="45">
        <v>5.8598976800000001E-3</v>
      </c>
      <c r="F1123" s="45">
        <v>1.09137916E-3</v>
      </c>
      <c r="G1123" s="45">
        <v>1.1197914399999999E-3</v>
      </c>
      <c r="H1123" s="45">
        <v>3.6487266099999999E-3</v>
      </c>
    </row>
    <row r="1124" spans="1:8" x14ac:dyDescent="0.35">
      <c r="A1124" s="45" t="s">
        <v>242</v>
      </c>
      <c r="B1124" s="45" t="s">
        <v>12</v>
      </c>
      <c r="C1124" s="45" t="s">
        <v>14</v>
      </c>
      <c r="D1124" s="45">
        <v>95</v>
      </c>
      <c r="E1124" s="45">
        <v>7.3162765600000004E-3</v>
      </c>
      <c r="F1124" s="45">
        <v>1.5240007300000001E-3</v>
      </c>
      <c r="G1124" s="45">
        <v>1.35587209E-3</v>
      </c>
      <c r="H1124" s="45">
        <v>4.43640327E-3</v>
      </c>
    </row>
    <row r="1125" spans="1:8" x14ac:dyDescent="0.35">
      <c r="A1125" s="45" t="s">
        <v>242</v>
      </c>
      <c r="B1125" s="45" t="s">
        <v>13</v>
      </c>
      <c r="C1125" s="45" t="s">
        <v>14</v>
      </c>
      <c r="D1125" s="45">
        <v>402</v>
      </c>
      <c r="E1125" s="45">
        <v>6.7498442800000003E-3</v>
      </c>
      <c r="F1125" s="45">
        <v>1.19929841E-3</v>
      </c>
      <c r="G1125" s="45">
        <v>1.3502508099999999E-3</v>
      </c>
      <c r="H1125" s="45">
        <v>4.2002945899999996E-3</v>
      </c>
    </row>
    <row r="1126" spans="1:8" x14ac:dyDescent="0.35">
      <c r="A1126" s="45" t="s">
        <v>242</v>
      </c>
      <c r="B1126" s="45" t="s">
        <v>8</v>
      </c>
      <c r="C1126" s="45" t="s">
        <v>15</v>
      </c>
      <c r="D1126" s="45">
        <v>913</v>
      </c>
      <c r="E1126" s="45">
        <v>5.9659849200000004E-3</v>
      </c>
      <c r="F1126" s="45">
        <v>6.8892971E-4</v>
      </c>
      <c r="G1126" s="45">
        <v>1.7839410799999999E-3</v>
      </c>
      <c r="H1126" s="45">
        <v>3.4931136200000001E-3</v>
      </c>
    </row>
    <row r="1127" spans="1:8" x14ac:dyDescent="0.35">
      <c r="A1127" s="45" t="s">
        <v>242</v>
      </c>
      <c r="B1127" s="45" t="s">
        <v>10</v>
      </c>
      <c r="C1127" s="45" t="s">
        <v>15</v>
      </c>
      <c r="D1127" s="45">
        <v>369</v>
      </c>
      <c r="E1127" s="45">
        <v>5.3721580100000001E-3</v>
      </c>
      <c r="F1127" s="45">
        <v>6.2898323999999997E-4</v>
      </c>
      <c r="G1127" s="45">
        <v>1.63254016E-3</v>
      </c>
      <c r="H1127" s="45">
        <v>3.1106341000000002E-3</v>
      </c>
    </row>
    <row r="1128" spans="1:8" x14ac:dyDescent="0.35">
      <c r="A1128" s="45" t="s">
        <v>242</v>
      </c>
      <c r="B1128" s="45" t="s">
        <v>11</v>
      </c>
      <c r="C1128" s="45" t="s">
        <v>15</v>
      </c>
      <c r="D1128" s="45">
        <v>185</v>
      </c>
      <c r="E1128" s="45">
        <v>5.5610608299999998E-3</v>
      </c>
      <c r="F1128" s="45">
        <v>7.1089817000000003E-4</v>
      </c>
      <c r="G1128" s="45">
        <v>1.72309787E-3</v>
      </c>
      <c r="H1128" s="45">
        <v>3.1270643100000002E-3</v>
      </c>
    </row>
    <row r="1129" spans="1:8" x14ac:dyDescent="0.35">
      <c r="A1129" s="45" t="s">
        <v>242</v>
      </c>
      <c r="B1129" s="45" t="s">
        <v>12</v>
      </c>
      <c r="C1129" s="45" t="s">
        <v>15</v>
      </c>
      <c r="D1129" s="45">
        <v>117</v>
      </c>
      <c r="E1129" s="45">
        <v>7.4016695699999999E-3</v>
      </c>
      <c r="F1129" s="45">
        <v>8.2957395000000001E-4</v>
      </c>
      <c r="G1129" s="45">
        <v>2.0268476300000001E-3</v>
      </c>
      <c r="H1129" s="45">
        <v>4.5452474600000004E-3</v>
      </c>
    </row>
    <row r="1130" spans="1:8" x14ac:dyDescent="0.35">
      <c r="A1130" s="45" t="s">
        <v>242</v>
      </c>
      <c r="B1130" s="45" t="s">
        <v>13</v>
      </c>
      <c r="C1130" s="45" t="s">
        <v>15</v>
      </c>
      <c r="D1130" s="45">
        <v>242</v>
      </c>
      <c r="E1130" s="45">
        <v>6.4868856600000004E-3</v>
      </c>
      <c r="F1130" s="45">
        <v>6.9554421999999997E-4</v>
      </c>
      <c r="G1130" s="45">
        <v>1.94387029E-3</v>
      </c>
      <c r="H1130" s="45">
        <v>3.8474706699999999E-3</v>
      </c>
    </row>
    <row r="1131" spans="1:8" x14ac:dyDescent="0.35">
      <c r="A1131" s="45" t="s">
        <v>242</v>
      </c>
      <c r="B1131" s="45" t="s">
        <v>8</v>
      </c>
      <c r="C1131" s="45" t="s">
        <v>16</v>
      </c>
      <c r="D1131" s="45">
        <v>851</v>
      </c>
      <c r="E1131" s="45">
        <v>6.5369987100000002E-3</v>
      </c>
      <c r="F1131" s="45">
        <v>1.11615668E-3</v>
      </c>
      <c r="G1131" s="45">
        <v>1.0435024999999999E-3</v>
      </c>
      <c r="H1131" s="45">
        <v>4.3773390299999999E-3</v>
      </c>
    </row>
    <row r="1132" spans="1:8" x14ac:dyDescent="0.35">
      <c r="A1132" s="45" t="s">
        <v>242</v>
      </c>
      <c r="B1132" s="45" t="s">
        <v>10</v>
      </c>
      <c r="C1132" s="45" t="s">
        <v>16</v>
      </c>
      <c r="D1132" s="45">
        <v>379</v>
      </c>
      <c r="E1132" s="45">
        <v>5.8352569999999999E-3</v>
      </c>
      <c r="F1132" s="45">
        <v>9.5817429000000004E-4</v>
      </c>
      <c r="G1132" s="45">
        <v>1.00981481E-3</v>
      </c>
      <c r="H1132" s="45">
        <v>3.8672673999999999E-3</v>
      </c>
    </row>
    <row r="1133" spans="1:8" x14ac:dyDescent="0.35">
      <c r="A1133" s="45" t="s">
        <v>242</v>
      </c>
      <c r="B1133" s="45" t="s">
        <v>11</v>
      </c>
      <c r="C1133" s="45" t="s">
        <v>16</v>
      </c>
      <c r="D1133" s="45">
        <v>210</v>
      </c>
      <c r="E1133" s="45">
        <v>6.4611439499999996E-3</v>
      </c>
      <c r="F1133" s="45">
        <v>1.2169860900000001E-3</v>
      </c>
      <c r="G1133" s="45">
        <v>1.01124315E-3</v>
      </c>
      <c r="H1133" s="45">
        <v>4.2329141900000001E-3</v>
      </c>
    </row>
    <row r="1134" spans="1:8" x14ac:dyDescent="0.35">
      <c r="A1134" s="45" t="s">
        <v>242</v>
      </c>
      <c r="B1134" s="45" t="s">
        <v>12</v>
      </c>
      <c r="C1134" s="45" t="s">
        <v>16</v>
      </c>
      <c r="D1134" s="45">
        <v>32</v>
      </c>
      <c r="E1134" s="45">
        <v>1.040581575E-2</v>
      </c>
      <c r="F1134" s="45">
        <v>1.32342284E-3</v>
      </c>
      <c r="G1134" s="45">
        <v>1.4051646599999999E-3</v>
      </c>
      <c r="H1134" s="45">
        <v>7.6772277299999997E-3</v>
      </c>
    </row>
    <row r="1135" spans="1:8" x14ac:dyDescent="0.35">
      <c r="A1135" s="45" t="s">
        <v>242</v>
      </c>
      <c r="B1135" s="45" t="s">
        <v>13</v>
      </c>
      <c r="C1135" s="45" t="s">
        <v>16</v>
      </c>
      <c r="D1135" s="45">
        <v>230</v>
      </c>
      <c r="E1135" s="45">
        <v>7.2243355199999998E-3</v>
      </c>
      <c r="F1135" s="45">
        <v>1.2555855099999999E-3</v>
      </c>
      <c r="G1135" s="45">
        <v>1.07814992E-3</v>
      </c>
      <c r="H1135" s="45">
        <v>4.8905995800000001E-3</v>
      </c>
    </row>
    <row r="1136" spans="1:8" x14ac:dyDescent="0.35">
      <c r="A1136" s="45" t="s">
        <v>242</v>
      </c>
      <c r="B1136" s="45" t="s">
        <v>8</v>
      </c>
      <c r="C1136" s="45" t="s">
        <v>17</v>
      </c>
      <c r="D1136" s="45">
        <v>1043</v>
      </c>
      <c r="E1136" s="45">
        <v>7.1824506599999999E-3</v>
      </c>
      <c r="F1136" s="45">
        <v>1.2168311000000001E-3</v>
      </c>
      <c r="G1136" s="45">
        <v>1.1136076700000001E-3</v>
      </c>
      <c r="H1136" s="45">
        <v>4.8520114099999999E-3</v>
      </c>
    </row>
    <row r="1137" spans="1:8" x14ac:dyDescent="0.35">
      <c r="A1137" s="45" t="s">
        <v>242</v>
      </c>
      <c r="B1137" s="45" t="s">
        <v>10</v>
      </c>
      <c r="C1137" s="45" t="s">
        <v>17</v>
      </c>
      <c r="D1137" s="45">
        <v>418</v>
      </c>
      <c r="E1137" s="45">
        <v>6.6866026199999999E-3</v>
      </c>
      <c r="F1137" s="45">
        <v>1.01397725E-3</v>
      </c>
      <c r="G1137" s="45">
        <v>1.0121497699999999E-3</v>
      </c>
      <c r="H1137" s="45">
        <v>4.6604751400000002E-3</v>
      </c>
    </row>
    <row r="1138" spans="1:8" x14ac:dyDescent="0.35">
      <c r="A1138" s="45" t="s">
        <v>242</v>
      </c>
      <c r="B1138" s="45" t="s">
        <v>11</v>
      </c>
      <c r="C1138" s="45" t="s">
        <v>17</v>
      </c>
      <c r="D1138" s="45">
        <v>255</v>
      </c>
      <c r="E1138" s="45">
        <v>6.8201250199999997E-3</v>
      </c>
      <c r="F1138" s="45">
        <v>1.19821144E-3</v>
      </c>
      <c r="G1138" s="45">
        <v>1.10384868E-3</v>
      </c>
      <c r="H1138" s="45">
        <v>4.5180643999999997E-3</v>
      </c>
    </row>
    <row r="1139" spans="1:8" x14ac:dyDescent="0.35">
      <c r="A1139" s="45" t="s">
        <v>242</v>
      </c>
      <c r="B1139" s="45" t="s">
        <v>12</v>
      </c>
      <c r="C1139" s="45" t="s">
        <v>17</v>
      </c>
      <c r="D1139" s="45">
        <v>93</v>
      </c>
      <c r="E1139" s="45">
        <v>8.4608968400000008E-3</v>
      </c>
      <c r="F1139" s="45">
        <v>1.5305154900000001E-3</v>
      </c>
      <c r="G1139" s="45">
        <v>1.2158998099999999E-3</v>
      </c>
      <c r="H1139" s="45">
        <v>5.7144810400000003E-3</v>
      </c>
    </row>
    <row r="1140" spans="1:8" x14ac:dyDescent="0.35">
      <c r="A1140" s="45" t="s">
        <v>242</v>
      </c>
      <c r="B1140" s="45" t="s">
        <v>13</v>
      </c>
      <c r="C1140" s="45" t="s">
        <v>17</v>
      </c>
      <c r="D1140" s="45">
        <v>277</v>
      </c>
      <c r="E1140" s="45">
        <v>7.8350211299999997E-3</v>
      </c>
      <c r="F1140" s="45">
        <v>1.4347671E-3</v>
      </c>
      <c r="G1140" s="45">
        <v>1.24135054E-3</v>
      </c>
      <c r="H1140" s="45">
        <v>5.1589030100000002E-3</v>
      </c>
    </row>
    <row r="1141" spans="1:8" x14ac:dyDescent="0.35">
      <c r="A1141" s="45" t="s">
        <v>242</v>
      </c>
      <c r="B1141" s="45" t="s">
        <v>8</v>
      </c>
      <c r="C1141" s="45" t="s">
        <v>18</v>
      </c>
      <c r="D1141" s="45">
        <v>826</v>
      </c>
      <c r="E1141" s="45">
        <v>7.3725588399999997E-3</v>
      </c>
      <c r="F1141" s="45">
        <v>7.9437919999999997E-4</v>
      </c>
      <c r="G1141" s="45">
        <v>1.56531621E-3</v>
      </c>
      <c r="H1141" s="45">
        <v>5.0128629399999996E-3</v>
      </c>
    </row>
    <row r="1142" spans="1:8" x14ac:dyDescent="0.35">
      <c r="A1142" s="45" t="s">
        <v>242</v>
      </c>
      <c r="B1142" s="45" t="s">
        <v>10</v>
      </c>
      <c r="C1142" s="45" t="s">
        <v>18</v>
      </c>
      <c r="D1142" s="45">
        <v>271</v>
      </c>
      <c r="E1142" s="45">
        <v>6.9532422100000001E-3</v>
      </c>
      <c r="F1142" s="45">
        <v>6.4033221999999996E-4</v>
      </c>
      <c r="G1142" s="45">
        <v>1.4441965E-3</v>
      </c>
      <c r="H1142" s="45">
        <v>4.8687130300000001E-3</v>
      </c>
    </row>
    <row r="1143" spans="1:8" x14ac:dyDescent="0.35">
      <c r="A1143" s="45" t="s">
        <v>242</v>
      </c>
      <c r="B1143" s="45" t="s">
        <v>11</v>
      </c>
      <c r="C1143" s="45" t="s">
        <v>18</v>
      </c>
      <c r="D1143" s="45">
        <v>195</v>
      </c>
      <c r="E1143" s="45">
        <v>6.6522433599999998E-3</v>
      </c>
      <c r="F1143" s="45">
        <v>6.9474097999999999E-4</v>
      </c>
      <c r="G1143" s="45">
        <v>1.40212466E-3</v>
      </c>
      <c r="H1143" s="45">
        <v>4.5553772500000001E-3</v>
      </c>
    </row>
    <row r="1144" spans="1:8" x14ac:dyDescent="0.35">
      <c r="A1144" s="45" t="s">
        <v>242</v>
      </c>
      <c r="B1144" s="45" t="s">
        <v>12</v>
      </c>
      <c r="C1144" s="45" t="s">
        <v>18</v>
      </c>
      <c r="D1144" s="45">
        <v>71</v>
      </c>
      <c r="E1144" s="45">
        <v>9.1539512399999995E-3</v>
      </c>
      <c r="F1144" s="45">
        <v>8.0692465999999995E-4</v>
      </c>
      <c r="G1144" s="45">
        <v>1.7455657200000001E-3</v>
      </c>
      <c r="H1144" s="45">
        <v>6.6014603700000002E-3</v>
      </c>
    </row>
    <row r="1145" spans="1:8" x14ac:dyDescent="0.35">
      <c r="A1145" s="45" t="s">
        <v>242</v>
      </c>
      <c r="B1145" s="45" t="s">
        <v>13</v>
      </c>
      <c r="C1145" s="45" t="s">
        <v>18</v>
      </c>
      <c r="D1145" s="45">
        <v>289</v>
      </c>
      <c r="E1145" s="45">
        <v>7.8141417600000006E-3</v>
      </c>
      <c r="F1145" s="45">
        <v>1.00297938E-3</v>
      </c>
      <c r="G1145" s="45">
        <v>1.7447213300000001E-3</v>
      </c>
      <c r="H1145" s="45">
        <v>5.0664405199999998E-3</v>
      </c>
    </row>
    <row r="1146" spans="1:8" x14ac:dyDescent="0.35">
      <c r="A1146" s="45" t="s">
        <v>242</v>
      </c>
      <c r="B1146" s="45" t="s">
        <v>8</v>
      </c>
      <c r="C1146" s="45" t="s">
        <v>19</v>
      </c>
      <c r="D1146" s="45">
        <v>938</v>
      </c>
      <c r="E1146" s="45">
        <v>6.9107954699999998E-3</v>
      </c>
      <c r="F1146" s="45">
        <v>1.2354519600000001E-3</v>
      </c>
      <c r="G1146" s="45">
        <v>1.3519947400000001E-3</v>
      </c>
      <c r="H1146" s="45">
        <v>4.32334829E-3</v>
      </c>
    </row>
    <row r="1147" spans="1:8" x14ac:dyDescent="0.35">
      <c r="A1147" s="45" t="s">
        <v>242</v>
      </c>
      <c r="B1147" s="45" t="s">
        <v>10</v>
      </c>
      <c r="C1147" s="45" t="s">
        <v>19</v>
      </c>
      <c r="D1147" s="45">
        <v>396</v>
      </c>
      <c r="E1147" s="45">
        <v>5.9804933400000003E-3</v>
      </c>
      <c r="F1147" s="45">
        <v>9.6386292000000002E-4</v>
      </c>
      <c r="G1147" s="45">
        <v>1.18499789E-3</v>
      </c>
      <c r="H1147" s="45">
        <v>3.8316320599999999E-3</v>
      </c>
    </row>
    <row r="1148" spans="1:8" x14ac:dyDescent="0.35">
      <c r="A1148" s="45" t="s">
        <v>242</v>
      </c>
      <c r="B1148" s="45" t="s">
        <v>11</v>
      </c>
      <c r="C1148" s="45" t="s">
        <v>19</v>
      </c>
      <c r="D1148" s="45">
        <v>232</v>
      </c>
      <c r="E1148" s="45">
        <v>6.8672171800000003E-3</v>
      </c>
      <c r="F1148" s="45">
        <v>1.3452862999999999E-3</v>
      </c>
      <c r="G1148" s="45">
        <v>1.4313934100000001E-3</v>
      </c>
      <c r="H1148" s="45">
        <v>4.0905369500000002E-3</v>
      </c>
    </row>
    <row r="1149" spans="1:8" x14ac:dyDescent="0.35">
      <c r="A1149" s="45" t="s">
        <v>242</v>
      </c>
      <c r="B1149" s="45" t="s">
        <v>12</v>
      </c>
      <c r="C1149" s="45" t="s">
        <v>19</v>
      </c>
      <c r="D1149" s="45">
        <v>72</v>
      </c>
      <c r="E1149" s="45">
        <v>9.1224598999999993E-3</v>
      </c>
      <c r="F1149" s="45">
        <v>1.6155476099999999E-3</v>
      </c>
      <c r="G1149" s="45">
        <v>1.5477106600000001E-3</v>
      </c>
      <c r="H1149" s="45">
        <v>5.9592011100000003E-3</v>
      </c>
    </row>
    <row r="1150" spans="1:8" x14ac:dyDescent="0.35">
      <c r="A1150" s="45" t="s">
        <v>242</v>
      </c>
      <c r="B1150" s="45" t="s">
        <v>13</v>
      </c>
      <c r="C1150" s="45" t="s">
        <v>19</v>
      </c>
      <c r="D1150" s="45">
        <v>238</v>
      </c>
      <c r="E1150" s="45">
        <v>7.8320978700000005E-3</v>
      </c>
      <c r="F1150" s="45">
        <v>1.46528727E-3</v>
      </c>
      <c r="G1150" s="45">
        <v>1.49324984E-3</v>
      </c>
      <c r="H1150" s="45">
        <v>4.8735602799999996E-3</v>
      </c>
    </row>
    <row r="1151" spans="1:8" x14ac:dyDescent="0.35">
      <c r="A1151" s="45" t="s">
        <v>242</v>
      </c>
      <c r="B1151" s="45" t="s">
        <v>8</v>
      </c>
      <c r="C1151" s="45" t="s">
        <v>20</v>
      </c>
      <c r="D1151" s="45">
        <v>537</v>
      </c>
      <c r="E1151" s="45">
        <v>4.5103754600000004E-3</v>
      </c>
      <c r="F1151" s="45">
        <v>8.1634915999999997E-4</v>
      </c>
      <c r="G1151" s="45">
        <v>5.7749647000000001E-4</v>
      </c>
      <c r="H1151" s="45">
        <v>3.1165293600000001E-3</v>
      </c>
    </row>
    <row r="1152" spans="1:8" x14ac:dyDescent="0.35">
      <c r="A1152" s="45" t="s">
        <v>242</v>
      </c>
      <c r="B1152" s="45" t="s">
        <v>10</v>
      </c>
      <c r="C1152" s="45" t="s">
        <v>20</v>
      </c>
      <c r="D1152" s="45">
        <v>184</v>
      </c>
      <c r="E1152" s="45">
        <v>4.1450908499999998E-3</v>
      </c>
      <c r="F1152" s="45">
        <v>8.1314137999999997E-4</v>
      </c>
      <c r="G1152" s="45">
        <v>4.6164177000000001E-4</v>
      </c>
      <c r="H1152" s="45">
        <v>2.8703072399999998E-3</v>
      </c>
    </row>
    <row r="1153" spans="1:8" x14ac:dyDescent="0.35">
      <c r="A1153" s="45" t="s">
        <v>242</v>
      </c>
      <c r="B1153" s="45" t="s">
        <v>11</v>
      </c>
      <c r="C1153" s="45" t="s">
        <v>20</v>
      </c>
      <c r="D1153" s="45">
        <v>150</v>
      </c>
      <c r="E1153" s="45">
        <v>4.4672836999999996E-3</v>
      </c>
      <c r="F1153" s="45">
        <v>8.2862631000000001E-4</v>
      </c>
      <c r="G1153" s="45">
        <v>5.9807071999999997E-4</v>
      </c>
      <c r="H1153" s="45">
        <v>3.0405861900000002E-3</v>
      </c>
    </row>
    <row r="1154" spans="1:8" x14ac:dyDescent="0.35">
      <c r="A1154" s="45" t="s">
        <v>242</v>
      </c>
      <c r="B1154" s="45" t="s">
        <v>12</v>
      </c>
      <c r="C1154" s="45" t="s">
        <v>20</v>
      </c>
      <c r="D1154" s="45">
        <v>58</v>
      </c>
      <c r="E1154" s="45">
        <v>5.6712960200000001E-3</v>
      </c>
      <c r="F1154" s="45">
        <v>9.6603580000000002E-4</v>
      </c>
      <c r="G1154" s="45">
        <v>7.3315746000000002E-4</v>
      </c>
      <c r="H1154" s="45">
        <v>3.9721022499999998E-3</v>
      </c>
    </row>
    <row r="1155" spans="1:8" x14ac:dyDescent="0.35">
      <c r="A1155" s="45" t="s">
        <v>242</v>
      </c>
      <c r="B1155" s="45" t="s">
        <v>13</v>
      </c>
      <c r="C1155" s="45" t="s">
        <v>20</v>
      </c>
      <c r="D1155" s="45">
        <v>145</v>
      </c>
      <c r="E1155" s="45">
        <v>4.5541185199999999E-3</v>
      </c>
      <c r="F1155" s="45">
        <v>7.4784454999999998E-4</v>
      </c>
      <c r="G1155" s="45">
        <v>6.4096400000000005E-4</v>
      </c>
      <c r="H1155" s="45">
        <v>3.1653094700000001E-3</v>
      </c>
    </row>
    <row r="1156" spans="1:8" x14ac:dyDescent="0.35">
      <c r="A1156" s="45" t="s">
        <v>242</v>
      </c>
      <c r="B1156" s="45" t="s">
        <v>8</v>
      </c>
      <c r="C1156" s="45" t="s">
        <v>21</v>
      </c>
      <c r="D1156" s="45">
        <v>712</v>
      </c>
      <c r="E1156" s="45">
        <v>7.7371382300000001E-3</v>
      </c>
      <c r="F1156" s="45">
        <v>1.19523424E-3</v>
      </c>
      <c r="G1156" s="45">
        <v>1.82088445E-3</v>
      </c>
      <c r="H1156" s="45">
        <v>4.7210190499999997E-3</v>
      </c>
    </row>
    <row r="1157" spans="1:8" x14ac:dyDescent="0.35">
      <c r="A1157" s="45" t="s">
        <v>242</v>
      </c>
      <c r="B1157" s="45" t="s">
        <v>10</v>
      </c>
      <c r="C1157" s="45" t="s">
        <v>21</v>
      </c>
      <c r="D1157" s="45">
        <v>272</v>
      </c>
      <c r="E1157" s="45">
        <v>7.1377993199999998E-3</v>
      </c>
      <c r="F1157" s="45">
        <v>1.0957496900000001E-3</v>
      </c>
      <c r="G1157" s="45">
        <v>1.6307102100000001E-3</v>
      </c>
      <c r="H1157" s="45">
        <v>4.4113389399999996E-3</v>
      </c>
    </row>
    <row r="1158" spans="1:8" x14ac:dyDescent="0.35">
      <c r="A1158" s="45" t="s">
        <v>242</v>
      </c>
      <c r="B1158" s="45" t="s">
        <v>11</v>
      </c>
      <c r="C1158" s="45" t="s">
        <v>21</v>
      </c>
      <c r="D1158" s="45">
        <v>160</v>
      </c>
      <c r="E1158" s="45">
        <v>7.2385703500000001E-3</v>
      </c>
      <c r="F1158" s="45">
        <v>1.1304974699999999E-3</v>
      </c>
      <c r="G1158" s="45">
        <v>1.6652919899999999E-3</v>
      </c>
      <c r="H1158" s="45">
        <v>4.4427804400000003E-3</v>
      </c>
    </row>
    <row r="1159" spans="1:8" x14ac:dyDescent="0.35">
      <c r="A1159" s="45" t="s">
        <v>242</v>
      </c>
      <c r="B1159" s="45" t="s">
        <v>12</v>
      </c>
      <c r="C1159" s="45" t="s">
        <v>21</v>
      </c>
      <c r="D1159" s="45">
        <v>75</v>
      </c>
      <c r="E1159" s="45">
        <v>8.8537034399999992E-3</v>
      </c>
      <c r="F1159" s="45">
        <v>1.4868824500000001E-3</v>
      </c>
      <c r="G1159" s="45">
        <v>1.9962960500000001E-3</v>
      </c>
      <c r="H1159" s="45">
        <v>5.3705243999999999E-3</v>
      </c>
    </row>
    <row r="1160" spans="1:8" x14ac:dyDescent="0.35">
      <c r="A1160" s="45" t="s">
        <v>242</v>
      </c>
      <c r="B1160" s="45" t="s">
        <v>13</v>
      </c>
      <c r="C1160" s="45" t="s">
        <v>21</v>
      </c>
      <c r="D1160" s="45">
        <v>205</v>
      </c>
      <c r="E1160" s="45">
        <v>8.5129853199999994E-3</v>
      </c>
      <c r="F1160" s="45">
        <v>1.2710589499999999E-3</v>
      </c>
      <c r="G1160" s="45">
        <v>2.1304762499999999E-3</v>
      </c>
      <c r="H1160" s="45">
        <v>5.1114496199999998E-3</v>
      </c>
    </row>
    <row r="1161" spans="1:8" x14ac:dyDescent="0.35">
      <c r="A1161" s="45" t="s">
        <v>242</v>
      </c>
      <c r="B1161" s="45" t="s">
        <v>8</v>
      </c>
      <c r="C1161" s="45" t="s">
        <v>22</v>
      </c>
      <c r="D1161" s="45">
        <v>667</v>
      </c>
      <c r="E1161" s="45">
        <v>7.4014726400000001E-3</v>
      </c>
      <c r="F1161" s="45">
        <v>6.6449390000000003E-4</v>
      </c>
      <c r="G1161" s="45">
        <v>1.6256973299999999E-3</v>
      </c>
      <c r="H1161" s="45">
        <v>5.11128092E-3</v>
      </c>
    </row>
    <row r="1162" spans="1:8" x14ac:dyDescent="0.35">
      <c r="A1162" s="45" t="s">
        <v>242</v>
      </c>
      <c r="B1162" s="45" t="s">
        <v>10</v>
      </c>
      <c r="C1162" s="45" t="s">
        <v>22</v>
      </c>
      <c r="D1162" s="45">
        <v>278</v>
      </c>
      <c r="E1162" s="45">
        <v>6.7804087800000003E-3</v>
      </c>
      <c r="F1162" s="45">
        <v>6.1667307000000003E-4</v>
      </c>
      <c r="G1162" s="45">
        <v>1.3420094799999999E-3</v>
      </c>
      <c r="H1162" s="45">
        <v>4.8217257200000004E-3</v>
      </c>
    </row>
    <row r="1163" spans="1:8" x14ac:dyDescent="0.35">
      <c r="A1163" s="45" t="s">
        <v>242</v>
      </c>
      <c r="B1163" s="45" t="s">
        <v>11</v>
      </c>
      <c r="C1163" s="45" t="s">
        <v>22</v>
      </c>
      <c r="D1163" s="45">
        <v>131</v>
      </c>
      <c r="E1163" s="45">
        <v>6.8225188099999999E-3</v>
      </c>
      <c r="F1163" s="45">
        <v>5.5749906999999997E-4</v>
      </c>
      <c r="G1163" s="45">
        <v>1.58414596E-3</v>
      </c>
      <c r="H1163" s="45">
        <v>4.6808733799999997E-3</v>
      </c>
    </row>
    <row r="1164" spans="1:8" x14ac:dyDescent="0.35">
      <c r="A1164" s="45" t="s">
        <v>242</v>
      </c>
      <c r="B1164" s="45" t="s">
        <v>12</v>
      </c>
      <c r="C1164" s="45" t="s">
        <v>22</v>
      </c>
      <c r="D1164" s="45">
        <v>60</v>
      </c>
      <c r="E1164" s="45">
        <v>7.8568670700000006E-3</v>
      </c>
      <c r="F1164" s="45">
        <v>6.9155067999999997E-4</v>
      </c>
      <c r="G1164" s="45">
        <v>1.7781633400000001E-3</v>
      </c>
      <c r="H1164" s="45">
        <v>5.3871525700000004E-3</v>
      </c>
    </row>
    <row r="1165" spans="1:8" x14ac:dyDescent="0.35">
      <c r="A1165" s="45" t="s">
        <v>242</v>
      </c>
      <c r="B1165" s="45" t="s">
        <v>13</v>
      </c>
      <c r="C1165" s="45" t="s">
        <v>22</v>
      </c>
      <c r="D1165" s="45">
        <v>198</v>
      </c>
      <c r="E1165" s="45">
        <v>8.5185182799999998E-3</v>
      </c>
      <c r="F1165" s="45">
        <v>7.9422675000000002E-4</v>
      </c>
      <c r="G1165" s="45">
        <v>2.0052957599999998E-3</v>
      </c>
      <c r="H1165" s="45">
        <v>5.7189952400000001E-3</v>
      </c>
    </row>
    <row r="1166" spans="1:8" x14ac:dyDescent="0.35">
      <c r="A1166" s="45" t="s">
        <v>242</v>
      </c>
      <c r="B1166" s="45" t="s">
        <v>8</v>
      </c>
      <c r="C1166" s="45" t="s">
        <v>23</v>
      </c>
      <c r="D1166" s="45">
        <v>1114</v>
      </c>
      <c r="E1166" s="45">
        <v>6.8532230500000001E-3</v>
      </c>
      <c r="F1166" s="45">
        <v>9.8994672999999991E-4</v>
      </c>
      <c r="G1166" s="45">
        <v>1.8118098799999999E-3</v>
      </c>
      <c r="H1166" s="45">
        <v>4.0514659500000003E-3</v>
      </c>
    </row>
    <row r="1167" spans="1:8" x14ac:dyDescent="0.35">
      <c r="A1167" s="45" t="s">
        <v>242</v>
      </c>
      <c r="B1167" s="45" t="s">
        <v>10</v>
      </c>
      <c r="C1167" s="45" t="s">
        <v>23</v>
      </c>
      <c r="D1167" s="45">
        <v>479</v>
      </c>
      <c r="E1167" s="45">
        <v>6.2065788799999999E-3</v>
      </c>
      <c r="F1167" s="45">
        <v>8.4336074E-4</v>
      </c>
      <c r="G1167" s="45">
        <v>1.70771936E-3</v>
      </c>
      <c r="H1167" s="45">
        <v>3.6554983000000002E-3</v>
      </c>
    </row>
    <row r="1168" spans="1:8" x14ac:dyDescent="0.35">
      <c r="A1168" s="45" t="s">
        <v>242</v>
      </c>
      <c r="B1168" s="45" t="s">
        <v>11</v>
      </c>
      <c r="C1168" s="45" t="s">
        <v>23</v>
      </c>
      <c r="D1168" s="45">
        <v>248</v>
      </c>
      <c r="E1168" s="45">
        <v>6.8753264300000002E-3</v>
      </c>
      <c r="F1168" s="45">
        <v>9.5593426000000002E-4</v>
      </c>
      <c r="G1168" s="45">
        <v>1.89595444E-3</v>
      </c>
      <c r="H1168" s="45">
        <v>4.0234372600000002E-3</v>
      </c>
    </row>
    <row r="1169" spans="1:8" x14ac:dyDescent="0.35">
      <c r="A1169" s="45" t="s">
        <v>242</v>
      </c>
      <c r="B1169" s="45" t="s">
        <v>12</v>
      </c>
      <c r="C1169" s="45" t="s">
        <v>23</v>
      </c>
      <c r="D1169" s="45">
        <v>108</v>
      </c>
      <c r="E1169" s="45">
        <v>8.2005527400000004E-3</v>
      </c>
      <c r="F1169" s="45">
        <v>1.51298844E-3</v>
      </c>
      <c r="G1169" s="45">
        <v>2.09940814E-3</v>
      </c>
      <c r="H1169" s="45">
        <v>4.5881556100000002E-3</v>
      </c>
    </row>
    <row r="1170" spans="1:8" x14ac:dyDescent="0.35">
      <c r="A1170" s="45" t="s">
        <v>242</v>
      </c>
      <c r="B1170" s="45" t="s">
        <v>13</v>
      </c>
      <c r="C1170" s="45" t="s">
        <v>23</v>
      </c>
      <c r="D1170" s="45">
        <v>279</v>
      </c>
      <c r="E1170" s="45">
        <v>7.42221701E-3</v>
      </c>
      <c r="F1170" s="45">
        <v>1.06937783E-3</v>
      </c>
      <c r="G1170" s="45">
        <v>1.8043937500000001E-3</v>
      </c>
      <c r="H1170" s="45">
        <v>4.5484449300000002E-3</v>
      </c>
    </row>
    <row r="1171" spans="1:8" x14ac:dyDescent="0.35">
      <c r="A1171" s="45" t="s">
        <v>242</v>
      </c>
      <c r="B1171" s="45" t="s">
        <v>8</v>
      </c>
      <c r="C1171" s="45" t="s">
        <v>24</v>
      </c>
      <c r="D1171" s="45">
        <v>2099</v>
      </c>
      <c r="E1171" s="45">
        <v>7.1473130700000003E-3</v>
      </c>
      <c r="F1171" s="45">
        <v>1.1621768500000001E-3</v>
      </c>
      <c r="G1171" s="45">
        <v>1.7006001299999999E-3</v>
      </c>
      <c r="H1171" s="45">
        <v>4.2845356000000001E-3</v>
      </c>
    </row>
    <row r="1172" spans="1:8" x14ac:dyDescent="0.35">
      <c r="A1172" s="45" t="s">
        <v>242</v>
      </c>
      <c r="B1172" s="45" t="s">
        <v>10</v>
      </c>
      <c r="C1172" s="45" t="s">
        <v>24</v>
      </c>
      <c r="D1172" s="45">
        <v>942</v>
      </c>
      <c r="E1172" s="45">
        <v>6.3533677899999998E-3</v>
      </c>
      <c r="F1172" s="45">
        <v>1.10845695E-3</v>
      </c>
      <c r="G1172" s="45">
        <v>1.52804783E-3</v>
      </c>
      <c r="H1172" s="45">
        <v>3.7168625100000002E-3</v>
      </c>
    </row>
    <row r="1173" spans="1:8" x14ac:dyDescent="0.35">
      <c r="A1173" s="45" t="s">
        <v>242</v>
      </c>
      <c r="B1173" s="45" t="s">
        <v>11</v>
      </c>
      <c r="C1173" s="45" t="s">
        <v>24</v>
      </c>
      <c r="D1173" s="45">
        <v>458</v>
      </c>
      <c r="E1173" s="45">
        <v>6.9512168099999999E-3</v>
      </c>
      <c r="F1173" s="45">
        <v>1.1385045300000001E-3</v>
      </c>
      <c r="G1173" s="45">
        <v>1.63217164E-3</v>
      </c>
      <c r="H1173" s="45">
        <v>4.1805401600000002E-3</v>
      </c>
    </row>
    <row r="1174" spans="1:8" x14ac:dyDescent="0.35">
      <c r="A1174" s="45" t="s">
        <v>242</v>
      </c>
      <c r="B1174" s="45" t="s">
        <v>12</v>
      </c>
      <c r="C1174" s="45" t="s">
        <v>24</v>
      </c>
      <c r="D1174" s="45">
        <v>99</v>
      </c>
      <c r="E1174" s="45">
        <v>8.1998220699999996E-3</v>
      </c>
      <c r="F1174" s="45">
        <v>1.3401372900000001E-3</v>
      </c>
      <c r="G1174" s="45">
        <v>2.0730450500000002E-3</v>
      </c>
      <c r="H1174" s="45">
        <v>4.7866393300000001E-3</v>
      </c>
    </row>
    <row r="1175" spans="1:8" x14ac:dyDescent="0.35">
      <c r="A1175" s="45" t="s">
        <v>242</v>
      </c>
      <c r="B1175" s="45" t="s">
        <v>13</v>
      </c>
      <c r="C1175" s="45" t="s">
        <v>24</v>
      </c>
      <c r="D1175" s="45">
        <v>600</v>
      </c>
      <c r="E1175" s="45">
        <v>8.3698299899999992E-3</v>
      </c>
      <c r="F1175" s="45">
        <v>1.2352235100000001E-3</v>
      </c>
      <c r="G1175" s="45">
        <v>1.96228756E-3</v>
      </c>
      <c r="H1175" s="45">
        <v>5.1723184300000004E-3</v>
      </c>
    </row>
    <row r="1176" spans="1:8" x14ac:dyDescent="0.35">
      <c r="A1176" s="45" t="s">
        <v>242</v>
      </c>
      <c r="B1176" s="45" t="s">
        <v>8</v>
      </c>
      <c r="C1176" s="45" t="s">
        <v>25</v>
      </c>
      <c r="D1176" s="45">
        <v>1689</v>
      </c>
      <c r="E1176" s="45">
        <v>7.2268269500000001E-3</v>
      </c>
      <c r="F1176" s="45">
        <v>1.0924580499999999E-3</v>
      </c>
      <c r="G1176" s="45">
        <v>1.79951816E-3</v>
      </c>
      <c r="H1176" s="45">
        <v>4.3348502600000002E-3</v>
      </c>
    </row>
    <row r="1177" spans="1:8" x14ac:dyDescent="0.35">
      <c r="A1177" s="45" t="s">
        <v>242</v>
      </c>
      <c r="B1177" s="45" t="s">
        <v>10</v>
      </c>
      <c r="C1177" s="45" t="s">
        <v>25</v>
      </c>
      <c r="D1177" s="45">
        <v>748</v>
      </c>
      <c r="E1177" s="45">
        <v>6.3155913500000001E-3</v>
      </c>
      <c r="F1177" s="45">
        <v>8.7591579999999995E-4</v>
      </c>
      <c r="G1177" s="45">
        <v>1.58171767E-3</v>
      </c>
      <c r="H1177" s="45">
        <v>3.8579573900000001E-3</v>
      </c>
    </row>
    <row r="1178" spans="1:8" x14ac:dyDescent="0.35">
      <c r="A1178" s="45" t="s">
        <v>242</v>
      </c>
      <c r="B1178" s="45" t="s">
        <v>11</v>
      </c>
      <c r="C1178" s="45" t="s">
        <v>25</v>
      </c>
      <c r="D1178" s="45">
        <v>395</v>
      </c>
      <c r="E1178" s="45">
        <v>6.9100736000000003E-3</v>
      </c>
      <c r="F1178" s="45">
        <v>1.07937741E-3</v>
      </c>
      <c r="G1178" s="45">
        <v>1.7200536900000001E-3</v>
      </c>
      <c r="H1178" s="45">
        <v>4.11064206E-3</v>
      </c>
    </row>
    <row r="1179" spans="1:8" x14ac:dyDescent="0.35">
      <c r="A1179" s="45" t="s">
        <v>242</v>
      </c>
      <c r="B1179" s="45" t="s">
        <v>12</v>
      </c>
      <c r="C1179" s="45" t="s">
        <v>25</v>
      </c>
      <c r="D1179" s="45">
        <v>145</v>
      </c>
      <c r="E1179" s="45">
        <v>9.8703701199999994E-3</v>
      </c>
      <c r="F1179" s="45">
        <v>1.6178158700000001E-3</v>
      </c>
      <c r="G1179" s="45">
        <v>2.11494229E-3</v>
      </c>
      <c r="H1179" s="45">
        <v>6.1376115299999999E-3</v>
      </c>
    </row>
    <row r="1180" spans="1:8" x14ac:dyDescent="0.35">
      <c r="A1180" s="45" t="s">
        <v>242</v>
      </c>
      <c r="B1180" s="45" t="s">
        <v>13</v>
      </c>
      <c r="C1180" s="45" t="s">
        <v>25</v>
      </c>
      <c r="D1180" s="45">
        <v>401</v>
      </c>
      <c r="E1180" s="45">
        <v>8.2827073400000006E-3</v>
      </c>
      <c r="F1180" s="45">
        <v>1.31929989E-3</v>
      </c>
      <c r="G1180" s="45">
        <v>2.1700087600000002E-3</v>
      </c>
      <c r="H1180" s="45">
        <v>4.79339821E-3</v>
      </c>
    </row>
    <row r="1181" spans="1:8" x14ac:dyDescent="0.35">
      <c r="A1181" s="45" t="s">
        <v>242</v>
      </c>
      <c r="B1181" s="45" t="s">
        <v>8</v>
      </c>
      <c r="C1181" s="45" t="s">
        <v>26</v>
      </c>
      <c r="D1181" s="45">
        <v>826</v>
      </c>
      <c r="E1181" s="45">
        <v>6.2843856899999998E-3</v>
      </c>
      <c r="F1181" s="45">
        <v>9.4561281999999995E-4</v>
      </c>
      <c r="G1181" s="45">
        <v>1.3109247900000001E-3</v>
      </c>
      <c r="H1181" s="45">
        <v>4.0278476000000004E-3</v>
      </c>
    </row>
    <row r="1182" spans="1:8" x14ac:dyDescent="0.35">
      <c r="A1182" s="45" t="s">
        <v>242</v>
      </c>
      <c r="B1182" s="45" t="s">
        <v>10</v>
      </c>
      <c r="C1182" s="45" t="s">
        <v>26</v>
      </c>
      <c r="D1182" s="45">
        <v>286</v>
      </c>
      <c r="E1182" s="45">
        <v>5.57514221E-3</v>
      </c>
      <c r="F1182" s="45">
        <v>7.1597361000000001E-4</v>
      </c>
      <c r="G1182" s="45">
        <v>1.2109878400000001E-3</v>
      </c>
      <c r="H1182" s="45">
        <v>3.6481802800000002E-3</v>
      </c>
    </row>
    <row r="1183" spans="1:8" x14ac:dyDescent="0.35">
      <c r="A1183" s="45" t="s">
        <v>242</v>
      </c>
      <c r="B1183" s="45" t="s">
        <v>11</v>
      </c>
      <c r="C1183" s="45" t="s">
        <v>26</v>
      </c>
      <c r="D1183" s="45">
        <v>222</v>
      </c>
      <c r="E1183" s="45">
        <v>6.0132004499999997E-3</v>
      </c>
      <c r="F1183" s="45">
        <v>8.7008859999999997E-4</v>
      </c>
      <c r="G1183" s="45">
        <v>1.2643370499999999E-3</v>
      </c>
      <c r="H1183" s="45">
        <v>3.87877437E-3</v>
      </c>
    </row>
    <row r="1184" spans="1:8" x14ac:dyDescent="0.35">
      <c r="A1184" s="45" t="s">
        <v>242</v>
      </c>
      <c r="B1184" s="45" t="s">
        <v>12</v>
      </c>
      <c r="C1184" s="45" t="s">
        <v>26</v>
      </c>
      <c r="D1184" s="45">
        <v>75</v>
      </c>
      <c r="E1184" s="45">
        <v>8.48857999E-3</v>
      </c>
      <c r="F1184" s="45">
        <v>1.5783948099999999E-3</v>
      </c>
      <c r="G1184" s="45">
        <v>1.5492281300000001E-3</v>
      </c>
      <c r="H1184" s="45">
        <v>5.3609565499999996E-3</v>
      </c>
    </row>
    <row r="1185" spans="1:8" x14ac:dyDescent="0.35">
      <c r="A1185" s="45" t="s">
        <v>242</v>
      </c>
      <c r="B1185" s="45" t="s">
        <v>13</v>
      </c>
      <c r="C1185" s="45" t="s">
        <v>26</v>
      </c>
      <c r="D1185" s="45">
        <v>243</v>
      </c>
      <c r="E1185" s="45">
        <v>6.6865757499999998E-3</v>
      </c>
      <c r="F1185" s="45">
        <v>1.0895821400000001E-3</v>
      </c>
      <c r="G1185" s="45">
        <v>1.3975572899999999E-3</v>
      </c>
      <c r="H1185" s="45">
        <v>4.1994358199999998E-3</v>
      </c>
    </row>
    <row r="1186" spans="1:8" x14ac:dyDescent="0.35">
      <c r="A1186" s="45" t="s">
        <v>242</v>
      </c>
      <c r="B1186" s="45" t="s">
        <v>8</v>
      </c>
      <c r="C1186" s="45" t="s">
        <v>27</v>
      </c>
      <c r="D1186" s="45">
        <v>1122</v>
      </c>
      <c r="E1186" s="45">
        <v>5.5464569800000004E-3</v>
      </c>
      <c r="F1186" s="45">
        <v>4.5631949E-4</v>
      </c>
      <c r="G1186" s="45">
        <v>1.40300036E-3</v>
      </c>
      <c r="H1186" s="45">
        <v>3.6871366500000002E-3</v>
      </c>
    </row>
    <row r="1187" spans="1:8" x14ac:dyDescent="0.35">
      <c r="A1187" s="45" t="s">
        <v>242</v>
      </c>
      <c r="B1187" s="45" t="s">
        <v>10</v>
      </c>
      <c r="C1187" s="45" t="s">
        <v>27</v>
      </c>
      <c r="D1187" s="45">
        <v>584</v>
      </c>
      <c r="E1187" s="45">
        <v>5.2315208799999999E-3</v>
      </c>
      <c r="F1187" s="45">
        <v>4.2524788000000002E-4</v>
      </c>
      <c r="G1187" s="45">
        <v>1.3019245500000001E-3</v>
      </c>
      <c r="H1187" s="45">
        <v>3.5043479700000001E-3</v>
      </c>
    </row>
    <row r="1188" spans="1:8" x14ac:dyDescent="0.35">
      <c r="A1188" s="45" t="s">
        <v>242</v>
      </c>
      <c r="B1188" s="45" t="s">
        <v>11</v>
      </c>
      <c r="C1188" s="45" t="s">
        <v>27</v>
      </c>
      <c r="D1188" s="45">
        <v>243</v>
      </c>
      <c r="E1188" s="45">
        <v>5.4335274199999997E-3</v>
      </c>
      <c r="F1188" s="45">
        <v>4.7577517999999999E-4</v>
      </c>
      <c r="G1188" s="45">
        <v>1.4107031700000001E-3</v>
      </c>
      <c r="H1188" s="45">
        <v>3.5470485999999999E-3</v>
      </c>
    </row>
    <row r="1189" spans="1:8" x14ac:dyDescent="0.35">
      <c r="A1189" s="45" t="s">
        <v>242</v>
      </c>
      <c r="B1189" s="45" t="s">
        <v>12</v>
      </c>
      <c r="C1189" s="45" t="s">
        <v>27</v>
      </c>
      <c r="D1189" s="45">
        <v>80</v>
      </c>
      <c r="E1189" s="45">
        <v>6.4537034499999998E-3</v>
      </c>
      <c r="F1189" s="45">
        <v>6.0040484999999998E-4</v>
      </c>
      <c r="G1189" s="45">
        <v>1.56741874E-3</v>
      </c>
      <c r="H1189" s="45">
        <v>4.2858794000000004E-3</v>
      </c>
    </row>
    <row r="1190" spans="1:8" x14ac:dyDescent="0.35">
      <c r="A1190" s="45" t="s">
        <v>242</v>
      </c>
      <c r="B1190" s="45" t="s">
        <v>13</v>
      </c>
      <c r="C1190" s="45" t="s">
        <v>27</v>
      </c>
      <c r="D1190" s="45">
        <v>215</v>
      </c>
      <c r="E1190" s="45">
        <v>6.1919678800000004E-3</v>
      </c>
      <c r="F1190" s="45">
        <v>4.6511604999999997E-4</v>
      </c>
      <c r="G1190" s="45">
        <v>1.60766556E-3</v>
      </c>
      <c r="H1190" s="45">
        <v>4.1191858000000003E-3</v>
      </c>
    </row>
    <row r="1191" spans="1:8" x14ac:dyDescent="0.35">
      <c r="A1191" s="45" t="s">
        <v>242</v>
      </c>
      <c r="B1191" s="45" t="s">
        <v>8</v>
      </c>
      <c r="C1191" s="45" t="s">
        <v>28</v>
      </c>
      <c r="D1191" s="45">
        <v>1966</v>
      </c>
      <c r="E1191" s="45">
        <v>6.5317690099999997E-3</v>
      </c>
      <c r="F1191" s="45">
        <v>8.8537521000000001E-4</v>
      </c>
      <c r="G1191" s="45">
        <v>1.91869396E-3</v>
      </c>
      <c r="H1191" s="45">
        <v>3.7276993699999999E-3</v>
      </c>
    </row>
    <row r="1192" spans="1:8" x14ac:dyDescent="0.35">
      <c r="A1192" s="45" t="s">
        <v>242</v>
      </c>
      <c r="B1192" s="45" t="s">
        <v>10</v>
      </c>
      <c r="C1192" s="45" t="s">
        <v>28</v>
      </c>
      <c r="D1192" s="45">
        <v>835</v>
      </c>
      <c r="E1192" s="45">
        <v>5.8132759900000001E-3</v>
      </c>
      <c r="F1192" s="45">
        <v>7.2733675000000002E-4</v>
      </c>
      <c r="G1192" s="45">
        <v>1.74205732E-3</v>
      </c>
      <c r="H1192" s="45">
        <v>3.3438814499999999E-3</v>
      </c>
    </row>
    <row r="1193" spans="1:8" x14ac:dyDescent="0.35">
      <c r="A1193" s="45" t="s">
        <v>242</v>
      </c>
      <c r="B1193" s="45" t="s">
        <v>11</v>
      </c>
      <c r="C1193" s="45" t="s">
        <v>28</v>
      </c>
      <c r="D1193" s="45">
        <v>377</v>
      </c>
      <c r="E1193" s="45">
        <v>6.3128435899999997E-3</v>
      </c>
      <c r="F1193" s="45">
        <v>9.7007294000000003E-4</v>
      </c>
      <c r="G1193" s="45">
        <v>1.93465075E-3</v>
      </c>
      <c r="H1193" s="45">
        <v>3.4081194299999998E-3</v>
      </c>
    </row>
    <row r="1194" spans="1:8" x14ac:dyDescent="0.35">
      <c r="A1194" s="45" t="s">
        <v>242</v>
      </c>
      <c r="B1194" s="45" t="s">
        <v>12</v>
      </c>
      <c r="C1194" s="45" t="s">
        <v>28</v>
      </c>
      <c r="D1194" s="45">
        <v>227</v>
      </c>
      <c r="E1194" s="45">
        <v>7.9716815100000001E-3</v>
      </c>
      <c r="F1194" s="45">
        <v>1.0521697699999999E-3</v>
      </c>
      <c r="G1194" s="45">
        <v>2.3050760599999998E-3</v>
      </c>
      <c r="H1194" s="45">
        <v>4.6144352599999999E-3</v>
      </c>
    </row>
    <row r="1195" spans="1:8" x14ac:dyDescent="0.35">
      <c r="A1195" s="45" t="s">
        <v>242</v>
      </c>
      <c r="B1195" s="45" t="s">
        <v>13</v>
      </c>
      <c r="C1195" s="45" t="s">
        <v>28</v>
      </c>
      <c r="D1195" s="45">
        <v>527</v>
      </c>
      <c r="E1195" s="45">
        <v>7.2065629500000002E-3</v>
      </c>
      <c r="F1195" s="45">
        <v>1.0033424000000001E-3</v>
      </c>
      <c r="G1195" s="45">
        <v>2.0207188899999998E-3</v>
      </c>
      <c r="H1195" s="45">
        <v>4.1825011700000001E-3</v>
      </c>
    </row>
    <row r="1196" spans="1:8" x14ac:dyDescent="0.35">
      <c r="A1196" s="45" t="s">
        <v>242</v>
      </c>
      <c r="B1196" s="45" t="s">
        <v>8</v>
      </c>
      <c r="C1196" s="45" t="s">
        <v>29</v>
      </c>
      <c r="D1196" s="45">
        <v>747</v>
      </c>
      <c r="E1196" s="45">
        <v>6.9144631600000003E-3</v>
      </c>
      <c r="F1196" s="45">
        <v>1.1733970399999999E-3</v>
      </c>
      <c r="G1196" s="45">
        <v>1.65822215E-3</v>
      </c>
      <c r="H1196" s="45">
        <v>4.0828434799999999E-3</v>
      </c>
    </row>
    <row r="1197" spans="1:8" x14ac:dyDescent="0.35">
      <c r="A1197" s="45" t="s">
        <v>242</v>
      </c>
      <c r="B1197" s="45" t="s">
        <v>10</v>
      </c>
      <c r="C1197" s="45" t="s">
        <v>29</v>
      </c>
      <c r="D1197" s="45">
        <v>339</v>
      </c>
      <c r="E1197" s="45">
        <v>6.5185592400000001E-3</v>
      </c>
      <c r="F1197" s="45">
        <v>1.07830058E-3</v>
      </c>
      <c r="G1197" s="45">
        <v>1.63013468E-3</v>
      </c>
      <c r="H1197" s="45">
        <v>3.8101234900000001E-3</v>
      </c>
    </row>
    <row r="1198" spans="1:8" x14ac:dyDescent="0.35">
      <c r="A1198" s="45" t="s">
        <v>242</v>
      </c>
      <c r="B1198" s="45" t="s">
        <v>11</v>
      </c>
      <c r="C1198" s="45" t="s">
        <v>29</v>
      </c>
      <c r="D1198" s="45">
        <v>173</v>
      </c>
      <c r="E1198" s="45">
        <v>6.8812885599999997E-3</v>
      </c>
      <c r="F1198" s="45">
        <v>1.2774296399999999E-3</v>
      </c>
      <c r="G1198" s="45">
        <v>1.7192515200000001E-3</v>
      </c>
      <c r="H1198" s="45">
        <v>3.88460689E-3</v>
      </c>
    </row>
    <row r="1199" spans="1:8" x14ac:dyDescent="0.35">
      <c r="A1199" s="45" t="s">
        <v>242</v>
      </c>
      <c r="B1199" s="45" t="s">
        <v>12</v>
      </c>
      <c r="C1199" s="45" t="s">
        <v>29</v>
      </c>
      <c r="D1199" s="45">
        <v>48</v>
      </c>
      <c r="E1199" s="45">
        <v>7.1908755299999998E-3</v>
      </c>
      <c r="F1199" s="45">
        <v>1.1349824E-3</v>
      </c>
      <c r="G1199" s="45">
        <v>1.70597006E-3</v>
      </c>
      <c r="H1199" s="45">
        <v>4.3499225900000002E-3</v>
      </c>
    </row>
    <row r="1200" spans="1:8" x14ac:dyDescent="0.35">
      <c r="A1200" s="45" t="s">
        <v>242</v>
      </c>
      <c r="B1200" s="45" t="s">
        <v>13</v>
      </c>
      <c r="C1200" s="45" t="s">
        <v>29</v>
      </c>
      <c r="D1200" s="45">
        <v>187</v>
      </c>
      <c r="E1200" s="45">
        <v>7.5919115100000004E-3</v>
      </c>
      <c r="F1200" s="45">
        <v>1.25940753E-3</v>
      </c>
      <c r="G1200" s="45">
        <v>1.6404236E-3</v>
      </c>
      <c r="H1200" s="45">
        <v>4.69207988E-3</v>
      </c>
    </row>
    <row r="1201" spans="1:8" x14ac:dyDescent="0.35">
      <c r="A1201" s="45" t="s">
        <v>242</v>
      </c>
      <c r="B1201" s="45" t="s">
        <v>8</v>
      </c>
      <c r="C1201" s="45" t="s">
        <v>30</v>
      </c>
      <c r="D1201" s="45">
        <v>10241</v>
      </c>
      <c r="E1201" s="45">
        <v>4.7567170400000004E-3</v>
      </c>
      <c r="F1201" s="45">
        <v>9.6630779999999996E-4</v>
      </c>
      <c r="G1201" s="45">
        <v>7.4594267000000001E-4</v>
      </c>
      <c r="H1201" s="45">
        <v>3.0444660800000001E-3</v>
      </c>
    </row>
    <row r="1202" spans="1:8" x14ac:dyDescent="0.35">
      <c r="A1202" s="45" t="s">
        <v>242</v>
      </c>
      <c r="B1202" s="45" t="s">
        <v>10</v>
      </c>
      <c r="C1202" s="45" t="s">
        <v>30</v>
      </c>
      <c r="D1202" s="45">
        <v>5769</v>
      </c>
      <c r="E1202" s="45">
        <v>4.6058552900000004E-3</v>
      </c>
      <c r="F1202" s="45">
        <v>9.1692965000000003E-4</v>
      </c>
      <c r="G1202" s="45">
        <v>7.1361796000000001E-4</v>
      </c>
      <c r="H1202" s="45">
        <v>2.9753072E-3</v>
      </c>
    </row>
    <row r="1203" spans="1:8" x14ac:dyDescent="0.35">
      <c r="A1203" s="45" t="s">
        <v>242</v>
      </c>
      <c r="B1203" s="45" t="s">
        <v>11</v>
      </c>
      <c r="C1203" s="45" t="s">
        <v>30</v>
      </c>
      <c r="D1203" s="45">
        <v>2470</v>
      </c>
      <c r="E1203" s="45">
        <v>4.6515920200000003E-3</v>
      </c>
      <c r="F1203" s="45">
        <v>1.01415105E-3</v>
      </c>
      <c r="G1203" s="45">
        <v>7.3238562000000002E-4</v>
      </c>
      <c r="H1203" s="45">
        <v>2.9050548599999998E-3</v>
      </c>
    </row>
    <row r="1204" spans="1:8" x14ac:dyDescent="0.35">
      <c r="A1204" s="45" t="s">
        <v>242</v>
      </c>
      <c r="B1204" s="45" t="s">
        <v>12</v>
      </c>
      <c r="C1204" s="45" t="s">
        <v>30</v>
      </c>
      <c r="D1204" s="45">
        <v>485</v>
      </c>
      <c r="E1204" s="45">
        <v>5.3569585299999998E-3</v>
      </c>
      <c r="F1204" s="45">
        <v>1.1434944E-3</v>
      </c>
      <c r="G1204" s="45">
        <v>7.7617864000000003E-4</v>
      </c>
      <c r="H1204" s="45">
        <v>3.4372849800000001E-3</v>
      </c>
    </row>
    <row r="1205" spans="1:8" x14ac:dyDescent="0.35">
      <c r="A1205" s="45" t="s">
        <v>242</v>
      </c>
      <c r="B1205" s="45" t="s">
        <v>13</v>
      </c>
      <c r="C1205" s="45" t="s">
        <v>30</v>
      </c>
      <c r="D1205" s="45">
        <v>1517</v>
      </c>
      <c r="E1205" s="45">
        <v>5.3096920600000002E-3</v>
      </c>
      <c r="F1205" s="45">
        <v>1.01954064E-3</v>
      </c>
      <c r="G1205" s="45">
        <v>8.8127737999999997E-4</v>
      </c>
      <c r="H1205" s="45">
        <v>3.4088735700000001E-3</v>
      </c>
    </row>
    <row r="1206" spans="1:8" x14ac:dyDescent="0.35">
      <c r="A1206" s="45" t="s">
        <v>242</v>
      </c>
      <c r="B1206" s="45" t="s">
        <v>8</v>
      </c>
      <c r="C1206" s="45" t="s">
        <v>31</v>
      </c>
      <c r="D1206" s="45">
        <v>4302</v>
      </c>
      <c r="E1206" s="45">
        <v>5.1589051800000002E-3</v>
      </c>
      <c r="F1206" s="45">
        <v>1.14749307E-3</v>
      </c>
      <c r="G1206" s="45">
        <v>7.3072955000000003E-4</v>
      </c>
      <c r="H1206" s="45">
        <v>3.2806820900000001E-3</v>
      </c>
    </row>
    <row r="1207" spans="1:8" x14ac:dyDescent="0.35">
      <c r="A1207" s="45" t="s">
        <v>242</v>
      </c>
      <c r="B1207" s="45" t="s">
        <v>10</v>
      </c>
      <c r="C1207" s="45" t="s">
        <v>31</v>
      </c>
      <c r="D1207" s="45">
        <v>2229</v>
      </c>
      <c r="E1207" s="45">
        <v>4.8220996499999998E-3</v>
      </c>
      <c r="F1207" s="45">
        <v>1.02252169E-3</v>
      </c>
      <c r="G1207" s="45">
        <v>6.5806038999999998E-4</v>
      </c>
      <c r="H1207" s="45">
        <v>3.14151709E-3</v>
      </c>
    </row>
    <row r="1208" spans="1:8" x14ac:dyDescent="0.35">
      <c r="A1208" s="45" t="s">
        <v>242</v>
      </c>
      <c r="B1208" s="45" t="s">
        <v>11</v>
      </c>
      <c r="C1208" s="45" t="s">
        <v>31</v>
      </c>
      <c r="D1208" s="45">
        <v>984</v>
      </c>
      <c r="E1208" s="45">
        <v>5.2059335999999996E-3</v>
      </c>
      <c r="F1208" s="45">
        <v>1.26062109E-3</v>
      </c>
      <c r="G1208" s="45">
        <v>7.4096399000000003E-4</v>
      </c>
      <c r="H1208" s="45">
        <v>3.2043480399999999E-3</v>
      </c>
    </row>
    <row r="1209" spans="1:8" x14ac:dyDescent="0.35">
      <c r="A1209" s="45" t="s">
        <v>242</v>
      </c>
      <c r="B1209" s="45" t="s">
        <v>12</v>
      </c>
      <c r="C1209" s="45" t="s">
        <v>31</v>
      </c>
      <c r="D1209" s="45">
        <v>298</v>
      </c>
      <c r="E1209" s="45">
        <v>5.9869808700000002E-3</v>
      </c>
      <c r="F1209" s="45">
        <v>1.49390978E-3</v>
      </c>
      <c r="G1209" s="45">
        <v>8.4238263E-4</v>
      </c>
      <c r="H1209" s="45">
        <v>3.6506879900000001E-3</v>
      </c>
    </row>
    <row r="1210" spans="1:8" x14ac:dyDescent="0.35">
      <c r="A1210" s="45" t="s">
        <v>242</v>
      </c>
      <c r="B1210" s="45" t="s">
        <v>13</v>
      </c>
      <c r="C1210" s="45" t="s">
        <v>31</v>
      </c>
      <c r="D1210" s="45">
        <v>791</v>
      </c>
      <c r="E1210" s="45">
        <v>5.7375360400000004E-3</v>
      </c>
      <c r="F1210" s="45">
        <v>1.2284172700000001E-3</v>
      </c>
      <c r="G1210" s="45">
        <v>8.8071217000000005E-4</v>
      </c>
      <c r="H1210" s="45">
        <v>3.6284061300000002E-3</v>
      </c>
    </row>
    <row r="1211" spans="1:8" x14ac:dyDescent="0.35">
      <c r="A1211" s="45" t="s">
        <v>242</v>
      </c>
      <c r="B1211" s="45" t="s">
        <v>8</v>
      </c>
      <c r="C1211" s="45" t="s">
        <v>159</v>
      </c>
      <c r="D1211" s="45">
        <v>2016</v>
      </c>
      <c r="E1211" s="45">
        <v>6.3341988500000002E-3</v>
      </c>
      <c r="F1211" s="45">
        <v>1.1907400400000001E-3</v>
      </c>
      <c r="G1211" s="45">
        <v>1.2718676399999999E-3</v>
      </c>
      <c r="H1211" s="45">
        <v>3.8715906800000002E-3</v>
      </c>
    </row>
    <row r="1212" spans="1:8" x14ac:dyDescent="0.35">
      <c r="A1212" s="45" t="s">
        <v>242</v>
      </c>
      <c r="B1212" s="45" t="s">
        <v>10</v>
      </c>
      <c r="C1212" s="45" t="s">
        <v>159</v>
      </c>
      <c r="D1212" s="45">
        <v>904</v>
      </c>
      <c r="E1212" s="45">
        <v>5.5609198500000002E-3</v>
      </c>
      <c r="F1212" s="45">
        <v>1.01193745E-3</v>
      </c>
      <c r="G1212" s="45">
        <v>1.13556495E-3</v>
      </c>
      <c r="H1212" s="45">
        <v>3.4134169699999999E-3</v>
      </c>
    </row>
    <row r="1213" spans="1:8" x14ac:dyDescent="0.35">
      <c r="A1213" s="45" t="s">
        <v>242</v>
      </c>
      <c r="B1213" s="45" t="s">
        <v>11</v>
      </c>
      <c r="C1213" s="45" t="s">
        <v>159</v>
      </c>
      <c r="D1213" s="45">
        <v>412</v>
      </c>
      <c r="E1213" s="45">
        <v>5.9584566799999999E-3</v>
      </c>
      <c r="F1213" s="45">
        <v>1.2336218700000001E-3</v>
      </c>
      <c r="G1213" s="45">
        <v>1.2510391799999999E-3</v>
      </c>
      <c r="H1213" s="45">
        <v>3.4737951499999998E-3</v>
      </c>
    </row>
    <row r="1214" spans="1:8" x14ac:dyDescent="0.35">
      <c r="A1214" s="45" t="s">
        <v>242</v>
      </c>
      <c r="B1214" s="45" t="s">
        <v>12</v>
      </c>
      <c r="C1214" s="45" t="s">
        <v>159</v>
      </c>
      <c r="D1214" s="45">
        <v>213</v>
      </c>
      <c r="E1214" s="45">
        <v>8.8853023199999999E-3</v>
      </c>
      <c r="F1214" s="45">
        <v>1.6910643500000001E-3</v>
      </c>
      <c r="G1214" s="45">
        <v>1.4472480599999999E-3</v>
      </c>
      <c r="H1214" s="45">
        <v>5.7469894100000002E-3</v>
      </c>
    </row>
    <row r="1215" spans="1:8" x14ac:dyDescent="0.35">
      <c r="A1215" s="45" t="s">
        <v>242</v>
      </c>
      <c r="B1215" s="45" t="s">
        <v>13</v>
      </c>
      <c r="C1215" s="45" t="s">
        <v>159</v>
      </c>
      <c r="D1215" s="45">
        <v>487</v>
      </c>
      <c r="E1215" s="45">
        <v>6.9717038800000001E-3</v>
      </c>
      <c r="F1215" s="45">
        <v>1.26753912E-3</v>
      </c>
      <c r="G1215" s="45">
        <v>1.4657956300000001E-3</v>
      </c>
      <c r="H1215" s="45">
        <v>4.2383686400000002E-3</v>
      </c>
    </row>
    <row r="1216" spans="1:8" x14ac:dyDescent="0.35">
      <c r="A1216" s="45" t="s">
        <v>242</v>
      </c>
      <c r="B1216" s="45" t="s">
        <v>8</v>
      </c>
      <c r="C1216" s="45" t="s">
        <v>33</v>
      </c>
      <c r="D1216" s="45">
        <v>979</v>
      </c>
      <c r="E1216" s="45">
        <v>7.1530376300000002E-3</v>
      </c>
      <c r="F1216" s="45">
        <v>1.2656643699999999E-3</v>
      </c>
      <c r="G1216" s="45">
        <v>1.5153640800000001E-3</v>
      </c>
      <c r="H1216" s="45">
        <v>4.3720087099999999E-3</v>
      </c>
    </row>
    <row r="1217" spans="1:8" x14ac:dyDescent="0.35">
      <c r="A1217" s="45" t="s">
        <v>242</v>
      </c>
      <c r="B1217" s="45" t="s">
        <v>10</v>
      </c>
      <c r="C1217" s="45" t="s">
        <v>33</v>
      </c>
      <c r="D1217" s="45">
        <v>382</v>
      </c>
      <c r="E1217" s="45">
        <v>6.3942212100000003E-3</v>
      </c>
      <c r="F1217" s="45">
        <v>1.12577541E-3</v>
      </c>
      <c r="G1217" s="45">
        <v>1.4706343299999999E-3</v>
      </c>
      <c r="H1217" s="45">
        <v>3.7978109899999999E-3</v>
      </c>
    </row>
    <row r="1218" spans="1:8" x14ac:dyDescent="0.35">
      <c r="A1218" s="45" t="s">
        <v>242</v>
      </c>
      <c r="B1218" s="45" t="s">
        <v>11</v>
      </c>
      <c r="C1218" s="45" t="s">
        <v>33</v>
      </c>
      <c r="D1218" s="45">
        <v>252</v>
      </c>
      <c r="E1218" s="45">
        <v>6.8823024599999998E-3</v>
      </c>
      <c r="F1218" s="45">
        <v>1.1403675700000001E-3</v>
      </c>
      <c r="G1218" s="45">
        <v>1.3718949600000001E-3</v>
      </c>
      <c r="H1218" s="45">
        <v>4.37003944E-3</v>
      </c>
    </row>
    <row r="1219" spans="1:8" x14ac:dyDescent="0.35">
      <c r="A1219" s="45" t="s">
        <v>242</v>
      </c>
      <c r="B1219" s="45" t="s">
        <v>12</v>
      </c>
      <c r="C1219" s="45" t="s">
        <v>33</v>
      </c>
      <c r="D1219" s="45">
        <v>100</v>
      </c>
      <c r="E1219" s="45">
        <v>8.1517358899999993E-3</v>
      </c>
      <c r="F1219" s="45">
        <v>1.62499976E-3</v>
      </c>
      <c r="G1219" s="45">
        <v>1.6818284599999999E-3</v>
      </c>
      <c r="H1219" s="45">
        <v>4.84490719E-3</v>
      </c>
    </row>
    <row r="1220" spans="1:8" x14ac:dyDescent="0.35">
      <c r="A1220" s="45" t="s">
        <v>242</v>
      </c>
      <c r="B1220" s="45" t="s">
        <v>13</v>
      </c>
      <c r="C1220" s="45" t="s">
        <v>33</v>
      </c>
      <c r="D1220" s="45">
        <v>245</v>
      </c>
      <c r="E1220" s="45">
        <v>8.2070103100000003E-3</v>
      </c>
      <c r="F1220" s="45">
        <v>1.4659861600000001E-3</v>
      </c>
      <c r="G1220" s="45">
        <v>1.66472955E-3</v>
      </c>
      <c r="H1220" s="45">
        <v>5.0762941799999996E-3</v>
      </c>
    </row>
    <row r="1221" spans="1:8" x14ac:dyDescent="0.35">
      <c r="A1221" s="45" t="s">
        <v>242</v>
      </c>
      <c r="B1221" s="45" t="s">
        <v>8</v>
      </c>
      <c r="C1221" s="45" t="s">
        <v>34</v>
      </c>
      <c r="D1221" s="45">
        <v>1227</v>
      </c>
      <c r="E1221" s="45">
        <v>5.8598016099999997E-3</v>
      </c>
      <c r="F1221" s="45">
        <v>9.1192737999999998E-4</v>
      </c>
      <c r="G1221" s="45">
        <v>1.08286899E-3</v>
      </c>
      <c r="H1221" s="45">
        <v>3.86500475E-3</v>
      </c>
    </row>
    <row r="1222" spans="1:8" x14ac:dyDescent="0.35">
      <c r="A1222" s="45" t="s">
        <v>242</v>
      </c>
      <c r="B1222" s="45" t="s">
        <v>10</v>
      </c>
      <c r="C1222" s="45" t="s">
        <v>34</v>
      </c>
      <c r="D1222" s="45">
        <v>481</v>
      </c>
      <c r="E1222" s="45">
        <v>5.2931294399999997E-3</v>
      </c>
      <c r="F1222" s="45">
        <v>7.7091490999999998E-4</v>
      </c>
      <c r="G1222" s="45">
        <v>1.0080992E-3</v>
      </c>
      <c r="H1222" s="45">
        <v>3.5141148400000002E-3</v>
      </c>
    </row>
    <row r="1223" spans="1:8" x14ac:dyDescent="0.35">
      <c r="A1223" s="45" t="s">
        <v>242</v>
      </c>
      <c r="B1223" s="45" t="s">
        <v>11</v>
      </c>
      <c r="C1223" s="45" t="s">
        <v>34</v>
      </c>
      <c r="D1223" s="45">
        <v>227</v>
      </c>
      <c r="E1223" s="45">
        <v>5.62790605E-3</v>
      </c>
      <c r="F1223" s="45">
        <v>9.8109373000000006E-4</v>
      </c>
      <c r="G1223" s="45">
        <v>1.0581862399999999E-3</v>
      </c>
      <c r="H1223" s="45">
        <v>3.5886255600000002E-3</v>
      </c>
    </row>
    <row r="1224" spans="1:8" x14ac:dyDescent="0.35">
      <c r="A1224" s="45" t="s">
        <v>242</v>
      </c>
      <c r="B1224" s="45" t="s">
        <v>12</v>
      </c>
      <c r="C1224" s="45" t="s">
        <v>34</v>
      </c>
      <c r="D1224" s="45">
        <v>176</v>
      </c>
      <c r="E1224" s="45">
        <v>6.7989133900000004E-3</v>
      </c>
      <c r="F1224" s="45">
        <v>1.3088565700000001E-3</v>
      </c>
      <c r="G1224" s="45">
        <v>1.1571441E-3</v>
      </c>
      <c r="H1224" s="45">
        <v>4.3329122400000003E-3</v>
      </c>
    </row>
    <row r="1225" spans="1:8" x14ac:dyDescent="0.35">
      <c r="A1225" s="45" t="s">
        <v>242</v>
      </c>
      <c r="B1225" s="45" t="s">
        <v>13</v>
      </c>
      <c r="C1225" s="45" t="s">
        <v>34</v>
      </c>
      <c r="D1225" s="45">
        <v>343</v>
      </c>
      <c r="E1225" s="45">
        <v>6.32605796E-3</v>
      </c>
      <c r="F1225" s="45">
        <v>8.6022677999999999E-4</v>
      </c>
      <c r="G1225" s="45">
        <v>1.1659443199999999E-3</v>
      </c>
      <c r="H1225" s="45">
        <v>4.2998863900000003E-3</v>
      </c>
    </row>
    <row r="1226" spans="1:8" x14ac:dyDescent="0.35">
      <c r="A1226" s="45" t="s">
        <v>242</v>
      </c>
      <c r="B1226" s="45" t="s">
        <v>8</v>
      </c>
      <c r="C1226" s="45" t="s">
        <v>35</v>
      </c>
      <c r="D1226" s="45">
        <v>1171</v>
      </c>
      <c r="E1226" s="45">
        <v>5.8884755000000004E-3</v>
      </c>
      <c r="F1226" s="45">
        <v>8.4475890000000001E-4</v>
      </c>
      <c r="G1226" s="45">
        <v>1.1589095199999999E-3</v>
      </c>
      <c r="H1226" s="45">
        <v>3.88480659E-3</v>
      </c>
    </row>
    <row r="1227" spans="1:8" x14ac:dyDescent="0.35">
      <c r="A1227" s="45" t="s">
        <v>242</v>
      </c>
      <c r="B1227" s="45" t="s">
        <v>10</v>
      </c>
      <c r="C1227" s="45" t="s">
        <v>35</v>
      </c>
      <c r="D1227" s="45">
        <v>471</v>
      </c>
      <c r="E1227" s="45">
        <v>5.2459058199999997E-3</v>
      </c>
      <c r="F1227" s="45">
        <v>7.2992819999999998E-4</v>
      </c>
      <c r="G1227" s="45">
        <v>1.0210739E-3</v>
      </c>
      <c r="H1227" s="45">
        <v>3.49490325E-3</v>
      </c>
    </row>
    <row r="1228" spans="1:8" x14ac:dyDescent="0.35">
      <c r="A1228" s="45" t="s">
        <v>242</v>
      </c>
      <c r="B1228" s="45" t="s">
        <v>11</v>
      </c>
      <c r="C1228" s="45" t="s">
        <v>35</v>
      </c>
      <c r="D1228" s="45">
        <v>318</v>
      </c>
      <c r="E1228" s="45">
        <v>5.5841265500000004E-3</v>
      </c>
      <c r="F1228" s="45">
        <v>8.1488006999999997E-4</v>
      </c>
      <c r="G1228" s="45">
        <v>1.0572441099999999E-3</v>
      </c>
      <c r="H1228" s="45">
        <v>3.71200184E-3</v>
      </c>
    </row>
    <row r="1229" spans="1:8" x14ac:dyDescent="0.35">
      <c r="A1229" s="45" t="s">
        <v>242</v>
      </c>
      <c r="B1229" s="45" t="s">
        <v>12</v>
      </c>
      <c r="C1229" s="45" t="s">
        <v>35</v>
      </c>
      <c r="D1229" s="45">
        <v>115</v>
      </c>
      <c r="E1229" s="45">
        <v>8.2704305499999992E-3</v>
      </c>
      <c r="F1229" s="45">
        <v>1.1784418E-3</v>
      </c>
      <c r="G1229" s="45">
        <v>1.4761471200000001E-3</v>
      </c>
      <c r="H1229" s="45">
        <v>5.6158411400000002E-3</v>
      </c>
    </row>
    <row r="1230" spans="1:8" x14ac:dyDescent="0.35">
      <c r="A1230" s="45" t="s">
        <v>242</v>
      </c>
      <c r="B1230" s="45" t="s">
        <v>13</v>
      </c>
      <c r="C1230" s="45" t="s">
        <v>35</v>
      </c>
      <c r="D1230" s="45">
        <v>267</v>
      </c>
      <c r="E1230" s="45">
        <v>6.35854462E-3</v>
      </c>
      <c r="F1230" s="45">
        <v>9.3919035000000002E-4</v>
      </c>
      <c r="G1230" s="45">
        <v>1.3865044600000001E-3</v>
      </c>
      <c r="H1230" s="45">
        <v>4.0328493100000003E-3</v>
      </c>
    </row>
    <row r="1231" spans="1:8" x14ac:dyDescent="0.35">
      <c r="A1231" s="45" t="s">
        <v>242</v>
      </c>
      <c r="B1231" s="45" t="s">
        <v>8</v>
      </c>
      <c r="C1231" s="45" t="s">
        <v>57</v>
      </c>
      <c r="D1231" s="45">
        <v>6</v>
      </c>
      <c r="E1231" s="45">
        <v>7.2202929300000003E-3</v>
      </c>
      <c r="F1231" s="45">
        <v>1.6473762599999999E-3</v>
      </c>
      <c r="G1231" s="45">
        <v>2.9648917699999998E-3</v>
      </c>
      <c r="H1231" s="45">
        <v>2.6080245300000001E-3</v>
      </c>
    </row>
    <row r="1232" spans="1:8" x14ac:dyDescent="0.35">
      <c r="A1232" s="45" t="s">
        <v>242</v>
      </c>
      <c r="B1232" s="45" t="s">
        <v>10</v>
      </c>
      <c r="C1232" s="45" t="s">
        <v>57</v>
      </c>
      <c r="D1232" s="45">
        <v>1</v>
      </c>
      <c r="E1232" s="45">
        <v>5.8101847200000001E-3</v>
      </c>
      <c r="F1232" s="45">
        <v>1.4467590200000001E-3</v>
      </c>
      <c r="G1232" s="45">
        <v>3.32175902E-3</v>
      </c>
      <c r="H1232" s="45">
        <v>1.0416666600000001E-3</v>
      </c>
    </row>
    <row r="1233" spans="1:8" x14ac:dyDescent="0.35">
      <c r="A1233" s="45" t="s">
        <v>242</v>
      </c>
      <c r="B1233" s="45" t="s">
        <v>11</v>
      </c>
      <c r="C1233" s="45" t="s">
        <v>57</v>
      </c>
      <c r="D1233" s="45">
        <v>3</v>
      </c>
      <c r="E1233" s="45">
        <v>6.7901231399999998E-3</v>
      </c>
      <c r="F1233" s="45">
        <v>1.59722198E-3</v>
      </c>
      <c r="G1233" s="45">
        <v>2.3186726799999998E-3</v>
      </c>
      <c r="H1233" s="45">
        <v>2.8742282299999999E-3</v>
      </c>
    </row>
    <row r="1234" spans="1:8" x14ac:dyDescent="0.35">
      <c r="A1234" s="45" t="s">
        <v>242</v>
      </c>
      <c r="B1234" s="45" t="s">
        <v>12</v>
      </c>
      <c r="C1234" s="45" t="s">
        <v>57</v>
      </c>
      <c r="D1234" s="45">
        <v>1</v>
      </c>
      <c r="E1234" s="45">
        <v>1.023148125E-2</v>
      </c>
      <c r="F1234" s="45">
        <v>2.31481458E-3</v>
      </c>
      <c r="G1234" s="45">
        <v>4.9074069400000002E-3</v>
      </c>
      <c r="H1234" s="45">
        <v>3.0092590200000002E-3</v>
      </c>
    </row>
    <row r="1235" spans="1:8" x14ac:dyDescent="0.35">
      <c r="A1235" s="45" t="s">
        <v>242</v>
      </c>
      <c r="B1235" s="45" t="s">
        <v>13</v>
      </c>
      <c r="C1235" s="45" t="s">
        <v>57</v>
      </c>
      <c r="D1235" s="45">
        <v>1</v>
      </c>
      <c r="E1235" s="45">
        <v>6.9097222200000001E-3</v>
      </c>
      <c r="F1235" s="45">
        <v>1.33101805E-3</v>
      </c>
      <c r="G1235" s="45">
        <v>2.6041666600000002E-3</v>
      </c>
      <c r="H1235" s="45">
        <v>2.9745368000000001E-3</v>
      </c>
    </row>
    <row r="1236" spans="1:8" x14ac:dyDescent="0.35">
      <c r="A1236" s="45" t="s">
        <v>242</v>
      </c>
      <c r="B1236" s="45" t="s">
        <v>8</v>
      </c>
      <c r="C1236" s="45" t="s">
        <v>36</v>
      </c>
      <c r="D1236" s="45">
        <v>1823</v>
      </c>
      <c r="E1236" s="45">
        <v>6.0906229200000002E-3</v>
      </c>
      <c r="F1236" s="45">
        <v>6.8135273999999995E-4</v>
      </c>
      <c r="G1236" s="45">
        <v>1.0401553800000001E-3</v>
      </c>
      <c r="H1236" s="45">
        <v>4.3691143199999999E-3</v>
      </c>
    </row>
    <row r="1237" spans="1:8" x14ac:dyDescent="0.35">
      <c r="A1237" s="45" t="s">
        <v>242</v>
      </c>
      <c r="B1237" s="45" t="s">
        <v>10</v>
      </c>
      <c r="C1237" s="45" t="s">
        <v>36</v>
      </c>
      <c r="D1237" s="45">
        <v>640</v>
      </c>
      <c r="E1237" s="45">
        <v>5.2296366200000003E-3</v>
      </c>
      <c r="F1237" s="45">
        <v>5.3589746999999999E-4</v>
      </c>
      <c r="G1237" s="45">
        <v>8.6310016000000001E-4</v>
      </c>
      <c r="H1237" s="45">
        <v>3.8306384900000001E-3</v>
      </c>
    </row>
    <row r="1238" spans="1:8" x14ac:dyDescent="0.35">
      <c r="A1238" s="45" t="s">
        <v>242</v>
      </c>
      <c r="B1238" s="45" t="s">
        <v>11</v>
      </c>
      <c r="C1238" s="45" t="s">
        <v>36</v>
      </c>
      <c r="D1238" s="45">
        <v>424</v>
      </c>
      <c r="E1238" s="45">
        <v>5.8910942700000002E-3</v>
      </c>
      <c r="F1238" s="45">
        <v>6.8183283999999995E-4</v>
      </c>
      <c r="G1238" s="45">
        <v>9.7418739999999998E-4</v>
      </c>
      <c r="H1238" s="45">
        <v>4.23507359E-3</v>
      </c>
    </row>
    <row r="1239" spans="1:8" x14ac:dyDescent="0.35">
      <c r="A1239" s="45" t="s">
        <v>242</v>
      </c>
      <c r="B1239" s="45" t="s">
        <v>12</v>
      </c>
      <c r="C1239" s="45" t="s">
        <v>36</v>
      </c>
      <c r="D1239" s="45">
        <v>152</v>
      </c>
      <c r="E1239" s="45">
        <v>7.3295106000000002E-3</v>
      </c>
      <c r="F1239" s="45">
        <v>1.06511916E-3</v>
      </c>
      <c r="G1239" s="45">
        <v>1.1606814200000001E-3</v>
      </c>
      <c r="H1239" s="45">
        <v>5.10370956E-3</v>
      </c>
    </row>
    <row r="1240" spans="1:8" x14ac:dyDescent="0.35">
      <c r="A1240" s="45" t="s">
        <v>242</v>
      </c>
      <c r="B1240" s="45" t="s">
        <v>13</v>
      </c>
      <c r="C1240" s="45" t="s">
        <v>36</v>
      </c>
      <c r="D1240" s="45">
        <v>607</v>
      </c>
      <c r="E1240" s="45">
        <v>6.8275593999999997E-3</v>
      </c>
      <c r="F1240" s="45">
        <v>7.3828076000000001E-4</v>
      </c>
      <c r="G1240" s="45">
        <v>1.2427349699999999E-3</v>
      </c>
      <c r="H1240" s="45">
        <v>4.8465431700000002E-3</v>
      </c>
    </row>
    <row r="1241" spans="1:8" x14ac:dyDescent="0.35">
      <c r="A1241" s="45" t="s">
        <v>242</v>
      </c>
      <c r="B1241" s="45" t="s">
        <v>8</v>
      </c>
      <c r="C1241" s="45" t="s">
        <v>37</v>
      </c>
      <c r="D1241" s="45">
        <v>1967</v>
      </c>
      <c r="E1241" s="45">
        <v>5.62587061E-3</v>
      </c>
      <c r="F1241" s="45">
        <v>1.1311521999999999E-3</v>
      </c>
      <c r="G1241" s="45">
        <v>9.5877674999999998E-4</v>
      </c>
      <c r="H1241" s="45">
        <v>3.5359411700000001E-3</v>
      </c>
    </row>
    <row r="1242" spans="1:8" x14ac:dyDescent="0.35">
      <c r="A1242" s="45" t="s">
        <v>242</v>
      </c>
      <c r="B1242" s="45" t="s">
        <v>10</v>
      </c>
      <c r="C1242" s="45" t="s">
        <v>37</v>
      </c>
      <c r="D1242" s="45">
        <v>985</v>
      </c>
      <c r="E1242" s="45">
        <v>5.12610429E-3</v>
      </c>
      <c r="F1242" s="45">
        <v>9.8329079000000004E-4</v>
      </c>
      <c r="G1242" s="45">
        <v>8.5843178999999998E-4</v>
      </c>
      <c r="H1242" s="45">
        <v>3.2843812099999999E-3</v>
      </c>
    </row>
    <row r="1243" spans="1:8" x14ac:dyDescent="0.35">
      <c r="A1243" s="45" t="s">
        <v>242</v>
      </c>
      <c r="B1243" s="45" t="s">
        <v>11</v>
      </c>
      <c r="C1243" s="45" t="s">
        <v>37</v>
      </c>
      <c r="D1243" s="45">
        <v>492</v>
      </c>
      <c r="E1243" s="45">
        <v>5.6898804500000004E-3</v>
      </c>
      <c r="F1243" s="45">
        <v>1.2255107199999999E-3</v>
      </c>
      <c r="G1243" s="45">
        <v>9.8132596999999993E-4</v>
      </c>
      <c r="H1243" s="45">
        <v>3.48304329E-3</v>
      </c>
    </row>
    <row r="1244" spans="1:8" x14ac:dyDescent="0.35">
      <c r="A1244" s="45" t="s">
        <v>242</v>
      </c>
      <c r="B1244" s="45" t="s">
        <v>12</v>
      </c>
      <c r="C1244" s="45" t="s">
        <v>37</v>
      </c>
      <c r="D1244" s="45">
        <v>87</v>
      </c>
      <c r="E1244" s="45">
        <v>7.3915759599999997E-3</v>
      </c>
      <c r="F1244" s="45">
        <v>1.85810427E-3</v>
      </c>
      <c r="G1244" s="45">
        <v>1.0642824500000001E-3</v>
      </c>
      <c r="H1244" s="45">
        <v>4.4691887800000002E-3</v>
      </c>
    </row>
    <row r="1245" spans="1:8" x14ac:dyDescent="0.35">
      <c r="A1245" s="45" t="s">
        <v>242</v>
      </c>
      <c r="B1245" s="45" t="s">
        <v>13</v>
      </c>
      <c r="C1245" s="45" t="s">
        <v>37</v>
      </c>
      <c r="D1245" s="45">
        <v>403</v>
      </c>
      <c r="E1245" s="45">
        <v>6.3880557699999996E-3</v>
      </c>
      <c r="F1245" s="45">
        <v>1.22041839E-3</v>
      </c>
      <c r="G1245" s="45">
        <v>1.15373103E-3</v>
      </c>
      <c r="H1245" s="45">
        <v>4.0139058899999998E-3</v>
      </c>
    </row>
    <row r="1246" spans="1:8" x14ac:dyDescent="0.35">
      <c r="A1246" s="45" t="s">
        <v>242</v>
      </c>
      <c r="B1246" s="45" t="s">
        <v>8</v>
      </c>
      <c r="C1246" s="45" t="s">
        <v>38</v>
      </c>
      <c r="D1246" s="45">
        <v>1103</v>
      </c>
      <c r="E1246" s="45">
        <v>6.5675050500000002E-3</v>
      </c>
      <c r="F1246" s="45">
        <v>9.910993700000001E-4</v>
      </c>
      <c r="G1246" s="45">
        <v>1.62025471E-3</v>
      </c>
      <c r="H1246" s="45">
        <v>3.9561504800000001E-3</v>
      </c>
    </row>
    <row r="1247" spans="1:8" x14ac:dyDescent="0.35">
      <c r="A1247" s="45" t="s">
        <v>242</v>
      </c>
      <c r="B1247" s="45" t="s">
        <v>10</v>
      </c>
      <c r="C1247" s="45" t="s">
        <v>38</v>
      </c>
      <c r="D1247" s="45">
        <v>419</v>
      </c>
      <c r="E1247" s="45">
        <v>5.7519278700000004E-3</v>
      </c>
      <c r="F1247" s="45">
        <v>8.3742131000000004E-4</v>
      </c>
      <c r="G1247" s="45">
        <v>1.44584747E-3</v>
      </c>
      <c r="H1247" s="45">
        <v>3.4686586000000001E-3</v>
      </c>
    </row>
    <row r="1248" spans="1:8" x14ac:dyDescent="0.35">
      <c r="A1248" s="45" t="s">
        <v>242</v>
      </c>
      <c r="B1248" s="45" t="s">
        <v>11</v>
      </c>
      <c r="C1248" s="45" t="s">
        <v>38</v>
      </c>
      <c r="D1248" s="45">
        <v>285</v>
      </c>
      <c r="E1248" s="45">
        <v>6.4471651299999998E-3</v>
      </c>
      <c r="F1248" s="45">
        <v>9.6255660999999999E-4</v>
      </c>
      <c r="G1248" s="45">
        <v>1.56871322E-3</v>
      </c>
      <c r="H1248" s="45">
        <v>3.9158948199999998E-3</v>
      </c>
    </row>
    <row r="1249" spans="1:8" x14ac:dyDescent="0.35">
      <c r="A1249" s="45" t="s">
        <v>242</v>
      </c>
      <c r="B1249" s="45" t="s">
        <v>12</v>
      </c>
      <c r="C1249" s="45" t="s">
        <v>38</v>
      </c>
      <c r="D1249" s="45">
        <v>88</v>
      </c>
      <c r="E1249" s="45">
        <v>7.71122661E-3</v>
      </c>
      <c r="F1249" s="45">
        <v>1.1750313499999999E-3</v>
      </c>
      <c r="G1249" s="45">
        <v>1.88775757E-3</v>
      </c>
      <c r="H1249" s="45">
        <v>4.6484372499999999E-3</v>
      </c>
    </row>
    <row r="1250" spans="1:8" x14ac:dyDescent="0.35">
      <c r="A1250" s="45" t="s">
        <v>242</v>
      </c>
      <c r="B1250" s="45" t="s">
        <v>13</v>
      </c>
      <c r="C1250" s="45" t="s">
        <v>38</v>
      </c>
      <c r="D1250" s="45">
        <v>311</v>
      </c>
      <c r="E1250" s="45">
        <v>7.4529591299999998E-3</v>
      </c>
      <c r="F1250" s="45">
        <v>1.1722562000000001E-3</v>
      </c>
      <c r="G1250" s="45">
        <v>1.82676823E-3</v>
      </c>
      <c r="H1250" s="45">
        <v>4.4539341699999999E-3</v>
      </c>
    </row>
    <row r="1251" spans="1:8" x14ac:dyDescent="0.35">
      <c r="A1251" s="45" t="s">
        <v>242</v>
      </c>
      <c r="B1251" s="45" t="s">
        <v>8</v>
      </c>
      <c r="C1251" s="45" t="s">
        <v>39</v>
      </c>
      <c r="D1251" s="45">
        <v>972</v>
      </c>
      <c r="E1251" s="45">
        <v>6.8994101100000003E-3</v>
      </c>
      <c r="F1251" s="45">
        <v>7.5079042000000004E-4</v>
      </c>
      <c r="G1251" s="45">
        <v>1.5966146999999999E-3</v>
      </c>
      <c r="H1251" s="45">
        <v>4.5520044999999999E-3</v>
      </c>
    </row>
    <row r="1252" spans="1:8" x14ac:dyDescent="0.35">
      <c r="A1252" s="45" t="s">
        <v>242</v>
      </c>
      <c r="B1252" s="45" t="s">
        <v>10</v>
      </c>
      <c r="C1252" s="45" t="s">
        <v>39</v>
      </c>
      <c r="D1252" s="45">
        <v>352</v>
      </c>
      <c r="E1252" s="45">
        <v>6.0315062299999998E-3</v>
      </c>
      <c r="F1252" s="45">
        <v>6.7560345999999999E-4</v>
      </c>
      <c r="G1252" s="45">
        <v>1.38560055E-3</v>
      </c>
      <c r="H1252" s="45">
        <v>3.9703017400000004E-3</v>
      </c>
    </row>
    <row r="1253" spans="1:8" x14ac:dyDescent="0.35">
      <c r="A1253" s="45" t="s">
        <v>242</v>
      </c>
      <c r="B1253" s="45" t="s">
        <v>11</v>
      </c>
      <c r="C1253" s="45" t="s">
        <v>39</v>
      </c>
      <c r="D1253" s="45">
        <v>260</v>
      </c>
      <c r="E1253" s="45">
        <v>6.5055197000000002E-3</v>
      </c>
      <c r="F1253" s="45">
        <v>7.7310338999999999E-4</v>
      </c>
      <c r="G1253" s="45">
        <v>1.4886482500000001E-3</v>
      </c>
      <c r="H1253" s="45">
        <v>4.2437675700000002E-3</v>
      </c>
    </row>
    <row r="1254" spans="1:8" x14ac:dyDescent="0.35">
      <c r="A1254" s="45" t="s">
        <v>242</v>
      </c>
      <c r="B1254" s="45" t="s">
        <v>12</v>
      </c>
      <c r="C1254" s="45" t="s">
        <v>39</v>
      </c>
      <c r="D1254" s="45">
        <v>121</v>
      </c>
      <c r="E1254" s="45">
        <v>8.5075181599999997E-3</v>
      </c>
      <c r="F1254" s="45">
        <v>8.0540226000000003E-4</v>
      </c>
      <c r="G1254" s="45">
        <v>1.9846186799999999E-3</v>
      </c>
      <c r="H1254" s="45">
        <v>5.7174966899999997E-3</v>
      </c>
    </row>
    <row r="1255" spans="1:8" x14ac:dyDescent="0.35">
      <c r="A1255" s="45" t="s">
        <v>242</v>
      </c>
      <c r="B1255" s="45" t="s">
        <v>13</v>
      </c>
      <c r="C1255" s="45" t="s">
        <v>39</v>
      </c>
      <c r="D1255" s="45">
        <v>239</v>
      </c>
      <c r="E1255" s="45">
        <v>7.7920151099999998E-3</v>
      </c>
      <c r="F1255" s="45">
        <v>8.0960384999999996E-4</v>
      </c>
      <c r="G1255" s="45">
        <v>1.8284129000000001E-3</v>
      </c>
      <c r="H1255" s="45">
        <v>5.1539979000000003E-3</v>
      </c>
    </row>
    <row r="1256" spans="1:8" x14ac:dyDescent="0.35">
      <c r="A1256" s="45" t="s">
        <v>242</v>
      </c>
      <c r="B1256" s="45" t="s">
        <v>8</v>
      </c>
      <c r="C1256" s="45" t="s">
        <v>40</v>
      </c>
      <c r="D1256" s="45">
        <v>2226</v>
      </c>
      <c r="E1256" s="45">
        <v>4.8752170999999999E-3</v>
      </c>
      <c r="F1256" s="45">
        <v>9.6770362E-4</v>
      </c>
      <c r="G1256" s="45">
        <v>5.2316247000000005E-4</v>
      </c>
      <c r="H1256" s="45">
        <v>3.38435053E-3</v>
      </c>
    </row>
    <row r="1257" spans="1:8" x14ac:dyDescent="0.35">
      <c r="A1257" s="45" t="s">
        <v>242</v>
      </c>
      <c r="B1257" s="45" t="s">
        <v>10</v>
      </c>
      <c r="C1257" s="45" t="s">
        <v>40</v>
      </c>
      <c r="D1257" s="45">
        <v>1201</v>
      </c>
      <c r="E1257" s="45">
        <v>4.6398253699999996E-3</v>
      </c>
      <c r="F1257" s="45">
        <v>8.9294776000000005E-4</v>
      </c>
      <c r="G1257" s="45">
        <v>4.8364379000000001E-4</v>
      </c>
      <c r="H1257" s="45">
        <v>3.2632333299999999E-3</v>
      </c>
    </row>
    <row r="1258" spans="1:8" x14ac:dyDescent="0.35">
      <c r="A1258" s="45" t="s">
        <v>242</v>
      </c>
      <c r="B1258" s="45" t="s">
        <v>11</v>
      </c>
      <c r="C1258" s="45" t="s">
        <v>40</v>
      </c>
      <c r="D1258" s="45">
        <v>391</v>
      </c>
      <c r="E1258" s="45">
        <v>4.9788349000000004E-3</v>
      </c>
      <c r="F1258" s="45">
        <v>1.08855477E-3</v>
      </c>
      <c r="G1258" s="45">
        <v>4.8688052000000001E-4</v>
      </c>
      <c r="H1258" s="45">
        <v>3.4033991699999998E-3</v>
      </c>
    </row>
    <row r="1259" spans="1:8" x14ac:dyDescent="0.35">
      <c r="A1259" s="45" t="s">
        <v>242</v>
      </c>
      <c r="B1259" s="45" t="s">
        <v>12</v>
      </c>
      <c r="C1259" s="45" t="s">
        <v>40</v>
      </c>
      <c r="D1259" s="45">
        <v>121</v>
      </c>
      <c r="E1259" s="45">
        <v>5.6576175899999996E-3</v>
      </c>
      <c r="F1259" s="45">
        <v>1.26874786E-3</v>
      </c>
      <c r="G1259" s="45">
        <v>5.3852900000000005E-4</v>
      </c>
      <c r="H1259" s="45">
        <v>3.8503402600000001E-3</v>
      </c>
    </row>
    <row r="1260" spans="1:8" x14ac:dyDescent="0.35">
      <c r="A1260" s="45" t="s">
        <v>242</v>
      </c>
      <c r="B1260" s="45" t="s">
        <v>13</v>
      </c>
      <c r="C1260" s="45" t="s">
        <v>40</v>
      </c>
      <c r="D1260" s="45">
        <v>513</v>
      </c>
      <c r="E1260" s="45">
        <v>5.1627813200000004E-3</v>
      </c>
      <c r="F1260" s="45">
        <v>9.7959960000000004E-4</v>
      </c>
      <c r="G1260" s="45">
        <v>6.3970989000000005E-4</v>
      </c>
      <c r="H1260" s="45">
        <v>3.5434713500000002E-3</v>
      </c>
    </row>
    <row r="1261" spans="1:8" x14ac:dyDescent="0.35">
      <c r="A1261" s="45" t="s">
        <v>242</v>
      </c>
      <c r="B1261" s="45" t="s">
        <v>8</v>
      </c>
      <c r="C1261" s="45" t="s">
        <v>41</v>
      </c>
      <c r="D1261" s="45">
        <v>1184</v>
      </c>
      <c r="E1261" s="45">
        <v>6.8548135599999999E-3</v>
      </c>
      <c r="F1261" s="45">
        <v>7.8397709999999997E-4</v>
      </c>
      <c r="G1261" s="45">
        <v>1.5409743300000001E-3</v>
      </c>
      <c r="H1261" s="45">
        <v>4.5298616499999996E-3</v>
      </c>
    </row>
    <row r="1262" spans="1:8" x14ac:dyDescent="0.35">
      <c r="A1262" s="45" t="s">
        <v>242</v>
      </c>
      <c r="B1262" s="45" t="s">
        <v>10</v>
      </c>
      <c r="C1262" s="45" t="s">
        <v>41</v>
      </c>
      <c r="D1262" s="45">
        <v>455</v>
      </c>
      <c r="E1262" s="45">
        <v>6.2008544600000003E-3</v>
      </c>
      <c r="F1262" s="45">
        <v>6.8370956000000005E-4</v>
      </c>
      <c r="G1262" s="45">
        <v>1.3384205899999999E-3</v>
      </c>
      <c r="H1262" s="45">
        <v>4.1787238099999999E-3</v>
      </c>
    </row>
    <row r="1263" spans="1:8" x14ac:dyDescent="0.35">
      <c r="A1263" s="45" t="s">
        <v>242</v>
      </c>
      <c r="B1263" s="45" t="s">
        <v>11</v>
      </c>
      <c r="C1263" s="45" t="s">
        <v>41</v>
      </c>
      <c r="D1263" s="45">
        <v>289</v>
      </c>
      <c r="E1263" s="45">
        <v>6.2448735400000002E-3</v>
      </c>
      <c r="F1263" s="45">
        <v>8.1078569999999998E-4</v>
      </c>
      <c r="G1263" s="45">
        <v>1.2821188100000001E-3</v>
      </c>
      <c r="H1263" s="45">
        <v>4.1519685500000002E-3</v>
      </c>
    </row>
    <row r="1264" spans="1:8" x14ac:dyDescent="0.35">
      <c r="A1264" s="45" t="s">
        <v>242</v>
      </c>
      <c r="B1264" s="45" t="s">
        <v>12</v>
      </c>
      <c r="C1264" s="45" t="s">
        <v>41</v>
      </c>
      <c r="D1264" s="45">
        <v>173</v>
      </c>
      <c r="E1264" s="45">
        <v>8.6412168499999994E-3</v>
      </c>
      <c r="F1264" s="45">
        <v>9.4974285000000002E-4</v>
      </c>
      <c r="G1264" s="45">
        <v>2.0364346700000001E-3</v>
      </c>
      <c r="H1264" s="45">
        <v>5.6550388199999996E-3</v>
      </c>
    </row>
    <row r="1265" spans="1:8" x14ac:dyDescent="0.35">
      <c r="A1265" s="45" t="s">
        <v>242</v>
      </c>
      <c r="B1265" s="45" t="s">
        <v>13</v>
      </c>
      <c r="C1265" s="45" t="s">
        <v>41</v>
      </c>
      <c r="D1265" s="45">
        <v>267</v>
      </c>
      <c r="E1265" s="45">
        <v>7.47195321E-3</v>
      </c>
      <c r="F1265" s="45">
        <v>8.1842118999999995E-4</v>
      </c>
      <c r="G1265" s="45">
        <v>1.8453059899999999E-3</v>
      </c>
      <c r="H1265" s="45">
        <v>4.8082255900000004E-3</v>
      </c>
    </row>
    <row r="1266" spans="1:8" x14ac:dyDescent="0.35">
      <c r="A1266" s="45" t="s">
        <v>242</v>
      </c>
      <c r="B1266" s="45" t="s">
        <v>8</v>
      </c>
      <c r="C1266" s="45" t="s">
        <v>42</v>
      </c>
      <c r="D1266" s="45">
        <v>1003</v>
      </c>
      <c r="E1266" s="45">
        <v>7.55886253E-3</v>
      </c>
      <c r="F1266" s="45">
        <v>1.2826448800000001E-3</v>
      </c>
      <c r="G1266" s="45">
        <v>1.6772481100000001E-3</v>
      </c>
      <c r="H1266" s="45">
        <v>4.5989690600000003E-3</v>
      </c>
    </row>
    <row r="1267" spans="1:8" x14ac:dyDescent="0.35">
      <c r="A1267" s="45" t="s">
        <v>242</v>
      </c>
      <c r="B1267" s="45" t="s">
        <v>10</v>
      </c>
      <c r="C1267" s="45" t="s">
        <v>42</v>
      </c>
      <c r="D1267" s="45">
        <v>373</v>
      </c>
      <c r="E1267" s="45">
        <v>6.30085744E-3</v>
      </c>
      <c r="F1267" s="45">
        <v>1.0835254799999999E-3</v>
      </c>
      <c r="G1267" s="45">
        <v>1.5015574500000001E-3</v>
      </c>
      <c r="H1267" s="45">
        <v>3.7157740300000001E-3</v>
      </c>
    </row>
    <row r="1268" spans="1:8" x14ac:dyDescent="0.35">
      <c r="A1268" s="45" t="s">
        <v>242</v>
      </c>
      <c r="B1268" s="45" t="s">
        <v>11</v>
      </c>
      <c r="C1268" s="45" t="s">
        <v>42</v>
      </c>
      <c r="D1268" s="45">
        <v>276</v>
      </c>
      <c r="E1268" s="45">
        <v>7.2379476099999999E-3</v>
      </c>
      <c r="F1268" s="45">
        <v>1.1501104600000001E-3</v>
      </c>
      <c r="G1268" s="45">
        <v>1.69560163E-3</v>
      </c>
      <c r="H1268" s="45">
        <v>4.3922350800000001E-3</v>
      </c>
    </row>
    <row r="1269" spans="1:8" x14ac:dyDescent="0.35">
      <c r="A1269" s="45" t="s">
        <v>242</v>
      </c>
      <c r="B1269" s="45" t="s">
        <v>12</v>
      </c>
      <c r="C1269" s="45" t="s">
        <v>42</v>
      </c>
      <c r="D1269" s="45">
        <v>118</v>
      </c>
      <c r="E1269" s="45">
        <v>9.5266397600000004E-3</v>
      </c>
      <c r="F1269" s="45">
        <v>1.5042370399999999E-3</v>
      </c>
      <c r="G1269" s="45">
        <v>1.7162976500000001E-3</v>
      </c>
      <c r="H1269" s="45">
        <v>6.3061046000000001E-3</v>
      </c>
    </row>
    <row r="1270" spans="1:8" x14ac:dyDescent="0.35">
      <c r="A1270" s="45" t="s">
        <v>242</v>
      </c>
      <c r="B1270" s="45" t="s">
        <v>13</v>
      </c>
      <c r="C1270" s="45" t="s">
        <v>42</v>
      </c>
      <c r="D1270" s="45">
        <v>236</v>
      </c>
      <c r="E1270" s="45">
        <v>8.9385689000000008E-3</v>
      </c>
      <c r="F1270" s="45">
        <v>1.6415565599999999E-3</v>
      </c>
      <c r="G1270" s="45">
        <v>1.9139396499999999E-3</v>
      </c>
      <c r="H1270" s="45">
        <v>5.3830721800000002E-3</v>
      </c>
    </row>
    <row r="1271" spans="1:8" x14ac:dyDescent="0.35">
      <c r="A1271" s="45" t="s">
        <v>242</v>
      </c>
      <c r="B1271" s="45" t="s">
        <v>8</v>
      </c>
      <c r="C1271" s="45" t="s">
        <v>43</v>
      </c>
      <c r="D1271" s="45">
        <v>1017</v>
      </c>
      <c r="E1271" s="45">
        <v>6.8736113300000004E-3</v>
      </c>
      <c r="F1271" s="45">
        <v>1.05671158E-3</v>
      </c>
      <c r="G1271" s="45">
        <v>1.5179219500000001E-3</v>
      </c>
      <c r="H1271" s="45">
        <v>4.2989773300000002E-3</v>
      </c>
    </row>
    <row r="1272" spans="1:8" x14ac:dyDescent="0.35">
      <c r="A1272" s="45" t="s">
        <v>242</v>
      </c>
      <c r="B1272" s="45" t="s">
        <v>10</v>
      </c>
      <c r="C1272" s="45" t="s">
        <v>43</v>
      </c>
      <c r="D1272" s="45">
        <v>370</v>
      </c>
      <c r="E1272" s="45">
        <v>6.2439624800000003E-3</v>
      </c>
      <c r="F1272" s="45">
        <v>9.0746972999999995E-4</v>
      </c>
      <c r="G1272" s="45">
        <v>1.41610337E-3</v>
      </c>
      <c r="H1272" s="45">
        <v>3.9203888900000003E-3</v>
      </c>
    </row>
    <row r="1273" spans="1:8" x14ac:dyDescent="0.35">
      <c r="A1273" s="45" t="s">
        <v>242</v>
      </c>
      <c r="B1273" s="45" t="s">
        <v>11</v>
      </c>
      <c r="C1273" s="45" t="s">
        <v>43</v>
      </c>
      <c r="D1273" s="45">
        <v>187</v>
      </c>
      <c r="E1273" s="45">
        <v>6.6708133099999999E-3</v>
      </c>
      <c r="F1273" s="45">
        <v>1.11940456E-3</v>
      </c>
      <c r="G1273" s="45">
        <v>1.3644407300000001E-3</v>
      </c>
      <c r="H1273" s="45">
        <v>4.1869674900000004E-3</v>
      </c>
    </row>
    <row r="1274" spans="1:8" x14ac:dyDescent="0.35">
      <c r="A1274" s="45" t="s">
        <v>242</v>
      </c>
      <c r="B1274" s="45" t="s">
        <v>12</v>
      </c>
      <c r="C1274" s="45" t="s">
        <v>43</v>
      </c>
      <c r="D1274" s="45">
        <v>100</v>
      </c>
      <c r="E1274" s="45">
        <v>7.6438655200000002E-3</v>
      </c>
      <c r="F1274" s="45">
        <v>1.1266200899999999E-3</v>
      </c>
      <c r="G1274" s="45">
        <v>1.64189792E-3</v>
      </c>
      <c r="H1274" s="45">
        <v>4.8753470000000004E-3</v>
      </c>
    </row>
    <row r="1275" spans="1:8" x14ac:dyDescent="0.35">
      <c r="A1275" s="45" t="s">
        <v>242</v>
      </c>
      <c r="B1275" s="45" t="s">
        <v>13</v>
      </c>
      <c r="C1275" s="45" t="s">
        <v>43</v>
      </c>
      <c r="D1275" s="45">
        <v>360</v>
      </c>
      <c r="E1275" s="45">
        <v>7.4121332400000003E-3</v>
      </c>
      <c r="F1275" s="45">
        <v>1.15811449E-3</v>
      </c>
      <c r="G1275" s="45">
        <v>1.6678560100000001E-3</v>
      </c>
      <c r="H1275" s="45">
        <v>4.5861623000000001E-3</v>
      </c>
    </row>
    <row r="1276" spans="1:8" x14ac:dyDescent="0.35">
      <c r="A1276" s="45" t="s">
        <v>242</v>
      </c>
      <c r="B1276" s="45" t="s">
        <v>8</v>
      </c>
      <c r="C1276" s="45" t="s">
        <v>44</v>
      </c>
      <c r="D1276" s="45">
        <v>476</v>
      </c>
      <c r="E1276" s="45">
        <v>7.4725964199999998E-3</v>
      </c>
      <c r="F1276" s="45">
        <v>8.4933255000000003E-4</v>
      </c>
      <c r="G1276" s="45">
        <v>1.3437351799999999E-3</v>
      </c>
      <c r="H1276" s="45">
        <v>5.2795282200000003E-3</v>
      </c>
    </row>
    <row r="1277" spans="1:8" x14ac:dyDescent="0.35">
      <c r="A1277" s="45" t="s">
        <v>242</v>
      </c>
      <c r="B1277" s="45" t="s">
        <v>10</v>
      </c>
      <c r="C1277" s="45" t="s">
        <v>44</v>
      </c>
      <c r="D1277" s="45">
        <v>157</v>
      </c>
      <c r="E1277" s="45">
        <v>6.7222514800000001E-3</v>
      </c>
      <c r="F1277" s="45">
        <v>6.5330830999999997E-4</v>
      </c>
      <c r="G1277" s="45">
        <v>1.2281048499999999E-3</v>
      </c>
      <c r="H1277" s="45">
        <v>4.8408378199999999E-3</v>
      </c>
    </row>
    <row r="1278" spans="1:8" x14ac:dyDescent="0.35">
      <c r="A1278" s="45" t="s">
        <v>242</v>
      </c>
      <c r="B1278" s="45" t="s">
        <v>11</v>
      </c>
      <c r="C1278" s="45" t="s">
        <v>44</v>
      </c>
      <c r="D1278" s="45">
        <v>147</v>
      </c>
      <c r="E1278" s="45">
        <v>7.1386051700000003E-3</v>
      </c>
      <c r="F1278" s="45">
        <v>8.7939316000000003E-4</v>
      </c>
      <c r="G1278" s="45">
        <v>1.2055143899999999E-3</v>
      </c>
      <c r="H1278" s="45">
        <v>5.0536971299999997E-3</v>
      </c>
    </row>
    <row r="1279" spans="1:8" x14ac:dyDescent="0.35">
      <c r="A1279" s="45" t="s">
        <v>242</v>
      </c>
      <c r="B1279" s="45" t="s">
        <v>12</v>
      </c>
      <c r="C1279" s="45" t="s">
        <v>44</v>
      </c>
      <c r="D1279" s="45">
        <v>57</v>
      </c>
      <c r="E1279" s="45">
        <v>9.9736027600000002E-3</v>
      </c>
      <c r="F1279" s="45">
        <v>1.2642135100000001E-3</v>
      </c>
      <c r="G1279" s="45">
        <v>1.5953944600000001E-3</v>
      </c>
      <c r="H1279" s="45">
        <v>7.1139942200000002E-3</v>
      </c>
    </row>
    <row r="1280" spans="1:8" x14ac:dyDescent="0.35">
      <c r="A1280" s="45" t="s">
        <v>242</v>
      </c>
      <c r="B1280" s="45" t="s">
        <v>13</v>
      </c>
      <c r="C1280" s="45" t="s">
        <v>44</v>
      </c>
      <c r="D1280" s="45">
        <v>115</v>
      </c>
      <c r="E1280" s="45">
        <v>7.68427912E-3</v>
      </c>
      <c r="F1280" s="45">
        <v>8.7288627999999998E-4</v>
      </c>
      <c r="G1280" s="45">
        <v>1.5535424499999999E-3</v>
      </c>
      <c r="H1280" s="45">
        <v>5.2578499999999997E-3</v>
      </c>
    </row>
    <row r="1281" spans="1:8" x14ac:dyDescent="0.35">
      <c r="A1281" s="45" t="s">
        <v>242</v>
      </c>
      <c r="B1281" s="45" t="s">
        <v>8</v>
      </c>
      <c r="C1281" s="45" t="s">
        <v>45</v>
      </c>
      <c r="D1281" s="45">
        <v>1391</v>
      </c>
      <c r="E1281" s="45">
        <v>6.2665995399999999E-3</v>
      </c>
      <c r="F1281" s="45">
        <v>9.9218331000000006E-4</v>
      </c>
      <c r="G1281" s="45">
        <v>1.34031249E-3</v>
      </c>
      <c r="H1281" s="45">
        <v>3.9341032600000003E-3</v>
      </c>
    </row>
    <row r="1282" spans="1:8" x14ac:dyDescent="0.35">
      <c r="A1282" s="45" t="s">
        <v>242</v>
      </c>
      <c r="B1282" s="45" t="s">
        <v>10</v>
      </c>
      <c r="C1282" s="45" t="s">
        <v>45</v>
      </c>
      <c r="D1282" s="45">
        <v>560</v>
      </c>
      <c r="E1282" s="45">
        <v>5.6431255899999999E-3</v>
      </c>
      <c r="F1282" s="45">
        <v>8.4658129000000004E-4</v>
      </c>
      <c r="G1282" s="45">
        <v>1.12468974E-3</v>
      </c>
      <c r="H1282" s="45">
        <v>3.6718541E-3</v>
      </c>
    </row>
    <row r="1283" spans="1:8" x14ac:dyDescent="0.35">
      <c r="A1283" s="45" t="s">
        <v>242</v>
      </c>
      <c r="B1283" s="45" t="s">
        <v>11</v>
      </c>
      <c r="C1283" s="45" t="s">
        <v>45</v>
      </c>
      <c r="D1283" s="45">
        <v>383</v>
      </c>
      <c r="E1283" s="45">
        <v>6.0233836400000003E-3</v>
      </c>
      <c r="F1283" s="45">
        <v>1.1058224599999999E-3</v>
      </c>
      <c r="G1283" s="45">
        <v>1.27568634E-3</v>
      </c>
      <c r="H1283" s="45">
        <v>3.6418743500000001E-3</v>
      </c>
    </row>
    <row r="1284" spans="1:8" x14ac:dyDescent="0.35">
      <c r="A1284" s="45" t="s">
        <v>242</v>
      </c>
      <c r="B1284" s="45" t="s">
        <v>12</v>
      </c>
      <c r="C1284" s="45" t="s">
        <v>45</v>
      </c>
      <c r="D1284" s="45">
        <v>138</v>
      </c>
      <c r="E1284" s="45">
        <v>8.1169482300000005E-3</v>
      </c>
      <c r="F1284" s="45">
        <v>1.13811704E-3</v>
      </c>
      <c r="G1284" s="45">
        <v>1.64125378E-3</v>
      </c>
      <c r="H1284" s="45">
        <v>5.33757691E-3</v>
      </c>
    </row>
    <row r="1285" spans="1:8" x14ac:dyDescent="0.35">
      <c r="A1285" s="45" t="s">
        <v>242</v>
      </c>
      <c r="B1285" s="45" t="s">
        <v>13</v>
      </c>
      <c r="C1285" s="45" t="s">
        <v>45</v>
      </c>
      <c r="D1285" s="45">
        <v>310</v>
      </c>
      <c r="E1285" s="45">
        <v>6.8696607600000001E-3</v>
      </c>
      <c r="F1285" s="45">
        <v>1.0498429499999999E-3</v>
      </c>
      <c r="G1285" s="45">
        <v>1.67570169E-3</v>
      </c>
      <c r="H1285" s="45">
        <v>4.1441156500000003E-3</v>
      </c>
    </row>
    <row r="1286" spans="1:8" x14ac:dyDescent="0.35">
      <c r="A1286" s="45" t="s">
        <v>242</v>
      </c>
      <c r="B1286" s="45" t="s">
        <v>8</v>
      </c>
      <c r="C1286" s="45" t="s">
        <v>46</v>
      </c>
      <c r="D1286" s="45">
        <v>757</v>
      </c>
      <c r="E1286" s="45">
        <v>7.9216966399999998E-3</v>
      </c>
      <c r="F1286" s="45">
        <v>1.2120208999999999E-3</v>
      </c>
      <c r="G1286" s="45">
        <v>1.9219076299999999E-3</v>
      </c>
      <c r="H1286" s="45">
        <v>4.7877676400000001E-3</v>
      </c>
    </row>
    <row r="1287" spans="1:8" x14ac:dyDescent="0.35">
      <c r="A1287" s="45" t="s">
        <v>242</v>
      </c>
      <c r="B1287" s="45" t="s">
        <v>10</v>
      </c>
      <c r="C1287" s="45" t="s">
        <v>46</v>
      </c>
      <c r="D1287" s="45">
        <v>309</v>
      </c>
      <c r="E1287" s="45">
        <v>7.3197588500000001E-3</v>
      </c>
      <c r="F1287" s="45">
        <v>9.8057478999999999E-4</v>
      </c>
      <c r="G1287" s="45">
        <v>1.80592986E-3</v>
      </c>
      <c r="H1287" s="45">
        <v>4.5332536999999999E-3</v>
      </c>
    </row>
    <row r="1288" spans="1:8" x14ac:dyDescent="0.35">
      <c r="A1288" s="45" t="s">
        <v>242</v>
      </c>
      <c r="B1288" s="45" t="s">
        <v>11</v>
      </c>
      <c r="C1288" s="45" t="s">
        <v>46</v>
      </c>
      <c r="D1288" s="45">
        <v>177</v>
      </c>
      <c r="E1288" s="45">
        <v>7.4593924099999997E-3</v>
      </c>
      <c r="F1288" s="45">
        <v>1.2702053400000001E-3</v>
      </c>
      <c r="G1288" s="45">
        <v>1.7820148199999999E-3</v>
      </c>
      <c r="H1288" s="45">
        <v>4.4071717700000001E-3</v>
      </c>
    </row>
    <row r="1289" spans="1:8" x14ac:dyDescent="0.35">
      <c r="A1289" s="45" t="s">
        <v>242</v>
      </c>
      <c r="B1289" s="45" t="s">
        <v>12</v>
      </c>
      <c r="C1289" s="45" t="s">
        <v>46</v>
      </c>
      <c r="D1289" s="45">
        <v>101</v>
      </c>
      <c r="E1289" s="45">
        <v>9.0338511000000003E-3</v>
      </c>
      <c r="F1289" s="45">
        <v>1.7321000600000001E-3</v>
      </c>
      <c r="G1289" s="45">
        <v>2.08241635E-3</v>
      </c>
      <c r="H1289" s="45">
        <v>5.2193342199999999E-3</v>
      </c>
    </row>
    <row r="1290" spans="1:8" x14ac:dyDescent="0.35">
      <c r="A1290" s="45" t="s">
        <v>242</v>
      </c>
      <c r="B1290" s="45" t="s">
        <v>13</v>
      </c>
      <c r="C1290" s="45" t="s">
        <v>46</v>
      </c>
      <c r="D1290" s="45">
        <v>170</v>
      </c>
      <c r="E1290" s="45">
        <v>8.8363968000000001E-3</v>
      </c>
      <c r="F1290" s="45">
        <v>1.26313974E-3</v>
      </c>
      <c r="G1290" s="45">
        <v>2.18300631E-3</v>
      </c>
      <c r="H1290" s="45">
        <v>5.3902503199999997E-3</v>
      </c>
    </row>
    <row r="1291" spans="1:8" x14ac:dyDescent="0.35">
      <c r="A1291" s="45" t="s">
        <v>242</v>
      </c>
      <c r="B1291" s="45" t="s">
        <v>8</v>
      </c>
      <c r="C1291" s="45" t="s">
        <v>47</v>
      </c>
      <c r="D1291" s="45">
        <v>576</v>
      </c>
      <c r="E1291" s="45">
        <v>6.2832752199999996E-3</v>
      </c>
      <c r="F1291" s="45">
        <v>2.8470994E-4</v>
      </c>
      <c r="G1291" s="45">
        <v>1.4995657299999999E-3</v>
      </c>
      <c r="H1291" s="45">
        <v>4.4877264000000002E-3</v>
      </c>
    </row>
    <row r="1292" spans="1:8" x14ac:dyDescent="0.35">
      <c r="A1292" s="45" t="s">
        <v>242</v>
      </c>
      <c r="B1292" s="45" t="s">
        <v>10</v>
      </c>
      <c r="C1292" s="45" t="s">
        <v>47</v>
      </c>
      <c r="D1292" s="45">
        <v>248</v>
      </c>
      <c r="E1292" s="45">
        <v>5.7312665699999999E-3</v>
      </c>
      <c r="F1292" s="45">
        <v>2.8827824000000001E-4</v>
      </c>
      <c r="G1292" s="45">
        <v>1.2255915300000001E-3</v>
      </c>
      <c r="H1292" s="45">
        <v>4.2058222399999996E-3</v>
      </c>
    </row>
    <row r="1293" spans="1:8" x14ac:dyDescent="0.35">
      <c r="A1293" s="45" t="s">
        <v>242</v>
      </c>
      <c r="B1293" s="45" t="s">
        <v>11</v>
      </c>
      <c r="C1293" s="45" t="s">
        <v>47</v>
      </c>
      <c r="D1293" s="45">
        <v>161</v>
      </c>
      <c r="E1293" s="45">
        <v>6.4066451400000002E-3</v>
      </c>
      <c r="F1293" s="45">
        <v>2.2925269999999999E-4</v>
      </c>
      <c r="G1293" s="45">
        <v>1.68212251E-3</v>
      </c>
      <c r="H1293" s="45">
        <v>4.48347972E-3</v>
      </c>
    </row>
    <row r="1294" spans="1:8" x14ac:dyDescent="0.35">
      <c r="A1294" s="45" t="s">
        <v>242</v>
      </c>
      <c r="B1294" s="45" t="s">
        <v>12</v>
      </c>
      <c r="C1294" s="45" t="s">
        <v>47</v>
      </c>
      <c r="D1294" s="45">
        <v>28</v>
      </c>
      <c r="E1294" s="45">
        <v>8.5594409100000005E-3</v>
      </c>
      <c r="F1294" s="45">
        <v>1.21197063E-3</v>
      </c>
      <c r="G1294" s="45">
        <v>1.7650460200000001E-3</v>
      </c>
      <c r="H1294" s="45">
        <v>5.5733298300000003E-3</v>
      </c>
    </row>
    <row r="1295" spans="1:8" x14ac:dyDescent="0.35">
      <c r="A1295" s="45" t="s">
        <v>242</v>
      </c>
      <c r="B1295" s="45" t="s">
        <v>13</v>
      </c>
      <c r="C1295" s="45" t="s">
        <v>47</v>
      </c>
      <c r="D1295" s="45">
        <v>139</v>
      </c>
      <c r="E1295" s="45">
        <v>6.6667496900000003E-3</v>
      </c>
      <c r="F1295" s="45">
        <v>1.5579181E-4</v>
      </c>
      <c r="G1295" s="45">
        <v>1.7234543299999999E-3</v>
      </c>
      <c r="H1295" s="45">
        <v>4.7769281899999998E-3</v>
      </c>
    </row>
    <row r="1296" spans="1:8" x14ac:dyDescent="0.35">
      <c r="A1296" s="45" t="s">
        <v>242</v>
      </c>
      <c r="B1296" s="45" t="s">
        <v>8</v>
      </c>
      <c r="C1296" s="45" t="s">
        <v>48</v>
      </c>
      <c r="D1296" s="45">
        <v>1712</v>
      </c>
      <c r="E1296" s="45">
        <v>5.8912845900000003E-3</v>
      </c>
      <c r="F1296" s="45">
        <v>1.1348336699999999E-3</v>
      </c>
      <c r="G1296" s="45">
        <v>9.1677190000000002E-4</v>
      </c>
      <c r="H1296" s="45">
        <v>3.83967855E-3</v>
      </c>
    </row>
    <row r="1297" spans="1:8" x14ac:dyDescent="0.35">
      <c r="A1297" s="45" t="s">
        <v>242</v>
      </c>
      <c r="B1297" s="45" t="s">
        <v>10</v>
      </c>
      <c r="C1297" s="45" t="s">
        <v>48</v>
      </c>
      <c r="D1297" s="45">
        <v>668</v>
      </c>
      <c r="E1297" s="45">
        <v>5.4972344500000001E-3</v>
      </c>
      <c r="F1297" s="45">
        <v>1.0072560800000001E-3</v>
      </c>
      <c r="G1297" s="45">
        <v>8.2198427E-4</v>
      </c>
      <c r="H1297" s="45">
        <v>3.6679936300000001E-3</v>
      </c>
    </row>
    <row r="1298" spans="1:8" x14ac:dyDescent="0.35">
      <c r="A1298" s="45" t="s">
        <v>242</v>
      </c>
      <c r="B1298" s="45" t="s">
        <v>11</v>
      </c>
      <c r="C1298" s="45" t="s">
        <v>48</v>
      </c>
      <c r="D1298" s="45">
        <v>399</v>
      </c>
      <c r="E1298" s="45">
        <v>5.7510382399999999E-3</v>
      </c>
      <c r="F1298" s="45">
        <v>1.2422256799999999E-3</v>
      </c>
      <c r="G1298" s="45">
        <v>8.2114986E-4</v>
      </c>
      <c r="H1298" s="45">
        <v>3.68766221E-3</v>
      </c>
    </row>
    <row r="1299" spans="1:8" x14ac:dyDescent="0.35">
      <c r="A1299" s="45" t="s">
        <v>242</v>
      </c>
      <c r="B1299" s="45" t="s">
        <v>12</v>
      </c>
      <c r="C1299" s="45" t="s">
        <v>48</v>
      </c>
      <c r="D1299" s="45">
        <v>133</v>
      </c>
      <c r="E1299" s="45">
        <v>7.3592833699999997E-3</v>
      </c>
      <c r="F1299" s="45">
        <v>1.46825374E-3</v>
      </c>
      <c r="G1299" s="45">
        <v>1.1593217000000001E-3</v>
      </c>
      <c r="H1299" s="45">
        <v>4.7317074799999997E-3</v>
      </c>
    </row>
    <row r="1300" spans="1:8" x14ac:dyDescent="0.35">
      <c r="A1300" s="45" t="s">
        <v>242</v>
      </c>
      <c r="B1300" s="45" t="s">
        <v>13</v>
      </c>
      <c r="C1300" s="45" t="s">
        <v>48</v>
      </c>
      <c r="D1300" s="45">
        <v>512</v>
      </c>
      <c r="E1300" s="45">
        <v>6.13335479E-3</v>
      </c>
      <c r="F1300" s="45">
        <v>1.1309812099999999E-3</v>
      </c>
      <c r="G1300" s="45">
        <v>1.05195198E-3</v>
      </c>
      <c r="H1300" s="45">
        <v>3.9504211500000002E-3</v>
      </c>
    </row>
    <row r="1301" spans="1:8" x14ac:dyDescent="0.35">
      <c r="A1301" s="45" t="s">
        <v>242</v>
      </c>
      <c r="B1301" s="45" t="s">
        <v>8</v>
      </c>
      <c r="C1301" s="45" t="s">
        <v>49</v>
      </c>
      <c r="D1301" s="45">
        <v>1377</v>
      </c>
      <c r="E1301" s="45">
        <v>7.2982393600000001E-3</v>
      </c>
      <c r="F1301" s="45">
        <v>1.1752936E-3</v>
      </c>
      <c r="G1301" s="45">
        <v>1.1452111E-3</v>
      </c>
      <c r="H1301" s="45">
        <v>4.9777341600000004E-3</v>
      </c>
    </row>
    <row r="1302" spans="1:8" x14ac:dyDescent="0.35">
      <c r="A1302" s="45" t="s">
        <v>242</v>
      </c>
      <c r="B1302" s="45" t="s">
        <v>10</v>
      </c>
      <c r="C1302" s="45" t="s">
        <v>49</v>
      </c>
      <c r="D1302" s="45">
        <v>586</v>
      </c>
      <c r="E1302" s="45">
        <v>6.5767007200000002E-3</v>
      </c>
      <c r="F1302" s="45">
        <v>9.8462559000000007E-4</v>
      </c>
      <c r="G1302" s="45">
        <v>1.05944229E-3</v>
      </c>
      <c r="H1302" s="45">
        <v>4.5326323199999996E-3</v>
      </c>
    </row>
    <row r="1303" spans="1:8" x14ac:dyDescent="0.35">
      <c r="A1303" s="45" t="s">
        <v>242</v>
      </c>
      <c r="B1303" s="45" t="s">
        <v>11</v>
      </c>
      <c r="C1303" s="45" t="s">
        <v>49</v>
      </c>
      <c r="D1303" s="45">
        <v>428</v>
      </c>
      <c r="E1303" s="45">
        <v>7.3524844100000004E-3</v>
      </c>
      <c r="F1303" s="45">
        <v>1.1792032E-3</v>
      </c>
      <c r="G1303" s="45">
        <v>1.10291708E-3</v>
      </c>
      <c r="H1303" s="45">
        <v>5.0703636399999997E-3</v>
      </c>
    </row>
    <row r="1304" spans="1:8" x14ac:dyDescent="0.35">
      <c r="A1304" s="45" t="s">
        <v>242</v>
      </c>
      <c r="B1304" s="45" t="s">
        <v>12</v>
      </c>
      <c r="C1304" s="45" t="s">
        <v>49</v>
      </c>
      <c r="D1304" s="45">
        <v>59</v>
      </c>
      <c r="E1304" s="45">
        <v>9.0840785299999994E-3</v>
      </c>
      <c r="F1304" s="45">
        <v>1.8485166499999999E-3</v>
      </c>
      <c r="G1304" s="45">
        <v>1.36907543E-3</v>
      </c>
      <c r="H1304" s="45">
        <v>5.86648593E-3</v>
      </c>
    </row>
    <row r="1305" spans="1:8" x14ac:dyDescent="0.35">
      <c r="A1305" s="45" t="s">
        <v>242</v>
      </c>
      <c r="B1305" s="45" t="s">
        <v>13</v>
      </c>
      <c r="C1305" s="45" t="s">
        <v>49</v>
      </c>
      <c r="D1305" s="45">
        <v>304</v>
      </c>
      <c r="E1305" s="45">
        <v>8.2661349300000003E-3</v>
      </c>
      <c r="F1305" s="45">
        <v>1.40666855E-3</v>
      </c>
      <c r="G1305" s="45">
        <v>1.3266399300000001E-3</v>
      </c>
      <c r="H1305" s="45">
        <v>5.5328259600000004E-3</v>
      </c>
    </row>
    <row r="1306" spans="1:8" x14ac:dyDescent="0.35">
      <c r="A1306" s="45" t="s">
        <v>242</v>
      </c>
      <c r="B1306" s="45" t="s">
        <v>8</v>
      </c>
      <c r="C1306" s="45" t="s">
        <v>50</v>
      </c>
      <c r="D1306" s="45">
        <v>821</v>
      </c>
      <c r="E1306" s="45">
        <v>7.44117076E-3</v>
      </c>
      <c r="F1306" s="45">
        <v>7.3792099000000004E-4</v>
      </c>
      <c r="G1306" s="45">
        <v>2.1428387800000001E-3</v>
      </c>
      <c r="H1306" s="45">
        <v>4.5604105099999997E-3</v>
      </c>
    </row>
    <row r="1307" spans="1:8" x14ac:dyDescent="0.35">
      <c r="A1307" s="45" t="s">
        <v>242</v>
      </c>
      <c r="B1307" s="45" t="s">
        <v>10</v>
      </c>
      <c r="C1307" s="45" t="s">
        <v>50</v>
      </c>
      <c r="D1307" s="45">
        <v>312</v>
      </c>
      <c r="E1307" s="45">
        <v>6.5262565799999997E-3</v>
      </c>
      <c r="F1307" s="45">
        <v>6.8179432000000002E-4</v>
      </c>
      <c r="G1307" s="45">
        <v>2.0630784600000002E-3</v>
      </c>
      <c r="H1307" s="45">
        <v>3.7813832999999998E-3</v>
      </c>
    </row>
    <row r="1308" spans="1:8" x14ac:dyDescent="0.35">
      <c r="A1308" s="45" t="s">
        <v>242</v>
      </c>
      <c r="B1308" s="45" t="s">
        <v>11</v>
      </c>
      <c r="C1308" s="45" t="s">
        <v>50</v>
      </c>
      <c r="D1308" s="45">
        <v>179</v>
      </c>
      <c r="E1308" s="45">
        <v>7.5038793300000002E-3</v>
      </c>
      <c r="F1308" s="45">
        <v>7.0905730000000002E-4</v>
      </c>
      <c r="G1308" s="45">
        <v>2.05223184E-3</v>
      </c>
      <c r="H1308" s="45">
        <v>4.7425897799999997E-3</v>
      </c>
    </row>
    <row r="1309" spans="1:8" x14ac:dyDescent="0.35">
      <c r="A1309" s="45" t="s">
        <v>242</v>
      </c>
      <c r="B1309" s="45" t="s">
        <v>12</v>
      </c>
      <c r="C1309" s="45" t="s">
        <v>50</v>
      </c>
      <c r="D1309" s="45">
        <v>96</v>
      </c>
      <c r="E1309" s="45">
        <v>9.1763114999999992E-3</v>
      </c>
      <c r="F1309" s="45">
        <v>8.8999782999999995E-4</v>
      </c>
      <c r="G1309" s="45">
        <v>2.5239918499999998E-3</v>
      </c>
      <c r="H1309" s="45">
        <v>5.7623213500000003E-3</v>
      </c>
    </row>
    <row r="1310" spans="1:8" x14ac:dyDescent="0.35">
      <c r="A1310" s="45" t="s">
        <v>242</v>
      </c>
      <c r="B1310" s="45" t="s">
        <v>13</v>
      </c>
      <c r="C1310" s="45" t="s">
        <v>50</v>
      </c>
      <c r="D1310" s="45">
        <v>234</v>
      </c>
      <c r="E1310" s="45">
        <v>7.9012343400000004E-3</v>
      </c>
      <c r="F1310" s="45">
        <v>7.7244551999999995E-4</v>
      </c>
      <c r="G1310" s="45">
        <v>2.1621258099999998E-3</v>
      </c>
      <c r="H1310" s="45">
        <v>4.96666248E-3</v>
      </c>
    </row>
    <row r="1311" spans="1:8" x14ac:dyDescent="0.35">
      <c r="A1311" s="45" t="s">
        <v>242</v>
      </c>
      <c r="B1311" s="45" t="s">
        <v>8</v>
      </c>
      <c r="C1311" s="45" t="s">
        <v>51</v>
      </c>
      <c r="D1311" s="45">
        <v>1231</v>
      </c>
      <c r="E1311" s="45">
        <v>6.1188394599999999E-3</v>
      </c>
      <c r="F1311" s="45">
        <v>8.9601736999999997E-4</v>
      </c>
      <c r="G1311" s="45">
        <v>9.2504187999999999E-4</v>
      </c>
      <c r="H1311" s="45">
        <v>4.2977797200000004E-3</v>
      </c>
    </row>
    <row r="1312" spans="1:8" x14ac:dyDescent="0.35">
      <c r="A1312" s="45" t="s">
        <v>242</v>
      </c>
      <c r="B1312" s="45" t="s">
        <v>10</v>
      </c>
      <c r="C1312" s="45" t="s">
        <v>51</v>
      </c>
      <c r="D1312" s="45">
        <v>548</v>
      </c>
      <c r="E1312" s="45">
        <v>5.7051945899999996E-3</v>
      </c>
      <c r="F1312" s="45">
        <v>7.4745683000000001E-4</v>
      </c>
      <c r="G1312" s="45">
        <v>8.7339882999999999E-4</v>
      </c>
      <c r="H1312" s="45">
        <v>4.0843384199999999E-3</v>
      </c>
    </row>
    <row r="1313" spans="1:8" x14ac:dyDescent="0.35">
      <c r="A1313" s="45" t="s">
        <v>242</v>
      </c>
      <c r="B1313" s="45" t="s">
        <v>11</v>
      </c>
      <c r="C1313" s="45" t="s">
        <v>51</v>
      </c>
      <c r="D1313" s="45">
        <v>303</v>
      </c>
      <c r="E1313" s="45">
        <v>5.8162202800000002E-3</v>
      </c>
      <c r="F1313" s="45">
        <v>9.5254987999999997E-4</v>
      </c>
      <c r="G1313" s="45">
        <v>8.7386145000000002E-4</v>
      </c>
      <c r="H1313" s="45">
        <v>3.98980846E-3</v>
      </c>
    </row>
    <row r="1314" spans="1:8" x14ac:dyDescent="0.35">
      <c r="A1314" s="45" t="s">
        <v>242</v>
      </c>
      <c r="B1314" s="45" t="s">
        <v>12</v>
      </c>
      <c r="C1314" s="45" t="s">
        <v>51</v>
      </c>
      <c r="D1314" s="45">
        <v>75</v>
      </c>
      <c r="E1314" s="45">
        <v>7.9310182800000004E-3</v>
      </c>
      <c r="F1314" s="45">
        <v>1.28858002E-3</v>
      </c>
      <c r="G1314" s="45">
        <v>1.1944441899999999E-3</v>
      </c>
      <c r="H1314" s="45">
        <v>5.4479935700000003E-3</v>
      </c>
    </row>
    <row r="1315" spans="1:8" x14ac:dyDescent="0.35">
      <c r="A1315" s="45" t="s">
        <v>242</v>
      </c>
      <c r="B1315" s="45" t="s">
        <v>13</v>
      </c>
      <c r="C1315" s="45" t="s">
        <v>51</v>
      </c>
      <c r="D1315" s="45">
        <v>305</v>
      </c>
      <c r="E1315" s="45">
        <v>6.7170610800000004E-3</v>
      </c>
      <c r="F1315" s="45">
        <v>1.0102456600000001E-3</v>
      </c>
      <c r="G1315" s="45">
        <v>1.00242841E-3</v>
      </c>
      <c r="H1315" s="45">
        <v>4.7043865300000001E-3</v>
      </c>
    </row>
    <row r="1316" spans="1:8" x14ac:dyDescent="0.35">
      <c r="A1316" s="45" t="s">
        <v>242</v>
      </c>
      <c r="B1316" s="45" t="s">
        <v>8</v>
      </c>
      <c r="C1316" s="45" t="s">
        <v>52</v>
      </c>
      <c r="D1316" s="45">
        <v>1566</v>
      </c>
      <c r="E1316" s="45">
        <v>4.6581432899999997E-3</v>
      </c>
      <c r="F1316" s="45">
        <v>8.9673921000000005E-4</v>
      </c>
      <c r="G1316" s="45">
        <v>5.9370688999999996E-4</v>
      </c>
      <c r="H1316" s="45">
        <v>3.1676967E-3</v>
      </c>
    </row>
    <row r="1317" spans="1:8" x14ac:dyDescent="0.35">
      <c r="A1317" s="45" t="s">
        <v>242</v>
      </c>
      <c r="B1317" s="45" t="s">
        <v>10</v>
      </c>
      <c r="C1317" s="45" t="s">
        <v>52</v>
      </c>
      <c r="D1317" s="45">
        <v>670</v>
      </c>
      <c r="E1317" s="45">
        <v>4.1641097599999996E-3</v>
      </c>
      <c r="F1317" s="45">
        <v>7.7641283999999998E-4</v>
      </c>
      <c r="G1317" s="45">
        <v>5.1293854000000001E-4</v>
      </c>
      <c r="H1317" s="45">
        <v>2.8747578999999998E-3</v>
      </c>
    </row>
    <row r="1318" spans="1:8" x14ac:dyDescent="0.35">
      <c r="A1318" s="45" t="s">
        <v>242</v>
      </c>
      <c r="B1318" s="45" t="s">
        <v>11</v>
      </c>
      <c r="C1318" s="45" t="s">
        <v>52</v>
      </c>
      <c r="D1318" s="45">
        <v>357</v>
      </c>
      <c r="E1318" s="45">
        <v>4.7462779E-3</v>
      </c>
      <c r="F1318" s="45">
        <v>9.8681116999999995E-4</v>
      </c>
      <c r="G1318" s="45">
        <v>5.8473366999999997E-4</v>
      </c>
      <c r="H1318" s="45">
        <v>3.1747326100000002E-3</v>
      </c>
    </row>
    <row r="1319" spans="1:8" x14ac:dyDescent="0.35">
      <c r="A1319" s="45" t="s">
        <v>242</v>
      </c>
      <c r="B1319" s="45" t="s">
        <v>12</v>
      </c>
      <c r="C1319" s="45" t="s">
        <v>52</v>
      </c>
      <c r="D1319" s="45">
        <v>126</v>
      </c>
      <c r="E1319" s="45">
        <v>6.0532404900000003E-3</v>
      </c>
      <c r="F1319" s="45">
        <v>1.32725208E-3</v>
      </c>
      <c r="G1319" s="45">
        <v>6.2720433999999996E-4</v>
      </c>
      <c r="H1319" s="45">
        <v>4.0987835700000003E-3</v>
      </c>
    </row>
    <row r="1320" spans="1:8" x14ac:dyDescent="0.35">
      <c r="A1320" s="45" t="s">
        <v>242</v>
      </c>
      <c r="B1320" s="45" t="s">
        <v>13</v>
      </c>
      <c r="C1320" s="45" t="s">
        <v>52</v>
      </c>
      <c r="D1320" s="45">
        <v>413</v>
      </c>
      <c r="E1320" s="45">
        <v>4.95779503E-3</v>
      </c>
      <c r="F1320" s="45">
        <v>8.8274008999999999E-4</v>
      </c>
      <c r="G1320" s="45">
        <v>7.2227241999999999E-4</v>
      </c>
      <c r="H1320" s="45">
        <v>3.3527820099999999E-3</v>
      </c>
    </row>
    <row r="1321" spans="1:8" x14ac:dyDescent="0.35">
      <c r="A1321" s="45" t="s">
        <v>242</v>
      </c>
      <c r="B1321" s="45" t="s">
        <v>8</v>
      </c>
      <c r="C1321" s="45" t="s">
        <v>53</v>
      </c>
      <c r="D1321" s="45">
        <v>597</v>
      </c>
      <c r="E1321" s="45">
        <v>7.5528100999999997E-3</v>
      </c>
      <c r="F1321" s="45">
        <v>8.6456564000000002E-4</v>
      </c>
      <c r="G1321" s="45">
        <v>1.65964831E-3</v>
      </c>
      <c r="H1321" s="45">
        <v>5.0285956600000003E-3</v>
      </c>
    </row>
    <row r="1322" spans="1:8" x14ac:dyDescent="0.35">
      <c r="A1322" s="45" t="s">
        <v>242</v>
      </c>
      <c r="B1322" s="45" t="s">
        <v>10</v>
      </c>
      <c r="C1322" s="45" t="s">
        <v>53</v>
      </c>
      <c r="D1322" s="45">
        <v>165</v>
      </c>
      <c r="E1322" s="45">
        <v>6.1671574300000004E-3</v>
      </c>
      <c r="F1322" s="45">
        <v>6.2492959000000001E-4</v>
      </c>
      <c r="G1322" s="45">
        <v>1.2505609299999999E-3</v>
      </c>
      <c r="H1322" s="45">
        <v>4.2916664199999996E-3</v>
      </c>
    </row>
    <row r="1323" spans="1:8" x14ac:dyDescent="0.35">
      <c r="A1323" s="45" t="s">
        <v>242</v>
      </c>
      <c r="B1323" s="45" t="s">
        <v>11</v>
      </c>
      <c r="C1323" s="45" t="s">
        <v>53</v>
      </c>
      <c r="D1323" s="45">
        <v>110</v>
      </c>
      <c r="E1323" s="45">
        <v>6.5323019700000004E-3</v>
      </c>
      <c r="F1323" s="45">
        <v>8.5563950000000001E-4</v>
      </c>
      <c r="G1323" s="45">
        <v>1.62058058E-3</v>
      </c>
      <c r="H1323" s="45">
        <v>4.0560814199999996E-3</v>
      </c>
    </row>
    <row r="1324" spans="1:8" x14ac:dyDescent="0.35">
      <c r="A1324" s="45" t="s">
        <v>242</v>
      </c>
      <c r="B1324" s="45" t="s">
        <v>12</v>
      </c>
      <c r="C1324" s="45" t="s">
        <v>53</v>
      </c>
      <c r="D1324" s="45">
        <v>48</v>
      </c>
      <c r="E1324" s="45">
        <v>7.3029993399999996E-3</v>
      </c>
      <c r="F1324" s="45">
        <v>8.6371500999999999E-4</v>
      </c>
      <c r="G1324" s="45">
        <v>1.9774785599999999E-3</v>
      </c>
      <c r="H1324" s="45">
        <v>4.4618053099999997E-3</v>
      </c>
    </row>
    <row r="1325" spans="1:8" x14ac:dyDescent="0.35">
      <c r="A1325" s="45" t="s">
        <v>242</v>
      </c>
      <c r="B1325" s="45" t="s">
        <v>13</v>
      </c>
      <c r="C1325" s="45" t="s">
        <v>53</v>
      </c>
      <c r="D1325" s="45">
        <v>274</v>
      </c>
      <c r="E1325" s="45">
        <v>8.8406914900000001E-3</v>
      </c>
      <c r="F1325" s="45">
        <v>1.0126045199999999E-3</v>
      </c>
      <c r="G1325" s="45">
        <v>1.86600239E-3</v>
      </c>
      <c r="H1325" s="45">
        <v>5.96208408E-3</v>
      </c>
    </row>
    <row r="1326" spans="1:8" x14ac:dyDescent="0.35">
      <c r="A1326" s="45" t="s">
        <v>242</v>
      </c>
      <c r="B1326" s="45" t="s">
        <v>8</v>
      </c>
      <c r="C1326" s="45" t="s">
        <v>54</v>
      </c>
      <c r="D1326" s="45">
        <v>3594</v>
      </c>
      <c r="E1326" s="45">
        <v>4.7610405399999998E-3</v>
      </c>
      <c r="F1326" s="45">
        <v>9.909517599999999E-4</v>
      </c>
      <c r="G1326" s="45">
        <v>8.0198583999999996E-4</v>
      </c>
      <c r="H1326" s="45">
        <v>2.9681024600000001E-3</v>
      </c>
    </row>
    <row r="1327" spans="1:8" x14ac:dyDescent="0.35">
      <c r="A1327" s="45" t="s">
        <v>242</v>
      </c>
      <c r="B1327" s="45" t="s">
        <v>10</v>
      </c>
      <c r="C1327" s="45" t="s">
        <v>54</v>
      </c>
      <c r="D1327" s="45">
        <v>1832</v>
      </c>
      <c r="E1327" s="45">
        <v>4.5408716600000001E-3</v>
      </c>
      <c r="F1327" s="45">
        <v>9.5361627999999998E-4</v>
      </c>
      <c r="G1327" s="45">
        <v>7.4023508999999997E-4</v>
      </c>
      <c r="H1327" s="45">
        <v>2.8470198099999999E-3</v>
      </c>
    </row>
    <row r="1328" spans="1:8" x14ac:dyDescent="0.35">
      <c r="A1328" s="45" t="s">
        <v>242</v>
      </c>
      <c r="B1328" s="45" t="s">
        <v>11</v>
      </c>
      <c r="C1328" s="45" t="s">
        <v>54</v>
      </c>
      <c r="D1328" s="45">
        <v>794</v>
      </c>
      <c r="E1328" s="45">
        <v>4.7646553899999998E-3</v>
      </c>
      <c r="F1328" s="45">
        <v>1.0759222000000001E-3</v>
      </c>
      <c r="G1328" s="45">
        <v>7.8966064999999998E-4</v>
      </c>
      <c r="H1328" s="45">
        <v>2.89907208E-3</v>
      </c>
    </row>
    <row r="1329" spans="1:8" x14ac:dyDescent="0.35">
      <c r="A1329" s="45" t="s">
        <v>242</v>
      </c>
      <c r="B1329" s="45" t="s">
        <v>12</v>
      </c>
      <c r="C1329" s="45" t="s">
        <v>54</v>
      </c>
      <c r="D1329" s="45">
        <v>110</v>
      </c>
      <c r="E1329" s="45">
        <v>5.5317758500000001E-3</v>
      </c>
      <c r="F1329" s="45">
        <v>1.1416243500000001E-3</v>
      </c>
      <c r="G1329" s="45">
        <v>9.0646018999999999E-4</v>
      </c>
      <c r="H1329" s="45">
        <v>3.4836908599999998E-3</v>
      </c>
    </row>
    <row r="1330" spans="1:8" x14ac:dyDescent="0.35">
      <c r="A1330" s="45" t="s">
        <v>242</v>
      </c>
      <c r="B1330" s="45" t="s">
        <v>13</v>
      </c>
      <c r="C1330" s="45" t="s">
        <v>54</v>
      </c>
      <c r="D1330" s="45">
        <v>858</v>
      </c>
      <c r="E1330" s="45">
        <v>5.1289872800000004E-3</v>
      </c>
      <c r="F1330" s="45">
        <v>9.7272110999999995E-4</v>
      </c>
      <c r="G1330" s="45">
        <v>9.3184761999999999E-4</v>
      </c>
      <c r="H1330" s="45">
        <v>3.2244180899999998E-3</v>
      </c>
    </row>
    <row r="1331" spans="1:8" x14ac:dyDescent="0.35">
      <c r="A1331" s="45" t="s">
        <v>242</v>
      </c>
      <c r="B1331" s="45" t="s">
        <v>8</v>
      </c>
      <c r="C1331" s="45" t="s">
        <v>55</v>
      </c>
      <c r="D1331" s="45">
        <v>924</v>
      </c>
      <c r="E1331" s="45">
        <v>6.3628093899999998E-3</v>
      </c>
      <c r="F1331" s="45">
        <v>8.4476937999999999E-4</v>
      </c>
      <c r="G1331" s="45">
        <v>1.6163617800000001E-3</v>
      </c>
      <c r="H1331" s="45">
        <v>3.9016777400000002E-3</v>
      </c>
    </row>
    <row r="1332" spans="1:8" x14ac:dyDescent="0.35">
      <c r="A1332" s="45" t="s">
        <v>242</v>
      </c>
      <c r="B1332" s="45" t="s">
        <v>10</v>
      </c>
      <c r="C1332" s="45" t="s">
        <v>55</v>
      </c>
      <c r="D1332" s="45">
        <v>435</v>
      </c>
      <c r="E1332" s="45">
        <v>5.9642664600000001E-3</v>
      </c>
      <c r="F1332" s="45">
        <v>7.2722409999999998E-4</v>
      </c>
      <c r="G1332" s="45">
        <v>1.5713865000000001E-3</v>
      </c>
      <c r="H1332" s="45">
        <v>3.6656553600000002E-3</v>
      </c>
    </row>
    <row r="1333" spans="1:8" x14ac:dyDescent="0.35">
      <c r="A1333" s="45" t="s">
        <v>242</v>
      </c>
      <c r="B1333" s="45" t="s">
        <v>11</v>
      </c>
      <c r="C1333" s="45" t="s">
        <v>55</v>
      </c>
      <c r="D1333" s="45">
        <v>211</v>
      </c>
      <c r="E1333" s="45">
        <v>5.9694244400000001E-3</v>
      </c>
      <c r="F1333" s="45">
        <v>8.2005855999999996E-4</v>
      </c>
      <c r="G1333" s="45">
        <v>1.6161463899999999E-3</v>
      </c>
      <c r="H1333" s="45">
        <v>3.5332189699999999E-3</v>
      </c>
    </row>
    <row r="1334" spans="1:8" x14ac:dyDescent="0.35">
      <c r="A1334" s="45" t="s">
        <v>242</v>
      </c>
      <c r="B1334" s="45" t="s">
        <v>12</v>
      </c>
      <c r="C1334" s="45" t="s">
        <v>55</v>
      </c>
      <c r="D1334" s="45">
        <v>65</v>
      </c>
      <c r="E1334" s="45">
        <v>7.9155980500000001E-3</v>
      </c>
      <c r="F1334" s="45">
        <v>1.11360374E-3</v>
      </c>
      <c r="G1334" s="45">
        <v>1.9074071499999999E-3</v>
      </c>
      <c r="H1334" s="45">
        <v>4.8945867000000001E-3</v>
      </c>
    </row>
    <row r="1335" spans="1:8" x14ac:dyDescent="0.35">
      <c r="A1335" s="45" t="s">
        <v>242</v>
      </c>
      <c r="B1335" s="45" t="s">
        <v>13</v>
      </c>
      <c r="C1335" s="45" t="s">
        <v>55</v>
      </c>
      <c r="D1335" s="45">
        <v>213</v>
      </c>
      <c r="E1335" s="45">
        <v>7.0925706200000004E-3</v>
      </c>
      <c r="F1335" s="45">
        <v>1.02726676E-3</v>
      </c>
      <c r="G1335" s="45">
        <v>1.6196094000000001E-3</v>
      </c>
      <c r="H1335" s="45">
        <v>4.4456939800000001E-3</v>
      </c>
    </row>
    <row r="1336" spans="1:8" x14ac:dyDescent="0.35">
      <c r="A1336" s="45" t="s">
        <v>242</v>
      </c>
      <c r="B1336" s="45" t="s">
        <v>8</v>
      </c>
      <c r="C1336" s="45" t="s">
        <v>56</v>
      </c>
      <c r="D1336" s="45">
        <v>2782</v>
      </c>
      <c r="E1336" s="45">
        <v>6.0852418599999999E-3</v>
      </c>
      <c r="F1336" s="45">
        <v>1.08250851E-3</v>
      </c>
      <c r="G1336" s="45">
        <v>1.21528586E-3</v>
      </c>
      <c r="H1336" s="45">
        <v>3.7874470100000002E-3</v>
      </c>
    </row>
    <row r="1337" spans="1:8" x14ac:dyDescent="0.35">
      <c r="A1337" s="45" t="s">
        <v>242</v>
      </c>
      <c r="B1337" s="45" t="s">
        <v>10</v>
      </c>
      <c r="C1337" s="45" t="s">
        <v>56</v>
      </c>
      <c r="D1337" s="45">
        <v>1170</v>
      </c>
      <c r="E1337" s="45">
        <v>5.6359901799999997E-3</v>
      </c>
      <c r="F1337" s="45">
        <v>9.8296509E-4</v>
      </c>
      <c r="G1337" s="45">
        <v>1.08328364E-3</v>
      </c>
      <c r="H1337" s="45">
        <v>3.5697409700000001E-3</v>
      </c>
    </row>
    <row r="1338" spans="1:8" x14ac:dyDescent="0.35">
      <c r="A1338" s="45" t="s">
        <v>242</v>
      </c>
      <c r="B1338" s="45" t="s">
        <v>11</v>
      </c>
      <c r="C1338" s="45" t="s">
        <v>56</v>
      </c>
      <c r="D1338" s="45">
        <v>556</v>
      </c>
      <c r="E1338" s="45">
        <v>5.7790015600000001E-3</v>
      </c>
      <c r="F1338" s="45">
        <v>1.13149038E-3</v>
      </c>
      <c r="G1338" s="45">
        <v>1.2041198000000001E-3</v>
      </c>
      <c r="H1338" s="45">
        <v>3.4433908700000002E-3</v>
      </c>
    </row>
    <row r="1339" spans="1:8" x14ac:dyDescent="0.35">
      <c r="A1339" s="45" t="s">
        <v>242</v>
      </c>
      <c r="B1339" s="45" t="s">
        <v>12</v>
      </c>
      <c r="C1339" s="45" t="s">
        <v>56</v>
      </c>
      <c r="D1339" s="45">
        <v>147</v>
      </c>
      <c r="E1339" s="45">
        <v>7.5890492800000002E-3</v>
      </c>
      <c r="F1339" s="45">
        <v>1.3766059400000001E-3</v>
      </c>
      <c r="G1339" s="45">
        <v>1.49620473E-3</v>
      </c>
      <c r="H1339" s="45">
        <v>4.7162381299999997E-3</v>
      </c>
    </row>
    <row r="1340" spans="1:8" x14ac:dyDescent="0.35">
      <c r="A1340" s="45" t="s">
        <v>242</v>
      </c>
      <c r="B1340" s="45" t="s">
        <v>13</v>
      </c>
      <c r="C1340" s="45" t="s">
        <v>56</v>
      </c>
      <c r="D1340" s="45">
        <v>909</v>
      </c>
      <c r="E1340" s="45">
        <v>6.6076119000000001E-3</v>
      </c>
      <c r="F1340" s="45">
        <v>1.1331130799999999E-3</v>
      </c>
      <c r="G1340" s="45">
        <v>1.34659043E-3</v>
      </c>
      <c r="H1340" s="45">
        <v>4.1279079199999999E-3</v>
      </c>
    </row>
    <row r="1341" spans="1:8" x14ac:dyDescent="0.35">
      <c r="A1341" s="45" t="s">
        <v>243</v>
      </c>
      <c r="B1341" s="45" t="s">
        <v>8</v>
      </c>
      <c r="C1341" s="45" t="s">
        <v>9</v>
      </c>
      <c r="D1341" s="45">
        <v>68153</v>
      </c>
      <c r="E1341" s="45">
        <v>6.0077552899999997E-3</v>
      </c>
      <c r="F1341" s="45">
        <v>1.0037531899999999E-3</v>
      </c>
      <c r="G1341" s="45">
        <v>1.1657635700000001E-3</v>
      </c>
      <c r="H1341" s="45">
        <v>3.8381371699999999E-3</v>
      </c>
    </row>
    <row r="1342" spans="1:8" x14ac:dyDescent="0.35">
      <c r="A1342" s="45" t="s">
        <v>243</v>
      </c>
      <c r="B1342" s="45" t="s">
        <v>10</v>
      </c>
      <c r="C1342" s="45" t="s">
        <v>9</v>
      </c>
      <c r="D1342" s="45">
        <v>30127</v>
      </c>
      <c r="E1342" s="45">
        <v>5.4048103699999997E-3</v>
      </c>
      <c r="F1342" s="45">
        <v>8.9322423000000003E-4</v>
      </c>
      <c r="G1342" s="45">
        <v>1.0184940799999999E-3</v>
      </c>
      <c r="H1342" s="45">
        <v>3.4929905400000001E-3</v>
      </c>
    </row>
    <row r="1343" spans="1:8" x14ac:dyDescent="0.35">
      <c r="A1343" s="45" t="s">
        <v>243</v>
      </c>
      <c r="B1343" s="45" t="s">
        <v>11</v>
      </c>
      <c r="C1343" s="45" t="s">
        <v>9</v>
      </c>
      <c r="D1343" s="45">
        <v>15445</v>
      </c>
      <c r="E1343" s="45">
        <v>5.9086346400000003E-3</v>
      </c>
      <c r="F1343" s="45">
        <v>1.0440554299999999E-3</v>
      </c>
      <c r="G1343" s="45">
        <v>1.1202824499999999E-3</v>
      </c>
      <c r="H1343" s="45">
        <v>3.7441816200000002E-3</v>
      </c>
    </row>
    <row r="1344" spans="1:8" x14ac:dyDescent="0.35">
      <c r="A1344" s="45" t="s">
        <v>243</v>
      </c>
      <c r="B1344" s="45" t="s">
        <v>12</v>
      </c>
      <c r="C1344" s="45" t="s">
        <v>9</v>
      </c>
      <c r="D1344" s="45">
        <v>5016</v>
      </c>
      <c r="E1344" s="45">
        <v>7.4331996299999998E-3</v>
      </c>
      <c r="F1344" s="45">
        <v>1.28515578E-3</v>
      </c>
      <c r="G1344" s="45">
        <v>1.47561805E-3</v>
      </c>
      <c r="H1344" s="45">
        <v>4.6723537800000001E-3</v>
      </c>
    </row>
    <row r="1345" spans="1:8" x14ac:dyDescent="0.35">
      <c r="A1345" s="45" t="s">
        <v>243</v>
      </c>
      <c r="B1345" s="45" t="s">
        <v>13</v>
      </c>
      <c r="C1345" s="45" t="s">
        <v>9</v>
      </c>
      <c r="D1345" s="45">
        <v>17565</v>
      </c>
      <c r="E1345" s="45">
        <v>6.7220058499999997E-3</v>
      </c>
      <c r="F1345" s="45">
        <v>1.07753189E-3</v>
      </c>
      <c r="G1345" s="45">
        <v>1.3698634099999999E-3</v>
      </c>
      <c r="H1345" s="45">
        <v>4.2745132099999998E-3</v>
      </c>
    </row>
    <row r="1346" spans="1:8" x14ac:dyDescent="0.35">
      <c r="A1346" s="45" t="s">
        <v>243</v>
      </c>
      <c r="B1346" s="45" t="s">
        <v>8</v>
      </c>
      <c r="C1346" s="45" t="s">
        <v>14</v>
      </c>
      <c r="D1346" s="45">
        <v>1350</v>
      </c>
      <c r="E1346" s="45">
        <v>6.3826386500000004E-3</v>
      </c>
      <c r="F1346" s="45">
        <v>1.20287184E-3</v>
      </c>
      <c r="G1346" s="45">
        <v>1.2016029899999999E-3</v>
      </c>
      <c r="H1346" s="45">
        <v>3.9781633300000003E-3</v>
      </c>
    </row>
    <row r="1347" spans="1:8" x14ac:dyDescent="0.35">
      <c r="A1347" s="45" t="s">
        <v>243</v>
      </c>
      <c r="B1347" s="45" t="s">
        <v>10</v>
      </c>
      <c r="C1347" s="45" t="s">
        <v>14</v>
      </c>
      <c r="D1347" s="45">
        <v>515</v>
      </c>
      <c r="E1347" s="45">
        <v>5.9132054500000003E-3</v>
      </c>
      <c r="F1347" s="45">
        <v>1.0581398100000001E-3</v>
      </c>
      <c r="G1347" s="45">
        <v>1.0554204800000001E-3</v>
      </c>
      <c r="H1347" s="45">
        <v>3.7996446699999999E-3</v>
      </c>
    </row>
    <row r="1348" spans="1:8" x14ac:dyDescent="0.35">
      <c r="A1348" s="45" t="s">
        <v>243</v>
      </c>
      <c r="B1348" s="45" t="s">
        <v>11</v>
      </c>
      <c r="C1348" s="45" t="s">
        <v>14</v>
      </c>
      <c r="D1348" s="45">
        <v>336</v>
      </c>
      <c r="E1348" s="45">
        <v>6.2713566700000004E-3</v>
      </c>
      <c r="F1348" s="45">
        <v>1.2285395E-3</v>
      </c>
      <c r="G1348" s="45">
        <v>1.1385993E-3</v>
      </c>
      <c r="H1348" s="45">
        <v>3.9042173999999999E-3</v>
      </c>
    </row>
    <row r="1349" spans="1:8" x14ac:dyDescent="0.35">
      <c r="A1349" s="45" t="s">
        <v>243</v>
      </c>
      <c r="B1349" s="45" t="s">
        <v>12</v>
      </c>
      <c r="C1349" s="45" t="s">
        <v>14</v>
      </c>
      <c r="D1349" s="45">
        <v>78</v>
      </c>
      <c r="E1349" s="45">
        <v>7.2990856700000002E-3</v>
      </c>
      <c r="F1349" s="45">
        <v>1.82410352E-3</v>
      </c>
      <c r="G1349" s="45">
        <v>1.28323814E-3</v>
      </c>
      <c r="H1349" s="45">
        <v>4.1917435699999998E-3</v>
      </c>
    </row>
    <row r="1350" spans="1:8" x14ac:dyDescent="0.35">
      <c r="A1350" s="45" t="s">
        <v>243</v>
      </c>
      <c r="B1350" s="45" t="s">
        <v>13</v>
      </c>
      <c r="C1350" s="45" t="s">
        <v>14</v>
      </c>
      <c r="D1350" s="45">
        <v>421</v>
      </c>
      <c r="E1350" s="45">
        <v>6.8759069999999997E-3</v>
      </c>
      <c r="F1350" s="45">
        <v>1.24433642E-3</v>
      </c>
      <c r="G1350" s="45">
        <v>1.4155832399999999E-3</v>
      </c>
      <c r="H1350" s="45">
        <v>4.2159868099999999E-3</v>
      </c>
    </row>
    <row r="1351" spans="1:8" x14ac:dyDescent="0.35">
      <c r="A1351" s="45" t="s">
        <v>243</v>
      </c>
      <c r="B1351" s="45" t="s">
        <v>8</v>
      </c>
      <c r="C1351" s="45" t="s">
        <v>15</v>
      </c>
      <c r="D1351" s="45">
        <v>862</v>
      </c>
      <c r="E1351" s="45">
        <v>6.2121759000000002E-3</v>
      </c>
      <c r="F1351" s="45">
        <v>7.8065896999999997E-4</v>
      </c>
      <c r="G1351" s="45">
        <v>1.75604997E-3</v>
      </c>
      <c r="H1351" s="45">
        <v>3.6754664799999999E-3</v>
      </c>
    </row>
    <row r="1352" spans="1:8" x14ac:dyDescent="0.35">
      <c r="A1352" s="45" t="s">
        <v>243</v>
      </c>
      <c r="B1352" s="45" t="s">
        <v>10</v>
      </c>
      <c r="C1352" s="45" t="s">
        <v>15</v>
      </c>
      <c r="D1352" s="45">
        <v>369</v>
      </c>
      <c r="E1352" s="45">
        <v>5.6326844599999997E-3</v>
      </c>
      <c r="F1352" s="45">
        <v>7.1690228999999998E-4</v>
      </c>
      <c r="G1352" s="45">
        <v>1.6576330099999999E-3</v>
      </c>
      <c r="H1352" s="45">
        <v>3.2581486700000001E-3</v>
      </c>
    </row>
    <row r="1353" spans="1:8" x14ac:dyDescent="0.35">
      <c r="A1353" s="45" t="s">
        <v>243</v>
      </c>
      <c r="B1353" s="45" t="s">
        <v>11</v>
      </c>
      <c r="C1353" s="45" t="s">
        <v>15</v>
      </c>
      <c r="D1353" s="45">
        <v>187</v>
      </c>
      <c r="E1353" s="45">
        <v>5.9360762300000001E-3</v>
      </c>
      <c r="F1353" s="45">
        <v>7.2173921999999998E-4</v>
      </c>
      <c r="G1353" s="45">
        <v>1.64141392E-3</v>
      </c>
      <c r="H1353" s="45">
        <v>3.5729225799999999E-3</v>
      </c>
    </row>
    <row r="1354" spans="1:8" x14ac:dyDescent="0.35">
      <c r="A1354" s="45" t="s">
        <v>243</v>
      </c>
      <c r="B1354" s="45" t="s">
        <v>12</v>
      </c>
      <c r="C1354" s="45" t="s">
        <v>15</v>
      </c>
      <c r="D1354" s="45">
        <v>80</v>
      </c>
      <c r="E1354" s="45">
        <v>7.9574650000000004E-3</v>
      </c>
      <c r="F1354" s="45">
        <v>1.3622683100000001E-3</v>
      </c>
      <c r="G1354" s="45">
        <v>2.0891201500000001E-3</v>
      </c>
      <c r="H1354" s="45">
        <v>4.5060761899999996E-3</v>
      </c>
    </row>
    <row r="1355" spans="1:8" x14ac:dyDescent="0.35">
      <c r="A1355" s="45" t="s">
        <v>243</v>
      </c>
      <c r="B1355" s="45" t="s">
        <v>13</v>
      </c>
      <c r="C1355" s="45" t="s">
        <v>15</v>
      </c>
      <c r="D1355" s="45">
        <v>226</v>
      </c>
      <c r="E1355" s="45">
        <v>6.7689894199999996E-3</v>
      </c>
      <c r="F1355" s="45">
        <v>7.2763004E-4</v>
      </c>
      <c r="G1355" s="45">
        <v>1.8936923999999999E-3</v>
      </c>
      <c r="H1355" s="45">
        <v>4.1476665000000001E-3</v>
      </c>
    </row>
    <row r="1356" spans="1:8" x14ac:dyDescent="0.35">
      <c r="A1356" s="45" t="s">
        <v>243</v>
      </c>
      <c r="B1356" s="45" t="s">
        <v>8</v>
      </c>
      <c r="C1356" s="45" t="s">
        <v>16</v>
      </c>
      <c r="D1356" s="45">
        <v>874</v>
      </c>
      <c r="E1356" s="45">
        <v>6.20274999E-3</v>
      </c>
      <c r="F1356" s="45">
        <v>9.1558318000000002E-4</v>
      </c>
      <c r="G1356" s="45">
        <v>9.3789705000000005E-4</v>
      </c>
      <c r="H1356" s="45">
        <v>4.3492692899999999E-3</v>
      </c>
    </row>
    <row r="1357" spans="1:8" x14ac:dyDescent="0.35">
      <c r="A1357" s="45" t="s">
        <v>243</v>
      </c>
      <c r="B1357" s="45" t="s">
        <v>10</v>
      </c>
      <c r="C1357" s="45" t="s">
        <v>16</v>
      </c>
      <c r="D1357" s="45">
        <v>406</v>
      </c>
      <c r="E1357" s="45">
        <v>5.6512267200000002E-3</v>
      </c>
      <c r="F1357" s="45">
        <v>7.5000545999999999E-4</v>
      </c>
      <c r="G1357" s="45">
        <v>9.1218505000000005E-4</v>
      </c>
      <c r="H1357" s="45">
        <v>3.9890357399999998E-3</v>
      </c>
    </row>
    <row r="1358" spans="1:8" x14ac:dyDescent="0.35">
      <c r="A1358" s="45" t="s">
        <v>243</v>
      </c>
      <c r="B1358" s="45" t="s">
        <v>11</v>
      </c>
      <c r="C1358" s="45" t="s">
        <v>16</v>
      </c>
      <c r="D1358" s="45">
        <v>186</v>
      </c>
      <c r="E1358" s="45">
        <v>6.1121687100000001E-3</v>
      </c>
      <c r="F1358" s="45">
        <v>9.8174261000000002E-4</v>
      </c>
      <c r="G1358" s="45">
        <v>8.9736385000000005E-4</v>
      </c>
      <c r="H1358" s="45">
        <v>4.2330617800000001E-3</v>
      </c>
    </row>
    <row r="1359" spans="1:8" x14ac:dyDescent="0.35">
      <c r="A1359" s="45" t="s">
        <v>243</v>
      </c>
      <c r="B1359" s="45" t="s">
        <v>12</v>
      </c>
      <c r="C1359" s="45" t="s">
        <v>16</v>
      </c>
      <c r="D1359" s="45">
        <v>36</v>
      </c>
      <c r="E1359" s="45">
        <v>9.5669364500000006E-3</v>
      </c>
      <c r="F1359" s="45">
        <v>1.5184539400000001E-3</v>
      </c>
      <c r="G1359" s="45">
        <v>1.2680039299999999E-3</v>
      </c>
      <c r="H1359" s="45">
        <v>6.7804781E-3</v>
      </c>
    </row>
    <row r="1360" spans="1:8" x14ac:dyDescent="0.35">
      <c r="A1360" s="45" t="s">
        <v>243</v>
      </c>
      <c r="B1360" s="45" t="s">
        <v>13</v>
      </c>
      <c r="C1360" s="45" t="s">
        <v>16</v>
      </c>
      <c r="D1360" s="45">
        <v>246</v>
      </c>
      <c r="E1360" s="45">
        <v>6.6891559100000003E-3</v>
      </c>
      <c r="F1360" s="45">
        <v>1.0506057500000001E-3</v>
      </c>
      <c r="G1360" s="45">
        <v>9.6267102000000004E-4</v>
      </c>
      <c r="H1360" s="45">
        <v>4.6758786299999997E-3</v>
      </c>
    </row>
    <row r="1361" spans="1:8" x14ac:dyDescent="0.35">
      <c r="A1361" s="45" t="s">
        <v>243</v>
      </c>
      <c r="B1361" s="45" t="s">
        <v>8</v>
      </c>
      <c r="C1361" s="45" t="s">
        <v>17</v>
      </c>
      <c r="D1361" s="45">
        <v>965</v>
      </c>
      <c r="E1361" s="45">
        <v>6.7410403399999997E-3</v>
      </c>
      <c r="F1361" s="45">
        <v>9.0988989999999997E-4</v>
      </c>
      <c r="G1361" s="45">
        <v>9.9620968999999992E-4</v>
      </c>
      <c r="H1361" s="45">
        <v>4.8349402600000001E-3</v>
      </c>
    </row>
    <row r="1362" spans="1:8" x14ac:dyDescent="0.35">
      <c r="A1362" s="45" t="s">
        <v>243</v>
      </c>
      <c r="B1362" s="45" t="s">
        <v>10</v>
      </c>
      <c r="C1362" s="45" t="s">
        <v>17</v>
      </c>
      <c r="D1362" s="45">
        <v>370</v>
      </c>
      <c r="E1362" s="45">
        <v>6.3669917400000003E-3</v>
      </c>
      <c r="F1362" s="45">
        <v>7.7280383000000001E-4</v>
      </c>
      <c r="G1362" s="45">
        <v>8.1522121999999997E-4</v>
      </c>
      <c r="H1362" s="45">
        <v>4.7789662199999999E-3</v>
      </c>
    </row>
    <row r="1363" spans="1:8" x14ac:dyDescent="0.35">
      <c r="A1363" s="45" t="s">
        <v>243</v>
      </c>
      <c r="B1363" s="45" t="s">
        <v>11</v>
      </c>
      <c r="C1363" s="45" t="s">
        <v>17</v>
      </c>
      <c r="D1363" s="45">
        <v>233</v>
      </c>
      <c r="E1363" s="45">
        <v>6.1326197600000002E-3</v>
      </c>
      <c r="F1363" s="45">
        <v>8.5697797999999996E-4</v>
      </c>
      <c r="G1363" s="45">
        <v>8.8191438000000003E-4</v>
      </c>
      <c r="H1363" s="45">
        <v>4.3937268999999996E-3</v>
      </c>
    </row>
    <row r="1364" spans="1:8" x14ac:dyDescent="0.35">
      <c r="A1364" s="45" t="s">
        <v>243</v>
      </c>
      <c r="B1364" s="45" t="s">
        <v>12</v>
      </c>
      <c r="C1364" s="45" t="s">
        <v>17</v>
      </c>
      <c r="D1364" s="45">
        <v>89</v>
      </c>
      <c r="E1364" s="45">
        <v>8.2452920700000001E-3</v>
      </c>
      <c r="F1364" s="45">
        <v>1.22815204E-3</v>
      </c>
      <c r="G1364" s="45">
        <v>1.12814687E-3</v>
      </c>
      <c r="H1364" s="45">
        <v>5.8889926899999999E-3</v>
      </c>
    </row>
    <row r="1365" spans="1:8" x14ac:dyDescent="0.35">
      <c r="A1365" s="45" t="s">
        <v>243</v>
      </c>
      <c r="B1365" s="45" t="s">
        <v>13</v>
      </c>
      <c r="C1365" s="45" t="s">
        <v>17</v>
      </c>
      <c r="D1365" s="45">
        <v>273</v>
      </c>
      <c r="E1365" s="45">
        <v>7.2768702900000001E-3</v>
      </c>
      <c r="F1365" s="45">
        <v>1.03708767E-3</v>
      </c>
      <c r="G1365" s="45">
        <v>1.29604168E-3</v>
      </c>
      <c r="H1365" s="45">
        <v>4.9437404300000003E-3</v>
      </c>
    </row>
    <row r="1366" spans="1:8" x14ac:dyDescent="0.35">
      <c r="A1366" s="45" t="s">
        <v>243</v>
      </c>
      <c r="B1366" s="45" t="s">
        <v>8</v>
      </c>
      <c r="C1366" s="45" t="s">
        <v>18</v>
      </c>
      <c r="D1366" s="45">
        <v>885</v>
      </c>
      <c r="E1366" s="45">
        <v>7.1125756199999996E-3</v>
      </c>
      <c r="F1366" s="45">
        <v>7.5120294000000001E-4</v>
      </c>
      <c r="G1366" s="45">
        <v>1.44592203E-3</v>
      </c>
      <c r="H1366" s="45">
        <v>4.9154501700000002E-3</v>
      </c>
    </row>
    <row r="1367" spans="1:8" x14ac:dyDescent="0.35">
      <c r="A1367" s="45" t="s">
        <v>243</v>
      </c>
      <c r="B1367" s="45" t="s">
        <v>10</v>
      </c>
      <c r="C1367" s="45" t="s">
        <v>18</v>
      </c>
      <c r="D1367" s="45">
        <v>288</v>
      </c>
      <c r="E1367" s="45">
        <v>6.36413302E-3</v>
      </c>
      <c r="F1367" s="45">
        <v>6.1973515999999996E-4</v>
      </c>
      <c r="G1367" s="45">
        <v>1.37016115E-3</v>
      </c>
      <c r="H1367" s="45">
        <v>4.3742362100000001E-3</v>
      </c>
    </row>
    <row r="1368" spans="1:8" x14ac:dyDescent="0.35">
      <c r="A1368" s="45" t="s">
        <v>243</v>
      </c>
      <c r="B1368" s="45" t="s">
        <v>11</v>
      </c>
      <c r="C1368" s="45" t="s">
        <v>18</v>
      </c>
      <c r="D1368" s="45">
        <v>213</v>
      </c>
      <c r="E1368" s="45">
        <v>6.6500931900000003E-3</v>
      </c>
      <c r="F1368" s="45">
        <v>7.4742413999999999E-4</v>
      </c>
      <c r="G1368" s="45">
        <v>1.2319594299999999E-3</v>
      </c>
      <c r="H1368" s="45">
        <v>4.6707091900000004E-3</v>
      </c>
    </row>
    <row r="1369" spans="1:8" x14ac:dyDescent="0.35">
      <c r="A1369" s="45" t="s">
        <v>243</v>
      </c>
      <c r="B1369" s="45" t="s">
        <v>12</v>
      </c>
      <c r="C1369" s="45" t="s">
        <v>18</v>
      </c>
      <c r="D1369" s="45">
        <v>75</v>
      </c>
      <c r="E1369" s="45">
        <v>8.7828701300000003E-3</v>
      </c>
      <c r="F1369" s="45">
        <v>8.9259232999999998E-4</v>
      </c>
      <c r="G1369" s="45">
        <v>1.79382694E-3</v>
      </c>
      <c r="H1369" s="45">
        <v>6.0964504299999998E-3</v>
      </c>
    </row>
    <row r="1370" spans="1:8" x14ac:dyDescent="0.35">
      <c r="A1370" s="45" t="s">
        <v>243</v>
      </c>
      <c r="B1370" s="45" t="s">
        <v>13</v>
      </c>
      <c r="C1370" s="45" t="s">
        <v>18</v>
      </c>
      <c r="D1370" s="45">
        <v>309</v>
      </c>
      <c r="E1370" s="45">
        <v>7.7235404699999999E-3</v>
      </c>
      <c r="F1370" s="45">
        <v>8.4202300999999997E-4</v>
      </c>
      <c r="G1370" s="45">
        <v>1.5795799499999999E-3</v>
      </c>
      <c r="H1370" s="45">
        <v>5.3019370099999996E-3</v>
      </c>
    </row>
    <row r="1371" spans="1:8" x14ac:dyDescent="0.35">
      <c r="A1371" s="45" t="s">
        <v>243</v>
      </c>
      <c r="B1371" s="45" t="s">
        <v>8</v>
      </c>
      <c r="C1371" s="45" t="s">
        <v>19</v>
      </c>
      <c r="D1371" s="45">
        <v>1020</v>
      </c>
      <c r="E1371" s="45">
        <v>6.7979640799999998E-3</v>
      </c>
      <c r="F1371" s="45">
        <v>1.2519854999999999E-3</v>
      </c>
      <c r="G1371" s="45">
        <v>1.3642994099999999E-3</v>
      </c>
      <c r="H1371" s="45">
        <v>4.1816786800000002E-3</v>
      </c>
    </row>
    <row r="1372" spans="1:8" x14ac:dyDescent="0.35">
      <c r="A1372" s="45" t="s">
        <v>243</v>
      </c>
      <c r="B1372" s="45" t="s">
        <v>10</v>
      </c>
      <c r="C1372" s="45" t="s">
        <v>19</v>
      </c>
      <c r="D1372" s="45">
        <v>440</v>
      </c>
      <c r="E1372" s="45">
        <v>6.1557499599999999E-3</v>
      </c>
      <c r="F1372" s="45">
        <v>1.0409824999999999E-3</v>
      </c>
      <c r="G1372" s="45">
        <v>1.28030278E-3</v>
      </c>
      <c r="H1372" s="45">
        <v>3.8344641900000002E-3</v>
      </c>
    </row>
    <row r="1373" spans="1:8" x14ac:dyDescent="0.35">
      <c r="A1373" s="45" t="s">
        <v>243</v>
      </c>
      <c r="B1373" s="45" t="s">
        <v>11</v>
      </c>
      <c r="C1373" s="45" t="s">
        <v>19</v>
      </c>
      <c r="D1373" s="45">
        <v>237</v>
      </c>
      <c r="E1373" s="45">
        <v>6.67614056E-3</v>
      </c>
      <c r="F1373" s="45">
        <v>1.2261678899999999E-3</v>
      </c>
      <c r="G1373" s="45">
        <v>1.1983803600000001E-3</v>
      </c>
      <c r="H1373" s="45">
        <v>4.2515918100000001E-3</v>
      </c>
    </row>
    <row r="1374" spans="1:8" x14ac:dyDescent="0.35">
      <c r="A1374" s="45" t="s">
        <v>243</v>
      </c>
      <c r="B1374" s="45" t="s">
        <v>12</v>
      </c>
      <c r="C1374" s="45" t="s">
        <v>19</v>
      </c>
      <c r="D1374" s="45">
        <v>58</v>
      </c>
      <c r="E1374" s="45">
        <v>8.1413631100000008E-3</v>
      </c>
      <c r="F1374" s="45">
        <v>1.8813854600000001E-3</v>
      </c>
      <c r="G1374" s="45">
        <v>1.3537673200000001E-3</v>
      </c>
      <c r="H1374" s="45">
        <v>4.9062098699999999E-3</v>
      </c>
    </row>
    <row r="1375" spans="1:8" x14ac:dyDescent="0.35">
      <c r="A1375" s="45" t="s">
        <v>243</v>
      </c>
      <c r="B1375" s="45" t="s">
        <v>13</v>
      </c>
      <c r="C1375" s="45" t="s">
        <v>19</v>
      </c>
      <c r="D1375" s="45">
        <v>285</v>
      </c>
      <c r="E1375" s="45">
        <v>7.6173649300000004E-3</v>
      </c>
      <c r="F1375" s="45">
        <v>1.47112549E-3</v>
      </c>
      <c r="G1375" s="45">
        <v>1.6340965800000001E-3</v>
      </c>
      <c r="H1375" s="45">
        <v>4.5121423900000004E-3</v>
      </c>
    </row>
    <row r="1376" spans="1:8" x14ac:dyDescent="0.35">
      <c r="A1376" s="45" t="s">
        <v>243</v>
      </c>
      <c r="B1376" s="45" t="s">
        <v>8</v>
      </c>
      <c r="C1376" s="45" t="s">
        <v>20</v>
      </c>
      <c r="D1376" s="45">
        <v>563</v>
      </c>
      <c r="E1376" s="45">
        <v>4.3850731000000002E-3</v>
      </c>
      <c r="F1376" s="45">
        <v>7.6612944999999999E-4</v>
      </c>
      <c r="G1376" s="45">
        <v>6.0647711999999997E-4</v>
      </c>
      <c r="H1376" s="45">
        <v>3.0124660399999999E-3</v>
      </c>
    </row>
    <row r="1377" spans="1:8" x14ac:dyDescent="0.35">
      <c r="A1377" s="45" t="s">
        <v>243</v>
      </c>
      <c r="B1377" s="45" t="s">
        <v>10</v>
      </c>
      <c r="C1377" s="45" t="s">
        <v>20</v>
      </c>
      <c r="D1377" s="45">
        <v>190</v>
      </c>
      <c r="E1377" s="45">
        <v>3.98391787E-3</v>
      </c>
      <c r="F1377" s="45">
        <v>7.3129848000000005E-4</v>
      </c>
      <c r="G1377" s="45">
        <v>5.5043835999999996E-4</v>
      </c>
      <c r="H1377" s="45">
        <v>2.7021805500000002E-3</v>
      </c>
    </row>
    <row r="1378" spans="1:8" x14ac:dyDescent="0.35">
      <c r="A1378" s="45" t="s">
        <v>243</v>
      </c>
      <c r="B1378" s="45" t="s">
        <v>11</v>
      </c>
      <c r="C1378" s="45" t="s">
        <v>20</v>
      </c>
      <c r="D1378" s="45">
        <v>140</v>
      </c>
      <c r="E1378" s="45">
        <v>4.4010414399999996E-3</v>
      </c>
      <c r="F1378" s="45">
        <v>8.3242368999999995E-4</v>
      </c>
      <c r="G1378" s="45">
        <v>5.3885559999999996E-4</v>
      </c>
      <c r="H1378" s="45">
        <v>3.0297616600000001E-3</v>
      </c>
    </row>
    <row r="1379" spans="1:8" x14ac:dyDescent="0.35">
      <c r="A1379" s="45" t="s">
        <v>243</v>
      </c>
      <c r="B1379" s="45" t="s">
        <v>12</v>
      </c>
      <c r="C1379" s="45" t="s">
        <v>20</v>
      </c>
      <c r="D1379" s="45">
        <v>54</v>
      </c>
      <c r="E1379" s="45">
        <v>4.6523488499999998E-3</v>
      </c>
      <c r="F1379" s="45">
        <v>8.2647440999999999E-4</v>
      </c>
      <c r="G1379" s="45">
        <v>7.2723739E-4</v>
      </c>
      <c r="H1379" s="45">
        <v>3.0986365899999999E-3</v>
      </c>
    </row>
    <row r="1380" spans="1:8" x14ac:dyDescent="0.35">
      <c r="A1380" s="45" t="s">
        <v>243</v>
      </c>
      <c r="B1380" s="45" t="s">
        <v>13</v>
      </c>
      <c r="C1380" s="45" t="s">
        <v>20</v>
      </c>
      <c r="D1380" s="45">
        <v>179</v>
      </c>
      <c r="E1380" s="45">
        <v>4.7177604499999996E-3</v>
      </c>
      <c r="F1380" s="45">
        <v>7.3304599000000004E-4</v>
      </c>
      <c r="G1380" s="45">
        <v>6.8241747999999997E-4</v>
      </c>
      <c r="H1380" s="45">
        <v>3.30229648E-3</v>
      </c>
    </row>
    <row r="1381" spans="1:8" x14ac:dyDescent="0.35">
      <c r="A1381" s="45" t="s">
        <v>243</v>
      </c>
      <c r="B1381" s="45" t="s">
        <v>8</v>
      </c>
      <c r="C1381" s="45" t="s">
        <v>21</v>
      </c>
      <c r="D1381" s="45">
        <v>689</v>
      </c>
      <c r="E1381" s="45">
        <v>8.1965440000000001E-3</v>
      </c>
      <c r="F1381" s="45">
        <v>1.3781377E-3</v>
      </c>
      <c r="G1381" s="45">
        <v>2.1241363100000001E-3</v>
      </c>
      <c r="H1381" s="45">
        <v>4.6942695199999997E-3</v>
      </c>
    </row>
    <row r="1382" spans="1:8" x14ac:dyDescent="0.35">
      <c r="A1382" s="45" t="s">
        <v>243</v>
      </c>
      <c r="B1382" s="45" t="s">
        <v>10</v>
      </c>
      <c r="C1382" s="45" t="s">
        <v>21</v>
      </c>
      <c r="D1382" s="45">
        <v>280</v>
      </c>
      <c r="E1382" s="45">
        <v>7.2189564400000003E-3</v>
      </c>
      <c r="F1382" s="45">
        <v>1.2308198799999999E-3</v>
      </c>
      <c r="G1382" s="45">
        <v>1.9141862399999999E-3</v>
      </c>
      <c r="H1382" s="45">
        <v>4.0739498299999996E-3</v>
      </c>
    </row>
    <row r="1383" spans="1:8" x14ac:dyDescent="0.35">
      <c r="A1383" s="45" t="s">
        <v>243</v>
      </c>
      <c r="B1383" s="45" t="s">
        <v>11</v>
      </c>
      <c r="C1383" s="45" t="s">
        <v>21</v>
      </c>
      <c r="D1383" s="45">
        <v>151</v>
      </c>
      <c r="E1383" s="45">
        <v>8.2089309599999993E-3</v>
      </c>
      <c r="F1383" s="45">
        <v>1.3360005100000001E-3</v>
      </c>
      <c r="G1383" s="45">
        <v>2.1357613499999998E-3</v>
      </c>
      <c r="H1383" s="45">
        <v>4.7371686799999998E-3</v>
      </c>
    </row>
    <row r="1384" spans="1:8" x14ac:dyDescent="0.35">
      <c r="A1384" s="45" t="s">
        <v>243</v>
      </c>
      <c r="B1384" s="45" t="s">
        <v>12</v>
      </c>
      <c r="C1384" s="45" t="s">
        <v>21</v>
      </c>
      <c r="D1384" s="45">
        <v>67</v>
      </c>
      <c r="E1384" s="45">
        <v>9.3148836600000003E-3</v>
      </c>
      <c r="F1384" s="45">
        <v>1.6369538899999999E-3</v>
      </c>
      <c r="G1384" s="45">
        <v>2.63284249E-3</v>
      </c>
      <c r="H1384" s="45">
        <v>5.04508683E-3</v>
      </c>
    </row>
    <row r="1385" spans="1:8" x14ac:dyDescent="0.35">
      <c r="A1385" s="45" t="s">
        <v>243</v>
      </c>
      <c r="B1385" s="45" t="s">
        <v>13</v>
      </c>
      <c r="C1385" s="45" t="s">
        <v>21</v>
      </c>
      <c r="D1385" s="45">
        <v>191</v>
      </c>
      <c r="E1385" s="45">
        <v>9.2275666899999994E-3</v>
      </c>
      <c r="F1385" s="45">
        <v>1.53662473E-3</v>
      </c>
      <c r="G1385" s="45">
        <v>2.2442793699999999E-3</v>
      </c>
      <c r="H1385" s="45">
        <v>5.4466620800000002E-3</v>
      </c>
    </row>
    <row r="1386" spans="1:8" x14ac:dyDescent="0.35">
      <c r="A1386" s="45" t="s">
        <v>243</v>
      </c>
      <c r="B1386" s="45" t="s">
        <v>8</v>
      </c>
      <c r="C1386" s="45" t="s">
        <v>22</v>
      </c>
      <c r="D1386" s="45">
        <v>598</v>
      </c>
      <c r="E1386" s="45">
        <v>7.5086512799999996E-3</v>
      </c>
      <c r="F1386" s="45">
        <v>1.0678145400000001E-3</v>
      </c>
      <c r="G1386" s="45">
        <v>1.60674448E-3</v>
      </c>
      <c r="H1386" s="45">
        <v>4.8340917899999999E-3</v>
      </c>
    </row>
    <row r="1387" spans="1:8" x14ac:dyDescent="0.35">
      <c r="A1387" s="45" t="s">
        <v>243</v>
      </c>
      <c r="B1387" s="45" t="s">
        <v>10</v>
      </c>
      <c r="C1387" s="45" t="s">
        <v>22</v>
      </c>
      <c r="D1387" s="45">
        <v>265</v>
      </c>
      <c r="E1387" s="45">
        <v>6.4207719400000002E-3</v>
      </c>
      <c r="F1387" s="45">
        <v>8.6015001000000002E-4</v>
      </c>
      <c r="G1387" s="45">
        <v>1.31826496E-3</v>
      </c>
      <c r="H1387" s="45">
        <v>4.2423564999999998E-3</v>
      </c>
    </row>
    <row r="1388" spans="1:8" x14ac:dyDescent="0.35">
      <c r="A1388" s="45" t="s">
        <v>243</v>
      </c>
      <c r="B1388" s="45" t="s">
        <v>11</v>
      </c>
      <c r="C1388" s="45" t="s">
        <v>22</v>
      </c>
      <c r="D1388" s="45">
        <v>154</v>
      </c>
      <c r="E1388" s="45">
        <v>7.3278917799999999E-3</v>
      </c>
      <c r="F1388" s="45">
        <v>1.1381671500000001E-3</v>
      </c>
      <c r="G1388" s="45">
        <v>1.6743324000000001E-3</v>
      </c>
      <c r="H1388" s="45">
        <v>4.5153917700000001E-3</v>
      </c>
    </row>
    <row r="1389" spans="1:8" x14ac:dyDescent="0.35">
      <c r="A1389" s="45" t="s">
        <v>243</v>
      </c>
      <c r="B1389" s="45" t="s">
        <v>12</v>
      </c>
      <c r="C1389" s="45" t="s">
        <v>22</v>
      </c>
      <c r="D1389" s="45">
        <v>39</v>
      </c>
      <c r="E1389" s="45">
        <v>1.057543893E-2</v>
      </c>
      <c r="F1389" s="45">
        <v>1.4805909299999999E-3</v>
      </c>
      <c r="G1389" s="45">
        <v>2.1584162300000002E-3</v>
      </c>
      <c r="H1389" s="45">
        <v>6.9364313800000001E-3</v>
      </c>
    </row>
    <row r="1390" spans="1:8" x14ac:dyDescent="0.35">
      <c r="A1390" s="45" t="s">
        <v>243</v>
      </c>
      <c r="B1390" s="45" t="s">
        <v>13</v>
      </c>
      <c r="C1390" s="45" t="s">
        <v>22</v>
      </c>
      <c r="D1390" s="45">
        <v>140</v>
      </c>
      <c r="E1390" s="45">
        <v>8.9123674800000007E-3</v>
      </c>
      <c r="F1390" s="45">
        <v>1.2685182400000001E-3</v>
      </c>
      <c r="G1390" s="45">
        <v>1.9247682700000001E-3</v>
      </c>
      <c r="H1390" s="45">
        <v>5.7190804499999996E-3</v>
      </c>
    </row>
    <row r="1391" spans="1:8" x14ac:dyDescent="0.35">
      <c r="A1391" s="45" t="s">
        <v>243</v>
      </c>
      <c r="B1391" s="45" t="s">
        <v>8</v>
      </c>
      <c r="C1391" s="45" t="s">
        <v>23</v>
      </c>
      <c r="D1391" s="45">
        <v>1156</v>
      </c>
      <c r="E1391" s="45">
        <v>7.2754166599999998E-3</v>
      </c>
      <c r="F1391" s="45">
        <v>1.4943669100000001E-3</v>
      </c>
      <c r="G1391" s="45">
        <v>1.7037815500000001E-3</v>
      </c>
      <c r="H1391" s="45">
        <v>4.0772677199999996E-3</v>
      </c>
    </row>
    <row r="1392" spans="1:8" x14ac:dyDescent="0.35">
      <c r="A1392" s="45" t="s">
        <v>243</v>
      </c>
      <c r="B1392" s="45" t="s">
        <v>10</v>
      </c>
      <c r="C1392" s="45" t="s">
        <v>23</v>
      </c>
      <c r="D1392" s="45">
        <v>486</v>
      </c>
      <c r="E1392" s="45">
        <v>6.7878369699999998E-3</v>
      </c>
      <c r="F1392" s="45">
        <v>1.3360194299999999E-3</v>
      </c>
      <c r="G1392" s="45">
        <v>1.5875531E-3</v>
      </c>
      <c r="H1392" s="45">
        <v>3.8642639800000001E-3</v>
      </c>
    </row>
    <row r="1393" spans="1:8" x14ac:dyDescent="0.35">
      <c r="A1393" s="45" t="s">
        <v>243</v>
      </c>
      <c r="B1393" s="45" t="s">
        <v>11</v>
      </c>
      <c r="C1393" s="45" t="s">
        <v>23</v>
      </c>
      <c r="D1393" s="45">
        <v>283</v>
      </c>
      <c r="E1393" s="45">
        <v>7.0685689800000003E-3</v>
      </c>
      <c r="F1393" s="45">
        <v>1.45534757E-3</v>
      </c>
      <c r="G1393" s="45">
        <v>1.6893647000000001E-3</v>
      </c>
      <c r="H1393" s="45">
        <v>3.9238562599999997E-3</v>
      </c>
    </row>
    <row r="1394" spans="1:8" x14ac:dyDescent="0.35">
      <c r="A1394" s="45" t="s">
        <v>243</v>
      </c>
      <c r="B1394" s="45" t="s">
        <v>12</v>
      </c>
      <c r="C1394" s="45" t="s">
        <v>23</v>
      </c>
      <c r="D1394" s="45">
        <v>87</v>
      </c>
      <c r="E1394" s="45">
        <v>8.2005638199999994E-3</v>
      </c>
      <c r="F1394" s="45">
        <v>1.85158554E-3</v>
      </c>
      <c r="G1394" s="45">
        <v>2.0970357400000002E-3</v>
      </c>
      <c r="H1394" s="45">
        <v>4.2519420499999997E-3</v>
      </c>
    </row>
    <row r="1395" spans="1:8" x14ac:dyDescent="0.35">
      <c r="A1395" s="45" t="s">
        <v>243</v>
      </c>
      <c r="B1395" s="45" t="s">
        <v>13</v>
      </c>
      <c r="C1395" s="45" t="s">
        <v>23</v>
      </c>
      <c r="D1395" s="45">
        <v>300</v>
      </c>
      <c r="E1395" s="45">
        <v>7.9921294000000007E-3</v>
      </c>
      <c r="F1395" s="45">
        <v>1.6841046899999999E-3</v>
      </c>
      <c r="G1395" s="45">
        <v>1.79162782E-3</v>
      </c>
      <c r="H1395" s="45">
        <v>4.51639638E-3</v>
      </c>
    </row>
    <row r="1396" spans="1:8" x14ac:dyDescent="0.35">
      <c r="A1396" s="45" t="s">
        <v>243</v>
      </c>
      <c r="B1396" s="45" t="s">
        <v>8</v>
      </c>
      <c r="C1396" s="45" t="s">
        <v>24</v>
      </c>
      <c r="D1396" s="45">
        <v>2206</v>
      </c>
      <c r="E1396" s="45">
        <v>7.0439990700000002E-3</v>
      </c>
      <c r="F1396" s="45">
        <v>8.9934099000000005E-4</v>
      </c>
      <c r="G1396" s="45">
        <v>1.8733260799999999E-3</v>
      </c>
      <c r="H1396" s="45">
        <v>4.2713315200000003E-3</v>
      </c>
    </row>
    <row r="1397" spans="1:8" x14ac:dyDescent="0.35">
      <c r="A1397" s="45" t="s">
        <v>243</v>
      </c>
      <c r="B1397" s="45" t="s">
        <v>10</v>
      </c>
      <c r="C1397" s="45" t="s">
        <v>24</v>
      </c>
      <c r="D1397" s="45">
        <v>984</v>
      </c>
      <c r="E1397" s="45">
        <v>6.3604121900000003E-3</v>
      </c>
      <c r="F1397" s="45">
        <v>8.1376066999999999E-4</v>
      </c>
      <c r="G1397" s="45">
        <v>1.79515747E-3</v>
      </c>
      <c r="H1397" s="45">
        <v>3.7514935700000002E-3</v>
      </c>
    </row>
    <row r="1398" spans="1:8" x14ac:dyDescent="0.35">
      <c r="A1398" s="45" t="s">
        <v>243</v>
      </c>
      <c r="B1398" s="45" t="s">
        <v>11</v>
      </c>
      <c r="C1398" s="45" t="s">
        <v>24</v>
      </c>
      <c r="D1398" s="45">
        <v>492</v>
      </c>
      <c r="E1398" s="45">
        <v>6.8613790299999998E-3</v>
      </c>
      <c r="F1398" s="45">
        <v>9.4373375999999998E-4</v>
      </c>
      <c r="G1398" s="45">
        <v>1.7547658300000001E-3</v>
      </c>
      <c r="H1398" s="45">
        <v>4.1628789699999997E-3</v>
      </c>
    </row>
    <row r="1399" spans="1:8" x14ac:dyDescent="0.35">
      <c r="A1399" s="45" t="s">
        <v>243</v>
      </c>
      <c r="B1399" s="45" t="s">
        <v>12</v>
      </c>
      <c r="C1399" s="45" t="s">
        <v>24</v>
      </c>
      <c r="D1399" s="45">
        <v>119</v>
      </c>
      <c r="E1399" s="45">
        <v>8.1627370500000004E-3</v>
      </c>
      <c r="F1399" s="45">
        <v>1.0901024799999999E-3</v>
      </c>
      <c r="G1399" s="45">
        <v>1.9340372399999999E-3</v>
      </c>
      <c r="H1399" s="45">
        <v>5.1385968699999996E-3</v>
      </c>
    </row>
    <row r="1400" spans="1:8" x14ac:dyDescent="0.35">
      <c r="A1400" s="45" t="s">
        <v>243</v>
      </c>
      <c r="B1400" s="45" t="s">
        <v>13</v>
      </c>
      <c r="C1400" s="45" t="s">
        <v>24</v>
      </c>
      <c r="D1400" s="45">
        <v>611</v>
      </c>
      <c r="E1400" s="45">
        <v>8.0740624599999998E-3</v>
      </c>
      <c r="F1400" s="45">
        <v>9.6426599000000001E-4</v>
      </c>
      <c r="G1400" s="45">
        <v>2.0828595299999999E-3</v>
      </c>
      <c r="H1400" s="45">
        <v>5.0269364699999999E-3</v>
      </c>
    </row>
    <row r="1401" spans="1:8" x14ac:dyDescent="0.35">
      <c r="A1401" s="45" t="s">
        <v>243</v>
      </c>
      <c r="B1401" s="45" t="s">
        <v>8</v>
      </c>
      <c r="C1401" s="45" t="s">
        <v>25</v>
      </c>
      <c r="D1401" s="45">
        <v>1871</v>
      </c>
      <c r="E1401" s="45">
        <v>7.0246709000000001E-3</v>
      </c>
      <c r="F1401" s="45">
        <v>1.0125549400000001E-3</v>
      </c>
      <c r="G1401" s="45">
        <v>1.6891155499999999E-3</v>
      </c>
      <c r="H1401" s="45">
        <v>4.3229999299999999E-3</v>
      </c>
    </row>
    <row r="1402" spans="1:8" x14ac:dyDescent="0.35">
      <c r="A1402" s="45" t="s">
        <v>243</v>
      </c>
      <c r="B1402" s="45" t="s">
        <v>10</v>
      </c>
      <c r="C1402" s="45" t="s">
        <v>25</v>
      </c>
      <c r="D1402" s="45">
        <v>838</v>
      </c>
      <c r="E1402" s="45">
        <v>6.24924012E-3</v>
      </c>
      <c r="F1402" s="45">
        <v>8.1718739999999995E-4</v>
      </c>
      <c r="G1402" s="45">
        <v>1.48652245E-3</v>
      </c>
      <c r="H1402" s="45">
        <v>3.94552979E-3</v>
      </c>
    </row>
    <row r="1403" spans="1:8" x14ac:dyDescent="0.35">
      <c r="A1403" s="45" t="s">
        <v>243</v>
      </c>
      <c r="B1403" s="45" t="s">
        <v>11</v>
      </c>
      <c r="C1403" s="45" t="s">
        <v>25</v>
      </c>
      <c r="D1403" s="45">
        <v>422</v>
      </c>
      <c r="E1403" s="45">
        <v>6.9613116199999997E-3</v>
      </c>
      <c r="F1403" s="45">
        <v>1.02680115E-3</v>
      </c>
      <c r="G1403" s="45">
        <v>1.57692622E-3</v>
      </c>
      <c r="H1403" s="45">
        <v>4.3575837800000003E-3</v>
      </c>
    </row>
    <row r="1404" spans="1:8" x14ac:dyDescent="0.35">
      <c r="A1404" s="45" t="s">
        <v>243</v>
      </c>
      <c r="B1404" s="45" t="s">
        <v>12</v>
      </c>
      <c r="C1404" s="45" t="s">
        <v>25</v>
      </c>
      <c r="D1404" s="45">
        <v>177</v>
      </c>
      <c r="E1404" s="45">
        <v>8.79283036E-3</v>
      </c>
      <c r="F1404" s="45">
        <v>1.3555396199999999E-3</v>
      </c>
      <c r="G1404" s="45">
        <v>2.2585135500000002E-3</v>
      </c>
      <c r="H1404" s="45">
        <v>5.1787767000000002E-3</v>
      </c>
    </row>
    <row r="1405" spans="1:8" x14ac:dyDescent="0.35">
      <c r="A1405" s="45" t="s">
        <v>243</v>
      </c>
      <c r="B1405" s="45" t="s">
        <v>13</v>
      </c>
      <c r="C1405" s="45" t="s">
        <v>25</v>
      </c>
      <c r="D1405" s="45">
        <v>434</v>
      </c>
      <c r="E1405" s="45">
        <v>7.8624229499999997E-3</v>
      </c>
      <c r="F1405" s="45">
        <v>1.2360521999999999E-3</v>
      </c>
      <c r="G1405" s="45">
        <v>1.9571650099999998E-3</v>
      </c>
      <c r="H1405" s="45">
        <v>4.6692052599999999E-3</v>
      </c>
    </row>
    <row r="1406" spans="1:8" x14ac:dyDescent="0.35">
      <c r="A1406" s="45" t="s">
        <v>243</v>
      </c>
      <c r="B1406" s="45" t="s">
        <v>8</v>
      </c>
      <c r="C1406" s="45" t="s">
        <v>26</v>
      </c>
      <c r="D1406" s="45">
        <v>841</v>
      </c>
      <c r="E1406" s="45">
        <v>6.05812611E-3</v>
      </c>
      <c r="F1406" s="45">
        <v>6.5983207999999996E-4</v>
      </c>
      <c r="G1406" s="45">
        <v>1.2515961799999999E-3</v>
      </c>
      <c r="H1406" s="45">
        <v>4.1466973599999998E-3</v>
      </c>
    </row>
    <row r="1407" spans="1:8" x14ac:dyDescent="0.35">
      <c r="A1407" s="45" t="s">
        <v>243</v>
      </c>
      <c r="B1407" s="45" t="s">
        <v>10</v>
      </c>
      <c r="C1407" s="45" t="s">
        <v>26</v>
      </c>
      <c r="D1407" s="45">
        <v>271</v>
      </c>
      <c r="E1407" s="45">
        <v>5.58237643E-3</v>
      </c>
      <c r="F1407" s="45">
        <v>5.7673887000000003E-4</v>
      </c>
      <c r="G1407" s="45">
        <v>9.7277720000000004E-4</v>
      </c>
      <c r="H1407" s="45">
        <v>4.0328598699999997E-3</v>
      </c>
    </row>
    <row r="1408" spans="1:8" x14ac:dyDescent="0.35">
      <c r="A1408" s="45" t="s">
        <v>243</v>
      </c>
      <c r="B1408" s="45" t="s">
        <v>11</v>
      </c>
      <c r="C1408" s="45" t="s">
        <v>26</v>
      </c>
      <c r="D1408" s="45">
        <v>213</v>
      </c>
      <c r="E1408" s="45">
        <v>5.8311052299999996E-3</v>
      </c>
      <c r="F1408" s="45">
        <v>6.8841265000000001E-4</v>
      </c>
      <c r="G1408" s="45">
        <v>1.25266235E-3</v>
      </c>
      <c r="H1408" s="45">
        <v>3.8900297399999998E-3</v>
      </c>
    </row>
    <row r="1409" spans="1:8" x14ac:dyDescent="0.35">
      <c r="A1409" s="45" t="s">
        <v>243</v>
      </c>
      <c r="B1409" s="45" t="s">
        <v>12</v>
      </c>
      <c r="C1409" s="45" t="s">
        <v>26</v>
      </c>
      <c r="D1409" s="45">
        <v>63</v>
      </c>
      <c r="E1409" s="45">
        <v>7.2372866599999999E-3</v>
      </c>
      <c r="F1409" s="45">
        <v>7.9640633999999999E-4</v>
      </c>
      <c r="G1409" s="45">
        <v>1.42471316E-3</v>
      </c>
      <c r="H1409" s="45">
        <v>5.0161667900000002E-3</v>
      </c>
    </row>
    <row r="1410" spans="1:8" x14ac:dyDescent="0.35">
      <c r="A1410" s="45" t="s">
        <v>243</v>
      </c>
      <c r="B1410" s="45" t="s">
        <v>13</v>
      </c>
      <c r="C1410" s="45" t="s">
        <v>26</v>
      </c>
      <c r="D1410" s="45">
        <v>294</v>
      </c>
      <c r="E1410" s="45">
        <v>6.4084543299999996E-3</v>
      </c>
      <c r="F1410" s="45">
        <v>6.8645257000000005E-4</v>
      </c>
      <c r="G1410" s="45">
        <v>1.4707338700000001E-3</v>
      </c>
      <c r="H1410" s="45">
        <v>4.2512673999999997E-3</v>
      </c>
    </row>
    <row r="1411" spans="1:8" x14ac:dyDescent="0.35">
      <c r="A1411" s="45" t="s">
        <v>243</v>
      </c>
      <c r="B1411" s="45" t="s">
        <v>8</v>
      </c>
      <c r="C1411" s="45" t="s">
        <v>27</v>
      </c>
      <c r="D1411" s="45">
        <v>1094</v>
      </c>
      <c r="E1411" s="45">
        <v>5.6160282700000001E-3</v>
      </c>
      <c r="F1411" s="45">
        <v>4.4471293000000002E-4</v>
      </c>
      <c r="G1411" s="45">
        <v>1.45290575E-3</v>
      </c>
      <c r="H1411" s="45">
        <v>3.7184090899999999E-3</v>
      </c>
    </row>
    <row r="1412" spans="1:8" x14ac:dyDescent="0.35">
      <c r="A1412" s="45" t="s">
        <v>243</v>
      </c>
      <c r="B1412" s="45" t="s">
        <v>10</v>
      </c>
      <c r="C1412" s="45" t="s">
        <v>27</v>
      </c>
      <c r="D1412" s="45">
        <v>561</v>
      </c>
      <c r="E1412" s="45">
        <v>5.1813681899999997E-3</v>
      </c>
      <c r="F1412" s="45">
        <v>4.2182420999999998E-4</v>
      </c>
      <c r="G1412" s="45">
        <v>1.2853202799999999E-3</v>
      </c>
      <c r="H1412" s="45">
        <v>3.4742231899999999E-3</v>
      </c>
    </row>
    <row r="1413" spans="1:8" x14ac:dyDescent="0.35">
      <c r="A1413" s="45" t="s">
        <v>243</v>
      </c>
      <c r="B1413" s="45" t="s">
        <v>11</v>
      </c>
      <c r="C1413" s="45" t="s">
        <v>27</v>
      </c>
      <c r="D1413" s="45">
        <v>256</v>
      </c>
      <c r="E1413" s="45">
        <v>5.5546510900000004E-3</v>
      </c>
      <c r="F1413" s="45">
        <v>4.6260103999999999E-4</v>
      </c>
      <c r="G1413" s="45">
        <v>1.3473847100000001E-3</v>
      </c>
      <c r="H1413" s="45">
        <v>3.7446648200000002E-3</v>
      </c>
    </row>
    <row r="1414" spans="1:8" x14ac:dyDescent="0.35">
      <c r="A1414" s="45" t="s">
        <v>243</v>
      </c>
      <c r="B1414" s="45" t="s">
        <v>12</v>
      </c>
      <c r="C1414" s="45" t="s">
        <v>27</v>
      </c>
      <c r="D1414" s="45">
        <v>85</v>
      </c>
      <c r="E1414" s="45">
        <v>6.4234747E-3</v>
      </c>
      <c r="F1414" s="45">
        <v>5.2505425000000004E-4</v>
      </c>
      <c r="G1414" s="45">
        <v>1.68273394E-3</v>
      </c>
      <c r="H1414" s="45">
        <v>4.2156860299999996E-3</v>
      </c>
    </row>
    <row r="1415" spans="1:8" x14ac:dyDescent="0.35">
      <c r="A1415" s="45" t="s">
        <v>243</v>
      </c>
      <c r="B1415" s="45" t="s">
        <v>13</v>
      </c>
      <c r="C1415" s="45" t="s">
        <v>27</v>
      </c>
      <c r="D1415" s="45">
        <v>192</v>
      </c>
      <c r="E1415" s="45">
        <v>6.6104236499999998E-3</v>
      </c>
      <c r="F1415" s="45">
        <v>4.5217233000000002E-4</v>
      </c>
      <c r="G1415" s="45">
        <v>1.98151741E-3</v>
      </c>
      <c r="H1415" s="45">
        <v>4.17673348E-3</v>
      </c>
    </row>
    <row r="1416" spans="1:8" x14ac:dyDescent="0.35">
      <c r="A1416" s="45" t="s">
        <v>243</v>
      </c>
      <c r="B1416" s="45" t="s">
        <v>8</v>
      </c>
      <c r="C1416" s="45" t="s">
        <v>28</v>
      </c>
      <c r="D1416" s="45">
        <v>2270</v>
      </c>
      <c r="E1416" s="45">
        <v>6.6159699499999999E-3</v>
      </c>
      <c r="F1416" s="45">
        <v>8.2151936999999998E-4</v>
      </c>
      <c r="G1416" s="45">
        <v>1.85649654E-3</v>
      </c>
      <c r="H1416" s="45">
        <v>3.9379535399999997E-3</v>
      </c>
    </row>
    <row r="1417" spans="1:8" x14ac:dyDescent="0.35">
      <c r="A1417" s="45" t="s">
        <v>243</v>
      </c>
      <c r="B1417" s="45" t="s">
        <v>10</v>
      </c>
      <c r="C1417" s="45" t="s">
        <v>28</v>
      </c>
      <c r="D1417" s="45">
        <v>966</v>
      </c>
      <c r="E1417" s="45">
        <v>6.0369098000000003E-3</v>
      </c>
      <c r="F1417" s="45">
        <v>7.3050833999999999E-4</v>
      </c>
      <c r="G1417" s="45">
        <v>1.6935288300000001E-3</v>
      </c>
      <c r="H1417" s="45">
        <v>3.6128721399999999E-3</v>
      </c>
    </row>
    <row r="1418" spans="1:8" x14ac:dyDescent="0.35">
      <c r="A1418" s="45" t="s">
        <v>243</v>
      </c>
      <c r="B1418" s="45" t="s">
        <v>11</v>
      </c>
      <c r="C1418" s="45" t="s">
        <v>28</v>
      </c>
      <c r="D1418" s="45">
        <v>419</v>
      </c>
      <c r="E1418" s="45">
        <v>5.9961988199999997E-3</v>
      </c>
      <c r="F1418" s="45">
        <v>7.8551752999999995E-4</v>
      </c>
      <c r="G1418" s="45">
        <v>1.61537035E-3</v>
      </c>
      <c r="H1418" s="45">
        <v>3.5953104599999999E-3</v>
      </c>
    </row>
    <row r="1419" spans="1:8" x14ac:dyDescent="0.35">
      <c r="A1419" s="45" t="s">
        <v>243</v>
      </c>
      <c r="B1419" s="45" t="s">
        <v>12</v>
      </c>
      <c r="C1419" s="45" t="s">
        <v>28</v>
      </c>
      <c r="D1419" s="45">
        <v>287</v>
      </c>
      <c r="E1419" s="45">
        <v>7.4951604199999999E-3</v>
      </c>
      <c r="F1419" s="45">
        <v>9.4004042000000001E-4</v>
      </c>
      <c r="G1419" s="45">
        <v>2.1167648299999999E-3</v>
      </c>
      <c r="H1419" s="45">
        <v>4.43835471E-3</v>
      </c>
    </row>
    <row r="1420" spans="1:8" x14ac:dyDescent="0.35">
      <c r="A1420" s="45" t="s">
        <v>243</v>
      </c>
      <c r="B1420" s="45" t="s">
        <v>13</v>
      </c>
      <c r="C1420" s="45" t="s">
        <v>28</v>
      </c>
      <c r="D1420" s="45">
        <v>598</v>
      </c>
      <c r="E1420" s="45">
        <v>7.5636765199999997E-3</v>
      </c>
      <c r="F1420" s="45">
        <v>9.3688039999999999E-4</v>
      </c>
      <c r="G1420" s="45">
        <v>2.1637903200000001E-3</v>
      </c>
      <c r="H1420" s="45">
        <v>4.4630052899999996E-3</v>
      </c>
    </row>
    <row r="1421" spans="1:8" x14ac:dyDescent="0.35">
      <c r="A1421" s="45" t="s">
        <v>243</v>
      </c>
      <c r="B1421" s="45" t="s">
        <v>8</v>
      </c>
      <c r="C1421" s="45" t="s">
        <v>29</v>
      </c>
      <c r="D1421" s="45">
        <v>705</v>
      </c>
      <c r="E1421" s="45">
        <v>7.25487566E-3</v>
      </c>
      <c r="F1421" s="45">
        <v>1.1028366500000001E-3</v>
      </c>
      <c r="G1421" s="45">
        <v>1.7743135099999999E-3</v>
      </c>
      <c r="H1421" s="45">
        <v>4.3777250099999998E-3</v>
      </c>
    </row>
    <row r="1422" spans="1:8" x14ac:dyDescent="0.35">
      <c r="A1422" s="45" t="s">
        <v>243</v>
      </c>
      <c r="B1422" s="45" t="s">
        <v>10</v>
      </c>
      <c r="C1422" s="45" t="s">
        <v>29</v>
      </c>
      <c r="D1422" s="45">
        <v>308</v>
      </c>
      <c r="E1422" s="45">
        <v>6.9307281899999998E-3</v>
      </c>
      <c r="F1422" s="45">
        <v>1.0745849E-3</v>
      </c>
      <c r="G1422" s="45">
        <v>1.6097354999999999E-3</v>
      </c>
      <c r="H1422" s="45">
        <v>4.2464072900000004E-3</v>
      </c>
    </row>
    <row r="1423" spans="1:8" x14ac:dyDescent="0.35">
      <c r="A1423" s="45" t="s">
        <v>243</v>
      </c>
      <c r="B1423" s="45" t="s">
        <v>11</v>
      </c>
      <c r="C1423" s="45" t="s">
        <v>29</v>
      </c>
      <c r="D1423" s="45">
        <v>147</v>
      </c>
      <c r="E1423" s="45">
        <v>7.0199512799999997E-3</v>
      </c>
      <c r="F1423" s="45">
        <v>1.09182077E-3</v>
      </c>
      <c r="G1423" s="45">
        <v>1.8504343600000001E-3</v>
      </c>
      <c r="H1423" s="45">
        <v>4.07769567E-3</v>
      </c>
    </row>
    <row r="1424" spans="1:8" x14ac:dyDescent="0.35">
      <c r="A1424" s="45" t="s">
        <v>243</v>
      </c>
      <c r="B1424" s="45" t="s">
        <v>12</v>
      </c>
      <c r="C1424" s="45" t="s">
        <v>29</v>
      </c>
      <c r="D1424" s="45">
        <v>64</v>
      </c>
      <c r="E1424" s="45">
        <v>8.2796221999999996E-3</v>
      </c>
      <c r="F1424" s="45">
        <v>1.1586730799999999E-3</v>
      </c>
      <c r="G1424" s="45">
        <v>2.1795425999999998E-3</v>
      </c>
      <c r="H1424" s="45">
        <v>4.9414059699999999E-3</v>
      </c>
    </row>
    <row r="1425" spans="1:8" x14ac:dyDescent="0.35">
      <c r="A1425" s="45" t="s">
        <v>243</v>
      </c>
      <c r="B1425" s="45" t="s">
        <v>13</v>
      </c>
      <c r="C1425" s="45" t="s">
        <v>29</v>
      </c>
      <c r="D1425" s="45">
        <v>186</v>
      </c>
      <c r="E1425" s="45">
        <v>7.62470106E-3</v>
      </c>
      <c r="F1425" s="45">
        <v>1.1391126899999999E-3</v>
      </c>
      <c r="G1425" s="45">
        <v>1.8472468499999999E-3</v>
      </c>
      <c r="H1425" s="45">
        <v>4.6383410599999996E-3</v>
      </c>
    </row>
    <row r="1426" spans="1:8" x14ac:dyDescent="0.35">
      <c r="A1426" s="45" t="s">
        <v>243</v>
      </c>
      <c r="B1426" s="45" t="s">
        <v>8</v>
      </c>
      <c r="C1426" s="45" t="s">
        <v>30</v>
      </c>
      <c r="D1426" s="45">
        <v>9751</v>
      </c>
      <c r="E1426" s="45">
        <v>4.6812503999999998E-3</v>
      </c>
      <c r="F1426" s="45">
        <v>9.5858852999999996E-4</v>
      </c>
      <c r="G1426" s="45">
        <v>7.4980415000000002E-4</v>
      </c>
      <c r="H1426" s="45">
        <v>2.9728572500000001E-3</v>
      </c>
    </row>
    <row r="1427" spans="1:8" x14ac:dyDescent="0.35">
      <c r="A1427" s="45" t="s">
        <v>243</v>
      </c>
      <c r="B1427" s="45" t="s">
        <v>10</v>
      </c>
      <c r="C1427" s="45" t="s">
        <v>30</v>
      </c>
      <c r="D1427" s="45">
        <v>5468</v>
      </c>
      <c r="E1427" s="45">
        <v>4.46665889E-3</v>
      </c>
      <c r="F1427" s="45">
        <v>8.7325390999999999E-4</v>
      </c>
      <c r="G1427" s="45">
        <v>7.0282842000000002E-4</v>
      </c>
      <c r="H1427" s="45">
        <v>2.8905760799999998E-3</v>
      </c>
    </row>
    <row r="1428" spans="1:8" x14ac:dyDescent="0.35">
      <c r="A1428" s="45" t="s">
        <v>243</v>
      </c>
      <c r="B1428" s="45" t="s">
        <v>11</v>
      </c>
      <c r="C1428" s="45" t="s">
        <v>30</v>
      </c>
      <c r="D1428" s="45">
        <v>2209</v>
      </c>
      <c r="E1428" s="45">
        <v>4.5608870400000003E-3</v>
      </c>
      <c r="F1428" s="45">
        <v>1.0425414299999999E-3</v>
      </c>
      <c r="G1428" s="45">
        <v>7.3700996999999998E-4</v>
      </c>
      <c r="H1428" s="45">
        <v>2.78133516E-3</v>
      </c>
    </row>
    <row r="1429" spans="1:8" x14ac:dyDescent="0.35">
      <c r="A1429" s="45" t="s">
        <v>243</v>
      </c>
      <c r="B1429" s="45" t="s">
        <v>12</v>
      </c>
      <c r="C1429" s="45" t="s">
        <v>30</v>
      </c>
      <c r="D1429" s="45">
        <v>467</v>
      </c>
      <c r="E1429" s="45">
        <v>5.4627148800000004E-3</v>
      </c>
      <c r="F1429" s="45">
        <v>1.2395161699999999E-3</v>
      </c>
      <c r="G1429" s="45">
        <v>8.1900801000000004E-4</v>
      </c>
      <c r="H1429" s="45">
        <v>3.4041902200000001E-3</v>
      </c>
    </row>
    <row r="1430" spans="1:8" x14ac:dyDescent="0.35">
      <c r="A1430" s="45" t="s">
        <v>243</v>
      </c>
      <c r="B1430" s="45" t="s">
        <v>13</v>
      </c>
      <c r="C1430" s="45" t="s">
        <v>30</v>
      </c>
      <c r="D1430" s="45">
        <v>1607</v>
      </c>
      <c r="E1430" s="45">
        <v>5.3497787899999998E-3</v>
      </c>
      <c r="F1430" s="45">
        <v>1.05190808E-3</v>
      </c>
      <c r="G1430" s="45">
        <v>9.0712051E-4</v>
      </c>
      <c r="H1430" s="45">
        <v>3.3907497199999999E-3</v>
      </c>
    </row>
    <row r="1431" spans="1:8" x14ac:dyDescent="0.35">
      <c r="A1431" s="45" t="s">
        <v>243</v>
      </c>
      <c r="B1431" s="45" t="s">
        <v>8</v>
      </c>
      <c r="C1431" s="45" t="s">
        <v>31</v>
      </c>
      <c r="D1431" s="45">
        <v>4454</v>
      </c>
      <c r="E1431" s="45">
        <v>4.9885582099999997E-3</v>
      </c>
      <c r="F1431" s="45">
        <v>1.17264264E-3</v>
      </c>
      <c r="G1431" s="45">
        <v>5.7251624000000004E-4</v>
      </c>
      <c r="H1431" s="45">
        <v>3.2433988499999998E-3</v>
      </c>
    </row>
    <row r="1432" spans="1:8" x14ac:dyDescent="0.35">
      <c r="A1432" s="45" t="s">
        <v>243</v>
      </c>
      <c r="B1432" s="45" t="s">
        <v>10</v>
      </c>
      <c r="C1432" s="45" t="s">
        <v>31</v>
      </c>
      <c r="D1432" s="45">
        <v>2324</v>
      </c>
      <c r="E1432" s="45">
        <v>4.7105234100000004E-3</v>
      </c>
      <c r="F1432" s="45">
        <v>1.05897276E-3</v>
      </c>
      <c r="G1432" s="45">
        <v>5.1486676E-4</v>
      </c>
      <c r="H1432" s="45">
        <v>3.1366834000000001E-3</v>
      </c>
    </row>
    <row r="1433" spans="1:8" x14ac:dyDescent="0.35">
      <c r="A1433" s="45" t="s">
        <v>243</v>
      </c>
      <c r="B1433" s="45" t="s">
        <v>11</v>
      </c>
      <c r="C1433" s="45" t="s">
        <v>31</v>
      </c>
      <c r="D1433" s="45">
        <v>943</v>
      </c>
      <c r="E1433" s="45">
        <v>4.9665417200000003E-3</v>
      </c>
      <c r="F1433" s="45">
        <v>1.2785728699999999E-3</v>
      </c>
      <c r="G1433" s="45">
        <v>5.6134847999999996E-4</v>
      </c>
      <c r="H1433" s="45">
        <v>3.1266198800000001E-3</v>
      </c>
    </row>
    <row r="1434" spans="1:8" x14ac:dyDescent="0.35">
      <c r="A1434" s="45" t="s">
        <v>243</v>
      </c>
      <c r="B1434" s="45" t="s">
        <v>12</v>
      </c>
      <c r="C1434" s="45" t="s">
        <v>31</v>
      </c>
      <c r="D1434" s="45">
        <v>226</v>
      </c>
      <c r="E1434" s="45">
        <v>5.7262985000000001E-3</v>
      </c>
      <c r="F1434" s="45">
        <v>1.52629235E-3</v>
      </c>
      <c r="G1434" s="45">
        <v>6.4446057999999998E-4</v>
      </c>
      <c r="H1434" s="45">
        <v>3.5555450999999998E-3</v>
      </c>
    </row>
    <row r="1435" spans="1:8" x14ac:dyDescent="0.35">
      <c r="A1435" s="45" t="s">
        <v>243</v>
      </c>
      <c r="B1435" s="45" t="s">
        <v>13</v>
      </c>
      <c r="C1435" s="45" t="s">
        <v>31</v>
      </c>
      <c r="D1435" s="45">
        <v>961</v>
      </c>
      <c r="E1435" s="45">
        <v>5.5090422300000004E-3</v>
      </c>
      <c r="F1435" s="45">
        <v>1.2604176199999999E-3</v>
      </c>
      <c r="G1435" s="45">
        <v>7.0597010000000003E-4</v>
      </c>
      <c r="H1435" s="45">
        <v>3.5426540100000001E-3</v>
      </c>
    </row>
    <row r="1436" spans="1:8" x14ac:dyDescent="0.35">
      <c r="A1436" s="45" t="s">
        <v>243</v>
      </c>
      <c r="B1436" s="45" t="s">
        <v>8</v>
      </c>
      <c r="C1436" s="45" t="s">
        <v>159</v>
      </c>
      <c r="D1436" s="45">
        <v>2013</v>
      </c>
      <c r="E1436" s="45">
        <v>6.2642704299999998E-3</v>
      </c>
      <c r="F1436" s="45">
        <v>1.13178667E-3</v>
      </c>
      <c r="G1436" s="45">
        <v>1.2065897999999999E-3</v>
      </c>
      <c r="H1436" s="45">
        <v>3.9258934900000004E-3</v>
      </c>
    </row>
    <row r="1437" spans="1:8" x14ac:dyDescent="0.35">
      <c r="A1437" s="45" t="s">
        <v>243</v>
      </c>
      <c r="B1437" s="45" t="s">
        <v>10</v>
      </c>
      <c r="C1437" s="45" t="s">
        <v>159</v>
      </c>
      <c r="D1437" s="45">
        <v>900</v>
      </c>
      <c r="E1437" s="45">
        <v>5.66282127E-3</v>
      </c>
      <c r="F1437" s="45">
        <v>1.0165121E-3</v>
      </c>
      <c r="G1437" s="45">
        <v>1.12524412E-3</v>
      </c>
      <c r="H1437" s="45">
        <v>3.5210645799999998E-3</v>
      </c>
    </row>
    <row r="1438" spans="1:8" x14ac:dyDescent="0.35">
      <c r="A1438" s="45" t="s">
        <v>243</v>
      </c>
      <c r="B1438" s="45" t="s">
        <v>11</v>
      </c>
      <c r="C1438" s="45" t="s">
        <v>159</v>
      </c>
      <c r="D1438" s="45">
        <v>449</v>
      </c>
      <c r="E1438" s="45">
        <v>6.0067121900000001E-3</v>
      </c>
      <c r="F1438" s="45">
        <v>1.16439286E-3</v>
      </c>
      <c r="G1438" s="45">
        <v>1.1052594000000001E-3</v>
      </c>
      <c r="H1438" s="45">
        <v>3.7370594699999999E-3</v>
      </c>
    </row>
    <row r="1439" spans="1:8" x14ac:dyDescent="0.35">
      <c r="A1439" s="45" t="s">
        <v>243</v>
      </c>
      <c r="B1439" s="45" t="s">
        <v>12</v>
      </c>
      <c r="C1439" s="45" t="s">
        <v>159</v>
      </c>
      <c r="D1439" s="45">
        <v>204</v>
      </c>
      <c r="E1439" s="45">
        <v>7.9766360299999995E-3</v>
      </c>
      <c r="F1439" s="45">
        <v>1.5893924700000001E-3</v>
      </c>
      <c r="G1439" s="45">
        <v>1.4422201599999999E-3</v>
      </c>
      <c r="H1439" s="45">
        <v>4.9450229000000002E-3</v>
      </c>
    </row>
    <row r="1440" spans="1:8" x14ac:dyDescent="0.35">
      <c r="A1440" s="45" t="s">
        <v>243</v>
      </c>
      <c r="B1440" s="45" t="s">
        <v>13</v>
      </c>
      <c r="C1440" s="45" t="s">
        <v>159</v>
      </c>
      <c r="D1440" s="45">
        <v>460</v>
      </c>
      <c r="E1440" s="45">
        <v>6.9330210999999997E-3</v>
      </c>
      <c r="F1440" s="45">
        <v>1.12255916E-3</v>
      </c>
      <c r="G1440" s="45">
        <v>1.36015475E-3</v>
      </c>
      <c r="H1440" s="45">
        <v>4.45030672E-3</v>
      </c>
    </row>
    <row r="1441" spans="1:8" x14ac:dyDescent="0.35">
      <c r="A1441" s="45" t="s">
        <v>243</v>
      </c>
      <c r="B1441" s="45" t="s">
        <v>8</v>
      </c>
      <c r="C1441" s="45" t="s">
        <v>33</v>
      </c>
      <c r="D1441" s="45">
        <v>981</v>
      </c>
      <c r="E1441" s="45">
        <v>7.3076648400000003E-3</v>
      </c>
      <c r="F1441" s="45">
        <v>1.2296595899999999E-3</v>
      </c>
      <c r="G1441" s="45">
        <v>1.6326520899999999E-3</v>
      </c>
      <c r="H1441" s="45">
        <v>4.4453526499999996E-3</v>
      </c>
    </row>
    <row r="1442" spans="1:8" x14ac:dyDescent="0.35">
      <c r="A1442" s="45" t="s">
        <v>243</v>
      </c>
      <c r="B1442" s="45" t="s">
        <v>10</v>
      </c>
      <c r="C1442" s="45" t="s">
        <v>33</v>
      </c>
      <c r="D1442" s="45">
        <v>364</v>
      </c>
      <c r="E1442" s="45">
        <v>6.3387767199999997E-3</v>
      </c>
      <c r="F1442" s="45">
        <v>1.10541923E-3</v>
      </c>
      <c r="G1442" s="45">
        <v>1.51699839E-3</v>
      </c>
      <c r="H1442" s="45">
        <v>3.71635862E-3</v>
      </c>
    </row>
    <row r="1443" spans="1:8" x14ac:dyDescent="0.35">
      <c r="A1443" s="45" t="s">
        <v>243</v>
      </c>
      <c r="B1443" s="45" t="s">
        <v>11</v>
      </c>
      <c r="C1443" s="45" t="s">
        <v>33</v>
      </c>
      <c r="D1443" s="45">
        <v>259</v>
      </c>
      <c r="E1443" s="45">
        <v>7.40410029E-3</v>
      </c>
      <c r="F1443" s="45">
        <v>1.1663000100000001E-3</v>
      </c>
      <c r="G1443" s="45">
        <v>1.5427925400000001E-3</v>
      </c>
      <c r="H1443" s="45">
        <v>4.69500726E-3</v>
      </c>
    </row>
    <row r="1444" spans="1:8" x14ac:dyDescent="0.35">
      <c r="A1444" s="45" t="s">
        <v>243</v>
      </c>
      <c r="B1444" s="45" t="s">
        <v>12</v>
      </c>
      <c r="C1444" s="45" t="s">
        <v>33</v>
      </c>
      <c r="D1444" s="45">
        <v>105</v>
      </c>
      <c r="E1444" s="45">
        <v>8.6783507000000003E-3</v>
      </c>
      <c r="F1444" s="45">
        <v>1.50958969E-3</v>
      </c>
      <c r="G1444" s="45">
        <v>1.8528436500000001E-3</v>
      </c>
      <c r="H1444" s="45">
        <v>5.3159168399999996E-3</v>
      </c>
    </row>
    <row r="1445" spans="1:8" x14ac:dyDescent="0.35">
      <c r="A1445" s="45" t="s">
        <v>243</v>
      </c>
      <c r="B1445" s="45" t="s">
        <v>13</v>
      </c>
      <c r="C1445" s="45" t="s">
        <v>33</v>
      </c>
      <c r="D1445" s="45">
        <v>253</v>
      </c>
      <c r="E1445" s="45">
        <v>8.0340540899999993E-3</v>
      </c>
      <c r="F1445" s="45">
        <v>1.35709423E-3</v>
      </c>
      <c r="G1445" s="45">
        <v>1.7996539000000001E-3</v>
      </c>
      <c r="H1445" s="45">
        <v>4.8773054000000003E-3</v>
      </c>
    </row>
    <row r="1446" spans="1:8" x14ac:dyDescent="0.35">
      <c r="A1446" s="45" t="s">
        <v>243</v>
      </c>
      <c r="B1446" s="45" t="s">
        <v>8</v>
      </c>
      <c r="C1446" s="45" t="s">
        <v>34</v>
      </c>
      <c r="D1446" s="45">
        <v>1341</v>
      </c>
      <c r="E1446" s="45">
        <v>5.9264090199999996E-3</v>
      </c>
      <c r="F1446" s="45">
        <v>8.4269765E-4</v>
      </c>
      <c r="G1446" s="45">
        <v>1.0312229999999999E-3</v>
      </c>
      <c r="H1446" s="45">
        <v>4.0524878800000004E-3</v>
      </c>
    </row>
    <row r="1447" spans="1:8" x14ac:dyDescent="0.35">
      <c r="A1447" s="45" t="s">
        <v>243</v>
      </c>
      <c r="B1447" s="45" t="s">
        <v>10</v>
      </c>
      <c r="C1447" s="45" t="s">
        <v>34</v>
      </c>
      <c r="D1447" s="45">
        <v>564</v>
      </c>
      <c r="E1447" s="45">
        <v>5.4320779899999999E-3</v>
      </c>
      <c r="F1447" s="45">
        <v>7.2366669000000004E-4</v>
      </c>
      <c r="G1447" s="45">
        <v>9.5529182000000002E-4</v>
      </c>
      <c r="H1447" s="45">
        <v>3.7531190000000001E-3</v>
      </c>
    </row>
    <row r="1448" spans="1:8" x14ac:dyDescent="0.35">
      <c r="A1448" s="45" t="s">
        <v>243</v>
      </c>
      <c r="B1448" s="45" t="s">
        <v>11</v>
      </c>
      <c r="C1448" s="45" t="s">
        <v>34</v>
      </c>
      <c r="D1448" s="45">
        <v>228</v>
      </c>
      <c r="E1448" s="45">
        <v>5.6154054600000003E-3</v>
      </c>
      <c r="F1448" s="45">
        <v>8.7592366999999995E-4</v>
      </c>
      <c r="G1448" s="45">
        <v>1.0382144999999999E-3</v>
      </c>
      <c r="H1448" s="45">
        <v>3.7012668300000001E-3</v>
      </c>
    </row>
    <row r="1449" spans="1:8" x14ac:dyDescent="0.35">
      <c r="A1449" s="45" t="s">
        <v>243</v>
      </c>
      <c r="B1449" s="45" t="s">
        <v>12</v>
      </c>
      <c r="C1449" s="45" t="s">
        <v>34</v>
      </c>
      <c r="D1449" s="45">
        <v>224</v>
      </c>
      <c r="E1449" s="45">
        <v>6.9164391000000004E-3</v>
      </c>
      <c r="F1449" s="45">
        <v>1.10015684E-3</v>
      </c>
      <c r="G1449" s="45">
        <v>1.17311482E-3</v>
      </c>
      <c r="H1449" s="45">
        <v>4.6431669300000004E-3</v>
      </c>
    </row>
    <row r="1450" spans="1:8" x14ac:dyDescent="0.35">
      <c r="A1450" s="45" t="s">
        <v>243</v>
      </c>
      <c r="B1450" s="45" t="s">
        <v>13</v>
      </c>
      <c r="C1450" s="45" t="s">
        <v>34</v>
      </c>
      <c r="D1450" s="45">
        <v>325</v>
      </c>
      <c r="E1450" s="45">
        <v>6.3200852400000004E-3</v>
      </c>
      <c r="F1450" s="45">
        <v>8.4850403999999998E-4</v>
      </c>
      <c r="G1450" s="45">
        <v>1.06029178E-3</v>
      </c>
      <c r="H1450" s="45">
        <v>4.4112889399999999E-3</v>
      </c>
    </row>
    <row r="1451" spans="1:8" x14ac:dyDescent="0.35">
      <c r="A1451" s="45" t="s">
        <v>243</v>
      </c>
      <c r="B1451" s="45" t="s">
        <v>8</v>
      </c>
      <c r="C1451" s="45" t="s">
        <v>35</v>
      </c>
      <c r="D1451" s="45">
        <v>1309</v>
      </c>
      <c r="E1451" s="45">
        <v>5.6735949500000002E-3</v>
      </c>
      <c r="F1451" s="45">
        <v>7.7992789000000005E-4</v>
      </c>
      <c r="G1451" s="45">
        <v>1.0647526800000001E-3</v>
      </c>
      <c r="H1451" s="45">
        <v>3.82891391E-3</v>
      </c>
    </row>
    <row r="1452" spans="1:8" x14ac:dyDescent="0.35">
      <c r="A1452" s="45" t="s">
        <v>243</v>
      </c>
      <c r="B1452" s="45" t="s">
        <v>10</v>
      </c>
      <c r="C1452" s="45" t="s">
        <v>35</v>
      </c>
      <c r="D1452" s="45">
        <v>508</v>
      </c>
      <c r="E1452" s="45">
        <v>4.91535862E-3</v>
      </c>
      <c r="F1452" s="45">
        <v>6.4819347E-4</v>
      </c>
      <c r="G1452" s="45">
        <v>8.5618505999999995E-4</v>
      </c>
      <c r="H1452" s="45">
        <v>3.4109796199999999E-3</v>
      </c>
    </row>
    <row r="1453" spans="1:8" x14ac:dyDescent="0.35">
      <c r="A1453" s="45" t="s">
        <v>243</v>
      </c>
      <c r="B1453" s="45" t="s">
        <v>11</v>
      </c>
      <c r="C1453" s="45" t="s">
        <v>35</v>
      </c>
      <c r="D1453" s="45">
        <v>316</v>
      </c>
      <c r="E1453" s="45">
        <v>5.51328796E-3</v>
      </c>
      <c r="F1453" s="45">
        <v>7.3590576999999998E-4</v>
      </c>
      <c r="G1453" s="45">
        <v>1.1165682700000001E-3</v>
      </c>
      <c r="H1453" s="45">
        <v>3.66081349E-3</v>
      </c>
    </row>
    <row r="1454" spans="1:8" x14ac:dyDescent="0.35">
      <c r="A1454" s="45" t="s">
        <v>243</v>
      </c>
      <c r="B1454" s="45" t="s">
        <v>12</v>
      </c>
      <c r="C1454" s="45" t="s">
        <v>35</v>
      </c>
      <c r="D1454" s="45">
        <v>128</v>
      </c>
      <c r="E1454" s="45">
        <v>7.5458439599999996E-3</v>
      </c>
      <c r="F1454" s="45">
        <v>1.0322624899999999E-3</v>
      </c>
      <c r="G1454" s="45">
        <v>1.5139429E-3</v>
      </c>
      <c r="H1454" s="45">
        <v>4.9996381000000003E-3</v>
      </c>
    </row>
    <row r="1455" spans="1:8" x14ac:dyDescent="0.35">
      <c r="A1455" s="45" t="s">
        <v>243</v>
      </c>
      <c r="B1455" s="45" t="s">
        <v>13</v>
      </c>
      <c r="C1455" s="45" t="s">
        <v>35</v>
      </c>
      <c r="D1455" s="45">
        <v>357</v>
      </c>
      <c r="E1455" s="45">
        <v>6.22315569E-3</v>
      </c>
      <c r="F1455" s="45">
        <v>9.1587536999999995E-4</v>
      </c>
      <c r="G1455" s="45">
        <v>1.15461899E-3</v>
      </c>
      <c r="H1455" s="45">
        <v>4.1526608499999999E-3</v>
      </c>
    </row>
    <row r="1456" spans="1:8" x14ac:dyDescent="0.35">
      <c r="A1456" s="45" t="s">
        <v>243</v>
      </c>
      <c r="B1456" s="45" t="s">
        <v>8</v>
      </c>
      <c r="C1456" s="45" t="s">
        <v>57</v>
      </c>
      <c r="D1456" s="45">
        <v>3</v>
      </c>
      <c r="E1456" s="45">
        <v>5.8410492999999997E-3</v>
      </c>
      <c r="F1456" s="45">
        <v>2.3572527700000002E-3</v>
      </c>
      <c r="G1456" s="45">
        <v>2.0023145800000001E-3</v>
      </c>
      <c r="H1456" s="45">
        <v>1.4814812399999999E-3</v>
      </c>
    </row>
    <row r="1457" spans="1:8" x14ac:dyDescent="0.35">
      <c r="A1457" s="45" t="s">
        <v>243</v>
      </c>
      <c r="B1457" s="45" t="s">
        <v>11</v>
      </c>
      <c r="C1457" s="45" t="s">
        <v>57</v>
      </c>
      <c r="D1457" s="45">
        <v>1</v>
      </c>
      <c r="E1457" s="45">
        <v>4.7569444399999999E-3</v>
      </c>
      <c r="F1457" s="45">
        <v>2.0370368000000002E-3</v>
      </c>
      <c r="G1457" s="45">
        <v>1.4814812500000001E-3</v>
      </c>
      <c r="H1457" s="45">
        <v>1.2384256900000001E-3</v>
      </c>
    </row>
    <row r="1458" spans="1:8" x14ac:dyDescent="0.35">
      <c r="A1458" s="45" t="s">
        <v>243</v>
      </c>
      <c r="B1458" s="45" t="s">
        <v>13</v>
      </c>
      <c r="C1458" s="45" t="s">
        <v>57</v>
      </c>
      <c r="D1458" s="45">
        <v>2</v>
      </c>
      <c r="E1458" s="45">
        <v>6.3831017300000001E-3</v>
      </c>
      <c r="F1458" s="45">
        <v>2.5173607600000002E-3</v>
      </c>
      <c r="G1458" s="45">
        <v>2.2627312399999999E-3</v>
      </c>
      <c r="H1458" s="45">
        <v>1.60300902E-3</v>
      </c>
    </row>
    <row r="1459" spans="1:8" x14ac:dyDescent="0.35">
      <c r="A1459" s="45" t="s">
        <v>243</v>
      </c>
      <c r="B1459" s="45" t="s">
        <v>8</v>
      </c>
      <c r="C1459" s="45" t="s">
        <v>36</v>
      </c>
      <c r="D1459" s="45">
        <v>1903</v>
      </c>
      <c r="E1459" s="45">
        <v>6.5376668900000001E-3</v>
      </c>
      <c r="F1459" s="45">
        <v>1.02691146E-3</v>
      </c>
      <c r="G1459" s="45">
        <v>1.1568841099999999E-3</v>
      </c>
      <c r="H1459" s="45">
        <v>4.3538708400000002E-3</v>
      </c>
    </row>
    <row r="1460" spans="1:8" x14ac:dyDescent="0.35">
      <c r="A1460" s="45" t="s">
        <v>243</v>
      </c>
      <c r="B1460" s="45" t="s">
        <v>10</v>
      </c>
      <c r="C1460" s="45" t="s">
        <v>36</v>
      </c>
      <c r="D1460" s="45">
        <v>602</v>
      </c>
      <c r="E1460" s="45">
        <v>6.04026293E-3</v>
      </c>
      <c r="F1460" s="45">
        <v>8.5638510999999997E-4</v>
      </c>
      <c r="G1460" s="45">
        <v>1.0418971300000001E-3</v>
      </c>
      <c r="H1460" s="45">
        <v>4.1419802E-3</v>
      </c>
    </row>
    <row r="1461" spans="1:8" x14ac:dyDescent="0.35">
      <c r="A1461" s="45" t="s">
        <v>243</v>
      </c>
      <c r="B1461" s="45" t="s">
        <v>11</v>
      </c>
      <c r="C1461" s="45" t="s">
        <v>36</v>
      </c>
      <c r="D1461" s="45">
        <v>477</v>
      </c>
      <c r="E1461" s="45">
        <v>6.1410530300000004E-3</v>
      </c>
      <c r="F1461" s="45">
        <v>9.5397522999999998E-4</v>
      </c>
      <c r="G1461" s="45">
        <v>1.15735865E-3</v>
      </c>
      <c r="H1461" s="45">
        <v>4.0297186799999997E-3</v>
      </c>
    </row>
    <row r="1462" spans="1:8" x14ac:dyDescent="0.35">
      <c r="A1462" s="45" t="s">
        <v>243</v>
      </c>
      <c r="B1462" s="45" t="s">
        <v>12</v>
      </c>
      <c r="C1462" s="45" t="s">
        <v>36</v>
      </c>
      <c r="D1462" s="45">
        <v>166</v>
      </c>
      <c r="E1462" s="45">
        <v>7.7897699499999999E-3</v>
      </c>
      <c r="F1462" s="45">
        <v>1.35730398E-3</v>
      </c>
      <c r="G1462" s="45">
        <v>1.2838853100000001E-3</v>
      </c>
      <c r="H1462" s="45">
        <v>5.14858018E-3</v>
      </c>
    </row>
    <row r="1463" spans="1:8" x14ac:dyDescent="0.35">
      <c r="A1463" s="45" t="s">
        <v>243</v>
      </c>
      <c r="B1463" s="45" t="s">
        <v>13</v>
      </c>
      <c r="C1463" s="45" t="s">
        <v>36</v>
      </c>
      <c r="D1463" s="45">
        <v>658</v>
      </c>
      <c r="E1463" s="45">
        <v>6.9643734100000004E-3</v>
      </c>
      <c r="F1463" s="45">
        <v>1.15244684E-3</v>
      </c>
      <c r="G1463" s="45">
        <v>1.22970115E-3</v>
      </c>
      <c r="H1463" s="45">
        <v>4.5822249299999999E-3</v>
      </c>
    </row>
    <row r="1464" spans="1:8" x14ac:dyDescent="0.35">
      <c r="A1464" s="45" t="s">
        <v>243</v>
      </c>
      <c r="B1464" s="45" t="s">
        <v>8</v>
      </c>
      <c r="C1464" s="45" t="s">
        <v>37</v>
      </c>
      <c r="D1464" s="45">
        <v>1956</v>
      </c>
      <c r="E1464" s="45">
        <v>5.5672477299999997E-3</v>
      </c>
      <c r="F1464" s="45">
        <v>1.1558154299999999E-3</v>
      </c>
      <c r="G1464" s="45">
        <v>9.7025154999999996E-4</v>
      </c>
      <c r="H1464" s="45">
        <v>3.4411802600000001E-3</v>
      </c>
    </row>
    <row r="1465" spans="1:8" x14ac:dyDescent="0.35">
      <c r="A1465" s="45" t="s">
        <v>243</v>
      </c>
      <c r="B1465" s="45" t="s">
        <v>10</v>
      </c>
      <c r="C1465" s="45" t="s">
        <v>37</v>
      </c>
      <c r="D1465" s="45">
        <v>966</v>
      </c>
      <c r="E1465" s="45">
        <v>4.8981574999999999E-3</v>
      </c>
      <c r="F1465" s="45">
        <v>9.9273419999999996E-4</v>
      </c>
      <c r="G1465" s="45">
        <v>8.0883105E-4</v>
      </c>
      <c r="H1465" s="45">
        <v>3.0965917600000001E-3</v>
      </c>
    </row>
    <row r="1466" spans="1:8" x14ac:dyDescent="0.35">
      <c r="A1466" s="45" t="s">
        <v>243</v>
      </c>
      <c r="B1466" s="45" t="s">
        <v>11</v>
      </c>
      <c r="C1466" s="45" t="s">
        <v>37</v>
      </c>
      <c r="D1466" s="45">
        <v>476</v>
      </c>
      <c r="E1466" s="45">
        <v>5.8616360699999997E-3</v>
      </c>
      <c r="F1466" s="45">
        <v>1.25048607E-3</v>
      </c>
      <c r="G1466" s="45">
        <v>9.8586285999999993E-4</v>
      </c>
      <c r="H1466" s="45">
        <v>3.6252866700000001E-3</v>
      </c>
    </row>
    <row r="1467" spans="1:8" x14ac:dyDescent="0.35">
      <c r="A1467" s="45" t="s">
        <v>243</v>
      </c>
      <c r="B1467" s="45" t="s">
        <v>12</v>
      </c>
      <c r="C1467" s="45" t="s">
        <v>37</v>
      </c>
      <c r="D1467" s="45">
        <v>88</v>
      </c>
      <c r="E1467" s="45">
        <v>7.0013939099999997E-3</v>
      </c>
      <c r="F1467" s="45">
        <v>1.9694336799999999E-3</v>
      </c>
      <c r="G1467" s="45">
        <v>1.4341327399999999E-3</v>
      </c>
      <c r="H1467" s="45">
        <v>3.59782702E-3</v>
      </c>
    </row>
    <row r="1468" spans="1:8" x14ac:dyDescent="0.35">
      <c r="A1468" s="45" t="s">
        <v>243</v>
      </c>
      <c r="B1468" s="45" t="s">
        <v>13</v>
      </c>
      <c r="C1468" s="45" t="s">
        <v>37</v>
      </c>
      <c r="D1468" s="45">
        <v>426</v>
      </c>
      <c r="E1468" s="45">
        <v>6.45928401E-3</v>
      </c>
      <c r="F1468" s="45">
        <v>1.25176576E-3</v>
      </c>
      <c r="G1468" s="45">
        <v>1.22302076E-3</v>
      </c>
      <c r="H1468" s="45">
        <v>3.98449701E-3</v>
      </c>
    </row>
    <row r="1469" spans="1:8" x14ac:dyDescent="0.35">
      <c r="A1469" s="45" t="s">
        <v>243</v>
      </c>
      <c r="B1469" s="45" t="s">
        <v>8</v>
      </c>
      <c r="C1469" s="45" t="s">
        <v>38</v>
      </c>
      <c r="D1469" s="45">
        <v>1132</v>
      </c>
      <c r="E1469" s="45">
        <v>7.06431561E-3</v>
      </c>
      <c r="F1469" s="45">
        <v>1.40553404E-3</v>
      </c>
      <c r="G1469" s="45">
        <v>1.5242398900000001E-3</v>
      </c>
      <c r="H1469" s="45">
        <v>4.1345412200000002E-3</v>
      </c>
    </row>
    <row r="1470" spans="1:8" x14ac:dyDescent="0.35">
      <c r="A1470" s="45" t="s">
        <v>243</v>
      </c>
      <c r="B1470" s="45" t="s">
        <v>10</v>
      </c>
      <c r="C1470" s="45" t="s">
        <v>38</v>
      </c>
      <c r="D1470" s="45">
        <v>465</v>
      </c>
      <c r="E1470" s="45">
        <v>6.3239991599999996E-3</v>
      </c>
      <c r="F1470" s="45">
        <v>1.21657184E-3</v>
      </c>
      <c r="G1470" s="45">
        <v>1.3815459699999999E-3</v>
      </c>
      <c r="H1470" s="45">
        <v>3.7258808999999999E-3</v>
      </c>
    </row>
    <row r="1471" spans="1:8" x14ac:dyDescent="0.35">
      <c r="A1471" s="45" t="s">
        <v>243</v>
      </c>
      <c r="B1471" s="45" t="s">
        <v>11</v>
      </c>
      <c r="C1471" s="45" t="s">
        <v>38</v>
      </c>
      <c r="D1471" s="45">
        <v>261</v>
      </c>
      <c r="E1471" s="45">
        <v>6.9179701600000001E-3</v>
      </c>
      <c r="F1471" s="45">
        <v>1.44396526E-3</v>
      </c>
      <c r="G1471" s="45">
        <v>1.46046168E-3</v>
      </c>
      <c r="H1471" s="45">
        <v>4.0135427499999998E-3</v>
      </c>
    </row>
    <row r="1472" spans="1:8" x14ac:dyDescent="0.35">
      <c r="A1472" s="45" t="s">
        <v>243</v>
      </c>
      <c r="B1472" s="45" t="s">
        <v>12</v>
      </c>
      <c r="C1472" s="45" t="s">
        <v>38</v>
      </c>
      <c r="D1472" s="45">
        <v>111</v>
      </c>
      <c r="E1472" s="45">
        <v>8.2801549100000003E-3</v>
      </c>
      <c r="F1472" s="45">
        <v>1.6724013100000001E-3</v>
      </c>
      <c r="G1472" s="45">
        <v>1.79836063E-3</v>
      </c>
      <c r="H1472" s="45">
        <v>4.8093924999999997E-3</v>
      </c>
    </row>
    <row r="1473" spans="1:8" x14ac:dyDescent="0.35">
      <c r="A1473" s="45" t="s">
        <v>243</v>
      </c>
      <c r="B1473" s="45" t="s">
        <v>13</v>
      </c>
      <c r="C1473" s="45" t="s">
        <v>38</v>
      </c>
      <c r="D1473" s="45">
        <v>295</v>
      </c>
      <c r="E1473" s="45">
        <v>7.9032483299999994E-3</v>
      </c>
      <c r="F1473" s="45">
        <v>1.56897338E-3</v>
      </c>
      <c r="G1473" s="45">
        <v>1.70244797E-3</v>
      </c>
      <c r="H1473" s="45">
        <v>4.6318265000000001E-3</v>
      </c>
    </row>
    <row r="1474" spans="1:8" x14ac:dyDescent="0.35">
      <c r="A1474" s="45" t="s">
        <v>243</v>
      </c>
      <c r="B1474" s="45" t="s">
        <v>8</v>
      </c>
      <c r="C1474" s="45" t="s">
        <v>39</v>
      </c>
      <c r="D1474" s="45">
        <v>957</v>
      </c>
      <c r="E1474" s="45">
        <v>6.8229950399999999E-3</v>
      </c>
      <c r="F1474" s="45">
        <v>7.4428408000000001E-4</v>
      </c>
      <c r="G1474" s="45">
        <v>1.6000278199999999E-3</v>
      </c>
      <c r="H1474" s="45">
        <v>4.4786826700000002E-3</v>
      </c>
    </row>
    <row r="1475" spans="1:8" x14ac:dyDescent="0.35">
      <c r="A1475" s="45" t="s">
        <v>243</v>
      </c>
      <c r="B1475" s="45" t="s">
        <v>10</v>
      </c>
      <c r="C1475" s="45" t="s">
        <v>39</v>
      </c>
      <c r="D1475" s="45">
        <v>358</v>
      </c>
      <c r="E1475" s="45">
        <v>5.9567036599999998E-3</v>
      </c>
      <c r="F1475" s="45">
        <v>6.6434513999999998E-4</v>
      </c>
      <c r="G1475" s="45">
        <v>1.3726267500000001E-3</v>
      </c>
      <c r="H1475" s="45">
        <v>3.9197312799999998E-3</v>
      </c>
    </row>
    <row r="1476" spans="1:8" x14ac:dyDescent="0.35">
      <c r="A1476" s="45" t="s">
        <v>243</v>
      </c>
      <c r="B1476" s="45" t="s">
        <v>11</v>
      </c>
      <c r="C1476" s="45" t="s">
        <v>39</v>
      </c>
      <c r="D1476" s="45">
        <v>259</v>
      </c>
      <c r="E1476" s="45">
        <v>6.4249515099999996E-3</v>
      </c>
      <c r="F1476" s="45">
        <v>7.7121739999999996E-4</v>
      </c>
      <c r="G1476" s="45">
        <v>1.3843305199999999E-3</v>
      </c>
      <c r="H1476" s="45">
        <v>4.2694030900000002E-3</v>
      </c>
    </row>
    <row r="1477" spans="1:8" x14ac:dyDescent="0.35">
      <c r="A1477" s="45" t="s">
        <v>243</v>
      </c>
      <c r="B1477" s="45" t="s">
        <v>12</v>
      </c>
      <c r="C1477" s="45" t="s">
        <v>39</v>
      </c>
      <c r="D1477" s="45">
        <v>108</v>
      </c>
      <c r="E1477" s="45">
        <v>8.68055532E-3</v>
      </c>
      <c r="F1477" s="45">
        <v>9.3707108000000005E-4</v>
      </c>
      <c r="G1477" s="45">
        <v>2.0981222000000001E-3</v>
      </c>
      <c r="H1477" s="45">
        <v>5.64536159E-3</v>
      </c>
    </row>
    <row r="1478" spans="1:8" x14ac:dyDescent="0.35">
      <c r="A1478" s="45" t="s">
        <v>243</v>
      </c>
      <c r="B1478" s="45" t="s">
        <v>13</v>
      </c>
      <c r="C1478" s="45" t="s">
        <v>39</v>
      </c>
      <c r="D1478" s="45">
        <v>232</v>
      </c>
      <c r="E1478" s="45">
        <v>7.7394134700000004E-3</v>
      </c>
      <c r="F1478" s="45">
        <v>7.4782463999999995E-4</v>
      </c>
      <c r="G1478" s="45">
        <v>1.9598596699999999E-3</v>
      </c>
      <c r="H1478" s="45">
        <v>5.0317287099999998E-3</v>
      </c>
    </row>
    <row r="1479" spans="1:8" x14ac:dyDescent="0.35">
      <c r="A1479" s="45" t="s">
        <v>243</v>
      </c>
      <c r="B1479" s="45" t="s">
        <v>8</v>
      </c>
      <c r="C1479" s="45" t="s">
        <v>40</v>
      </c>
      <c r="D1479" s="45">
        <v>2210</v>
      </c>
      <c r="E1479" s="45">
        <v>4.9077580599999997E-3</v>
      </c>
      <c r="F1479" s="45">
        <v>9.0239523000000001E-4</v>
      </c>
      <c r="G1479" s="45">
        <v>5.2931200999999995E-4</v>
      </c>
      <c r="H1479" s="45">
        <v>3.47605033E-3</v>
      </c>
    </row>
    <row r="1480" spans="1:8" x14ac:dyDescent="0.35">
      <c r="A1480" s="45" t="s">
        <v>243</v>
      </c>
      <c r="B1480" s="45" t="s">
        <v>10</v>
      </c>
      <c r="C1480" s="45" t="s">
        <v>40</v>
      </c>
      <c r="D1480" s="45">
        <v>1156</v>
      </c>
      <c r="E1480" s="45">
        <v>4.6658334200000004E-3</v>
      </c>
      <c r="F1480" s="45">
        <v>8.3799877000000002E-4</v>
      </c>
      <c r="G1480" s="45">
        <v>4.6906011999999999E-4</v>
      </c>
      <c r="H1480" s="45">
        <v>3.3587740200000001E-3</v>
      </c>
    </row>
    <row r="1481" spans="1:8" x14ac:dyDescent="0.35">
      <c r="A1481" s="45" t="s">
        <v>243</v>
      </c>
      <c r="B1481" s="45" t="s">
        <v>11</v>
      </c>
      <c r="C1481" s="45" t="s">
        <v>40</v>
      </c>
      <c r="D1481" s="45">
        <v>398</v>
      </c>
      <c r="E1481" s="45">
        <v>4.8184205499999999E-3</v>
      </c>
      <c r="F1481" s="45">
        <v>9.1313023000000001E-4</v>
      </c>
      <c r="G1481" s="45">
        <v>5.0684533E-4</v>
      </c>
      <c r="H1481" s="45">
        <v>3.3984445200000001E-3</v>
      </c>
    </row>
    <row r="1482" spans="1:8" x14ac:dyDescent="0.35">
      <c r="A1482" s="45" t="s">
        <v>243</v>
      </c>
      <c r="B1482" s="45" t="s">
        <v>12</v>
      </c>
      <c r="C1482" s="45" t="s">
        <v>40</v>
      </c>
      <c r="D1482" s="45">
        <v>115</v>
      </c>
      <c r="E1482" s="45">
        <v>5.5865537299999999E-3</v>
      </c>
      <c r="F1482" s="45">
        <v>1.3269925399999999E-3</v>
      </c>
      <c r="G1482" s="45">
        <v>5.7709315000000004E-4</v>
      </c>
      <c r="H1482" s="45">
        <v>3.68246754E-3</v>
      </c>
    </row>
    <row r="1483" spans="1:8" x14ac:dyDescent="0.35">
      <c r="A1483" s="45" t="s">
        <v>243</v>
      </c>
      <c r="B1483" s="45" t="s">
        <v>13</v>
      </c>
      <c r="C1483" s="45" t="s">
        <v>40</v>
      </c>
      <c r="D1483" s="45">
        <v>541</v>
      </c>
      <c r="E1483" s="45">
        <v>5.3461309E-3</v>
      </c>
      <c r="F1483" s="45">
        <v>9.4184271000000001E-4</v>
      </c>
      <c r="G1483" s="45">
        <v>6.6442862999999998E-4</v>
      </c>
      <c r="H1483" s="45">
        <v>3.73985908E-3</v>
      </c>
    </row>
    <row r="1484" spans="1:8" x14ac:dyDescent="0.35">
      <c r="A1484" s="45" t="s">
        <v>243</v>
      </c>
      <c r="B1484" s="45" t="s">
        <v>8</v>
      </c>
      <c r="C1484" s="45" t="s">
        <v>41</v>
      </c>
      <c r="D1484" s="45">
        <v>1138</v>
      </c>
      <c r="E1484" s="45">
        <v>6.9030094199999999E-3</v>
      </c>
      <c r="F1484" s="45">
        <v>7.7007235000000002E-4</v>
      </c>
      <c r="G1484" s="45">
        <v>1.49934071E-3</v>
      </c>
      <c r="H1484" s="45">
        <v>4.6335958899999998E-3</v>
      </c>
    </row>
    <row r="1485" spans="1:8" x14ac:dyDescent="0.35">
      <c r="A1485" s="45" t="s">
        <v>243</v>
      </c>
      <c r="B1485" s="45" t="s">
        <v>10</v>
      </c>
      <c r="C1485" s="45" t="s">
        <v>41</v>
      </c>
      <c r="D1485" s="45">
        <v>439</v>
      </c>
      <c r="E1485" s="45">
        <v>6.1731732099999997E-3</v>
      </c>
      <c r="F1485" s="45">
        <v>6.7725447000000004E-4</v>
      </c>
      <c r="G1485" s="45">
        <v>1.1909166099999999E-3</v>
      </c>
      <c r="H1485" s="45">
        <v>4.3050016500000001E-3</v>
      </c>
    </row>
    <row r="1486" spans="1:8" x14ac:dyDescent="0.35">
      <c r="A1486" s="45" t="s">
        <v>243</v>
      </c>
      <c r="B1486" s="45" t="s">
        <v>11</v>
      </c>
      <c r="C1486" s="45" t="s">
        <v>41</v>
      </c>
      <c r="D1486" s="45">
        <v>289</v>
      </c>
      <c r="E1486" s="45">
        <v>6.76030029E-3</v>
      </c>
      <c r="F1486" s="45">
        <v>7.7317996999999995E-4</v>
      </c>
      <c r="G1486" s="45">
        <v>1.4096338799999999E-3</v>
      </c>
      <c r="H1486" s="45">
        <v>4.5774859699999997E-3</v>
      </c>
    </row>
    <row r="1487" spans="1:8" x14ac:dyDescent="0.35">
      <c r="A1487" s="45" t="s">
        <v>243</v>
      </c>
      <c r="B1487" s="45" t="s">
        <v>12</v>
      </c>
      <c r="C1487" s="45" t="s">
        <v>41</v>
      </c>
      <c r="D1487" s="45">
        <v>142</v>
      </c>
      <c r="E1487" s="45">
        <v>8.1717036E-3</v>
      </c>
      <c r="F1487" s="45">
        <v>9.8012821000000006E-4</v>
      </c>
      <c r="G1487" s="45">
        <v>1.82519862E-3</v>
      </c>
      <c r="H1487" s="45">
        <v>5.3663762399999999E-3</v>
      </c>
    </row>
    <row r="1488" spans="1:8" x14ac:dyDescent="0.35">
      <c r="A1488" s="45" t="s">
        <v>243</v>
      </c>
      <c r="B1488" s="45" t="s">
        <v>13</v>
      </c>
      <c r="C1488" s="45" t="s">
        <v>41</v>
      </c>
      <c r="D1488" s="45">
        <v>268</v>
      </c>
      <c r="E1488" s="45">
        <v>7.5801977100000001E-3</v>
      </c>
      <c r="F1488" s="45">
        <v>8.0746419000000003E-4</v>
      </c>
      <c r="G1488" s="45">
        <v>1.9286378199999999E-3</v>
      </c>
      <c r="H1488" s="45">
        <v>4.8440952500000004E-3</v>
      </c>
    </row>
    <row r="1489" spans="1:8" x14ac:dyDescent="0.35">
      <c r="A1489" s="45" t="s">
        <v>243</v>
      </c>
      <c r="B1489" s="45" t="s">
        <v>8</v>
      </c>
      <c r="C1489" s="45" t="s">
        <v>42</v>
      </c>
      <c r="D1489" s="45">
        <v>936</v>
      </c>
      <c r="E1489" s="45">
        <v>7.7815242600000004E-3</v>
      </c>
      <c r="F1489" s="45">
        <v>1.23611335E-3</v>
      </c>
      <c r="G1489" s="45">
        <v>1.7885280700000001E-3</v>
      </c>
      <c r="H1489" s="45">
        <v>4.7568823799999998E-3</v>
      </c>
    </row>
    <row r="1490" spans="1:8" x14ac:dyDescent="0.35">
      <c r="A1490" s="45" t="s">
        <v>243</v>
      </c>
      <c r="B1490" s="45" t="s">
        <v>10</v>
      </c>
      <c r="C1490" s="45" t="s">
        <v>42</v>
      </c>
      <c r="D1490" s="45">
        <v>345</v>
      </c>
      <c r="E1490" s="45">
        <v>6.5569307700000003E-3</v>
      </c>
      <c r="F1490" s="45">
        <v>1.07652285E-3</v>
      </c>
      <c r="G1490" s="45">
        <v>1.6537839700000001E-3</v>
      </c>
      <c r="H1490" s="45">
        <v>3.8266235000000001E-3</v>
      </c>
    </row>
    <row r="1491" spans="1:8" x14ac:dyDescent="0.35">
      <c r="A1491" s="45" t="s">
        <v>243</v>
      </c>
      <c r="B1491" s="45" t="s">
        <v>11</v>
      </c>
      <c r="C1491" s="45" t="s">
        <v>42</v>
      </c>
      <c r="D1491" s="45">
        <v>242</v>
      </c>
      <c r="E1491" s="45">
        <v>7.3802415800000003E-3</v>
      </c>
      <c r="F1491" s="45">
        <v>1.1804118300000001E-3</v>
      </c>
      <c r="G1491" s="45">
        <v>1.61176132E-3</v>
      </c>
      <c r="H1491" s="45">
        <v>4.58806795E-3</v>
      </c>
    </row>
    <row r="1492" spans="1:8" x14ac:dyDescent="0.35">
      <c r="A1492" s="45" t="s">
        <v>243</v>
      </c>
      <c r="B1492" s="45" t="s">
        <v>12</v>
      </c>
      <c r="C1492" s="45" t="s">
        <v>42</v>
      </c>
      <c r="D1492" s="45">
        <v>108</v>
      </c>
      <c r="E1492" s="45">
        <v>8.8714203799999999E-3</v>
      </c>
      <c r="F1492" s="45">
        <v>1.54374548E-3</v>
      </c>
      <c r="G1492" s="45">
        <v>1.6852063599999999E-3</v>
      </c>
      <c r="H1492" s="45">
        <v>5.6424680300000002E-3</v>
      </c>
    </row>
    <row r="1493" spans="1:8" x14ac:dyDescent="0.35">
      <c r="A1493" s="45" t="s">
        <v>243</v>
      </c>
      <c r="B1493" s="45" t="s">
        <v>13</v>
      </c>
      <c r="C1493" s="45" t="s">
        <v>42</v>
      </c>
      <c r="D1493" s="45">
        <v>241</v>
      </c>
      <c r="E1493" s="45">
        <v>9.4491026200000001E-3</v>
      </c>
      <c r="F1493" s="45">
        <v>1.3826453800000001E-3</v>
      </c>
      <c r="G1493" s="45">
        <v>2.20522107E-3</v>
      </c>
      <c r="H1493" s="45">
        <v>5.8612357399999999E-3</v>
      </c>
    </row>
    <row r="1494" spans="1:8" x14ac:dyDescent="0.35">
      <c r="A1494" s="45" t="s">
        <v>243</v>
      </c>
      <c r="B1494" s="45" t="s">
        <v>8</v>
      </c>
      <c r="C1494" s="45" t="s">
        <v>43</v>
      </c>
      <c r="D1494" s="45">
        <v>1109</v>
      </c>
      <c r="E1494" s="45">
        <v>6.6107163800000002E-3</v>
      </c>
      <c r="F1494" s="45">
        <v>1.0209917300000001E-3</v>
      </c>
      <c r="G1494" s="45">
        <v>1.5112148100000001E-3</v>
      </c>
      <c r="H1494" s="45">
        <v>4.0785093499999996E-3</v>
      </c>
    </row>
    <row r="1495" spans="1:8" x14ac:dyDescent="0.35">
      <c r="A1495" s="45" t="s">
        <v>243</v>
      </c>
      <c r="B1495" s="45" t="s">
        <v>10</v>
      </c>
      <c r="C1495" s="45" t="s">
        <v>43</v>
      </c>
      <c r="D1495" s="45">
        <v>375</v>
      </c>
      <c r="E1495" s="45">
        <v>5.8953084100000002E-3</v>
      </c>
      <c r="F1495" s="45">
        <v>9.0070961000000003E-4</v>
      </c>
      <c r="G1495" s="45">
        <v>1.3023763099999999E-3</v>
      </c>
      <c r="H1495" s="45">
        <v>3.6922219799999999E-3</v>
      </c>
    </row>
    <row r="1496" spans="1:8" x14ac:dyDescent="0.35">
      <c r="A1496" s="45" t="s">
        <v>243</v>
      </c>
      <c r="B1496" s="45" t="s">
        <v>11</v>
      </c>
      <c r="C1496" s="45" t="s">
        <v>43</v>
      </c>
      <c r="D1496" s="45">
        <v>214</v>
      </c>
      <c r="E1496" s="45">
        <v>6.7839215499999996E-3</v>
      </c>
      <c r="F1496" s="45">
        <v>1.1484291600000001E-3</v>
      </c>
      <c r="G1496" s="45">
        <v>1.3252853099999999E-3</v>
      </c>
      <c r="H1496" s="45">
        <v>4.3102065699999999E-3</v>
      </c>
    </row>
    <row r="1497" spans="1:8" x14ac:dyDescent="0.35">
      <c r="A1497" s="45" t="s">
        <v>243</v>
      </c>
      <c r="B1497" s="45" t="s">
        <v>12</v>
      </c>
      <c r="C1497" s="45" t="s">
        <v>43</v>
      </c>
      <c r="D1497" s="45">
        <v>124</v>
      </c>
      <c r="E1497" s="45">
        <v>7.0448773000000003E-3</v>
      </c>
      <c r="F1497" s="45">
        <v>1.2036101599999999E-3</v>
      </c>
      <c r="G1497" s="45">
        <v>1.6197167400000001E-3</v>
      </c>
      <c r="H1497" s="45">
        <v>4.2215499600000003E-3</v>
      </c>
    </row>
    <row r="1498" spans="1:8" x14ac:dyDescent="0.35">
      <c r="A1498" s="45" t="s">
        <v>243</v>
      </c>
      <c r="B1498" s="45" t="s">
        <v>13</v>
      </c>
      <c r="C1498" s="45" t="s">
        <v>43</v>
      </c>
      <c r="D1498" s="45">
        <v>396</v>
      </c>
      <c r="E1498" s="45">
        <v>7.0586358899999996E-3</v>
      </c>
      <c r="F1498" s="45">
        <v>1.0088440000000001E-3</v>
      </c>
      <c r="G1498" s="45">
        <v>1.7754802499999999E-3</v>
      </c>
      <c r="H1498" s="45">
        <v>4.2743111800000004E-3</v>
      </c>
    </row>
    <row r="1499" spans="1:8" x14ac:dyDescent="0.35">
      <c r="A1499" s="45" t="s">
        <v>243</v>
      </c>
      <c r="B1499" s="45" t="s">
        <v>8</v>
      </c>
      <c r="C1499" s="45" t="s">
        <v>44</v>
      </c>
      <c r="D1499" s="45">
        <v>451</v>
      </c>
      <c r="E1499" s="45">
        <v>7.4362268699999998E-3</v>
      </c>
      <c r="F1499" s="45">
        <v>7.8811465000000003E-4</v>
      </c>
      <c r="G1499" s="45">
        <v>1.3255520299999999E-3</v>
      </c>
      <c r="H1499" s="45">
        <v>5.3225597099999999E-3</v>
      </c>
    </row>
    <row r="1500" spans="1:8" x14ac:dyDescent="0.35">
      <c r="A1500" s="45" t="s">
        <v>243</v>
      </c>
      <c r="B1500" s="45" t="s">
        <v>10</v>
      </c>
      <c r="C1500" s="45" t="s">
        <v>44</v>
      </c>
      <c r="D1500" s="45">
        <v>165</v>
      </c>
      <c r="E1500" s="45">
        <v>6.8351569000000001E-3</v>
      </c>
      <c r="F1500" s="45">
        <v>6.3951996999999999E-4</v>
      </c>
      <c r="G1500" s="45">
        <v>1.1756450999999999E-3</v>
      </c>
      <c r="H1500" s="45">
        <v>5.01999135E-3</v>
      </c>
    </row>
    <row r="1501" spans="1:8" x14ac:dyDescent="0.35">
      <c r="A1501" s="45" t="s">
        <v>243</v>
      </c>
      <c r="B1501" s="45" t="s">
        <v>11</v>
      </c>
      <c r="C1501" s="45" t="s">
        <v>44</v>
      </c>
      <c r="D1501" s="45">
        <v>113</v>
      </c>
      <c r="E1501" s="45">
        <v>7.6581446399999996E-3</v>
      </c>
      <c r="F1501" s="45">
        <v>8.9110106000000002E-4</v>
      </c>
      <c r="G1501" s="45">
        <v>1.2832880299999999E-3</v>
      </c>
      <c r="H1501" s="45">
        <v>5.4837551000000003E-3</v>
      </c>
    </row>
    <row r="1502" spans="1:8" x14ac:dyDescent="0.35">
      <c r="A1502" s="45" t="s">
        <v>243</v>
      </c>
      <c r="B1502" s="45" t="s">
        <v>12</v>
      </c>
      <c r="C1502" s="45" t="s">
        <v>44</v>
      </c>
      <c r="D1502" s="45">
        <v>66</v>
      </c>
      <c r="E1502" s="45">
        <v>7.7355146399999998E-3</v>
      </c>
      <c r="F1502" s="45">
        <v>9.0803843999999999E-4</v>
      </c>
      <c r="G1502" s="45">
        <v>1.2419329599999999E-3</v>
      </c>
      <c r="H1502" s="45">
        <v>5.5855426799999996E-3</v>
      </c>
    </row>
    <row r="1503" spans="1:8" x14ac:dyDescent="0.35">
      <c r="A1503" s="45" t="s">
        <v>243</v>
      </c>
      <c r="B1503" s="45" t="s">
        <v>13</v>
      </c>
      <c r="C1503" s="45" t="s">
        <v>44</v>
      </c>
      <c r="D1503" s="45">
        <v>107</v>
      </c>
      <c r="E1503" s="45">
        <v>7.9441413200000005E-3</v>
      </c>
      <c r="F1503" s="45">
        <v>8.3452296000000004E-4</v>
      </c>
      <c r="G1503" s="45">
        <v>1.6529289799999999E-3</v>
      </c>
      <c r="H1503" s="45">
        <v>5.4566889200000001E-3</v>
      </c>
    </row>
    <row r="1504" spans="1:8" x14ac:dyDescent="0.35">
      <c r="A1504" s="45" t="s">
        <v>243</v>
      </c>
      <c r="B1504" s="45" t="s">
        <v>8</v>
      </c>
      <c r="C1504" s="45" t="s">
        <v>45</v>
      </c>
      <c r="D1504" s="45">
        <v>1433</v>
      </c>
      <c r="E1504" s="45">
        <v>7.0439586199999996E-3</v>
      </c>
      <c r="F1504" s="45">
        <v>1.5110262199999999E-3</v>
      </c>
      <c r="G1504" s="45">
        <v>1.5745018999999999E-3</v>
      </c>
      <c r="H1504" s="45">
        <v>3.9584300199999997E-3</v>
      </c>
    </row>
    <row r="1505" spans="1:8" x14ac:dyDescent="0.35">
      <c r="A1505" s="45" t="s">
        <v>243</v>
      </c>
      <c r="B1505" s="45" t="s">
        <v>10</v>
      </c>
      <c r="C1505" s="45" t="s">
        <v>45</v>
      </c>
      <c r="D1505" s="45">
        <v>578</v>
      </c>
      <c r="E1505" s="45">
        <v>6.1518604100000004E-3</v>
      </c>
      <c r="F1505" s="45">
        <v>1.2678014E-3</v>
      </c>
      <c r="G1505" s="45">
        <v>1.3950361100000001E-3</v>
      </c>
      <c r="H1505" s="45">
        <v>3.4890224100000001E-3</v>
      </c>
    </row>
    <row r="1506" spans="1:8" x14ac:dyDescent="0.35">
      <c r="A1506" s="45" t="s">
        <v>243</v>
      </c>
      <c r="B1506" s="45" t="s">
        <v>11</v>
      </c>
      <c r="C1506" s="45" t="s">
        <v>45</v>
      </c>
      <c r="D1506" s="45">
        <v>361</v>
      </c>
      <c r="E1506" s="45">
        <v>6.90488074E-3</v>
      </c>
      <c r="F1506" s="45">
        <v>1.5580432600000001E-3</v>
      </c>
      <c r="G1506" s="45">
        <v>1.4115879500000001E-3</v>
      </c>
      <c r="H1506" s="45">
        <v>3.9352490599999998E-3</v>
      </c>
    </row>
    <row r="1507" spans="1:8" x14ac:dyDescent="0.35">
      <c r="A1507" s="45" t="s">
        <v>243</v>
      </c>
      <c r="B1507" s="45" t="s">
        <v>12</v>
      </c>
      <c r="C1507" s="45" t="s">
        <v>45</v>
      </c>
      <c r="D1507" s="45">
        <v>121</v>
      </c>
      <c r="E1507" s="45">
        <v>8.8396271000000005E-3</v>
      </c>
      <c r="F1507" s="45">
        <v>1.9256004999999999E-3</v>
      </c>
      <c r="G1507" s="45">
        <v>2.1896041199999999E-3</v>
      </c>
      <c r="H1507" s="45">
        <v>4.7244220299999997E-3</v>
      </c>
    </row>
    <row r="1508" spans="1:8" x14ac:dyDescent="0.35">
      <c r="A1508" s="45" t="s">
        <v>243</v>
      </c>
      <c r="B1508" s="45" t="s">
        <v>13</v>
      </c>
      <c r="C1508" s="45" t="s">
        <v>45</v>
      </c>
      <c r="D1508" s="45">
        <v>373</v>
      </c>
      <c r="E1508" s="45">
        <v>7.9784465399999997E-3</v>
      </c>
      <c r="F1508" s="45">
        <v>1.7079358999999999E-3</v>
      </c>
      <c r="G1508" s="45">
        <v>1.81073727E-3</v>
      </c>
      <c r="H1508" s="45">
        <v>4.4597728799999998E-3</v>
      </c>
    </row>
    <row r="1509" spans="1:8" x14ac:dyDescent="0.35">
      <c r="A1509" s="45" t="s">
        <v>243</v>
      </c>
      <c r="B1509" s="45" t="s">
        <v>8</v>
      </c>
      <c r="C1509" s="45" t="s">
        <v>46</v>
      </c>
      <c r="D1509" s="45">
        <v>742</v>
      </c>
      <c r="E1509" s="45">
        <v>7.2136740199999997E-3</v>
      </c>
      <c r="F1509" s="45">
        <v>8.8111123999999998E-4</v>
      </c>
      <c r="G1509" s="45">
        <v>1.5305852599999999E-3</v>
      </c>
      <c r="H1509" s="45">
        <v>4.8019770099999998E-3</v>
      </c>
    </row>
    <row r="1510" spans="1:8" x14ac:dyDescent="0.35">
      <c r="A1510" s="45" t="s">
        <v>243</v>
      </c>
      <c r="B1510" s="45" t="s">
        <v>10</v>
      </c>
      <c r="C1510" s="45" t="s">
        <v>46</v>
      </c>
      <c r="D1510" s="45">
        <v>307</v>
      </c>
      <c r="E1510" s="45">
        <v>6.8114742900000002E-3</v>
      </c>
      <c r="F1510" s="45">
        <v>7.4522686999999998E-4</v>
      </c>
      <c r="G1510" s="45">
        <v>1.4473245199999999E-3</v>
      </c>
      <c r="H1510" s="45">
        <v>4.6189224100000002E-3</v>
      </c>
    </row>
    <row r="1511" spans="1:8" x14ac:dyDescent="0.35">
      <c r="A1511" s="45" t="s">
        <v>243</v>
      </c>
      <c r="B1511" s="45" t="s">
        <v>11</v>
      </c>
      <c r="C1511" s="45" t="s">
        <v>46</v>
      </c>
      <c r="D1511" s="45">
        <v>163</v>
      </c>
      <c r="E1511" s="45">
        <v>6.5749969200000003E-3</v>
      </c>
      <c r="F1511" s="45">
        <v>8.7366479999999996E-4</v>
      </c>
      <c r="G1511" s="45">
        <v>1.2440352E-3</v>
      </c>
      <c r="H1511" s="45">
        <v>4.4572963699999997E-3</v>
      </c>
    </row>
    <row r="1512" spans="1:8" x14ac:dyDescent="0.35">
      <c r="A1512" s="45" t="s">
        <v>243</v>
      </c>
      <c r="B1512" s="45" t="s">
        <v>12</v>
      </c>
      <c r="C1512" s="45" t="s">
        <v>46</v>
      </c>
      <c r="D1512" s="45">
        <v>75</v>
      </c>
      <c r="E1512" s="45">
        <v>7.5660492100000001E-3</v>
      </c>
      <c r="F1512" s="45">
        <v>1.10509234E-3</v>
      </c>
      <c r="G1512" s="45">
        <v>1.79027755E-3</v>
      </c>
      <c r="H1512" s="45">
        <v>4.6706787599999997E-3</v>
      </c>
    </row>
    <row r="1513" spans="1:8" x14ac:dyDescent="0.35">
      <c r="A1513" s="45" t="s">
        <v>243</v>
      </c>
      <c r="B1513" s="45" t="s">
        <v>13</v>
      </c>
      <c r="C1513" s="45" t="s">
        <v>46</v>
      </c>
      <c r="D1513" s="45">
        <v>197</v>
      </c>
      <c r="E1513" s="45">
        <v>8.2347478299999999E-3</v>
      </c>
      <c r="F1513" s="45">
        <v>1.0137594000000001E-3</v>
      </c>
      <c r="G1513" s="45">
        <v>1.7985638899999999E-3</v>
      </c>
      <c r="H1513" s="45">
        <v>5.42242409E-3</v>
      </c>
    </row>
    <row r="1514" spans="1:8" x14ac:dyDescent="0.35">
      <c r="A1514" s="45" t="s">
        <v>243</v>
      </c>
      <c r="B1514" s="45" t="s">
        <v>8</v>
      </c>
      <c r="C1514" s="45" t="s">
        <v>47</v>
      </c>
      <c r="D1514" s="45">
        <v>595</v>
      </c>
      <c r="E1514" s="45">
        <v>6.6276258000000001E-3</v>
      </c>
      <c r="F1514" s="45">
        <v>3.3442243999999999E-4</v>
      </c>
      <c r="G1514" s="45">
        <v>1.55005034E-3</v>
      </c>
      <c r="H1514" s="45">
        <v>4.7315979700000002E-3</v>
      </c>
    </row>
    <row r="1515" spans="1:8" x14ac:dyDescent="0.35">
      <c r="A1515" s="45" t="s">
        <v>243</v>
      </c>
      <c r="B1515" s="45" t="s">
        <v>10</v>
      </c>
      <c r="C1515" s="45" t="s">
        <v>47</v>
      </c>
      <c r="D1515" s="45">
        <v>259</v>
      </c>
      <c r="E1515" s="45">
        <v>5.7858302199999996E-3</v>
      </c>
      <c r="F1515" s="45">
        <v>2.8403381000000001E-4</v>
      </c>
      <c r="G1515" s="45">
        <v>1.32498546E-3</v>
      </c>
      <c r="H1515" s="45">
        <v>4.1650576699999997E-3</v>
      </c>
    </row>
    <row r="1516" spans="1:8" x14ac:dyDescent="0.35">
      <c r="A1516" s="45" t="s">
        <v>243</v>
      </c>
      <c r="B1516" s="45" t="s">
        <v>11</v>
      </c>
      <c r="C1516" s="45" t="s">
        <v>47</v>
      </c>
      <c r="D1516" s="45">
        <v>152</v>
      </c>
      <c r="E1516" s="45">
        <v>7.1332843399999997E-3</v>
      </c>
      <c r="F1516" s="45">
        <v>3.0678889999999999E-4</v>
      </c>
      <c r="G1516" s="45">
        <v>1.6525795600000001E-3</v>
      </c>
      <c r="H1516" s="45">
        <v>5.1622652699999999E-3</v>
      </c>
    </row>
    <row r="1517" spans="1:8" x14ac:dyDescent="0.35">
      <c r="A1517" s="45" t="s">
        <v>243</v>
      </c>
      <c r="B1517" s="45" t="s">
        <v>12</v>
      </c>
      <c r="C1517" s="45" t="s">
        <v>47</v>
      </c>
      <c r="D1517" s="45">
        <v>36</v>
      </c>
      <c r="E1517" s="45">
        <v>8.8573814100000002E-3</v>
      </c>
      <c r="F1517" s="45">
        <v>5.8352603E-4</v>
      </c>
      <c r="G1517" s="45">
        <v>2.61477601E-3</v>
      </c>
      <c r="H1517" s="45">
        <v>5.6491123799999998E-3</v>
      </c>
    </row>
    <row r="1518" spans="1:8" x14ac:dyDescent="0.35">
      <c r="A1518" s="45" t="s">
        <v>243</v>
      </c>
      <c r="B1518" s="45" t="s">
        <v>13</v>
      </c>
      <c r="C1518" s="45" t="s">
        <v>47</v>
      </c>
      <c r="D1518" s="45">
        <v>148</v>
      </c>
      <c r="E1518" s="45">
        <v>7.0390701000000002E-3</v>
      </c>
      <c r="F1518" s="45">
        <v>3.9039019000000001E-4</v>
      </c>
      <c r="G1518" s="45">
        <v>1.5796262500000001E-3</v>
      </c>
      <c r="H1518" s="45">
        <v>5.0575573400000002E-3</v>
      </c>
    </row>
    <row r="1519" spans="1:8" x14ac:dyDescent="0.35">
      <c r="A1519" s="45" t="s">
        <v>243</v>
      </c>
      <c r="B1519" s="45" t="s">
        <v>8</v>
      </c>
      <c r="C1519" s="45" t="s">
        <v>48</v>
      </c>
      <c r="D1519" s="45">
        <v>1985</v>
      </c>
      <c r="E1519" s="45">
        <v>6.01926461E-3</v>
      </c>
      <c r="F1519" s="45">
        <v>1.1356001000000001E-3</v>
      </c>
      <c r="G1519" s="45">
        <v>8.8473131999999995E-4</v>
      </c>
      <c r="H1519" s="45">
        <v>3.9989327299999999E-3</v>
      </c>
    </row>
    <row r="1520" spans="1:8" x14ac:dyDescent="0.35">
      <c r="A1520" s="45" t="s">
        <v>243</v>
      </c>
      <c r="B1520" s="45" t="s">
        <v>10</v>
      </c>
      <c r="C1520" s="45" t="s">
        <v>48</v>
      </c>
      <c r="D1520" s="45">
        <v>691</v>
      </c>
      <c r="E1520" s="45">
        <v>5.4294967200000004E-3</v>
      </c>
      <c r="F1520" s="45">
        <v>1.09459562E-3</v>
      </c>
      <c r="G1520" s="45">
        <v>7.6147669000000003E-4</v>
      </c>
      <c r="H1520" s="45">
        <v>3.5734239500000002E-3</v>
      </c>
    </row>
    <row r="1521" spans="1:8" x14ac:dyDescent="0.35">
      <c r="A1521" s="45" t="s">
        <v>243</v>
      </c>
      <c r="B1521" s="45" t="s">
        <v>11</v>
      </c>
      <c r="C1521" s="45" t="s">
        <v>48</v>
      </c>
      <c r="D1521" s="45">
        <v>470</v>
      </c>
      <c r="E1521" s="45">
        <v>6.0597663E-3</v>
      </c>
      <c r="F1521" s="45">
        <v>1.20409747E-3</v>
      </c>
      <c r="G1521" s="45">
        <v>8.6037210000000002E-4</v>
      </c>
      <c r="H1521" s="45">
        <v>3.9952962599999996E-3</v>
      </c>
    </row>
    <row r="1522" spans="1:8" x14ac:dyDescent="0.35">
      <c r="A1522" s="45" t="s">
        <v>243</v>
      </c>
      <c r="B1522" s="45" t="s">
        <v>12</v>
      </c>
      <c r="C1522" s="45" t="s">
        <v>48</v>
      </c>
      <c r="D1522" s="45">
        <v>162</v>
      </c>
      <c r="E1522" s="45">
        <v>7.75041414E-3</v>
      </c>
      <c r="F1522" s="45">
        <v>1.34552158E-3</v>
      </c>
      <c r="G1522" s="45">
        <v>1.0521688500000001E-3</v>
      </c>
      <c r="H1522" s="45">
        <v>5.3527232400000001E-3</v>
      </c>
    </row>
    <row r="1523" spans="1:8" x14ac:dyDescent="0.35">
      <c r="A1523" s="45" t="s">
        <v>243</v>
      </c>
      <c r="B1523" s="45" t="s">
        <v>13</v>
      </c>
      <c r="C1523" s="45" t="s">
        <v>48</v>
      </c>
      <c r="D1523" s="45">
        <v>662</v>
      </c>
      <c r="E1523" s="45">
        <v>6.1824784899999997E-3</v>
      </c>
      <c r="F1523" s="45">
        <v>1.0783992599999999E-3</v>
      </c>
      <c r="G1523" s="45">
        <v>9.8970548000000005E-4</v>
      </c>
      <c r="H1523" s="45">
        <v>4.1143732999999998E-3</v>
      </c>
    </row>
    <row r="1524" spans="1:8" x14ac:dyDescent="0.35">
      <c r="A1524" s="45" t="s">
        <v>243</v>
      </c>
      <c r="B1524" s="45" t="s">
        <v>8</v>
      </c>
      <c r="C1524" s="45" t="s">
        <v>49</v>
      </c>
      <c r="D1524" s="45">
        <v>1459</v>
      </c>
      <c r="E1524" s="45">
        <v>7.1614957799999998E-3</v>
      </c>
      <c r="F1524" s="45">
        <v>1.10048082E-3</v>
      </c>
      <c r="G1524" s="45">
        <v>1.1477211199999999E-3</v>
      </c>
      <c r="H1524" s="45">
        <v>4.9132933700000003E-3</v>
      </c>
    </row>
    <row r="1525" spans="1:8" x14ac:dyDescent="0.35">
      <c r="A1525" s="45" t="s">
        <v>243</v>
      </c>
      <c r="B1525" s="45" t="s">
        <v>10</v>
      </c>
      <c r="C1525" s="45" t="s">
        <v>49</v>
      </c>
      <c r="D1525" s="45">
        <v>631</v>
      </c>
      <c r="E1525" s="45">
        <v>6.53579317E-3</v>
      </c>
      <c r="F1525" s="45">
        <v>1.0076045400000001E-3</v>
      </c>
      <c r="G1525" s="45">
        <v>1.03159645E-3</v>
      </c>
      <c r="H1525" s="45">
        <v>4.4965917399999999E-3</v>
      </c>
    </row>
    <row r="1526" spans="1:8" x14ac:dyDescent="0.35">
      <c r="A1526" s="45" t="s">
        <v>243</v>
      </c>
      <c r="B1526" s="45" t="s">
        <v>11</v>
      </c>
      <c r="C1526" s="45" t="s">
        <v>49</v>
      </c>
      <c r="D1526" s="45">
        <v>397</v>
      </c>
      <c r="E1526" s="45">
        <v>7.4231211E-3</v>
      </c>
      <c r="F1526" s="45">
        <v>1.0340281199999999E-3</v>
      </c>
      <c r="G1526" s="45">
        <v>1.17527846E-3</v>
      </c>
      <c r="H1526" s="45">
        <v>5.2138140199999997E-3</v>
      </c>
    </row>
    <row r="1527" spans="1:8" x14ac:dyDescent="0.35">
      <c r="A1527" s="45" t="s">
        <v>243</v>
      </c>
      <c r="B1527" s="45" t="s">
        <v>12</v>
      </c>
      <c r="C1527" s="45" t="s">
        <v>49</v>
      </c>
      <c r="D1527" s="45">
        <v>79</v>
      </c>
      <c r="E1527" s="45">
        <v>7.8938113300000001E-3</v>
      </c>
      <c r="F1527" s="45">
        <v>1.3803912300000001E-3</v>
      </c>
      <c r="G1527" s="45">
        <v>1.2032639500000001E-3</v>
      </c>
      <c r="H1527" s="45">
        <v>5.3101556399999996E-3</v>
      </c>
    </row>
    <row r="1528" spans="1:8" x14ac:dyDescent="0.35">
      <c r="A1528" s="45" t="s">
        <v>243</v>
      </c>
      <c r="B1528" s="45" t="s">
        <v>13</v>
      </c>
      <c r="C1528" s="45" t="s">
        <v>49</v>
      </c>
      <c r="D1528" s="45">
        <v>352</v>
      </c>
      <c r="E1528" s="45">
        <v>7.8237121500000003E-3</v>
      </c>
      <c r="F1528" s="45">
        <v>1.2790993699999999E-3</v>
      </c>
      <c r="G1528" s="45">
        <v>1.3123419200000001E-3</v>
      </c>
      <c r="H1528" s="45">
        <v>5.23227038E-3</v>
      </c>
    </row>
    <row r="1529" spans="1:8" x14ac:dyDescent="0.35">
      <c r="A1529" s="45" t="s">
        <v>243</v>
      </c>
      <c r="B1529" s="45" t="s">
        <v>8</v>
      </c>
      <c r="C1529" s="45" t="s">
        <v>50</v>
      </c>
      <c r="D1529" s="45">
        <v>841</v>
      </c>
      <c r="E1529" s="45">
        <v>7.52795094E-3</v>
      </c>
      <c r="F1529" s="45">
        <v>7.8833045E-4</v>
      </c>
      <c r="G1529" s="45">
        <v>2.0674239E-3</v>
      </c>
      <c r="H1529" s="45">
        <v>4.6721960999999996E-3</v>
      </c>
    </row>
    <row r="1530" spans="1:8" x14ac:dyDescent="0.35">
      <c r="A1530" s="45" t="s">
        <v>243</v>
      </c>
      <c r="B1530" s="45" t="s">
        <v>10</v>
      </c>
      <c r="C1530" s="45" t="s">
        <v>50</v>
      </c>
      <c r="D1530" s="45">
        <v>303</v>
      </c>
      <c r="E1530" s="45">
        <v>6.5810259199999997E-3</v>
      </c>
      <c r="F1530" s="45">
        <v>6.6995911000000002E-4</v>
      </c>
      <c r="G1530" s="45">
        <v>1.81285119E-3</v>
      </c>
      <c r="H1530" s="45">
        <v>4.09821514E-3</v>
      </c>
    </row>
    <row r="1531" spans="1:8" x14ac:dyDescent="0.35">
      <c r="A1531" s="45" t="s">
        <v>243</v>
      </c>
      <c r="B1531" s="45" t="s">
        <v>11</v>
      </c>
      <c r="C1531" s="45" t="s">
        <v>50</v>
      </c>
      <c r="D1531" s="45">
        <v>201</v>
      </c>
      <c r="E1531" s="45">
        <v>7.1175370799999998E-3</v>
      </c>
      <c r="F1531" s="45">
        <v>6.8741916E-4</v>
      </c>
      <c r="G1531" s="45">
        <v>2.0783809999999998E-3</v>
      </c>
      <c r="H1531" s="45">
        <v>4.3517364200000002E-3</v>
      </c>
    </row>
    <row r="1532" spans="1:8" x14ac:dyDescent="0.35">
      <c r="A1532" s="45" t="s">
        <v>243</v>
      </c>
      <c r="B1532" s="45" t="s">
        <v>12</v>
      </c>
      <c r="C1532" s="45" t="s">
        <v>50</v>
      </c>
      <c r="D1532" s="45">
        <v>101</v>
      </c>
      <c r="E1532" s="45">
        <v>9.3525391700000002E-3</v>
      </c>
      <c r="F1532" s="45">
        <v>1.09185892E-3</v>
      </c>
      <c r="G1532" s="45">
        <v>2.2492663500000001E-3</v>
      </c>
      <c r="H1532" s="45">
        <v>6.0114133900000003E-3</v>
      </c>
    </row>
    <row r="1533" spans="1:8" x14ac:dyDescent="0.35">
      <c r="A1533" s="45" t="s">
        <v>243</v>
      </c>
      <c r="B1533" s="45" t="s">
        <v>13</v>
      </c>
      <c r="C1533" s="45" t="s">
        <v>50</v>
      </c>
      <c r="D1533" s="45">
        <v>236</v>
      </c>
      <c r="E1533" s="45">
        <v>8.3123918699999997E-3</v>
      </c>
      <c r="F1533" s="45">
        <v>8.9635295999999996E-4</v>
      </c>
      <c r="G1533" s="45">
        <v>2.3071148499999999E-3</v>
      </c>
      <c r="H1533" s="45">
        <v>5.1089235699999999E-3</v>
      </c>
    </row>
    <row r="1534" spans="1:8" x14ac:dyDescent="0.35">
      <c r="A1534" s="45" t="s">
        <v>243</v>
      </c>
      <c r="B1534" s="45" t="s">
        <v>8</v>
      </c>
      <c r="C1534" s="45" t="s">
        <v>51</v>
      </c>
      <c r="D1534" s="45">
        <v>1265</v>
      </c>
      <c r="E1534" s="45">
        <v>6.1439848999999998E-3</v>
      </c>
      <c r="F1534" s="45">
        <v>1.0599928100000001E-3</v>
      </c>
      <c r="G1534" s="45">
        <v>9.1649258000000005E-4</v>
      </c>
      <c r="H1534" s="45">
        <v>4.1674990299999997E-3</v>
      </c>
    </row>
    <row r="1535" spans="1:8" x14ac:dyDescent="0.35">
      <c r="A1535" s="45" t="s">
        <v>243</v>
      </c>
      <c r="B1535" s="45" t="s">
        <v>10</v>
      </c>
      <c r="C1535" s="45" t="s">
        <v>51</v>
      </c>
      <c r="D1535" s="45">
        <v>569</v>
      </c>
      <c r="E1535" s="45">
        <v>5.7483073799999996E-3</v>
      </c>
      <c r="F1535" s="45">
        <v>9.1449399999999996E-4</v>
      </c>
      <c r="G1535" s="45">
        <v>8.3388229999999998E-4</v>
      </c>
      <c r="H1535" s="45">
        <v>3.9999305999999998E-3</v>
      </c>
    </row>
    <row r="1536" spans="1:8" x14ac:dyDescent="0.35">
      <c r="A1536" s="45" t="s">
        <v>243</v>
      </c>
      <c r="B1536" s="45" t="s">
        <v>11</v>
      </c>
      <c r="C1536" s="45" t="s">
        <v>51</v>
      </c>
      <c r="D1536" s="45">
        <v>335</v>
      </c>
      <c r="E1536" s="45">
        <v>6.1221666899999999E-3</v>
      </c>
      <c r="F1536" s="45">
        <v>1.19050557E-3</v>
      </c>
      <c r="G1536" s="45">
        <v>9.9575019E-4</v>
      </c>
      <c r="H1536" s="45">
        <v>3.9359104799999997E-3</v>
      </c>
    </row>
    <row r="1537" spans="1:8" x14ac:dyDescent="0.35">
      <c r="A1537" s="45" t="s">
        <v>243</v>
      </c>
      <c r="B1537" s="45" t="s">
        <v>12</v>
      </c>
      <c r="C1537" s="45" t="s">
        <v>51</v>
      </c>
      <c r="D1537" s="45">
        <v>64</v>
      </c>
      <c r="E1537" s="45">
        <v>7.1842445499999998E-3</v>
      </c>
      <c r="F1537" s="45">
        <v>1.1970122200000001E-3</v>
      </c>
      <c r="G1537" s="45">
        <v>1.06210186E-3</v>
      </c>
      <c r="H1537" s="45">
        <v>4.92512995E-3</v>
      </c>
    </row>
    <row r="1538" spans="1:8" x14ac:dyDescent="0.35">
      <c r="A1538" s="45" t="s">
        <v>243</v>
      </c>
      <c r="B1538" s="45" t="s">
        <v>13</v>
      </c>
      <c r="C1538" s="45" t="s">
        <v>51</v>
      </c>
      <c r="D1538" s="45">
        <v>297</v>
      </c>
      <c r="E1538" s="45">
        <v>6.7024798000000002E-3</v>
      </c>
      <c r="F1538" s="45">
        <v>1.1620056299999999E-3</v>
      </c>
      <c r="G1538" s="45">
        <v>9.5398404000000001E-4</v>
      </c>
      <c r="H1538" s="45">
        <v>4.58648966E-3</v>
      </c>
    </row>
    <row r="1539" spans="1:8" x14ac:dyDescent="0.35">
      <c r="A1539" s="45" t="s">
        <v>243</v>
      </c>
      <c r="B1539" s="45" t="s">
        <v>8</v>
      </c>
      <c r="C1539" s="45" t="s">
        <v>52</v>
      </c>
      <c r="D1539" s="45">
        <v>1571</v>
      </c>
      <c r="E1539" s="45">
        <v>4.8204505699999999E-3</v>
      </c>
      <c r="F1539" s="45">
        <v>8.3924168999999996E-4</v>
      </c>
      <c r="G1539" s="45">
        <v>5.9835949999999998E-4</v>
      </c>
      <c r="H1539" s="45">
        <v>3.3828489200000002E-3</v>
      </c>
    </row>
    <row r="1540" spans="1:8" x14ac:dyDescent="0.35">
      <c r="A1540" s="45" t="s">
        <v>243</v>
      </c>
      <c r="B1540" s="45" t="s">
        <v>10</v>
      </c>
      <c r="C1540" s="45" t="s">
        <v>52</v>
      </c>
      <c r="D1540" s="45">
        <v>653</v>
      </c>
      <c r="E1540" s="45">
        <v>4.2620594700000002E-3</v>
      </c>
      <c r="F1540" s="45">
        <v>7.3365070999999995E-4</v>
      </c>
      <c r="G1540" s="45">
        <v>4.9975872000000005E-4</v>
      </c>
      <c r="H1540" s="45">
        <v>3.0286495899999998E-3</v>
      </c>
    </row>
    <row r="1541" spans="1:8" x14ac:dyDescent="0.35">
      <c r="A1541" s="45" t="s">
        <v>243</v>
      </c>
      <c r="B1541" s="45" t="s">
        <v>11</v>
      </c>
      <c r="C1541" s="45" t="s">
        <v>52</v>
      </c>
      <c r="D1541" s="45">
        <v>296</v>
      </c>
      <c r="E1541" s="45">
        <v>4.9565187800000004E-3</v>
      </c>
      <c r="F1541" s="45">
        <v>9.9275031999999995E-4</v>
      </c>
      <c r="G1541" s="45">
        <v>5.6271090999999995E-4</v>
      </c>
      <c r="H1541" s="45">
        <v>3.40105707E-3</v>
      </c>
    </row>
    <row r="1542" spans="1:8" x14ac:dyDescent="0.35">
      <c r="A1542" s="45" t="s">
        <v>243</v>
      </c>
      <c r="B1542" s="45" t="s">
        <v>12</v>
      </c>
      <c r="C1542" s="45" t="s">
        <v>52</v>
      </c>
      <c r="D1542" s="45">
        <v>99</v>
      </c>
      <c r="E1542" s="45">
        <v>6.3731058299999997E-3</v>
      </c>
      <c r="F1542" s="45">
        <v>1.2395947599999999E-3</v>
      </c>
      <c r="G1542" s="45">
        <v>7.6646066999999998E-4</v>
      </c>
      <c r="H1542" s="45">
        <v>4.3670499100000003E-3</v>
      </c>
    </row>
    <row r="1543" spans="1:8" x14ac:dyDescent="0.35">
      <c r="A1543" s="45" t="s">
        <v>243</v>
      </c>
      <c r="B1543" s="45" t="s">
        <v>13</v>
      </c>
      <c r="C1543" s="45" t="s">
        <v>52</v>
      </c>
      <c r="D1543" s="45">
        <v>523</v>
      </c>
      <c r="E1543" s="45">
        <v>5.14672271E-3</v>
      </c>
      <c r="F1543" s="45">
        <v>8.0841452999999997E-4</v>
      </c>
      <c r="G1543" s="45">
        <v>7.0982466999999999E-4</v>
      </c>
      <c r="H1543" s="45">
        <v>3.6284830499999999E-3</v>
      </c>
    </row>
    <row r="1544" spans="1:8" x14ac:dyDescent="0.35">
      <c r="A1544" s="45" t="s">
        <v>243</v>
      </c>
      <c r="B1544" s="45" t="s">
        <v>8</v>
      </c>
      <c r="C1544" s="45" t="s">
        <v>53</v>
      </c>
      <c r="D1544" s="45">
        <v>570</v>
      </c>
      <c r="E1544" s="45">
        <v>7.4481804099999997E-3</v>
      </c>
      <c r="F1544" s="45">
        <v>8.7946694999999997E-4</v>
      </c>
      <c r="G1544" s="45">
        <v>1.4809329799999999E-3</v>
      </c>
      <c r="H1544" s="45">
        <v>5.0877799800000002E-3</v>
      </c>
    </row>
    <row r="1545" spans="1:8" x14ac:dyDescent="0.35">
      <c r="A1545" s="45" t="s">
        <v>243</v>
      </c>
      <c r="B1545" s="45" t="s">
        <v>10</v>
      </c>
      <c r="C1545" s="45" t="s">
        <v>53</v>
      </c>
      <c r="D1545" s="45">
        <v>161</v>
      </c>
      <c r="E1545" s="45">
        <v>6.5765899600000004E-3</v>
      </c>
      <c r="F1545" s="45">
        <v>8.7934183E-4</v>
      </c>
      <c r="G1545" s="45">
        <v>1.2840030599999999E-3</v>
      </c>
      <c r="H1545" s="45">
        <v>4.4132445199999999E-3</v>
      </c>
    </row>
    <row r="1546" spans="1:8" x14ac:dyDescent="0.35">
      <c r="A1546" s="45" t="s">
        <v>243</v>
      </c>
      <c r="B1546" s="45" t="s">
        <v>11</v>
      </c>
      <c r="C1546" s="45" t="s">
        <v>53</v>
      </c>
      <c r="D1546" s="45">
        <v>103</v>
      </c>
      <c r="E1546" s="45">
        <v>6.2453926399999998E-3</v>
      </c>
      <c r="F1546" s="45">
        <v>7.4826929000000001E-4</v>
      </c>
      <c r="G1546" s="45">
        <v>1.2884301800000001E-3</v>
      </c>
      <c r="H1546" s="45">
        <v>4.2086926799999999E-3</v>
      </c>
    </row>
    <row r="1547" spans="1:8" x14ac:dyDescent="0.35">
      <c r="A1547" s="45" t="s">
        <v>243</v>
      </c>
      <c r="B1547" s="45" t="s">
        <v>12</v>
      </c>
      <c r="C1547" s="45" t="s">
        <v>53</v>
      </c>
      <c r="D1547" s="45">
        <v>39</v>
      </c>
      <c r="E1547" s="45">
        <v>7.8911441299999996E-3</v>
      </c>
      <c r="F1547" s="45">
        <v>1.00724096E-3</v>
      </c>
      <c r="G1547" s="45">
        <v>1.3330956500000001E-3</v>
      </c>
      <c r="H1547" s="45">
        <v>5.5508069899999997E-3</v>
      </c>
    </row>
    <row r="1548" spans="1:8" x14ac:dyDescent="0.35">
      <c r="A1548" s="45" t="s">
        <v>243</v>
      </c>
      <c r="B1548" s="45" t="s">
        <v>13</v>
      </c>
      <c r="C1548" s="45" t="s">
        <v>53</v>
      </c>
      <c r="D1548" s="45">
        <v>267</v>
      </c>
      <c r="E1548" s="45">
        <v>8.3730404099999992E-3</v>
      </c>
      <c r="F1548" s="45">
        <v>9.1149060999999999E-4</v>
      </c>
      <c r="G1548" s="45">
        <v>1.6955365799999999E-3</v>
      </c>
      <c r="H1548" s="45">
        <v>5.7660127399999997E-3</v>
      </c>
    </row>
    <row r="1549" spans="1:8" x14ac:dyDescent="0.35">
      <c r="A1549" s="45" t="s">
        <v>243</v>
      </c>
      <c r="B1549" s="45" t="s">
        <v>8</v>
      </c>
      <c r="C1549" s="45" t="s">
        <v>54</v>
      </c>
      <c r="D1549" s="45">
        <v>3747</v>
      </c>
      <c r="E1549" s="45">
        <v>4.6424266599999998E-3</v>
      </c>
      <c r="F1549" s="45">
        <v>9.4863521E-4</v>
      </c>
      <c r="G1549" s="45">
        <v>7.5988545000000001E-4</v>
      </c>
      <c r="H1549" s="45">
        <v>2.9339055200000002E-3</v>
      </c>
    </row>
    <row r="1550" spans="1:8" x14ac:dyDescent="0.35">
      <c r="A1550" s="45" t="s">
        <v>243</v>
      </c>
      <c r="B1550" s="45" t="s">
        <v>10</v>
      </c>
      <c r="C1550" s="45" t="s">
        <v>54</v>
      </c>
      <c r="D1550" s="45">
        <v>1789</v>
      </c>
      <c r="E1550" s="45">
        <v>4.42993941E-3</v>
      </c>
      <c r="F1550" s="45">
        <v>9.0139305000000002E-4</v>
      </c>
      <c r="G1550" s="45">
        <v>7.0591475999999998E-4</v>
      </c>
      <c r="H1550" s="45">
        <v>2.8226311099999999E-3</v>
      </c>
    </row>
    <row r="1551" spans="1:8" x14ac:dyDescent="0.35">
      <c r="A1551" s="45" t="s">
        <v>243</v>
      </c>
      <c r="B1551" s="45" t="s">
        <v>11</v>
      </c>
      <c r="C1551" s="45" t="s">
        <v>54</v>
      </c>
      <c r="D1551" s="45">
        <v>823</v>
      </c>
      <c r="E1551" s="45">
        <v>4.6622983699999999E-3</v>
      </c>
      <c r="F1551" s="45">
        <v>1.08908779E-3</v>
      </c>
      <c r="G1551" s="45">
        <v>7.1423123999999998E-4</v>
      </c>
      <c r="H1551" s="45">
        <v>2.8589788699999999E-3</v>
      </c>
    </row>
    <row r="1552" spans="1:8" x14ac:dyDescent="0.35">
      <c r="A1552" s="45" t="s">
        <v>243</v>
      </c>
      <c r="B1552" s="45" t="s">
        <v>12</v>
      </c>
      <c r="C1552" s="45" t="s">
        <v>54</v>
      </c>
      <c r="D1552" s="45">
        <v>124</v>
      </c>
      <c r="E1552" s="45">
        <v>5.4638961299999997E-3</v>
      </c>
      <c r="F1552" s="45">
        <v>1.07358847E-3</v>
      </c>
      <c r="G1552" s="45">
        <v>8.0635804999999998E-4</v>
      </c>
      <c r="H1552" s="45">
        <v>3.5839491199999999E-3</v>
      </c>
    </row>
    <row r="1553" spans="1:8" x14ac:dyDescent="0.35">
      <c r="A1553" s="45" t="s">
        <v>243</v>
      </c>
      <c r="B1553" s="45" t="s">
        <v>13</v>
      </c>
      <c r="C1553" s="45" t="s">
        <v>54</v>
      </c>
      <c r="D1553" s="45">
        <v>1011</v>
      </c>
      <c r="E1553" s="45">
        <v>4.9014999199999999E-3</v>
      </c>
      <c r="F1553" s="45">
        <v>9.0257146000000002E-4</v>
      </c>
      <c r="G1553" s="45">
        <v>8.8685317000000003E-4</v>
      </c>
      <c r="H1553" s="45">
        <v>3.1120747900000001E-3</v>
      </c>
    </row>
    <row r="1554" spans="1:8" x14ac:dyDescent="0.35">
      <c r="A1554" s="45" t="s">
        <v>243</v>
      </c>
      <c r="B1554" s="45" t="s">
        <v>8</v>
      </c>
      <c r="C1554" s="45" t="s">
        <v>55</v>
      </c>
      <c r="D1554" s="45">
        <v>1017</v>
      </c>
      <c r="E1554" s="45">
        <v>6.5316127900000003E-3</v>
      </c>
      <c r="F1554" s="45">
        <v>9.3103556999999998E-4</v>
      </c>
      <c r="G1554" s="45">
        <v>1.6104348500000001E-3</v>
      </c>
      <c r="H1554" s="45">
        <v>3.99014188E-3</v>
      </c>
    </row>
    <row r="1555" spans="1:8" x14ac:dyDescent="0.35">
      <c r="A1555" s="45" t="s">
        <v>243</v>
      </c>
      <c r="B1555" s="45" t="s">
        <v>10</v>
      </c>
      <c r="C1555" s="45" t="s">
        <v>55</v>
      </c>
      <c r="D1555" s="45">
        <v>496</v>
      </c>
      <c r="E1555" s="45">
        <v>6.0577674500000003E-3</v>
      </c>
      <c r="F1555" s="45">
        <v>8.1424519999999997E-4</v>
      </c>
      <c r="G1555" s="45">
        <v>1.55822947E-3</v>
      </c>
      <c r="H1555" s="45">
        <v>3.6852922799999999E-3</v>
      </c>
    </row>
    <row r="1556" spans="1:8" x14ac:dyDescent="0.35">
      <c r="A1556" s="45" t="s">
        <v>243</v>
      </c>
      <c r="B1556" s="45" t="s">
        <v>11</v>
      </c>
      <c r="C1556" s="45" t="s">
        <v>55</v>
      </c>
      <c r="D1556" s="45">
        <v>216</v>
      </c>
      <c r="E1556" s="45">
        <v>6.1999525800000002E-3</v>
      </c>
      <c r="F1556" s="45">
        <v>1.00072848E-3</v>
      </c>
      <c r="G1556" s="45">
        <v>1.4920908E-3</v>
      </c>
      <c r="H1556" s="45">
        <v>3.7071328299999999E-3</v>
      </c>
    </row>
    <row r="1557" spans="1:8" x14ac:dyDescent="0.35">
      <c r="A1557" s="45" t="s">
        <v>243</v>
      </c>
      <c r="B1557" s="45" t="s">
        <v>12</v>
      </c>
      <c r="C1557" s="45" t="s">
        <v>55</v>
      </c>
      <c r="D1557" s="45">
        <v>57</v>
      </c>
      <c r="E1557" s="45">
        <v>7.4612164499999996E-3</v>
      </c>
      <c r="F1557" s="45">
        <v>9.5394714999999996E-4</v>
      </c>
      <c r="G1557" s="45">
        <v>1.8737814000000001E-3</v>
      </c>
      <c r="H1557" s="45">
        <v>4.6334874200000004E-3</v>
      </c>
    </row>
    <row r="1558" spans="1:8" x14ac:dyDescent="0.35">
      <c r="A1558" s="45" t="s">
        <v>243</v>
      </c>
      <c r="B1558" s="45" t="s">
        <v>13</v>
      </c>
      <c r="C1558" s="45" t="s">
        <v>55</v>
      </c>
      <c r="D1558" s="45">
        <v>248</v>
      </c>
      <c r="E1558" s="45">
        <v>7.55450989E-3</v>
      </c>
      <c r="F1558" s="45">
        <v>1.09865006E-3</v>
      </c>
      <c r="G1558" s="45">
        <v>1.7573922299999999E-3</v>
      </c>
      <c r="H1558" s="45">
        <v>4.6984671299999999E-3</v>
      </c>
    </row>
    <row r="1559" spans="1:8" x14ac:dyDescent="0.35">
      <c r="A1559" s="45" t="s">
        <v>243</v>
      </c>
      <c r="B1559" s="45" t="s">
        <v>8</v>
      </c>
      <c r="C1559" s="45" t="s">
        <v>56</v>
      </c>
      <c r="D1559" s="45">
        <v>3335</v>
      </c>
      <c r="E1559" s="45">
        <v>5.9788818500000002E-3</v>
      </c>
      <c r="F1559" s="45">
        <v>1.1194677999999999E-3</v>
      </c>
      <c r="G1559" s="45">
        <v>1.18740952E-3</v>
      </c>
      <c r="H1559" s="45">
        <v>3.6720040399999998E-3</v>
      </c>
    </row>
    <row r="1560" spans="1:8" x14ac:dyDescent="0.35">
      <c r="A1560" s="45" t="s">
        <v>243</v>
      </c>
      <c r="B1560" s="45" t="s">
        <v>10</v>
      </c>
      <c r="C1560" s="45" t="s">
        <v>56</v>
      </c>
      <c r="D1560" s="45">
        <v>1154</v>
      </c>
      <c r="E1560" s="45">
        <v>5.4735739700000003E-3</v>
      </c>
      <c r="F1560" s="45">
        <v>1.00569051E-3</v>
      </c>
      <c r="G1560" s="45">
        <v>1.04581865E-3</v>
      </c>
      <c r="H1560" s="45">
        <v>3.4220643199999999E-3</v>
      </c>
    </row>
    <row r="1561" spans="1:8" x14ac:dyDescent="0.35">
      <c r="A1561" s="45" t="s">
        <v>243</v>
      </c>
      <c r="B1561" s="45" t="s">
        <v>11</v>
      </c>
      <c r="C1561" s="45" t="s">
        <v>56</v>
      </c>
      <c r="D1561" s="45">
        <v>725</v>
      </c>
      <c r="E1561" s="45">
        <v>5.7858394799999999E-3</v>
      </c>
      <c r="F1561" s="45">
        <v>1.1390482799999999E-3</v>
      </c>
      <c r="G1561" s="45">
        <v>1.16249975E-3</v>
      </c>
      <c r="H1561" s="45">
        <v>3.4842909399999998E-3</v>
      </c>
    </row>
    <row r="1562" spans="1:8" x14ac:dyDescent="0.35">
      <c r="A1562" s="45" t="s">
        <v>243</v>
      </c>
      <c r="B1562" s="45" t="s">
        <v>12</v>
      </c>
      <c r="C1562" s="45" t="s">
        <v>56</v>
      </c>
      <c r="D1562" s="45">
        <v>219</v>
      </c>
      <c r="E1562" s="45">
        <v>7.1564770099999996E-3</v>
      </c>
      <c r="F1562" s="45">
        <v>1.5294687199999999E-3</v>
      </c>
      <c r="G1562" s="45">
        <v>1.2116837499999999E-3</v>
      </c>
      <c r="H1562" s="45">
        <v>4.4153240499999998E-3</v>
      </c>
    </row>
    <row r="1563" spans="1:8" x14ac:dyDescent="0.35">
      <c r="A1563" s="45" t="s">
        <v>243</v>
      </c>
      <c r="B1563" s="45" t="s">
        <v>13</v>
      </c>
      <c r="C1563" s="45" t="s">
        <v>56</v>
      </c>
      <c r="D1563" s="45">
        <v>1237</v>
      </c>
      <c r="E1563" s="45">
        <v>6.35494302E-3</v>
      </c>
      <c r="F1563" s="45">
        <v>1.14154779E-3</v>
      </c>
      <c r="G1563" s="45">
        <v>1.32980192E-3</v>
      </c>
      <c r="H1563" s="45">
        <v>3.8835928400000001E-3</v>
      </c>
    </row>
    <row r="1564" spans="1:8" x14ac:dyDescent="0.35">
      <c r="A1564" s="45" t="s">
        <v>244</v>
      </c>
      <c r="B1564" s="45" t="s">
        <v>8</v>
      </c>
      <c r="C1564" s="45" t="s">
        <v>9</v>
      </c>
      <c r="D1564" s="45">
        <v>67743</v>
      </c>
      <c r="E1564" s="45">
        <v>5.9832693199999998E-3</v>
      </c>
      <c r="F1564" s="45">
        <v>9.7753942999999994E-4</v>
      </c>
      <c r="G1564" s="45">
        <v>1.1269092799999999E-3</v>
      </c>
      <c r="H1564" s="45">
        <v>3.8787212099999999E-3</v>
      </c>
    </row>
    <row r="1565" spans="1:8" x14ac:dyDescent="0.35">
      <c r="A1565" s="45" t="s">
        <v>244</v>
      </c>
      <c r="B1565" s="45" t="s">
        <v>10</v>
      </c>
      <c r="C1565" s="45" t="s">
        <v>9</v>
      </c>
      <c r="D1565" s="45">
        <v>29451</v>
      </c>
      <c r="E1565" s="45">
        <v>5.3958919600000004E-3</v>
      </c>
      <c r="F1565" s="45">
        <v>8.7430077999999997E-4</v>
      </c>
      <c r="G1565" s="45">
        <v>9.9833015999999998E-4</v>
      </c>
      <c r="H1565" s="45">
        <v>3.5231650399999998E-3</v>
      </c>
    </row>
    <row r="1566" spans="1:8" x14ac:dyDescent="0.35">
      <c r="A1566" s="45" t="s">
        <v>244</v>
      </c>
      <c r="B1566" s="45" t="s">
        <v>11</v>
      </c>
      <c r="C1566" s="45" t="s">
        <v>9</v>
      </c>
      <c r="D1566" s="45">
        <v>15444</v>
      </c>
      <c r="E1566" s="45">
        <v>5.8512232999999997E-3</v>
      </c>
      <c r="F1566" s="45">
        <v>1.0140472300000001E-3</v>
      </c>
      <c r="G1566" s="45">
        <v>1.0673596100000001E-3</v>
      </c>
      <c r="H1566" s="45">
        <v>3.76970357E-3</v>
      </c>
    </row>
    <row r="1567" spans="1:8" x14ac:dyDescent="0.35">
      <c r="A1567" s="45" t="s">
        <v>244</v>
      </c>
      <c r="B1567" s="45" t="s">
        <v>12</v>
      </c>
      <c r="C1567" s="45" t="s">
        <v>9</v>
      </c>
      <c r="D1567" s="45">
        <v>5443</v>
      </c>
      <c r="E1567" s="45">
        <v>7.4617646999999999E-3</v>
      </c>
      <c r="F1567" s="45">
        <v>1.2490769000000001E-3</v>
      </c>
      <c r="G1567" s="45">
        <v>1.4072013300000001E-3</v>
      </c>
      <c r="H1567" s="45">
        <v>4.8054307100000001E-3</v>
      </c>
    </row>
    <row r="1568" spans="1:8" x14ac:dyDescent="0.35">
      <c r="A1568" s="45" t="s">
        <v>244</v>
      </c>
      <c r="B1568" s="45" t="s">
        <v>13</v>
      </c>
      <c r="C1568" s="45" t="s">
        <v>9</v>
      </c>
      <c r="D1568" s="45">
        <v>17405</v>
      </c>
      <c r="E1568" s="45">
        <v>6.63197479E-3</v>
      </c>
      <c r="F1568" s="45">
        <v>1.03491815E-3</v>
      </c>
      <c r="G1568" s="45">
        <v>1.3096636E-3</v>
      </c>
      <c r="H1568" s="45">
        <v>4.2872861699999997E-3</v>
      </c>
    </row>
    <row r="1569" spans="1:8" x14ac:dyDescent="0.35">
      <c r="A1569" s="45" t="s">
        <v>244</v>
      </c>
      <c r="B1569" s="45" t="s">
        <v>8</v>
      </c>
      <c r="C1569" s="45" t="s">
        <v>14</v>
      </c>
      <c r="D1569" s="45">
        <v>1394</v>
      </c>
      <c r="E1569" s="45">
        <v>6.3416209199999999E-3</v>
      </c>
      <c r="F1569" s="45">
        <v>1.2209151300000001E-3</v>
      </c>
      <c r="G1569" s="45">
        <v>1.16644059E-3</v>
      </c>
      <c r="H1569" s="45">
        <v>3.9542647300000004E-3</v>
      </c>
    </row>
    <row r="1570" spans="1:8" x14ac:dyDescent="0.35">
      <c r="A1570" s="45" t="s">
        <v>244</v>
      </c>
      <c r="B1570" s="45" t="s">
        <v>10</v>
      </c>
      <c r="C1570" s="45" t="s">
        <v>14</v>
      </c>
      <c r="D1570" s="45">
        <v>560</v>
      </c>
      <c r="E1570" s="45">
        <v>5.91542634E-3</v>
      </c>
      <c r="F1570" s="45">
        <v>1.06834881E-3</v>
      </c>
      <c r="G1570" s="45">
        <v>1.0777940800000001E-3</v>
      </c>
      <c r="H1570" s="45">
        <v>3.76928299E-3</v>
      </c>
    </row>
    <row r="1571" spans="1:8" x14ac:dyDescent="0.35">
      <c r="A1571" s="45" t="s">
        <v>244</v>
      </c>
      <c r="B1571" s="45" t="s">
        <v>11</v>
      </c>
      <c r="C1571" s="45" t="s">
        <v>14</v>
      </c>
      <c r="D1571" s="45">
        <v>280</v>
      </c>
      <c r="E1571" s="45">
        <v>6.2541333599999997E-3</v>
      </c>
      <c r="F1571" s="45">
        <v>1.2876568499999999E-3</v>
      </c>
      <c r="G1571" s="45">
        <v>1.07283377E-3</v>
      </c>
      <c r="H1571" s="45">
        <v>3.8936422899999998E-3</v>
      </c>
    </row>
    <row r="1572" spans="1:8" x14ac:dyDescent="0.35">
      <c r="A1572" s="45" t="s">
        <v>244</v>
      </c>
      <c r="B1572" s="45" t="s">
        <v>12</v>
      </c>
      <c r="C1572" s="45" t="s">
        <v>14</v>
      </c>
      <c r="D1572" s="45">
        <v>115</v>
      </c>
      <c r="E1572" s="45">
        <v>7.1938402899999997E-3</v>
      </c>
      <c r="F1572" s="45">
        <v>1.72977029E-3</v>
      </c>
      <c r="G1572" s="45">
        <v>1.2432565899999999E-3</v>
      </c>
      <c r="H1572" s="45">
        <v>4.2208129399999997E-3</v>
      </c>
    </row>
    <row r="1573" spans="1:8" x14ac:dyDescent="0.35">
      <c r="A1573" s="45" t="s">
        <v>244</v>
      </c>
      <c r="B1573" s="45" t="s">
        <v>13</v>
      </c>
      <c r="C1573" s="45" t="s">
        <v>14</v>
      </c>
      <c r="D1573" s="45">
        <v>439</v>
      </c>
      <c r="E1573" s="45">
        <v>6.7178401800000002E-3</v>
      </c>
      <c r="F1573" s="45">
        <v>1.2396648099999999E-3</v>
      </c>
      <c r="G1573" s="45">
        <v>1.31910145E-3</v>
      </c>
      <c r="H1573" s="45">
        <v>4.1590734200000002E-3</v>
      </c>
    </row>
    <row r="1574" spans="1:8" x14ac:dyDescent="0.35">
      <c r="A1574" s="45" t="s">
        <v>244</v>
      </c>
      <c r="B1574" s="45" t="s">
        <v>8</v>
      </c>
      <c r="C1574" s="45" t="s">
        <v>15</v>
      </c>
      <c r="D1574" s="45">
        <v>929</v>
      </c>
      <c r="E1574" s="45">
        <v>6.9371932800000001E-3</v>
      </c>
      <c r="F1574" s="45">
        <v>1.05458604E-3</v>
      </c>
      <c r="G1574" s="45">
        <v>1.9052742500000001E-3</v>
      </c>
      <c r="H1574" s="45">
        <v>3.9773325199999997E-3</v>
      </c>
    </row>
    <row r="1575" spans="1:8" x14ac:dyDescent="0.35">
      <c r="A1575" s="45" t="s">
        <v>244</v>
      </c>
      <c r="B1575" s="45" t="s">
        <v>10</v>
      </c>
      <c r="C1575" s="45" t="s">
        <v>15</v>
      </c>
      <c r="D1575" s="45">
        <v>424</v>
      </c>
      <c r="E1575" s="45">
        <v>6.29768823E-3</v>
      </c>
      <c r="F1575" s="45">
        <v>9.7855495000000008E-4</v>
      </c>
      <c r="G1575" s="45">
        <v>1.7633809299999999E-3</v>
      </c>
      <c r="H1575" s="45">
        <v>3.5557518599999998E-3</v>
      </c>
    </row>
    <row r="1576" spans="1:8" x14ac:dyDescent="0.35">
      <c r="A1576" s="45" t="s">
        <v>244</v>
      </c>
      <c r="B1576" s="45" t="s">
        <v>11</v>
      </c>
      <c r="C1576" s="45" t="s">
        <v>15</v>
      </c>
      <c r="D1576" s="45">
        <v>173</v>
      </c>
      <c r="E1576" s="45">
        <v>6.8355943799999997E-3</v>
      </c>
      <c r="F1576" s="45">
        <v>1.1389421900000001E-3</v>
      </c>
      <c r="G1576" s="45">
        <v>1.7151035999999999E-3</v>
      </c>
      <c r="H1576" s="45">
        <v>3.9815481599999999E-3</v>
      </c>
    </row>
    <row r="1577" spans="1:8" x14ac:dyDescent="0.35">
      <c r="A1577" s="45" t="s">
        <v>244</v>
      </c>
      <c r="B1577" s="45" t="s">
        <v>12</v>
      </c>
      <c r="C1577" s="45" t="s">
        <v>15</v>
      </c>
      <c r="D1577" s="45">
        <v>108</v>
      </c>
      <c r="E1577" s="45">
        <v>8.9124654599999995E-3</v>
      </c>
      <c r="F1577" s="45">
        <v>1.33605513E-3</v>
      </c>
      <c r="G1577" s="45">
        <v>2.4522031299999999E-3</v>
      </c>
      <c r="H1577" s="45">
        <v>5.1242067299999998E-3</v>
      </c>
    </row>
    <row r="1578" spans="1:8" x14ac:dyDescent="0.35">
      <c r="A1578" s="45" t="s">
        <v>244</v>
      </c>
      <c r="B1578" s="45" t="s">
        <v>13</v>
      </c>
      <c r="C1578" s="45" t="s">
        <v>15</v>
      </c>
      <c r="D1578" s="45">
        <v>224</v>
      </c>
      <c r="E1578" s="45">
        <v>7.2737886099999999E-3</v>
      </c>
      <c r="F1578" s="45">
        <v>9.9764363999999993E-4</v>
      </c>
      <c r="G1578" s="45">
        <v>2.0570330799999999E-3</v>
      </c>
      <c r="H1578" s="45">
        <v>4.2191114600000001E-3</v>
      </c>
    </row>
    <row r="1579" spans="1:8" x14ac:dyDescent="0.35">
      <c r="A1579" s="45" t="s">
        <v>244</v>
      </c>
      <c r="B1579" s="45" t="s">
        <v>8</v>
      </c>
      <c r="C1579" s="45" t="s">
        <v>16</v>
      </c>
      <c r="D1579" s="45">
        <v>795</v>
      </c>
      <c r="E1579" s="45">
        <v>5.9766041200000003E-3</v>
      </c>
      <c r="F1579" s="45">
        <v>7.5767214000000002E-4</v>
      </c>
      <c r="G1579" s="45">
        <v>8.3489085999999995E-4</v>
      </c>
      <c r="H1579" s="45">
        <v>4.3840406399999997E-3</v>
      </c>
    </row>
    <row r="1580" spans="1:8" x14ac:dyDescent="0.35">
      <c r="A1580" s="45" t="s">
        <v>244</v>
      </c>
      <c r="B1580" s="45" t="s">
        <v>10</v>
      </c>
      <c r="C1580" s="45" t="s">
        <v>16</v>
      </c>
      <c r="D1580" s="45">
        <v>379</v>
      </c>
      <c r="E1580" s="45">
        <v>5.5250168599999998E-3</v>
      </c>
      <c r="F1580" s="45">
        <v>7.0097943999999999E-4</v>
      </c>
      <c r="G1580" s="45">
        <v>7.7741718999999997E-4</v>
      </c>
      <c r="H1580" s="45">
        <v>4.04661977E-3</v>
      </c>
    </row>
    <row r="1581" spans="1:8" x14ac:dyDescent="0.35">
      <c r="A1581" s="45" t="s">
        <v>244</v>
      </c>
      <c r="B1581" s="45" t="s">
        <v>11</v>
      </c>
      <c r="C1581" s="45" t="s">
        <v>16</v>
      </c>
      <c r="D1581" s="45">
        <v>165</v>
      </c>
      <c r="E1581" s="45">
        <v>5.8051344499999999E-3</v>
      </c>
      <c r="F1581" s="45">
        <v>7.8430109000000002E-4</v>
      </c>
      <c r="G1581" s="45">
        <v>8.5662152999999995E-4</v>
      </c>
      <c r="H1581" s="45">
        <v>4.1642113199999997E-3</v>
      </c>
    </row>
    <row r="1582" spans="1:8" x14ac:dyDescent="0.35">
      <c r="A1582" s="45" t="s">
        <v>244</v>
      </c>
      <c r="B1582" s="45" t="s">
        <v>12</v>
      </c>
      <c r="C1582" s="45" t="s">
        <v>16</v>
      </c>
      <c r="D1582" s="45">
        <v>28</v>
      </c>
      <c r="E1582" s="45">
        <v>9.1059025200000004E-3</v>
      </c>
      <c r="F1582" s="45">
        <v>9.7718233000000003E-4</v>
      </c>
      <c r="G1582" s="45">
        <v>9.3749972E-4</v>
      </c>
      <c r="H1582" s="45">
        <v>7.1912200299999998E-3</v>
      </c>
    </row>
    <row r="1583" spans="1:8" x14ac:dyDescent="0.35">
      <c r="A1583" s="45" t="s">
        <v>244</v>
      </c>
      <c r="B1583" s="45" t="s">
        <v>13</v>
      </c>
      <c r="C1583" s="45" t="s">
        <v>16</v>
      </c>
      <c r="D1583" s="45">
        <v>223</v>
      </c>
      <c r="E1583" s="45">
        <v>6.4780557299999996E-3</v>
      </c>
      <c r="F1583" s="45">
        <v>8.0675945000000004E-4</v>
      </c>
      <c r="G1583" s="45">
        <v>9.0360796999999998E-4</v>
      </c>
      <c r="H1583" s="45">
        <v>4.7676878399999997E-3</v>
      </c>
    </row>
    <row r="1584" spans="1:8" x14ac:dyDescent="0.35">
      <c r="A1584" s="45" t="s">
        <v>244</v>
      </c>
      <c r="B1584" s="45" t="s">
        <v>8</v>
      </c>
      <c r="C1584" s="45" t="s">
        <v>17</v>
      </c>
      <c r="D1584" s="45">
        <v>922</v>
      </c>
      <c r="E1584" s="45">
        <v>6.71318868E-3</v>
      </c>
      <c r="F1584" s="45">
        <v>8.238303E-4</v>
      </c>
      <c r="G1584" s="45">
        <v>9.0666903999999998E-4</v>
      </c>
      <c r="H1584" s="45">
        <v>4.9826888599999999E-3</v>
      </c>
    </row>
    <row r="1585" spans="1:8" x14ac:dyDescent="0.35">
      <c r="A1585" s="45" t="s">
        <v>244</v>
      </c>
      <c r="B1585" s="45" t="s">
        <v>10</v>
      </c>
      <c r="C1585" s="45" t="s">
        <v>17</v>
      </c>
      <c r="D1585" s="45">
        <v>358</v>
      </c>
      <c r="E1585" s="45">
        <v>6.1832387000000004E-3</v>
      </c>
      <c r="F1585" s="45">
        <v>7.0750543999999996E-4</v>
      </c>
      <c r="G1585" s="45">
        <v>8.0895640999999999E-4</v>
      </c>
      <c r="H1585" s="45">
        <v>4.6667763399999996E-3</v>
      </c>
    </row>
    <row r="1586" spans="1:8" x14ac:dyDescent="0.35">
      <c r="A1586" s="45" t="s">
        <v>244</v>
      </c>
      <c r="B1586" s="45" t="s">
        <v>11</v>
      </c>
      <c r="C1586" s="45" t="s">
        <v>17</v>
      </c>
      <c r="D1586" s="45">
        <v>228</v>
      </c>
      <c r="E1586" s="45">
        <v>6.2000992399999996E-3</v>
      </c>
      <c r="F1586" s="45">
        <v>7.5739090999999998E-4</v>
      </c>
      <c r="G1586" s="45">
        <v>7.4551227000000005E-4</v>
      </c>
      <c r="H1586" s="45">
        <v>4.6971955899999997E-3</v>
      </c>
    </row>
    <row r="1587" spans="1:8" x14ac:dyDescent="0.35">
      <c r="A1587" s="45" t="s">
        <v>244</v>
      </c>
      <c r="B1587" s="45" t="s">
        <v>12</v>
      </c>
      <c r="C1587" s="45" t="s">
        <v>17</v>
      </c>
      <c r="D1587" s="45">
        <v>99</v>
      </c>
      <c r="E1587" s="45">
        <v>7.4362839199999999E-3</v>
      </c>
      <c r="F1587" s="45">
        <v>9.6672722E-4</v>
      </c>
      <c r="G1587" s="45">
        <v>1.1064344799999999E-3</v>
      </c>
      <c r="H1587" s="45">
        <v>5.3631217199999999E-3</v>
      </c>
    </row>
    <row r="1588" spans="1:8" x14ac:dyDescent="0.35">
      <c r="A1588" s="45" t="s">
        <v>244</v>
      </c>
      <c r="B1588" s="45" t="s">
        <v>13</v>
      </c>
      <c r="C1588" s="45" t="s">
        <v>17</v>
      </c>
      <c r="D1588" s="45">
        <v>237</v>
      </c>
      <c r="E1588" s="45">
        <v>7.7052564299999998E-3</v>
      </c>
      <c r="F1588" s="45">
        <v>1.0037698999999999E-3</v>
      </c>
      <c r="G1588" s="45">
        <v>1.1258592699999999E-3</v>
      </c>
      <c r="H1588" s="45">
        <v>5.5756267999999996E-3</v>
      </c>
    </row>
    <row r="1589" spans="1:8" x14ac:dyDescent="0.35">
      <c r="A1589" s="45" t="s">
        <v>244</v>
      </c>
      <c r="B1589" s="45" t="s">
        <v>8</v>
      </c>
      <c r="C1589" s="45" t="s">
        <v>18</v>
      </c>
      <c r="D1589" s="45">
        <v>847</v>
      </c>
      <c r="E1589" s="45">
        <v>7.19526136E-3</v>
      </c>
      <c r="F1589" s="45">
        <v>7.2726702E-4</v>
      </c>
      <c r="G1589" s="45">
        <v>1.4768215399999999E-3</v>
      </c>
      <c r="H1589" s="45">
        <v>4.9911723099999999E-3</v>
      </c>
    </row>
    <row r="1590" spans="1:8" x14ac:dyDescent="0.35">
      <c r="A1590" s="45" t="s">
        <v>244</v>
      </c>
      <c r="B1590" s="45" t="s">
        <v>10</v>
      </c>
      <c r="C1590" s="45" t="s">
        <v>18</v>
      </c>
      <c r="D1590" s="45">
        <v>261</v>
      </c>
      <c r="E1590" s="45">
        <v>6.4306617300000004E-3</v>
      </c>
      <c r="F1590" s="45">
        <v>6.4149613999999995E-4</v>
      </c>
      <c r="G1590" s="45">
        <v>1.3307965200000001E-3</v>
      </c>
      <c r="H1590" s="45">
        <v>4.4583685700000002E-3</v>
      </c>
    </row>
    <row r="1591" spans="1:8" x14ac:dyDescent="0.35">
      <c r="A1591" s="45" t="s">
        <v>244</v>
      </c>
      <c r="B1591" s="45" t="s">
        <v>11</v>
      </c>
      <c r="C1591" s="45" t="s">
        <v>18</v>
      </c>
      <c r="D1591" s="45">
        <v>238</v>
      </c>
      <c r="E1591" s="45">
        <v>6.8913396199999999E-3</v>
      </c>
      <c r="F1591" s="45">
        <v>7.0986008999999995E-4</v>
      </c>
      <c r="G1591" s="45">
        <v>1.29405904E-3</v>
      </c>
      <c r="H1591" s="45">
        <v>4.8874200199999999E-3</v>
      </c>
    </row>
    <row r="1592" spans="1:8" x14ac:dyDescent="0.35">
      <c r="A1592" s="45" t="s">
        <v>244</v>
      </c>
      <c r="B1592" s="45" t="s">
        <v>12</v>
      </c>
      <c r="C1592" s="45" t="s">
        <v>18</v>
      </c>
      <c r="D1592" s="45">
        <v>58</v>
      </c>
      <c r="E1592" s="45">
        <v>9.4376593999999994E-3</v>
      </c>
      <c r="F1592" s="45">
        <v>8.8781107000000001E-4</v>
      </c>
      <c r="G1592" s="45">
        <v>1.8598337300000001E-3</v>
      </c>
      <c r="H1592" s="45">
        <v>6.6900141099999998E-3</v>
      </c>
    </row>
    <row r="1593" spans="1:8" x14ac:dyDescent="0.35">
      <c r="A1593" s="45" t="s">
        <v>244</v>
      </c>
      <c r="B1593" s="45" t="s">
        <v>13</v>
      </c>
      <c r="C1593" s="45" t="s">
        <v>18</v>
      </c>
      <c r="D1593" s="45">
        <v>290</v>
      </c>
      <c r="E1593" s="45">
        <v>7.68434683E-3</v>
      </c>
      <c r="F1593" s="45">
        <v>7.8663769000000003E-4</v>
      </c>
      <c r="G1593" s="45">
        <v>1.68163291E-3</v>
      </c>
      <c r="H1593" s="45">
        <v>5.2160757400000002E-3</v>
      </c>
    </row>
    <row r="1594" spans="1:8" x14ac:dyDescent="0.35">
      <c r="A1594" s="45" t="s">
        <v>244</v>
      </c>
      <c r="B1594" s="45" t="s">
        <v>8</v>
      </c>
      <c r="C1594" s="45" t="s">
        <v>19</v>
      </c>
      <c r="D1594" s="45">
        <v>1018</v>
      </c>
      <c r="E1594" s="45">
        <v>6.8129567999999996E-3</v>
      </c>
      <c r="F1594" s="45">
        <v>1.1623756E-3</v>
      </c>
      <c r="G1594" s="45">
        <v>1.2641888100000001E-3</v>
      </c>
      <c r="H1594" s="45">
        <v>4.3863919299999997E-3</v>
      </c>
    </row>
    <row r="1595" spans="1:8" x14ac:dyDescent="0.35">
      <c r="A1595" s="45" t="s">
        <v>244</v>
      </c>
      <c r="B1595" s="45" t="s">
        <v>10</v>
      </c>
      <c r="C1595" s="45" t="s">
        <v>19</v>
      </c>
      <c r="D1595" s="45">
        <v>410</v>
      </c>
      <c r="E1595" s="45">
        <v>5.97354875E-3</v>
      </c>
      <c r="F1595" s="45">
        <v>9.7783962999999996E-4</v>
      </c>
      <c r="G1595" s="45">
        <v>1.1047874799999999E-3</v>
      </c>
      <c r="H1595" s="45">
        <v>3.8909211700000001E-3</v>
      </c>
    </row>
    <row r="1596" spans="1:8" x14ac:dyDescent="0.35">
      <c r="A1596" s="45" t="s">
        <v>244</v>
      </c>
      <c r="B1596" s="45" t="s">
        <v>11</v>
      </c>
      <c r="C1596" s="45" t="s">
        <v>19</v>
      </c>
      <c r="D1596" s="45">
        <v>245</v>
      </c>
      <c r="E1596" s="45">
        <v>6.5498863699999998E-3</v>
      </c>
      <c r="F1596" s="45">
        <v>1.12972388E-3</v>
      </c>
      <c r="G1596" s="45">
        <v>1.19194046E-3</v>
      </c>
      <c r="H1596" s="45">
        <v>4.2282216000000001E-3</v>
      </c>
    </row>
    <row r="1597" spans="1:8" x14ac:dyDescent="0.35">
      <c r="A1597" s="45" t="s">
        <v>244</v>
      </c>
      <c r="B1597" s="45" t="s">
        <v>12</v>
      </c>
      <c r="C1597" s="45" t="s">
        <v>19</v>
      </c>
      <c r="D1597" s="45">
        <v>79</v>
      </c>
      <c r="E1597" s="45">
        <v>8.6165316399999994E-3</v>
      </c>
      <c r="F1597" s="45">
        <v>1.5389120599999999E-3</v>
      </c>
      <c r="G1597" s="45">
        <v>1.4192156499999999E-3</v>
      </c>
      <c r="H1597" s="45">
        <v>5.6584034400000002E-3</v>
      </c>
    </row>
    <row r="1598" spans="1:8" x14ac:dyDescent="0.35">
      <c r="A1598" s="45" t="s">
        <v>244</v>
      </c>
      <c r="B1598" s="45" t="s">
        <v>13</v>
      </c>
      <c r="C1598" s="45" t="s">
        <v>19</v>
      </c>
      <c r="D1598" s="45">
        <v>284</v>
      </c>
      <c r="E1598" s="45">
        <v>7.7500242000000004E-3</v>
      </c>
      <c r="F1598" s="45">
        <v>1.35221026E-3</v>
      </c>
      <c r="G1598" s="45">
        <v>1.5135137300000001E-3</v>
      </c>
      <c r="H1598" s="45">
        <v>4.8842997900000002E-3</v>
      </c>
    </row>
    <row r="1599" spans="1:8" x14ac:dyDescent="0.35">
      <c r="A1599" s="45" t="s">
        <v>244</v>
      </c>
      <c r="B1599" s="45" t="s">
        <v>8</v>
      </c>
      <c r="C1599" s="45" t="s">
        <v>20</v>
      </c>
      <c r="D1599" s="45">
        <v>579</v>
      </c>
      <c r="E1599" s="45">
        <v>4.4400264700000004E-3</v>
      </c>
      <c r="F1599" s="45">
        <v>7.2129045999999998E-4</v>
      </c>
      <c r="G1599" s="45">
        <v>6.2885779000000001E-4</v>
      </c>
      <c r="H1599" s="45">
        <v>3.0898777400000001E-3</v>
      </c>
    </row>
    <row r="1600" spans="1:8" x14ac:dyDescent="0.35">
      <c r="A1600" s="45" t="s">
        <v>244</v>
      </c>
      <c r="B1600" s="45" t="s">
        <v>10</v>
      </c>
      <c r="C1600" s="45" t="s">
        <v>20</v>
      </c>
      <c r="D1600" s="45">
        <v>216</v>
      </c>
      <c r="E1600" s="45">
        <v>4.14630463E-3</v>
      </c>
      <c r="F1600" s="45">
        <v>6.5104143000000001E-4</v>
      </c>
      <c r="G1600" s="45">
        <v>5.8111473999999995E-4</v>
      </c>
      <c r="H1600" s="45">
        <v>2.9141479700000002E-3</v>
      </c>
    </row>
    <row r="1601" spans="1:8" x14ac:dyDescent="0.35">
      <c r="A1601" s="45" t="s">
        <v>244</v>
      </c>
      <c r="B1601" s="45" t="s">
        <v>11</v>
      </c>
      <c r="C1601" s="45" t="s">
        <v>20</v>
      </c>
      <c r="D1601" s="45">
        <v>155</v>
      </c>
      <c r="E1601" s="45">
        <v>4.4501192299999997E-3</v>
      </c>
      <c r="F1601" s="45">
        <v>7.3245196000000002E-4</v>
      </c>
      <c r="G1601" s="45">
        <v>6.1551648999999997E-4</v>
      </c>
      <c r="H1601" s="45">
        <v>3.1021503100000002E-3</v>
      </c>
    </row>
    <row r="1602" spans="1:8" x14ac:dyDescent="0.35">
      <c r="A1602" s="45" t="s">
        <v>244</v>
      </c>
      <c r="B1602" s="45" t="s">
        <v>12</v>
      </c>
      <c r="C1602" s="45" t="s">
        <v>20</v>
      </c>
      <c r="D1602" s="45">
        <v>56</v>
      </c>
      <c r="E1602" s="45">
        <v>5.1111935299999996E-3</v>
      </c>
      <c r="F1602" s="45">
        <v>9.0236416000000002E-4</v>
      </c>
      <c r="G1602" s="45">
        <v>6.7253614000000004E-4</v>
      </c>
      <c r="H1602" s="45">
        <v>3.53629274E-3</v>
      </c>
    </row>
    <row r="1603" spans="1:8" x14ac:dyDescent="0.35">
      <c r="A1603" s="45" t="s">
        <v>244</v>
      </c>
      <c r="B1603" s="45" t="s">
        <v>13</v>
      </c>
      <c r="C1603" s="45" t="s">
        <v>20</v>
      </c>
      <c r="D1603" s="45">
        <v>152</v>
      </c>
      <c r="E1603" s="45">
        <v>4.5998566200000004E-3</v>
      </c>
      <c r="F1603" s="45">
        <v>7.4302487E-4</v>
      </c>
      <c r="G1603" s="45">
        <v>6.9421577000000005E-4</v>
      </c>
      <c r="H1603" s="45">
        <v>3.1626155300000002E-3</v>
      </c>
    </row>
    <row r="1604" spans="1:8" x14ac:dyDescent="0.35">
      <c r="A1604" s="45" t="s">
        <v>244</v>
      </c>
      <c r="B1604" s="45" t="s">
        <v>8</v>
      </c>
      <c r="C1604" s="45" t="s">
        <v>21</v>
      </c>
      <c r="D1604" s="45">
        <v>720</v>
      </c>
      <c r="E1604" s="45">
        <v>8.6005334499999996E-3</v>
      </c>
      <c r="F1604" s="45">
        <v>1.42941398E-3</v>
      </c>
      <c r="G1604" s="45">
        <v>2.2867153E-3</v>
      </c>
      <c r="H1604" s="45">
        <v>4.8844036999999996E-3</v>
      </c>
    </row>
    <row r="1605" spans="1:8" x14ac:dyDescent="0.35">
      <c r="A1605" s="45" t="s">
        <v>244</v>
      </c>
      <c r="B1605" s="45" t="s">
        <v>10</v>
      </c>
      <c r="C1605" s="45" t="s">
        <v>21</v>
      </c>
      <c r="D1605" s="45">
        <v>294</v>
      </c>
      <c r="E1605" s="45">
        <v>7.8408444199999996E-3</v>
      </c>
      <c r="F1605" s="45">
        <v>1.2356699499999999E-3</v>
      </c>
      <c r="G1605" s="45">
        <v>2.0504611600000002E-3</v>
      </c>
      <c r="H1605" s="45">
        <v>4.5547128399999999E-3</v>
      </c>
    </row>
    <row r="1606" spans="1:8" x14ac:dyDescent="0.35">
      <c r="A1606" s="45" t="s">
        <v>244</v>
      </c>
      <c r="B1606" s="45" t="s">
        <v>11</v>
      </c>
      <c r="C1606" s="45" t="s">
        <v>21</v>
      </c>
      <c r="D1606" s="45">
        <v>170</v>
      </c>
      <c r="E1606" s="45">
        <v>8.8033085899999995E-3</v>
      </c>
      <c r="F1606" s="45">
        <v>1.58272036E-3</v>
      </c>
      <c r="G1606" s="45">
        <v>2.3179464000000001E-3</v>
      </c>
      <c r="H1606" s="45">
        <v>4.9026414100000002E-3</v>
      </c>
    </row>
    <row r="1607" spans="1:8" x14ac:dyDescent="0.35">
      <c r="A1607" s="45" t="s">
        <v>244</v>
      </c>
      <c r="B1607" s="45" t="s">
        <v>12</v>
      </c>
      <c r="C1607" s="45" t="s">
        <v>21</v>
      </c>
      <c r="D1607" s="45">
        <v>71</v>
      </c>
      <c r="E1607" s="45">
        <v>9.8783904699999998E-3</v>
      </c>
      <c r="F1607" s="45">
        <v>1.66699248E-3</v>
      </c>
      <c r="G1607" s="45">
        <v>2.6410078300000001E-3</v>
      </c>
      <c r="H1607" s="45">
        <v>5.57038972E-3</v>
      </c>
    </row>
    <row r="1608" spans="1:8" x14ac:dyDescent="0.35">
      <c r="A1608" s="45" t="s">
        <v>244</v>
      </c>
      <c r="B1608" s="45" t="s">
        <v>13</v>
      </c>
      <c r="C1608" s="45" t="s">
        <v>21</v>
      </c>
      <c r="D1608" s="45">
        <v>185</v>
      </c>
      <c r="E1608" s="45">
        <v>9.1310683399999995E-3</v>
      </c>
      <c r="F1608" s="45">
        <v>1.50525501E-3</v>
      </c>
      <c r="G1608" s="45">
        <v>2.4974972499999999E-3</v>
      </c>
      <c r="H1608" s="45">
        <v>5.1283155799999999E-3</v>
      </c>
    </row>
    <row r="1609" spans="1:8" x14ac:dyDescent="0.35">
      <c r="A1609" s="45" t="s">
        <v>244</v>
      </c>
      <c r="B1609" s="45" t="s">
        <v>8</v>
      </c>
      <c r="C1609" s="45" t="s">
        <v>22</v>
      </c>
      <c r="D1609" s="45">
        <v>575</v>
      </c>
      <c r="E1609" s="45">
        <v>7.3547501600000004E-3</v>
      </c>
      <c r="F1609" s="45">
        <v>1.2001809E-3</v>
      </c>
      <c r="G1609" s="45">
        <v>1.67526143E-3</v>
      </c>
      <c r="H1609" s="45">
        <v>4.4793073099999997E-3</v>
      </c>
    </row>
    <row r="1610" spans="1:8" x14ac:dyDescent="0.35">
      <c r="A1610" s="45" t="s">
        <v>244</v>
      </c>
      <c r="B1610" s="45" t="s">
        <v>10</v>
      </c>
      <c r="C1610" s="45" t="s">
        <v>22</v>
      </c>
      <c r="D1610" s="45">
        <v>236</v>
      </c>
      <c r="E1610" s="45">
        <v>6.5686300900000003E-3</v>
      </c>
      <c r="F1610" s="45">
        <v>9.7178057E-4</v>
      </c>
      <c r="G1610" s="45">
        <v>1.4807456000000001E-3</v>
      </c>
      <c r="H1610" s="45">
        <v>4.1161034000000004E-3</v>
      </c>
    </row>
    <row r="1611" spans="1:8" x14ac:dyDescent="0.35">
      <c r="A1611" s="45" t="s">
        <v>244</v>
      </c>
      <c r="B1611" s="45" t="s">
        <v>11</v>
      </c>
      <c r="C1611" s="45" t="s">
        <v>22</v>
      </c>
      <c r="D1611" s="45">
        <v>148</v>
      </c>
      <c r="E1611" s="45">
        <v>7.21948486E-3</v>
      </c>
      <c r="F1611" s="45">
        <v>1.1832924E-3</v>
      </c>
      <c r="G1611" s="45">
        <v>1.66181783E-3</v>
      </c>
      <c r="H1611" s="45">
        <v>4.3743741099999999E-3</v>
      </c>
    </row>
    <row r="1612" spans="1:8" x14ac:dyDescent="0.35">
      <c r="A1612" s="45" t="s">
        <v>244</v>
      </c>
      <c r="B1612" s="45" t="s">
        <v>12</v>
      </c>
      <c r="C1612" s="45" t="s">
        <v>22</v>
      </c>
      <c r="D1612" s="45">
        <v>48</v>
      </c>
      <c r="E1612" s="45">
        <v>7.8626540799999999E-3</v>
      </c>
      <c r="F1612" s="45">
        <v>1.57069808E-3</v>
      </c>
      <c r="G1612" s="45">
        <v>1.5919171900000001E-3</v>
      </c>
      <c r="H1612" s="45">
        <v>4.7000383299999997E-3</v>
      </c>
    </row>
    <row r="1613" spans="1:8" x14ac:dyDescent="0.35">
      <c r="A1613" s="45" t="s">
        <v>244</v>
      </c>
      <c r="B1613" s="45" t="s">
        <v>13</v>
      </c>
      <c r="C1613" s="45" t="s">
        <v>22</v>
      </c>
      <c r="D1613" s="45">
        <v>143</v>
      </c>
      <c r="E1613" s="45">
        <v>8.6216327799999992E-3</v>
      </c>
      <c r="F1613" s="45">
        <v>1.4702309199999999E-3</v>
      </c>
      <c r="G1613" s="45">
        <v>2.03816993E-3</v>
      </c>
      <c r="H1613" s="45">
        <v>5.1132314400000002E-3</v>
      </c>
    </row>
    <row r="1614" spans="1:8" x14ac:dyDescent="0.35">
      <c r="A1614" s="45" t="s">
        <v>244</v>
      </c>
      <c r="B1614" s="45" t="s">
        <v>8</v>
      </c>
      <c r="C1614" s="45" t="s">
        <v>23</v>
      </c>
      <c r="D1614" s="45">
        <v>1089</v>
      </c>
      <c r="E1614" s="45">
        <v>7.13006514E-3</v>
      </c>
      <c r="F1614" s="45">
        <v>1.33618358E-3</v>
      </c>
      <c r="G1614" s="45">
        <v>1.6325819E-3</v>
      </c>
      <c r="H1614" s="45">
        <v>4.1612992100000003E-3</v>
      </c>
    </row>
    <row r="1615" spans="1:8" x14ac:dyDescent="0.35">
      <c r="A1615" s="45" t="s">
        <v>244</v>
      </c>
      <c r="B1615" s="45" t="s">
        <v>10</v>
      </c>
      <c r="C1615" s="45" t="s">
        <v>23</v>
      </c>
      <c r="D1615" s="45">
        <v>436</v>
      </c>
      <c r="E1615" s="45">
        <v>6.6645692900000001E-3</v>
      </c>
      <c r="F1615" s="45">
        <v>1.120986E-3</v>
      </c>
      <c r="G1615" s="45">
        <v>1.4885424800000001E-3</v>
      </c>
      <c r="H1615" s="45">
        <v>4.0550403299999998E-3</v>
      </c>
    </row>
    <row r="1616" spans="1:8" x14ac:dyDescent="0.35">
      <c r="A1616" s="45" t="s">
        <v>244</v>
      </c>
      <c r="B1616" s="45" t="s">
        <v>11</v>
      </c>
      <c r="C1616" s="45" t="s">
        <v>23</v>
      </c>
      <c r="D1616" s="45">
        <v>253</v>
      </c>
      <c r="E1616" s="45">
        <v>6.8289779399999997E-3</v>
      </c>
      <c r="F1616" s="45">
        <v>1.3898036099999999E-3</v>
      </c>
      <c r="G1616" s="45">
        <v>1.5151055500000001E-3</v>
      </c>
      <c r="H1616" s="45">
        <v>3.9240683399999997E-3</v>
      </c>
    </row>
    <row r="1617" spans="1:8" x14ac:dyDescent="0.35">
      <c r="A1617" s="45" t="s">
        <v>244</v>
      </c>
      <c r="B1617" s="45" t="s">
        <v>12</v>
      </c>
      <c r="C1617" s="45" t="s">
        <v>23</v>
      </c>
      <c r="D1617" s="45">
        <v>112</v>
      </c>
      <c r="E1617" s="45">
        <v>8.0769466899999996E-3</v>
      </c>
      <c r="F1617" s="45">
        <v>1.5923650100000001E-3</v>
      </c>
      <c r="G1617" s="45">
        <v>2.1164018999999998E-3</v>
      </c>
      <c r="H1617" s="45">
        <v>4.3681793300000002E-3</v>
      </c>
    </row>
    <row r="1618" spans="1:8" x14ac:dyDescent="0.35">
      <c r="A1618" s="45" t="s">
        <v>244</v>
      </c>
      <c r="B1618" s="45" t="s">
        <v>13</v>
      </c>
      <c r="C1618" s="45" t="s">
        <v>23</v>
      </c>
      <c r="D1618" s="45">
        <v>288</v>
      </c>
      <c r="E1618" s="45">
        <v>7.7310391799999996E-3</v>
      </c>
      <c r="F1618" s="45">
        <v>1.5152389699999999E-3</v>
      </c>
      <c r="G1618" s="45">
        <v>1.7656890699999999E-3</v>
      </c>
      <c r="H1618" s="45">
        <v>4.4501106800000001E-3</v>
      </c>
    </row>
    <row r="1619" spans="1:8" x14ac:dyDescent="0.35">
      <c r="A1619" s="45" t="s">
        <v>244</v>
      </c>
      <c r="B1619" s="45" t="s">
        <v>8</v>
      </c>
      <c r="C1619" s="45" t="s">
        <v>24</v>
      </c>
      <c r="D1619" s="45">
        <v>2139</v>
      </c>
      <c r="E1619" s="45">
        <v>6.8026712700000004E-3</v>
      </c>
      <c r="F1619" s="45">
        <v>7.5451684E-4</v>
      </c>
      <c r="G1619" s="45">
        <v>1.81315773E-3</v>
      </c>
      <c r="H1619" s="45">
        <v>4.2349962099999996E-3</v>
      </c>
    </row>
    <row r="1620" spans="1:8" x14ac:dyDescent="0.35">
      <c r="A1620" s="45" t="s">
        <v>244</v>
      </c>
      <c r="B1620" s="45" t="s">
        <v>10</v>
      </c>
      <c r="C1620" s="45" t="s">
        <v>24</v>
      </c>
      <c r="D1620" s="45">
        <v>1008</v>
      </c>
      <c r="E1620" s="45">
        <v>6.22045601E-3</v>
      </c>
      <c r="F1620" s="45">
        <v>6.7974696000000002E-4</v>
      </c>
      <c r="G1620" s="45">
        <v>1.7329877000000001E-3</v>
      </c>
      <c r="H1620" s="45">
        <v>3.8077208700000001E-3</v>
      </c>
    </row>
    <row r="1621" spans="1:8" x14ac:dyDescent="0.35">
      <c r="A1621" s="45" t="s">
        <v>244</v>
      </c>
      <c r="B1621" s="45" t="s">
        <v>11</v>
      </c>
      <c r="C1621" s="45" t="s">
        <v>24</v>
      </c>
      <c r="D1621" s="45">
        <v>460</v>
      </c>
      <c r="E1621" s="45">
        <v>6.7402624400000003E-3</v>
      </c>
      <c r="F1621" s="45">
        <v>7.2743031E-4</v>
      </c>
      <c r="G1621" s="45">
        <v>1.7235806700000001E-3</v>
      </c>
      <c r="H1621" s="45">
        <v>4.2892509600000002E-3</v>
      </c>
    </row>
    <row r="1622" spans="1:8" x14ac:dyDescent="0.35">
      <c r="A1622" s="45" t="s">
        <v>244</v>
      </c>
      <c r="B1622" s="45" t="s">
        <v>12</v>
      </c>
      <c r="C1622" s="45" t="s">
        <v>24</v>
      </c>
      <c r="D1622" s="45">
        <v>130</v>
      </c>
      <c r="E1622" s="45">
        <v>7.8862177199999998E-3</v>
      </c>
      <c r="F1622" s="45">
        <v>9.9964363000000001E-4</v>
      </c>
      <c r="G1622" s="45">
        <v>1.77457241E-3</v>
      </c>
      <c r="H1622" s="45">
        <v>5.1120011899999998E-3</v>
      </c>
    </row>
    <row r="1623" spans="1:8" x14ac:dyDescent="0.35">
      <c r="A1623" s="45" t="s">
        <v>244</v>
      </c>
      <c r="B1623" s="45" t="s">
        <v>13</v>
      </c>
      <c r="C1623" s="45" t="s">
        <v>24</v>
      </c>
      <c r="D1623" s="45">
        <v>541</v>
      </c>
      <c r="E1623" s="45">
        <v>7.6801573900000001E-3</v>
      </c>
      <c r="F1623" s="45">
        <v>8.5795741999999996E-4</v>
      </c>
      <c r="G1623" s="45">
        <v>2.0479690599999999E-3</v>
      </c>
      <c r="H1623" s="45">
        <v>4.7742304399999999E-3</v>
      </c>
    </row>
    <row r="1624" spans="1:8" x14ac:dyDescent="0.35">
      <c r="A1624" s="45" t="s">
        <v>244</v>
      </c>
      <c r="B1624" s="45" t="s">
        <v>8</v>
      </c>
      <c r="C1624" s="45" t="s">
        <v>25</v>
      </c>
      <c r="D1624" s="45">
        <v>1820</v>
      </c>
      <c r="E1624" s="45">
        <v>6.7866488700000002E-3</v>
      </c>
      <c r="F1624" s="45">
        <v>7.8766636999999995E-4</v>
      </c>
      <c r="G1624" s="45">
        <v>1.54265213E-3</v>
      </c>
      <c r="H1624" s="45">
        <v>4.4563298800000001E-3</v>
      </c>
    </row>
    <row r="1625" spans="1:8" x14ac:dyDescent="0.35">
      <c r="A1625" s="45" t="s">
        <v>244</v>
      </c>
      <c r="B1625" s="45" t="s">
        <v>10</v>
      </c>
      <c r="C1625" s="45" t="s">
        <v>25</v>
      </c>
      <c r="D1625" s="45">
        <v>802</v>
      </c>
      <c r="E1625" s="45">
        <v>6.02279001E-3</v>
      </c>
      <c r="F1625" s="45">
        <v>6.8327419999999995E-4</v>
      </c>
      <c r="G1625" s="45">
        <v>1.34129351E-3</v>
      </c>
      <c r="H1625" s="45">
        <v>3.9982218E-3</v>
      </c>
    </row>
    <row r="1626" spans="1:8" x14ac:dyDescent="0.35">
      <c r="A1626" s="45" t="s">
        <v>244</v>
      </c>
      <c r="B1626" s="45" t="s">
        <v>11</v>
      </c>
      <c r="C1626" s="45" t="s">
        <v>25</v>
      </c>
      <c r="D1626" s="45">
        <v>432</v>
      </c>
      <c r="E1626" s="45">
        <v>6.6041610699999996E-3</v>
      </c>
      <c r="F1626" s="45">
        <v>8.4220119E-4</v>
      </c>
      <c r="G1626" s="45">
        <v>1.46336997E-3</v>
      </c>
      <c r="H1626" s="45">
        <v>4.2985894200000003E-3</v>
      </c>
    </row>
    <row r="1627" spans="1:8" x14ac:dyDescent="0.35">
      <c r="A1627" s="45" t="s">
        <v>244</v>
      </c>
      <c r="B1627" s="45" t="s">
        <v>12</v>
      </c>
      <c r="C1627" s="45" t="s">
        <v>25</v>
      </c>
      <c r="D1627" s="45">
        <v>203</v>
      </c>
      <c r="E1627" s="45">
        <v>8.7085497299999991E-3</v>
      </c>
      <c r="F1627" s="45">
        <v>9.7034048000000002E-4</v>
      </c>
      <c r="G1627" s="45">
        <v>1.8619432899999999E-3</v>
      </c>
      <c r="H1627" s="45">
        <v>5.8762655E-3</v>
      </c>
    </row>
    <row r="1628" spans="1:8" x14ac:dyDescent="0.35">
      <c r="A1628" s="45" t="s">
        <v>244</v>
      </c>
      <c r="B1628" s="45" t="s">
        <v>13</v>
      </c>
      <c r="C1628" s="45" t="s">
        <v>25</v>
      </c>
      <c r="D1628" s="45">
        <v>383</v>
      </c>
      <c r="E1628" s="45">
        <v>7.5733425199999999E-3</v>
      </c>
      <c r="F1628" s="45">
        <v>8.4792913E-4</v>
      </c>
      <c r="G1628" s="45">
        <v>1.88448869E-3</v>
      </c>
      <c r="H1628" s="45">
        <v>4.8409242199999999E-3</v>
      </c>
    </row>
    <row r="1629" spans="1:8" x14ac:dyDescent="0.35">
      <c r="A1629" s="45" t="s">
        <v>244</v>
      </c>
      <c r="B1629" s="45" t="s">
        <v>8</v>
      </c>
      <c r="C1629" s="45" t="s">
        <v>26</v>
      </c>
      <c r="D1629" s="45">
        <v>951</v>
      </c>
      <c r="E1629" s="45">
        <v>5.9148019199999997E-3</v>
      </c>
      <c r="F1629" s="45">
        <v>5.8585967999999998E-4</v>
      </c>
      <c r="G1629" s="45">
        <v>1.2229205600000001E-3</v>
      </c>
      <c r="H1629" s="45">
        <v>4.1060212099999997E-3</v>
      </c>
    </row>
    <row r="1630" spans="1:8" x14ac:dyDescent="0.35">
      <c r="A1630" s="45" t="s">
        <v>244</v>
      </c>
      <c r="B1630" s="45" t="s">
        <v>10</v>
      </c>
      <c r="C1630" s="45" t="s">
        <v>26</v>
      </c>
      <c r="D1630" s="45">
        <v>278</v>
      </c>
      <c r="E1630" s="45">
        <v>5.2466357799999998E-3</v>
      </c>
      <c r="F1630" s="45">
        <v>4.8494514000000001E-4</v>
      </c>
      <c r="G1630" s="45">
        <v>9.7134768999999996E-4</v>
      </c>
      <c r="H1630" s="45">
        <v>3.7903425100000001E-3</v>
      </c>
    </row>
    <row r="1631" spans="1:8" x14ac:dyDescent="0.35">
      <c r="A1631" s="45" t="s">
        <v>244</v>
      </c>
      <c r="B1631" s="45" t="s">
        <v>11</v>
      </c>
      <c r="C1631" s="45" t="s">
        <v>26</v>
      </c>
      <c r="D1631" s="45">
        <v>204</v>
      </c>
      <c r="E1631" s="45">
        <v>5.6952952500000003E-3</v>
      </c>
      <c r="F1631" s="45">
        <v>6.2210626999999999E-4</v>
      </c>
      <c r="G1631" s="45">
        <v>1.11774892E-3</v>
      </c>
      <c r="H1631" s="45">
        <v>3.9554396E-3</v>
      </c>
    </row>
    <row r="1632" spans="1:8" x14ac:dyDescent="0.35">
      <c r="A1632" s="45" t="s">
        <v>244</v>
      </c>
      <c r="B1632" s="45" t="s">
        <v>12</v>
      </c>
      <c r="C1632" s="45" t="s">
        <v>26</v>
      </c>
      <c r="D1632" s="45">
        <v>99</v>
      </c>
      <c r="E1632" s="45">
        <v>7.2327438799999998E-3</v>
      </c>
      <c r="F1632" s="45">
        <v>7.9638956999999999E-4</v>
      </c>
      <c r="G1632" s="45">
        <v>1.3243544200000001E-3</v>
      </c>
      <c r="H1632" s="45">
        <v>5.1119994199999999E-3</v>
      </c>
    </row>
    <row r="1633" spans="1:8" x14ac:dyDescent="0.35">
      <c r="A1633" s="45" t="s">
        <v>244</v>
      </c>
      <c r="B1633" s="45" t="s">
        <v>13</v>
      </c>
      <c r="C1633" s="45" t="s">
        <v>26</v>
      </c>
      <c r="D1633" s="45">
        <v>370</v>
      </c>
      <c r="E1633" s="45">
        <v>6.1852162200000003E-3</v>
      </c>
      <c r="F1633" s="45">
        <v>5.8536636999999996E-4</v>
      </c>
      <c r="G1633" s="45">
        <v>1.4427862900000001E-3</v>
      </c>
      <c r="H1633" s="45">
        <v>4.1570630699999996E-3</v>
      </c>
    </row>
    <row r="1634" spans="1:8" x14ac:dyDescent="0.35">
      <c r="A1634" s="45" t="s">
        <v>244</v>
      </c>
      <c r="B1634" s="45" t="s">
        <v>8</v>
      </c>
      <c r="C1634" s="45" t="s">
        <v>27</v>
      </c>
      <c r="D1634" s="45">
        <v>1072</v>
      </c>
      <c r="E1634" s="45">
        <v>5.7647631800000002E-3</v>
      </c>
      <c r="F1634" s="45">
        <v>4.6843664999999998E-4</v>
      </c>
      <c r="G1634" s="45">
        <v>1.5117660100000001E-3</v>
      </c>
      <c r="H1634" s="45">
        <v>3.7845600300000001E-3</v>
      </c>
    </row>
    <row r="1635" spans="1:8" x14ac:dyDescent="0.35">
      <c r="A1635" s="45" t="s">
        <v>244</v>
      </c>
      <c r="B1635" s="45" t="s">
        <v>10</v>
      </c>
      <c r="C1635" s="45" t="s">
        <v>27</v>
      </c>
      <c r="D1635" s="45">
        <v>544</v>
      </c>
      <c r="E1635" s="45">
        <v>5.3101594100000002E-3</v>
      </c>
      <c r="F1635" s="45">
        <v>3.9866704000000001E-4</v>
      </c>
      <c r="G1635" s="45">
        <v>1.3623576199999999E-3</v>
      </c>
      <c r="H1635" s="45">
        <v>3.5491342600000001E-3</v>
      </c>
    </row>
    <row r="1636" spans="1:8" x14ac:dyDescent="0.35">
      <c r="A1636" s="45" t="s">
        <v>244</v>
      </c>
      <c r="B1636" s="45" t="s">
        <v>11</v>
      </c>
      <c r="C1636" s="45" t="s">
        <v>27</v>
      </c>
      <c r="D1636" s="45">
        <v>229</v>
      </c>
      <c r="E1636" s="45">
        <v>5.5983642299999997E-3</v>
      </c>
      <c r="F1636" s="45">
        <v>4.9318669999999997E-4</v>
      </c>
      <c r="G1636" s="45">
        <v>1.55375603E-3</v>
      </c>
      <c r="H1636" s="45">
        <v>3.55142099E-3</v>
      </c>
    </row>
    <row r="1637" spans="1:8" x14ac:dyDescent="0.35">
      <c r="A1637" s="45" t="s">
        <v>244</v>
      </c>
      <c r="B1637" s="45" t="s">
        <v>12</v>
      </c>
      <c r="C1637" s="45" t="s">
        <v>27</v>
      </c>
      <c r="D1637" s="45">
        <v>89</v>
      </c>
      <c r="E1637" s="45">
        <v>7.0292340800000002E-3</v>
      </c>
      <c r="F1637" s="45">
        <v>8.1174549999999995E-4</v>
      </c>
      <c r="G1637" s="45">
        <v>1.89359632E-3</v>
      </c>
      <c r="H1637" s="45">
        <v>4.3238917700000002E-3</v>
      </c>
    </row>
    <row r="1638" spans="1:8" x14ac:dyDescent="0.35">
      <c r="A1638" s="45" t="s">
        <v>244</v>
      </c>
      <c r="B1638" s="45" t="s">
        <v>13</v>
      </c>
      <c r="C1638" s="45" t="s">
        <v>27</v>
      </c>
      <c r="D1638" s="45">
        <v>210</v>
      </c>
      <c r="E1638" s="45">
        <v>6.5879627099999999E-3</v>
      </c>
      <c r="F1638" s="45">
        <v>4.7668625999999997E-4</v>
      </c>
      <c r="G1638" s="45">
        <v>1.6911924599999999E-3</v>
      </c>
      <c r="H1638" s="45">
        <v>4.4200835500000004E-3</v>
      </c>
    </row>
    <row r="1639" spans="1:8" x14ac:dyDescent="0.35">
      <c r="A1639" s="45" t="s">
        <v>244</v>
      </c>
      <c r="B1639" s="45" t="s">
        <v>8</v>
      </c>
      <c r="C1639" s="45" t="s">
        <v>28</v>
      </c>
      <c r="D1639" s="45">
        <v>2119</v>
      </c>
      <c r="E1639" s="45">
        <v>6.6542020400000004E-3</v>
      </c>
      <c r="F1639" s="45">
        <v>9.0963239999999998E-4</v>
      </c>
      <c r="G1639" s="45">
        <v>1.6759409800000001E-3</v>
      </c>
      <c r="H1639" s="45">
        <v>4.0686281799999996E-3</v>
      </c>
    </row>
    <row r="1640" spans="1:8" x14ac:dyDescent="0.35">
      <c r="A1640" s="45" t="s">
        <v>244</v>
      </c>
      <c r="B1640" s="45" t="s">
        <v>10</v>
      </c>
      <c r="C1640" s="45" t="s">
        <v>28</v>
      </c>
      <c r="D1640" s="45">
        <v>865</v>
      </c>
      <c r="E1640" s="45">
        <v>6.0957768999999997E-3</v>
      </c>
      <c r="F1640" s="45">
        <v>7.5483009000000003E-4</v>
      </c>
      <c r="G1640" s="45">
        <v>1.5081751999999999E-3</v>
      </c>
      <c r="H1640" s="45">
        <v>3.83277111E-3</v>
      </c>
    </row>
    <row r="1641" spans="1:8" x14ac:dyDescent="0.35">
      <c r="A1641" s="45" t="s">
        <v>244</v>
      </c>
      <c r="B1641" s="45" t="s">
        <v>11</v>
      </c>
      <c r="C1641" s="45" t="s">
        <v>28</v>
      </c>
      <c r="D1641" s="45">
        <v>432</v>
      </c>
      <c r="E1641" s="45">
        <v>6.1180767399999997E-3</v>
      </c>
      <c r="F1641" s="45">
        <v>8.5816913000000001E-4</v>
      </c>
      <c r="G1641" s="45">
        <v>1.62010221E-3</v>
      </c>
      <c r="H1641" s="45">
        <v>3.6398049400000001E-3</v>
      </c>
    </row>
    <row r="1642" spans="1:8" x14ac:dyDescent="0.35">
      <c r="A1642" s="45" t="s">
        <v>244</v>
      </c>
      <c r="B1642" s="45" t="s">
        <v>12</v>
      </c>
      <c r="C1642" s="45" t="s">
        <v>28</v>
      </c>
      <c r="D1642" s="45">
        <v>235</v>
      </c>
      <c r="E1642" s="45">
        <v>7.6293338600000003E-3</v>
      </c>
      <c r="F1642" s="45">
        <v>1.0704292300000001E-3</v>
      </c>
      <c r="G1642" s="45">
        <v>1.8724386600000001E-3</v>
      </c>
      <c r="H1642" s="45">
        <v>4.6864654999999996E-3</v>
      </c>
    </row>
    <row r="1643" spans="1:8" x14ac:dyDescent="0.35">
      <c r="A1643" s="45" t="s">
        <v>244</v>
      </c>
      <c r="B1643" s="45" t="s">
        <v>13</v>
      </c>
      <c r="C1643" s="45" t="s">
        <v>28</v>
      </c>
      <c r="D1643" s="45">
        <v>587</v>
      </c>
      <c r="E1643" s="45">
        <v>7.4812683099999997E-3</v>
      </c>
      <c r="F1643" s="45">
        <v>1.11124888E-3</v>
      </c>
      <c r="G1643" s="45">
        <v>1.88558797E-3</v>
      </c>
      <c r="H1643" s="45">
        <v>4.4844309499999999E-3</v>
      </c>
    </row>
    <row r="1644" spans="1:8" x14ac:dyDescent="0.35">
      <c r="A1644" s="45" t="s">
        <v>244</v>
      </c>
      <c r="B1644" s="45" t="s">
        <v>8</v>
      </c>
      <c r="C1644" s="45" t="s">
        <v>29</v>
      </c>
      <c r="D1644" s="45">
        <v>697</v>
      </c>
      <c r="E1644" s="45">
        <v>7.4262046599999996E-3</v>
      </c>
      <c r="F1644" s="45">
        <v>1.20177722E-3</v>
      </c>
      <c r="G1644" s="45">
        <v>1.7649215199999999E-3</v>
      </c>
      <c r="H1644" s="45">
        <v>4.4595054599999998E-3</v>
      </c>
    </row>
    <row r="1645" spans="1:8" x14ac:dyDescent="0.35">
      <c r="A1645" s="45" t="s">
        <v>244</v>
      </c>
      <c r="B1645" s="45" t="s">
        <v>10</v>
      </c>
      <c r="C1645" s="45" t="s">
        <v>29</v>
      </c>
      <c r="D1645" s="45">
        <v>287</v>
      </c>
      <c r="E1645" s="45">
        <v>6.8018451700000001E-3</v>
      </c>
      <c r="F1645" s="45">
        <v>1.0694119299999999E-3</v>
      </c>
      <c r="G1645" s="45">
        <v>1.6159744099999999E-3</v>
      </c>
      <c r="H1645" s="45">
        <v>4.1164583400000003E-3</v>
      </c>
    </row>
    <row r="1646" spans="1:8" x14ac:dyDescent="0.35">
      <c r="A1646" s="45" t="s">
        <v>244</v>
      </c>
      <c r="B1646" s="45" t="s">
        <v>11</v>
      </c>
      <c r="C1646" s="45" t="s">
        <v>29</v>
      </c>
      <c r="D1646" s="45">
        <v>149</v>
      </c>
      <c r="E1646" s="45">
        <v>6.7469081499999996E-3</v>
      </c>
      <c r="F1646" s="45">
        <v>1.00375941E-3</v>
      </c>
      <c r="G1646" s="45">
        <v>1.6463146899999999E-3</v>
      </c>
      <c r="H1646" s="45">
        <v>4.0968335999999996E-3</v>
      </c>
    </row>
    <row r="1647" spans="1:8" x14ac:dyDescent="0.35">
      <c r="A1647" s="45" t="s">
        <v>244</v>
      </c>
      <c r="B1647" s="45" t="s">
        <v>12</v>
      </c>
      <c r="C1647" s="45" t="s">
        <v>29</v>
      </c>
      <c r="D1647" s="45">
        <v>64</v>
      </c>
      <c r="E1647" s="45">
        <v>9.3708403400000004E-3</v>
      </c>
      <c r="F1647" s="45">
        <v>1.84009671E-3</v>
      </c>
      <c r="G1647" s="45">
        <v>2.1979888E-3</v>
      </c>
      <c r="H1647" s="45">
        <v>5.3327544400000003E-3</v>
      </c>
    </row>
    <row r="1648" spans="1:8" x14ac:dyDescent="0.35">
      <c r="A1648" s="45" t="s">
        <v>244</v>
      </c>
      <c r="B1648" s="45" t="s">
        <v>13</v>
      </c>
      <c r="C1648" s="45" t="s">
        <v>29</v>
      </c>
      <c r="D1648" s="45">
        <v>197</v>
      </c>
      <c r="E1648" s="45">
        <v>8.2178273600000008E-3</v>
      </c>
      <c r="F1648" s="45">
        <v>1.33701094E-3</v>
      </c>
      <c r="G1648" s="45">
        <v>1.9309313300000001E-3</v>
      </c>
      <c r="H1648" s="45">
        <v>4.94988461E-3</v>
      </c>
    </row>
    <row r="1649" spans="1:8" x14ac:dyDescent="0.35">
      <c r="A1649" s="45" t="s">
        <v>244</v>
      </c>
      <c r="B1649" s="45" t="s">
        <v>8</v>
      </c>
      <c r="C1649" s="45" t="s">
        <v>30</v>
      </c>
      <c r="D1649" s="45">
        <v>10051</v>
      </c>
      <c r="E1649" s="45">
        <v>4.6013672800000001E-3</v>
      </c>
      <c r="F1649" s="45">
        <v>9.5708391000000001E-4</v>
      </c>
      <c r="G1649" s="45">
        <v>7.1648573000000001E-4</v>
      </c>
      <c r="H1649" s="45">
        <v>2.92779716E-3</v>
      </c>
    </row>
    <row r="1650" spans="1:8" x14ac:dyDescent="0.35">
      <c r="A1650" s="45" t="s">
        <v>244</v>
      </c>
      <c r="B1650" s="45" t="s">
        <v>10</v>
      </c>
      <c r="C1650" s="45" t="s">
        <v>30</v>
      </c>
      <c r="D1650" s="45">
        <v>5547</v>
      </c>
      <c r="E1650" s="45">
        <v>4.4104105399999996E-3</v>
      </c>
      <c r="F1650" s="45">
        <v>8.8594954000000004E-4</v>
      </c>
      <c r="G1650" s="45">
        <v>6.800679E-4</v>
      </c>
      <c r="H1650" s="45">
        <v>2.84439262E-3</v>
      </c>
    </row>
    <row r="1651" spans="1:8" x14ac:dyDescent="0.35">
      <c r="A1651" s="45" t="s">
        <v>244</v>
      </c>
      <c r="B1651" s="45" t="s">
        <v>11</v>
      </c>
      <c r="C1651" s="45" t="s">
        <v>30</v>
      </c>
      <c r="D1651" s="45">
        <v>2376</v>
      </c>
      <c r="E1651" s="45">
        <v>4.4928010300000001E-3</v>
      </c>
      <c r="F1651" s="45">
        <v>1.0269114399999999E-3</v>
      </c>
      <c r="G1651" s="45">
        <v>6.8706427000000004E-4</v>
      </c>
      <c r="H1651" s="45">
        <v>2.7788248600000001E-3</v>
      </c>
    </row>
    <row r="1652" spans="1:8" x14ac:dyDescent="0.35">
      <c r="A1652" s="45" t="s">
        <v>244</v>
      </c>
      <c r="B1652" s="45" t="s">
        <v>12</v>
      </c>
      <c r="C1652" s="45" t="s">
        <v>30</v>
      </c>
      <c r="D1652" s="45">
        <v>513</v>
      </c>
      <c r="E1652" s="45">
        <v>5.40125689E-3</v>
      </c>
      <c r="F1652" s="45">
        <v>1.30796036E-3</v>
      </c>
      <c r="G1652" s="45">
        <v>7.4556866999999998E-4</v>
      </c>
      <c r="H1652" s="45">
        <v>3.3477273699999998E-3</v>
      </c>
    </row>
    <row r="1653" spans="1:8" x14ac:dyDescent="0.35">
      <c r="A1653" s="45" t="s">
        <v>244</v>
      </c>
      <c r="B1653" s="45" t="s">
        <v>13</v>
      </c>
      <c r="C1653" s="45" t="s">
        <v>30</v>
      </c>
      <c r="D1653" s="45">
        <v>1615</v>
      </c>
      <c r="E1653" s="45">
        <v>5.1628824499999997E-3</v>
      </c>
      <c r="F1653" s="45">
        <v>9.8722169999999995E-4</v>
      </c>
      <c r="G1653" s="45">
        <v>8.7561609000000003E-4</v>
      </c>
      <c r="H1653" s="45">
        <v>3.30004418E-3</v>
      </c>
    </row>
    <row r="1654" spans="1:8" x14ac:dyDescent="0.35">
      <c r="A1654" s="45" t="s">
        <v>244</v>
      </c>
      <c r="B1654" s="45" t="s">
        <v>8</v>
      </c>
      <c r="C1654" s="45" t="s">
        <v>31</v>
      </c>
      <c r="D1654" s="45">
        <v>4397</v>
      </c>
      <c r="E1654" s="45">
        <v>4.9144721699999998E-3</v>
      </c>
      <c r="F1654" s="45">
        <v>1.11246912E-3</v>
      </c>
      <c r="G1654" s="45">
        <v>5.3388914000000005E-4</v>
      </c>
      <c r="H1654" s="45">
        <v>3.26811344E-3</v>
      </c>
    </row>
    <row r="1655" spans="1:8" x14ac:dyDescent="0.35">
      <c r="A1655" s="45" t="s">
        <v>244</v>
      </c>
      <c r="B1655" s="45" t="s">
        <v>10</v>
      </c>
      <c r="C1655" s="45" t="s">
        <v>31</v>
      </c>
      <c r="D1655" s="45">
        <v>2221</v>
      </c>
      <c r="E1655" s="45">
        <v>4.6440748399999999E-3</v>
      </c>
      <c r="F1655" s="45">
        <v>1.0435685100000001E-3</v>
      </c>
      <c r="G1655" s="45">
        <v>4.9018083000000004E-4</v>
      </c>
      <c r="H1655" s="45">
        <v>3.11032503E-3</v>
      </c>
    </row>
    <row r="1656" spans="1:8" x14ac:dyDescent="0.35">
      <c r="A1656" s="45" t="s">
        <v>244</v>
      </c>
      <c r="B1656" s="45" t="s">
        <v>11</v>
      </c>
      <c r="C1656" s="45" t="s">
        <v>31</v>
      </c>
      <c r="D1656" s="45">
        <v>965</v>
      </c>
      <c r="E1656" s="45">
        <v>4.9000309400000002E-3</v>
      </c>
      <c r="F1656" s="45">
        <v>1.20769742E-3</v>
      </c>
      <c r="G1656" s="45">
        <v>5.0489325000000005E-4</v>
      </c>
      <c r="H1656" s="45">
        <v>3.1874398000000001E-3</v>
      </c>
    </row>
    <row r="1657" spans="1:8" x14ac:dyDescent="0.35">
      <c r="A1657" s="45" t="s">
        <v>244</v>
      </c>
      <c r="B1657" s="45" t="s">
        <v>12</v>
      </c>
      <c r="C1657" s="45" t="s">
        <v>31</v>
      </c>
      <c r="D1657" s="45">
        <v>235</v>
      </c>
      <c r="E1657" s="45">
        <v>6.0931340999999997E-3</v>
      </c>
      <c r="F1657" s="45">
        <v>1.4821707600000001E-3</v>
      </c>
      <c r="G1657" s="45">
        <v>6.3898714000000002E-4</v>
      </c>
      <c r="H1657" s="45">
        <v>3.9719757399999996E-3</v>
      </c>
    </row>
    <row r="1658" spans="1:8" x14ac:dyDescent="0.35">
      <c r="A1658" s="45" t="s">
        <v>244</v>
      </c>
      <c r="B1658" s="45" t="s">
        <v>13</v>
      </c>
      <c r="C1658" s="45" t="s">
        <v>31</v>
      </c>
      <c r="D1658" s="45">
        <v>976</v>
      </c>
      <c r="E1658" s="45">
        <v>5.2602741200000001E-3</v>
      </c>
      <c r="F1658" s="45">
        <v>1.0860890599999999E-3</v>
      </c>
      <c r="G1658" s="45">
        <v>6.3671615E-4</v>
      </c>
      <c r="H1658" s="45">
        <v>3.5374684400000002E-3</v>
      </c>
    </row>
    <row r="1659" spans="1:8" x14ac:dyDescent="0.35">
      <c r="A1659" s="45" t="s">
        <v>244</v>
      </c>
      <c r="B1659" s="45" t="s">
        <v>8</v>
      </c>
      <c r="C1659" s="45" t="s">
        <v>159</v>
      </c>
      <c r="D1659" s="45">
        <v>2018</v>
      </c>
      <c r="E1659" s="45">
        <v>6.0865632800000003E-3</v>
      </c>
      <c r="F1659" s="45">
        <v>1.04252101E-3</v>
      </c>
      <c r="G1659" s="45">
        <v>1.1250422E-3</v>
      </c>
      <c r="H1659" s="45">
        <v>3.9189995999999996E-3</v>
      </c>
    </row>
    <row r="1660" spans="1:8" x14ac:dyDescent="0.35">
      <c r="A1660" s="45" t="s">
        <v>244</v>
      </c>
      <c r="B1660" s="45" t="s">
        <v>10</v>
      </c>
      <c r="C1660" s="45" t="s">
        <v>159</v>
      </c>
      <c r="D1660" s="45">
        <v>896</v>
      </c>
      <c r="E1660" s="45">
        <v>5.4874155300000003E-3</v>
      </c>
      <c r="F1660" s="45">
        <v>9.5116647E-4</v>
      </c>
      <c r="G1660" s="45">
        <v>1.0294206399999999E-3</v>
      </c>
      <c r="H1660" s="45">
        <v>3.5068279499999998E-3</v>
      </c>
    </row>
    <row r="1661" spans="1:8" x14ac:dyDescent="0.35">
      <c r="A1661" s="45" t="s">
        <v>244</v>
      </c>
      <c r="B1661" s="45" t="s">
        <v>11</v>
      </c>
      <c r="C1661" s="45" t="s">
        <v>159</v>
      </c>
      <c r="D1661" s="45">
        <v>395</v>
      </c>
      <c r="E1661" s="45">
        <v>5.8431784100000002E-3</v>
      </c>
      <c r="F1661" s="45">
        <v>1.07820534E-3</v>
      </c>
      <c r="G1661" s="45">
        <v>9.9745054E-4</v>
      </c>
      <c r="H1661" s="45">
        <v>3.7675220200000001E-3</v>
      </c>
    </row>
    <row r="1662" spans="1:8" x14ac:dyDescent="0.35">
      <c r="A1662" s="45" t="s">
        <v>244</v>
      </c>
      <c r="B1662" s="45" t="s">
        <v>12</v>
      </c>
      <c r="C1662" s="45" t="s">
        <v>159</v>
      </c>
      <c r="D1662" s="45">
        <v>239</v>
      </c>
      <c r="E1662" s="45">
        <v>8.1442737399999993E-3</v>
      </c>
      <c r="F1662" s="45">
        <v>1.40404632E-3</v>
      </c>
      <c r="G1662" s="45">
        <v>1.5100532199999999E-3</v>
      </c>
      <c r="H1662" s="45">
        <v>5.2301737100000001E-3</v>
      </c>
    </row>
    <row r="1663" spans="1:8" x14ac:dyDescent="0.35">
      <c r="A1663" s="45" t="s">
        <v>244</v>
      </c>
      <c r="B1663" s="45" t="s">
        <v>13</v>
      </c>
      <c r="C1663" s="45" t="s">
        <v>159</v>
      </c>
      <c r="D1663" s="45">
        <v>488</v>
      </c>
      <c r="E1663" s="45">
        <v>6.3758678199999997E-3</v>
      </c>
      <c r="F1663" s="45">
        <v>1.0043115899999999E-3</v>
      </c>
      <c r="G1663" s="45">
        <v>1.2153249700000001E-3</v>
      </c>
      <c r="H1663" s="45">
        <v>4.1562307999999997E-3</v>
      </c>
    </row>
    <row r="1664" spans="1:8" x14ac:dyDescent="0.35">
      <c r="A1664" s="45" t="s">
        <v>244</v>
      </c>
      <c r="B1664" s="45" t="s">
        <v>8</v>
      </c>
      <c r="C1664" s="45" t="s">
        <v>33</v>
      </c>
      <c r="D1664" s="45">
        <v>992</v>
      </c>
      <c r="E1664" s="45">
        <v>7.3120260599999999E-3</v>
      </c>
      <c r="F1664" s="45">
        <v>1.2446560799999999E-3</v>
      </c>
      <c r="G1664" s="45">
        <v>1.5567827299999999E-3</v>
      </c>
      <c r="H1664" s="45">
        <v>4.51058677E-3</v>
      </c>
    </row>
    <row r="1665" spans="1:8" x14ac:dyDescent="0.35">
      <c r="A1665" s="45" t="s">
        <v>244</v>
      </c>
      <c r="B1665" s="45" t="s">
        <v>10</v>
      </c>
      <c r="C1665" s="45" t="s">
        <v>33</v>
      </c>
      <c r="D1665" s="45">
        <v>371</v>
      </c>
      <c r="E1665" s="45">
        <v>6.5937279200000004E-3</v>
      </c>
      <c r="F1665" s="45">
        <v>1.10799117E-3</v>
      </c>
      <c r="G1665" s="45">
        <v>1.4623263199999999E-3</v>
      </c>
      <c r="H1665" s="45">
        <v>4.02340997E-3</v>
      </c>
    </row>
    <row r="1666" spans="1:8" x14ac:dyDescent="0.35">
      <c r="A1666" s="45" t="s">
        <v>244</v>
      </c>
      <c r="B1666" s="45" t="s">
        <v>11</v>
      </c>
      <c r="C1666" s="45" t="s">
        <v>33</v>
      </c>
      <c r="D1666" s="45">
        <v>234</v>
      </c>
      <c r="E1666" s="45">
        <v>7.0984684400000001E-3</v>
      </c>
      <c r="F1666" s="45">
        <v>1.2361009799999999E-3</v>
      </c>
      <c r="G1666" s="45">
        <v>1.5471171299999999E-3</v>
      </c>
      <c r="H1666" s="45">
        <v>4.3152498600000002E-3</v>
      </c>
    </row>
    <row r="1667" spans="1:8" x14ac:dyDescent="0.35">
      <c r="A1667" s="45" t="s">
        <v>244</v>
      </c>
      <c r="B1667" s="45" t="s">
        <v>12</v>
      </c>
      <c r="C1667" s="45" t="s">
        <v>33</v>
      </c>
      <c r="D1667" s="45">
        <v>104</v>
      </c>
      <c r="E1667" s="45">
        <v>8.3875309400000004E-3</v>
      </c>
      <c r="F1667" s="45">
        <v>1.51030516E-3</v>
      </c>
      <c r="G1667" s="45">
        <v>1.77250243E-3</v>
      </c>
      <c r="H1667" s="45">
        <v>5.1047228699999999E-3</v>
      </c>
    </row>
    <row r="1668" spans="1:8" x14ac:dyDescent="0.35">
      <c r="A1668" s="45" t="s">
        <v>244</v>
      </c>
      <c r="B1668" s="45" t="s">
        <v>13</v>
      </c>
      <c r="C1668" s="45" t="s">
        <v>33</v>
      </c>
      <c r="D1668" s="45">
        <v>283</v>
      </c>
      <c r="E1668" s="45">
        <v>8.0350246199999992E-3</v>
      </c>
      <c r="F1668" s="45">
        <v>1.33326765E-3</v>
      </c>
      <c r="G1668" s="45">
        <v>1.60932771E-3</v>
      </c>
      <c r="H1668" s="45">
        <v>5.0924287400000001E-3</v>
      </c>
    </row>
    <row r="1669" spans="1:8" x14ac:dyDescent="0.35">
      <c r="A1669" s="45" t="s">
        <v>244</v>
      </c>
      <c r="B1669" s="45" t="s">
        <v>8</v>
      </c>
      <c r="C1669" s="45" t="s">
        <v>34</v>
      </c>
      <c r="D1669" s="45">
        <v>1233</v>
      </c>
      <c r="E1669" s="45">
        <v>6.1013390900000004E-3</v>
      </c>
      <c r="F1669" s="45">
        <v>8.9521166999999996E-4</v>
      </c>
      <c r="G1669" s="45">
        <v>1.0092815500000001E-3</v>
      </c>
      <c r="H1669" s="45">
        <v>4.1968453899999996E-3</v>
      </c>
    </row>
    <row r="1670" spans="1:8" x14ac:dyDescent="0.35">
      <c r="A1670" s="45" t="s">
        <v>244</v>
      </c>
      <c r="B1670" s="45" t="s">
        <v>10</v>
      </c>
      <c r="C1670" s="45" t="s">
        <v>34</v>
      </c>
      <c r="D1670" s="45">
        <v>474</v>
      </c>
      <c r="E1670" s="45">
        <v>5.5790209100000003E-3</v>
      </c>
      <c r="F1670" s="45">
        <v>7.4110677999999998E-4</v>
      </c>
      <c r="G1670" s="45">
        <v>9.5769335000000003E-4</v>
      </c>
      <c r="H1670" s="45">
        <v>3.8802203099999998E-3</v>
      </c>
    </row>
    <row r="1671" spans="1:8" x14ac:dyDescent="0.35">
      <c r="A1671" s="45" t="s">
        <v>244</v>
      </c>
      <c r="B1671" s="45" t="s">
        <v>11</v>
      </c>
      <c r="C1671" s="45" t="s">
        <v>34</v>
      </c>
      <c r="D1671" s="45">
        <v>232</v>
      </c>
      <c r="E1671" s="45">
        <v>5.4440052000000001E-3</v>
      </c>
      <c r="F1671" s="45">
        <v>8.6685799000000001E-4</v>
      </c>
      <c r="G1671" s="45">
        <v>9.4149081000000003E-4</v>
      </c>
      <c r="H1671" s="45">
        <v>3.6356558900000001E-3</v>
      </c>
    </row>
    <row r="1672" spans="1:8" x14ac:dyDescent="0.35">
      <c r="A1672" s="45" t="s">
        <v>244</v>
      </c>
      <c r="B1672" s="45" t="s">
        <v>12</v>
      </c>
      <c r="C1672" s="45" t="s">
        <v>34</v>
      </c>
      <c r="D1672" s="45">
        <v>224</v>
      </c>
      <c r="E1672" s="45">
        <v>7.4198079500000002E-3</v>
      </c>
      <c r="F1672" s="45">
        <v>1.2280399899999999E-3</v>
      </c>
      <c r="G1672" s="45">
        <v>1.08475918E-3</v>
      </c>
      <c r="H1672" s="45">
        <v>5.1070082900000003E-3</v>
      </c>
    </row>
    <row r="1673" spans="1:8" x14ac:dyDescent="0.35">
      <c r="A1673" s="45" t="s">
        <v>244</v>
      </c>
      <c r="B1673" s="45" t="s">
        <v>13</v>
      </c>
      <c r="C1673" s="45" t="s">
        <v>34</v>
      </c>
      <c r="D1673" s="45">
        <v>303</v>
      </c>
      <c r="E1673" s="45">
        <v>6.44702639E-3</v>
      </c>
      <c r="F1673" s="45">
        <v>9.1194511000000005E-4</v>
      </c>
      <c r="G1673" s="45">
        <v>1.086091E-3</v>
      </c>
      <c r="H1673" s="45">
        <v>4.4489898199999997E-3</v>
      </c>
    </row>
    <row r="1674" spans="1:8" x14ac:dyDescent="0.35">
      <c r="A1674" s="45" t="s">
        <v>244</v>
      </c>
      <c r="B1674" s="45" t="s">
        <v>8</v>
      </c>
      <c r="C1674" s="45" t="s">
        <v>35</v>
      </c>
      <c r="D1674" s="45">
        <v>1210</v>
      </c>
      <c r="E1674" s="45">
        <v>5.6163718099999996E-3</v>
      </c>
      <c r="F1674" s="45">
        <v>7.7097657000000004E-4</v>
      </c>
      <c r="G1674" s="45">
        <v>1.0300540899999999E-3</v>
      </c>
      <c r="H1674" s="45">
        <v>3.8153406699999999E-3</v>
      </c>
    </row>
    <row r="1675" spans="1:8" x14ac:dyDescent="0.35">
      <c r="A1675" s="45" t="s">
        <v>244</v>
      </c>
      <c r="B1675" s="45" t="s">
        <v>10</v>
      </c>
      <c r="C1675" s="45" t="s">
        <v>35</v>
      </c>
      <c r="D1675" s="45">
        <v>453</v>
      </c>
      <c r="E1675" s="45">
        <v>4.8570484400000001E-3</v>
      </c>
      <c r="F1675" s="45">
        <v>6.3946095999999997E-4</v>
      </c>
      <c r="G1675" s="45">
        <v>8.7342077000000004E-4</v>
      </c>
      <c r="H1675" s="45">
        <v>3.3441662299999999E-3</v>
      </c>
    </row>
    <row r="1676" spans="1:8" x14ac:dyDescent="0.35">
      <c r="A1676" s="45" t="s">
        <v>244</v>
      </c>
      <c r="B1676" s="45" t="s">
        <v>11</v>
      </c>
      <c r="C1676" s="45" t="s">
        <v>35</v>
      </c>
      <c r="D1676" s="45">
        <v>342</v>
      </c>
      <c r="E1676" s="45">
        <v>5.4701034399999996E-3</v>
      </c>
      <c r="F1676" s="45">
        <v>7.4618912000000003E-4</v>
      </c>
      <c r="G1676" s="45">
        <v>1.0085348E-3</v>
      </c>
      <c r="H1676" s="45">
        <v>3.7153790600000002E-3</v>
      </c>
    </row>
    <row r="1677" spans="1:8" x14ac:dyDescent="0.35">
      <c r="A1677" s="45" t="s">
        <v>244</v>
      </c>
      <c r="B1677" s="45" t="s">
        <v>12</v>
      </c>
      <c r="C1677" s="45" t="s">
        <v>35</v>
      </c>
      <c r="D1677" s="45">
        <v>120</v>
      </c>
      <c r="E1677" s="45">
        <v>7.2842397400000002E-3</v>
      </c>
      <c r="F1677" s="45">
        <v>1.21190176E-3</v>
      </c>
      <c r="G1677" s="45">
        <v>1.32021582E-3</v>
      </c>
      <c r="H1677" s="45">
        <v>4.7521216699999997E-3</v>
      </c>
    </row>
    <row r="1678" spans="1:8" x14ac:dyDescent="0.35">
      <c r="A1678" s="45" t="s">
        <v>244</v>
      </c>
      <c r="B1678" s="45" t="s">
        <v>13</v>
      </c>
      <c r="C1678" s="45" t="s">
        <v>35</v>
      </c>
      <c r="D1678" s="45">
        <v>295</v>
      </c>
      <c r="E1678" s="45">
        <v>6.2735010199999998E-3</v>
      </c>
      <c r="F1678" s="45">
        <v>8.2230829000000004E-4</v>
      </c>
      <c r="G1678" s="45">
        <v>1.17749505E-3</v>
      </c>
      <c r="H1678" s="45">
        <v>4.2736971800000001E-3</v>
      </c>
    </row>
    <row r="1679" spans="1:8" x14ac:dyDescent="0.35">
      <c r="A1679" s="45" t="s">
        <v>244</v>
      </c>
      <c r="B1679" s="45" t="s">
        <v>8</v>
      </c>
      <c r="C1679" s="45" t="s">
        <v>57</v>
      </c>
      <c r="D1679" s="45">
        <v>5</v>
      </c>
      <c r="E1679" s="45">
        <v>6.5879627699999997E-3</v>
      </c>
      <c r="F1679" s="45">
        <v>2.5393515200000001E-3</v>
      </c>
      <c r="G1679" s="45">
        <v>2.9930554100000002E-3</v>
      </c>
      <c r="H1679" s="45">
        <v>1.0555552699999999E-3</v>
      </c>
    </row>
    <row r="1680" spans="1:8" x14ac:dyDescent="0.35">
      <c r="A1680" s="45" t="s">
        <v>244</v>
      </c>
      <c r="B1680" s="45" t="s">
        <v>11</v>
      </c>
      <c r="C1680" s="45" t="s">
        <v>57</v>
      </c>
      <c r="D1680" s="45">
        <v>4</v>
      </c>
      <c r="E1680" s="45">
        <v>6.70717569E-3</v>
      </c>
      <c r="F1680" s="45">
        <v>2.7835643999999998E-3</v>
      </c>
      <c r="G1680" s="45">
        <v>3.2233795099999999E-3</v>
      </c>
      <c r="H1680" s="45">
        <v>7.0023123999999996E-4</v>
      </c>
    </row>
    <row r="1681" spans="1:8" x14ac:dyDescent="0.35">
      <c r="A1681" s="45" t="s">
        <v>244</v>
      </c>
      <c r="B1681" s="45" t="s">
        <v>12</v>
      </c>
      <c r="C1681" s="45" t="s">
        <v>57</v>
      </c>
      <c r="D1681" s="45">
        <v>1</v>
      </c>
      <c r="E1681" s="45">
        <v>6.1111111100000002E-3</v>
      </c>
      <c r="F1681" s="45">
        <v>1.5625000000000001E-3</v>
      </c>
      <c r="G1681" s="45">
        <v>2.0717590200000002E-3</v>
      </c>
      <c r="H1681" s="45">
        <v>2.4768513800000002E-3</v>
      </c>
    </row>
    <row r="1682" spans="1:8" x14ac:dyDescent="0.35">
      <c r="A1682" s="45" t="s">
        <v>244</v>
      </c>
      <c r="B1682" s="45" t="s">
        <v>8</v>
      </c>
      <c r="C1682" s="45" t="s">
        <v>36</v>
      </c>
      <c r="D1682" s="45">
        <v>1874</v>
      </c>
      <c r="E1682" s="45">
        <v>6.4072811800000001E-3</v>
      </c>
      <c r="F1682" s="45">
        <v>9.4660337999999996E-4</v>
      </c>
      <c r="G1682" s="45">
        <v>1.12605711E-3</v>
      </c>
      <c r="H1682" s="45">
        <v>4.3346202E-3</v>
      </c>
    </row>
    <row r="1683" spans="1:8" x14ac:dyDescent="0.35">
      <c r="A1683" s="45" t="s">
        <v>244</v>
      </c>
      <c r="B1683" s="45" t="s">
        <v>10</v>
      </c>
      <c r="C1683" s="45" t="s">
        <v>36</v>
      </c>
      <c r="D1683" s="45">
        <v>615</v>
      </c>
      <c r="E1683" s="45">
        <v>5.7628159399999998E-3</v>
      </c>
      <c r="F1683" s="45">
        <v>7.8003589999999998E-4</v>
      </c>
      <c r="G1683" s="45">
        <v>1.0594133400000001E-3</v>
      </c>
      <c r="H1683" s="45">
        <v>3.9233662300000001E-3</v>
      </c>
    </row>
    <row r="1684" spans="1:8" x14ac:dyDescent="0.35">
      <c r="A1684" s="45" t="s">
        <v>244</v>
      </c>
      <c r="B1684" s="45" t="s">
        <v>11</v>
      </c>
      <c r="C1684" s="45" t="s">
        <v>36</v>
      </c>
      <c r="D1684" s="45">
        <v>406</v>
      </c>
      <c r="E1684" s="45">
        <v>6.1089728100000001E-3</v>
      </c>
      <c r="F1684" s="45">
        <v>9.0702516000000001E-4</v>
      </c>
      <c r="G1684" s="45">
        <v>1.0113343700000001E-3</v>
      </c>
      <c r="H1684" s="45">
        <v>4.1906127800000002E-3</v>
      </c>
    </row>
    <row r="1685" spans="1:8" x14ac:dyDescent="0.35">
      <c r="A1685" s="45" t="s">
        <v>244</v>
      </c>
      <c r="B1685" s="45" t="s">
        <v>12</v>
      </c>
      <c r="C1685" s="45" t="s">
        <v>36</v>
      </c>
      <c r="D1685" s="45">
        <v>198</v>
      </c>
      <c r="E1685" s="45">
        <v>7.3341631699999996E-3</v>
      </c>
      <c r="F1685" s="45">
        <v>1.1638956500000001E-3</v>
      </c>
      <c r="G1685" s="45">
        <v>1.19090182E-3</v>
      </c>
      <c r="H1685" s="45">
        <v>4.9793651799999996E-3</v>
      </c>
    </row>
    <row r="1686" spans="1:8" x14ac:dyDescent="0.35">
      <c r="A1686" s="45" t="s">
        <v>244</v>
      </c>
      <c r="B1686" s="45" t="s">
        <v>13</v>
      </c>
      <c r="C1686" s="45" t="s">
        <v>36</v>
      </c>
      <c r="D1686" s="45">
        <v>655</v>
      </c>
      <c r="E1686" s="45">
        <v>6.91710819E-3</v>
      </c>
      <c r="F1686" s="45">
        <v>1.06184595E-3</v>
      </c>
      <c r="G1686" s="45">
        <v>1.2401397099999999E-3</v>
      </c>
      <c r="H1686" s="45">
        <v>4.61512204E-3</v>
      </c>
    </row>
    <row r="1687" spans="1:8" x14ac:dyDescent="0.35">
      <c r="A1687" s="45" t="s">
        <v>244</v>
      </c>
      <c r="B1687" s="45" t="s">
        <v>8</v>
      </c>
      <c r="C1687" s="45" t="s">
        <v>37</v>
      </c>
      <c r="D1687" s="45">
        <v>2065</v>
      </c>
      <c r="E1687" s="45">
        <v>5.5899580599999997E-3</v>
      </c>
      <c r="F1687" s="45">
        <v>1.0964821400000001E-3</v>
      </c>
      <c r="G1687" s="45">
        <v>9.4192201000000005E-4</v>
      </c>
      <c r="H1687" s="45">
        <v>3.5515534399999998E-3</v>
      </c>
    </row>
    <row r="1688" spans="1:8" x14ac:dyDescent="0.35">
      <c r="A1688" s="45" t="s">
        <v>244</v>
      </c>
      <c r="B1688" s="45" t="s">
        <v>10</v>
      </c>
      <c r="C1688" s="45" t="s">
        <v>37</v>
      </c>
      <c r="D1688" s="45">
        <v>995</v>
      </c>
      <c r="E1688" s="45">
        <v>5.0054087599999998E-3</v>
      </c>
      <c r="F1688" s="45">
        <v>9.5715823E-4</v>
      </c>
      <c r="G1688" s="45">
        <v>7.9815721999999996E-4</v>
      </c>
      <c r="H1688" s="45">
        <v>3.2500928200000002E-3</v>
      </c>
    </row>
    <row r="1689" spans="1:8" x14ac:dyDescent="0.35">
      <c r="A1689" s="45" t="s">
        <v>244</v>
      </c>
      <c r="B1689" s="45" t="s">
        <v>11</v>
      </c>
      <c r="C1689" s="45" t="s">
        <v>37</v>
      </c>
      <c r="D1689" s="45">
        <v>513</v>
      </c>
      <c r="E1689" s="45">
        <v>5.6441093999999997E-3</v>
      </c>
      <c r="F1689" s="45">
        <v>1.17550154E-3</v>
      </c>
      <c r="G1689" s="45">
        <v>8.8901500000000005E-4</v>
      </c>
      <c r="H1689" s="45">
        <v>3.5795923900000001E-3</v>
      </c>
    </row>
    <row r="1690" spans="1:8" x14ac:dyDescent="0.35">
      <c r="A1690" s="45" t="s">
        <v>244</v>
      </c>
      <c r="B1690" s="45" t="s">
        <v>12</v>
      </c>
      <c r="C1690" s="45" t="s">
        <v>37</v>
      </c>
      <c r="D1690" s="45">
        <v>115</v>
      </c>
      <c r="E1690" s="45">
        <v>6.5650158700000004E-3</v>
      </c>
      <c r="F1690" s="45">
        <v>1.5470005599999999E-3</v>
      </c>
      <c r="G1690" s="45">
        <v>1.2038041300000001E-3</v>
      </c>
      <c r="H1690" s="45">
        <v>3.8142107099999999E-3</v>
      </c>
    </row>
    <row r="1691" spans="1:8" x14ac:dyDescent="0.35">
      <c r="A1691" s="45" t="s">
        <v>244</v>
      </c>
      <c r="B1691" s="45" t="s">
        <v>13</v>
      </c>
      <c r="C1691" s="45" t="s">
        <v>37</v>
      </c>
      <c r="D1691" s="45">
        <v>442</v>
      </c>
      <c r="E1691" s="45">
        <v>6.5893138900000002E-3</v>
      </c>
      <c r="F1691" s="45">
        <v>1.2011896500000001E-3</v>
      </c>
      <c r="G1691" s="45">
        <v>1.2588243399999999E-3</v>
      </c>
      <c r="H1691" s="45">
        <v>4.1292994600000002E-3</v>
      </c>
    </row>
    <row r="1692" spans="1:8" x14ac:dyDescent="0.35">
      <c r="A1692" s="45" t="s">
        <v>244</v>
      </c>
      <c r="B1692" s="45" t="s">
        <v>8</v>
      </c>
      <c r="C1692" s="45" t="s">
        <v>38</v>
      </c>
      <c r="D1692" s="45">
        <v>1081</v>
      </c>
      <c r="E1692" s="45">
        <v>7.1142543899999997E-3</v>
      </c>
      <c r="F1692" s="45">
        <v>1.39419923E-3</v>
      </c>
      <c r="G1692" s="45">
        <v>1.55335613E-3</v>
      </c>
      <c r="H1692" s="45">
        <v>4.1666985500000003E-3</v>
      </c>
    </row>
    <row r="1693" spans="1:8" x14ac:dyDescent="0.35">
      <c r="A1693" s="45" t="s">
        <v>244</v>
      </c>
      <c r="B1693" s="45" t="s">
        <v>10</v>
      </c>
      <c r="C1693" s="45" t="s">
        <v>38</v>
      </c>
      <c r="D1693" s="45">
        <v>408</v>
      </c>
      <c r="E1693" s="45">
        <v>6.2735734300000002E-3</v>
      </c>
      <c r="F1693" s="45">
        <v>1.2105684600000001E-3</v>
      </c>
      <c r="G1693" s="45">
        <v>1.4012570200000001E-3</v>
      </c>
      <c r="H1693" s="45">
        <v>3.6617474399999999E-3</v>
      </c>
    </row>
    <row r="1694" spans="1:8" x14ac:dyDescent="0.35">
      <c r="A1694" s="45" t="s">
        <v>244</v>
      </c>
      <c r="B1694" s="45" t="s">
        <v>11</v>
      </c>
      <c r="C1694" s="45" t="s">
        <v>38</v>
      </c>
      <c r="D1694" s="45">
        <v>248</v>
      </c>
      <c r="E1694" s="45">
        <v>6.9374904000000003E-3</v>
      </c>
      <c r="F1694" s="45">
        <v>1.4154437E-3</v>
      </c>
      <c r="G1694" s="45">
        <v>1.5436452299999999E-3</v>
      </c>
      <c r="H1694" s="45">
        <v>3.9784010400000002E-3</v>
      </c>
    </row>
    <row r="1695" spans="1:8" x14ac:dyDescent="0.35">
      <c r="A1695" s="45" t="s">
        <v>244</v>
      </c>
      <c r="B1695" s="45" t="s">
        <v>12</v>
      </c>
      <c r="C1695" s="45" t="s">
        <v>38</v>
      </c>
      <c r="D1695" s="45">
        <v>89</v>
      </c>
      <c r="E1695" s="45">
        <v>7.9900122699999993E-3</v>
      </c>
      <c r="F1695" s="45">
        <v>1.5928004299999999E-3</v>
      </c>
      <c r="G1695" s="45">
        <v>1.69917789E-3</v>
      </c>
      <c r="H1695" s="45">
        <v>4.6980334699999998E-3</v>
      </c>
    </row>
    <row r="1696" spans="1:8" x14ac:dyDescent="0.35">
      <c r="A1696" s="45" t="s">
        <v>244</v>
      </c>
      <c r="B1696" s="45" t="s">
        <v>13</v>
      </c>
      <c r="C1696" s="45" t="s">
        <v>38</v>
      </c>
      <c r="D1696" s="45">
        <v>336</v>
      </c>
      <c r="E1696" s="45">
        <v>8.0335783399999999E-3</v>
      </c>
      <c r="F1696" s="45">
        <v>1.54889333E-3</v>
      </c>
      <c r="G1696" s="45">
        <v>1.7065900799999999E-3</v>
      </c>
      <c r="H1696" s="45">
        <v>4.77809446E-3</v>
      </c>
    </row>
    <row r="1697" spans="1:8" x14ac:dyDescent="0.35">
      <c r="A1697" s="45" t="s">
        <v>244</v>
      </c>
      <c r="B1697" s="45" t="s">
        <v>8</v>
      </c>
      <c r="C1697" s="45" t="s">
        <v>39</v>
      </c>
      <c r="D1697" s="45">
        <v>955</v>
      </c>
      <c r="E1697" s="45">
        <v>7.0003148699999997E-3</v>
      </c>
      <c r="F1697" s="45">
        <v>7.6022857000000005E-4</v>
      </c>
      <c r="G1697" s="45">
        <v>1.55293752E-3</v>
      </c>
      <c r="H1697" s="45">
        <v>4.6871482900000001E-3</v>
      </c>
    </row>
    <row r="1698" spans="1:8" x14ac:dyDescent="0.35">
      <c r="A1698" s="45" t="s">
        <v>244</v>
      </c>
      <c r="B1698" s="45" t="s">
        <v>10</v>
      </c>
      <c r="C1698" s="45" t="s">
        <v>39</v>
      </c>
      <c r="D1698" s="45">
        <v>375</v>
      </c>
      <c r="E1698" s="45">
        <v>6.2508639700000002E-3</v>
      </c>
      <c r="F1698" s="45">
        <v>6.9324049000000002E-4</v>
      </c>
      <c r="G1698" s="45">
        <v>1.38972199E-3</v>
      </c>
      <c r="H1698" s="45">
        <v>4.1679009899999999E-3</v>
      </c>
    </row>
    <row r="1699" spans="1:8" x14ac:dyDescent="0.35">
      <c r="A1699" s="45" t="s">
        <v>244</v>
      </c>
      <c r="B1699" s="45" t="s">
        <v>11</v>
      </c>
      <c r="C1699" s="45" t="s">
        <v>39</v>
      </c>
      <c r="D1699" s="45">
        <v>245</v>
      </c>
      <c r="E1699" s="45">
        <v>6.5306119999999999E-3</v>
      </c>
      <c r="F1699" s="45">
        <v>7.7659650000000001E-4</v>
      </c>
      <c r="G1699" s="45">
        <v>1.2829740600000001E-3</v>
      </c>
      <c r="H1699" s="45">
        <v>4.4710409499999996E-3</v>
      </c>
    </row>
    <row r="1700" spans="1:8" x14ac:dyDescent="0.35">
      <c r="A1700" s="45" t="s">
        <v>244</v>
      </c>
      <c r="B1700" s="45" t="s">
        <v>12</v>
      </c>
      <c r="C1700" s="45" t="s">
        <v>39</v>
      </c>
      <c r="D1700" s="45">
        <v>87</v>
      </c>
      <c r="E1700" s="45">
        <v>8.6447688400000007E-3</v>
      </c>
      <c r="F1700" s="45">
        <v>8.4011790999999998E-4</v>
      </c>
      <c r="G1700" s="45">
        <v>1.9537566899999999E-3</v>
      </c>
      <c r="H1700" s="45">
        <v>5.8508937399999999E-3</v>
      </c>
    </row>
    <row r="1701" spans="1:8" x14ac:dyDescent="0.35">
      <c r="A1701" s="45" t="s">
        <v>244</v>
      </c>
      <c r="B1701" s="45" t="s">
        <v>13</v>
      </c>
      <c r="C1701" s="45" t="s">
        <v>39</v>
      </c>
      <c r="D1701" s="45">
        <v>248</v>
      </c>
      <c r="E1701" s="45">
        <v>8.0206930899999994E-3</v>
      </c>
      <c r="F1701" s="45">
        <v>8.1732538000000004E-4</v>
      </c>
      <c r="G1701" s="45">
        <v>1.92582302E-3</v>
      </c>
      <c r="H1701" s="45">
        <v>5.2775441899999996E-3</v>
      </c>
    </row>
    <row r="1702" spans="1:8" x14ac:dyDescent="0.35">
      <c r="A1702" s="45" t="s">
        <v>244</v>
      </c>
      <c r="B1702" s="45" t="s">
        <v>8</v>
      </c>
      <c r="C1702" s="45" t="s">
        <v>40</v>
      </c>
      <c r="D1702" s="45">
        <v>2078</v>
      </c>
      <c r="E1702" s="45">
        <v>5.0480059899999999E-3</v>
      </c>
      <c r="F1702" s="45">
        <v>9.4127051000000004E-4</v>
      </c>
      <c r="G1702" s="45">
        <v>5.7253766999999995E-4</v>
      </c>
      <c r="H1702" s="45">
        <v>3.5341972999999999E-3</v>
      </c>
    </row>
    <row r="1703" spans="1:8" x14ac:dyDescent="0.35">
      <c r="A1703" s="45" t="s">
        <v>244</v>
      </c>
      <c r="B1703" s="45" t="s">
        <v>10</v>
      </c>
      <c r="C1703" s="45" t="s">
        <v>40</v>
      </c>
      <c r="D1703" s="45">
        <v>1042</v>
      </c>
      <c r="E1703" s="45">
        <v>4.8311537899999998E-3</v>
      </c>
      <c r="F1703" s="45">
        <v>8.9686830999999995E-4</v>
      </c>
      <c r="G1703" s="45">
        <v>5.1599019000000002E-4</v>
      </c>
      <c r="H1703" s="45">
        <v>3.41829479E-3</v>
      </c>
    </row>
    <row r="1704" spans="1:8" x14ac:dyDescent="0.35">
      <c r="A1704" s="45" t="s">
        <v>244</v>
      </c>
      <c r="B1704" s="45" t="s">
        <v>11</v>
      </c>
      <c r="C1704" s="45" t="s">
        <v>40</v>
      </c>
      <c r="D1704" s="45">
        <v>400</v>
      </c>
      <c r="E1704" s="45">
        <v>4.8420425999999997E-3</v>
      </c>
      <c r="F1704" s="45">
        <v>9.9855298999999994E-4</v>
      </c>
      <c r="G1704" s="45">
        <v>5.2774859999999996E-4</v>
      </c>
      <c r="H1704" s="45">
        <v>3.3157405099999999E-3</v>
      </c>
    </row>
    <row r="1705" spans="1:8" x14ac:dyDescent="0.35">
      <c r="A1705" s="45" t="s">
        <v>244</v>
      </c>
      <c r="B1705" s="45" t="s">
        <v>12</v>
      </c>
      <c r="C1705" s="45" t="s">
        <v>40</v>
      </c>
      <c r="D1705" s="45">
        <v>103</v>
      </c>
      <c r="E1705" s="45">
        <v>6.2114569600000002E-3</v>
      </c>
      <c r="F1705" s="45">
        <v>1.0972893899999999E-3</v>
      </c>
      <c r="G1705" s="45">
        <v>6.3567487999999998E-4</v>
      </c>
      <c r="H1705" s="45">
        <v>4.4784921999999998E-3</v>
      </c>
    </row>
    <row r="1706" spans="1:8" x14ac:dyDescent="0.35">
      <c r="A1706" s="45" t="s">
        <v>244</v>
      </c>
      <c r="B1706" s="45" t="s">
        <v>13</v>
      </c>
      <c r="C1706" s="45" t="s">
        <v>40</v>
      </c>
      <c r="D1706" s="45">
        <v>533</v>
      </c>
      <c r="E1706" s="45">
        <v>5.4016830899999996E-3</v>
      </c>
      <c r="F1706" s="45">
        <v>9.5493686000000001E-4</v>
      </c>
      <c r="G1706" s="45">
        <v>7.0449822E-4</v>
      </c>
      <c r="H1706" s="45">
        <v>3.7422474999999999E-3</v>
      </c>
    </row>
    <row r="1707" spans="1:8" x14ac:dyDescent="0.35">
      <c r="A1707" s="45" t="s">
        <v>244</v>
      </c>
      <c r="B1707" s="45" t="s">
        <v>8</v>
      </c>
      <c r="C1707" s="45" t="s">
        <v>41</v>
      </c>
      <c r="D1707" s="45">
        <v>1233</v>
      </c>
      <c r="E1707" s="45">
        <v>6.9084453700000003E-3</v>
      </c>
      <c r="F1707" s="45">
        <v>7.9918345999999997E-4</v>
      </c>
      <c r="G1707" s="45">
        <v>1.36160086E-3</v>
      </c>
      <c r="H1707" s="45">
        <v>4.7476605400000003E-3</v>
      </c>
    </row>
    <row r="1708" spans="1:8" x14ac:dyDescent="0.35">
      <c r="A1708" s="45" t="s">
        <v>244</v>
      </c>
      <c r="B1708" s="45" t="s">
        <v>10</v>
      </c>
      <c r="C1708" s="45" t="s">
        <v>41</v>
      </c>
      <c r="D1708" s="45">
        <v>437</v>
      </c>
      <c r="E1708" s="45">
        <v>6.4271069399999999E-3</v>
      </c>
      <c r="F1708" s="45">
        <v>6.9968828999999999E-4</v>
      </c>
      <c r="G1708" s="45">
        <v>1.1972675399999999E-3</v>
      </c>
      <c r="H1708" s="45">
        <v>4.5301506100000003E-3</v>
      </c>
    </row>
    <row r="1709" spans="1:8" x14ac:dyDescent="0.35">
      <c r="A1709" s="45" t="s">
        <v>244</v>
      </c>
      <c r="B1709" s="45" t="s">
        <v>11</v>
      </c>
      <c r="C1709" s="45" t="s">
        <v>41</v>
      </c>
      <c r="D1709" s="45">
        <v>299</v>
      </c>
      <c r="E1709" s="45">
        <v>6.7131175699999997E-3</v>
      </c>
      <c r="F1709" s="45">
        <v>7.7341110000000003E-4</v>
      </c>
      <c r="G1709" s="45">
        <v>1.3023347000000001E-3</v>
      </c>
      <c r="H1709" s="45">
        <v>4.6373712400000003E-3</v>
      </c>
    </row>
    <row r="1710" spans="1:8" x14ac:dyDescent="0.35">
      <c r="A1710" s="45" t="s">
        <v>244</v>
      </c>
      <c r="B1710" s="45" t="s">
        <v>12</v>
      </c>
      <c r="C1710" s="45" t="s">
        <v>41</v>
      </c>
      <c r="D1710" s="45">
        <v>196</v>
      </c>
      <c r="E1710" s="45">
        <v>7.9519791699999998E-3</v>
      </c>
      <c r="F1710" s="45">
        <v>9.7505645999999997E-4</v>
      </c>
      <c r="G1710" s="45">
        <v>1.66702074E-3</v>
      </c>
      <c r="H1710" s="45">
        <v>5.3099015000000003E-3</v>
      </c>
    </row>
    <row r="1711" spans="1:8" x14ac:dyDescent="0.35">
      <c r="A1711" s="45" t="s">
        <v>244</v>
      </c>
      <c r="B1711" s="45" t="s">
        <v>13</v>
      </c>
      <c r="C1711" s="45" t="s">
        <v>41</v>
      </c>
      <c r="D1711" s="45">
        <v>301</v>
      </c>
      <c r="E1711" s="45">
        <v>7.1217851699999996E-3</v>
      </c>
      <c r="F1711" s="45">
        <v>8.5471243E-4</v>
      </c>
      <c r="G1711" s="45">
        <v>1.4601787700000001E-3</v>
      </c>
      <c r="H1711" s="45">
        <v>4.8068934600000003E-3</v>
      </c>
    </row>
    <row r="1712" spans="1:8" x14ac:dyDescent="0.35">
      <c r="A1712" s="45" t="s">
        <v>244</v>
      </c>
      <c r="B1712" s="45" t="s">
        <v>8</v>
      </c>
      <c r="C1712" s="45" t="s">
        <v>42</v>
      </c>
      <c r="D1712" s="45">
        <v>900</v>
      </c>
      <c r="E1712" s="45">
        <v>7.5654318700000001E-3</v>
      </c>
      <c r="F1712" s="45">
        <v>1.1057482199999999E-3</v>
      </c>
      <c r="G1712" s="45">
        <v>1.7442641699999999E-3</v>
      </c>
      <c r="H1712" s="45">
        <v>4.7154190000000002E-3</v>
      </c>
    </row>
    <row r="1713" spans="1:8" x14ac:dyDescent="0.35">
      <c r="A1713" s="45" t="s">
        <v>244</v>
      </c>
      <c r="B1713" s="45" t="s">
        <v>10</v>
      </c>
      <c r="C1713" s="45" t="s">
        <v>42</v>
      </c>
      <c r="D1713" s="45">
        <v>341</v>
      </c>
      <c r="E1713" s="45">
        <v>6.7362805800000002E-3</v>
      </c>
      <c r="F1713" s="45">
        <v>9.6675739000000001E-4</v>
      </c>
      <c r="G1713" s="45">
        <v>1.75080756E-3</v>
      </c>
      <c r="H1713" s="45">
        <v>4.0187151500000002E-3</v>
      </c>
    </row>
    <row r="1714" spans="1:8" x14ac:dyDescent="0.35">
      <c r="A1714" s="45" t="s">
        <v>244</v>
      </c>
      <c r="B1714" s="45" t="s">
        <v>11</v>
      </c>
      <c r="C1714" s="45" t="s">
        <v>42</v>
      </c>
      <c r="D1714" s="45">
        <v>260</v>
      </c>
      <c r="E1714" s="45">
        <v>7.0089474399999997E-3</v>
      </c>
      <c r="F1714" s="45">
        <v>1.11298052E-3</v>
      </c>
      <c r="G1714" s="45">
        <v>1.60630319E-3</v>
      </c>
      <c r="H1714" s="45">
        <v>4.28966321E-3</v>
      </c>
    </row>
    <row r="1715" spans="1:8" x14ac:dyDescent="0.35">
      <c r="A1715" s="45" t="s">
        <v>244</v>
      </c>
      <c r="B1715" s="45" t="s">
        <v>12</v>
      </c>
      <c r="C1715" s="45" t="s">
        <v>42</v>
      </c>
      <c r="D1715" s="45">
        <v>106</v>
      </c>
      <c r="E1715" s="45">
        <v>9.2095778600000001E-3</v>
      </c>
      <c r="F1715" s="45">
        <v>1.27969928E-3</v>
      </c>
      <c r="G1715" s="45">
        <v>1.6434091E-3</v>
      </c>
      <c r="H1715" s="45">
        <v>6.2864690100000002E-3</v>
      </c>
    </row>
    <row r="1716" spans="1:8" x14ac:dyDescent="0.35">
      <c r="A1716" s="45" t="s">
        <v>244</v>
      </c>
      <c r="B1716" s="45" t="s">
        <v>13</v>
      </c>
      <c r="C1716" s="45" t="s">
        <v>42</v>
      </c>
      <c r="D1716" s="45">
        <v>193</v>
      </c>
      <c r="E1716" s="45">
        <v>8.8770746900000003E-3</v>
      </c>
      <c r="F1716" s="45">
        <v>1.2460418000000001E-3</v>
      </c>
      <c r="G1716" s="45">
        <v>1.97394911E-3</v>
      </c>
      <c r="H1716" s="45">
        <v>5.6570833299999998E-3</v>
      </c>
    </row>
    <row r="1717" spans="1:8" x14ac:dyDescent="0.35">
      <c r="A1717" s="45" t="s">
        <v>244</v>
      </c>
      <c r="B1717" s="45" t="s">
        <v>8</v>
      </c>
      <c r="C1717" s="45" t="s">
        <v>43</v>
      </c>
      <c r="D1717" s="45">
        <v>1048</v>
      </c>
      <c r="E1717" s="45">
        <v>7.0855860600000002E-3</v>
      </c>
      <c r="F1717" s="45">
        <v>1.1061742199999999E-3</v>
      </c>
      <c r="G1717" s="45">
        <v>1.4654454E-3</v>
      </c>
      <c r="H1717" s="45">
        <v>4.5139659499999997E-3</v>
      </c>
    </row>
    <row r="1718" spans="1:8" x14ac:dyDescent="0.35">
      <c r="A1718" s="45" t="s">
        <v>244</v>
      </c>
      <c r="B1718" s="45" t="s">
        <v>10</v>
      </c>
      <c r="C1718" s="45" t="s">
        <v>43</v>
      </c>
      <c r="D1718" s="45">
        <v>355</v>
      </c>
      <c r="E1718" s="45">
        <v>6.3232261699999997E-3</v>
      </c>
      <c r="F1718" s="45">
        <v>9.1986152999999995E-4</v>
      </c>
      <c r="G1718" s="45">
        <v>1.2615086200000001E-3</v>
      </c>
      <c r="H1718" s="45">
        <v>4.1418555100000004E-3</v>
      </c>
    </row>
    <row r="1719" spans="1:8" x14ac:dyDescent="0.35">
      <c r="A1719" s="45" t="s">
        <v>244</v>
      </c>
      <c r="B1719" s="45" t="s">
        <v>11</v>
      </c>
      <c r="C1719" s="45" t="s">
        <v>43</v>
      </c>
      <c r="D1719" s="45">
        <v>212</v>
      </c>
      <c r="E1719" s="45">
        <v>7.0433151899999998E-3</v>
      </c>
      <c r="F1719" s="45">
        <v>1.0580994300000001E-3</v>
      </c>
      <c r="G1719" s="45">
        <v>1.4907623300000001E-3</v>
      </c>
      <c r="H1719" s="45">
        <v>4.4944529400000001E-3</v>
      </c>
    </row>
    <row r="1720" spans="1:8" x14ac:dyDescent="0.35">
      <c r="A1720" s="45" t="s">
        <v>244</v>
      </c>
      <c r="B1720" s="45" t="s">
        <v>12</v>
      </c>
      <c r="C1720" s="45" t="s">
        <v>43</v>
      </c>
      <c r="D1720" s="45">
        <v>120</v>
      </c>
      <c r="E1720" s="45">
        <v>7.3716239900000003E-3</v>
      </c>
      <c r="F1720" s="45">
        <v>1.3109565400000001E-3</v>
      </c>
      <c r="G1720" s="45">
        <v>1.5115738500000001E-3</v>
      </c>
      <c r="H1720" s="45">
        <v>4.5490931000000002E-3</v>
      </c>
    </row>
    <row r="1721" spans="1:8" x14ac:dyDescent="0.35">
      <c r="A1721" s="45" t="s">
        <v>244</v>
      </c>
      <c r="B1721" s="45" t="s">
        <v>13</v>
      </c>
      <c r="C1721" s="45" t="s">
        <v>43</v>
      </c>
      <c r="D1721" s="45">
        <v>361</v>
      </c>
      <c r="E1721" s="45">
        <v>7.76501719E-3</v>
      </c>
      <c r="F1721" s="45">
        <v>1.2495509099999999E-3</v>
      </c>
      <c r="G1721" s="45">
        <v>1.63579153E-3</v>
      </c>
      <c r="H1721" s="45">
        <v>4.8796742800000003E-3</v>
      </c>
    </row>
    <row r="1722" spans="1:8" x14ac:dyDescent="0.35">
      <c r="A1722" s="45" t="s">
        <v>244</v>
      </c>
      <c r="B1722" s="45" t="s">
        <v>8</v>
      </c>
      <c r="C1722" s="45" t="s">
        <v>44</v>
      </c>
      <c r="D1722" s="45">
        <v>489</v>
      </c>
      <c r="E1722" s="45">
        <v>8.0550582700000001E-3</v>
      </c>
      <c r="F1722" s="45">
        <v>8.1543942999999996E-4</v>
      </c>
      <c r="G1722" s="45">
        <v>1.43284172E-3</v>
      </c>
      <c r="H1722" s="45">
        <v>5.8067766299999997E-3</v>
      </c>
    </row>
    <row r="1723" spans="1:8" x14ac:dyDescent="0.35">
      <c r="A1723" s="45" t="s">
        <v>244</v>
      </c>
      <c r="B1723" s="45" t="s">
        <v>10</v>
      </c>
      <c r="C1723" s="45" t="s">
        <v>44</v>
      </c>
      <c r="D1723" s="45">
        <v>174</v>
      </c>
      <c r="E1723" s="45">
        <v>6.8088812000000002E-3</v>
      </c>
      <c r="F1723" s="45">
        <v>6.5992155000000002E-4</v>
      </c>
      <c r="G1723" s="45">
        <v>1.15354917E-3</v>
      </c>
      <c r="H1723" s="45">
        <v>4.9954100400000003E-3</v>
      </c>
    </row>
    <row r="1724" spans="1:8" x14ac:dyDescent="0.35">
      <c r="A1724" s="45" t="s">
        <v>244</v>
      </c>
      <c r="B1724" s="45" t="s">
        <v>11</v>
      </c>
      <c r="C1724" s="45" t="s">
        <v>44</v>
      </c>
      <c r="D1724" s="45">
        <v>135</v>
      </c>
      <c r="E1724" s="45">
        <v>8.8483365199999997E-3</v>
      </c>
      <c r="F1724" s="45">
        <v>9.4435847000000003E-4</v>
      </c>
      <c r="G1724" s="45">
        <v>1.2817212899999999E-3</v>
      </c>
      <c r="H1724" s="45">
        <v>6.6222562899999997E-3</v>
      </c>
    </row>
    <row r="1725" spans="1:8" x14ac:dyDescent="0.35">
      <c r="A1725" s="45" t="s">
        <v>244</v>
      </c>
      <c r="B1725" s="45" t="s">
        <v>12</v>
      </c>
      <c r="C1725" s="45" t="s">
        <v>44</v>
      </c>
      <c r="D1725" s="45">
        <v>59</v>
      </c>
      <c r="E1725" s="45">
        <v>9.7802884999999996E-3</v>
      </c>
      <c r="F1725" s="45">
        <v>9.6888707999999999E-4</v>
      </c>
      <c r="G1725" s="45">
        <v>2.3552257000000001E-3</v>
      </c>
      <c r="H1725" s="45">
        <v>6.4561752099999998E-3</v>
      </c>
    </row>
    <row r="1726" spans="1:8" x14ac:dyDescent="0.35">
      <c r="A1726" s="45" t="s">
        <v>244</v>
      </c>
      <c r="B1726" s="45" t="s">
        <v>13</v>
      </c>
      <c r="C1726" s="45" t="s">
        <v>44</v>
      </c>
      <c r="D1726" s="45">
        <v>121</v>
      </c>
      <c r="E1726" s="45">
        <v>8.1207910099999996E-3</v>
      </c>
      <c r="F1726" s="45">
        <v>8.2041986E-4</v>
      </c>
      <c r="G1726" s="45">
        <v>1.553317E-3</v>
      </c>
      <c r="H1726" s="45">
        <v>5.7470536300000003E-3</v>
      </c>
    </row>
    <row r="1727" spans="1:8" x14ac:dyDescent="0.35">
      <c r="A1727" s="45" t="s">
        <v>244</v>
      </c>
      <c r="B1727" s="45" t="s">
        <v>8</v>
      </c>
      <c r="C1727" s="45" t="s">
        <v>45</v>
      </c>
      <c r="D1727" s="45">
        <v>1435</v>
      </c>
      <c r="E1727" s="45">
        <v>6.91039949E-3</v>
      </c>
      <c r="F1727" s="45">
        <v>1.35914288E-3</v>
      </c>
      <c r="G1727" s="45">
        <v>1.52330115E-3</v>
      </c>
      <c r="H1727" s="45">
        <v>4.0279549799999998E-3</v>
      </c>
    </row>
    <row r="1728" spans="1:8" x14ac:dyDescent="0.35">
      <c r="A1728" s="45" t="s">
        <v>244</v>
      </c>
      <c r="B1728" s="45" t="s">
        <v>10</v>
      </c>
      <c r="C1728" s="45" t="s">
        <v>45</v>
      </c>
      <c r="D1728" s="45">
        <v>596</v>
      </c>
      <c r="E1728" s="45">
        <v>6.0373747099999996E-3</v>
      </c>
      <c r="F1728" s="45">
        <v>1.1714086899999999E-3</v>
      </c>
      <c r="G1728" s="45">
        <v>1.33505754E-3</v>
      </c>
      <c r="H1728" s="45">
        <v>3.5309079800000002E-3</v>
      </c>
    </row>
    <row r="1729" spans="1:8" x14ac:dyDescent="0.35">
      <c r="A1729" s="45" t="s">
        <v>244</v>
      </c>
      <c r="B1729" s="45" t="s">
        <v>11</v>
      </c>
      <c r="C1729" s="45" t="s">
        <v>45</v>
      </c>
      <c r="D1729" s="45">
        <v>330</v>
      </c>
      <c r="E1729" s="45">
        <v>6.5863844399999998E-3</v>
      </c>
      <c r="F1729" s="45">
        <v>1.36146161E-3</v>
      </c>
      <c r="G1729" s="45">
        <v>1.3609354999999999E-3</v>
      </c>
      <c r="H1729" s="45">
        <v>3.8639868599999998E-3</v>
      </c>
    </row>
    <row r="1730" spans="1:8" x14ac:dyDescent="0.35">
      <c r="A1730" s="45" t="s">
        <v>244</v>
      </c>
      <c r="B1730" s="45" t="s">
        <v>12</v>
      </c>
      <c r="C1730" s="45" t="s">
        <v>45</v>
      </c>
      <c r="D1730" s="45">
        <v>164</v>
      </c>
      <c r="E1730" s="45">
        <v>9.0441506200000001E-3</v>
      </c>
      <c r="F1730" s="45">
        <v>1.83865436E-3</v>
      </c>
      <c r="G1730" s="45">
        <v>1.89800678E-3</v>
      </c>
      <c r="H1730" s="45">
        <v>5.3074890100000003E-3</v>
      </c>
    </row>
    <row r="1731" spans="1:8" x14ac:dyDescent="0.35">
      <c r="A1731" s="45" t="s">
        <v>244</v>
      </c>
      <c r="B1731" s="45" t="s">
        <v>13</v>
      </c>
      <c r="C1731" s="45" t="s">
        <v>45</v>
      </c>
      <c r="D1731" s="45">
        <v>345</v>
      </c>
      <c r="E1731" s="45">
        <v>7.7142039899999997E-3</v>
      </c>
      <c r="F1731" s="45">
        <v>1.4533008899999999E-3</v>
      </c>
      <c r="G1731" s="45">
        <v>1.82568414E-3</v>
      </c>
      <c r="H1731" s="45">
        <v>4.4352184900000001E-3</v>
      </c>
    </row>
    <row r="1732" spans="1:8" x14ac:dyDescent="0.35">
      <c r="A1732" s="45" t="s">
        <v>244</v>
      </c>
      <c r="B1732" s="45" t="s">
        <v>8</v>
      </c>
      <c r="C1732" s="45" t="s">
        <v>46</v>
      </c>
      <c r="D1732" s="45">
        <v>755</v>
      </c>
      <c r="E1732" s="45">
        <v>7.0738285500000003E-3</v>
      </c>
      <c r="F1732" s="45">
        <v>7.9384327999999999E-4</v>
      </c>
      <c r="G1732" s="45">
        <v>1.46219622E-3</v>
      </c>
      <c r="H1732" s="45">
        <v>4.8177885700000003E-3</v>
      </c>
    </row>
    <row r="1733" spans="1:8" x14ac:dyDescent="0.35">
      <c r="A1733" s="45" t="s">
        <v>244</v>
      </c>
      <c r="B1733" s="45" t="s">
        <v>10</v>
      </c>
      <c r="C1733" s="45" t="s">
        <v>46</v>
      </c>
      <c r="D1733" s="45">
        <v>280</v>
      </c>
      <c r="E1733" s="45">
        <v>6.3630949800000001E-3</v>
      </c>
      <c r="F1733" s="45">
        <v>6.0263700000000005E-4</v>
      </c>
      <c r="G1733" s="45">
        <v>1.3182454499999999E-3</v>
      </c>
      <c r="H1733" s="45">
        <v>4.4422120499999999E-3</v>
      </c>
    </row>
    <row r="1734" spans="1:8" x14ac:dyDescent="0.35">
      <c r="A1734" s="45" t="s">
        <v>244</v>
      </c>
      <c r="B1734" s="45" t="s">
        <v>11</v>
      </c>
      <c r="C1734" s="45" t="s">
        <v>46</v>
      </c>
      <c r="D1734" s="45">
        <v>176</v>
      </c>
      <c r="E1734" s="45">
        <v>6.8339643799999999E-3</v>
      </c>
      <c r="F1734" s="45">
        <v>8.1353879999999999E-4</v>
      </c>
      <c r="G1734" s="45">
        <v>1.3130652799999999E-3</v>
      </c>
      <c r="H1734" s="45">
        <v>4.7073598099999997E-3</v>
      </c>
    </row>
    <row r="1735" spans="1:8" x14ac:dyDescent="0.35">
      <c r="A1735" s="45" t="s">
        <v>244</v>
      </c>
      <c r="B1735" s="45" t="s">
        <v>12</v>
      </c>
      <c r="C1735" s="45" t="s">
        <v>46</v>
      </c>
      <c r="D1735" s="45">
        <v>86</v>
      </c>
      <c r="E1735" s="45">
        <v>7.6104918299999998E-3</v>
      </c>
      <c r="F1735" s="45">
        <v>1.0280736300000001E-3</v>
      </c>
      <c r="G1735" s="45">
        <v>1.75602907E-3</v>
      </c>
      <c r="H1735" s="45">
        <v>4.8263886799999999E-3</v>
      </c>
    </row>
    <row r="1736" spans="1:8" x14ac:dyDescent="0.35">
      <c r="A1736" s="45" t="s">
        <v>244</v>
      </c>
      <c r="B1736" s="45" t="s">
        <v>13</v>
      </c>
      <c r="C1736" s="45" t="s">
        <v>46</v>
      </c>
      <c r="D1736" s="45">
        <v>213</v>
      </c>
      <c r="E1736" s="45">
        <v>7.98964286E-3</v>
      </c>
      <c r="F1736" s="45">
        <v>9.3434813000000002E-4</v>
      </c>
      <c r="G1736" s="45">
        <v>1.6560161E-3</v>
      </c>
      <c r="H1736" s="45">
        <v>5.3992781499999998E-3</v>
      </c>
    </row>
    <row r="1737" spans="1:8" x14ac:dyDescent="0.35">
      <c r="A1737" s="45" t="s">
        <v>244</v>
      </c>
      <c r="B1737" s="45" t="s">
        <v>8</v>
      </c>
      <c r="C1737" s="45" t="s">
        <v>47</v>
      </c>
      <c r="D1737" s="45">
        <v>572</v>
      </c>
      <c r="E1737" s="45">
        <v>6.7027645900000002E-3</v>
      </c>
      <c r="F1737" s="45">
        <v>2.6063899E-4</v>
      </c>
      <c r="G1737" s="45">
        <v>1.60404097E-3</v>
      </c>
      <c r="H1737" s="45">
        <v>4.8263684100000002E-3</v>
      </c>
    </row>
    <row r="1738" spans="1:8" x14ac:dyDescent="0.35">
      <c r="A1738" s="45" t="s">
        <v>244</v>
      </c>
      <c r="B1738" s="45" t="s">
        <v>10</v>
      </c>
      <c r="C1738" s="45" t="s">
        <v>47</v>
      </c>
      <c r="D1738" s="45">
        <v>238</v>
      </c>
      <c r="E1738" s="45">
        <v>6.4162190199999998E-3</v>
      </c>
      <c r="F1738" s="45">
        <v>2.8001452999999998E-4</v>
      </c>
      <c r="G1738" s="45">
        <v>1.5575394399999999E-3</v>
      </c>
      <c r="H1738" s="45">
        <v>4.5668473200000002E-3</v>
      </c>
    </row>
    <row r="1739" spans="1:8" x14ac:dyDescent="0.35">
      <c r="A1739" s="45" t="s">
        <v>244</v>
      </c>
      <c r="B1739" s="45" t="s">
        <v>11</v>
      </c>
      <c r="C1739" s="45" t="s">
        <v>47</v>
      </c>
      <c r="D1739" s="45">
        <v>143</v>
      </c>
      <c r="E1739" s="45">
        <v>6.6714417499999998E-3</v>
      </c>
      <c r="F1739" s="45">
        <v>2.9275097000000001E-4</v>
      </c>
      <c r="G1739" s="45">
        <v>1.6797783100000001E-3</v>
      </c>
      <c r="H1739" s="45">
        <v>4.6867713299999997E-3</v>
      </c>
    </row>
    <row r="1740" spans="1:8" x14ac:dyDescent="0.35">
      <c r="A1740" s="45" t="s">
        <v>244</v>
      </c>
      <c r="B1740" s="45" t="s">
        <v>12</v>
      </c>
      <c r="C1740" s="45" t="s">
        <v>47</v>
      </c>
      <c r="D1740" s="45">
        <v>26</v>
      </c>
      <c r="E1740" s="45">
        <v>7.59837937E-3</v>
      </c>
      <c r="F1740" s="45">
        <v>2.5596484000000002E-4</v>
      </c>
      <c r="G1740" s="45">
        <v>2.00632104E-3</v>
      </c>
      <c r="H1740" s="45">
        <v>5.3245189799999999E-3</v>
      </c>
    </row>
    <row r="1741" spans="1:8" x14ac:dyDescent="0.35">
      <c r="A1741" s="45" t="s">
        <v>244</v>
      </c>
      <c r="B1741" s="45" t="s">
        <v>13</v>
      </c>
      <c r="C1741" s="45" t="s">
        <v>47</v>
      </c>
      <c r="D1741" s="45">
        <v>165</v>
      </c>
      <c r="E1741" s="45">
        <v>7.0021041399999998E-3</v>
      </c>
      <c r="F1741" s="45">
        <v>2.0559741000000001E-4</v>
      </c>
      <c r="G1741" s="45">
        <v>1.5420873E-3</v>
      </c>
      <c r="H1741" s="45">
        <v>5.2431956000000002E-3</v>
      </c>
    </row>
    <row r="1742" spans="1:8" x14ac:dyDescent="0.35">
      <c r="A1742" s="45" t="s">
        <v>244</v>
      </c>
      <c r="B1742" s="45" t="s">
        <v>8</v>
      </c>
      <c r="C1742" s="45" t="s">
        <v>48</v>
      </c>
      <c r="D1742" s="45">
        <v>2014</v>
      </c>
      <c r="E1742" s="45">
        <v>6.06951547E-3</v>
      </c>
      <c r="F1742" s="45">
        <v>1.1431320899999999E-3</v>
      </c>
      <c r="G1742" s="45">
        <v>8.8451993000000003E-4</v>
      </c>
      <c r="H1742" s="45">
        <v>4.0418629599999999E-3</v>
      </c>
    </row>
    <row r="1743" spans="1:8" x14ac:dyDescent="0.35">
      <c r="A1743" s="45" t="s">
        <v>244</v>
      </c>
      <c r="B1743" s="45" t="s">
        <v>10</v>
      </c>
      <c r="C1743" s="45" t="s">
        <v>48</v>
      </c>
      <c r="D1743" s="45">
        <v>727</v>
      </c>
      <c r="E1743" s="45">
        <v>5.4699517400000003E-3</v>
      </c>
      <c r="F1743" s="45">
        <v>1.04781166E-3</v>
      </c>
      <c r="G1743" s="45">
        <v>7.6519412000000003E-4</v>
      </c>
      <c r="H1743" s="45">
        <v>3.6569454699999998E-3</v>
      </c>
    </row>
    <row r="1744" spans="1:8" x14ac:dyDescent="0.35">
      <c r="A1744" s="45" t="s">
        <v>244</v>
      </c>
      <c r="B1744" s="45" t="s">
        <v>11</v>
      </c>
      <c r="C1744" s="45" t="s">
        <v>48</v>
      </c>
      <c r="D1744" s="45">
        <v>455</v>
      </c>
      <c r="E1744" s="45">
        <v>6.0836892199999998E-3</v>
      </c>
      <c r="F1744" s="45">
        <v>1.1827175E-3</v>
      </c>
      <c r="G1744" s="45">
        <v>8.5436992999999998E-4</v>
      </c>
      <c r="H1744" s="45">
        <v>4.0466013E-3</v>
      </c>
    </row>
    <row r="1745" spans="1:8" x14ac:dyDescent="0.35">
      <c r="A1745" s="45" t="s">
        <v>244</v>
      </c>
      <c r="B1745" s="45" t="s">
        <v>12</v>
      </c>
      <c r="C1745" s="45" t="s">
        <v>48</v>
      </c>
      <c r="D1745" s="45">
        <v>155</v>
      </c>
      <c r="E1745" s="45">
        <v>7.0192650200000001E-3</v>
      </c>
      <c r="F1745" s="45">
        <v>1.3007763499999999E-3</v>
      </c>
      <c r="G1745" s="45">
        <v>1.07452186E-3</v>
      </c>
      <c r="H1745" s="45">
        <v>4.6439663299999998E-3</v>
      </c>
    </row>
    <row r="1746" spans="1:8" x14ac:dyDescent="0.35">
      <c r="A1746" s="45" t="s">
        <v>244</v>
      </c>
      <c r="B1746" s="45" t="s">
        <v>13</v>
      </c>
      <c r="C1746" s="45" t="s">
        <v>48</v>
      </c>
      <c r="D1746" s="45">
        <v>677</v>
      </c>
      <c r="E1746" s="45">
        <v>6.4863878299999999E-3</v>
      </c>
      <c r="F1746" s="45">
        <v>1.1827948899999999E-3</v>
      </c>
      <c r="G1746" s="45">
        <v>9.8942069000000003E-4</v>
      </c>
      <c r="H1746" s="45">
        <v>4.3141717499999999E-3</v>
      </c>
    </row>
    <row r="1747" spans="1:8" x14ac:dyDescent="0.35">
      <c r="A1747" s="45" t="s">
        <v>244</v>
      </c>
      <c r="B1747" s="45" t="s">
        <v>8</v>
      </c>
      <c r="C1747" s="45" t="s">
        <v>49</v>
      </c>
      <c r="D1747" s="45">
        <v>1386</v>
      </c>
      <c r="E1747" s="45">
        <v>7.4500625599999998E-3</v>
      </c>
      <c r="F1747" s="45">
        <v>1.1035451500000001E-3</v>
      </c>
      <c r="G1747" s="45">
        <v>1.13144483E-3</v>
      </c>
      <c r="H1747" s="45">
        <v>5.2150721199999998E-3</v>
      </c>
    </row>
    <row r="1748" spans="1:8" x14ac:dyDescent="0.35">
      <c r="A1748" s="45" t="s">
        <v>244</v>
      </c>
      <c r="B1748" s="45" t="s">
        <v>10</v>
      </c>
      <c r="C1748" s="45" t="s">
        <v>49</v>
      </c>
      <c r="D1748" s="45">
        <v>594</v>
      </c>
      <c r="E1748" s="45">
        <v>6.55986929E-3</v>
      </c>
      <c r="F1748" s="45">
        <v>9.1380604999999999E-4</v>
      </c>
      <c r="G1748" s="45">
        <v>1.0317875499999999E-3</v>
      </c>
      <c r="H1748" s="45">
        <v>4.6142752300000001E-3</v>
      </c>
    </row>
    <row r="1749" spans="1:8" x14ac:dyDescent="0.35">
      <c r="A1749" s="45" t="s">
        <v>244</v>
      </c>
      <c r="B1749" s="45" t="s">
        <v>11</v>
      </c>
      <c r="C1749" s="45" t="s">
        <v>49</v>
      </c>
      <c r="D1749" s="45">
        <v>395</v>
      </c>
      <c r="E1749" s="45">
        <v>7.8417426100000007E-3</v>
      </c>
      <c r="F1749" s="45">
        <v>1.14340107E-3</v>
      </c>
      <c r="G1749" s="45">
        <v>1.1439285E-3</v>
      </c>
      <c r="H1749" s="45">
        <v>5.5544125700000002E-3</v>
      </c>
    </row>
    <row r="1750" spans="1:8" x14ac:dyDescent="0.35">
      <c r="A1750" s="45" t="s">
        <v>244</v>
      </c>
      <c r="B1750" s="45" t="s">
        <v>12</v>
      </c>
      <c r="C1750" s="45" t="s">
        <v>49</v>
      </c>
      <c r="D1750" s="45">
        <v>83</v>
      </c>
      <c r="E1750" s="45">
        <v>8.3935740800000005E-3</v>
      </c>
      <c r="F1750" s="45">
        <v>1.30285008E-3</v>
      </c>
      <c r="G1750" s="45">
        <v>1.1861331500000001E-3</v>
      </c>
      <c r="H1750" s="45">
        <v>5.9045903499999998E-3</v>
      </c>
    </row>
    <row r="1751" spans="1:8" x14ac:dyDescent="0.35">
      <c r="A1751" s="45" t="s">
        <v>244</v>
      </c>
      <c r="B1751" s="45" t="s">
        <v>13</v>
      </c>
      <c r="C1751" s="45" t="s">
        <v>49</v>
      </c>
      <c r="D1751" s="45">
        <v>314</v>
      </c>
      <c r="E1751" s="45">
        <v>8.3919406799999995E-3</v>
      </c>
      <c r="F1751" s="45">
        <v>1.3596585899999999E-3</v>
      </c>
      <c r="G1751" s="45">
        <v>1.2898086599999999E-3</v>
      </c>
      <c r="H1751" s="45">
        <v>5.74247293E-3</v>
      </c>
    </row>
    <row r="1752" spans="1:8" x14ac:dyDescent="0.35">
      <c r="A1752" s="45" t="s">
        <v>244</v>
      </c>
      <c r="B1752" s="45" t="s">
        <v>8</v>
      </c>
      <c r="C1752" s="45" t="s">
        <v>50</v>
      </c>
      <c r="D1752" s="45">
        <v>787</v>
      </c>
      <c r="E1752" s="45">
        <v>7.4636598100000003E-3</v>
      </c>
      <c r="F1752" s="45">
        <v>8.0321403E-4</v>
      </c>
      <c r="G1752" s="45">
        <v>1.9942112499999999E-3</v>
      </c>
      <c r="H1752" s="45">
        <v>4.6662340699999997E-3</v>
      </c>
    </row>
    <row r="1753" spans="1:8" x14ac:dyDescent="0.35">
      <c r="A1753" s="45" t="s">
        <v>244</v>
      </c>
      <c r="B1753" s="45" t="s">
        <v>10</v>
      </c>
      <c r="C1753" s="45" t="s">
        <v>50</v>
      </c>
      <c r="D1753" s="45">
        <v>295</v>
      </c>
      <c r="E1753" s="45">
        <v>7.0026284500000003E-3</v>
      </c>
      <c r="F1753" s="45">
        <v>7.9747306999999998E-4</v>
      </c>
      <c r="G1753" s="45">
        <v>1.8734303900000001E-3</v>
      </c>
      <c r="H1753" s="45">
        <v>4.3317245000000001E-3</v>
      </c>
    </row>
    <row r="1754" spans="1:8" x14ac:dyDescent="0.35">
      <c r="A1754" s="45" t="s">
        <v>244</v>
      </c>
      <c r="B1754" s="45" t="s">
        <v>11</v>
      </c>
      <c r="C1754" s="45" t="s">
        <v>50</v>
      </c>
      <c r="D1754" s="45">
        <v>177</v>
      </c>
      <c r="E1754" s="45">
        <v>6.9798203099999999E-3</v>
      </c>
      <c r="F1754" s="45">
        <v>7.2596230999999998E-4</v>
      </c>
      <c r="G1754" s="45">
        <v>1.91358001E-3</v>
      </c>
      <c r="H1754" s="45">
        <v>4.3402775700000003E-3</v>
      </c>
    </row>
    <row r="1755" spans="1:8" x14ac:dyDescent="0.35">
      <c r="A1755" s="45" t="s">
        <v>244</v>
      </c>
      <c r="B1755" s="45" t="s">
        <v>12</v>
      </c>
      <c r="C1755" s="45" t="s">
        <v>50</v>
      </c>
      <c r="D1755" s="45">
        <v>111</v>
      </c>
      <c r="E1755" s="45">
        <v>8.6327992199999991E-3</v>
      </c>
      <c r="F1755" s="45">
        <v>9.0517576999999999E-4</v>
      </c>
      <c r="G1755" s="45">
        <v>1.91191166E-3</v>
      </c>
      <c r="H1755" s="45">
        <v>5.8157113299999999E-3</v>
      </c>
    </row>
    <row r="1756" spans="1:8" x14ac:dyDescent="0.35">
      <c r="A1756" s="45" t="s">
        <v>244</v>
      </c>
      <c r="B1756" s="45" t="s">
        <v>13</v>
      </c>
      <c r="C1756" s="45" t="s">
        <v>50</v>
      </c>
      <c r="D1756" s="45">
        <v>204</v>
      </c>
      <c r="E1756" s="45">
        <v>7.9139998399999998E-3</v>
      </c>
      <c r="F1756" s="45">
        <v>8.2306393000000004E-4</v>
      </c>
      <c r="G1756" s="45">
        <v>2.2836099699999998E-3</v>
      </c>
      <c r="H1756" s="45">
        <v>4.8073254700000002E-3</v>
      </c>
    </row>
    <row r="1757" spans="1:8" x14ac:dyDescent="0.35">
      <c r="A1757" s="45" t="s">
        <v>244</v>
      </c>
      <c r="B1757" s="45" t="s">
        <v>8</v>
      </c>
      <c r="C1757" s="45" t="s">
        <v>51</v>
      </c>
      <c r="D1757" s="45">
        <v>1269</v>
      </c>
      <c r="E1757" s="45">
        <v>6.3967141399999998E-3</v>
      </c>
      <c r="F1757" s="45">
        <v>9.5645242000000005E-4</v>
      </c>
      <c r="G1757" s="45">
        <v>9.4492394999999996E-4</v>
      </c>
      <c r="H1757" s="45">
        <v>4.4953373E-3</v>
      </c>
    </row>
    <row r="1758" spans="1:8" x14ac:dyDescent="0.35">
      <c r="A1758" s="45" t="s">
        <v>244</v>
      </c>
      <c r="B1758" s="45" t="s">
        <v>10</v>
      </c>
      <c r="C1758" s="45" t="s">
        <v>51</v>
      </c>
      <c r="D1758" s="45">
        <v>530</v>
      </c>
      <c r="E1758" s="45">
        <v>5.7921687000000001E-3</v>
      </c>
      <c r="F1758" s="45">
        <v>7.7295136999999995E-4</v>
      </c>
      <c r="G1758" s="45">
        <v>9.1157819999999998E-4</v>
      </c>
      <c r="H1758" s="45">
        <v>4.1076386500000003E-3</v>
      </c>
    </row>
    <row r="1759" spans="1:8" x14ac:dyDescent="0.35">
      <c r="A1759" s="45" t="s">
        <v>244</v>
      </c>
      <c r="B1759" s="45" t="s">
        <v>11</v>
      </c>
      <c r="C1759" s="45" t="s">
        <v>51</v>
      </c>
      <c r="D1759" s="45">
        <v>307</v>
      </c>
      <c r="E1759" s="45">
        <v>6.0567089399999998E-3</v>
      </c>
      <c r="F1759" s="45">
        <v>1.05787767E-3</v>
      </c>
      <c r="G1759" s="45">
        <v>8.5316357999999995E-4</v>
      </c>
      <c r="H1759" s="45">
        <v>4.1456672099999996E-3</v>
      </c>
    </row>
    <row r="1760" spans="1:8" x14ac:dyDescent="0.35">
      <c r="A1760" s="45" t="s">
        <v>244</v>
      </c>
      <c r="B1760" s="45" t="s">
        <v>12</v>
      </c>
      <c r="C1760" s="45" t="s">
        <v>51</v>
      </c>
      <c r="D1760" s="45">
        <v>83</v>
      </c>
      <c r="E1760" s="45">
        <v>7.4691820400000003E-3</v>
      </c>
      <c r="F1760" s="45">
        <v>1.18292592E-3</v>
      </c>
      <c r="G1760" s="45">
        <v>1.1183620599999999E-3</v>
      </c>
      <c r="H1760" s="45">
        <v>5.1678935500000002E-3</v>
      </c>
    </row>
    <row r="1761" spans="1:8" x14ac:dyDescent="0.35">
      <c r="A1761" s="45" t="s">
        <v>244</v>
      </c>
      <c r="B1761" s="45" t="s">
        <v>13</v>
      </c>
      <c r="C1761" s="45" t="s">
        <v>51</v>
      </c>
      <c r="D1761" s="45">
        <v>349</v>
      </c>
      <c r="E1761" s="45">
        <v>7.3588225900000004E-3</v>
      </c>
      <c r="F1761" s="45">
        <v>1.09204185E-3</v>
      </c>
      <c r="G1761" s="45">
        <v>1.03503372E-3</v>
      </c>
      <c r="H1761" s="45">
        <v>5.2317465600000002E-3</v>
      </c>
    </row>
    <row r="1762" spans="1:8" x14ac:dyDescent="0.35">
      <c r="A1762" s="45" t="s">
        <v>244</v>
      </c>
      <c r="B1762" s="45" t="s">
        <v>8</v>
      </c>
      <c r="C1762" s="45" t="s">
        <v>52</v>
      </c>
      <c r="D1762" s="45">
        <v>1613</v>
      </c>
      <c r="E1762" s="45">
        <v>4.6683483600000004E-3</v>
      </c>
      <c r="F1762" s="45">
        <v>8.2352418999999996E-4</v>
      </c>
      <c r="G1762" s="45">
        <v>5.8622339000000004E-4</v>
      </c>
      <c r="H1762" s="45">
        <v>3.2586003000000001E-3</v>
      </c>
    </row>
    <row r="1763" spans="1:8" x14ac:dyDescent="0.35">
      <c r="A1763" s="45" t="s">
        <v>244</v>
      </c>
      <c r="B1763" s="45" t="s">
        <v>10</v>
      </c>
      <c r="C1763" s="45" t="s">
        <v>52</v>
      </c>
      <c r="D1763" s="45">
        <v>611</v>
      </c>
      <c r="E1763" s="45">
        <v>4.30218349E-3</v>
      </c>
      <c r="F1763" s="45">
        <v>7.3354221999999999E-4</v>
      </c>
      <c r="G1763" s="45">
        <v>5.0065897999999995E-4</v>
      </c>
      <c r="H1763" s="45">
        <v>3.0679817999999998E-3</v>
      </c>
    </row>
    <row r="1764" spans="1:8" x14ac:dyDescent="0.35">
      <c r="A1764" s="45" t="s">
        <v>244</v>
      </c>
      <c r="B1764" s="45" t="s">
        <v>11</v>
      </c>
      <c r="C1764" s="45" t="s">
        <v>52</v>
      </c>
      <c r="D1764" s="45">
        <v>364</v>
      </c>
      <c r="E1764" s="45">
        <v>4.7556405199999999E-3</v>
      </c>
      <c r="F1764" s="45">
        <v>9.3279381000000003E-4</v>
      </c>
      <c r="G1764" s="45">
        <v>5.6493541000000001E-4</v>
      </c>
      <c r="H1764" s="45">
        <v>3.2579108199999999E-3</v>
      </c>
    </row>
    <row r="1765" spans="1:8" x14ac:dyDescent="0.35">
      <c r="A1765" s="45" t="s">
        <v>244</v>
      </c>
      <c r="B1765" s="45" t="s">
        <v>12</v>
      </c>
      <c r="C1765" s="45" t="s">
        <v>52</v>
      </c>
      <c r="D1765" s="45">
        <v>107</v>
      </c>
      <c r="E1765" s="45">
        <v>6.3947297499999996E-3</v>
      </c>
      <c r="F1765" s="45">
        <v>1.1457249300000001E-3</v>
      </c>
      <c r="G1765" s="45">
        <v>6.0520482999999996E-4</v>
      </c>
      <c r="H1765" s="45">
        <v>4.6437994900000003E-3</v>
      </c>
    </row>
    <row r="1766" spans="1:8" x14ac:dyDescent="0.35">
      <c r="A1766" s="45" t="s">
        <v>244</v>
      </c>
      <c r="B1766" s="45" t="s">
        <v>13</v>
      </c>
      <c r="C1766" s="45" t="s">
        <v>52</v>
      </c>
      <c r="D1766" s="45">
        <v>531</v>
      </c>
      <c r="E1766" s="45">
        <v>4.6819633800000001E-3</v>
      </c>
      <c r="F1766" s="45">
        <v>7.8723295999999997E-4</v>
      </c>
      <c r="G1766" s="45">
        <v>6.9544685999999999E-4</v>
      </c>
      <c r="H1766" s="45">
        <v>3.1992830899999999E-3</v>
      </c>
    </row>
    <row r="1767" spans="1:8" x14ac:dyDescent="0.35">
      <c r="A1767" s="45" t="s">
        <v>244</v>
      </c>
      <c r="B1767" s="45" t="s">
        <v>8</v>
      </c>
      <c r="C1767" s="45" t="s">
        <v>53</v>
      </c>
      <c r="D1767" s="45">
        <v>607</v>
      </c>
      <c r="E1767" s="45">
        <v>6.8903492400000004E-3</v>
      </c>
      <c r="F1767" s="45">
        <v>8.2433313999999999E-4</v>
      </c>
      <c r="G1767" s="45">
        <v>1.4636720399999999E-3</v>
      </c>
      <c r="H1767" s="45">
        <v>4.6023435399999996E-3</v>
      </c>
    </row>
    <row r="1768" spans="1:8" x14ac:dyDescent="0.35">
      <c r="A1768" s="45" t="s">
        <v>244</v>
      </c>
      <c r="B1768" s="45" t="s">
        <v>10</v>
      </c>
      <c r="C1768" s="45" t="s">
        <v>53</v>
      </c>
      <c r="D1768" s="45">
        <v>153</v>
      </c>
      <c r="E1768" s="45">
        <v>5.9421142699999999E-3</v>
      </c>
      <c r="F1768" s="45">
        <v>6.9588148999999997E-4</v>
      </c>
      <c r="G1768" s="45">
        <v>1.21262987E-3</v>
      </c>
      <c r="H1768" s="45">
        <v>4.03360239E-3</v>
      </c>
    </row>
    <row r="1769" spans="1:8" x14ac:dyDescent="0.35">
      <c r="A1769" s="45" t="s">
        <v>244</v>
      </c>
      <c r="B1769" s="45" t="s">
        <v>11</v>
      </c>
      <c r="C1769" s="45" t="s">
        <v>53</v>
      </c>
      <c r="D1769" s="45">
        <v>125</v>
      </c>
      <c r="E1769" s="45">
        <v>6.3649071599999997E-3</v>
      </c>
      <c r="F1769" s="45">
        <v>8.4064790000000001E-4</v>
      </c>
      <c r="G1769" s="45">
        <v>1.3051849499999999E-3</v>
      </c>
      <c r="H1769" s="45">
        <v>4.2190738099999996E-3</v>
      </c>
    </row>
    <row r="1770" spans="1:8" x14ac:dyDescent="0.35">
      <c r="A1770" s="45" t="s">
        <v>244</v>
      </c>
      <c r="B1770" s="45" t="s">
        <v>12</v>
      </c>
      <c r="C1770" s="45" t="s">
        <v>53</v>
      </c>
      <c r="D1770" s="45">
        <v>109</v>
      </c>
      <c r="E1770" s="45">
        <v>6.9514523499999998E-3</v>
      </c>
      <c r="F1770" s="45">
        <v>9.1615673000000001E-4</v>
      </c>
      <c r="G1770" s="45">
        <v>1.6899207599999999E-3</v>
      </c>
      <c r="H1770" s="45">
        <v>4.3453743600000002E-3</v>
      </c>
    </row>
    <row r="1771" spans="1:8" x14ac:dyDescent="0.35">
      <c r="A1771" s="45" t="s">
        <v>244</v>
      </c>
      <c r="B1771" s="45" t="s">
        <v>13</v>
      </c>
      <c r="C1771" s="45" t="s">
        <v>53</v>
      </c>
      <c r="D1771" s="45">
        <v>220</v>
      </c>
      <c r="E1771" s="45">
        <v>7.8180763800000004E-3</v>
      </c>
      <c r="F1771" s="45">
        <v>8.5890125999999996E-4</v>
      </c>
      <c r="G1771" s="45">
        <v>1.6162139700000001E-3</v>
      </c>
      <c r="H1771" s="45">
        <v>5.3429606000000001E-3</v>
      </c>
    </row>
    <row r="1772" spans="1:8" x14ac:dyDescent="0.35">
      <c r="A1772" s="45" t="s">
        <v>244</v>
      </c>
      <c r="B1772" s="45" t="s">
        <v>8</v>
      </c>
      <c r="C1772" s="45" t="s">
        <v>54</v>
      </c>
      <c r="D1772" s="45">
        <v>3799</v>
      </c>
      <c r="E1772" s="45">
        <v>4.6851416800000002E-3</v>
      </c>
      <c r="F1772" s="45">
        <v>9.2926477000000003E-4</v>
      </c>
      <c r="G1772" s="45">
        <v>7.8443499000000003E-4</v>
      </c>
      <c r="H1772" s="45">
        <v>2.97144144E-3</v>
      </c>
    </row>
    <row r="1773" spans="1:8" x14ac:dyDescent="0.35">
      <c r="A1773" s="45" t="s">
        <v>244</v>
      </c>
      <c r="B1773" s="45" t="s">
        <v>10</v>
      </c>
      <c r="C1773" s="45" t="s">
        <v>54</v>
      </c>
      <c r="D1773" s="45">
        <v>1804</v>
      </c>
      <c r="E1773" s="45">
        <v>4.4313688399999999E-3</v>
      </c>
      <c r="F1773" s="45">
        <v>8.8172092999999998E-4</v>
      </c>
      <c r="G1773" s="45">
        <v>7.0930958000000005E-4</v>
      </c>
      <c r="H1773" s="45">
        <v>2.8403378400000002E-3</v>
      </c>
    </row>
    <row r="1774" spans="1:8" x14ac:dyDescent="0.35">
      <c r="A1774" s="45" t="s">
        <v>244</v>
      </c>
      <c r="B1774" s="45" t="s">
        <v>11</v>
      </c>
      <c r="C1774" s="45" t="s">
        <v>54</v>
      </c>
      <c r="D1774" s="45">
        <v>830</v>
      </c>
      <c r="E1774" s="45">
        <v>4.7003288500000002E-3</v>
      </c>
      <c r="F1774" s="45">
        <v>1.05635016E-3</v>
      </c>
      <c r="G1774" s="45">
        <v>7.5499194000000003E-4</v>
      </c>
      <c r="H1774" s="45">
        <v>2.8889862599999999E-3</v>
      </c>
    </row>
    <row r="1775" spans="1:8" x14ac:dyDescent="0.35">
      <c r="A1775" s="45" t="s">
        <v>244</v>
      </c>
      <c r="B1775" s="45" t="s">
        <v>12</v>
      </c>
      <c r="C1775" s="45" t="s">
        <v>54</v>
      </c>
      <c r="D1775" s="45">
        <v>140</v>
      </c>
      <c r="E1775" s="45">
        <v>5.8592094299999998E-3</v>
      </c>
      <c r="F1775" s="45">
        <v>1.07795941E-3</v>
      </c>
      <c r="G1775" s="45">
        <v>8.6698058000000001E-4</v>
      </c>
      <c r="H1775" s="45">
        <v>3.9142688900000002E-3</v>
      </c>
    </row>
    <row r="1776" spans="1:8" x14ac:dyDescent="0.35">
      <c r="A1776" s="45" t="s">
        <v>244</v>
      </c>
      <c r="B1776" s="45" t="s">
        <v>13</v>
      </c>
      <c r="C1776" s="45" t="s">
        <v>54</v>
      </c>
      <c r="D1776" s="45">
        <v>1025</v>
      </c>
      <c r="E1776" s="45">
        <v>4.9591235099999999E-3</v>
      </c>
      <c r="F1776" s="45">
        <v>8.8972423999999996E-4</v>
      </c>
      <c r="G1776" s="45">
        <v>9.2922288000000001E-4</v>
      </c>
      <c r="H1776" s="45">
        <v>3.1401759200000001E-3</v>
      </c>
    </row>
    <row r="1777" spans="1:8" x14ac:dyDescent="0.35">
      <c r="A1777" s="45" t="s">
        <v>244</v>
      </c>
      <c r="B1777" s="45" t="s">
        <v>8</v>
      </c>
      <c r="C1777" s="45" t="s">
        <v>55</v>
      </c>
      <c r="D1777" s="45">
        <v>1019</v>
      </c>
      <c r="E1777" s="45">
        <v>6.4342990000000001E-3</v>
      </c>
      <c r="F1777" s="45">
        <v>9.5513914000000001E-4</v>
      </c>
      <c r="G1777" s="45">
        <v>1.5694055799999999E-3</v>
      </c>
      <c r="H1777" s="45">
        <v>3.9097537799999997E-3</v>
      </c>
    </row>
    <row r="1778" spans="1:8" x14ac:dyDescent="0.35">
      <c r="A1778" s="45" t="s">
        <v>244</v>
      </c>
      <c r="B1778" s="45" t="s">
        <v>10</v>
      </c>
      <c r="C1778" s="45" t="s">
        <v>55</v>
      </c>
      <c r="D1778" s="45">
        <v>497</v>
      </c>
      <c r="E1778" s="45">
        <v>5.9080173200000002E-3</v>
      </c>
      <c r="F1778" s="45">
        <v>8.0086979000000005E-4</v>
      </c>
      <c r="G1778" s="45">
        <v>1.5495516999999999E-3</v>
      </c>
      <c r="H1778" s="45">
        <v>3.5575953400000001E-3</v>
      </c>
    </row>
    <row r="1779" spans="1:8" x14ac:dyDescent="0.35">
      <c r="A1779" s="45" t="s">
        <v>244</v>
      </c>
      <c r="B1779" s="45" t="s">
        <v>11</v>
      </c>
      <c r="C1779" s="45" t="s">
        <v>55</v>
      </c>
      <c r="D1779" s="45">
        <v>224</v>
      </c>
      <c r="E1779" s="45">
        <v>6.1841205200000001E-3</v>
      </c>
      <c r="F1779" s="45">
        <v>9.9459506999999996E-4</v>
      </c>
      <c r="G1779" s="45">
        <v>1.5104164199999999E-3</v>
      </c>
      <c r="H1779" s="45">
        <v>3.6791085499999999E-3</v>
      </c>
    </row>
    <row r="1780" spans="1:8" x14ac:dyDescent="0.35">
      <c r="A1780" s="45" t="s">
        <v>244</v>
      </c>
      <c r="B1780" s="45" t="s">
        <v>12</v>
      </c>
      <c r="C1780" s="45" t="s">
        <v>55</v>
      </c>
      <c r="D1780" s="45">
        <v>61</v>
      </c>
      <c r="E1780" s="45">
        <v>8.4917650900000006E-3</v>
      </c>
      <c r="F1780" s="45">
        <v>1.5545307200000001E-3</v>
      </c>
      <c r="G1780" s="45">
        <v>1.78202766E-3</v>
      </c>
      <c r="H1780" s="45">
        <v>5.15520618E-3</v>
      </c>
    </row>
    <row r="1781" spans="1:8" x14ac:dyDescent="0.35">
      <c r="A1781" s="45" t="s">
        <v>244</v>
      </c>
      <c r="B1781" s="45" t="s">
        <v>13</v>
      </c>
      <c r="C1781" s="45" t="s">
        <v>55</v>
      </c>
      <c r="D1781" s="45">
        <v>237</v>
      </c>
      <c r="E1781" s="45">
        <v>7.2448329500000002E-3</v>
      </c>
      <c r="F1781" s="45">
        <v>1.08708369E-3</v>
      </c>
      <c r="G1781" s="45">
        <v>1.6120680599999999E-3</v>
      </c>
      <c r="H1781" s="45">
        <v>4.5456807300000004E-3</v>
      </c>
    </row>
    <row r="1782" spans="1:8" x14ac:dyDescent="0.35">
      <c r="A1782" s="45" t="s">
        <v>244</v>
      </c>
      <c r="B1782" s="45" t="s">
        <v>8</v>
      </c>
      <c r="C1782" s="45" t="s">
        <v>56</v>
      </c>
      <c r="D1782" s="45">
        <v>3192</v>
      </c>
      <c r="E1782" s="45">
        <v>5.8819681299999999E-3</v>
      </c>
      <c r="F1782" s="45">
        <v>1.1093269E-3</v>
      </c>
      <c r="G1782" s="45">
        <v>1.0661996899999999E-3</v>
      </c>
      <c r="H1782" s="45">
        <v>3.7064410600000002E-3</v>
      </c>
    </row>
    <row r="1783" spans="1:8" x14ac:dyDescent="0.35">
      <c r="A1783" s="45" t="s">
        <v>244</v>
      </c>
      <c r="B1783" s="45" t="s">
        <v>10</v>
      </c>
      <c r="C1783" s="45" t="s">
        <v>56</v>
      </c>
      <c r="D1783" s="45">
        <v>1064</v>
      </c>
      <c r="E1783" s="45">
        <v>5.4498004700000002E-3</v>
      </c>
      <c r="F1783" s="45">
        <v>1.0543065500000001E-3</v>
      </c>
      <c r="G1783" s="45">
        <v>9.7272236000000005E-4</v>
      </c>
      <c r="H1783" s="45">
        <v>3.4227710899999999E-3</v>
      </c>
    </row>
    <row r="1784" spans="1:8" x14ac:dyDescent="0.35">
      <c r="A1784" s="45" t="s">
        <v>244</v>
      </c>
      <c r="B1784" s="45" t="s">
        <v>11</v>
      </c>
      <c r="C1784" s="45" t="s">
        <v>56</v>
      </c>
      <c r="D1784" s="45">
        <v>691</v>
      </c>
      <c r="E1784" s="45">
        <v>5.78980051E-3</v>
      </c>
      <c r="F1784" s="45">
        <v>1.14859681E-3</v>
      </c>
      <c r="G1784" s="45">
        <v>9.9093144999999995E-4</v>
      </c>
      <c r="H1784" s="45">
        <v>3.65027178E-3</v>
      </c>
    </row>
    <row r="1785" spans="1:8" x14ac:dyDescent="0.35">
      <c r="A1785" s="45" t="s">
        <v>244</v>
      </c>
      <c r="B1785" s="45" t="s">
        <v>12</v>
      </c>
      <c r="C1785" s="45" t="s">
        <v>56</v>
      </c>
      <c r="D1785" s="45">
        <v>215</v>
      </c>
      <c r="E1785" s="45">
        <v>6.7891362600000001E-3</v>
      </c>
      <c r="F1785" s="45">
        <v>1.4173124499999999E-3</v>
      </c>
      <c r="G1785" s="45">
        <v>1.1212853E-3</v>
      </c>
      <c r="H1785" s="45">
        <v>4.2505380699999996E-3</v>
      </c>
    </row>
    <row r="1786" spans="1:8" x14ac:dyDescent="0.35">
      <c r="A1786" s="45" t="s">
        <v>244</v>
      </c>
      <c r="B1786" s="45" t="s">
        <v>13</v>
      </c>
      <c r="C1786" s="45" t="s">
        <v>56</v>
      </c>
      <c r="D1786" s="45">
        <v>1222</v>
      </c>
      <c r="E1786" s="45">
        <v>6.1507677000000004E-3</v>
      </c>
      <c r="F1786" s="45">
        <v>1.08084021E-3</v>
      </c>
      <c r="G1786" s="45">
        <v>1.1804605999999999E-3</v>
      </c>
      <c r="H1786" s="45">
        <v>3.8894664099999999E-3</v>
      </c>
    </row>
    <row r="1787" spans="1:8" x14ac:dyDescent="0.35">
      <c r="A1787" s="45" t="s">
        <v>245</v>
      </c>
      <c r="B1787" s="45" t="s">
        <v>8</v>
      </c>
      <c r="C1787" s="45" t="s">
        <v>9</v>
      </c>
      <c r="D1787" s="45">
        <v>67281</v>
      </c>
      <c r="E1787" s="45">
        <v>6.1362987299999998E-3</v>
      </c>
      <c r="F1787" s="45">
        <v>9.6315484000000003E-4</v>
      </c>
      <c r="G1787" s="45">
        <v>1.1377975900000001E-3</v>
      </c>
      <c r="H1787" s="45">
        <v>4.0352436300000001E-3</v>
      </c>
    </row>
    <row r="1788" spans="1:8" x14ac:dyDescent="0.35">
      <c r="A1788" s="45" t="s">
        <v>245</v>
      </c>
      <c r="B1788" s="45" t="s">
        <v>10</v>
      </c>
      <c r="C1788" s="45" t="s">
        <v>9</v>
      </c>
      <c r="D1788" s="45">
        <v>29106</v>
      </c>
      <c r="E1788" s="45">
        <v>5.4382911699999998E-3</v>
      </c>
      <c r="F1788" s="45">
        <v>8.5113242000000005E-4</v>
      </c>
      <c r="G1788" s="45">
        <v>9.9817239000000004E-4</v>
      </c>
      <c r="H1788" s="45">
        <v>3.5888999899999999E-3</v>
      </c>
    </row>
    <row r="1789" spans="1:8" x14ac:dyDescent="0.35">
      <c r="A1789" s="45" t="s">
        <v>245</v>
      </c>
      <c r="B1789" s="45" t="s">
        <v>11</v>
      </c>
      <c r="C1789" s="45" t="s">
        <v>9</v>
      </c>
      <c r="D1789" s="45">
        <v>14576</v>
      </c>
      <c r="E1789" s="45">
        <v>5.9559614200000001E-3</v>
      </c>
      <c r="F1789" s="45">
        <v>9.9056373999999994E-4</v>
      </c>
      <c r="G1789" s="45">
        <v>1.0772359E-3</v>
      </c>
      <c r="H1789" s="45">
        <v>3.8880405999999999E-3</v>
      </c>
    </row>
    <row r="1790" spans="1:8" x14ac:dyDescent="0.35">
      <c r="A1790" s="45" t="s">
        <v>245</v>
      </c>
      <c r="B1790" s="45" t="s">
        <v>12</v>
      </c>
      <c r="C1790" s="45" t="s">
        <v>9</v>
      </c>
      <c r="D1790" s="45">
        <v>6437</v>
      </c>
      <c r="E1790" s="45">
        <v>8.01009871E-3</v>
      </c>
      <c r="F1790" s="45">
        <v>1.2905189100000001E-3</v>
      </c>
      <c r="G1790" s="45">
        <v>1.45294792E-3</v>
      </c>
      <c r="H1790" s="45">
        <v>5.2665594700000004E-3</v>
      </c>
    </row>
    <row r="1791" spans="1:8" x14ac:dyDescent="0.35">
      <c r="A1791" s="45" t="s">
        <v>245</v>
      </c>
      <c r="B1791" s="45" t="s">
        <v>13</v>
      </c>
      <c r="C1791" s="45" t="s">
        <v>9</v>
      </c>
      <c r="D1791" s="45">
        <v>17162</v>
      </c>
      <c r="E1791" s="45">
        <v>6.7704412700000001E-3</v>
      </c>
      <c r="F1791" s="45">
        <v>1.0070757100000001E-3</v>
      </c>
      <c r="G1791" s="45">
        <v>1.3078276399999999E-3</v>
      </c>
      <c r="H1791" s="45">
        <v>4.4554119899999998E-3</v>
      </c>
    </row>
    <row r="1792" spans="1:8" x14ac:dyDescent="0.35">
      <c r="A1792" s="45" t="s">
        <v>245</v>
      </c>
      <c r="B1792" s="45" t="s">
        <v>8</v>
      </c>
      <c r="C1792" s="45" t="s">
        <v>14</v>
      </c>
      <c r="D1792" s="45">
        <v>1352</v>
      </c>
      <c r="E1792" s="45">
        <v>6.4279426000000001E-3</v>
      </c>
      <c r="F1792" s="45">
        <v>1.2279559399999999E-3</v>
      </c>
      <c r="G1792" s="45">
        <v>1.19539101E-3</v>
      </c>
      <c r="H1792" s="45">
        <v>4.00459515E-3</v>
      </c>
    </row>
    <row r="1793" spans="1:8" x14ac:dyDescent="0.35">
      <c r="A1793" s="45" t="s">
        <v>245</v>
      </c>
      <c r="B1793" s="45" t="s">
        <v>10</v>
      </c>
      <c r="C1793" s="45" t="s">
        <v>14</v>
      </c>
      <c r="D1793" s="45">
        <v>571</v>
      </c>
      <c r="E1793" s="45">
        <v>5.9675599299999996E-3</v>
      </c>
      <c r="F1793" s="45">
        <v>1.1267997300000001E-3</v>
      </c>
      <c r="G1793" s="45">
        <v>1.03674085E-3</v>
      </c>
      <c r="H1793" s="45">
        <v>3.8040188600000002E-3</v>
      </c>
    </row>
    <row r="1794" spans="1:8" x14ac:dyDescent="0.35">
      <c r="A1794" s="45" t="s">
        <v>245</v>
      </c>
      <c r="B1794" s="45" t="s">
        <v>11</v>
      </c>
      <c r="C1794" s="45" t="s">
        <v>14</v>
      </c>
      <c r="D1794" s="45">
        <v>270</v>
      </c>
      <c r="E1794" s="45">
        <v>5.8217161499999996E-3</v>
      </c>
      <c r="F1794" s="45">
        <v>1.13700249E-3</v>
      </c>
      <c r="G1794" s="45">
        <v>1.0628427000000001E-3</v>
      </c>
      <c r="H1794" s="45">
        <v>3.6218704799999999E-3</v>
      </c>
    </row>
    <row r="1795" spans="1:8" x14ac:dyDescent="0.35">
      <c r="A1795" s="45" t="s">
        <v>245</v>
      </c>
      <c r="B1795" s="45" t="s">
        <v>12</v>
      </c>
      <c r="C1795" s="45" t="s">
        <v>14</v>
      </c>
      <c r="D1795" s="45">
        <v>151</v>
      </c>
      <c r="E1795" s="45">
        <v>7.9313831500000005E-3</v>
      </c>
      <c r="F1795" s="45">
        <v>1.6207533500000001E-3</v>
      </c>
      <c r="G1795" s="45">
        <v>1.61584779E-3</v>
      </c>
      <c r="H1795" s="45">
        <v>4.6947814500000002E-3</v>
      </c>
    </row>
    <row r="1796" spans="1:8" x14ac:dyDescent="0.35">
      <c r="A1796" s="45" t="s">
        <v>245</v>
      </c>
      <c r="B1796" s="45" t="s">
        <v>13</v>
      </c>
      <c r="C1796" s="45" t="s">
        <v>14</v>
      </c>
      <c r="D1796" s="45">
        <v>360</v>
      </c>
      <c r="E1796" s="45">
        <v>6.9822206999999997E-3</v>
      </c>
      <c r="F1796" s="45">
        <v>1.29185934E-3</v>
      </c>
      <c r="G1796" s="45">
        <v>1.37008078E-3</v>
      </c>
      <c r="H1796" s="45">
        <v>4.3202801099999997E-3</v>
      </c>
    </row>
    <row r="1797" spans="1:8" x14ac:dyDescent="0.35">
      <c r="A1797" s="45" t="s">
        <v>245</v>
      </c>
      <c r="B1797" s="45" t="s">
        <v>8</v>
      </c>
      <c r="C1797" s="45" t="s">
        <v>15</v>
      </c>
      <c r="D1797" s="45">
        <v>855</v>
      </c>
      <c r="E1797" s="45">
        <v>7.0730856399999998E-3</v>
      </c>
      <c r="F1797" s="45">
        <v>1.11685054E-3</v>
      </c>
      <c r="G1797" s="45">
        <v>1.7109998699999999E-3</v>
      </c>
      <c r="H1797" s="45">
        <v>4.2452347600000001E-3</v>
      </c>
    </row>
    <row r="1798" spans="1:8" x14ac:dyDescent="0.35">
      <c r="A1798" s="45" t="s">
        <v>245</v>
      </c>
      <c r="B1798" s="45" t="s">
        <v>10</v>
      </c>
      <c r="C1798" s="45" t="s">
        <v>15</v>
      </c>
      <c r="D1798" s="45">
        <v>376</v>
      </c>
      <c r="E1798" s="45">
        <v>6.1645486199999999E-3</v>
      </c>
      <c r="F1798" s="45">
        <v>9.3617614000000003E-4</v>
      </c>
      <c r="G1798" s="45">
        <v>1.51395636E-3</v>
      </c>
      <c r="H1798" s="45">
        <v>3.71441566E-3</v>
      </c>
    </row>
    <row r="1799" spans="1:8" x14ac:dyDescent="0.35">
      <c r="A1799" s="45" t="s">
        <v>245</v>
      </c>
      <c r="B1799" s="45" t="s">
        <v>11</v>
      </c>
      <c r="C1799" s="45" t="s">
        <v>15</v>
      </c>
      <c r="D1799" s="45">
        <v>151</v>
      </c>
      <c r="E1799" s="45">
        <v>7.0021612699999996E-3</v>
      </c>
      <c r="F1799" s="45">
        <v>1.3455816800000001E-3</v>
      </c>
      <c r="G1799" s="45">
        <v>1.49980047E-3</v>
      </c>
      <c r="H1799" s="45">
        <v>4.15677861E-3</v>
      </c>
    </row>
    <row r="1800" spans="1:8" x14ac:dyDescent="0.35">
      <c r="A1800" s="45" t="s">
        <v>245</v>
      </c>
      <c r="B1800" s="45" t="s">
        <v>12</v>
      </c>
      <c r="C1800" s="45" t="s">
        <v>15</v>
      </c>
      <c r="D1800" s="45">
        <v>109</v>
      </c>
      <c r="E1800" s="45">
        <v>8.4772126600000004E-3</v>
      </c>
      <c r="F1800" s="45">
        <v>1.4617309700000001E-3</v>
      </c>
      <c r="G1800" s="45">
        <v>2.12336454E-3</v>
      </c>
      <c r="H1800" s="45">
        <v>4.8921166400000002E-3</v>
      </c>
    </row>
    <row r="1801" spans="1:8" x14ac:dyDescent="0.35">
      <c r="A1801" s="45" t="s">
        <v>245</v>
      </c>
      <c r="B1801" s="45" t="s">
        <v>13</v>
      </c>
      <c r="C1801" s="45" t="s">
        <v>15</v>
      </c>
      <c r="D1801" s="45">
        <v>219</v>
      </c>
      <c r="E1801" s="45">
        <v>7.9829927500000009E-3</v>
      </c>
      <c r="F1801" s="45">
        <v>1.0976870800000001E-3</v>
      </c>
      <c r="G1801" s="45">
        <v>1.98968351E-3</v>
      </c>
      <c r="H1801" s="45">
        <v>4.8956216800000001E-3</v>
      </c>
    </row>
    <row r="1802" spans="1:8" x14ac:dyDescent="0.35">
      <c r="A1802" s="45" t="s">
        <v>245</v>
      </c>
      <c r="B1802" s="45" t="s">
        <v>8</v>
      </c>
      <c r="C1802" s="45" t="s">
        <v>16</v>
      </c>
      <c r="D1802" s="45">
        <v>895</v>
      </c>
      <c r="E1802" s="45">
        <v>5.8097452599999997E-3</v>
      </c>
      <c r="F1802" s="45">
        <v>8.4176469999999997E-4</v>
      </c>
      <c r="G1802" s="45">
        <v>6.0276977000000003E-4</v>
      </c>
      <c r="H1802" s="45">
        <v>4.3652102900000002E-3</v>
      </c>
    </row>
    <row r="1803" spans="1:8" x14ac:dyDescent="0.35">
      <c r="A1803" s="45" t="s">
        <v>245</v>
      </c>
      <c r="B1803" s="45" t="s">
        <v>10</v>
      </c>
      <c r="C1803" s="45" t="s">
        <v>16</v>
      </c>
      <c r="D1803" s="45">
        <v>399</v>
      </c>
      <c r="E1803" s="45">
        <v>5.3060600400000003E-3</v>
      </c>
      <c r="F1803" s="45">
        <v>7.0758468000000003E-4</v>
      </c>
      <c r="G1803" s="45">
        <v>6.0173555999999998E-4</v>
      </c>
      <c r="H1803" s="45">
        <v>3.9967392899999997E-3</v>
      </c>
    </row>
    <row r="1804" spans="1:8" x14ac:dyDescent="0.35">
      <c r="A1804" s="45" t="s">
        <v>245</v>
      </c>
      <c r="B1804" s="45" t="s">
        <v>11</v>
      </c>
      <c r="C1804" s="45" t="s">
        <v>16</v>
      </c>
      <c r="D1804" s="45">
        <v>218</v>
      </c>
      <c r="E1804" s="45">
        <v>5.5499806400000004E-3</v>
      </c>
      <c r="F1804" s="45">
        <v>8.0269895000000002E-4</v>
      </c>
      <c r="G1804" s="45">
        <v>5.9234811999999998E-4</v>
      </c>
      <c r="H1804" s="45">
        <v>4.1549330600000002E-3</v>
      </c>
    </row>
    <row r="1805" spans="1:8" x14ac:dyDescent="0.35">
      <c r="A1805" s="45" t="s">
        <v>245</v>
      </c>
      <c r="B1805" s="45" t="s">
        <v>12</v>
      </c>
      <c r="C1805" s="45" t="s">
        <v>16</v>
      </c>
      <c r="D1805" s="45">
        <v>50</v>
      </c>
      <c r="E1805" s="45">
        <v>8.7381942499999993E-3</v>
      </c>
      <c r="F1805" s="45">
        <v>1.5523145600000001E-3</v>
      </c>
      <c r="G1805" s="45">
        <v>6.1828681999999999E-4</v>
      </c>
      <c r="H1805" s="45">
        <v>6.56759237E-3</v>
      </c>
    </row>
    <row r="1806" spans="1:8" x14ac:dyDescent="0.35">
      <c r="A1806" s="45" t="s">
        <v>245</v>
      </c>
      <c r="B1806" s="45" t="s">
        <v>13</v>
      </c>
      <c r="C1806" s="45" t="s">
        <v>16</v>
      </c>
      <c r="D1806" s="45">
        <v>228</v>
      </c>
      <c r="E1806" s="45">
        <v>6.2973620900000004E-3</v>
      </c>
      <c r="F1806" s="45">
        <v>9.5810975999999996E-4</v>
      </c>
      <c r="G1806" s="45">
        <v>6.1114133999999999E-4</v>
      </c>
      <c r="H1806" s="45">
        <v>4.7281105500000002E-3</v>
      </c>
    </row>
    <row r="1807" spans="1:8" x14ac:dyDescent="0.35">
      <c r="A1807" s="45" t="s">
        <v>245</v>
      </c>
      <c r="B1807" s="45" t="s">
        <v>8</v>
      </c>
      <c r="C1807" s="45" t="s">
        <v>17</v>
      </c>
      <c r="D1807" s="45">
        <v>968</v>
      </c>
      <c r="E1807" s="45">
        <v>6.7700319999999996E-3</v>
      </c>
      <c r="F1807" s="45">
        <v>8.3718313000000005E-4</v>
      </c>
      <c r="G1807" s="45">
        <v>8.7825437000000001E-4</v>
      </c>
      <c r="H1807" s="45">
        <v>5.0545939999999999E-3</v>
      </c>
    </row>
    <row r="1808" spans="1:8" x14ac:dyDescent="0.35">
      <c r="A1808" s="45" t="s">
        <v>245</v>
      </c>
      <c r="B1808" s="45" t="s">
        <v>10</v>
      </c>
      <c r="C1808" s="45" t="s">
        <v>17</v>
      </c>
      <c r="D1808" s="45">
        <v>375</v>
      </c>
      <c r="E1808" s="45">
        <v>6.2556170600000004E-3</v>
      </c>
      <c r="F1808" s="45">
        <v>7.0401209000000003E-4</v>
      </c>
      <c r="G1808" s="45">
        <v>7.7796273999999996E-4</v>
      </c>
      <c r="H1808" s="45">
        <v>4.77364174E-3</v>
      </c>
    </row>
    <row r="1809" spans="1:8" x14ac:dyDescent="0.35">
      <c r="A1809" s="45" t="s">
        <v>245</v>
      </c>
      <c r="B1809" s="45" t="s">
        <v>11</v>
      </c>
      <c r="C1809" s="45" t="s">
        <v>17</v>
      </c>
      <c r="D1809" s="45">
        <v>191</v>
      </c>
      <c r="E1809" s="45">
        <v>6.51911214E-3</v>
      </c>
      <c r="F1809" s="45">
        <v>8.0685208000000005E-4</v>
      </c>
      <c r="G1809" s="45">
        <v>8.2757632999999999E-4</v>
      </c>
      <c r="H1809" s="45">
        <v>4.88468319E-3</v>
      </c>
    </row>
    <row r="1810" spans="1:8" x14ac:dyDescent="0.35">
      <c r="A1810" s="45" t="s">
        <v>245</v>
      </c>
      <c r="B1810" s="45" t="s">
        <v>12</v>
      </c>
      <c r="C1810" s="45" t="s">
        <v>17</v>
      </c>
      <c r="D1810" s="45">
        <v>130</v>
      </c>
      <c r="E1810" s="45">
        <v>7.9620724299999997E-3</v>
      </c>
      <c r="F1810" s="45">
        <v>1.0881407500000001E-3</v>
      </c>
      <c r="G1810" s="45">
        <v>1.1355944600000001E-3</v>
      </c>
      <c r="H1810" s="45">
        <v>5.7383366600000001E-3</v>
      </c>
    </row>
    <row r="1811" spans="1:8" x14ac:dyDescent="0.35">
      <c r="A1811" s="45" t="s">
        <v>245</v>
      </c>
      <c r="B1811" s="45" t="s">
        <v>13</v>
      </c>
      <c r="C1811" s="45" t="s">
        <v>17</v>
      </c>
      <c r="D1811" s="45">
        <v>272</v>
      </c>
      <c r="E1811" s="45">
        <v>7.0857159799999998E-3</v>
      </c>
      <c r="F1811" s="45">
        <v>9.2213858000000004E-4</v>
      </c>
      <c r="G1811" s="45">
        <v>9.2911708000000003E-4</v>
      </c>
      <c r="H1811" s="45">
        <v>5.2344598600000004E-3</v>
      </c>
    </row>
    <row r="1812" spans="1:8" x14ac:dyDescent="0.35">
      <c r="A1812" s="45" t="s">
        <v>245</v>
      </c>
      <c r="B1812" s="45" t="s">
        <v>8</v>
      </c>
      <c r="C1812" s="45" t="s">
        <v>18</v>
      </c>
      <c r="D1812" s="45">
        <v>848</v>
      </c>
      <c r="E1812" s="45">
        <v>7.55533148E-3</v>
      </c>
      <c r="F1812" s="45">
        <v>7.8088124999999996E-4</v>
      </c>
      <c r="G1812" s="45">
        <v>1.42769183E-3</v>
      </c>
      <c r="H1812" s="45">
        <v>5.3467579300000003E-3</v>
      </c>
    </row>
    <row r="1813" spans="1:8" x14ac:dyDescent="0.35">
      <c r="A1813" s="45" t="s">
        <v>245</v>
      </c>
      <c r="B1813" s="45" t="s">
        <v>10</v>
      </c>
      <c r="C1813" s="45" t="s">
        <v>18</v>
      </c>
      <c r="D1813" s="45">
        <v>261</v>
      </c>
      <c r="E1813" s="45">
        <v>6.7400575900000001E-3</v>
      </c>
      <c r="F1813" s="45">
        <v>7.2566315999999999E-4</v>
      </c>
      <c r="G1813" s="45">
        <v>1.3187346900000001E-3</v>
      </c>
      <c r="H1813" s="45">
        <v>4.6956592700000003E-3</v>
      </c>
    </row>
    <row r="1814" spans="1:8" x14ac:dyDescent="0.35">
      <c r="A1814" s="45" t="s">
        <v>245</v>
      </c>
      <c r="B1814" s="45" t="s">
        <v>11</v>
      </c>
      <c r="C1814" s="45" t="s">
        <v>18</v>
      </c>
      <c r="D1814" s="45">
        <v>202</v>
      </c>
      <c r="E1814" s="45">
        <v>7.0879169000000004E-3</v>
      </c>
      <c r="F1814" s="45">
        <v>7.7706705000000001E-4</v>
      </c>
      <c r="G1814" s="45">
        <v>1.2033596800000001E-3</v>
      </c>
      <c r="H1814" s="45">
        <v>5.1074896699999997E-3</v>
      </c>
    </row>
    <row r="1815" spans="1:8" x14ac:dyDescent="0.35">
      <c r="A1815" s="45" t="s">
        <v>245</v>
      </c>
      <c r="B1815" s="45" t="s">
        <v>12</v>
      </c>
      <c r="C1815" s="45" t="s">
        <v>18</v>
      </c>
      <c r="D1815" s="45">
        <v>108</v>
      </c>
      <c r="E1815" s="45">
        <v>9.1907790700000002E-3</v>
      </c>
      <c r="F1815" s="45">
        <v>8.2636723E-4</v>
      </c>
      <c r="G1815" s="45">
        <v>1.6092247299999999E-3</v>
      </c>
      <c r="H1815" s="45">
        <v>6.7551866499999998E-3</v>
      </c>
    </row>
    <row r="1816" spans="1:8" x14ac:dyDescent="0.35">
      <c r="A1816" s="45" t="s">
        <v>245</v>
      </c>
      <c r="B1816" s="45" t="s">
        <v>13</v>
      </c>
      <c r="C1816" s="45" t="s">
        <v>18</v>
      </c>
      <c r="D1816" s="45">
        <v>277</v>
      </c>
      <c r="E1816" s="45">
        <v>8.0267245800000001E-3</v>
      </c>
      <c r="F1816" s="45">
        <v>8.1795670999999998E-4</v>
      </c>
      <c r="G1816" s="45">
        <v>1.62316965E-3</v>
      </c>
      <c r="H1816" s="45">
        <v>5.5855977699999998E-3</v>
      </c>
    </row>
    <row r="1817" spans="1:8" x14ac:dyDescent="0.35">
      <c r="A1817" s="45" t="s">
        <v>245</v>
      </c>
      <c r="B1817" s="45" t="s">
        <v>8</v>
      </c>
      <c r="C1817" s="45" t="s">
        <v>19</v>
      </c>
      <c r="D1817" s="45">
        <v>1011</v>
      </c>
      <c r="E1817" s="45">
        <v>6.8901456500000003E-3</v>
      </c>
      <c r="F1817" s="45">
        <v>1.09072172E-3</v>
      </c>
      <c r="G1817" s="45">
        <v>1.2768685599999999E-3</v>
      </c>
      <c r="H1817" s="45">
        <v>4.5225548899999997E-3</v>
      </c>
    </row>
    <row r="1818" spans="1:8" x14ac:dyDescent="0.35">
      <c r="A1818" s="45" t="s">
        <v>245</v>
      </c>
      <c r="B1818" s="45" t="s">
        <v>10</v>
      </c>
      <c r="C1818" s="45" t="s">
        <v>19</v>
      </c>
      <c r="D1818" s="45">
        <v>406</v>
      </c>
      <c r="E1818" s="45">
        <v>6.0692047299999996E-3</v>
      </c>
      <c r="F1818" s="45">
        <v>8.1591496999999997E-4</v>
      </c>
      <c r="G1818" s="45">
        <v>1.10905832E-3</v>
      </c>
      <c r="H1818" s="45">
        <v>4.1442309700000001E-3</v>
      </c>
    </row>
    <row r="1819" spans="1:8" x14ac:dyDescent="0.35">
      <c r="A1819" s="45" t="s">
        <v>245</v>
      </c>
      <c r="B1819" s="45" t="s">
        <v>11</v>
      </c>
      <c r="C1819" s="45" t="s">
        <v>19</v>
      </c>
      <c r="D1819" s="45">
        <v>223</v>
      </c>
      <c r="E1819" s="45">
        <v>6.4867233100000003E-3</v>
      </c>
      <c r="F1819" s="45">
        <v>1.1583932799999999E-3</v>
      </c>
      <c r="G1819" s="45">
        <v>1.0866132900000001E-3</v>
      </c>
      <c r="H1819" s="45">
        <v>4.2417162600000002E-3</v>
      </c>
    </row>
    <row r="1820" spans="1:8" x14ac:dyDescent="0.35">
      <c r="A1820" s="45" t="s">
        <v>245</v>
      </c>
      <c r="B1820" s="45" t="s">
        <v>12</v>
      </c>
      <c r="C1820" s="45" t="s">
        <v>19</v>
      </c>
      <c r="D1820" s="45">
        <v>108</v>
      </c>
      <c r="E1820" s="45">
        <v>8.5948214299999999E-3</v>
      </c>
      <c r="F1820" s="45">
        <v>1.3782790799999999E-3</v>
      </c>
      <c r="G1820" s="45">
        <v>1.9785234299999998E-3</v>
      </c>
      <c r="H1820" s="45">
        <v>5.2380184299999997E-3</v>
      </c>
    </row>
    <row r="1821" spans="1:8" x14ac:dyDescent="0.35">
      <c r="A1821" s="45" t="s">
        <v>245</v>
      </c>
      <c r="B1821" s="45" t="s">
        <v>13</v>
      </c>
      <c r="C1821" s="45" t="s">
        <v>19</v>
      </c>
      <c r="D1821" s="45">
        <v>274</v>
      </c>
      <c r="E1821" s="45">
        <v>7.7629931399999996E-3</v>
      </c>
      <c r="F1821" s="45">
        <v>1.3294976E-3</v>
      </c>
      <c r="G1821" s="45">
        <v>1.4037997899999999E-3</v>
      </c>
      <c r="H1821" s="45">
        <v>5.0296952900000004E-3</v>
      </c>
    </row>
    <row r="1822" spans="1:8" x14ac:dyDescent="0.35">
      <c r="A1822" s="45" t="s">
        <v>245</v>
      </c>
      <c r="B1822" s="45" t="s">
        <v>8</v>
      </c>
      <c r="C1822" s="45" t="s">
        <v>20</v>
      </c>
      <c r="D1822" s="45">
        <v>545</v>
      </c>
      <c r="E1822" s="45">
        <v>4.6469798999999997E-3</v>
      </c>
      <c r="F1822" s="45">
        <v>7.8877820000000003E-4</v>
      </c>
      <c r="G1822" s="45">
        <v>5.5009744000000002E-4</v>
      </c>
      <c r="H1822" s="45">
        <v>3.3081037299999999E-3</v>
      </c>
    </row>
    <row r="1823" spans="1:8" x14ac:dyDescent="0.35">
      <c r="A1823" s="45" t="s">
        <v>245</v>
      </c>
      <c r="B1823" s="45" t="s">
        <v>10</v>
      </c>
      <c r="C1823" s="45" t="s">
        <v>20</v>
      </c>
      <c r="D1823" s="45">
        <v>187</v>
      </c>
      <c r="E1823" s="45">
        <v>4.2240416600000004E-3</v>
      </c>
      <c r="F1823" s="45">
        <v>7.7830979000000002E-4</v>
      </c>
      <c r="G1823" s="45">
        <v>5.1736706E-4</v>
      </c>
      <c r="H1823" s="45">
        <v>2.92836426E-3</v>
      </c>
    </row>
    <row r="1824" spans="1:8" x14ac:dyDescent="0.35">
      <c r="A1824" s="45" t="s">
        <v>245</v>
      </c>
      <c r="B1824" s="45" t="s">
        <v>11</v>
      </c>
      <c r="C1824" s="45" t="s">
        <v>20</v>
      </c>
      <c r="D1824" s="45">
        <v>136</v>
      </c>
      <c r="E1824" s="45">
        <v>4.5590786200000004E-3</v>
      </c>
      <c r="F1824" s="45">
        <v>7.7256918000000001E-4</v>
      </c>
      <c r="G1824" s="45">
        <v>4.8764269E-4</v>
      </c>
      <c r="H1824" s="45">
        <v>3.2988661699999999E-3</v>
      </c>
    </row>
    <row r="1825" spans="1:8" x14ac:dyDescent="0.35">
      <c r="A1825" s="45" t="s">
        <v>245</v>
      </c>
      <c r="B1825" s="45" t="s">
        <v>12</v>
      </c>
      <c r="C1825" s="45" t="s">
        <v>20</v>
      </c>
      <c r="D1825" s="45">
        <v>45</v>
      </c>
      <c r="E1825" s="45">
        <v>4.9956273500000002E-3</v>
      </c>
      <c r="F1825" s="45">
        <v>1.02623428E-3</v>
      </c>
      <c r="G1825" s="45">
        <v>5.3549356999999995E-4</v>
      </c>
      <c r="H1825" s="45">
        <v>3.43389896E-3</v>
      </c>
    </row>
    <row r="1826" spans="1:8" x14ac:dyDescent="0.35">
      <c r="A1826" s="45" t="s">
        <v>245</v>
      </c>
      <c r="B1826" s="45" t="s">
        <v>13</v>
      </c>
      <c r="C1826" s="45" t="s">
        <v>20</v>
      </c>
      <c r="D1826" s="45">
        <v>177</v>
      </c>
      <c r="E1826" s="45">
        <v>5.07271375E-3</v>
      </c>
      <c r="F1826" s="45">
        <v>7.5192222000000002E-4</v>
      </c>
      <c r="G1826" s="45">
        <v>6.3637766E-4</v>
      </c>
      <c r="H1826" s="45">
        <v>3.68441336E-3</v>
      </c>
    </row>
    <row r="1827" spans="1:8" x14ac:dyDescent="0.35">
      <c r="A1827" s="45" t="s">
        <v>245</v>
      </c>
      <c r="B1827" s="45" t="s">
        <v>8</v>
      </c>
      <c r="C1827" s="45" t="s">
        <v>21</v>
      </c>
      <c r="D1827" s="45">
        <v>734</v>
      </c>
      <c r="E1827" s="45">
        <v>8.4790024399999993E-3</v>
      </c>
      <c r="F1827" s="45">
        <v>1.2873237800000001E-3</v>
      </c>
      <c r="G1827" s="45">
        <v>2.0615410299999999E-3</v>
      </c>
      <c r="H1827" s="45">
        <v>5.1301371300000002E-3</v>
      </c>
    </row>
    <row r="1828" spans="1:8" x14ac:dyDescent="0.35">
      <c r="A1828" s="45" t="s">
        <v>245</v>
      </c>
      <c r="B1828" s="45" t="s">
        <v>10</v>
      </c>
      <c r="C1828" s="45" t="s">
        <v>21</v>
      </c>
      <c r="D1828" s="45">
        <v>277</v>
      </c>
      <c r="E1828" s="45">
        <v>7.9077247299999993E-3</v>
      </c>
      <c r="F1828" s="45">
        <v>1.12218353E-3</v>
      </c>
      <c r="G1828" s="45">
        <v>1.9853504E-3</v>
      </c>
      <c r="H1828" s="45">
        <v>4.80019027E-3</v>
      </c>
    </row>
    <row r="1829" spans="1:8" x14ac:dyDescent="0.35">
      <c r="A1829" s="45" t="s">
        <v>245</v>
      </c>
      <c r="B1829" s="45" t="s">
        <v>11</v>
      </c>
      <c r="C1829" s="45" t="s">
        <v>21</v>
      </c>
      <c r="D1829" s="45">
        <v>167</v>
      </c>
      <c r="E1829" s="45">
        <v>8.1917412900000004E-3</v>
      </c>
      <c r="F1829" s="45">
        <v>1.28888034E-3</v>
      </c>
      <c r="G1829" s="45">
        <v>1.8792273999999999E-3</v>
      </c>
      <c r="H1829" s="45">
        <v>5.0236330400000003E-3</v>
      </c>
    </row>
    <row r="1830" spans="1:8" x14ac:dyDescent="0.35">
      <c r="A1830" s="45" t="s">
        <v>245</v>
      </c>
      <c r="B1830" s="45" t="s">
        <v>12</v>
      </c>
      <c r="C1830" s="45" t="s">
        <v>21</v>
      </c>
      <c r="D1830" s="45">
        <v>78</v>
      </c>
      <c r="E1830" s="45">
        <v>9.7809826599999997E-3</v>
      </c>
      <c r="F1830" s="45">
        <v>1.5581965599999999E-3</v>
      </c>
      <c r="G1830" s="45">
        <v>1.9181799300000001E-3</v>
      </c>
      <c r="H1830" s="45">
        <v>6.3046056199999997E-3</v>
      </c>
    </row>
    <row r="1831" spans="1:8" x14ac:dyDescent="0.35">
      <c r="A1831" s="45" t="s">
        <v>245</v>
      </c>
      <c r="B1831" s="45" t="s">
        <v>13</v>
      </c>
      <c r="C1831" s="45" t="s">
        <v>21</v>
      </c>
      <c r="D1831" s="45">
        <v>212</v>
      </c>
      <c r="E1831" s="45">
        <v>8.9726914799999995E-3</v>
      </c>
      <c r="F1831" s="45">
        <v>1.40220975E-3</v>
      </c>
      <c r="G1831" s="45">
        <v>2.3574530400000001E-3</v>
      </c>
      <c r="H1831" s="45">
        <v>5.2130282700000004E-3</v>
      </c>
    </row>
    <row r="1832" spans="1:8" x14ac:dyDescent="0.35">
      <c r="A1832" s="45" t="s">
        <v>245</v>
      </c>
      <c r="B1832" s="45" t="s">
        <v>8</v>
      </c>
      <c r="C1832" s="45" t="s">
        <v>22</v>
      </c>
      <c r="D1832" s="45">
        <v>625</v>
      </c>
      <c r="E1832" s="45">
        <v>7.8692405100000001E-3</v>
      </c>
      <c r="F1832" s="45">
        <v>1.1932405100000001E-3</v>
      </c>
      <c r="G1832" s="45">
        <v>1.5939627199999999E-3</v>
      </c>
      <c r="H1832" s="45">
        <v>5.0820368000000001E-3</v>
      </c>
    </row>
    <row r="1833" spans="1:8" x14ac:dyDescent="0.35">
      <c r="A1833" s="45" t="s">
        <v>245</v>
      </c>
      <c r="B1833" s="45" t="s">
        <v>10</v>
      </c>
      <c r="C1833" s="45" t="s">
        <v>22</v>
      </c>
      <c r="D1833" s="45">
        <v>254</v>
      </c>
      <c r="E1833" s="45">
        <v>6.73788801E-3</v>
      </c>
      <c r="F1833" s="45">
        <v>8.9380079000000003E-4</v>
      </c>
      <c r="G1833" s="45">
        <v>1.4900022999999999E-3</v>
      </c>
      <c r="H1833" s="45">
        <v>4.3540844100000003E-3</v>
      </c>
    </row>
    <row r="1834" spans="1:8" x14ac:dyDescent="0.35">
      <c r="A1834" s="45" t="s">
        <v>245</v>
      </c>
      <c r="B1834" s="45" t="s">
        <v>11</v>
      </c>
      <c r="C1834" s="45" t="s">
        <v>22</v>
      </c>
      <c r="D1834" s="45">
        <v>140</v>
      </c>
      <c r="E1834" s="45">
        <v>7.4586638100000002E-3</v>
      </c>
      <c r="F1834" s="45">
        <v>1.1407074399999999E-3</v>
      </c>
      <c r="G1834" s="45">
        <v>1.4139382500000001E-3</v>
      </c>
      <c r="H1834" s="45">
        <v>4.9040176200000002E-3</v>
      </c>
    </row>
    <row r="1835" spans="1:8" x14ac:dyDescent="0.35">
      <c r="A1835" s="45" t="s">
        <v>245</v>
      </c>
      <c r="B1835" s="45" t="s">
        <v>12</v>
      </c>
      <c r="C1835" s="45" t="s">
        <v>22</v>
      </c>
      <c r="D1835" s="45">
        <v>65</v>
      </c>
      <c r="E1835" s="45">
        <v>1.004326899E-2</v>
      </c>
      <c r="F1835" s="45">
        <v>1.9969727199999998E-3</v>
      </c>
      <c r="G1835" s="45">
        <v>1.7167020500000001E-3</v>
      </c>
      <c r="H1835" s="45">
        <v>6.3295937600000001E-3</v>
      </c>
    </row>
    <row r="1836" spans="1:8" x14ac:dyDescent="0.35">
      <c r="A1836" s="45" t="s">
        <v>245</v>
      </c>
      <c r="B1836" s="45" t="s">
        <v>13</v>
      </c>
      <c r="C1836" s="45" t="s">
        <v>22</v>
      </c>
      <c r="D1836" s="45">
        <v>166</v>
      </c>
      <c r="E1836" s="45">
        <v>9.09533945E-3</v>
      </c>
      <c r="F1836" s="45">
        <v>1.3810099300000001E-3</v>
      </c>
      <c r="G1836" s="45">
        <v>1.85680197E-3</v>
      </c>
      <c r="H1836" s="45">
        <v>5.8575270800000001E-3</v>
      </c>
    </row>
    <row r="1837" spans="1:8" x14ac:dyDescent="0.35">
      <c r="A1837" s="45" t="s">
        <v>245</v>
      </c>
      <c r="B1837" s="45" t="s">
        <v>8</v>
      </c>
      <c r="C1837" s="45" t="s">
        <v>23</v>
      </c>
      <c r="D1837" s="45">
        <v>1075</v>
      </c>
      <c r="E1837" s="45">
        <v>7.1481156100000002E-3</v>
      </c>
      <c r="F1837" s="45">
        <v>1.1954455E-3</v>
      </c>
      <c r="G1837" s="45">
        <v>1.5602280100000001E-3</v>
      </c>
      <c r="H1837" s="45">
        <v>4.3924416199999997E-3</v>
      </c>
    </row>
    <row r="1838" spans="1:8" x14ac:dyDescent="0.35">
      <c r="A1838" s="45" t="s">
        <v>245</v>
      </c>
      <c r="B1838" s="45" t="s">
        <v>10</v>
      </c>
      <c r="C1838" s="45" t="s">
        <v>23</v>
      </c>
      <c r="D1838" s="45">
        <v>437</v>
      </c>
      <c r="E1838" s="45">
        <v>6.3865049699999999E-3</v>
      </c>
      <c r="F1838" s="45">
        <v>1.00588479E-3</v>
      </c>
      <c r="G1838" s="45">
        <v>1.40289937E-3</v>
      </c>
      <c r="H1838" s="45">
        <v>3.9777203300000001E-3</v>
      </c>
    </row>
    <row r="1839" spans="1:8" x14ac:dyDescent="0.35">
      <c r="A1839" s="45" t="s">
        <v>245</v>
      </c>
      <c r="B1839" s="45" t="s">
        <v>11</v>
      </c>
      <c r="C1839" s="45" t="s">
        <v>23</v>
      </c>
      <c r="D1839" s="45">
        <v>250</v>
      </c>
      <c r="E1839" s="45">
        <v>6.9093979100000001E-3</v>
      </c>
      <c r="F1839" s="45">
        <v>1.1652775499999999E-3</v>
      </c>
      <c r="G1839" s="45">
        <v>1.59421272E-3</v>
      </c>
      <c r="H1839" s="45">
        <v>4.1499071699999997E-3</v>
      </c>
    </row>
    <row r="1840" spans="1:8" x14ac:dyDescent="0.35">
      <c r="A1840" s="45" t="s">
        <v>245</v>
      </c>
      <c r="B1840" s="45" t="s">
        <v>12</v>
      </c>
      <c r="C1840" s="45" t="s">
        <v>23</v>
      </c>
      <c r="D1840" s="45">
        <v>110</v>
      </c>
      <c r="E1840" s="45">
        <v>9.1466748800000004E-3</v>
      </c>
      <c r="F1840" s="45">
        <v>1.7434762099999999E-3</v>
      </c>
      <c r="G1840" s="45">
        <v>1.6808709699999999E-3</v>
      </c>
      <c r="H1840" s="45">
        <v>5.7223271800000003E-3</v>
      </c>
    </row>
    <row r="1841" spans="1:8" x14ac:dyDescent="0.35">
      <c r="A1841" s="45" t="s">
        <v>245</v>
      </c>
      <c r="B1841" s="45" t="s">
        <v>13</v>
      </c>
      <c r="C1841" s="45" t="s">
        <v>23</v>
      </c>
      <c r="D1841" s="45">
        <v>278</v>
      </c>
      <c r="E1841" s="45">
        <v>7.7692010800000004E-3</v>
      </c>
      <c r="F1841" s="45">
        <v>1.3037068E-3</v>
      </c>
      <c r="G1841" s="45">
        <v>1.7292413599999999E-3</v>
      </c>
      <c r="H1841" s="45">
        <v>4.7362524199999999E-3</v>
      </c>
    </row>
    <row r="1842" spans="1:8" x14ac:dyDescent="0.35">
      <c r="A1842" s="45" t="s">
        <v>245</v>
      </c>
      <c r="B1842" s="45" t="s">
        <v>8</v>
      </c>
      <c r="C1842" s="45" t="s">
        <v>24</v>
      </c>
      <c r="D1842" s="45">
        <v>2221</v>
      </c>
      <c r="E1842" s="45">
        <v>6.9782544599999996E-3</v>
      </c>
      <c r="F1842" s="45">
        <v>6.8063452000000004E-4</v>
      </c>
      <c r="G1842" s="45">
        <v>1.9094405799999999E-3</v>
      </c>
      <c r="H1842" s="45">
        <v>4.3881788900000003E-3</v>
      </c>
    </row>
    <row r="1843" spans="1:8" x14ac:dyDescent="0.35">
      <c r="A1843" s="45" t="s">
        <v>245</v>
      </c>
      <c r="B1843" s="45" t="s">
        <v>10</v>
      </c>
      <c r="C1843" s="45" t="s">
        <v>24</v>
      </c>
      <c r="D1843" s="45">
        <v>972</v>
      </c>
      <c r="E1843" s="45">
        <v>6.2500831099999996E-3</v>
      </c>
      <c r="F1843" s="45">
        <v>6.1571192000000002E-4</v>
      </c>
      <c r="G1843" s="45">
        <v>1.7182377399999999E-3</v>
      </c>
      <c r="H1843" s="45">
        <v>3.9161329799999997E-3</v>
      </c>
    </row>
    <row r="1844" spans="1:8" x14ac:dyDescent="0.35">
      <c r="A1844" s="45" t="s">
        <v>245</v>
      </c>
      <c r="B1844" s="45" t="s">
        <v>11</v>
      </c>
      <c r="C1844" s="45" t="s">
        <v>24</v>
      </c>
      <c r="D1844" s="45">
        <v>459</v>
      </c>
      <c r="E1844" s="45">
        <v>6.8425721700000001E-3</v>
      </c>
      <c r="F1844" s="45">
        <v>6.7616270999999999E-4</v>
      </c>
      <c r="G1844" s="45">
        <v>1.8999130299999999E-3</v>
      </c>
      <c r="H1844" s="45">
        <v>4.26649597E-3</v>
      </c>
    </row>
    <row r="1845" spans="1:8" x14ac:dyDescent="0.35">
      <c r="A1845" s="45" t="s">
        <v>245</v>
      </c>
      <c r="B1845" s="45" t="s">
        <v>12</v>
      </c>
      <c r="C1845" s="45" t="s">
        <v>24</v>
      </c>
      <c r="D1845" s="45">
        <v>118</v>
      </c>
      <c r="E1845" s="45">
        <v>8.8597572900000008E-3</v>
      </c>
      <c r="F1845" s="45">
        <v>9.3288976E-4</v>
      </c>
      <c r="G1845" s="45">
        <v>2.3997565399999999E-3</v>
      </c>
      <c r="H1845" s="45">
        <v>5.5271105600000004E-3</v>
      </c>
    </row>
    <row r="1846" spans="1:8" x14ac:dyDescent="0.35">
      <c r="A1846" s="45" t="s">
        <v>245</v>
      </c>
      <c r="B1846" s="45" t="s">
        <v>13</v>
      </c>
      <c r="C1846" s="45" t="s">
        <v>24</v>
      </c>
      <c r="D1846" s="45">
        <v>672</v>
      </c>
      <c r="E1846" s="45">
        <v>7.79379524E-3</v>
      </c>
      <c r="F1846" s="45">
        <v>7.3330002000000002E-4</v>
      </c>
      <c r="G1846" s="45">
        <v>2.1064123500000001E-3</v>
      </c>
      <c r="H1846" s="45">
        <v>4.9540823799999996E-3</v>
      </c>
    </row>
    <row r="1847" spans="1:8" x14ac:dyDescent="0.35">
      <c r="A1847" s="45" t="s">
        <v>245</v>
      </c>
      <c r="B1847" s="45" t="s">
        <v>8</v>
      </c>
      <c r="C1847" s="45" t="s">
        <v>25</v>
      </c>
      <c r="D1847" s="45">
        <v>1765</v>
      </c>
      <c r="E1847" s="45">
        <v>6.9098072300000004E-3</v>
      </c>
      <c r="F1847" s="45">
        <v>7.9162709000000001E-4</v>
      </c>
      <c r="G1847" s="45">
        <v>1.6313933699999999E-3</v>
      </c>
      <c r="H1847" s="45">
        <v>4.4867863000000001E-3</v>
      </c>
    </row>
    <row r="1848" spans="1:8" x14ac:dyDescent="0.35">
      <c r="A1848" s="45" t="s">
        <v>245</v>
      </c>
      <c r="B1848" s="45" t="s">
        <v>10</v>
      </c>
      <c r="C1848" s="45" t="s">
        <v>25</v>
      </c>
      <c r="D1848" s="45">
        <v>755</v>
      </c>
      <c r="E1848" s="45">
        <v>6.1234667699999997E-3</v>
      </c>
      <c r="F1848" s="45">
        <v>6.8452577000000002E-4</v>
      </c>
      <c r="G1848" s="45">
        <v>1.49069451E-3</v>
      </c>
      <c r="H1848" s="45">
        <v>3.9482460199999998E-3</v>
      </c>
    </row>
    <row r="1849" spans="1:8" x14ac:dyDescent="0.35">
      <c r="A1849" s="45" t="s">
        <v>245</v>
      </c>
      <c r="B1849" s="45" t="s">
        <v>11</v>
      </c>
      <c r="C1849" s="45" t="s">
        <v>25</v>
      </c>
      <c r="D1849" s="45">
        <v>399</v>
      </c>
      <c r="E1849" s="45">
        <v>6.52882181E-3</v>
      </c>
      <c r="F1849" s="45">
        <v>8.2280331000000005E-4</v>
      </c>
      <c r="G1849" s="45">
        <v>1.4592613400000001E-3</v>
      </c>
      <c r="H1849" s="45">
        <v>4.2467566999999998E-3</v>
      </c>
    </row>
    <row r="1850" spans="1:8" x14ac:dyDescent="0.35">
      <c r="A1850" s="45" t="s">
        <v>245</v>
      </c>
      <c r="B1850" s="45" t="s">
        <v>12</v>
      </c>
      <c r="C1850" s="45" t="s">
        <v>25</v>
      </c>
      <c r="D1850" s="45">
        <v>229</v>
      </c>
      <c r="E1850" s="45">
        <v>8.7099201000000008E-3</v>
      </c>
      <c r="F1850" s="45">
        <v>9.6539884000000002E-4</v>
      </c>
      <c r="G1850" s="45">
        <v>2.00383083E-3</v>
      </c>
      <c r="H1850" s="45">
        <v>5.7406899599999998E-3</v>
      </c>
    </row>
    <row r="1851" spans="1:8" x14ac:dyDescent="0.35">
      <c r="A1851" s="45" t="s">
        <v>245</v>
      </c>
      <c r="B1851" s="45" t="s">
        <v>13</v>
      </c>
      <c r="C1851" s="45" t="s">
        <v>25</v>
      </c>
      <c r="D1851" s="45">
        <v>382</v>
      </c>
      <c r="E1851" s="45">
        <v>7.7827768000000002E-3</v>
      </c>
      <c r="F1851" s="45">
        <v>8.6657069000000005E-4</v>
      </c>
      <c r="G1851" s="45">
        <v>1.86600105E-3</v>
      </c>
      <c r="H1851" s="45">
        <v>5.0502045800000003E-3</v>
      </c>
    </row>
    <row r="1852" spans="1:8" x14ac:dyDescent="0.35">
      <c r="A1852" s="45" t="s">
        <v>245</v>
      </c>
      <c r="B1852" s="45" t="s">
        <v>8</v>
      </c>
      <c r="C1852" s="45" t="s">
        <v>26</v>
      </c>
      <c r="D1852" s="45">
        <v>937</v>
      </c>
      <c r="E1852" s="45">
        <v>5.8038976499999997E-3</v>
      </c>
      <c r="F1852" s="45">
        <v>5.5700053000000004E-4</v>
      </c>
      <c r="G1852" s="45">
        <v>1.2290255999999999E-3</v>
      </c>
      <c r="H1852" s="45">
        <v>4.01787102E-3</v>
      </c>
    </row>
    <row r="1853" spans="1:8" x14ac:dyDescent="0.35">
      <c r="A1853" s="45" t="s">
        <v>245</v>
      </c>
      <c r="B1853" s="45" t="s">
        <v>10</v>
      </c>
      <c r="C1853" s="45" t="s">
        <v>26</v>
      </c>
      <c r="D1853" s="45">
        <v>298</v>
      </c>
      <c r="E1853" s="45">
        <v>5.17392159E-3</v>
      </c>
      <c r="F1853" s="45">
        <v>4.4696098999999999E-4</v>
      </c>
      <c r="G1853" s="45">
        <v>1.0484632800000001E-3</v>
      </c>
      <c r="H1853" s="45">
        <v>3.67849684E-3</v>
      </c>
    </row>
    <row r="1854" spans="1:8" x14ac:dyDescent="0.35">
      <c r="A1854" s="45" t="s">
        <v>245</v>
      </c>
      <c r="B1854" s="45" t="s">
        <v>11</v>
      </c>
      <c r="C1854" s="45" t="s">
        <v>26</v>
      </c>
      <c r="D1854" s="45">
        <v>204</v>
      </c>
      <c r="E1854" s="45">
        <v>5.6597787400000004E-3</v>
      </c>
      <c r="F1854" s="45">
        <v>5.6803715999999998E-4</v>
      </c>
      <c r="G1854" s="45">
        <v>1.11349374E-3</v>
      </c>
      <c r="H1854" s="45">
        <v>3.9782473100000004E-3</v>
      </c>
    </row>
    <row r="1855" spans="1:8" x14ac:dyDescent="0.35">
      <c r="A1855" s="45" t="s">
        <v>245</v>
      </c>
      <c r="B1855" s="45" t="s">
        <v>12</v>
      </c>
      <c r="C1855" s="45" t="s">
        <v>26</v>
      </c>
      <c r="D1855" s="45">
        <v>91</v>
      </c>
      <c r="E1855" s="45">
        <v>7.0355105500000004E-3</v>
      </c>
      <c r="F1855" s="45">
        <v>8.0649647000000004E-4</v>
      </c>
      <c r="G1855" s="45">
        <v>1.4671090600000001E-3</v>
      </c>
      <c r="H1855" s="45">
        <v>4.7619045299999996E-3</v>
      </c>
    </row>
    <row r="1856" spans="1:8" x14ac:dyDescent="0.35">
      <c r="A1856" s="45" t="s">
        <v>245</v>
      </c>
      <c r="B1856" s="45" t="s">
        <v>13</v>
      </c>
      <c r="C1856" s="45" t="s">
        <v>26</v>
      </c>
      <c r="D1856" s="45">
        <v>344</v>
      </c>
      <c r="E1856" s="45">
        <v>6.1092940200000003E-3</v>
      </c>
      <c r="F1856" s="45">
        <v>5.7978011999999996E-4</v>
      </c>
      <c r="G1856" s="45">
        <v>1.3909746600000001E-3</v>
      </c>
      <c r="H1856" s="45">
        <v>4.1385387400000003E-3</v>
      </c>
    </row>
    <row r="1857" spans="1:8" x14ac:dyDescent="0.35">
      <c r="A1857" s="45" t="s">
        <v>245</v>
      </c>
      <c r="B1857" s="45" t="s">
        <v>8</v>
      </c>
      <c r="C1857" s="45" t="s">
        <v>27</v>
      </c>
      <c r="D1857" s="45">
        <v>1112</v>
      </c>
      <c r="E1857" s="45">
        <v>6.3104618000000001E-3</v>
      </c>
      <c r="F1857" s="45">
        <v>9.8396258999999993E-4</v>
      </c>
      <c r="G1857" s="45">
        <v>1.81842002E-3</v>
      </c>
      <c r="H1857" s="45">
        <v>3.5080787200000001E-3</v>
      </c>
    </row>
    <row r="1858" spans="1:8" x14ac:dyDescent="0.35">
      <c r="A1858" s="45" t="s">
        <v>245</v>
      </c>
      <c r="B1858" s="45" t="s">
        <v>10</v>
      </c>
      <c r="C1858" s="45" t="s">
        <v>27</v>
      </c>
      <c r="D1858" s="45">
        <v>558</v>
      </c>
      <c r="E1858" s="45">
        <v>5.8548218699999996E-3</v>
      </c>
      <c r="F1858" s="45">
        <v>9.0246640000000002E-4</v>
      </c>
      <c r="G1858" s="45">
        <v>1.60520766E-3</v>
      </c>
      <c r="H1858" s="45">
        <v>3.34714732E-3</v>
      </c>
    </row>
    <row r="1859" spans="1:8" x14ac:dyDescent="0.35">
      <c r="A1859" s="45" t="s">
        <v>245</v>
      </c>
      <c r="B1859" s="45" t="s">
        <v>11</v>
      </c>
      <c r="C1859" s="45" t="s">
        <v>27</v>
      </c>
      <c r="D1859" s="45">
        <v>222</v>
      </c>
      <c r="E1859" s="45">
        <v>6.3177237299999996E-3</v>
      </c>
      <c r="F1859" s="45">
        <v>1.05178071E-3</v>
      </c>
      <c r="G1859" s="45">
        <v>1.83793147E-3</v>
      </c>
      <c r="H1859" s="45">
        <v>3.4280110999999999E-3</v>
      </c>
    </row>
    <row r="1860" spans="1:8" x14ac:dyDescent="0.35">
      <c r="A1860" s="45" t="s">
        <v>245</v>
      </c>
      <c r="B1860" s="45" t="s">
        <v>12</v>
      </c>
      <c r="C1860" s="45" t="s">
        <v>27</v>
      </c>
      <c r="D1860" s="45">
        <v>113</v>
      </c>
      <c r="E1860" s="45">
        <v>7.4913960399999998E-3</v>
      </c>
      <c r="F1860" s="45">
        <v>1.31852237E-3</v>
      </c>
      <c r="G1860" s="45">
        <v>2.2692352799999998E-3</v>
      </c>
      <c r="H1860" s="45">
        <v>3.9036379E-3</v>
      </c>
    </row>
    <row r="1861" spans="1:8" x14ac:dyDescent="0.35">
      <c r="A1861" s="45" t="s">
        <v>245</v>
      </c>
      <c r="B1861" s="45" t="s">
        <v>13</v>
      </c>
      <c r="C1861" s="45" t="s">
        <v>27</v>
      </c>
      <c r="D1861" s="45">
        <v>219</v>
      </c>
      <c r="E1861" s="45">
        <v>6.8547054799999998E-3</v>
      </c>
      <c r="F1861" s="45">
        <v>9.5023651000000005E-4</v>
      </c>
      <c r="G1861" s="45">
        <v>2.10928225E-3</v>
      </c>
      <c r="H1861" s="45">
        <v>3.7951862400000002E-3</v>
      </c>
    </row>
    <row r="1862" spans="1:8" x14ac:dyDescent="0.35">
      <c r="A1862" s="45" t="s">
        <v>245</v>
      </c>
      <c r="B1862" s="45" t="s">
        <v>8</v>
      </c>
      <c r="C1862" s="45" t="s">
        <v>28</v>
      </c>
      <c r="D1862" s="45">
        <v>2203</v>
      </c>
      <c r="E1862" s="45">
        <v>6.7773950600000001E-3</v>
      </c>
      <c r="F1862" s="45">
        <v>9.6704701999999999E-4</v>
      </c>
      <c r="G1862" s="45">
        <v>1.55709362E-3</v>
      </c>
      <c r="H1862" s="45">
        <v>4.2532539499999999E-3</v>
      </c>
    </row>
    <row r="1863" spans="1:8" x14ac:dyDescent="0.35">
      <c r="A1863" s="45" t="s">
        <v>245</v>
      </c>
      <c r="B1863" s="45" t="s">
        <v>10</v>
      </c>
      <c r="C1863" s="45" t="s">
        <v>28</v>
      </c>
      <c r="D1863" s="45">
        <v>884</v>
      </c>
      <c r="E1863" s="45">
        <v>6.0568148499999998E-3</v>
      </c>
      <c r="F1863" s="45">
        <v>8.0760564999999998E-4</v>
      </c>
      <c r="G1863" s="45">
        <v>1.45864732E-3</v>
      </c>
      <c r="H1863" s="45">
        <v>3.7905613900000002E-3</v>
      </c>
    </row>
    <row r="1864" spans="1:8" x14ac:dyDescent="0.35">
      <c r="A1864" s="45" t="s">
        <v>245</v>
      </c>
      <c r="B1864" s="45" t="s">
        <v>11</v>
      </c>
      <c r="C1864" s="45" t="s">
        <v>28</v>
      </c>
      <c r="D1864" s="45">
        <v>397</v>
      </c>
      <c r="E1864" s="45">
        <v>6.2679002099999999E-3</v>
      </c>
      <c r="F1864" s="45">
        <v>9.4117314999999995E-4</v>
      </c>
      <c r="G1864" s="45">
        <v>1.48116056E-3</v>
      </c>
      <c r="H1864" s="45">
        <v>3.8455660400000002E-3</v>
      </c>
    </row>
    <row r="1865" spans="1:8" x14ac:dyDescent="0.35">
      <c r="A1865" s="45" t="s">
        <v>245</v>
      </c>
      <c r="B1865" s="45" t="s">
        <v>12</v>
      </c>
      <c r="C1865" s="45" t="s">
        <v>28</v>
      </c>
      <c r="D1865" s="45">
        <v>354</v>
      </c>
      <c r="E1865" s="45">
        <v>7.8184175600000006E-3</v>
      </c>
      <c r="F1865" s="45">
        <v>1.1230773E-3</v>
      </c>
      <c r="G1865" s="45">
        <v>1.7294737500000001E-3</v>
      </c>
      <c r="H1865" s="45">
        <v>4.96586604E-3</v>
      </c>
    </row>
    <row r="1866" spans="1:8" x14ac:dyDescent="0.35">
      <c r="A1866" s="45" t="s">
        <v>245</v>
      </c>
      <c r="B1866" s="45" t="s">
        <v>13</v>
      </c>
      <c r="C1866" s="45" t="s">
        <v>28</v>
      </c>
      <c r="D1866" s="45">
        <v>568</v>
      </c>
      <c r="E1866" s="45">
        <v>7.6061633700000002E-3</v>
      </c>
      <c r="F1866" s="45">
        <v>1.13603182E-3</v>
      </c>
      <c r="G1866" s="45">
        <v>1.6559481799999999E-3</v>
      </c>
      <c r="H1866" s="45">
        <v>4.8141829000000001E-3</v>
      </c>
    </row>
    <row r="1867" spans="1:8" x14ac:dyDescent="0.35">
      <c r="A1867" s="45" t="s">
        <v>245</v>
      </c>
      <c r="B1867" s="45" t="s">
        <v>8</v>
      </c>
      <c r="C1867" s="45" t="s">
        <v>29</v>
      </c>
      <c r="D1867" s="45">
        <v>713</v>
      </c>
      <c r="E1867" s="45">
        <v>7.2258743900000004E-3</v>
      </c>
      <c r="F1867" s="45">
        <v>1.0450104E-3</v>
      </c>
      <c r="G1867" s="45">
        <v>1.7799559799999999E-3</v>
      </c>
      <c r="H1867" s="45">
        <v>4.4009074999999996E-3</v>
      </c>
    </row>
    <row r="1868" spans="1:8" x14ac:dyDescent="0.35">
      <c r="A1868" s="45" t="s">
        <v>245</v>
      </c>
      <c r="B1868" s="45" t="s">
        <v>10</v>
      </c>
      <c r="C1868" s="45" t="s">
        <v>29</v>
      </c>
      <c r="D1868" s="45">
        <v>311</v>
      </c>
      <c r="E1868" s="45">
        <v>6.7816256600000003E-3</v>
      </c>
      <c r="F1868" s="45">
        <v>9.9243007999999999E-4</v>
      </c>
      <c r="G1868" s="45">
        <v>1.57210138E-3</v>
      </c>
      <c r="H1868" s="45">
        <v>4.2170936599999998E-3</v>
      </c>
    </row>
    <row r="1869" spans="1:8" x14ac:dyDescent="0.35">
      <c r="A1869" s="45" t="s">
        <v>245</v>
      </c>
      <c r="B1869" s="45" t="s">
        <v>11</v>
      </c>
      <c r="C1869" s="45" t="s">
        <v>29</v>
      </c>
      <c r="D1869" s="45">
        <v>161</v>
      </c>
      <c r="E1869" s="45">
        <v>6.8219459200000001E-3</v>
      </c>
      <c r="F1869" s="45">
        <v>9.9687975999999999E-4</v>
      </c>
      <c r="G1869" s="45">
        <v>1.8141819500000001E-3</v>
      </c>
      <c r="H1869" s="45">
        <v>4.0108836899999997E-3</v>
      </c>
    </row>
    <row r="1870" spans="1:8" x14ac:dyDescent="0.35">
      <c r="A1870" s="45" t="s">
        <v>245</v>
      </c>
      <c r="B1870" s="45" t="s">
        <v>12</v>
      </c>
      <c r="C1870" s="45" t="s">
        <v>29</v>
      </c>
      <c r="D1870" s="45">
        <v>67</v>
      </c>
      <c r="E1870" s="45">
        <v>8.6447965599999992E-3</v>
      </c>
      <c r="F1870" s="45">
        <v>1.4358759300000001E-3</v>
      </c>
      <c r="G1870" s="45">
        <v>1.99730488E-3</v>
      </c>
      <c r="H1870" s="45">
        <v>5.2116152799999999E-3</v>
      </c>
    </row>
    <row r="1871" spans="1:8" x14ac:dyDescent="0.35">
      <c r="A1871" s="45" t="s">
        <v>245</v>
      </c>
      <c r="B1871" s="45" t="s">
        <v>13</v>
      </c>
      <c r="C1871" s="45" t="s">
        <v>29</v>
      </c>
      <c r="D1871" s="45">
        <v>174</v>
      </c>
      <c r="E1871" s="45">
        <v>7.8472884800000007E-3</v>
      </c>
      <c r="F1871" s="45">
        <v>1.0330191399999999E-3</v>
      </c>
      <c r="G1871" s="45">
        <v>2.0361055499999998E-3</v>
      </c>
      <c r="H1871" s="45">
        <v>4.7781633399999997E-3</v>
      </c>
    </row>
    <row r="1872" spans="1:8" x14ac:dyDescent="0.35">
      <c r="A1872" s="45" t="s">
        <v>245</v>
      </c>
      <c r="B1872" s="45" t="s">
        <v>8</v>
      </c>
      <c r="C1872" s="45" t="s">
        <v>30</v>
      </c>
      <c r="D1872" s="45">
        <v>9544</v>
      </c>
      <c r="E1872" s="45">
        <v>4.5866207400000001E-3</v>
      </c>
      <c r="F1872" s="45">
        <v>9.1364338999999997E-4</v>
      </c>
      <c r="G1872" s="45">
        <v>7.3757654999999996E-4</v>
      </c>
      <c r="H1872" s="45">
        <v>2.9354003199999999E-3</v>
      </c>
    </row>
    <row r="1873" spans="1:8" x14ac:dyDescent="0.35">
      <c r="A1873" s="45" t="s">
        <v>245</v>
      </c>
      <c r="B1873" s="45" t="s">
        <v>10</v>
      </c>
      <c r="C1873" s="45" t="s">
        <v>30</v>
      </c>
      <c r="D1873" s="45">
        <v>5400</v>
      </c>
      <c r="E1873" s="45">
        <v>4.3752312400000002E-3</v>
      </c>
      <c r="F1873" s="45">
        <v>8.4559089000000004E-4</v>
      </c>
      <c r="G1873" s="45">
        <v>6.9462639000000001E-4</v>
      </c>
      <c r="H1873" s="45">
        <v>2.8350134800000002E-3</v>
      </c>
    </row>
    <row r="1874" spans="1:8" x14ac:dyDescent="0.35">
      <c r="A1874" s="45" t="s">
        <v>245</v>
      </c>
      <c r="B1874" s="45" t="s">
        <v>11</v>
      </c>
      <c r="C1874" s="45" t="s">
        <v>30</v>
      </c>
      <c r="D1874" s="45">
        <v>2104</v>
      </c>
      <c r="E1874" s="45">
        <v>4.46591456E-3</v>
      </c>
      <c r="F1874" s="45">
        <v>9.8990215000000002E-4</v>
      </c>
      <c r="G1874" s="45">
        <v>7.1647564999999995E-4</v>
      </c>
      <c r="H1874" s="45">
        <v>2.7595362800000001E-3</v>
      </c>
    </row>
    <row r="1875" spans="1:8" x14ac:dyDescent="0.35">
      <c r="A1875" s="45" t="s">
        <v>245</v>
      </c>
      <c r="B1875" s="45" t="s">
        <v>12</v>
      </c>
      <c r="C1875" s="45" t="s">
        <v>30</v>
      </c>
      <c r="D1875" s="45">
        <v>541</v>
      </c>
      <c r="E1875" s="45">
        <v>5.5288557900000004E-3</v>
      </c>
      <c r="F1875" s="45">
        <v>1.19831222E-3</v>
      </c>
      <c r="G1875" s="45">
        <v>8.2282872E-4</v>
      </c>
      <c r="H1875" s="45">
        <v>3.5077143800000001E-3</v>
      </c>
    </row>
    <row r="1876" spans="1:8" x14ac:dyDescent="0.35">
      <c r="A1876" s="45" t="s">
        <v>245</v>
      </c>
      <c r="B1876" s="45" t="s">
        <v>13</v>
      </c>
      <c r="C1876" s="45" t="s">
        <v>30</v>
      </c>
      <c r="D1876" s="45">
        <v>1499</v>
      </c>
      <c r="E1876" s="45">
        <v>5.1774946299999996E-3</v>
      </c>
      <c r="F1876" s="45">
        <v>9.4901977999999998E-4</v>
      </c>
      <c r="G1876" s="45">
        <v>8.9114941000000003E-4</v>
      </c>
      <c r="H1876" s="45">
        <v>3.3373249500000001E-3</v>
      </c>
    </row>
    <row r="1877" spans="1:8" x14ac:dyDescent="0.35">
      <c r="A1877" s="45" t="s">
        <v>245</v>
      </c>
      <c r="B1877" s="45" t="s">
        <v>8</v>
      </c>
      <c r="C1877" s="45" t="s">
        <v>31</v>
      </c>
      <c r="D1877" s="45">
        <v>4202</v>
      </c>
      <c r="E1877" s="45">
        <v>5.0480230800000001E-3</v>
      </c>
      <c r="F1877" s="45">
        <v>1.0530091200000001E-3</v>
      </c>
      <c r="G1877" s="45">
        <v>5.4260679000000004E-4</v>
      </c>
      <c r="H1877" s="45">
        <v>3.4524066900000002E-3</v>
      </c>
    </row>
    <row r="1878" spans="1:8" x14ac:dyDescent="0.35">
      <c r="A1878" s="45" t="s">
        <v>245</v>
      </c>
      <c r="B1878" s="45" t="s">
        <v>10</v>
      </c>
      <c r="C1878" s="45" t="s">
        <v>31</v>
      </c>
      <c r="D1878" s="45">
        <v>2140</v>
      </c>
      <c r="E1878" s="45">
        <v>4.6693544299999997E-3</v>
      </c>
      <c r="F1878" s="45">
        <v>9.3811632000000004E-4</v>
      </c>
      <c r="G1878" s="45">
        <v>4.9660866999999998E-4</v>
      </c>
      <c r="H1878" s="45">
        <v>3.2346289599999999E-3</v>
      </c>
    </row>
    <row r="1879" spans="1:8" x14ac:dyDescent="0.35">
      <c r="A1879" s="45" t="s">
        <v>245</v>
      </c>
      <c r="B1879" s="45" t="s">
        <v>11</v>
      </c>
      <c r="C1879" s="45" t="s">
        <v>31</v>
      </c>
      <c r="D1879" s="45">
        <v>919</v>
      </c>
      <c r="E1879" s="45">
        <v>4.9812595800000003E-3</v>
      </c>
      <c r="F1879" s="45">
        <v>1.11855404E-3</v>
      </c>
      <c r="G1879" s="45">
        <v>5.2809994000000001E-4</v>
      </c>
      <c r="H1879" s="45">
        <v>3.33460512E-3</v>
      </c>
    </row>
    <row r="1880" spans="1:8" x14ac:dyDescent="0.35">
      <c r="A1880" s="45" t="s">
        <v>245</v>
      </c>
      <c r="B1880" s="45" t="s">
        <v>12</v>
      </c>
      <c r="C1880" s="45" t="s">
        <v>31</v>
      </c>
      <c r="D1880" s="45">
        <v>231</v>
      </c>
      <c r="E1880" s="45">
        <v>6.7670251799999996E-3</v>
      </c>
      <c r="F1880" s="45">
        <v>1.70980615E-3</v>
      </c>
      <c r="G1880" s="45">
        <v>6.2044027999999995E-4</v>
      </c>
      <c r="H1880" s="45">
        <v>4.4367782700000004E-3</v>
      </c>
    </row>
    <row r="1881" spans="1:8" x14ac:dyDescent="0.35">
      <c r="A1881" s="45" t="s">
        <v>245</v>
      </c>
      <c r="B1881" s="45" t="s">
        <v>13</v>
      </c>
      <c r="C1881" s="45" t="s">
        <v>31</v>
      </c>
      <c r="D1881" s="45">
        <v>912</v>
      </c>
      <c r="E1881" s="45">
        <v>5.5684365499999999E-3</v>
      </c>
      <c r="F1881" s="45">
        <v>1.0901963099999999E-3</v>
      </c>
      <c r="G1881" s="45">
        <v>6.4544475000000005E-4</v>
      </c>
      <c r="H1881" s="45">
        <v>3.8327950099999999E-3</v>
      </c>
    </row>
    <row r="1882" spans="1:8" x14ac:dyDescent="0.35">
      <c r="A1882" s="45" t="s">
        <v>245</v>
      </c>
      <c r="B1882" s="45" t="s">
        <v>8</v>
      </c>
      <c r="C1882" s="45" t="s">
        <v>159</v>
      </c>
      <c r="D1882" s="45">
        <v>2124</v>
      </c>
      <c r="E1882" s="45">
        <v>6.4047784799999997E-3</v>
      </c>
      <c r="F1882" s="45">
        <v>1.0571257700000001E-3</v>
      </c>
      <c r="G1882" s="45">
        <v>1.1029261900000001E-3</v>
      </c>
      <c r="H1882" s="45">
        <v>4.2447260399999997E-3</v>
      </c>
    </row>
    <row r="1883" spans="1:8" x14ac:dyDescent="0.35">
      <c r="A1883" s="45" t="s">
        <v>245</v>
      </c>
      <c r="B1883" s="45" t="s">
        <v>10</v>
      </c>
      <c r="C1883" s="45" t="s">
        <v>159</v>
      </c>
      <c r="D1883" s="45">
        <v>896</v>
      </c>
      <c r="E1883" s="45">
        <v>5.5713146599999999E-3</v>
      </c>
      <c r="F1883" s="45">
        <v>9.2070702000000002E-4</v>
      </c>
      <c r="G1883" s="45">
        <v>9.7054271E-4</v>
      </c>
      <c r="H1883" s="45">
        <v>3.6800644500000002E-3</v>
      </c>
    </row>
    <row r="1884" spans="1:8" x14ac:dyDescent="0.35">
      <c r="A1884" s="45" t="s">
        <v>245</v>
      </c>
      <c r="B1884" s="45" t="s">
        <v>11</v>
      </c>
      <c r="C1884" s="45" t="s">
        <v>159</v>
      </c>
      <c r="D1884" s="45">
        <v>423</v>
      </c>
      <c r="E1884" s="45">
        <v>6.0856369499999998E-3</v>
      </c>
      <c r="F1884" s="45">
        <v>1.1847416800000001E-3</v>
      </c>
      <c r="G1884" s="45">
        <v>1.0273561599999999E-3</v>
      </c>
      <c r="H1884" s="45">
        <v>3.8735386199999998E-3</v>
      </c>
    </row>
    <row r="1885" spans="1:8" x14ac:dyDescent="0.35">
      <c r="A1885" s="45" t="s">
        <v>245</v>
      </c>
      <c r="B1885" s="45" t="s">
        <v>12</v>
      </c>
      <c r="C1885" s="45" t="s">
        <v>159</v>
      </c>
      <c r="D1885" s="45">
        <v>322</v>
      </c>
      <c r="E1885" s="45">
        <v>8.2489717500000004E-3</v>
      </c>
      <c r="F1885" s="45">
        <v>1.3147714500000001E-3</v>
      </c>
      <c r="G1885" s="45">
        <v>1.3891043400000001E-3</v>
      </c>
      <c r="H1885" s="45">
        <v>5.5450955200000004E-3</v>
      </c>
    </row>
    <row r="1886" spans="1:8" x14ac:dyDescent="0.35">
      <c r="A1886" s="45" t="s">
        <v>245</v>
      </c>
      <c r="B1886" s="45" t="s">
        <v>13</v>
      </c>
      <c r="C1886" s="45" t="s">
        <v>159</v>
      </c>
      <c r="D1886" s="45">
        <v>483</v>
      </c>
      <c r="E1886" s="45">
        <v>7.0009486999999997E-3</v>
      </c>
      <c r="F1886" s="45">
        <v>1.0266656599999999E-3</v>
      </c>
      <c r="G1886" s="45">
        <v>1.22390418E-3</v>
      </c>
      <c r="H1886" s="45">
        <v>4.7503783899999997E-3</v>
      </c>
    </row>
    <row r="1887" spans="1:8" x14ac:dyDescent="0.35">
      <c r="A1887" s="45" t="s">
        <v>245</v>
      </c>
      <c r="B1887" s="45" t="s">
        <v>8</v>
      </c>
      <c r="C1887" s="45" t="s">
        <v>33</v>
      </c>
      <c r="D1887" s="45">
        <v>1067</v>
      </c>
      <c r="E1887" s="45">
        <v>7.7998626500000003E-3</v>
      </c>
      <c r="F1887" s="45">
        <v>1.2434262900000001E-3</v>
      </c>
      <c r="G1887" s="45">
        <v>1.56116554E-3</v>
      </c>
      <c r="H1887" s="45">
        <v>4.99527033E-3</v>
      </c>
    </row>
    <row r="1888" spans="1:8" x14ac:dyDescent="0.35">
      <c r="A1888" s="45" t="s">
        <v>245</v>
      </c>
      <c r="B1888" s="45" t="s">
        <v>10</v>
      </c>
      <c r="C1888" s="45" t="s">
        <v>33</v>
      </c>
      <c r="D1888" s="45">
        <v>403</v>
      </c>
      <c r="E1888" s="45">
        <v>7.05573338E-3</v>
      </c>
      <c r="F1888" s="45">
        <v>1.11309253E-3</v>
      </c>
      <c r="G1888" s="45">
        <v>1.51333148E-3</v>
      </c>
      <c r="H1888" s="45">
        <v>4.4293088799999998E-3</v>
      </c>
    </row>
    <row r="1889" spans="1:8" x14ac:dyDescent="0.35">
      <c r="A1889" s="45" t="s">
        <v>245</v>
      </c>
      <c r="B1889" s="45" t="s">
        <v>11</v>
      </c>
      <c r="C1889" s="45" t="s">
        <v>33</v>
      </c>
      <c r="D1889" s="45">
        <v>253</v>
      </c>
      <c r="E1889" s="45">
        <v>7.2301362599999997E-3</v>
      </c>
      <c r="F1889" s="45">
        <v>1.2261196499999999E-3</v>
      </c>
      <c r="G1889" s="45">
        <v>1.41423268E-3</v>
      </c>
      <c r="H1889" s="45">
        <v>4.5897834799999999E-3</v>
      </c>
    </row>
    <row r="1890" spans="1:8" x14ac:dyDescent="0.35">
      <c r="A1890" s="45" t="s">
        <v>245</v>
      </c>
      <c r="B1890" s="45" t="s">
        <v>12</v>
      </c>
      <c r="C1890" s="45" t="s">
        <v>33</v>
      </c>
      <c r="D1890" s="45">
        <v>151</v>
      </c>
      <c r="E1890" s="45">
        <v>8.8813769599999995E-3</v>
      </c>
      <c r="F1890" s="45">
        <v>1.42422406E-3</v>
      </c>
      <c r="G1890" s="45">
        <v>1.7626316200000001E-3</v>
      </c>
      <c r="H1890" s="45">
        <v>5.6945208499999999E-3</v>
      </c>
    </row>
    <row r="1891" spans="1:8" x14ac:dyDescent="0.35">
      <c r="A1891" s="45" t="s">
        <v>245</v>
      </c>
      <c r="B1891" s="45" t="s">
        <v>13</v>
      </c>
      <c r="C1891" s="45" t="s">
        <v>33</v>
      </c>
      <c r="D1891" s="45">
        <v>260</v>
      </c>
      <c r="E1891" s="45">
        <v>8.8795403800000002E-3</v>
      </c>
      <c r="F1891" s="45">
        <v>1.35728254E-3</v>
      </c>
      <c r="G1891" s="45">
        <v>1.6612800300000001E-3</v>
      </c>
      <c r="H1891" s="45">
        <v>5.8609772900000004E-3</v>
      </c>
    </row>
    <row r="1892" spans="1:8" x14ac:dyDescent="0.35">
      <c r="A1892" s="45" t="s">
        <v>245</v>
      </c>
      <c r="B1892" s="45" t="s">
        <v>8</v>
      </c>
      <c r="C1892" s="45" t="s">
        <v>34</v>
      </c>
      <c r="D1892" s="45">
        <v>1227</v>
      </c>
      <c r="E1892" s="45">
        <v>6.1331365099999997E-3</v>
      </c>
      <c r="F1892" s="45">
        <v>1.0431190700000001E-3</v>
      </c>
      <c r="G1892" s="45">
        <v>9.8605993000000004E-4</v>
      </c>
      <c r="H1892" s="45">
        <v>4.10395702E-3</v>
      </c>
    </row>
    <row r="1893" spans="1:8" x14ac:dyDescent="0.35">
      <c r="A1893" s="45" t="s">
        <v>245</v>
      </c>
      <c r="B1893" s="45" t="s">
        <v>10</v>
      </c>
      <c r="C1893" s="45" t="s">
        <v>34</v>
      </c>
      <c r="D1893" s="45">
        <v>468</v>
      </c>
      <c r="E1893" s="45">
        <v>5.4073428699999999E-3</v>
      </c>
      <c r="F1893" s="45">
        <v>8.5442856E-4</v>
      </c>
      <c r="G1893" s="45">
        <v>9.3532344000000003E-4</v>
      </c>
      <c r="H1893" s="45">
        <v>3.6175903900000001E-3</v>
      </c>
    </row>
    <row r="1894" spans="1:8" x14ac:dyDescent="0.35">
      <c r="A1894" s="45" t="s">
        <v>245</v>
      </c>
      <c r="B1894" s="45" t="s">
        <v>11</v>
      </c>
      <c r="C1894" s="45" t="s">
        <v>34</v>
      </c>
      <c r="D1894" s="45">
        <v>208</v>
      </c>
      <c r="E1894" s="45">
        <v>5.5967323099999997E-3</v>
      </c>
      <c r="F1894" s="45">
        <v>9.1718949999999996E-4</v>
      </c>
      <c r="G1894" s="45">
        <v>1.01395542E-3</v>
      </c>
      <c r="H1894" s="45">
        <v>3.66558691E-3</v>
      </c>
    </row>
    <row r="1895" spans="1:8" x14ac:dyDescent="0.35">
      <c r="A1895" s="45" t="s">
        <v>245</v>
      </c>
      <c r="B1895" s="45" t="s">
        <v>12</v>
      </c>
      <c r="C1895" s="45" t="s">
        <v>34</v>
      </c>
      <c r="D1895" s="45">
        <v>242</v>
      </c>
      <c r="E1895" s="45">
        <v>7.4035331799999996E-3</v>
      </c>
      <c r="F1895" s="45">
        <v>1.42552395E-3</v>
      </c>
      <c r="G1895" s="45">
        <v>1.06017538E-3</v>
      </c>
      <c r="H1895" s="45">
        <v>4.9178334000000001E-3</v>
      </c>
    </row>
    <row r="1896" spans="1:8" x14ac:dyDescent="0.35">
      <c r="A1896" s="45" t="s">
        <v>245</v>
      </c>
      <c r="B1896" s="45" t="s">
        <v>13</v>
      </c>
      <c r="C1896" s="45" t="s">
        <v>34</v>
      </c>
      <c r="D1896" s="45">
        <v>309</v>
      </c>
      <c r="E1896" s="45">
        <v>6.5985329600000003E-3</v>
      </c>
      <c r="F1896" s="45">
        <v>1.11418227E-3</v>
      </c>
      <c r="G1896" s="45">
        <v>9.8608089999999995E-4</v>
      </c>
      <c r="H1896" s="45">
        <v>4.4982692699999998E-3</v>
      </c>
    </row>
    <row r="1897" spans="1:8" x14ac:dyDescent="0.35">
      <c r="A1897" s="45" t="s">
        <v>245</v>
      </c>
      <c r="B1897" s="45" t="s">
        <v>8</v>
      </c>
      <c r="C1897" s="45" t="s">
        <v>35</v>
      </c>
      <c r="D1897" s="45">
        <v>1308</v>
      </c>
      <c r="E1897" s="45">
        <v>5.91382069E-3</v>
      </c>
      <c r="F1897" s="45">
        <v>8.1649406000000005E-4</v>
      </c>
      <c r="G1897" s="45">
        <v>1.1049698800000001E-3</v>
      </c>
      <c r="H1897" s="45">
        <v>3.9923562599999997E-3</v>
      </c>
    </row>
    <row r="1898" spans="1:8" x14ac:dyDescent="0.35">
      <c r="A1898" s="45" t="s">
        <v>245</v>
      </c>
      <c r="B1898" s="45" t="s">
        <v>10</v>
      </c>
      <c r="C1898" s="45" t="s">
        <v>35</v>
      </c>
      <c r="D1898" s="45">
        <v>505</v>
      </c>
      <c r="E1898" s="45">
        <v>5.0363721600000001E-3</v>
      </c>
      <c r="F1898" s="45">
        <v>7.0514736999999997E-4</v>
      </c>
      <c r="G1898" s="45">
        <v>8.9888130999999998E-4</v>
      </c>
      <c r="H1898" s="45">
        <v>3.432343E-3</v>
      </c>
    </row>
    <row r="1899" spans="1:8" x14ac:dyDescent="0.35">
      <c r="A1899" s="45" t="s">
        <v>245</v>
      </c>
      <c r="B1899" s="45" t="s">
        <v>11</v>
      </c>
      <c r="C1899" s="45" t="s">
        <v>35</v>
      </c>
      <c r="D1899" s="45">
        <v>367</v>
      </c>
      <c r="E1899" s="45">
        <v>5.9337153199999996E-3</v>
      </c>
      <c r="F1899" s="45">
        <v>8.2844487000000001E-4</v>
      </c>
      <c r="G1899" s="45">
        <v>1.05342971E-3</v>
      </c>
      <c r="H1899" s="45">
        <v>4.05184024E-3</v>
      </c>
    </row>
    <row r="1900" spans="1:8" x14ac:dyDescent="0.35">
      <c r="A1900" s="45" t="s">
        <v>245</v>
      </c>
      <c r="B1900" s="45" t="s">
        <v>12</v>
      </c>
      <c r="C1900" s="45" t="s">
        <v>35</v>
      </c>
      <c r="D1900" s="45">
        <v>115</v>
      </c>
      <c r="E1900" s="45">
        <v>8.1545890999999999E-3</v>
      </c>
      <c r="F1900" s="45">
        <v>1.09842969E-3</v>
      </c>
      <c r="G1900" s="45">
        <v>1.56491522E-3</v>
      </c>
      <c r="H1900" s="45">
        <v>5.4912437200000004E-3</v>
      </c>
    </row>
    <row r="1901" spans="1:8" x14ac:dyDescent="0.35">
      <c r="A1901" s="45" t="s">
        <v>245</v>
      </c>
      <c r="B1901" s="45" t="s">
        <v>13</v>
      </c>
      <c r="C1901" s="45" t="s">
        <v>35</v>
      </c>
      <c r="D1901" s="45">
        <v>321</v>
      </c>
      <c r="E1901" s="45">
        <v>6.4687172900000003E-3</v>
      </c>
      <c r="F1901" s="45">
        <v>8.7699727999999998E-4</v>
      </c>
      <c r="G1901" s="45">
        <v>1.32333828E-3</v>
      </c>
      <c r="H1901" s="45">
        <v>4.2683812599999997E-3</v>
      </c>
    </row>
    <row r="1902" spans="1:8" x14ac:dyDescent="0.35">
      <c r="A1902" s="45" t="s">
        <v>245</v>
      </c>
      <c r="B1902" s="45" t="s">
        <v>8</v>
      </c>
      <c r="C1902" s="45" t="s">
        <v>57</v>
      </c>
      <c r="D1902" s="45">
        <v>4</v>
      </c>
      <c r="E1902" s="45">
        <v>6.8026618000000001E-3</v>
      </c>
      <c r="F1902" s="45">
        <v>1.1950229100000001E-3</v>
      </c>
      <c r="G1902" s="45">
        <v>3.44328662E-3</v>
      </c>
      <c r="H1902" s="45">
        <v>2.1643517299999998E-3</v>
      </c>
    </row>
    <row r="1903" spans="1:8" x14ac:dyDescent="0.35">
      <c r="A1903" s="45" t="s">
        <v>245</v>
      </c>
      <c r="B1903" s="45" t="s">
        <v>10</v>
      </c>
      <c r="C1903" s="45" t="s">
        <v>57</v>
      </c>
      <c r="D1903" s="45">
        <v>1</v>
      </c>
      <c r="E1903" s="45">
        <v>5.9606479100000002E-3</v>
      </c>
      <c r="F1903" s="45">
        <v>1.60879583E-3</v>
      </c>
      <c r="G1903" s="45">
        <v>3.31018472E-3</v>
      </c>
      <c r="H1903" s="45">
        <v>1.0416666600000001E-3</v>
      </c>
    </row>
    <row r="1904" spans="1:8" x14ac:dyDescent="0.35">
      <c r="A1904" s="45" t="s">
        <v>245</v>
      </c>
      <c r="B1904" s="45" t="s">
        <v>11</v>
      </c>
      <c r="C1904" s="45" t="s">
        <v>57</v>
      </c>
      <c r="D1904" s="45">
        <v>2</v>
      </c>
      <c r="E1904" s="45">
        <v>7.2627312399999996E-3</v>
      </c>
      <c r="F1904" s="45">
        <v>5.7870347000000004E-4</v>
      </c>
      <c r="G1904" s="45">
        <v>3.78472187E-3</v>
      </c>
      <c r="H1904" s="45">
        <v>2.89930555E-3</v>
      </c>
    </row>
    <row r="1905" spans="1:8" x14ac:dyDescent="0.35">
      <c r="A1905" s="45" t="s">
        <v>245</v>
      </c>
      <c r="B1905" s="45" t="s">
        <v>12</v>
      </c>
      <c r="C1905" s="45" t="s">
        <v>57</v>
      </c>
      <c r="D1905" s="45">
        <v>1</v>
      </c>
      <c r="E1905" s="45">
        <v>6.7245368E-3</v>
      </c>
      <c r="F1905" s="45">
        <v>2.0138888800000001E-3</v>
      </c>
      <c r="G1905" s="45">
        <v>2.8935180500000001E-3</v>
      </c>
      <c r="H1905" s="45">
        <v>1.81712916E-3</v>
      </c>
    </row>
    <row r="1906" spans="1:8" x14ac:dyDescent="0.35">
      <c r="A1906" s="45" t="s">
        <v>245</v>
      </c>
      <c r="B1906" s="45" t="s">
        <v>8</v>
      </c>
      <c r="C1906" s="45" t="s">
        <v>36</v>
      </c>
      <c r="D1906" s="45">
        <v>1811</v>
      </c>
      <c r="E1906" s="45">
        <v>6.9685126499999996E-3</v>
      </c>
      <c r="F1906" s="45">
        <v>1.0313897300000001E-3</v>
      </c>
      <c r="G1906" s="45">
        <v>1.19947902E-3</v>
      </c>
      <c r="H1906" s="45">
        <v>4.7376434199999998E-3</v>
      </c>
    </row>
    <row r="1907" spans="1:8" x14ac:dyDescent="0.35">
      <c r="A1907" s="45" t="s">
        <v>245</v>
      </c>
      <c r="B1907" s="45" t="s">
        <v>10</v>
      </c>
      <c r="C1907" s="45" t="s">
        <v>36</v>
      </c>
      <c r="D1907" s="45">
        <v>567</v>
      </c>
      <c r="E1907" s="45">
        <v>6.1217867800000001E-3</v>
      </c>
      <c r="F1907" s="45">
        <v>8.1214459000000002E-4</v>
      </c>
      <c r="G1907" s="45">
        <v>1.0834106499999999E-3</v>
      </c>
      <c r="H1907" s="45">
        <v>4.2262310700000002E-3</v>
      </c>
    </row>
    <row r="1908" spans="1:8" x14ac:dyDescent="0.35">
      <c r="A1908" s="45" t="s">
        <v>245</v>
      </c>
      <c r="B1908" s="45" t="s">
        <v>11</v>
      </c>
      <c r="C1908" s="45" t="s">
        <v>36</v>
      </c>
      <c r="D1908" s="45">
        <v>393</v>
      </c>
      <c r="E1908" s="45">
        <v>6.7594651800000002E-3</v>
      </c>
      <c r="F1908" s="45">
        <v>9.6265054999999998E-4</v>
      </c>
      <c r="G1908" s="45">
        <v>1.2236120400000001E-3</v>
      </c>
      <c r="H1908" s="45">
        <v>4.5732020799999999E-3</v>
      </c>
    </row>
    <row r="1909" spans="1:8" x14ac:dyDescent="0.35">
      <c r="A1909" s="45" t="s">
        <v>245</v>
      </c>
      <c r="B1909" s="45" t="s">
        <v>12</v>
      </c>
      <c r="C1909" s="45" t="s">
        <v>36</v>
      </c>
      <c r="D1909" s="45">
        <v>202</v>
      </c>
      <c r="E1909" s="45">
        <v>8.6557455499999998E-3</v>
      </c>
      <c r="F1909" s="45">
        <v>1.59292468E-3</v>
      </c>
      <c r="G1909" s="45">
        <v>1.18118559E-3</v>
      </c>
      <c r="H1909" s="45">
        <v>5.8816347899999996E-3</v>
      </c>
    </row>
    <row r="1910" spans="1:8" x14ac:dyDescent="0.35">
      <c r="A1910" s="45" t="s">
        <v>245</v>
      </c>
      <c r="B1910" s="45" t="s">
        <v>13</v>
      </c>
      <c r="C1910" s="45" t="s">
        <v>36</v>
      </c>
      <c r="D1910" s="45">
        <v>649</v>
      </c>
      <c r="E1910" s="45">
        <v>7.3096962899999998E-3</v>
      </c>
      <c r="F1910" s="45">
        <v>1.0897817699999999E-3</v>
      </c>
      <c r="G1910" s="45">
        <v>1.2919624700000001E-3</v>
      </c>
      <c r="H1910" s="45">
        <v>4.9279515900000001E-3</v>
      </c>
    </row>
    <row r="1911" spans="1:8" x14ac:dyDescent="0.35">
      <c r="A1911" s="45" t="s">
        <v>245</v>
      </c>
      <c r="B1911" s="45" t="s">
        <v>8</v>
      </c>
      <c r="C1911" s="45" t="s">
        <v>37</v>
      </c>
      <c r="D1911" s="45">
        <v>1943</v>
      </c>
      <c r="E1911" s="45">
        <v>5.6874032600000004E-3</v>
      </c>
      <c r="F1911" s="45">
        <v>1.0002844999999999E-3</v>
      </c>
      <c r="G1911" s="45">
        <v>9.5542379000000005E-4</v>
      </c>
      <c r="H1911" s="45">
        <v>3.73169449E-3</v>
      </c>
    </row>
    <row r="1912" spans="1:8" x14ac:dyDescent="0.35">
      <c r="A1912" s="45" t="s">
        <v>245</v>
      </c>
      <c r="B1912" s="45" t="s">
        <v>10</v>
      </c>
      <c r="C1912" s="45" t="s">
        <v>37</v>
      </c>
      <c r="D1912" s="45">
        <v>961</v>
      </c>
      <c r="E1912" s="45">
        <v>5.1105255399999999E-3</v>
      </c>
      <c r="F1912" s="45">
        <v>8.7188523999999999E-4</v>
      </c>
      <c r="G1912" s="45">
        <v>8.9299799999999999E-4</v>
      </c>
      <c r="H1912" s="45">
        <v>3.3456418200000001E-3</v>
      </c>
    </row>
    <row r="1913" spans="1:8" x14ac:dyDescent="0.35">
      <c r="A1913" s="45" t="s">
        <v>245</v>
      </c>
      <c r="B1913" s="45" t="s">
        <v>11</v>
      </c>
      <c r="C1913" s="45" t="s">
        <v>37</v>
      </c>
      <c r="D1913" s="45">
        <v>496</v>
      </c>
      <c r="E1913" s="45">
        <v>5.7148621800000004E-3</v>
      </c>
      <c r="F1913" s="45">
        <v>1.08758937E-3</v>
      </c>
      <c r="G1913" s="45">
        <v>8.7808928000000005E-4</v>
      </c>
      <c r="H1913" s="45">
        <v>3.7491830499999999E-3</v>
      </c>
    </row>
    <row r="1914" spans="1:8" x14ac:dyDescent="0.35">
      <c r="A1914" s="45" t="s">
        <v>245</v>
      </c>
      <c r="B1914" s="45" t="s">
        <v>12</v>
      </c>
      <c r="C1914" s="45" t="s">
        <v>37</v>
      </c>
      <c r="D1914" s="45">
        <v>98</v>
      </c>
      <c r="E1914" s="45">
        <v>7.3907546700000002E-3</v>
      </c>
      <c r="F1914" s="45">
        <v>1.42042209E-3</v>
      </c>
      <c r="G1914" s="45">
        <v>1.0408397E-3</v>
      </c>
      <c r="H1914" s="45">
        <v>4.9294923500000001E-3</v>
      </c>
    </row>
    <row r="1915" spans="1:8" x14ac:dyDescent="0.35">
      <c r="A1915" s="45" t="s">
        <v>245</v>
      </c>
      <c r="B1915" s="45" t="s">
        <v>13</v>
      </c>
      <c r="C1915" s="45" t="s">
        <v>37</v>
      </c>
      <c r="D1915" s="45">
        <v>388</v>
      </c>
      <c r="E1915" s="45">
        <v>6.6508863200000004E-3</v>
      </c>
      <c r="F1915" s="45">
        <v>1.1005808499999999E-3</v>
      </c>
      <c r="G1915" s="45">
        <v>1.18732676E-3</v>
      </c>
      <c r="H1915" s="45">
        <v>4.3629782499999999E-3</v>
      </c>
    </row>
    <row r="1916" spans="1:8" x14ac:dyDescent="0.35">
      <c r="A1916" s="45" t="s">
        <v>245</v>
      </c>
      <c r="B1916" s="45" t="s">
        <v>8</v>
      </c>
      <c r="C1916" s="45" t="s">
        <v>38</v>
      </c>
      <c r="D1916" s="45">
        <v>1086</v>
      </c>
      <c r="E1916" s="45">
        <v>7.2600348800000002E-3</v>
      </c>
      <c r="F1916" s="45">
        <v>1.3188473899999999E-3</v>
      </c>
      <c r="G1916" s="45">
        <v>1.4781454399999999E-3</v>
      </c>
      <c r="H1916" s="45">
        <v>4.4630415900000003E-3</v>
      </c>
    </row>
    <row r="1917" spans="1:8" x14ac:dyDescent="0.35">
      <c r="A1917" s="45" t="s">
        <v>245</v>
      </c>
      <c r="B1917" s="45" t="s">
        <v>10</v>
      </c>
      <c r="C1917" s="45" t="s">
        <v>38</v>
      </c>
      <c r="D1917" s="45">
        <v>413</v>
      </c>
      <c r="E1917" s="45">
        <v>6.2046002400000001E-3</v>
      </c>
      <c r="F1917" s="45">
        <v>1.1359124499999999E-3</v>
      </c>
      <c r="G1917" s="45">
        <v>1.28954218E-3</v>
      </c>
      <c r="H1917" s="45">
        <v>3.7791451300000002E-3</v>
      </c>
    </row>
    <row r="1918" spans="1:8" x14ac:dyDescent="0.35">
      <c r="A1918" s="45" t="s">
        <v>245</v>
      </c>
      <c r="B1918" s="45" t="s">
        <v>11</v>
      </c>
      <c r="C1918" s="45" t="s">
        <v>38</v>
      </c>
      <c r="D1918" s="45">
        <v>241</v>
      </c>
      <c r="E1918" s="45">
        <v>7.1094588000000002E-3</v>
      </c>
      <c r="F1918" s="45">
        <v>1.2234898599999999E-3</v>
      </c>
      <c r="G1918" s="45">
        <v>1.4718281700000001E-3</v>
      </c>
      <c r="H1918" s="45">
        <v>4.4141403000000001E-3</v>
      </c>
    </row>
    <row r="1919" spans="1:8" x14ac:dyDescent="0.35">
      <c r="A1919" s="45" t="s">
        <v>245</v>
      </c>
      <c r="B1919" s="45" t="s">
        <v>12</v>
      </c>
      <c r="C1919" s="45" t="s">
        <v>38</v>
      </c>
      <c r="D1919" s="45">
        <v>120</v>
      </c>
      <c r="E1919" s="45">
        <v>9.6457366500000002E-3</v>
      </c>
      <c r="F1919" s="45">
        <v>1.7233794000000001E-3</v>
      </c>
      <c r="G1919" s="45">
        <v>1.99045117E-3</v>
      </c>
      <c r="H1919" s="45">
        <v>5.9319056400000004E-3</v>
      </c>
    </row>
    <row r="1920" spans="1:8" x14ac:dyDescent="0.35">
      <c r="A1920" s="45" t="s">
        <v>245</v>
      </c>
      <c r="B1920" s="45" t="s">
        <v>13</v>
      </c>
      <c r="C1920" s="45" t="s">
        <v>38</v>
      </c>
      <c r="D1920" s="45">
        <v>312</v>
      </c>
      <c r="E1920" s="45">
        <v>7.8558654299999992E-3</v>
      </c>
      <c r="F1920" s="45">
        <v>1.4790699799999999E-3</v>
      </c>
      <c r="G1920" s="45">
        <v>1.5356419699999999E-3</v>
      </c>
      <c r="H1920" s="45">
        <v>4.8411530199999999E-3</v>
      </c>
    </row>
    <row r="1921" spans="1:8" x14ac:dyDescent="0.35">
      <c r="A1921" s="45" t="s">
        <v>245</v>
      </c>
      <c r="B1921" s="45" t="s">
        <v>8</v>
      </c>
      <c r="C1921" s="45" t="s">
        <v>39</v>
      </c>
      <c r="D1921" s="45">
        <v>957</v>
      </c>
      <c r="E1921" s="45">
        <v>7.4186184200000001E-3</v>
      </c>
      <c r="F1921" s="45">
        <v>7.5775691999999996E-4</v>
      </c>
      <c r="G1921" s="45">
        <v>1.51251476E-3</v>
      </c>
      <c r="H1921" s="45">
        <v>5.1483462499999997E-3</v>
      </c>
    </row>
    <row r="1922" spans="1:8" x14ac:dyDescent="0.35">
      <c r="A1922" s="45" t="s">
        <v>245</v>
      </c>
      <c r="B1922" s="45" t="s">
        <v>10</v>
      </c>
      <c r="C1922" s="45" t="s">
        <v>39</v>
      </c>
      <c r="D1922" s="45">
        <v>333</v>
      </c>
      <c r="E1922" s="45">
        <v>6.1649494400000003E-3</v>
      </c>
      <c r="F1922" s="45">
        <v>6.4116175000000005E-4</v>
      </c>
      <c r="G1922" s="45">
        <v>1.2654666199999999E-3</v>
      </c>
      <c r="H1922" s="45">
        <v>4.2583205899999997E-3</v>
      </c>
    </row>
    <row r="1923" spans="1:8" x14ac:dyDescent="0.35">
      <c r="A1923" s="45" t="s">
        <v>245</v>
      </c>
      <c r="B1923" s="45" t="s">
        <v>11</v>
      </c>
      <c r="C1923" s="45" t="s">
        <v>39</v>
      </c>
      <c r="D1923" s="45">
        <v>232</v>
      </c>
      <c r="E1923" s="45">
        <v>6.9485350700000002E-3</v>
      </c>
      <c r="F1923" s="45">
        <v>7.6294076000000004E-4</v>
      </c>
      <c r="G1923" s="45">
        <v>1.3737725399999999E-3</v>
      </c>
      <c r="H1923" s="45">
        <v>4.8118212799999997E-3</v>
      </c>
    </row>
    <row r="1924" spans="1:8" x14ac:dyDescent="0.35">
      <c r="A1924" s="45" t="s">
        <v>245</v>
      </c>
      <c r="B1924" s="45" t="s">
        <v>12</v>
      </c>
      <c r="C1924" s="45" t="s">
        <v>39</v>
      </c>
      <c r="D1924" s="45">
        <v>134</v>
      </c>
      <c r="E1924" s="45">
        <v>9.7438153900000005E-3</v>
      </c>
      <c r="F1924" s="45">
        <v>9.0286391E-4</v>
      </c>
      <c r="G1924" s="45">
        <v>1.7171950499999999E-3</v>
      </c>
      <c r="H1924" s="45">
        <v>7.1237559400000004E-3</v>
      </c>
    </row>
    <row r="1925" spans="1:8" x14ac:dyDescent="0.35">
      <c r="A1925" s="45" t="s">
        <v>245</v>
      </c>
      <c r="B1925" s="45" t="s">
        <v>13</v>
      </c>
      <c r="C1925" s="45" t="s">
        <v>39</v>
      </c>
      <c r="D1925" s="45">
        <v>258</v>
      </c>
      <c r="E1925" s="45">
        <v>8.2517762300000005E-3</v>
      </c>
      <c r="F1925" s="45">
        <v>8.2821895000000003E-4</v>
      </c>
      <c r="G1925" s="45">
        <v>1.8498328600000001E-3</v>
      </c>
      <c r="H1925" s="45">
        <v>5.5737239299999998E-3</v>
      </c>
    </row>
    <row r="1926" spans="1:8" x14ac:dyDescent="0.35">
      <c r="A1926" s="45" t="s">
        <v>245</v>
      </c>
      <c r="B1926" s="45" t="s">
        <v>8</v>
      </c>
      <c r="C1926" s="45" t="s">
        <v>40</v>
      </c>
      <c r="D1926" s="45">
        <v>1994</v>
      </c>
      <c r="E1926" s="45">
        <v>5.3886018999999997E-3</v>
      </c>
      <c r="F1926" s="45">
        <v>1.0109202500000001E-3</v>
      </c>
      <c r="G1926" s="45">
        <v>5.7286999999999995E-4</v>
      </c>
      <c r="H1926" s="45">
        <v>3.8048111900000001E-3</v>
      </c>
    </row>
    <row r="1927" spans="1:8" x14ac:dyDescent="0.35">
      <c r="A1927" s="45" t="s">
        <v>245</v>
      </c>
      <c r="B1927" s="45" t="s">
        <v>10</v>
      </c>
      <c r="C1927" s="45" t="s">
        <v>40</v>
      </c>
      <c r="D1927" s="45">
        <v>1013</v>
      </c>
      <c r="E1927" s="45">
        <v>5.0815781200000002E-3</v>
      </c>
      <c r="F1927" s="45">
        <v>9.3960205999999997E-4</v>
      </c>
      <c r="G1927" s="45">
        <v>5.2768841999999995E-4</v>
      </c>
      <c r="H1927" s="45">
        <v>3.61428718E-3</v>
      </c>
    </row>
    <row r="1928" spans="1:8" x14ac:dyDescent="0.35">
      <c r="A1928" s="45" t="s">
        <v>245</v>
      </c>
      <c r="B1928" s="45" t="s">
        <v>11</v>
      </c>
      <c r="C1928" s="45" t="s">
        <v>40</v>
      </c>
      <c r="D1928" s="45">
        <v>352</v>
      </c>
      <c r="E1928" s="45">
        <v>5.2895817600000002E-3</v>
      </c>
      <c r="F1928" s="45">
        <v>1.04682872E-3</v>
      </c>
      <c r="G1928" s="45">
        <v>5.0800955999999995E-4</v>
      </c>
      <c r="H1928" s="45">
        <v>3.7347430199999999E-3</v>
      </c>
    </row>
    <row r="1929" spans="1:8" x14ac:dyDescent="0.35">
      <c r="A1929" s="45" t="s">
        <v>245</v>
      </c>
      <c r="B1929" s="45" t="s">
        <v>12</v>
      </c>
      <c r="C1929" s="45" t="s">
        <v>40</v>
      </c>
      <c r="D1929" s="45">
        <v>129</v>
      </c>
      <c r="E1929" s="45">
        <v>6.5811618400000004E-3</v>
      </c>
      <c r="F1929" s="45">
        <v>1.5359421799999999E-3</v>
      </c>
      <c r="G1929" s="45">
        <v>6.4348241999999996E-4</v>
      </c>
      <c r="H1929" s="45">
        <v>4.4017367600000003E-3</v>
      </c>
    </row>
    <row r="1930" spans="1:8" x14ac:dyDescent="0.35">
      <c r="A1930" s="45" t="s">
        <v>245</v>
      </c>
      <c r="B1930" s="45" t="s">
        <v>13</v>
      </c>
      <c r="C1930" s="45" t="s">
        <v>40</v>
      </c>
      <c r="D1930" s="45">
        <v>500</v>
      </c>
      <c r="E1930" s="45">
        <v>5.7726618000000004E-3</v>
      </c>
      <c r="F1930" s="45">
        <v>9.9467569000000005E-4</v>
      </c>
      <c r="G1930" s="45">
        <v>6.9185161999999996E-4</v>
      </c>
      <c r="H1930" s="45">
        <v>4.0861340199999999E-3</v>
      </c>
    </row>
    <row r="1931" spans="1:8" x14ac:dyDescent="0.35">
      <c r="A1931" s="45" t="s">
        <v>245</v>
      </c>
      <c r="B1931" s="45" t="s">
        <v>8</v>
      </c>
      <c r="C1931" s="45" t="s">
        <v>41</v>
      </c>
      <c r="D1931" s="45">
        <v>1288</v>
      </c>
      <c r="E1931" s="45">
        <v>7.3038964899999996E-3</v>
      </c>
      <c r="F1931" s="45">
        <v>8.8470653000000002E-4</v>
      </c>
      <c r="G1931" s="45">
        <v>1.44804403E-3</v>
      </c>
      <c r="H1931" s="45">
        <v>4.9711454599999996E-3</v>
      </c>
    </row>
    <row r="1932" spans="1:8" x14ac:dyDescent="0.35">
      <c r="A1932" s="45" t="s">
        <v>245</v>
      </c>
      <c r="B1932" s="45" t="s">
        <v>10</v>
      </c>
      <c r="C1932" s="45" t="s">
        <v>41</v>
      </c>
      <c r="D1932" s="45">
        <v>449</v>
      </c>
      <c r="E1932" s="45">
        <v>6.2132926700000004E-3</v>
      </c>
      <c r="F1932" s="45">
        <v>7.0444584000000005E-4</v>
      </c>
      <c r="G1932" s="45">
        <v>1.2677346599999999E-3</v>
      </c>
      <c r="H1932" s="45">
        <v>4.2411117100000003E-3</v>
      </c>
    </row>
    <row r="1933" spans="1:8" x14ac:dyDescent="0.35">
      <c r="A1933" s="45" t="s">
        <v>245</v>
      </c>
      <c r="B1933" s="45" t="s">
        <v>11</v>
      </c>
      <c r="C1933" s="45" t="s">
        <v>41</v>
      </c>
      <c r="D1933" s="45">
        <v>260</v>
      </c>
      <c r="E1933" s="45">
        <v>7.0052081000000002E-3</v>
      </c>
      <c r="F1933" s="45">
        <v>8.3475759999999998E-4</v>
      </c>
      <c r="G1933" s="45">
        <v>1.4285966299999999E-3</v>
      </c>
      <c r="H1933" s="45">
        <v>4.7418534E-3</v>
      </c>
    </row>
    <row r="1934" spans="1:8" x14ac:dyDescent="0.35">
      <c r="A1934" s="45" t="s">
        <v>245</v>
      </c>
      <c r="B1934" s="45" t="s">
        <v>12</v>
      </c>
      <c r="C1934" s="45" t="s">
        <v>41</v>
      </c>
      <c r="D1934" s="45">
        <v>305</v>
      </c>
      <c r="E1934" s="45">
        <v>8.7774739699999996E-3</v>
      </c>
      <c r="F1934" s="45">
        <v>1.2308740899999999E-3</v>
      </c>
      <c r="G1934" s="45">
        <v>1.58348487E-3</v>
      </c>
      <c r="H1934" s="45">
        <v>5.9631145299999999E-3</v>
      </c>
    </row>
    <row r="1935" spans="1:8" x14ac:dyDescent="0.35">
      <c r="A1935" s="45" t="s">
        <v>245</v>
      </c>
      <c r="B1935" s="45" t="s">
        <v>13</v>
      </c>
      <c r="C1935" s="45" t="s">
        <v>41</v>
      </c>
      <c r="D1935" s="45">
        <v>274</v>
      </c>
      <c r="E1935" s="45">
        <v>7.7341846799999997E-3</v>
      </c>
      <c r="F1935" s="45">
        <v>8.4216149000000001E-4</v>
      </c>
      <c r="G1935" s="45">
        <v>1.6112037899999999E-3</v>
      </c>
      <c r="H1935" s="45">
        <v>5.2808188900000004E-3</v>
      </c>
    </row>
    <row r="1936" spans="1:8" x14ac:dyDescent="0.35">
      <c r="A1936" s="45" t="s">
        <v>245</v>
      </c>
      <c r="B1936" s="45" t="s">
        <v>8</v>
      </c>
      <c r="C1936" s="45" t="s">
        <v>42</v>
      </c>
      <c r="D1936" s="45">
        <v>1021</v>
      </c>
      <c r="E1936" s="45">
        <v>8.0784880799999997E-3</v>
      </c>
      <c r="F1936" s="45">
        <v>1.18014723E-3</v>
      </c>
      <c r="G1936" s="45">
        <v>1.79052376E-3</v>
      </c>
      <c r="H1936" s="45">
        <v>5.1078166300000004E-3</v>
      </c>
    </row>
    <row r="1937" spans="1:8" x14ac:dyDescent="0.35">
      <c r="A1937" s="45" t="s">
        <v>245</v>
      </c>
      <c r="B1937" s="45" t="s">
        <v>10</v>
      </c>
      <c r="C1937" s="45" t="s">
        <v>42</v>
      </c>
      <c r="D1937" s="45">
        <v>327</v>
      </c>
      <c r="E1937" s="45">
        <v>6.8160321499999999E-3</v>
      </c>
      <c r="F1937" s="45">
        <v>9.1300661999999997E-4</v>
      </c>
      <c r="G1937" s="45">
        <v>1.6735684E-3</v>
      </c>
      <c r="H1937" s="45">
        <v>4.2294566800000002E-3</v>
      </c>
    </row>
    <row r="1938" spans="1:8" x14ac:dyDescent="0.35">
      <c r="A1938" s="45" t="s">
        <v>245</v>
      </c>
      <c r="B1938" s="45" t="s">
        <v>11</v>
      </c>
      <c r="C1938" s="45" t="s">
        <v>42</v>
      </c>
      <c r="D1938" s="45">
        <v>252</v>
      </c>
      <c r="E1938" s="45">
        <v>7.6920742699999999E-3</v>
      </c>
      <c r="F1938" s="45">
        <v>1.19332355E-3</v>
      </c>
      <c r="G1938" s="45">
        <v>1.7802944499999999E-3</v>
      </c>
      <c r="H1938" s="45">
        <v>4.7184558499999999E-3</v>
      </c>
    </row>
    <row r="1939" spans="1:8" x14ac:dyDescent="0.35">
      <c r="A1939" s="45" t="s">
        <v>245</v>
      </c>
      <c r="B1939" s="45" t="s">
        <v>12</v>
      </c>
      <c r="C1939" s="45" t="s">
        <v>42</v>
      </c>
      <c r="D1939" s="45">
        <v>198</v>
      </c>
      <c r="E1939" s="45">
        <v>1.000455925E-2</v>
      </c>
      <c r="F1939" s="45">
        <v>1.5513933099999999E-3</v>
      </c>
      <c r="G1939" s="45">
        <v>1.87915005E-3</v>
      </c>
      <c r="H1939" s="45">
        <v>6.5740153600000002E-3</v>
      </c>
    </row>
    <row r="1940" spans="1:8" x14ac:dyDescent="0.35">
      <c r="A1940" s="45" t="s">
        <v>245</v>
      </c>
      <c r="B1940" s="45" t="s">
        <v>13</v>
      </c>
      <c r="C1940" s="45" t="s">
        <v>42</v>
      </c>
      <c r="D1940" s="45">
        <v>244</v>
      </c>
      <c r="E1940" s="45">
        <v>8.6065097099999998E-3</v>
      </c>
      <c r="F1940" s="45">
        <v>1.2232940300000001E-3</v>
      </c>
      <c r="G1940" s="45">
        <v>1.8859097500000001E-3</v>
      </c>
      <c r="H1940" s="45">
        <v>5.49730545E-3</v>
      </c>
    </row>
    <row r="1941" spans="1:8" x14ac:dyDescent="0.35">
      <c r="A1941" s="45" t="s">
        <v>245</v>
      </c>
      <c r="B1941" s="45" t="s">
        <v>8</v>
      </c>
      <c r="C1941" s="45" t="s">
        <v>43</v>
      </c>
      <c r="D1941" s="45">
        <v>941</v>
      </c>
      <c r="E1941" s="45">
        <v>7.2341158500000002E-3</v>
      </c>
      <c r="F1941" s="45">
        <v>1.03632833E-3</v>
      </c>
      <c r="G1941" s="45">
        <v>1.4920713399999999E-3</v>
      </c>
      <c r="H1941" s="45">
        <v>4.7057156999999999E-3</v>
      </c>
    </row>
    <row r="1942" spans="1:8" x14ac:dyDescent="0.35">
      <c r="A1942" s="45" t="s">
        <v>245</v>
      </c>
      <c r="B1942" s="45" t="s">
        <v>10</v>
      </c>
      <c r="C1942" s="45" t="s">
        <v>43</v>
      </c>
      <c r="D1942" s="45">
        <v>328</v>
      </c>
      <c r="E1942" s="45">
        <v>6.5268601000000002E-3</v>
      </c>
      <c r="F1942" s="45">
        <v>8.6777299999999996E-4</v>
      </c>
      <c r="G1942" s="45">
        <v>1.21997068E-3</v>
      </c>
      <c r="H1942" s="45">
        <v>4.4391158900000003E-3</v>
      </c>
    </row>
    <row r="1943" spans="1:8" x14ac:dyDescent="0.35">
      <c r="A1943" s="45" t="s">
        <v>245</v>
      </c>
      <c r="B1943" s="45" t="s">
        <v>11</v>
      </c>
      <c r="C1943" s="45" t="s">
        <v>43</v>
      </c>
      <c r="D1943" s="45">
        <v>179</v>
      </c>
      <c r="E1943" s="45">
        <v>6.83445818E-3</v>
      </c>
      <c r="F1943" s="45">
        <v>1.1735720700000001E-3</v>
      </c>
      <c r="G1943" s="45">
        <v>1.28329947E-3</v>
      </c>
      <c r="H1943" s="45">
        <v>4.3775861399999996E-3</v>
      </c>
    </row>
    <row r="1944" spans="1:8" x14ac:dyDescent="0.35">
      <c r="A1944" s="45" t="s">
        <v>245</v>
      </c>
      <c r="B1944" s="45" t="s">
        <v>12</v>
      </c>
      <c r="C1944" s="45" t="s">
        <v>43</v>
      </c>
      <c r="D1944" s="45">
        <v>115</v>
      </c>
      <c r="E1944" s="45">
        <v>7.8469200299999993E-3</v>
      </c>
      <c r="F1944" s="45">
        <v>1.15318015E-3</v>
      </c>
      <c r="G1944" s="45">
        <v>1.54076065E-3</v>
      </c>
      <c r="H1944" s="45">
        <v>5.1529788300000001E-3</v>
      </c>
    </row>
    <row r="1945" spans="1:8" x14ac:dyDescent="0.35">
      <c r="A1945" s="45" t="s">
        <v>245</v>
      </c>
      <c r="B1945" s="45" t="s">
        <v>13</v>
      </c>
      <c r="C1945" s="45" t="s">
        <v>43</v>
      </c>
      <c r="D1945" s="45">
        <v>319</v>
      </c>
      <c r="E1945" s="45">
        <v>7.9646679799999995E-3</v>
      </c>
      <c r="F1945" s="45">
        <v>1.09050248E-3</v>
      </c>
      <c r="G1945" s="45">
        <v>1.87144408E-3</v>
      </c>
      <c r="H1945" s="45">
        <v>5.0027209300000002E-3</v>
      </c>
    </row>
    <row r="1946" spans="1:8" x14ac:dyDescent="0.35">
      <c r="A1946" s="45" t="s">
        <v>245</v>
      </c>
      <c r="B1946" s="45" t="s">
        <v>8</v>
      </c>
      <c r="C1946" s="45" t="s">
        <v>44</v>
      </c>
      <c r="D1946" s="45">
        <v>447</v>
      </c>
      <c r="E1946" s="45">
        <v>7.9960019099999998E-3</v>
      </c>
      <c r="F1946" s="45">
        <v>8.6859907E-4</v>
      </c>
      <c r="G1946" s="45">
        <v>1.3976663099999999E-3</v>
      </c>
      <c r="H1946" s="45">
        <v>5.7297360799999997E-3</v>
      </c>
    </row>
    <row r="1947" spans="1:8" x14ac:dyDescent="0.35">
      <c r="A1947" s="45" t="s">
        <v>245</v>
      </c>
      <c r="B1947" s="45" t="s">
        <v>10</v>
      </c>
      <c r="C1947" s="45" t="s">
        <v>44</v>
      </c>
      <c r="D1947" s="45">
        <v>145</v>
      </c>
      <c r="E1947" s="45">
        <v>7.4920974600000004E-3</v>
      </c>
      <c r="F1947" s="45">
        <v>7.5654510999999995E-4</v>
      </c>
      <c r="G1947" s="45">
        <v>1.3864141999999999E-3</v>
      </c>
      <c r="H1947" s="45">
        <v>5.3491376800000002E-3</v>
      </c>
    </row>
    <row r="1948" spans="1:8" x14ac:dyDescent="0.35">
      <c r="A1948" s="45" t="s">
        <v>245</v>
      </c>
      <c r="B1948" s="45" t="s">
        <v>11</v>
      </c>
      <c r="C1948" s="45" t="s">
        <v>44</v>
      </c>
      <c r="D1948" s="45">
        <v>113</v>
      </c>
      <c r="E1948" s="45">
        <v>7.7544245199999999E-3</v>
      </c>
      <c r="F1948" s="45">
        <v>9.4682046999999998E-4</v>
      </c>
      <c r="G1948" s="45">
        <v>1.09339127E-3</v>
      </c>
      <c r="H1948" s="45">
        <v>5.7142123200000002E-3</v>
      </c>
    </row>
    <row r="1949" spans="1:8" x14ac:dyDescent="0.35">
      <c r="A1949" s="45" t="s">
        <v>245</v>
      </c>
      <c r="B1949" s="45" t="s">
        <v>12</v>
      </c>
      <c r="C1949" s="45" t="s">
        <v>44</v>
      </c>
      <c r="D1949" s="45">
        <v>64</v>
      </c>
      <c r="E1949" s="45">
        <v>9.7799115000000002E-3</v>
      </c>
      <c r="F1949" s="45">
        <v>1.12648271E-3</v>
      </c>
      <c r="G1949" s="45">
        <v>1.57262707E-3</v>
      </c>
      <c r="H1949" s="45">
        <v>7.0808013E-3</v>
      </c>
    </row>
    <row r="1950" spans="1:8" x14ac:dyDescent="0.35">
      <c r="A1950" s="45" t="s">
        <v>245</v>
      </c>
      <c r="B1950" s="45" t="s">
        <v>13</v>
      </c>
      <c r="C1950" s="45" t="s">
        <v>44</v>
      </c>
      <c r="D1950" s="45">
        <v>125</v>
      </c>
      <c r="E1950" s="45">
        <v>7.8855553300000002E-3</v>
      </c>
      <c r="F1950" s="45">
        <v>7.9583308999999999E-4</v>
      </c>
      <c r="G1950" s="45">
        <v>1.5962034700000001E-3</v>
      </c>
      <c r="H1950" s="45">
        <v>5.4935182899999999E-3</v>
      </c>
    </row>
    <row r="1951" spans="1:8" x14ac:dyDescent="0.35">
      <c r="A1951" s="45" t="s">
        <v>245</v>
      </c>
      <c r="B1951" s="45" t="s">
        <v>8</v>
      </c>
      <c r="C1951" s="45" t="s">
        <v>45</v>
      </c>
      <c r="D1951" s="45">
        <v>1594</v>
      </c>
      <c r="E1951" s="45">
        <v>6.9094605900000003E-3</v>
      </c>
      <c r="F1951" s="45">
        <v>1.2464128200000001E-3</v>
      </c>
      <c r="G1951" s="45">
        <v>1.45653236E-3</v>
      </c>
      <c r="H1951" s="45">
        <v>4.2065149300000004E-3</v>
      </c>
    </row>
    <row r="1952" spans="1:8" x14ac:dyDescent="0.35">
      <c r="A1952" s="45" t="s">
        <v>245</v>
      </c>
      <c r="B1952" s="45" t="s">
        <v>10</v>
      </c>
      <c r="C1952" s="45" t="s">
        <v>45</v>
      </c>
      <c r="D1952" s="45">
        <v>659</v>
      </c>
      <c r="E1952" s="45">
        <v>6.1669790600000001E-3</v>
      </c>
      <c r="F1952" s="45">
        <v>1.10027445E-3</v>
      </c>
      <c r="G1952" s="45">
        <v>1.29127302E-3</v>
      </c>
      <c r="H1952" s="45">
        <v>3.7754311000000001E-3</v>
      </c>
    </row>
    <row r="1953" spans="1:8" x14ac:dyDescent="0.35">
      <c r="A1953" s="45" t="s">
        <v>245</v>
      </c>
      <c r="B1953" s="45" t="s">
        <v>11</v>
      </c>
      <c r="C1953" s="45" t="s">
        <v>45</v>
      </c>
      <c r="D1953" s="45">
        <v>345</v>
      </c>
      <c r="E1953" s="45">
        <v>6.6277171700000002E-3</v>
      </c>
      <c r="F1953" s="45">
        <v>1.2104466300000001E-3</v>
      </c>
      <c r="G1953" s="45">
        <v>1.29518895E-3</v>
      </c>
      <c r="H1953" s="45">
        <v>4.1220810900000002E-3</v>
      </c>
    </row>
    <row r="1954" spans="1:8" x14ac:dyDescent="0.35">
      <c r="A1954" s="45" t="s">
        <v>245</v>
      </c>
      <c r="B1954" s="45" t="s">
        <v>12</v>
      </c>
      <c r="C1954" s="45" t="s">
        <v>45</v>
      </c>
      <c r="D1954" s="45">
        <v>202</v>
      </c>
      <c r="E1954" s="45">
        <v>8.6650850300000002E-3</v>
      </c>
      <c r="F1954" s="45">
        <v>1.5182662E-3</v>
      </c>
      <c r="G1954" s="45">
        <v>1.7461952099999999E-3</v>
      </c>
      <c r="H1954" s="45">
        <v>5.4006231499999996E-3</v>
      </c>
    </row>
    <row r="1955" spans="1:8" x14ac:dyDescent="0.35">
      <c r="A1955" s="45" t="s">
        <v>245</v>
      </c>
      <c r="B1955" s="45" t="s">
        <v>13</v>
      </c>
      <c r="C1955" s="45" t="s">
        <v>45</v>
      </c>
      <c r="D1955" s="45">
        <v>388</v>
      </c>
      <c r="E1955" s="45">
        <v>7.50703966E-3</v>
      </c>
      <c r="F1955" s="45">
        <v>1.3850704000000001E-3</v>
      </c>
      <c r="G1955" s="45">
        <v>1.72987638E-3</v>
      </c>
      <c r="H1955" s="45">
        <v>4.3920923900000004E-3</v>
      </c>
    </row>
    <row r="1956" spans="1:8" x14ac:dyDescent="0.35">
      <c r="A1956" s="45" t="s">
        <v>245</v>
      </c>
      <c r="B1956" s="45" t="s">
        <v>8</v>
      </c>
      <c r="C1956" s="45" t="s">
        <v>46</v>
      </c>
      <c r="D1956" s="45">
        <v>782</v>
      </c>
      <c r="E1956" s="45">
        <v>7.2977050800000004E-3</v>
      </c>
      <c r="F1956" s="45">
        <v>9.1608328000000001E-4</v>
      </c>
      <c r="G1956" s="45">
        <v>1.47664145E-3</v>
      </c>
      <c r="H1956" s="45">
        <v>4.9049798700000003E-3</v>
      </c>
    </row>
    <row r="1957" spans="1:8" x14ac:dyDescent="0.35">
      <c r="A1957" s="45" t="s">
        <v>245</v>
      </c>
      <c r="B1957" s="45" t="s">
        <v>10</v>
      </c>
      <c r="C1957" s="45" t="s">
        <v>46</v>
      </c>
      <c r="D1957" s="45">
        <v>304</v>
      </c>
      <c r="E1957" s="45">
        <v>6.3119439000000003E-3</v>
      </c>
      <c r="F1957" s="45">
        <v>6.9611939999999995E-4</v>
      </c>
      <c r="G1957" s="45">
        <v>1.39566557E-3</v>
      </c>
      <c r="H1957" s="45">
        <v>4.2201584399999999E-3</v>
      </c>
    </row>
    <row r="1958" spans="1:8" x14ac:dyDescent="0.35">
      <c r="A1958" s="45" t="s">
        <v>245</v>
      </c>
      <c r="B1958" s="45" t="s">
        <v>11</v>
      </c>
      <c r="C1958" s="45" t="s">
        <v>46</v>
      </c>
      <c r="D1958" s="45">
        <v>174</v>
      </c>
      <c r="E1958" s="45">
        <v>6.8781260899999997E-3</v>
      </c>
      <c r="F1958" s="45">
        <v>9.3730018999999996E-4</v>
      </c>
      <c r="G1958" s="45">
        <v>1.2448779E-3</v>
      </c>
      <c r="H1958" s="45">
        <v>4.6959475000000004E-3</v>
      </c>
    </row>
    <row r="1959" spans="1:8" x14ac:dyDescent="0.35">
      <c r="A1959" s="45" t="s">
        <v>245</v>
      </c>
      <c r="B1959" s="45" t="s">
        <v>12</v>
      </c>
      <c r="C1959" s="45" t="s">
        <v>46</v>
      </c>
      <c r="D1959" s="45">
        <v>105</v>
      </c>
      <c r="E1959" s="45">
        <v>8.9712299200000005E-3</v>
      </c>
      <c r="F1959" s="45">
        <v>1.4478613299999999E-3</v>
      </c>
      <c r="G1959" s="45">
        <v>1.8205465100000001E-3</v>
      </c>
      <c r="H1959" s="45">
        <v>5.7028216300000004E-3</v>
      </c>
    </row>
    <row r="1960" spans="1:8" x14ac:dyDescent="0.35">
      <c r="A1960" s="45" t="s">
        <v>245</v>
      </c>
      <c r="B1960" s="45" t="s">
        <v>13</v>
      </c>
      <c r="C1960" s="45" t="s">
        <v>46</v>
      </c>
      <c r="D1960" s="45">
        <v>199</v>
      </c>
      <c r="E1960" s="45">
        <v>8.28744394E-3</v>
      </c>
      <c r="F1960" s="45">
        <v>9.5297063999999997E-4</v>
      </c>
      <c r="G1960" s="45">
        <v>1.6215333699999999E-3</v>
      </c>
      <c r="H1960" s="45">
        <v>5.71293948E-3</v>
      </c>
    </row>
    <row r="1961" spans="1:8" x14ac:dyDescent="0.35">
      <c r="A1961" s="45" t="s">
        <v>245</v>
      </c>
      <c r="B1961" s="45" t="s">
        <v>8</v>
      </c>
      <c r="C1961" s="45" t="s">
        <v>47</v>
      </c>
      <c r="D1961" s="45">
        <v>585</v>
      </c>
      <c r="E1961" s="45">
        <v>6.8244892900000001E-3</v>
      </c>
      <c r="F1961" s="45">
        <v>2.6143534999999998E-4</v>
      </c>
      <c r="G1961" s="45">
        <v>1.72334972E-3</v>
      </c>
      <c r="H1961" s="45">
        <v>4.8279516499999996E-3</v>
      </c>
    </row>
    <row r="1962" spans="1:8" x14ac:dyDescent="0.35">
      <c r="A1962" s="45" t="s">
        <v>245</v>
      </c>
      <c r="B1962" s="45" t="s">
        <v>10</v>
      </c>
      <c r="C1962" s="45" t="s">
        <v>47</v>
      </c>
      <c r="D1962" s="45">
        <v>223</v>
      </c>
      <c r="E1962" s="45">
        <v>6.4806508000000004E-3</v>
      </c>
      <c r="F1962" s="45">
        <v>2.4258820999999999E-4</v>
      </c>
      <c r="G1962" s="45">
        <v>1.6556632900000001E-3</v>
      </c>
      <c r="H1962" s="45">
        <v>4.57118809E-3</v>
      </c>
    </row>
    <row r="1963" spans="1:8" x14ac:dyDescent="0.35">
      <c r="A1963" s="45" t="s">
        <v>245</v>
      </c>
      <c r="B1963" s="45" t="s">
        <v>11</v>
      </c>
      <c r="C1963" s="45" t="s">
        <v>47</v>
      </c>
      <c r="D1963" s="45">
        <v>150</v>
      </c>
      <c r="E1963" s="45">
        <v>6.9396602200000003E-3</v>
      </c>
      <c r="F1963" s="45">
        <v>3.3672816000000002E-4</v>
      </c>
      <c r="G1963" s="45">
        <v>1.7807096399999999E-3</v>
      </c>
      <c r="H1963" s="45">
        <v>4.81049362E-3</v>
      </c>
    </row>
    <row r="1964" spans="1:8" x14ac:dyDescent="0.35">
      <c r="A1964" s="45" t="s">
        <v>245</v>
      </c>
      <c r="B1964" s="45" t="s">
        <v>12</v>
      </c>
      <c r="C1964" s="45" t="s">
        <v>47</v>
      </c>
      <c r="D1964" s="45">
        <v>39</v>
      </c>
      <c r="E1964" s="45">
        <v>8.1128321500000006E-3</v>
      </c>
      <c r="F1964" s="45">
        <v>6.4992855E-4</v>
      </c>
      <c r="G1964" s="45">
        <v>2.2821697199999998E-3</v>
      </c>
      <c r="H1964" s="45">
        <v>5.1688625400000002E-3</v>
      </c>
    </row>
    <row r="1965" spans="1:8" x14ac:dyDescent="0.35">
      <c r="A1965" s="45" t="s">
        <v>245</v>
      </c>
      <c r="B1965" s="45" t="s">
        <v>13</v>
      </c>
      <c r="C1965" s="45" t="s">
        <v>47</v>
      </c>
      <c r="D1965" s="45">
        <v>173</v>
      </c>
      <c r="E1965" s="45">
        <v>6.8774082099999998E-3</v>
      </c>
      <c r="F1965" s="45">
        <v>1.3286744999999999E-4</v>
      </c>
      <c r="G1965" s="45">
        <v>1.6348879000000001E-3</v>
      </c>
      <c r="H1965" s="45">
        <v>5.0972086099999999E-3</v>
      </c>
    </row>
    <row r="1966" spans="1:8" x14ac:dyDescent="0.35">
      <c r="A1966" s="45" t="s">
        <v>245</v>
      </c>
      <c r="B1966" s="45" t="s">
        <v>8</v>
      </c>
      <c r="C1966" s="45" t="s">
        <v>48</v>
      </c>
      <c r="D1966" s="45">
        <v>1894</v>
      </c>
      <c r="E1966" s="45">
        <v>6.1968592399999998E-3</v>
      </c>
      <c r="F1966" s="45">
        <v>1.11418466E-3</v>
      </c>
      <c r="G1966" s="45">
        <v>9.2686064999999995E-4</v>
      </c>
      <c r="H1966" s="45">
        <v>4.1558134400000004E-3</v>
      </c>
    </row>
    <row r="1967" spans="1:8" x14ac:dyDescent="0.35">
      <c r="A1967" s="45" t="s">
        <v>245</v>
      </c>
      <c r="B1967" s="45" t="s">
        <v>10</v>
      </c>
      <c r="C1967" s="45" t="s">
        <v>48</v>
      </c>
      <c r="D1967" s="45">
        <v>633</v>
      </c>
      <c r="E1967" s="45">
        <v>5.4962404800000001E-3</v>
      </c>
      <c r="F1967" s="45">
        <v>1.0489436500000001E-3</v>
      </c>
      <c r="G1967" s="45">
        <v>7.6626562000000004E-4</v>
      </c>
      <c r="H1967" s="45">
        <v>3.6810307099999998E-3</v>
      </c>
    </row>
    <row r="1968" spans="1:8" x14ac:dyDescent="0.35">
      <c r="A1968" s="45" t="s">
        <v>245</v>
      </c>
      <c r="B1968" s="45" t="s">
        <v>11</v>
      </c>
      <c r="C1968" s="45" t="s">
        <v>48</v>
      </c>
      <c r="D1968" s="45">
        <v>417</v>
      </c>
      <c r="E1968" s="45">
        <v>6.2537744999999999E-3</v>
      </c>
      <c r="F1968" s="45">
        <v>1.18047204E-3</v>
      </c>
      <c r="G1968" s="45">
        <v>8.3880092999999998E-4</v>
      </c>
      <c r="H1968" s="45">
        <v>4.2345010499999997E-3</v>
      </c>
    </row>
    <row r="1969" spans="1:8" x14ac:dyDescent="0.35">
      <c r="A1969" s="45" t="s">
        <v>245</v>
      </c>
      <c r="B1969" s="45" t="s">
        <v>12</v>
      </c>
      <c r="C1969" s="45" t="s">
        <v>48</v>
      </c>
      <c r="D1969" s="45">
        <v>155</v>
      </c>
      <c r="E1969" s="45">
        <v>7.73431876E-3</v>
      </c>
      <c r="F1969" s="45">
        <v>1.3100356E-3</v>
      </c>
      <c r="G1969" s="45">
        <v>1.19235342E-3</v>
      </c>
      <c r="H1969" s="45">
        <v>5.2319292599999996E-3</v>
      </c>
    </row>
    <row r="1970" spans="1:8" x14ac:dyDescent="0.35">
      <c r="A1970" s="45" t="s">
        <v>245</v>
      </c>
      <c r="B1970" s="45" t="s">
        <v>13</v>
      </c>
      <c r="C1970" s="45" t="s">
        <v>48</v>
      </c>
      <c r="D1970" s="45">
        <v>689</v>
      </c>
      <c r="E1970" s="45">
        <v>6.4602145100000003E-3</v>
      </c>
      <c r="F1970" s="45">
        <v>1.08994492E-3</v>
      </c>
      <c r="G1970" s="45">
        <v>1.0679726700000001E-3</v>
      </c>
      <c r="H1970" s="45">
        <v>4.3022964299999997E-3</v>
      </c>
    </row>
    <row r="1971" spans="1:8" x14ac:dyDescent="0.35">
      <c r="A1971" s="45" t="s">
        <v>245</v>
      </c>
      <c r="B1971" s="45" t="s">
        <v>8</v>
      </c>
      <c r="C1971" s="45" t="s">
        <v>49</v>
      </c>
      <c r="D1971" s="45">
        <v>1401</v>
      </c>
      <c r="E1971" s="45">
        <v>7.44802795E-3</v>
      </c>
      <c r="F1971" s="45">
        <v>1.0915068200000001E-3</v>
      </c>
      <c r="G1971" s="45">
        <v>1.2001015299999999E-3</v>
      </c>
      <c r="H1971" s="45">
        <v>5.1564191100000002E-3</v>
      </c>
    </row>
    <row r="1972" spans="1:8" x14ac:dyDescent="0.35">
      <c r="A1972" s="45" t="s">
        <v>245</v>
      </c>
      <c r="B1972" s="45" t="s">
        <v>10</v>
      </c>
      <c r="C1972" s="45" t="s">
        <v>49</v>
      </c>
      <c r="D1972" s="45">
        <v>623</v>
      </c>
      <c r="E1972" s="45">
        <v>6.6487944199999996E-3</v>
      </c>
      <c r="F1972" s="45">
        <v>1.01340935E-3</v>
      </c>
      <c r="G1972" s="45">
        <v>1.04068178E-3</v>
      </c>
      <c r="H1972" s="45">
        <v>4.5947028000000003E-3</v>
      </c>
    </row>
    <row r="1973" spans="1:8" x14ac:dyDescent="0.35">
      <c r="A1973" s="45" t="s">
        <v>245</v>
      </c>
      <c r="B1973" s="45" t="s">
        <v>11</v>
      </c>
      <c r="C1973" s="45" t="s">
        <v>49</v>
      </c>
      <c r="D1973" s="45">
        <v>363</v>
      </c>
      <c r="E1973" s="45">
        <v>7.6807211100000002E-3</v>
      </c>
      <c r="F1973" s="45">
        <v>1.0563014000000001E-3</v>
      </c>
      <c r="G1973" s="45">
        <v>1.1544100199999999E-3</v>
      </c>
      <c r="H1973" s="45">
        <v>5.4700091799999998E-3</v>
      </c>
    </row>
    <row r="1974" spans="1:8" x14ac:dyDescent="0.35">
      <c r="A1974" s="45" t="s">
        <v>245</v>
      </c>
      <c r="B1974" s="45" t="s">
        <v>12</v>
      </c>
      <c r="C1974" s="45" t="s">
        <v>49</v>
      </c>
      <c r="D1974" s="45">
        <v>113</v>
      </c>
      <c r="E1974" s="45">
        <v>8.97410662E-3</v>
      </c>
      <c r="F1974" s="45">
        <v>1.2732503599999999E-3</v>
      </c>
      <c r="G1974" s="45">
        <v>1.61750222E-3</v>
      </c>
      <c r="H1974" s="45">
        <v>6.0833535899999999E-3</v>
      </c>
    </row>
    <row r="1975" spans="1:8" x14ac:dyDescent="0.35">
      <c r="A1975" s="45" t="s">
        <v>245</v>
      </c>
      <c r="B1975" s="45" t="s">
        <v>13</v>
      </c>
      <c r="C1975" s="45" t="s">
        <v>49</v>
      </c>
      <c r="D1975" s="45">
        <v>302</v>
      </c>
      <c r="E1975" s="45">
        <v>8.2460676400000002E-3</v>
      </c>
      <c r="F1975" s="45">
        <v>1.22692825E-3</v>
      </c>
      <c r="G1975" s="45">
        <v>1.4277116100000001E-3</v>
      </c>
      <c r="H1975" s="45">
        <v>5.5914273E-3</v>
      </c>
    </row>
    <row r="1976" spans="1:8" x14ac:dyDescent="0.35">
      <c r="A1976" s="45" t="s">
        <v>245</v>
      </c>
      <c r="B1976" s="45" t="s">
        <v>8</v>
      </c>
      <c r="C1976" s="45" t="s">
        <v>50</v>
      </c>
      <c r="D1976" s="45">
        <v>807</v>
      </c>
      <c r="E1976" s="45">
        <v>7.7389821600000004E-3</v>
      </c>
      <c r="F1976" s="45">
        <v>8.0956824E-4</v>
      </c>
      <c r="G1976" s="45">
        <v>2.0787723000000001E-3</v>
      </c>
      <c r="H1976" s="45">
        <v>4.8506411299999996E-3</v>
      </c>
    </row>
    <row r="1977" spans="1:8" x14ac:dyDescent="0.35">
      <c r="A1977" s="45" t="s">
        <v>245</v>
      </c>
      <c r="B1977" s="45" t="s">
        <v>10</v>
      </c>
      <c r="C1977" s="45" t="s">
        <v>50</v>
      </c>
      <c r="D1977" s="45">
        <v>257</v>
      </c>
      <c r="E1977" s="45">
        <v>6.8273523900000002E-3</v>
      </c>
      <c r="F1977" s="45">
        <v>7.0948599999999995E-4</v>
      </c>
      <c r="G1977" s="45">
        <v>2.0125826099999999E-3</v>
      </c>
      <c r="H1977" s="45">
        <v>4.1052832900000001E-3</v>
      </c>
    </row>
    <row r="1978" spans="1:8" x14ac:dyDescent="0.35">
      <c r="A1978" s="45" t="s">
        <v>245</v>
      </c>
      <c r="B1978" s="45" t="s">
        <v>11</v>
      </c>
      <c r="C1978" s="45" t="s">
        <v>50</v>
      </c>
      <c r="D1978" s="45">
        <v>198</v>
      </c>
      <c r="E1978" s="45">
        <v>7.4009187000000001E-3</v>
      </c>
      <c r="F1978" s="45">
        <v>8.8740390000000002E-4</v>
      </c>
      <c r="G1978" s="45">
        <v>1.9519848699999999E-3</v>
      </c>
      <c r="H1978" s="45">
        <v>4.56152941E-3</v>
      </c>
    </row>
    <row r="1979" spans="1:8" x14ac:dyDescent="0.35">
      <c r="A1979" s="45" t="s">
        <v>245</v>
      </c>
      <c r="B1979" s="45" t="s">
        <v>12</v>
      </c>
      <c r="C1979" s="45" t="s">
        <v>50</v>
      </c>
      <c r="D1979" s="45">
        <v>103</v>
      </c>
      <c r="E1979" s="45">
        <v>9.7457072299999992E-3</v>
      </c>
      <c r="F1979" s="45">
        <v>9.2513909999999999E-4</v>
      </c>
      <c r="G1979" s="45">
        <v>2.15828365E-3</v>
      </c>
      <c r="H1979" s="45">
        <v>6.6622840000000001E-3</v>
      </c>
    </row>
    <row r="1980" spans="1:8" x14ac:dyDescent="0.35">
      <c r="A1980" s="45" t="s">
        <v>245</v>
      </c>
      <c r="B1980" s="45" t="s">
        <v>13</v>
      </c>
      <c r="C1980" s="45" t="s">
        <v>50</v>
      </c>
      <c r="D1980" s="45">
        <v>249</v>
      </c>
      <c r="E1980" s="45">
        <v>8.1186316800000002E-3</v>
      </c>
      <c r="F1980" s="45">
        <v>8.0316613000000004E-4</v>
      </c>
      <c r="G1980" s="45">
        <v>2.21501724E-3</v>
      </c>
      <c r="H1980" s="45">
        <v>5.1004478500000002E-3</v>
      </c>
    </row>
    <row r="1981" spans="1:8" x14ac:dyDescent="0.35">
      <c r="A1981" s="45" t="s">
        <v>245</v>
      </c>
      <c r="B1981" s="45" t="s">
        <v>8</v>
      </c>
      <c r="C1981" s="45" t="s">
        <v>51</v>
      </c>
      <c r="D1981" s="45">
        <v>1232</v>
      </c>
      <c r="E1981" s="45">
        <v>6.48830168E-3</v>
      </c>
      <c r="F1981" s="45">
        <v>9.1573261E-4</v>
      </c>
      <c r="G1981" s="45">
        <v>9.0733388999999999E-4</v>
      </c>
      <c r="H1981" s="45">
        <v>4.6652346899999997E-3</v>
      </c>
    </row>
    <row r="1982" spans="1:8" x14ac:dyDescent="0.35">
      <c r="A1982" s="45" t="s">
        <v>245</v>
      </c>
      <c r="B1982" s="45" t="s">
        <v>10</v>
      </c>
      <c r="C1982" s="45" t="s">
        <v>51</v>
      </c>
      <c r="D1982" s="45">
        <v>533</v>
      </c>
      <c r="E1982" s="45">
        <v>5.9770426999999999E-3</v>
      </c>
      <c r="F1982" s="45">
        <v>7.9767711999999995E-4</v>
      </c>
      <c r="G1982" s="45">
        <v>8.7124741E-4</v>
      </c>
      <c r="H1982" s="45">
        <v>4.3081176600000002E-3</v>
      </c>
    </row>
    <row r="1983" spans="1:8" x14ac:dyDescent="0.35">
      <c r="A1983" s="45" t="s">
        <v>245</v>
      </c>
      <c r="B1983" s="45" t="s">
        <v>11</v>
      </c>
      <c r="C1983" s="45" t="s">
        <v>51</v>
      </c>
      <c r="D1983" s="45">
        <v>300</v>
      </c>
      <c r="E1983" s="45">
        <v>6.2819056200000001E-3</v>
      </c>
      <c r="F1983" s="45">
        <v>9.7943649999999993E-4</v>
      </c>
      <c r="G1983" s="45">
        <v>8.0756149000000004E-4</v>
      </c>
      <c r="H1983" s="45">
        <v>4.4949071599999996E-3</v>
      </c>
    </row>
    <row r="1984" spans="1:8" x14ac:dyDescent="0.35">
      <c r="A1984" s="45" t="s">
        <v>245</v>
      </c>
      <c r="B1984" s="45" t="s">
        <v>12</v>
      </c>
      <c r="C1984" s="45" t="s">
        <v>51</v>
      </c>
      <c r="D1984" s="45">
        <v>95</v>
      </c>
      <c r="E1984" s="45">
        <v>8.6603311799999996E-3</v>
      </c>
      <c r="F1984" s="45">
        <v>1.1401069800000001E-3</v>
      </c>
      <c r="G1984" s="45">
        <v>1.2183233699999999E-3</v>
      </c>
      <c r="H1984" s="45">
        <v>6.3019003500000004E-3</v>
      </c>
    </row>
    <row r="1985" spans="1:8" x14ac:dyDescent="0.35">
      <c r="A1985" s="45" t="s">
        <v>245</v>
      </c>
      <c r="B1985" s="45" t="s">
        <v>13</v>
      </c>
      <c r="C1985" s="45" t="s">
        <v>51</v>
      </c>
      <c r="D1985" s="45">
        <v>304</v>
      </c>
      <c r="E1985" s="45">
        <v>6.9096077700000003E-3</v>
      </c>
      <c r="F1985" s="45">
        <v>9.8973539999999997E-4</v>
      </c>
      <c r="G1985" s="45">
        <v>9.7187933000000002E-4</v>
      </c>
      <c r="H1985" s="45">
        <v>4.9479925800000003E-3</v>
      </c>
    </row>
    <row r="1986" spans="1:8" x14ac:dyDescent="0.35">
      <c r="A1986" s="45" t="s">
        <v>245</v>
      </c>
      <c r="B1986" s="45" t="s">
        <v>8</v>
      </c>
      <c r="C1986" s="45" t="s">
        <v>52</v>
      </c>
      <c r="D1986" s="45">
        <v>1665</v>
      </c>
      <c r="E1986" s="45">
        <v>4.7443691300000004E-3</v>
      </c>
      <c r="F1986" s="45">
        <v>7.9196533999999999E-4</v>
      </c>
      <c r="G1986" s="45">
        <v>6.0277615000000001E-4</v>
      </c>
      <c r="H1986" s="45">
        <v>3.3496271600000002E-3</v>
      </c>
    </row>
    <row r="1987" spans="1:8" x14ac:dyDescent="0.35">
      <c r="A1987" s="45" t="s">
        <v>245</v>
      </c>
      <c r="B1987" s="45" t="s">
        <v>10</v>
      </c>
      <c r="C1987" s="45" t="s">
        <v>52</v>
      </c>
      <c r="D1987" s="45">
        <v>646</v>
      </c>
      <c r="E1987" s="45">
        <v>4.3552199100000003E-3</v>
      </c>
      <c r="F1987" s="45">
        <v>6.9215089999999997E-4</v>
      </c>
      <c r="G1987" s="45">
        <v>5.2280391999999997E-4</v>
      </c>
      <c r="H1987" s="45">
        <v>3.1402646299999999E-3</v>
      </c>
    </row>
    <row r="1988" spans="1:8" x14ac:dyDescent="0.35">
      <c r="A1988" s="45" t="s">
        <v>245</v>
      </c>
      <c r="B1988" s="45" t="s">
        <v>11</v>
      </c>
      <c r="C1988" s="45" t="s">
        <v>52</v>
      </c>
      <c r="D1988" s="45">
        <v>305</v>
      </c>
      <c r="E1988" s="45">
        <v>4.8153078800000004E-3</v>
      </c>
      <c r="F1988" s="45">
        <v>8.8266520999999995E-4</v>
      </c>
      <c r="G1988" s="45">
        <v>5.7084826000000004E-4</v>
      </c>
      <c r="H1988" s="45">
        <v>3.3617939299999998E-3</v>
      </c>
    </row>
    <row r="1989" spans="1:8" x14ac:dyDescent="0.35">
      <c r="A1989" s="45" t="s">
        <v>245</v>
      </c>
      <c r="B1989" s="45" t="s">
        <v>12</v>
      </c>
      <c r="C1989" s="45" t="s">
        <v>52</v>
      </c>
      <c r="D1989" s="45">
        <v>84</v>
      </c>
      <c r="E1989" s="45">
        <v>6.0194827899999999E-3</v>
      </c>
      <c r="F1989" s="45">
        <v>1.0335370700000001E-3</v>
      </c>
      <c r="G1989" s="45">
        <v>5.8889968999999999E-4</v>
      </c>
      <c r="H1989" s="45">
        <v>4.3970456199999997E-3</v>
      </c>
    </row>
    <row r="1990" spans="1:8" x14ac:dyDescent="0.35">
      <c r="A1990" s="45" t="s">
        <v>245</v>
      </c>
      <c r="B1990" s="45" t="s">
        <v>13</v>
      </c>
      <c r="C1990" s="45" t="s">
        <v>52</v>
      </c>
      <c r="D1990" s="45">
        <v>630</v>
      </c>
      <c r="E1990" s="45">
        <v>4.9390429799999998E-3</v>
      </c>
      <c r="F1990" s="45">
        <v>8.1819493000000003E-4</v>
      </c>
      <c r="G1990" s="45">
        <v>7.0208675999999999E-4</v>
      </c>
      <c r="H1990" s="45">
        <v>3.4187607900000002E-3</v>
      </c>
    </row>
    <row r="1991" spans="1:8" x14ac:dyDescent="0.35">
      <c r="A1991" s="45" t="s">
        <v>245</v>
      </c>
      <c r="B1991" s="45" t="s">
        <v>8</v>
      </c>
      <c r="C1991" s="45" t="s">
        <v>53</v>
      </c>
      <c r="D1991" s="45">
        <v>662</v>
      </c>
      <c r="E1991" s="45">
        <v>6.9441819500000003E-3</v>
      </c>
      <c r="F1991" s="45">
        <v>8.4560650999999996E-4</v>
      </c>
      <c r="G1991" s="45">
        <v>1.31168152E-3</v>
      </c>
      <c r="H1991" s="45">
        <v>4.7868934300000004E-3</v>
      </c>
    </row>
    <row r="1992" spans="1:8" x14ac:dyDescent="0.35">
      <c r="A1992" s="45" t="s">
        <v>245</v>
      </c>
      <c r="B1992" s="45" t="s">
        <v>10</v>
      </c>
      <c r="C1992" s="45" t="s">
        <v>53</v>
      </c>
      <c r="D1992" s="45">
        <v>186</v>
      </c>
      <c r="E1992" s="45">
        <v>5.7419849899999998E-3</v>
      </c>
      <c r="F1992" s="45">
        <v>6.5860191000000003E-4</v>
      </c>
      <c r="G1992" s="45">
        <v>1.1962363100000001E-3</v>
      </c>
      <c r="H1992" s="45">
        <v>3.8871463099999998E-3</v>
      </c>
    </row>
    <row r="1993" spans="1:8" x14ac:dyDescent="0.35">
      <c r="A1993" s="45" t="s">
        <v>245</v>
      </c>
      <c r="B1993" s="45" t="s">
        <v>11</v>
      </c>
      <c r="C1993" s="45" t="s">
        <v>53</v>
      </c>
      <c r="D1993" s="45">
        <v>120</v>
      </c>
      <c r="E1993" s="45">
        <v>6.7195213600000003E-3</v>
      </c>
      <c r="F1993" s="45">
        <v>7.7797046999999997E-4</v>
      </c>
      <c r="G1993" s="45">
        <v>1.1672451099999999E-3</v>
      </c>
      <c r="H1993" s="45">
        <v>4.7743053299999999E-3</v>
      </c>
    </row>
    <row r="1994" spans="1:8" x14ac:dyDescent="0.35">
      <c r="A1994" s="45" t="s">
        <v>245</v>
      </c>
      <c r="B1994" s="45" t="s">
        <v>12</v>
      </c>
      <c r="C1994" s="45" t="s">
        <v>53</v>
      </c>
      <c r="D1994" s="45">
        <v>127</v>
      </c>
      <c r="E1994" s="45">
        <v>7.6408024800000002E-3</v>
      </c>
      <c r="F1994" s="45">
        <v>8.9357296999999995E-4</v>
      </c>
      <c r="G1994" s="45">
        <v>1.5386225399999999E-3</v>
      </c>
      <c r="H1994" s="45">
        <v>5.2086064999999999E-3</v>
      </c>
    </row>
    <row r="1995" spans="1:8" x14ac:dyDescent="0.35">
      <c r="A1995" s="45" t="s">
        <v>245</v>
      </c>
      <c r="B1995" s="45" t="s">
        <v>13</v>
      </c>
      <c r="C1995" s="45" t="s">
        <v>53</v>
      </c>
      <c r="D1995" s="45">
        <v>229</v>
      </c>
      <c r="E1995" s="45">
        <v>7.6520295299999999E-3</v>
      </c>
      <c r="F1995" s="45">
        <v>1.0063377E-3</v>
      </c>
      <c r="G1995" s="45">
        <v>1.3552783400000001E-3</v>
      </c>
      <c r="H1995" s="45">
        <v>5.29041298E-3</v>
      </c>
    </row>
    <row r="1996" spans="1:8" x14ac:dyDescent="0.35">
      <c r="A1996" s="45" t="s">
        <v>245</v>
      </c>
      <c r="B1996" s="45" t="s">
        <v>8</v>
      </c>
      <c r="C1996" s="45" t="s">
        <v>54</v>
      </c>
      <c r="D1996" s="45">
        <v>3743</v>
      </c>
      <c r="E1996" s="45">
        <v>4.6555419599999997E-3</v>
      </c>
      <c r="F1996" s="45">
        <v>8.5959508E-4</v>
      </c>
      <c r="G1996" s="45">
        <v>7.3911091999999997E-4</v>
      </c>
      <c r="H1996" s="45">
        <v>3.0568354800000002E-3</v>
      </c>
    </row>
    <row r="1997" spans="1:8" x14ac:dyDescent="0.35">
      <c r="A1997" s="45" t="s">
        <v>245</v>
      </c>
      <c r="B1997" s="45" t="s">
        <v>10</v>
      </c>
      <c r="C1997" s="45" t="s">
        <v>54</v>
      </c>
      <c r="D1997" s="45">
        <v>1804</v>
      </c>
      <c r="E1997" s="45">
        <v>4.3886525500000002E-3</v>
      </c>
      <c r="F1997" s="45">
        <v>8.0585428999999998E-4</v>
      </c>
      <c r="G1997" s="45">
        <v>6.7760276999999998E-4</v>
      </c>
      <c r="H1997" s="45">
        <v>2.9051950100000001E-3</v>
      </c>
    </row>
    <row r="1998" spans="1:8" x14ac:dyDescent="0.35">
      <c r="A1998" s="45" t="s">
        <v>245</v>
      </c>
      <c r="B1998" s="45" t="s">
        <v>11</v>
      </c>
      <c r="C1998" s="45" t="s">
        <v>54</v>
      </c>
      <c r="D1998" s="45">
        <v>819</v>
      </c>
      <c r="E1998" s="45">
        <v>4.70777913E-3</v>
      </c>
      <c r="F1998" s="45">
        <v>9.6847700999999999E-4</v>
      </c>
      <c r="G1998" s="45">
        <v>6.9833047999999997E-4</v>
      </c>
      <c r="H1998" s="45">
        <v>3.0409711299999999E-3</v>
      </c>
    </row>
    <row r="1999" spans="1:8" x14ac:dyDescent="0.35">
      <c r="A1999" s="45" t="s">
        <v>245</v>
      </c>
      <c r="B1999" s="45" t="s">
        <v>12</v>
      </c>
      <c r="C1999" s="45" t="s">
        <v>54</v>
      </c>
      <c r="D1999" s="45">
        <v>139</v>
      </c>
      <c r="E1999" s="45">
        <v>5.5241637599999999E-3</v>
      </c>
      <c r="F1999" s="45">
        <v>9.8596101999999996E-4</v>
      </c>
      <c r="G1999" s="45">
        <v>9.0602494E-4</v>
      </c>
      <c r="H1999" s="45">
        <v>3.6321773399999998E-3</v>
      </c>
    </row>
    <row r="2000" spans="1:8" x14ac:dyDescent="0.35">
      <c r="A2000" s="45" t="s">
        <v>245</v>
      </c>
      <c r="B2000" s="45" t="s">
        <v>13</v>
      </c>
      <c r="C2000" s="45" t="s">
        <v>54</v>
      </c>
      <c r="D2000" s="45">
        <v>981</v>
      </c>
      <c r="E2000" s="45">
        <v>4.9796477899999997E-3</v>
      </c>
      <c r="F2000" s="45">
        <v>8.4961466999999998E-4</v>
      </c>
      <c r="G2000" s="45">
        <v>8.6261634000000002E-4</v>
      </c>
      <c r="H2000" s="45">
        <v>3.26741632E-3</v>
      </c>
    </row>
    <row r="2001" spans="1:8" x14ac:dyDescent="0.35">
      <c r="A2001" s="45" t="s">
        <v>245</v>
      </c>
      <c r="B2001" s="45" t="s">
        <v>8</v>
      </c>
      <c r="C2001" s="45" t="s">
        <v>55</v>
      </c>
      <c r="D2001" s="45">
        <v>921</v>
      </c>
      <c r="E2001" s="45">
        <v>6.7721149099999999E-3</v>
      </c>
      <c r="F2001" s="45">
        <v>9.8658589999999998E-4</v>
      </c>
      <c r="G2001" s="45">
        <v>1.6697076000000001E-3</v>
      </c>
      <c r="H2001" s="45">
        <v>4.1158209199999999E-3</v>
      </c>
    </row>
    <row r="2002" spans="1:8" x14ac:dyDescent="0.35">
      <c r="A2002" s="45" t="s">
        <v>245</v>
      </c>
      <c r="B2002" s="45" t="s">
        <v>10</v>
      </c>
      <c r="C2002" s="45" t="s">
        <v>55</v>
      </c>
      <c r="D2002" s="45">
        <v>426</v>
      </c>
      <c r="E2002" s="45">
        <v>6.2532872399999996E-3</v>
      </c>
      <c r="F2002" s="45">
        <v>8.7392386000000001E-4</v>
      </c>
      <c r="G2002" s="45">
        <v>1.61846828E-3</v>
      </c>
      <c r="H2002" s="45">
        <v>3.7608946000000001E-3</v>
      </c>
    </row>
    <row r="2003" spans="1:8" x14ac:dyDescent="0.35">
      <c r="A2003" s="45" t="s">
        <v>245</v>
      </c>
      <c r="B2003" s="45" t="s">
        <v>11</v>
      </c>
      <c r="C2003" s="45" t="s">
        <v>55</v>
      </c>
      <c r="D2003" s="45">
        <v>191</v>
      </c>
      <c r="E2003" s="45">
        <v>6.2213372500000003E-3</v>
      </c>
      <c r="F2003" s="45">
        <v>9.3774215000000003E-4</v>
      </c>
      <c r="G2003" s="45">
        <v>1.6034029E-3</v>
      </c>
      <c r="H2003" s="45">
        <v>3.68019171E-3</v>
      </c>
    </row>
    <row r="2004" spans="1:8" x14ac:dyDescent="0.35">
      <c r="A2004" s="45" t="s">
        <v>245</v>
      </c>
      <c r="B2004" s="45" t="s">
        <v>12</v>
      </c>
      <c r="C2004" s="45" t="s">
        <v>55</v>
      </c>
      <c r="D2004" s="45">
        <v>78</v>
      </c>
      <c r="E2004" s="45">
        <v>8.4452158199999992E-3</v>
      </c>
      <c r="F2004" s="45">
        <v>1.29896701E-3</v>
      </c>
      <c r="G2004" s="45">
        <v>1.8064456299999999E-3</v>
      </c>
      <c r="H2004" s="45">
        <v>5.3398026800000001E-3</v>
      </c>
    </row>
    <row r="2005" spans="1:8" x14ac:dyDescent="0.35">
      <c r="A2005" s="45" t="s">
        <v>245</v>
      </c>
      <c r="B2005" s="45" t="s">
        <v>13</v>
      </c>
      <c r="C2005" s="45" t="s">
        <v>55</v>
      </c>
      <c r="D2005" s="45">
        <v>226</v>
      </c>
      <c r="E2005" s="45">
        <v>7.6381204499999999E-3</v>
      </c>
      <c r="F2005" s="45">
        <v>1.1324153699999999E-3</v>
      </c>
      <c r="G2005" s="45">
        <v>1.7751349700000001E-3</v>
      </c>
      <c r="H2005" s="45">
        <v>4.7305696399999996E-3</v>
      </c>
    </row>
    <row r="2006" spans="1:8" x14ac:dyDescent="0.35">
      <c r="A2006" s="45" t="s">
        <v>245</v>
      </c>
      <c r="B2006" s="45" t="s">
        <v>8</v>
      </c>
      <c r="C2006" s="45" t="s">
        <v>56</v>
      </c>
      <c r="D2006" s="45">
        <v>3172</v>
      </c>
      <c r="E2006" s="45">
        <v>5.8263857400000004E-3</v>
      </c>
      <c r="F2006" s="45">
        <v>9.4852285999999996E-4</v>
      </c>
      <c r="G2006" s="45">
        <v>1.0297895000000001E-3</v>
      </c>
      <c r="H2006" s="45">
        <v>3.84807289E-3</v>
      </c>
    </row>
    <row r="2007" spans="1:8" x14ac:dyDescent="0.35">
      <c r="A2007" s="45" t="s">
        <v>245</v>
      </c>
      <c r="B2007" s="45" t="s">
        <v>10</v>
      </c>
      <c r="C2007" s="45" t="s">
        <v>56</v>
      </c>
      <c r="D2007" s="45">
        <v>1142</v>
      </c>
      <c r="E2007" s="45">
        <v>5.2932231499999999E-3</v>
      </c>
      <c r="F2007" s="45">
        <v>8.5539679999999997E-4</v>
      </c>
      <c r="G2007" s="45">
        <v>9.1644953999999996E-4</v>
      </c>
      <c r="H2007" s="45">
        <v>3.5213763200000001E-3</v>
      </c>
    </row>
    <row r="2008" spans="1:8" x14ac:dyDescent="0.35">
      <c r="A2008" s="45" t="s">
        <v>245</v>
      </c>
      <c r="B2008" s="45" t="s">
        <v>11</v>
      </c>
      <c r="C2008" s="45" t="s">
        <v>56</v>
      </c>
      <c r="D2008" s="45">
        <v>610</v>
      </c>
      <c r="E2008" s="45">
        <v>5.4780659400000004E-3</v>
      </c>
      <c r="F2008" s="45">
        <v>9.3137120000000002E-4</v>
      </c>
      <c r="G2008" s="45">
        <v>1.01111846E-3</v>
      </c>
      <c r="H2008" s="45">
        <v>3.5355758099999998E-3</v>
      </c>
    </row>
    <row r="2009" spans="1:8" x14ac:dyDescent="0.35">
      <c r="A2009" s="45" t="s">
        <v>245</v>
      </c>
      <c r="B2009" s="45" t="s">
        <v>12</v>
      </c>
      <c r="C2009" s="45" t="s">
        <v>56</v>
      </c>
      <c r="D2009" s="45">
        <v>303</v>
      </c>
      <c r="E2009" s="45">
        <v>7.6450767900000001E-3</v>
      </c>
      <c r="F2009" s="45">
        <v>1.3424777599999999E-3</v>
      </c>
      <c r="G2009" s="45">
        <v>1.1416312699999999E-3</v>
      </c>
      <c r="H2009" s="45">
        <v>5.1609672299999998E-3</v>
      </c>
    </row>
    <row r="2010" spans="1:8" x14ac:dyDescent="0.35">
      <c r="A2010" s="45" t="s">
        <v>245</v>
      </c>
      <c r="B2010" s="45" t="s">
        <v>13</v>
      </c>
      <c r="C2010" s="45" t="s">
        <v>56</v>
      </c>
      <c r="D2010" s="45">
        <v>1117</v>
      </c>
      <c r="E2010" s="45">
        <v>6.0683582999999999E-3</v>
      </c>
      <c r="F2010" s="45">
        <v>9.4623470999999999E-4</v>
      </c>
      <c r="G2010" s="45">
        <v>1.1255240700000001E-3</v>
      </c>
      <c r="H2010" s="45">
        <v>3.9965990399999998E-3</v>
      </c>
    </row>
    <row r="2011" spans="1:8" x14ac:dyDescent="0.35">
      <c r="A2011" s="45" t="s">
        <v>246</v>
      </c>
      <c r="B2011" s="45" t="s">
        <v>8</v>
      </c>
      <c r="C2011" s="45" t="s">
        <v>9</v>
      </c>
      <c r="D2011" s="45">
        <v>62429</v>
      </c>
      <c r="E2011" s="45">
        <v>6.0508781900000001E-3</v>
      </c>
      <c r="F2011" s="45">
        <v>9.4977758999999998E-4</v>
      </c>
      <c r="G2011" s="45">
        <v>1.09908128E-3</v>
      </c>
      <c r="H2011" s="45">
        <v>4.0019248399999997E-3</v>
      </c>
    </row>
    <row r="2012" spans="1:8" x14ac:dyDescent="0.35">
      <c r="A2012" s="45" t="s">
        <v>246</v>
      </c>
      <c r="B2012" s="45" t="s">
        <v>10</v>
      </c>
      <c r="C2012" s="45" t="s">
        <v>9</v>
      </c>
      <c r="D2012" s="45">
        <v>27456</v>
      </c>
      <c r="E2012" s="45">
        <v>5.3827442999999997E-3</v>
      </c>
      <c r="F2012" s="45">
        <v>8.4951343999999996E-4</v>
      </c>
      <c r="G2012" s="45">
        <v>9.5608757999999996E-4</v>
      </c>
      <c r="H2012" s="45">
        <v>3.5770542799999998E-3</v>
      </c>
    </row>
    <row r="2013" spans="1:8" x14ac:dyDescent="0.35">
      <c r="A2013" s="45" t="s">
        <v>246</v>
      </c>
      <c r="B2013" s="45" t="s">
        <v>11</v>
      </c>
      <c r="C2013" s="45" t="s">
        <v>9</v>
      </c>
      <c r="D2013" s="45">
        <v>13821</v>
      </c>
      <c r="E2013" s="45">
        <v>5.9823916899999999E-3</v>
      </c>
      <c r="F2013" s="45">
        <v>9.9162682999999995E-4</v>
      </c>
      <c r="G2013" s="45">
        <v>1.0696096799999999E-3</v>
      </c>
      <c r="H2013" s="45">
        <v>3.9210433200000004E-3</v>
      </c>
    </row>
    <row r="2014" spans="1:8" x14ac:dyDescent="0.35">
      <c r="A2014" s="45" t="s">
        <v>246</v>
      </c>
      <c r="B2014" s="45" t="s">
        <v>12</v>
      </c>
      <c r="C2014" s="45" t="s">
        <v>9</v>
      </c>
      <c r="D2014" s="45">
        <v>5215</v>
      </c>
      <c r="E2014" s="45">
        <v>7.7533066299999998E-3</v>
      </c>
      <c r="F2014" s="45">
        <v>1.24873471E-3</v>
      </c>
      <c r="G2014" s="45">
        <v>1.36524558E-3</v>
      </c>
      <c r="H2014" s="45">
        <v>5.1392659500000002E-3</v>
      </c>
    </row>
    <row r="2015" spans="1:8" x14ac:dyDescent="0.35">
      <c r="A2015" s="45" t="s">
        <v>246</v>
      </c>
      <c r="B2015" s="45" t="s">
        <v>13</v>
      </c>
      <c r="C2015" s="45" t="s">
        <v>9</v>
      </c>
      <c r="D2015" s="45">
        <v>15937</v>
      </c>
      <c r="E2015" s="45">
        <v>6.7042427700000004E-3</v>
      </c>
      <c r="F2015" s="45">
        <v>9.8839169999999994E-4</v>
      </c>
      <c r="G2015" s="45">
        <v>1.2838911700000001E-3</v>
      </c>
      <c r="H2015" s="45">
        <v>4.4318599300000004E-3</v>
      </c>
    </row>
    <row r="2016" spans="1:8" x14ac:dyDescent="0.35">
      <c r="A2016" s="45" t="s">
        <v>246</v>
      </c>
      <c r="B2016" s="45" t="s">
        <v>8</v>
      </c>
      <c r="C2016" s="45" t="s">
        <v>14</v>
      </c>
      <c r="D2016" s="45">
        <v>1268</v>
      </c>
      <c r="E2016" s="45">
        <v>6.4388452000000004E-3</v>
      </c>
      <c r="F2016" s="45">
        <v>1.22394895E-3</v>
      </c>
      <c r="G2016" s="45">
        <v>1.1658869200000001E-3</v>
      </c>
      <c r="H2016" s="45">
        <v>4.0490088399999999E-3</v>
      </c>
    </row>
    <row r="2017" spans="1:8" x14ac:dyDescent="0.35">
      <c r="A2017" s="45" t="s">
        <v>246</v>
      </c>
      <c r="B2017" s="45" t="s">
        <v>10</v>
      </c>
      <c r="C2017" s="45" t="s">
        <v>14</v>
      </c>
      <c r="D2017" s="45">
        <v>517</v>
      </c>
      <c r="E2017" s="45">
        <v>5.9201498299999997E-3</v>
      </c>
      <c r="F2017" s="45">
        <v>1.1485419E-3</v>
      </c>
      <c r="G2017" s="45">
        <v>1.0411739100000001E-3</v>
      </c>
      <c r="H2017" s="45">
        <v>3.7304335300000001E-3</v>
      </c>
    </row>
    <row r="2018" spans="1:8" x14ac:dyDescent="0.35">
      <c r="A2018" s="45" t="s">
        <v>246</v>
      </c>
      <c r="B2018" s="45" t="s">
        <v>11</v>
      </c>
      <c r="C2018" s="45" t="s">
        <v>14</v>
      </c>
      <c r="D2018" s="45">
        <v>294</v>
      </c>
      <c r="E2018" s="45">
        <v>6.1212677400000002E-3</v>
      </c>
      <c r="F2018" s="45">
        <v>1.2169309899999999E-3</v>
      </c>
      <c r="G2018" s="45">
        <v>1.0824512699999999E-3</v>
      </c>
      <c r="H2018" s="45">
        <v>3.8218850000000001E-3</v>
      </c>
    </row>
    <row r="2019" spans="1:8" x14ac:dyDescent="0.35">
      <c r="A2019" s="45" t="s">
        <v>246</v>
      </c>
      <c r="B2019" s="45" t="s">
        <v>12</v>
      </c>
      <c r="C2019" s="45" t="s">
        <v>14</v>
      </c>
      <c r="D2019" s="45">
        <v>96</v>
      </c>
      <c r="E2019" s="45">
        <v>7.4908369600000003E-3</v>
      </c>
      <c r="F2019" s="45">
        <v>1.6008388600000001E-3</v>
      </c>
      <c r="G2019" s="45">
        <v>1.4659286E-3</v>
      </c>
      <c r="H2019" s="45">
        <v>4.42406902E-3</v>
      </c>
    </row>
    <row r="2020" spans="1:8" x14ac:dyDescent="0.35">
      <c r="A2020" s="45" t="s">
        <v>246</v>
      </c>
      <c r="B2020" s="45" t="s">
        <v>13</v>
      </c>
      <c r="C2020" s="45" t="s">
        <v>14</v>
      </c>
      <c r="D2020" s="45">
        <v>361</v>
      </c>
      <c r="E2020" s="45">
        <v>7.1605683900000001E-3</v>
      </c>
      <c r="F2020" s="45">
        <v>1.23743177E-3</v>
      </c>
      <c r="G2020" s="45">
        <v>1.3326534099999999E-3</v>
      </c>
      <c r="H2020" s="45">
        <v>4.5904827199999996E-3</v>
      </c>
    </row>
    <row r="2021" spans="1:8" x14ac:dyDescent="0.35">
      <c r="A2021" s="45" t="s">
        <v>246</v>
      </c>
      <c r="B2021" s="45" t="s">
        <v>8</v>
      </c>
      <c r="C2021" s="45" t="s">
        <v>15</v>
      </c>
      <c r="D2021" s="45">
        <v>807</v>
      </c>
      <c r="E2021" s="45">
        <v>7.2032760700000004E-3</v>
      </c>
      <c r="F2021" s="45">
        <v>1.27607369E-3</v>
      </c>
      <c r="G2021" s="45">
        <v>1.7796104599999999E-3</v>
      </c>
      <c r="H2021" s="45">
        <v>4.1475914399999999E-3</v>
      </c>
    </row>
    <row r="2022" spans="1:8" x14ac:dyDescent="0.35">
      <c r="A2022" s="45" t="s">
        <v>246</v>
      </c>
      <c r="B2022" s="45" t="s">
        <v>10</v>
      </c>
      <c r="C2022" s="45" t="s">
        <v>15</v>
      </c>
      <c r="D2022" s="45">
        <v>356</v>
      </c>
      <c r="E2022" s="45">
        <v>6.28537221E-3</v>
      </c>
      <c r="F2022" s="45">
        <v>1.0341562700000001E-3</v>
      </c>
      <c r="G2022" s="45">
        <v>1.51119671E-3</v>
      </c>
      <c r="H2022" s="45">
        <v>3.74001873E-3</v>
      </c>
    </row>
    <row r="2023" spans="1:8" x14ac:dyDescent="0.35">
      <c r="A2023" s="45" t="s">
        <v>246</v>
      </c>
      <c r="B2023" s="45" t="s">
        <v>11</v>
      </c>
      <c r="C2023" s="45" t="s">
        <v>15</v>
      </c>
      <c r="D2023" s="45">
        <v>152</v>
      </c>
      <c r="E2023" s="45">
        <v>7.1613819400000002E-3</v>
      </c>
      <c r="F2023" s="45">
        <v>1.2749753999999999E-3</v>
      </c>
      <c r="G2023" s="45">
        <v>1.72019655E-3</v>
      </c>
      <c r="H2023" s="45">
        <v>4.1662095400000002E-3</v>
      </c>
    </row>
    <row r="2024" spans="1:8" x14ac:dyDescent="0.35">
      <c r="A2024" s="45" t="s">
        <v>246</v>
      </c>
      <c r="B2024" s="45" t="s">
        <v>12</v>
      </c>
      <c r="C2024" s="45" t="s">
        <v>15</v>
      </c>
      <c r="D2024" s="45">
        <v>83</v>
      </c>
      <c r="E2024" s="45">
        <v>9.7735383800000002E-3</v>
      </c>
      <c r="F2024" s="45">
        <v>1.7847777699999999E-3</v>
      </c>
      <c r="G2024" s="45">
        <v>2.4979080599999998E-3</v>
      </c>
      <c r="H2024" s="45">
        <v>5.4908520999999997E-3</v>
      </c>
    </row>
    <row r="2025" spans="1:8" x14ac:dyDescent="0.35">
      <c r="A2025" s="45" t="s">
        <v>246</v>
      </c>
      <c r="B2025" s="45" t="s">
        <v>13</v>
      </c>
      <c r="C2025" s="45" t="s">
        <v>15</v>
      </c>
      <c r="D2025" s="45">
        <v>216</v>
      </c>
      <c r="E2025" s="45">
        <v>7.7579515700000002E-3</v>
      </c>
      <c r="F2025" s="45">
        <v>1.48008808E-3</v>
      </c>
      <c r="G2025" s="45">
        <v>1.9877934E-3</v>
      </c>
      <c r="H2025" s="45">
        <v>4.2900696599999996E-3</v>
      </c>
    </row>
    <row r="2026" spans="1:8" x14ac:dyDescent="0.35">
      <c r="A2026" s="45" t="s">
        <v>246</v>
      </c>
      <c r="B2026" s="45" t="s">
        <v>8</v>
      </c>
      <c r="C2026" s="45" t="s">
        <v>16</v>
      </c>
      <c r="D2026" s="45">
        <v>801</v>
      </c>
      <c r="E2026" s="45">
        <v>5.6973919100000003E-3</v>
      </c>
      <c r="F2026" s="45">
        <v>8.0860993999999999E-4</v>
      </c>
      <c r="G2026" s="45">
        <v>6.0992887999999999E-4</v>
      </c>
      <c r="H2026" s="45">
        <v>4.2788525799999999E-3</v>
      </c>
    </row>
    <row r="2027" spans="1:8" x14ac:dyDescent="0.35">
      <c r="A2027" s="45" t="s">
        <v>246</v>
      </c>
      <c r="B2027" s="45" t="s">
        <v>10</v>
      </c>
      <c r="C2027" s="45" t="s">
        <v>16</v>
      </c>
      <c r="D2027" s="45">
        <v>354</v>
      </c>
      <c r="E2027" s="45">
        <v>5.1405561199999996E-3</v>
      </c>
      <c r="F2027" s="45">
        <v>7.8350572000000004E-4</v>
      </c>
      <c r="G2027" s="45">
        <v>5.0821274000000004E-4</v>
      </c>
      <c r="H2027" s="45">
        <v>3.8488371199999999E-3</v>
      </c>
    </row>
    <row r="2028" spans="1:8" x14ac:dyDescent="0.35">
      <c r="A2028" s="45" t="s">
        <v>246</v>
      </c>
      <c r="B2028" s="45" t="s">
        <v>11</v>
      </c>
      <c r="C2028" s="45" t="s">
        <v>16</v>
      </c>
      <c r="D2028" s="45">
        <v>200</v>
      </c>
      <c r="E2028" s="45">
        <v>5.5084488300000001E-3</v>
      </c>
      <c r="F2028" s="45">
        <v>8.3425901000000002E-4</v>
      </c>
      <c r="G2028" s="45">
        <v>6.3356456999999998E-4</v>
      </c>
      <c r="H2028" s="45">
        <v>4.04062477E-3</v>
      </c>
    </row>
    <row r="2029" spans="1:8" x14ac:dyDescent="0.35">
      <c r="A2029" s="45" t="s">
        <v>246</v>
      </c>
      <c r="B2029" s="45" t="s">
        <v>12</v>
      </c>
      <c r="C2029" s="45" t="s">
        <v>16</v>
      </c>
      <c r="D2029" s="45">
        <v>31</v>
      </c>
      <c r="E2029" s="45">
        <v>7.8311676199999992E-3</v>
      </c>
      <c r="F2029" s="45">
        <v>9.7819572999999996E-4</v>
      </c>
      <c r="G2029" s="45">
        <v>7.3663359000000002E-4</v>
      </c>
      <c r="H2029" s="45">
        <v>6.1163379200000001E-3</v>
      </c>
    </row>
    <row r="2030" spans="1:8" x14ac:dyDescent="0.35">
      <c r="A2030" s="45" t="s">
        <v>246</v>
      </c>
      <c r="B2030" s="45" t="s">
        <v>13</v>
      </c>
      <c r="C2030" s="45" t="s">
        <v>16</v>
      </c>
      <c r="D2030" s="45">
        <v>216</v>
      </c>
      <c r="E2030" s="45">
        <v>6.4786948800000001E-3</v>
      </c>
      <c r="F2030" s="45">
        <v>8.0166513000000004E-4</v>
      </c>
      <c r="G2030" s="45">
        <v>7.3656096999999995E-4</v>
      </c>
      <c r="H2030" s="45">
        <v>4.9404682899999997E-3</v>
      </c>
    </row>
    <row r="2031" spans="1:8" x14ac:dyDescent="0.35">
      <c r="A2031" s="45" t="s">
        <v>246</v>
      </c>
      <c r="B2031" s="45" t="s">
        <v>8</v>
      </c>
      <c r="C2031" s="45" t="s">
        <v>17</v>
      </c>
      <c r="D2031" s="45">
        <v>871</v>
      </c>
      <c r="E2031" s="45">
        <v>6.6941731199999998E-3</v>
      </c>
      <c r="F2031" s="45">
        <v>8.2395158999999999E-4</v>
      </c>
      <c r="G2031" s="45">
        <v>1.0607350700000001E-3</v>
      </c>
      <c r="H2031" s="45">
        <v>4.80948599E-3</v>
      </c>
    </row>
    <row r="2032" spans="1:8" x14ac:dyDescent="0.35">
      <c r="A2032" s="45" t="s">
        <v>246</v>
      </c>
      <c r="B2032" s="45" t="s">
        <v>10</v>
      </c>
      <c r="C2032" s="45" t="s">
        <v>17</v>
      </c>
      <c r="D2032" s="45">
        <v>331</v>
      </c>
      <c r="E2032" s="45">
        <v>6.1946120500000002E-3</v>
      </c>
      <c r="F2032" s="45">
        <v>6.9059784000000005E-4</v>
      </c>
      <c r="G2032" s="45">
        <v>9.2358288999999996E-4</v>
      </c>
      <c r="H2032" s="45">
        <v>4.5804308300000001E-3</v>
      </c>
    </row>
    <row r="2033" spans="1:8" x14ac:dyDescent="0.35">
      <c r="A2033" s="45" t="s">
        <v>246</v>
      </c>
      <c r="B2033" s="45" t="s">
        <v>11</v>
      </c>
      <c r="C2033" s="45" t="s">
        <v>17</v>
      </c>
      <c r="D2033" s="45">
        <v>200</v>
      </c>
      <c r="E2033" s="45">
        <v>6.4447914100000002E-3</v>
      </c>
      <c r="F2033" s="45">
        <v>7.9415484000000004E-4</v>
      </c>
      <c r="G2033" s="45">
        <v>9.4785856000000003E-4</v>
      </c>
      <c r="H2033" s="45">
        <v>4.7027775600000004E-3</v>
      </c>
    </row>
    <row r="2034" spans="1:8" x14ac:dyDescent="0.35">
      <c r="A2034" s="45" t="s">
        <v>246</v>
      </c>
      <c r="B2034" s="45" t="s">
        <v>12</v>
      </c>
      <c r="C2034" s="45" t="s">
        <v>17</v>
      </c>
      <c r="D2034" s="45">
        <v>92</v>
      </c>
      <c r="E2034" s="45">
        <v>7.9871172899999999E-3</v>
      </c>
      <c r="F2034" s="45">
        <v>1.1007948799999999E-3</v>
      </c>
      <c r="G2034" s="45">
        <v>1.5448870199999999E-3</v>
      </c>
      <c r="H2034" s="45">
        <v>5.3414349499999996E-3</v>
      </c>
    </row>
    <row r="2035" spans="1:8" x14ac:dyDescent="0.35">
      <c r="A2035" s="45" t="s">
        <v>246</v>
      </c>
      <c r="B2035" s="45" t="s">
        <v>13</v>
      </c>
      <c r="C2035" s="45" t="s">
        <v>17</v>
      </c>
      <c r="D2035" s="45">
        <v>248</v>
      </c>
      <c r="E2035" s="45">
        <v>7.0823996900000004E-3</v>
      </c>
      <c r="F2035" s="45">
        <v>9.2326552999999999E-4</v>
      </c>
      <c r="G2035" s="45">
        <v>1.1552136800000001E-3</v>
      </c>
      <c r="H2035" s="45">
        <v>5.0039200100000002E-3</v>
      </c>
    </row>
    <row r="2036" spans="1:8" x14ac:dyDescent="0.35">
      <c r="A2036" s="45" t="s">
        <v>246</v>
      </c>
      <c r="B2036" s="45" t="s">
        <v>8</v>
      </c>
      <c r="C2036" s="45" t="s">
        <v>18</v>
      </c>
      <c r="D2036" s="45">
        <v>785</v>
      </c>
      <c r="E2036" s="45">
        <v>7.4165779600000002E-3</v>
      </c>
      <c r="F2036" s="45">
        <v>7.7022858000000004E-4</v>
      </c>
      <c r="G2036" s="45">
        <v>1.61873355E-3</v>
      </c>
      <c r="H2036" s="45">
        <v>5.0276153500000004E-3</v>
      </c>
    </row>
    <row r="2037" spans="1:8" x14ac:dyDescent="0.35">
      <c r="A2037" s="45" t="s">
        <v>246</v>
      </c>
      <c r="B2037" s="45" t="s">
        <v>10</v>
      </c>
      <c r="C2037" s="45" t="s">
        <v>18</v>
      </c>
      <c r="D2037" s="45">
        <v>246</v>
      </c>
      <c r="E2037" s="45">
        <v>6.6801695300000002E-3</v>
      </c>
      <c r="F2037" s="45">
        <v>6.1366093999999996E-4</v>
      </c>
      <c r="G2037" s="45">
        <v>1.3808432599999999E-3</v>
      </c>
      <c r="H2037" s="45">
        <v>4.6856648400000001E-3</v>
      </c>
    </row>
    <row r="2038" spans="1:8" x14ac:dyDescent="0.35">
      <c r="A2038" s="45" t="s">
        <v>246</v>
      </c>
      <c r="B2038" s="45" t="s">
        <v>11</v>
      </c>
      <c r="C2038" s="45" t="s">
        <v>18</v>
      </c>
      <c r="D2038" s="45">
        <v>198</v>
      </c>
      <c r="E2038" s="45">
        <v>6.4451807399999997E-3</v>
      </c>
      <c r="F2038" s="45">
        <v>7.1946290999999997E-4</v>
      </c>
      <c r="G2038" s="45">
        <v>1.49591961E-3</v>
      </c>
      <c r="H2038" s="45">
        <v>4.2297977400000001E-3</v>
      </c>
    </row>
    <row r="2039" spans="1:8" x14ac:dyDescent="0.35">
      <c r="A2039" s="45" t="s">
        <v>246</v>
      </c>
      <c r="B2039" s="45" t="s">
        <v>12</v>
      </c>
      <c r="C2039" s="45" t="s">
        <v>18</v>
      </c>
      <c r="D2039" s="45">
        <v>83</v>
      </c>
      <c r="E2039" s="45">
        <v>9.2624662599999994E-3</v>
      </c>
      <c r="F2039" s="45">
        <v>1.0885205100000001E-3</v>
      </c>
      <c r="G2039" s="45">
        <v>2.2699127800000002E-3</v>
      </c>
      <c r="H2039" s="45">
        <v>5.9040325499999996E-3</v>
      </c>
    </row>
    <row r="2040" spans="1:8" x14ac:dyDescent="0.35">
      <c r="A2040" s="45" t="s">
        <v>246</v>
      </c>
      <c r="B2040" s="45" t="s">
        <v>13</v>
      </c>
      <c r="C2040" s="45" t="s">
        <v>18</v>
      </c>
      <c r="D2040" s="45">
        <v>258</v>
      </c>
      <c r="E2040" s="45">
        <v>8.27039345E-3</v>
      </c>
      <c r="F2040" s="45">
        <v>8.5607748000000004E-4</v>
      </c>
      <c r="G2040" s="45">
        <v>1.7303238299999999E-3</v>
      </c>
      <c r="H2040" s="45">
        <v>5.6839916600000002E-3</v>
      </c>
    </row>
    <row r="2041" spans="1:8" x14ac:dyDescent="0.35">
      <c r="A2041" s="45" t="s">
        <v>246</v>
      </c>
      <c r="B2041" s="45" t="s">
        <v>8</v>
      </c>
      <c r="C2041" s="45" t="s">
        <v>19</v>
      </c>
      <c r="D2041" s="45">
        <v>877</v>
      </c>
      <c r="E2041" s="45">
        <v>6.7841624099999999E-3</v>
      </c>
      <c r="F2041" s="45">
        <v>1.05461302E-3</v>
      </c>
      <c r="G2041" s="45">
        <v>1.2817129899999999E-3</v>
      </c>
      <c r="H2041" s="45">
        <v>4.4478359199999996E-3</v>
      </c>
    </row>
    <row r="2042" spans="1:8" x14ac:dyDescent="0.35">
      <c r="A2042" s="45" t="s">
        <v>246</v>
      </c>
      <c r="B2042" s="45" t="s">
        <v>10</v>
      </c>
      <c r="C2042" s="45" t="s">
        <v>19</v>
      </c>
      <c r="D2042" s="45">
        <v>353</v>
      </c>
      <c r="E2042" s="45">
        <v>6.0288464100000001E-3</v>
      </c>
      <c r="F2042" s="45">
        <v>8.5172701E-4</v>
      </c>
      <c r="G2042" s="45">
        <v>1.18278488E-3</v>
      </c>
      <c r="H2042" s="45">
        <v>3.9943340300000003E-3</v>
      </c>
    </row>
    <row r="2043" spans="1:8" x14ac:dyDescent="0.35">
      <c r="A2043" s="45" t="s">
        <v>246</v>
      </c>
      <c r="B2043" s="45" t="s">
        <v>11</v>
      </c>
      <c r="C2043" s="45" t="s">
        <v>19</v>
      </c>
      <c r="D2043" s="45">
        <v>200</v>
      </c>
      <c r="E2043" s="45">
        <v>6.6414349399999996E-3</v>
      </c>
      <c r="F2043" s="45">
        <v>1.0427080899999999E-3</v>
      </c>
      <c r="G2043" s="45">
        <v>1.18830994E-3</v>
      </c>
      <c r="H2043" s="45">
        <v>4.4104164300000004E-3</v>
      </c>
    </row>
    <row r="2044" spans="1:8" x14ac:dyDescent="0.35">
      <c r="A2044" s="45" t="s">
        <v>246</v>
      </c>
      <c r="B2044" s="45" t="s">
        <v>12</v>
      </c>
      <c r="C2044" s="45" t="s">
        <v>19</v>
      </c>
      <c r="D2044" s="45">
        <v>70</v>
      </c>
      <c r="E2044" s="45">
        <v>7.6944442299999999E-3</v>
      </c>
      <c r="F2044" s="45">
        <v>1.34176564E-3</v>
      </c>
      <c r="G2044" s="45">
        <v>1.27579341E-3</v>
      </c>
      <c r="H2044" s="45">
        <v>5.07688472E-3</v>
      </c>
    </row>
    <row r="2045" spans="1:8" x14ac:dyDescent="0.35">
      <c r="A2045" s="45" t="s">
        <v>246</v>
      </c>
      <c r="B2045" s="45" t="s">
        <v>13</v>
      </c>
      <c r="C2045" s="45" t="s">
        <v>19</v>
      </c>
      <c r="D2045" s="45">
        <v>254</v>
      </c>
      <c r="E2045" s="45">
        <v>7.6953919799999998E-3</v>
      </c>
      <c r="F2045" s="45">
        <v>1.26681406E-3</v>
      </c>
      <c r="G2045" s="45">
        <v>1.4943767699999999E-3</v>
      </c>
      <c r="H2045" s="45">
        <v>4.9342006799999996E-3</v>
      </c>
    </row>
    <row r="2046" spans="1:8" x14ac:dyDescent="0.35">
      <c r="A2046" s="45" t="s">
        <v>246</v>
      </c>
      <c r="B2046" s="45" t="s">
        <v>8</v>
      </c>
      <c r="C2046" s="45" t="s">
        <v>20</v>
      </c>
      <c r="D2046" s="45">
        <v>613</v>
      </c>
      <c r="E2046" s="45">
        <v>4.7593987400000003E-3</v>
      </c>
      <c r="F2046" s="45">
        <v>8.9333703E-4</v>
      </c>
      <c r="G2046" s="45">
        <v>6.3396825999999999E-4</v>
      </c>
      <c r="H2046" s="45">
        <v>3.2320930000000001E-3</v>
      </c>
    </row>
    <row r="2047" spans="1:8" x14ac:dyDescent="0.35">
      <c r="A2047" s="45" t="s">
        <v>246</v>
      </c>
      <c r="B2047" s="45" t="s">
        <v>10</v>
      </c>
      <c r="C2047" s="45" t="s">
        <v>20</v>
      </c>
      <c r="D2047" s="45">
        <v>224</v>
      </c>
      <c r="E2047" s="45">
        <v>4.3130991300000003E-3</v>
      </c>
      <c r="F2047" s="45">
        <v>7.5541477999999996E-4</v>
      </c>
      <c r="G2047" s="45">
        <v>5.5085335000000003E-4</v>
      </c>
      <c r="H2047" s="45">
        <v>3.0068305299999999E-3</v>
      </c>
    </row>
    <row r="2048" spans="1:8" x14ac:dyDescent="0.35">
      <c r="A2048" s="45" t="s">
        <v>246</v>
      </c>
      <c r="B2048" s="45" t="s">
        <v>11</v>
      </c>
      <c r="C2048" s="45" t="s">
        <v>20</v>
      </c>
      <c r="D2048" s="45">
        <v>139</v>
      </c>
      <c r="E2048" s="45">
        <v>4.4951536100000002E-3</v>
      </c>
      <c r="F2048" s="45">
        <v>8.2459009999999997E-4</v>
      </c>
      <c r="G2048" s="45">
        <v>5.7445688000000005E-4</v>
      </c>
      <c r="H2048" s="45">
        <v>3.0961062299999999E-3</v>
      </c>
    </row>
    <row r="2049" spans="1:8" x14ac:dyDescent="0.35">
      <c r="A2049" s="45" t="s">
        <v>246</v>
      </c>
      <c r="B2049" s="45" t="s">
        <v>12</v>
      </c>
      <c r="C2049" s="45" t="s">
        <v>20</v>
      </c>
      <c r="D2049" s="45">
        <v>48</v>
      </c>
      <c r="E2049" s="45">
        <v>6.5716626199999999E-3</v>
      </c>
      <c r="F2049" s="45">
        <v>1.17042801E-3</v>
      </c>
      <c r="G2049" s="45">
        <v>9.9271770999999993E-4</v>
      </c>
      <c r="H2049" s="45">
        <v>4.4085163E-3</v>
      </c>
    </row>
    <row r="2050" spans="1:8" x14ac:dyDescent="0.35">
      <c r="A2050" s="45" t="s">
        <v>246</v>
      </c>
      <c r="B2050" s="45" t="s">
        <v>13</v>
      </c>
      <c r="C2050" s="45" t="s">
        <v>20</v>
      </c>
      <c r="D2050" s="45">
        <v>202</v>
      </c>
      <c r="E2050" s="45">
        <v>5.00550031E-3</v>
      </c>
      <c r="F2050" s="45">
        <v>1.02774317E-3</v>
      </c>
      <c r="G2050" s="45">
        <v>6.8183877999999996E-4</v>
      </c>
      <c r="H2050" s="45">
        <v>3.29591792E-3</v>
      </c>
    </row>
    <row r="2051" spans="1:8" x14ac:dyDescent="0.35">
      <c r="A2051" s="45" t="s">
        <v>246</v>
      </c>
      <c r="B2051" s="45" t="s">
        <v>8</v>
      </c>
      <c r="C2051" s="45" t="s">
        <v>21</v>
      </c>
      <c r="D2051" s="45">
        <v>717</v>
      </c>
      <c r="E2051" s="45">
        <v>8.7009753900000007E-3</v>
      </c>
      <c r="F2051" s="45">
        <v>1.2329695599999999E-3</v>
      </c>
      <c r="G2051" s="45">
        <v>2.0155190199999998E-3</v>
      </c>
      <c r="H2051" s="45">
        <v>5.4524863299999999E-3</v>
      </c>
    </row>
    <row r="2052" spans="1:8" x14ac:dyDescent="0.35">
      <c r="A2052" s="45" t="s">
        <v>246</v>
      </c>
      <c r="B2052" s="45" t="s">
        <v>10</v>
      </c>
      <c r="C2052" s="45" t="s">
        <v>21</v>
      </c>
      <c r="D2052" s="45">
        <v>249</v>
      </c>
      <c r="E2052" s="45">
        <v>7.8100362100000003E-3</v>
      </c>
      <c r="F2052" s="45">
        <v>1.11961712E-3</v>
      </c>
      <c r="G2052" s="45">
        <v>1.7785026599999999E-3</v>
      </c>
      <c r="H2052" s="45">
        <v>4.9119159499999999E-3</v>
      </c>
    </row>
    <row r="2053" spans="1:8" x14ac:dyDescent="0.35">
      <c r="A2053" s="45" t="s">
        <v>246</v>
      </c>
      <c r="B2053" s="45" t="s">
        <v>11</v>
      </c>
      <c r="C2053" s="45" t="s">
        <v>21</v>
      </c>
      <c r="D2053" s="45">
        <v>188</v>
      </c>
      <c r="E2053" s="45">
        <v>8.64983473E-3</v>
      </c>
      <c r="F2053" s="45">
        <v>1.23029922E-3</v>
      </c>
      <c r="G2053" s="45">
        <v>1.8702592799999999E-3</v>
      </c>
      <c r="H2053" s="45">
        <v>5.5492757699999997E-3</v>
      </c>
    </row>
    <row r="2054" spans="1:8" x14ac:dyDescent="0.35">
      <c r="A2054" s="45" t="s">
        <v>246</v>
      </c>
      <c r="B2054" s="45" t="s">
        <v>12</v>
      </c>
      <c r="C2054" s="45" t="s">
        <v>21</v>
      </c>
      <c r="D2054" s="45">
        <v>74</v>
      </c>
      <c r="E2054" s="45">
        <v>1.026041642E-2</v>
      </c>
      <c r="F2054" s="45">
        <v>1.40656252E-3</v>
      </c>
      <c r="G2054" s="45">
        <v>2.4432242299999999E-3</v>
      </c>
      <c r="H2054" s="45">
        <v>6.4106291600000004E-3</v>
      </c>
    </row>
    <row r="2055" spans="1:8" x14ac:dyDescent="0.35">
      <c r="A2055" s="45" t="s">
        <v>246</v>
      </c>
      <c r="B2055" s="45" t="s">
        <v>13</v>
      </c>
      <c r="C2055" s="45" t="s">
        <v>21</v>
      </c>
      <c r="D2055" s="45">
        <v>206</v>
      </c>
      <c r="E2055" s="45">
        <v>9.2643718200000006E-3</v>
      </c>
      <c r="F2055" s="45">
        <v>1.3100613299999999E-3</v>
      </c>
      <c r="G2055" s="45">
        <v>2.2809351299999999E-3</v>
      </c>
      <c r="H2055" s="45">
        <v>5.67337489E-3</v>
      </c>
    </row>
    <row r="2056" spans="1:8" x14ac:dyDescent="0.35">
      <c r="A2056" s="45" t="s">
        <v>246</v>
      </c>
      <c r="B2056" s="45" t="s">
        <v>8</v>
      </c>
      <c r="C2056" s="45" t="s">
        <v>22</v>
      </c>
      <c r="D2056" s="45">
        <v>572</v>
      </c>
      <c r="E2056" s="45">
        <v>7.3830854200000002E-3</v>
      </c>
      <c r="F2056" s="45">
        <v>1.21125088E-3</v>
      </c>
      <c r="G2056" s="45">
        <v>1.4578879400000001E-3</v>
      </c>
      <c r="H2056" s="45">
        <v>4.7139461199999996E-3</v>
      </c>
    </row>
    <row r="2057" spans="1:8" x14ac:dyDescent="0.35">
      <c r="A2057" s="45" t="s">
        <v>246</v>
      </c>
      <c r="B2057" s="45" t="s">
        <v>10</v>
      </c>
      <c r="C2057" s="45" t="s">
        <v>22</v>
      </c>
      <c r="D2057" s="45">
        <v>241</v>
      </c>
      <c r="E2057" s="45">
        <v>6.7085924200000003E-3</v>
      </c>
      <c r="F2057" s="45">
        <v>9.7097332E-4</v>
      </c>
      <c r="G2057" s="45">
        <v>1.2887080700000001E-3</v>
      </c>
      <c r="H2057" s="45">
        <v>4.4489105499999999E-3</v>
      </c>
    </row>
    <row r="2058" spans="1:8" x14ac:dyDescent="0.35">
      <c r="A2058" s="45" t="s">
        <v>246</v>
      </c>
      <c r="B2058" s="45" t="s">
        <v>11</v>
      </c>
      <c r="C2058" s="45" t="s">
        <v>22</v>
      </c>
      <c r="D2058" s="45">
        <v>146</v>
      </c>
      <c r="E2058" s="45">
        <v>7.10283459E-3</v>
      </c>
      <c r="F2058" s="45">
        <v>1.1668408199999999E-3</v>
      </c>
      <c r="G2058" s="45">
        <v>1.4875061199999999E-3</v>
      </c>
      <c r="H2058" s="45">
        <v>4.4484872100000001E-3</v>
      </c>
    </row>
    <row r="2059" spans="1:8" x14ac:dyDescent="0.35">
      <c r="A2059" s="45" t="s">
        <v>246</v>
      </c>
      <c r="B2059" s="45" t="s">
        <v>12</v>
      </c>
      <c r="C2059" s="45" t="s">
        <v>22</v>
      </c>
      <c r="D2059" s="45">
        <v>52</v>
      </c>
      <c r="E2059" s="45">
        <v>8.8214474100000006E-3</v>
      </c>
      <c r="F2059" s="45">
        <v>1.62215075E-3</v>
      </c>
      <c r="G2059" s="45">
        <v>1.75770095E-3</v>
      </c>
      <c r="H2059" s="45">
        <v>5.4415952199999996E-3</v>
      </c>
    </row>
    <row r="2060" spans="1:8" x14ac:dyDescent="0.35">
      <c r="A2060" s="45" t="s">
        <v>246</v>
      </c>
      <c r="B2060" s="45" t="s">
        <v>13</v>
      </c>
      <c r="C2060" s="45" t="s">
        <v>22</v>
      </c>
      <c r="D2060" s="45">
        <v>133</v>
      </c>
      <c r="E2060" s="45">
        <v>8.3505636800000008E-3</v>
      </c>
      <c r="F2060" s="45">
        <v>1.5347393700000001E-3</v>
      </c>
      <c r="G2060" s="45">
        <v>1.61471361E-3</v>
      </c>
      <c r="H2060" s="45">
        <v>5.2011101700000003E-3</v>
      </c>
    </row>
    <row r="2061" spans="1:8" x14ac:dyDescent="0.35">
      <c r="A2061" s="45" t="s">
        <v>246</v>
      </c>
      <c r="B2061" s="45" t="s">
        <v>8</v>
      </c>
      <c r="C2061" s="45" t="s">
        <v>23</v>
      </c>
      <c r="D2061" s="45">
        <v>967</v>
      </c>
      <c r="E2061" s="45">
        <v>7.0005790800000004E-3</v>
      </c>
      <c r="F2061" s="45">
        <v>1.0559096E-3</v>
      </c>
      <c r="G2061" s="45">
        <v>1.54093153E-3</v>
      </c>
      <c r="H2061" s="45">
        <v>4.4037374600000003E-3</v>
      </c>
    </row>
    <row r="2062" spans="1:8" x14ac:dyDescent="0.35">
      <c r="A2062" s="45" t="s">
        <v>246</v>
      </c>
      <c r="B2062" s="45" t="s">
        <v>10</v>
      </c>
      <c r="C2062" s="45" t="s">
        <v>23</v>
      </c>
      <c r="D2062" s="45">
        <v>402</v>
      </c>
      <c r="E2062" s="45">
        <v>6.3047319099999999E-3</v>
      </c>
      <c r="F2062" s="45">
        <v>8.7983093000000004E-4</v>
      </c>
      <c r="G2062" s="45">
        <v>1.3657692799999999E-3</v>
      </c>
      <c r="H2062" s="45">
        <v>4.0591311899999998E-3</v>
      </c>
    </row>
    <row r="2063" spans="1:8" x14ac:dyDescent="0.35">
      <c r="A2063" s="45" t="s">
        <v>246</v>
      </c>
      <c r="B2063" s="45" t="s">
        <v>11</v>
      </c>
      <c r="C2063" s="45" t="s">
        <v>23</v>
      </c>
      <c r="D2063" s="45">
        <v>212</v>
      </c>
      <c r="E2063" s="45">
        <v>6.9177474200000002E-3</v>
      </c>
      <c r="F2063" s="45">
        <v>1.24115539E-3</v>
      </c>
      <c r="G2063" s="45">
        <v>1.5556754300000001E-3</v>
      </c>
      <c r="H2063" s="45">
        <v>4.1209160700000002E-3</v>
      </c>
    </row>
    <row r="2064" spans="1:8" x14ac:dyDescent="0.35">
      <c r="A2064" s="45" t="s">
        <v>246</v>
      </c>
      <c r="B2064" s="45" t="s">
        <v>12</v>
      </c>
      <c r="C2064" s="45" t="s">
        <v>23</v>
      </c>
      <c r="D2064" s="45">
        <v>80</v>
      </c>
      <c r="E2064" s="45">
        <v>7.9380784900000001E-3</v>
      </c>
      <c r="F2064" s="45">
        <v>1.26200785E-3</v>
      </c>
      <c r="G2064" s="45">
        <v>1.69068266E-3</v>
      </c>
      <c r="H2064" s="45">
        <v>4.9853875299999996E-3</v>
      </c>
    </row>
    <row r="2065" spans="1:8" x14ac:dyDescent="0.35">
      <c r="A2065" s="45" t="s">
        <v>246</v>
      </c>
      <c r="B2065" s="45" t="s">
        <v>13</v>
      </c>
      <c r="C2065" s="45" t="s">
        <v>23</v>
      </c>
      <c r="D2065" s="45">
        <v>273</v>
      </c>
      <c r="E2065" s="45">
        <v>7.8148315400000008E-3</v>
      </c>
      <c r="F2065" s="45">
        <v>1.1109412999999999E-3</v>
      </c>
      <c r="G2065" s="45">
        <v>1.7435301600000001E-3</v>
      </c>
      <c r="H2065" s="45">
        <v>4.9603596200000002E-3</v>
      </c>
    </row>
    <row r="2066" spans="1:8" x14ac:dyDescent="0.35">
      <c r="A2066" s="45" t="s">
        <v>246</v>
      </c>
      <c r="B2066" s="45" t="s">
        <v>8</v>
      </c>
      <c r="C2066" s="45" t="s">
        <v>24</v>
      </c>
      <c r="D2066" s="45">
        <v>2097</v>
      </c>
      <c r="E2066" s="45">
        <v>6.9955312899999999E-3</v>
      </c>
      <c r="F2066" s="45">
        <v>6.5690159000000002E-4</v>
      </c>
      <c r="G2066" s="45">
        <v>1.8223506999999999E-3</v>
      </c>
      <c r="H2066" s="45">
        <v>4.5162785299999999E-3</v>
      </c>
    </row>
    <row r="2067" spans="1:8" x14ac:dyDescent="0.35">
      <c r="A2067" s="45" t="s">
        <v>246</v>
      </c>
      <c r="B2067" s="45" t="s">
        <v>10</v>
      </c>
      <c r="C2067" s="45" t="s">
        <v>24</v>
      </c>
      <c r="D2067" s="45">
        <v>875</v>
      </c>
      <c r="E2067" s="45">
        <v>6.2490738300000001E-3</v>
      </c>
      <c r="F2067" s="45">
        <v>6.0768493999999998E-4</v>
      </c>
      <c r="G2067" s="45">
        <v>1.6370368099999999E-3</v>
      </c>
      <c r="H2067" s="45">
        <v>4.0043515999999999E-3</v>
      </c>
    </row>
    <row r="2068" spans="1:8" x14ac:dyDescent="0.35">
      <c r="A2068" s="45" t="s">
        <v>246</v>
      </c>
      <c r="B2068" s="45" t="s">
        <v>11</v>
      </c>
      <c r="C2068" s="45" t="s">
        <v>24</v>
      </c>
      <c r="D2068" s="45">
        <v>485</v>
      </c>
      <c r="E2068" s="45">
        <v>6.8805362300000004E-3</v>
      </c>
      <c r="F2068" s="45">
        <v>6.3764772000000003E-4</v>
      </c>
      <c r="G2068" s="45">
        <v>1.73520404E-3</v>
      </c>
      <c r="H2068" s="45">
        <v>4.5076839899999997E-3</v>
      </c>
    </row>
    <row r="2069" spans="1:8" x14ac:dyDescent="0.35">
      <c r="A2069" s="45" t="s">
        <v>246</v>
      </c>
      <c r="B2069" s="45" t="s">
        <v>12</v>
      </c>
      <c r="C2069" s="45" t="s">
        <v>24</v>
      </c>
      <c r="D2069" s="45">
        <v>122</v>
      </c>
      <c r="E2069" s="45">
        <v>9.0709431300000001E-3</v>
      </c>
      <c r="F2069" s="45">
        <v>7.5829135999999999E-4</v>
      </c>
      <c r="G2069" s="45">
        <v>2.1727949999999999E-3</v>
      </c>
      <c r="H2069" s="45">
        <v>6.1398563300000004E-3</v>
      </c>
    </row>
    <row r="2070" spans="1:8" x14ac:dyDescent="0.35">
      <c r="A2070" s="45" t="s">
        <v>246</v>
      </c>
      <c r="B2070" s="45" t="s">
        <v>13</v>
      </c>
      <c r="C2070" s="45" t="s">
        <v>24</v>
      </c>
      <c r="D2070" s="45">
        <v>615</v>
      </c>
      <c r="E2070" s="45">
        <v>7.73654372E-3</v>
      </c>
      <c r="F2070" s="45">
        <v>7.2199614999999997E-4</v>
      </c>
      <c r="G2070" s="45">
        <v>2.0852150599999998E-3</v>
      </c>
      <c r="H2070" s="45">
        <v>4.9293320499999996E-3</v>
      </c>
    </row>
    <row r="2071" spans="1:8" x14ac:dyDescent="0.35">
      <c r="A2071" s="45" t="s">
        <v>246</v>
      </c>
      <c r="B2071" s="45" t="s">
        <v>8</v>
      </c>
      <c r="C2071" s="45" t="s">
        <v>25</v>
      </c>
      <c r="D2071" s="45">
        <v>1656</v>
      </c>
      <c r="E2071" s="45">
        <v>6.8716938699999999E-3</v>
      </c>
      <c r="F2071" s="45">
        <v>7.9675174999999999E-4</v>
      </c>
      <c r="G2071" s="45">
        <v>1.60939712E-3</v>
      </c>
      <c r="H2071" s="45">
        <v>4.4655445199999998E-3</v>
      </c>
    </row>
    <row r="2072" spans="1:8" x14ac:dyDescent="0.35">
      <c r="A2072" s="45" t="s">
        <v>246</v>
      </c>
      <c r="B2072" s="45" t="s">
        <v>10</v>
      </c>
      <c r="C2072" s="45" t="s">
        <v>25</v>
      </c>
      <c r="D2072" s="45">
        <v>730</v>
      </c>
      <c r="E2072" s="45">
        <v>6.0937180500000004E-3</v>
      </c>
      <c r="F2072" s="45">
        <v>6.6950444999999996E-4</v>
      </c>
      <c r="G2072" s="45">
        <v>1.4432868000000001E-3</v>
      </c>
      <c r="H2072" s="45">
        <v>3.9809263099999997E-3</v>
      </c>
    </row>
    <row r="2073" spans="1:8" x14ac:dyDescent="0.35">
      <c r="A2073" s="45" t="s">
        <v>246</v>
      </c>
      <c r="B2073" s="45" t="s">
        <v>11</v>
      </c>
      <c r="C2073" s="45" t="s">
        <v>25</v>
      </c>
      <c r="D2073" s="45">
        <v>382</v>
      </c>
      <c r="E2073" s="45">
        <v>6.7446853799999996E-3</v>
      </c>
      <c r="F2073" s="45">
        <v>7.9261173000000004E-4</v>
      </c>
      <c r="G2073" s="45">
        <v>1.4724219499999999E-3</v>
      </c>
      <c r="H2073" s="45">
        <v>4.4796512000000004E-3</v>
      </c>
    </row>
    <row r="2074" spans="1:8" x14ac:dyDescent="0.35">
      <c r="A2074" s="45" t="s">
        <v>246</v>
      </c>
      <c r="B2074" s="45" t="s">
        <v>12</v>
      </c>
      <c r="C2074" s="45" t="s">
        <v>25</v>
      </c>
      <c r="D2074" s="45">
        <v>183</v>
      </c>
      <c r="E2074" s="45">
        <v>8.0384787899999994E-3</v>
      </c>
      <c r="F2074" s="45">
        <v>1.13685211E-3</v>
      </c>
      <c r="G2074" s="45">
        <v>1.7106858299999999E-3</v>
      </c>
      <c r="H2074" s="45">
        <v>5.1909403600000001E-3</v>
      </c>
    </row>
    <row r="2075" spans="1:8" x14ac:dyDescent="0.35">
      <c r="A2075" s="45" t="s">
        <v>246</v>
      </c>
      <c r="B2075" s="45" t="s">
        <v>13</v>
      </c>
      <c r="C2075" s="45" t="s">
        <v>25</v>
      </c>
      <c r="D2075" s="45">
        <v>361</v>
      </c>
      <c r="E2075" s="45">
        <v>7.9878100999999993E-3</v>
      </c>
      <c r="F2075" s="45">
        <v>8.8604161999999997E-4</v>
      </c>
      <c r="G2075" s="45">
        <v>2.0388963400000001E-3</v>
      </c>
      <c r="H2075" s="45">
        <v>5.06287167E-3</v>
      </c>
    </row>
    <row r="2076" spans="1:8" x14ac:dyDescent="0.35">
      <c r="A2076" s="45" t="s">
        <v>246</v>
      </c>
      <c r="B2076" s="45" t="s">
        <v>8</v>
      </c>
      <c r="C2076" s="45" t="s">
        <v>26</v>
      </c>
      <c r="D2076" s="45">
        <v>876</v>
      </c>
      <c r="E2076" s="45">
        <v>5.8871076100000001E-3</v>
      </c>
      <c r="F2076" s="45">
        <v>5.9430734000000002E-4</v>
      </c>
      <c r="G2076" s="45">
        <v>1.1780449499999999E-3</v>
      </c>
      <c r="H2076" s="45">
        <v>4.11475487E-3</v>
      </c>
    </row>
    <row r="2077" spans="1:8" x14ac:dyDescent="0.35">
      <c r="A2077" s="45" t="s">
        <v>246</v>
      </c>
      <c r="B2077" s="45" t="s">
        <v>10</v>
      </c>
      <c r="C2077" s="45" t="s">
        <v>26</v>
      </c>
      <c r="D2077" s="45">
        <v>298</v>
      </c>
      <c r="E2077" s="45">
        <v>5.35844649E-3</v>
      </c>
      <c r="F2077" s="45">
        <v>4.9216980000000004E-4</v>
      </c>
      <c r="G2077" s="45">
        <v>9.8764113999999991E-4</v>
      </c>
      <c r="H2077" s="45">
        <v>3.8786351100000001E-3</v>
      </c>
    </row>
    <row r="2078" spans="1:8" x14ac:dyDescent="0.35">
      <c r="A2078" s="45" t="s">
        <v>246</v>
      </c>
      <c r="B2078" s="45" t="s">
        <v>11</v>
      </c>
      <c r="C2078" s="45" t="s">
        <v>26</v>
      </c>
      <c r="D2078" s="45">
        <v>195</v>
      </c>
      <c r="E2078" s="45">
        <v>5.9287746900000002E-3</v>
      </c>
      <c r="F2078" s="45">
        <v>5.7027517000000005E-4</v>
      </c>
      <c r="G2078" s="45">
        <v>1.17438246E-3</v>
      </c>
      <c r="H2078" s="45">
        <v>4.1841165900000001E-3</v>
      </c>
    </row>
    <row r="2079" spans="1:8" x14ac:dyDescent="0.35">
      <c r="A2079" s="45" t="s">
        <v>246</v>
      </c>
      <c r="B2079" s="45" t="s">
        <v>12</v>
      </c>
      <c r="C2079" s="45" t="s">
        <v>26</v>
      </c>
      <c r="D2079" s="45">
        <v>83</v>
      </c>
      <c r="E2079" s="45">
        <v>6.5820222599999997E-3</v>
      </c>
      <c r="F2079" s="45">
        <v>6.8300958999999997E-4</v>
      </c>
      <c r="G2079" s="45">
        <v>1.17051517E-3</v>
      </c>
      <c r="H2079" s="45">
        <v>4.7284970900000004E-3</v>
      </c>
    </row>
    <row r="2080" spans="1:8" x14ac:dyDescent="0.35">
      <c r="A2080" s="45" t="s">
        <v>246</v>
      </c>
      <c r="B2080" s="45" t="s">
        <v>13</v>
      </c>
      <c r="C2080" s="45" t="s">
        <v>26</v>
      </c>
      <c r="D2080" s="45">
        <v>300</v>
      </c>
      <c r="E2080" s="45">
        <v>6.1929010099999997E-3</v>
      </c>
      <c r="F2080" s="45">
        <v>6.8684392000000003E-4</v>
      </c>
      <c r="G2080" s="45">
        <v>1.37164328E-3</v>
      </c>
      <c r="H2080" s="45">
        <v>4.1344133500000003E-3</v>
      </c>
    </row>
    <row r="2081" spans="1:8" x14ac:dyDescent="0.35">
      <c r="A2081" s="45" t="s">
        <v>246</v>
      </c>
      <c r="B2081" s="45" t="s">
        <v>8</v>
      </c>
      <c r="C2081" s="45" t="s">
        <v>27</v>
      </c>
      <c r="D2081" s="45">
        <v>1022</v>
      </c>
      <c r="E2081" s="45">
        <v>6.1949719400000002E-3</v>
      </c>
      <c r="F2081" s="45">
        <v>1.0671022099999999E-3</v>
      </c>
      <c r="G2081" s="45">
        <v>1.53903451E-3</v>
      </c>
      <c r="H2081" s="45">
        <v>3.58883475E-3</v>
      </c>
    </row>
    <row r="2082" spans="1:8" x14ac:dyDescent="0.35">
      <c r="A2082" s="45" t="s">
        <v>246</v>
      </c>
      <c r="B2082" s="45" t="s">
        <v>10</v>
      </c>
      <c r="C2082" s="45" t="s">
        <v>27</v>
      </c>
      <c r="D2082" s="45">
        <v>490</v>
      </c>
      <c r="E2082" s="45">
        <v>5.76119591E-3</v>
      </c>
      <c r="F2082" s="45">
        <v>9.6948200000000003E-4</v>
      </c>
      <c r="G2082" s="45">
        <v>1.4178002200000001E-3</v>
      </c>
      <c r="H2082" s="45">
        <v>3.3739132200000001E-3</v>
      </c>
    </row>
    <row r="2083" spans="1:8" x14ac:dyDescent="0.35">
      <c r="A2083" s="45" t="s">
        <v>246</v>
      </c>
      <c r="B2083" s="45" t="s">
        <v>11</v>
      </c>
      <c r="C2083" s="45" t="s">
        <v>27</v>
      </c>
      <c r="D2083" s="45">
        <v>225</v>
      </c>
      <c r="E2083" s="45">
        <v>6.0164092300000003E-3</v>
      </c>
      <c r="F2083" s="45">
        <v>1.11635779E-3</v>
      </c>
      <c r="G2083" s="45">
        <v>1.4402260800000001E-3</v>
      </c>
      <c r="H2083" s="45">
        <v>3.4598248699999998E-3</v>
      </c>
    </row>
    <row r="2084" spans="1:8" x14ac:dyDescent="0.35">
      <c r="A2084" s="45" t="s">
        <v>246</v>
      </c>
      <c r="B2084" s="45" t="s">
        <v>12</v>
      </c>
      <c r="C2084" s="45" t="s">
        <v>27</v>
      </c>
      <c r="D2084" s="45">
        <v>107</v>
      </c>
      <c r="E2084" s="45">
        <v>7.1831729900000002E-3</v>
      </c>
      <c r="F2084" s="45">
        <v>1.5115522000000001E-3</v>
      </c>
      <c r="G2084" s="45">
        <v>1.5259386499999999E-3</v>
      </c>
      <c r="H2084" s="45">
        <v>4.1456816699999999E-3</v>
      </c>
    </row>
    <row r="2085" spans="1:8" x14ac:dyDescent="0.35">
      <c r="A2085" s="45" t="s">
        <v>246</v>
      </c>
      <c r="B2085" s="45" t="s">
        <v>13</v>
      </c>
      <c r="C2085" s="45" t="s">
        <v>27</v>
      </c>
      <c r="D2085" s="45">
        <v>200</v>
      </c>
      <c r="E2085" s="45">
        <v>6.9299187199999999E-3</v>
      </c>
      <c r="F2085" s="45">
        <v>1.0130784500000001E-3</v>
      </c>
      <c r="G2085" s="45">
        <v>1.9542243100000001E-3</v>
      </c>
      <c r="H2085" s="45">
        <v>3.9626154999999998E-3</v>
      </c>
    </row>
    <row r="2086" spans="1:8" x14ac:dyDescent="0.35">
      <c r="A2086" s="45" t="s">
        <v>246</v>
      </c>
      <c r="B2086" s="45" t="s">
        <v>8</v>
      </c>
      <c r="C2086" s="45" t="s">
        <v>28</v>
      </c>
      <c r="D2086" s="45">
        <v>1969</v>
      </c>
      <c r="E2086" s="45">
        <v>6.8096817700000001E-3</v>
      </c>
      <c r="F2086" s="45">
        <v>9.3531897000000001E-4</v>
      </c>
      <c r="G2086" s="45">
        <v>1.50725692E-3</v>
      </c>
      <c r="H2086" s="45">
        <v>4.3671054099999997E-3</v>
      </c>
    </row>
    <row r="2087" spans="1:8" x14ac:dyDescent="0.35">
      <c r="A2087" s="45" t="s">
        <v>246</v>
      </c>
      <c r="B2087" s="45" t="s">
        <v>10</v>
      </c>
      <c r="C2087" s="45" t="s">
        <v>28</v>
      </c>
      <c r="D2087" s="45">
        <v>843</v>
      </c>
      <c r="E2087" s="45">
        <v>5.9506390099999997E-3</v>
      </c>
      <c r="F2087" s="45">
        <v>8.1213455000000003E-4</v>
      </c>
      <c r="G2087" s="45">
        <v>1.30479469E-3</v>
      </c>
      <c r="H2087" s="45">
        <v>3.83370928E-3</v>
      </c>
    </row>
    <row r="2088" spans="1:8" x14ac:dyDescent="0.35">
      <c r="A2088" s="45" t="s">
        <v>246</v>
      </c>
      <c r="B2088" s="45" t="s">
        <v>11</v>
      </c>
      <c r="C2088" s="45" t="s">
        <v>28</v>
      </c>
      <c r="D2088" s="45">
        <v>364</v>
      </c>
      <c r="E2088" s="45">
        <v>6.9752236100000002E-3</v>
      </c>
      <c r="F2088" s="45">
        <v>1.02735782E-3</v>
      </c>
      <c r="G2088" s="45">
        <v>1.5202734399999999E-3</v>
      </c>
      <c r="H2088" s="45">
        <v>4.4275918499999999E-3</v>
      </c>
    </row>
    <row r="2089" spans="1:8" x14ac:dyDescent="0.35">
      <c r="A2089" s="45" t="s">
        <v>246</v>
      </c>
      <c r="B2089" s="45" t="s">
        <v>12</v>
      </c>
      <c r="C2089" s="45" t="s">
        <v>28</v>
      </c>
      <c r="D2089" s="45">
        <v>231</v>
      </c>
      <c r="E2089" s="45">
        <v>8.0424280099999999E-3</v>
      </c>
      <c r="F2089" s="45">
        <v>1.0133074600000001E-3</v>
      </c>
      <c r="G2089" s="45">
        <v>1.6057898100000001E-3</v>
      </c>
      <c r="H2089" s="45">
        <v>5.4233303000000002E-3</v>
      </c>
    </row>
    <row r="2090" spans="1:8" x14ac:dyDescent="0.35">
      <c r="A2090" s="45" t="s">
        <v>246</v>
      </c>
      <c r="B2090" s="45" t="s">
        <v>13</v>
      </c>
      <c r="C2090" s="45" t="s">
        <v>28</v>
      </c>
      <c r="D2090" s="45">
        <v>531</v>
      </c>
      <c r="E2090" s="45">
        <v>7.52371462E-3</v>
      </c>
      <c r="F2090" s="45">
        <v>1.03386319E-3</v>
      </c>
      <c r="G2090" s="45">
        <v>1.77689259E-3</v>
      </c>
      <c r="H2090" s="45">
        <v>4.7129583799999999E-3</v>
      </c>
    </row>
    <row r="2091" spans="1:8" x14ac:dyDescent="0.35">
      <c r="A2091" s="45" t="s">
        <v>246</v>
      </c>
      <c r="B2091" s="45" t="s">
        <v>8</v>
      </c>
      <c r="C2091" s="45" t="s">
        <v>29</v>
      </c>
      <c r="D2091" s="45">
        <v>651</v>
      </c>
      <c r="E2091" s="45">
        <v>7.0960272400000003E-3</v>
      </c>
      <c r="F2091" s="45">
        <v>9.9979706999999991E-4</v>
      </c>
      <c r="G2091" s="45">
        <v>1.6943481899999999E-3</v>
      </c>
      <c r="H2091" s="45">
        <v>4.4018814799999997E-3</v>
      </c>
    </row>
    <row r="2092" spans="1:8" x14ac:dyDescent="0.35">
      <c r="A2092" s="45" t="s">
        <v>246</v>
      </c>
      <c r="B2092" s="45" t="s">
        <v>10</v>
      </c>
      <c r="C2092" s="45" t="s">
        <v>29</v>
      </c>
      <c r="D2092" s="45">
        <v>288</v>
      </c>
      <c r="E2092" s="45">
        <v>6.38587458E-3</v>
      </c>
      <c r="F2092" s="45">
        <v>8.5720461000000003E-4</v>
      </c>
      <c r="G2092" s="45">
        <v>1.5581996600000001E-3</v>
      </c>
      <c r="H2092" s="45">
        <v>3.9704698000000002E-3</v>
      </c>
    </row>
    <row r="2093" spans="1:8" x14ac:dyDescent="0.35">
      <c r="A2093" s="45" t="s">
        <v>246</v>
      </c>
      <c r="B2093" s="45" t="s">
        <v>11</v>
      </c>
      <c r="C2093" s="45" t="s">
        <v>29</v>
      </c>
      <c r="D2093" s="45">
        <v>131</v>
      </c>
      <c r="E2093" s="45">
        <v>7.2996180699999996E-3</v>
      </c>
      <c r="F2093" s="45">
        <v>1.19769553E-3</v>
      </c>
      <c r="G2093" s="45">
        <v>1.7614678100000001E-3</v>
      </c>
      <c r="H2093" s="45">
        <v>4.3404542299999996E-3</v>
      </c>
    </row>
    <row r="2094" spans="1:8" x14ac:dyDescent="0.35">
      <c r="A2094" s="45" t="s">
        <v>246</v>
      </c>
      <c r="B2094" s="45" t="s">
        <v>12</v>
      </c>
      <c r="C2094" s="45" t="s">
        <v>29</v>
      </c>
      <c r="D2094" s="45">
        <v>60</v>
      </c>
      <c r="E2094" s="45">
        <v>7.6832559399999997E-3</v>
      </c>
      <c r="F2094" s="45">
        <v>9.6624204000000003E-4</v>
      </c>
      <c r="G2094" s="45">
        <v>1.88966022E-3</v>
      </c>
      <c r="H2094" s="45">
        <v>4.8273531999999996E-3</v>
      </c>
    </row>
    <row r="2095" spans="1:8" x14ac:dyDescent="0.35">
      <c r="A2095" s="45" t="s">
        <v>246</v>
      </c>
      <c r="B2095" s="45" t="s">
        <v>13</v>
      </c>
      <c r="C2095" s="45" t="s">
        <v>29</v>
      </c>
      <c r="D2095" s="45">
        <v>172</v>
      </c>
      <c r="E2095" s="45">
        <v>7.9252123900000002E-3</v>
      </c>
      <c r="F2095" s="45">
        <v>1.0995367800000001E-3</v>
      </c>
      <c r="G2095" s="45">
        <v>1.8030655599999999E-3</v>
      </c>
      <c r="H2095" s="45">
        <v>5.0226095700000003E-3</v>
      </c>
    </row>
    <row r="2096" spans="1:8" x14ac:dyDescent="0.35">
      <c r="A2096" s="45" t="s">
        <v>246</v>
      </c>
      <c r="B2096" s="45" t="s">
        <v>8</v>
      </c>
      <c r="C2096" s="45" t="s">
        <v>30</v>
      </c>
      <c r="D2096" s="45">
        <v>8990</v>
      </c>
      <c r="E2096" s="45">
        <v>4.6230119500000003E-3</v>
      </c>
      <c r="F2096" s="45">
        <v>9.2951505999999998E-4</v>
      </c>
      <c r="G2096" s="45">
        <v>7.4884750000000003E-4</v>
      </c>
      <c r="H2096" s="45">
        <v>2.9446489100000001E-3</v>
      </c>
    </row>
    <row r="2097" spans="1:8" x14ac:dyDescent="0.35">
      <c r="A2097" s="45" t="s">
        <v>246</v>
      </c>
      <c r="B2097" s="45" t="s">
        <v>10</v>
      </c>
      <c r="C2097" s="45" t="s">
        <v>30</v>
      </c>
      <c r="D2097" s="45">
        <v>5137</v>
      </c>
      <c r="E2097" s="45">
        <v>4.3852467700000002E-3</v>
      </c>
      <c r="F2097" s="45">
        <v>8.6832342E-4</v>
      </c>
      <c r="G2097" s="45">
        <v>7.1109896999999999E-4</v>
      </c>
      <c r="H2097" s="45">
        <v>2.8058238800000002E-3</v>
      </c>
    </row>
    <row r="2098" spans="1:8" x14ac:dyDescent="0.35">
      <c r="A2098" s="45" t="s">
        <v>246</v>
      </c>
      <c r="B2098" s="45" t="s">
        <v>11</v>
      </c>
      <c r="C2098" s="45" t="s">
        <v>30</v>
      </c>
      <c r="D2098" s="45">
        <v>1952</v>
      </c>
      <c r="E2098" s="45">
        <v>4.5411932599999996E-3</v>
      </c>
      <c r="F2098" s="45">
        <v>1.0047799900000001E-3</v>
      </c>
      <c r="G2098" s="45">
        <v>7.2091872000000002E-4</v>
      </c>
      <c r="H2098" s="45">
        <v>2.8154940800000001E-3</v>
      </c>
    </row>
    <row r="2099" spans="1:8" x14ac:dyDescent="0.35">
      <c r="A2099" s="45" t="s">
        <v>246</v>
      </c>
      <c r="B2099" s="45" t="s">
        <v>12</v>
      </c>
      <c r="C2099" s="45" t="s">
        <v>30</v>
      </c>
      <c r="D2099" s="45">
        <v>491</v>
      </c>
      <c r="E2099" s="45">
        <v>5.4331907199999998E-3</v>
      </c>
      <c r="F2099" s="45">
        <v>1.2035148699999999E-3</v>
      </c>
      <c r="G2099" s="45">
        <v>8.2010896999999998E-4</v>
      </c>
      <c r="H2099" s="45">
        <v>3.4095663999999999E-3</v>
      </c>
    </row>
    <row r="2100" spans="1:8" x14ac:dyDescent="0.35">
      <c r="A2100" s="45" t="s">
        <v>246</v>
      </c>
      <c r="B2100" s="45" t="s">
        <v>13</v>
      </c>
      <c r="C2100" s="45" t="s">
        <v>30</v>
      </c>
      <c r="D2100" s="45">
        <v>1410</v>
      </c>
      <c r="E2100" s="45">
        <v>5.3203964099999999E-3</v>
      </c>
      <c r="F2100" s="45">
        <v>9.5284155999999999E-4</v>
      </c>
      <c r="G2100" s="45">
        <v>9.0022468000000003E-4</v>
      </c>
      <c r="H2100" s="45">
        <v>3.4673296800000002E-3</v>
      </c>
    </row>
    <row r="2101" spans="1:8" x14ac:dyDescent="0.35">
      <c r="A2101" s="45" t="s">
        <v>246</v>
      </c>
      <c r="B2101" s="45" t="s">
        <v>8</v>
      </c>
      <c r="C2101" s="45" t="s">
        <v>31</v>
      </c>
      <c r="D2101" s="45">
        <v>4023</v>
      </c>
      <c r="E2101" s="45">
        <v>4.9045445699999997E-3</v>
      </c>
      <c r="F2101" s="45">
        <v>1.0028963E-3</v>
      </c>
      <c r="G2101" s="45">
        <v>5.1656366000000001E-4</v>
      </c>
      <c r="H2101" s="45">
        <v>3.3850841399999999E-3</v>
      </c>
    </row>
    <row r="2102" spans="1:8" x14ac:dyDescent="0.35">
      <c r="A2102" s="45" t="s">
        <v>246</v>
      </c>
      <c r="B2102" s="45" t="s">
        <v>10</v>
      </c>
      <c r="C2102" s="45" t="s">
        <v>31</v>
      </c>
      <c r="D2102" s="45">
        <v>2115</v>
      </c>
      <c r="E2102" s="45">
        <v>4.5635011900000003E-3</v>
      </c>
      <c r="F2102" s="45">
        <v>9.1252930999999999E-4</v>
      </c>
      <c r="G2102" s="45">
        <v>4.7567505000000002E-4</v>
      </c>
      <c r="H2102" s="45">
        <v>3.1752963600000001E-3</v>
      </c>
    </row>
    <row r="2103" spans="1:8" x14ac:dyDescent="0.35">
      <c r="A2103" s="45" t="s">
        <v>246</v>
      </c>
      <c r="B2103" s="45" t="s">
        <v>11</v>
      </c>
      <c r="C2103" s="45" t="s">
        <v>31</v>
      </c>
      <c r="D2103" s="45">
        <v>884</v>
      </c>
      <c r="E2103" s="45">
        <v>4.8859087100000002E-3</v>
      </c>
      <c r="F2103" s="45">
        <v>1.0939723299999999E-3</v>
      </c>
      <c r="G2103" s="45">
        <v>5.0069630999999997E-4</v>
      </c>
      <c r="H2103" s="45">
        <v>3.2912395999999998E-3</v>
      </c>
    </row>
    <row r="2104" spans="1:8" x14ac:dyDescent="0.35">
      <c r="A2104" s="45" t="s">
        <v>246</v>
      </c>
      <c r="B2104" s="45" t="s">
        <v>12</v>
      </c>
      <c r="C2104" s="45" t="s">
        <v>31</v>
      </c>
      <c r="D2104" s="45">
        <v>200</v>
      </c>
      <c r="E2104" s="45">
        <v>6.6965853799999999E-3</v>
      </c>
      <c r="F2104" s="45">
        <v>1.48327522E-3</v>
      </c>
      <c r="G2104" s="45">
        <v>6.0335621000000002E-4</v>
      </c>
      <c r="H2104" s="45">
        <v>4.6099534499999999E-3</v>
      </c>
    </row>
    <row r="2105" spans="1:8" x14ac:dyDescent="0.35">
      <c r="A2105" s="45" t="s">
        <v>246</v>
      </c>
      <c r="B2105" s="45" t="s">
        <v>13</v>
      </c>
      <c r="C2105" s="45" t="s">
        <v>31</v>
      </c>
      <c r="D2105" s="45">
        <v>824</v>
      </c>
      <c r="E2105" s="45">
        <v>5.3649483000000001E-3</v>
      </c>
      <c r="F2105" s="45">
        <v>1.02054094E-3</v>
      </c>
      <c r="G2105" s="45">
        <v>6.1747099999999997E-4</v>
      </c>
      <c r="H2105" s="45">
        <v>3.7269358900000001E-3</v>
      </c>
    </row>
    <row r="2106" spans="1:8" x14ac:dyDescent="0.35">
      <c r="A2106" s="45" t="s">
        <v>246</v>
      </c>
      <c r="B2106" s="45" t="s">
        <v>8</v>
      </c>
      <c r="C2106" s="45" t="s">
        <v>159</v>
      </c>
      <c r="D2106" s="45">
        <v>2002</v>
      </c>
      <c r="E2106" s="45">
        <v>6.4014802200000002E-3</v>
      </c>
      <c r="F2106" s="45">
        <v>1.11485134E-3</v>
      </c>
      <c r="G2106" s="45">
        <v>1.1173083700000001E-3</v>
      </c>
      <c r="H2106" s="45">
        <v>4.1693200199999997E-3</v>
      </c>
    </row>
    <row r="2107" spans="1:8" x14ac:dyDescent="0.35">
      <c r="A2107" s="45" t="s">
        <v>246</v>
      </c>
      <c r="B2107" s="45" t="s">
        <v>10</v>
      </c>
      <c r="C2107" s="45" t="s">
        <v>159</v>
      </c>
      <c r="D2107" s="45">
        <v>818</v>
      </c>
      <c r="E2107" s="45">
        <v>5.6648298599999997E-3</v>
      </c>
      <c r="F2107" s="45">
        <v>9.5733698999999998E-4</v>
      </c>
      <c r="G2107" s="45">
        <v>9.4642792999999998E-4</v>
      </c>
      <c r="H2107" s="45">
        <v>3.7610644600000001E-3</v>
      </c>
    </row>
    <row r="2108" spans="1:8" x14ac:dyDescent="0.35">
      <c r="A2108" s="45" t="s">
        <v>246</v>
      </c>
      <c r="B2108" s="45" t="s">
        <v>11</v>
      </c>
      <c r="C2108" s="45" t="s">
        <v>159</v>
      </c>
      <c r="D2108" s="45">
        <v>425</v>
      </c>
      <c r="E2108" s="45">
        <v>5.9681097900000004E-3</v>
      </c>
      <c r="F2108" s="45">
        <v>1.1901958399999999E-3</v>
      </c>
      <c r="G2108" s="45">
        <v>1.0136163000000001E-3</v>
      </c>
      <c r="H2108" s="45">
        <v>3.7642971300000001E-3</v>
      </c>
    </row>
    <row r="2109" spans="1:8" x14ac:dyDescent="0.35">
      <c r="A2109" s="45" t="s">
        <v>246</v>
      </c>
      <c r="B2109" s="45" t="s">
        <v>12</v>
      </c>
      <c r="C2109" s="45" t="s">
        <v>159</v>
      </c>
      <c r="D2109" s="45">
        <v>274</v>
      </c>
      <c r="E2109" s="45">
        <v>8.4742495199999993E-3</v>
      </c>
      <c r="F2109" s="45">
        <v>1.5517282499999999E-3</v>
      </c>
      <c r="G2109" s="45">
        <v>1.4353539E-3</v>
      </c>
      <c r="H2109" s="45">
        <v>5.4871669199999997E-3</v>
      </c>
    </row>
    <row r="2110" spans="1:8" x14ac:dyDescent="0.35">
      <c r="A2110" s="45" t="s">
        <v>246</v>
      </c>
      <c r="B2110" s="45" t="s">
        <v>13</v>
      </c>
      <c r="C2110" s="45" t="s">
        <v>159</v>
      </c>
      <c r="D2110" s="45">
        <v>485</v>
      </c>
      <c r="E2110" s="45">
        <v>6.8526629800000002E-3</v>
      </c>
      <c r="F2110" s="45">
        <v>1.0676782599999999E-3</v>
      </c>
      <c r="G2110" s="45">
        <v>1.3166998300000001E-3</v>
      </c>
      <c r="H2110" s="45">
        <v>4.4682843899999996E-3</v>
      </c>
    </row>
    <row r="2111" spans="1:8" x14ac:dyDescent="0.35">
      <c r="A2111" s="45" t="s">
        <v>246</v>
      </c>
      <c r="B2111" s="45" t="s">
        <v>8</v>
      </c>
      <c r="C2111" s="45" t="s">
        <v>33</v>
      </c>
      <c r="D2111" s="45">
        <v>925</v>
      </c>
      <c r="E2111" s="45">
        <v>7.7735608299999998E-3</v>
      </c>
      <c r="F2111" s="45">
        <v>1.1188936599999999E-3</v>
      </c>
      <c r="G2111" s="45">
        <v>1.62198425E-3</v>
      </c>
      <c r="H2111" s="45">
        <v>5.0326824400000001E-3</v>
      </c>
    </row>
    <row r="2112" spans="1:8" x14ac:dyDescent="0.35">
      <c r="A2112" s="45" t="s">
        <v>246</v>
      </c>
      <c r="B2112" s="45" t="s">
        <v>10</v>
      </c>
      <c r="C2112" s="45" t="s">
        <v>33</v>
      </c>
      <c r="D2112" s="45">
        <v>364</v>
      </c>
      <c r="E2112" s="45">
        <v>7.2144635500000004E-3</v>
      </c>
      <c r="F2112" s="45">
        <v>9.9587889000000008E-4</v>
      </c>
      <c r="G2112" s="45">
        <v>1.49454976E-3</v>
      </c>
      <c r="H2112" s="45">
        <v>4.7240344100000003E-3</v>
      </c>
    </row>
    <row r="2113" spans="1:8" x14ac:dyDescent="0.35">
      <c r="A2113" s="45" t="s">
        <v>246</v>
      </c>
      <c r="B2113" s="45" t="s">
        <v>11</v>
      </c>
      <c r="C2113" s="45" t="s">
        <v>33</v>
      </c>
      <c r="D2113" s="45">
        <v>234</v>
      </c>
      <c r="E2113" s="45">
        <v>7.3822805400000002E-3</v>
      </c>
      <c r="F2113" s="45">
        <v>1.02831173E-3</v>
      </c>
      <c r="G2113" s="45">
        <v>1.5466225000000001E-3</v>
      </c>
      <c r="H2113" s="45">
        <v>4.8073458200000004E-3</v>
      </c>
    </row>
    <row r="2114" spans="1:8" x14ac:dyDescent="0.35">
      <c r="A2114" s="45" t="s">
        <v>246</v>
      </c>
      <c r="B2114" s="45" t="s">
        <v>12</v>
      </c>
      <c r="C2114" s="45" t="s">
        <v>33</v>
      </c>
      <c r="D2114" s="45">
        <v>88</v>
      </c>
      <c r="E2114" s="45">
        <v>9.3684235899999992E-3</v>
      </c>
      <c r="F2114" s="45">
        <v>1.5506626800000001E-3</v>
      </c>
      <c r="G2114" s="45">
        <v>2.0688655200000001E-3</v>
      </c>
      <c r="H2114" s="45">
        <v>5.7488949799999996E-3</v>
      </c>
    </row>
    <row r="2115" spans="1:8" x14ac:dyDescent="0.35">
      <c r="A2115" s="45" t="s">
        <v>246</v>
      </c>
      <c r="B2115" s="45" t="s">
        <v>13</v>
      </c>
      <c r="C2115" s="45" t="s">
        <v>33</v>
      </c>
      <c r="D2115" s="45">
        <v>239</v>
      </c>
      <c r="E2115" s="45">
        <v>8.4209376899999997E-3</v>
      </c>
      <c r="F2115" s="45">
        <v>1.2359559E-3</v>
      </c>
      <c r="G2115" s="45">
        <v>1.72531164E-3</v>
      </c>
      <c r="H2115" s="45">
        <v>5.4596696800000002E-3</v>
      </c>
    </row>
    <row r="2116" spans="1:8" x14ac:dyDescent="0.35">
      <c r="A2116" s="45" t="s">
        <v>246</v>
      </c>
      <c r="B2116" s="45" t="s">
        <v>8</v>
      </c>
      <c r="C2116" s="45" t="s">
        <v>34</v>
      </c>
      <c r="D2116" s="45">
        <v>1275</v>
      </c>
      <c r="E2116" s="45">
        <v>6.0573799299999996E-3</v>
      </c>
      <c r="F2116" s="45">
        <v>1.03307893E-3</v>
      </c>
      <c r="G2116" s="45">
        <v>9.5353099000000001E-4</v>
      </c>
      <c r="H2116" s="45">
        <v>4.0707695499999997E-3</v>
      </c>
    </row>
    <row r="2117" spans="1:8" x14ac:dyDescent="0.35">
      <c r="A2117" s="45" t="s">
        <v>246</v>
      </c>
      <c r="B2117" s="45" t="s">
        <v>10</v>
      </c>
      <c r="C2117" s="45" t="s">
        <v>34</v>
      </c>
      <c r="D2117" s="45">
        <v>449</v>
      </c>
      <c r="E2117" s="45">
        <v>5.43004491E-3</v>
      </c>
      <c r="F2117" s="45">
        <v>8.4864490000000005E-4</v>
      </c>
      <c r="G2117" s="45">
        <v>9.0329310000000003E-4</v>
      </c>
      <c r="H2117" s="45">
        <v>3.6781064599999999E-3</v>
      </c>
    </row>
    <row r="2118" spans="1:8" x14ac:dyDescent="0.35">
      <c r="A2118" s="45" t="s">
        <v>246</v>
      </c>
      <c r="B2118" s="45" t="s">
        <v>11</v>
      </c>
      <c r="C2118" s="45" t="s">
        <v>34</v>
      </c>
      <c r="D2118" s="45">
        <v>220</v>
      </c>
      <c r="E2118" s="45">
        <v>5.84506499E-3</v>
      </c>
      <c r="F2118" s="45">
        <v>1.02583101E-3</v>
      </c>
      <c r="G2118" s="45">
        <v>1.0311445500000001E-3</v>
      </c>
      <c r="H2118" s="45">
        <v>3.7880889800000002E-3</v>
      </c>
    </row>
    <row r="2119" spans="1:8" x14ac:dyDescent="0.35">
      <c r="A2119" s="45" t="s">
        <v>246</v>
      </c>
      <c r="B2119" s="45" t="s">
        <v>12</v>
      </c>
      <c r="C2119" s="45" t="s">
        <v>34</v>
      </c>
      <c r="D2119" s="45">
        <v>300</v>
      </c>
      <c r="E2119" s="45">
        <v>6.9271988200000001E-3</v>
      </c>
      <c r="F2119" s="45">
        <v>1.3045136699999999E-3</v>
      </c>
      <c r="G2119" s="45">
        <v>9.6948279000000001E-4</v>
      </c>
      <c r="H2119" s="45">
        <v>4.6532019199999998E-3</v>
      </c>
    </row>
    <row r="2120" spans="1:8" x14ac:dyDescent="0.35">
      <c r="A2120" s="45" t="s">
        <v>246</v>
      </c>
      <c r="B2120" s="45" t="s">
        <v>13</v>
      </c>
      <c r="C2120" s="45" t="s">
        <v>34</v>
      </c>
      <c r="D2120" s="45">
        <v>306</v>
      </c>
      <c r="E2120" s="45">
        <v>6.2777624200000002E-3</v>
      </c>
      <c r="F2120" s="45">
        <v>1.0428011599999999E-3</v>
      </c>
      <c r="G2120" s="45">
        <v>9.5580646000000002E-4</v>
      </c>
      <c r="H2120" s="45">
        <v>4.2791543199999999E-3</v>
      </c>
    </row>
    <row r="2121" spans="1:8" x14ac:dyDescent="0.35">
      <c r="A2121" s="45" t="s">
        <v>246</v>
      </c>
      <c r="B2121" s="45" t="s">
        <v>8</v>
      </c>
      <c r="C2121" s="45" t="s">
        <v>35</v>
      </c>
      <c r="D2121" s="45">
        <v>1174</v>
      </c>
      <c r="E2121" s="45">
        <v>5.92954381E-3</v>
      </c>
      <c r="F2121" s="45">
        <v>8.5592917000000004E-4</v>
      </c>
      <c r="G2121" s="45">
        <v>1.1343477300000001E-3</v>
      </c>
      <c r="H2121" s="45">
        <v>3.9392664400000003E-3</v>
      </c>
    </row>
    <row r="2122" spans="1:8" x14ac:dyDescent="0.35">
      <c r="A2122" s="45" t="s">
        <v>246</v>
      </c>
      <c r="B2122" s="45" t="s">
        <v>10</v>
      </c>
      <c r="C2122" s="45" t="s">
        <v>35</v>
      </c>
      <c r="D2122" s="45">
        <v>454</v>
      </c>
      <c r="E2122" s="45">
        <v>4.9832504899999996E-3</v>
      </c>
      <c r="F2122" s="45">
        <v>7.3217468000000003E-4</v>
      </c>
      <c r="G2122" s="45">
        <v>9.5098584000000001E-4</v>
      </c>
      <c r="H2122" s="45">
        <v>3.3000895000000001E-3</v>
      </c>
    </row>
    <row r="2123" spans="1:8" x14ac:dyDescent="0.35">
      <c r="A2123" s="45" t="s">
        <v>246</v>
      </c>
      <c r="B2123" s="45" t="s">
        <v>11</v>
      </c>
      <c r="C2123" s="45" t="s">
        <v>35</v>
      </c>
      <c r="D2123" s="45">
        <v>302</v>
      </c>
      <c r="E2123" s="45">
        <v>5.82589809E-3</v>
      </c>
      <c r="F2123" s="45">
        <v>8.8058752000000004E-4</v>
      </c>
      <c r="G2123" s="45">
        <v>1.0808342800000001E-3</v>
      </c>
      <c r="H2123" s="45">
        <v>3.8644757899999999E-3</v>
      </c>
    </row>
    <row r="2124" spans="1:8" x14ac:dyDescent="0.35">
      <c r="A2124" s="45" t="s">
        <v>246</v>
      </c>
      <c r="B2124" s="45" t="s">
        <v>12</v>
      </c>
      <c r="C2124" s="45" t="s">
        <v>35</v>
      </c>
      <c r="D2124" s="45">
        <v>136</v>
      </c>
      <c r="E2124" s="45">
        <v>8.2883133200000007E-3</v>
      </c>
      <c r="F2124" s="45">
        <v>1.07817581E-3</v>
      </c>
      <c r="G2124" s="45">
        <v>1.5247138000000001E-3</v>
      </c>
      <c r="H2124" s="45">
        <v>5.6854232300000002E-3</v>
      </c>
    </row>
    <row r="2125" spans="1:8" x14ac:dyDescent="0.35">
      <c r="A2125" s="45" t="s">
        <v>246</v>
      </c>
      <c r="B2125" s="45" t="s">
        <v>13</v>
      </c>
      <c r="C2125" s="45" t="s">
        <v>35</v>
      </c>
      <c r="D2125" s="45">
        <v>282</v>
      </c>
      <c r="E2125" s="45">
        <v>6.4264428300000002E-3</v>
      </c>
      <c r="F2125" s="45">
        <v>9.2157516000000001E-4</v>
      </c>
      <c r="G2125" s="45">
        <v>1.29859446E-3</v>
      </c>
      <c r="H2125" s="45">
        <v>4.2062727500000001E-3</v>
      </c>
    </row>
    <row r="2126" spans="1:8" x14ac:dyDescent="0.35">
      <c r="A2126" s="45" t="s">
        <v>246</v>
      </c>
      <c r="B2126" s="45" t="s">
        <v>8</v>
      </c>
      <c r="C2126" s="45" t="s">
        <v>57</v>
      </c>
      <c r="D2126" s="45">
        <v>5</v>
      </c>
      <c r="E2126" s="45">
        <v>7.9675923500000002E-3</v>
      </c>
      <c r="F2126" s="45">
        <v>1.47222207E-3</v>
      </c>
      <c r="G2126" s="45">
        <v>3.42592583E-3</v>
      </c>
      <c r="H2126" s="45">
        <v>3.0694442999999998E-3</v>
      </c>
    </row>
    <row r="2127" spans="1:8" x14ac:dyDescent="0.35">
      <c r="A2127" s="45" t="s">
        <v>246</v>
      </c>
      <c r="B2127" s="45" t="s">
        <v>10</v>
      </c>
      <c r="C2127" s="45" t="s">
        <v>57</v>
      </c>
      <c r="D2127" s="45">
        <v>1</v>
      </c>
      <c r="E2127" s="45">
        <v>8.0092590199999994E-3</v>
      </c>
      <c r="F2127" s="45">
        <v>1.5277777700000001E-3</v>
      </c>
      <c r="G2127" s="45">
        <v>1.82870347E-3</v>
      </c>
      <c r="H2127" s="45">
        <v>4.6527777699999998E-3</v>
      </c>
    </row>
    <row r="2128" spans="1:8" x14ac:dyDescent="0.35">
      <c r="A2128" s="45" t="s">
        <v>246</v>
      </c>
      <c r="B2128" s="45" t="s">
        <v>11</v>
      </c>
      <c r="C2128" s="45" t="s">
        <v>57</v>
      </c>
      <c r="D2128" s="45">
        <v>3</v>
      </c>
      <c r="E2128" s="45">
        <v>7.5771601799999996E-3</v>
      </c>
      <c r="F2128" s="45">
        <v>1.62037013E-3</v>
      </c>
      <c r="G2128" s="45">
        <v>4.0933641099999999E-3</v>
      </c>
      <c r="H2128" s="45">
        <v>1.86342569E-3</v>
      </c>
    </row>
    <row r="2129" spans="1:8" x14ac:dyDescent="0.35">
      <c r="A2129" s="45" t="s">
        <v>246</v>
      </c>
      <c r="B2129" s="45" t="s">
        <v>13</v>
      </c>
      <c r="C2129" s="45" t="s">
        <v>57</v>
      </c>
      <c r="D2129" s="45">
        <v>1</v>
      </c>
      <c r="E2129" s="45">
        <v>9.0972222199999994E-3</v>
      </c>
      <c r="F2129" s="45">
        <v>9.7222222000000001E-4</v>
      </c>
      <c r="G2129" s="45">
        <v>3.0208333300000001E-3</v>
      </c>
      <c r="H2129" s="45">
        <v>5.1041666600000002E-3</v>
      </c>
    </row>
    <row r="2130" spans="1:8" x14ac:dyDescent="0.35">
      <c r="A2130" s="45" t="s">
        <v>246</v>
      </c>
      <c r="B2130" s="45" t="s">
        <v>8</v>
      </c>
      <c r="C2130" s="45" t="s">
        <v>36</v>
      </c>
      <c r="D2130" s="45">
        <v>1744</v>
      </c>
      <c r="E2130" s="45">
        <v>7.0098138200000003E-3</v>
      </c>
      <c r="F2130" s="45">
        <v>9.5508652000000005E-4</v>
      </c>
      <c r="G2130" s="45">
        <v>1.21802505E-3</v>
      </c>
      <c r="H2130" s="45">
        <v>4.83670179E-3</v>
      </c>
    </row>
    <row r="2131" spans="1:8" x14ac:dyDescent="0.35">
      <c r="A2131" s="45" t="s">
        <v>246</v>
      </c>
      <c r="B2131" s="45" t="s">
        <v>10</v>
      </c>
      <c r="C2131" s="45" t="s">
        <v>36</v>
      </c>
      <c r="D2131" s="45">
        <v>588</v>
      </c>
      <c r="E2131" s="45">
        <v>6.2518500299999996E-3</v>
      </c>
      <c r="F2131" s="45">
        <v>7.9969350000000004E-4</v>
      </c>
      <c r="G2131" s="45">
        <v>1.13797925E-3</v>
      </c>
      <c r="H2131" s="45">
        <v>4.3141768099999997E-3</v>
      </c>
    </row>
    <row r="2132" spans="1:8" x14ac:dyDescent="0.35">
      <c r="A2132" s="45" t="s">
        <v>246</v>
      </c>
      <c r="B2132" s="45" t="s">
        <v>11</v>
      </c>
      <c r="C2132" s="45" t="s">
        <v>36</v>
      </c>
      <c r="D2132" s="45">
        <v>391</v>
      </c>
      <c r="E2132" s="45">
        <v>6.8379686499999998E-3</v>
      </c>
      <c r="F2132" s="45">
        <v>8.7900776999999997E-4</v>
      </c>
      <c r="G2132" s="45">
        <v>1.1680931899999999E-3</v>
      </c>
      <c r="H2132" s="45">
        <v>4.7908672099999999E-3</v>
      </c>
    </row>
    <row r="2133" spans="1:8" x14ac:dyDescent="0.35">
      <c r="A2133" s="45" t="s">
        <v>246</v>
      </c>
      <c r="B2133" s="45" t="s">
        <v>12</v>
      </c>
      <c r="C2133" s="45" t="s">
        <v>36</v>
      </c>
      <c r="D2133" s="45">
        <v>185</v>
      </c>
      <c r="E2133" s="45">
        <v>8.5534281599999994E-3</v>
      </c>
      <c r="F2133" s="45">
        <v>1.3567315000000001E-3</v>
      </c>
      <c r="G2133" s="45">
        <v>1.35548022E-3</v>
      </c>
      <c r="H2133" s="45">
        <v>5.8412159999999998E-3</v>
      </c>
    </row>
    <row r="2134" spans="1:8" x14ac:dyDescent="0.35">
      <c r="A2134" s="45" t="s">
        <v>246</v>
      </c>
      <c r="B2134" s="45" t="s">
        <v>13</v>
      </c>
      <c r="C2134" s="45" t="s">
        <v>36</v>
      </c>
      <c r="D2134" s="45">
        <v>580</v>
      </c>
      <c r="E2134" s="45">
        <v>7.4017199000000001E-3</v>
      </c>
      <c r="F2134" s="45">
        <v>1.0357995699999999E-3</v>
      </c>
      <c r="G2134" s="45">
        <v>1.2889924199999999E-3</v>
      </c>
      <c r="H2134" s="45">
        <v>5.0769274400000002E-3</v>
      </c>
    </row>
    <row r="2135" spans="1:8" x14ac:dyDescent="0.35">
      <c r="A2135" s="45" t="s">
        <v>246</v>
      </c>
      <c r="B2135" s="45" t="s">
        <v>8</v>
      </c>
      <c r="C2135" s="45" t="s">
        <v>37</v>
      </c>
      <c r="D2135" s="45">
        <v>1852</v>
      </c>
      <c r="E2135" s="45">
        <v>5.5293949099999998E-3</v>
      </c>
      <c r="F2135" s="45">
        <v>9.921203999999999E-4</v>
      </c>
      <c r="G2135" s="45">
        <v>9.6401639000000001E-4</v>
      </c>
      <c r="H2135" s="45">
        <v>3.5732576499999998E-3</v>
      </c>
    </row>
    <row r="2136" spans="1:8" x14ac:dyDescent="0.35">
      <c r="A2136" s="45" t="s">
        <v>246</v>
      </c>
      <c r="B2136" s="45" t="s">
        <v>10</v>
      </c>
      <c r="C2136" s="45" t="s">
        <v>37</v>
      </c>
      <c r="D2136" s="45">
        <v>885</v>
      </c>
      <c r="E2136" s="45">
        <v>4.9132268999999996E-3</v>
      </c>
      <c r="F2136" s="45">
        <v>8.5060921000000003E-4</v>
      </c>
      <c r="G2136" s="45">
        <v>8.6912771999999997E-4</v>
      </c>
      <c r="H2136" s="45">
        <v>3.19348952E-3</v>
      </c>
    </row>
    <row r="2137" spans="1:8" x14ac:dyDescent="0.35">
      <c r="A2137" s="45" t="s">
        <v>246</v>
      </c>
      <c r="B2137" s="45" t="s">
        <v>11</v>
      </c>
      <c r="C2137" s="45" t="s">
        <v>37</v>
      </c>
      <c r="D2137" s="45">
        <v>456</v>
      </c>
      <c r="E2137" s="45">
        <v>5.4170471399999998E-3</v>
      </c>
      <c r="F2137" s="45">
        <v>1.1031917700000001E-3</v>
      </c>
      <c r="G2137" s="45">
        <v>8.3741955999999998E-4</v>
      </c>
      <c r="H2137" s="45">
        <v>3.4764353399999999E-3</v>
      </c>
    </row>
    <row r="2138" spans="1:8" x14ac:dyDescent="0.35">
      <c r="A2138" s="45" t="s">
        <v>246</v>
      </c>
      <c r="B2138" s="45" t="s">
        <v>12</v>
      </c>
      <c r="C2138" s="45" t="s">
        <v>37</v>
      </c>
      <c r="D2138" s="45">
        <v>113</v>
      </c>
      <c r="E2138" s="45">
        <v>7.9577390200000001E-3</v>
      </c>
      <c r="F2138" s="45">
        <v>1.3939074700000001E-3</v>
      </c>
      <c r="G2138" s="45">
        <v>1.07874442E-3</v>
      </c>
      <c r="H2138" s="45">
        <v>5.4850866300000002E-3</v>
      </c>
    </row>
    <row r="2139" spans="1:8" x14ac:dyDescent="0.35">
      <c r="A2139" s="45" t="s">
        <v>246</v>
      </c>
      <c r="B2139" s="45" t="s">
        <v>13</v>
      </c>
      <c r="C2139" s="45" t="s">
        <v>37</v>
      </c>
      <c r="D2139" s="45">
        <v>398</v>
      </c>
      <c r="E2139" s="45">
        <v>6.3387828199999996E-3</v>
      </c>
      <c r="F2139" s="45">
        <v>1.06545436E-3</v>
      </c>
      <c r="G2139" s="45">
        <v>1.28748464E-3</v>
      </c>
      <c r="H2139" s="45">
        <v>3.9858433199999998E-3</v>
      </c>
    </row>
    <row r="2140" spans="1:8" x14ac:dyDescent="0.35">
      <c r="A2140" s="45" t="s">
        <v>246</v>
      </c>
      <c r="B2140" s="45" t="s">
        <v>8</v>
      </c>
      <c r="C2140" s="45" t="s">
        <v>38</v>
      </c>
      <c r="D2140" s="45">
        <v>1019</v>
      </c>
      <c r="E2140" s="45">
        <v>6.7158363699999996E-3</v>
      </c>
      <c r="F2140" s="45">
        <v>1.18337217E-3</v>
      </c>
      <c r="G2140" s="45">
        <v>1.1456059200000001E-3</v>
      </c>
      <c r="H2140" s="45">
        <v>4.3868577900000004E-3</v>
      </c>
    </row>
    <row r="2141" spans="1:8" x14ac:dyDescent="0.35">
      <c r="A2141" s="45" t="s">
        <v>246</v>
      </c>
      <c r="B2141" s="45" t="s">
        <v>10</v>
      </c>
      <c r="C2141" s="45" t="s">
        <v>38</v>
      </c>
      <c r="D2141" s="45">
        <v>377</v>
      </c>
      <c r="E2141" s="45">
        <v>5.9590822000000002E-3</v>
      </c>
      <c r="F2141" s="45">
        <v>9.8591439999999998E-4</v>
      </c>
      <c r="G2141" s="45">
        <v>1.0143123E-3</v>
      </c>
      <c r="H2141" s="45">
        <v>3.9588550099999998E-3</v>
      </c>
    </row>
    <row r="2142" spans="1:8" x14ac:dyDescent="0.35">
      <c r="A2142" s="45" t="s">
        <v>246</v>
      </c>
      <c r="B2142" s="45" t="s">
        <v>11</v>
      </c>
      <c r="C2142" s="45" t="s">
        <v>38</v>
      </c>
      <c r="D2142" s="45">
        <v>252</v>
      </c>
      <c r="E2142" s="45">
        <v>6.8495551599999996E-3</v>
      </c>
      <c r="F2142" s="45">
        <v>1.2551437899999999E-3</v>
      </c>
      <c r="G2142" s="45">
        <v>1.1603466299999999E-3</v>
      </c>
      <c r="H2142" s="45">
        <v>4.4340642700000004E-3</v>
      </c>
    </row>
    <row r="2143" spans="1:8" x14ac:dyDescent="0.35">
      <c r="A2143" s="45" t="s">
        <v>246</v>
      </c>
      <c r="B2143" s="45" t="s">
        <v>12</v>
      </c>
      <c r="C2143" s="45" t="s">
        <v>38</v>
      </c>
      <c r="D2143" s="45">
        <v>97</v>
      </c>
      <c r="E2143" s="45">
        <v>7.9998327099999999E-3</v>
      </c>
      <c r="F2143" s="45">
        <v>1.4719355999999999E-3</v>
      </c>
      <c r="G2143" s="45">
        <v>1.2266129500000001E-3</v>
      </c>
      <c r="H2143" s="45">
        <v>5.3012836400000004E-3</v>
      </c>
    </row>
    <row r="2144" spans="1:8" x14ac:dyDescent="0.35">
      <c r="A2144" s="45" t="s">
        <v>246</v>
      </c>
      <c r="B2144" s="45" t="s">
        <v>13</v>
      </c>
      <c r="C2144" s="45" t="s">
        <v>38</v>
      </c>
      <c r="D2144" s="45">
        <v>293</v>
      </c>
      <c r="E2144" s="45">
        <v>7.1494593799999997E-3</v>
      </c>
      <c r="F2144" s="45">
        <v>1.2801792500000001E-3</v>
      </c>
      <c r="G2144" s="45">
        <v>1.27504398E-3</v>
      </c>
      <c r="H2144" s="45">
        <v>4.5942356199999996E-3</v>
      </c>
    </row>
    <row r="2145" spans="1:8" x14ac:dyDescent="0.35">
      <c r="A2145" s="45" t="s">
        <v>246</v>
      </c>
      <c r="B2145" s="45" t="s">
        <v>8</v>
      </c>
      <c r="C2145" s="45" t="s">
        <v>39</v>
      </c>
      <c r="D2145" s="45">
        <v>915</v>
      </c>
      <c r="E2145" s="45">
        <v>7.0710000599999998E-3</v>
      </c>
      <c r="F2145" s="45">
        <v>7.4919020000000002E-4</v>
      </c>
      <c r="G2145" s="45">
        <v>1.5835354800000001E-3</v>
      </c>
      <c r="H2145" s="45">
        <v>4.7382738800000003E-3</v>
      </c>
    </row>
    <row r="2146" spans="1:8" x14ac:dyDescent="0.35">
      <c r="A2146" s="45" t="s">
        <v>246</v>
      </c>
      <c r="B2146" s="45" t="s">
        <v>10</v>
      </c>
      <c r="C2146" s="45" t="s">
        <v>39</v>
      </c>
      <c r="D2146" s="45">
        <v>337</v>
      </c>
      <c r="E2146" s="45">
        <v>6.2774753199999998E-3</v>
      </c>
      <c r="F2146" s="45">
        <v>6.5872599000000003E-4</v>
      </c>
      <c r="G2146" s="45">
        <v>1.45963818E-3</v>
      </c>
      <c r="H2146" s="45">
        <v>4.1591106399999998E-3</v>
      </c>
    </row>
    <row r="2147" spans="1:8" x14ac:dyDescent="0.35">
      <c r="A2147" s="45" t="s">
        <v>246</v>
      </c>
      <c r="B2147" s="45" t="s">
        <v>11</v>
      </c>
      <c r="C2147" s="45" t="s">
        <v>39</v>
      </c>
      <c r="D2147" s="45">
        <v>237</v>
      </c>
      <c r="E2147" s="45">
        <v>6.7631658699999998E-3</v>
      </c>
      <c r="F2147" s="45">
        <v>7.3673596000000004E-4</v>
      </c>
      <c r="G2147" s="45">
        <v>1.4585772799999999E-3</v>
      </c>
      <c r="H2147" s="45">
        <v>4.5678521300000002E-3</v>
      </c>
    </row>
    <row r="2148" spans="1:8" x14ac:dyDescent="0.35">
      <c r="A2148" s="45" t="s">
        <v>246</v>
      </c>
      <c r="B2148" s="45" t="s">
        <v>12</v>
      </c>
      <c r="C2148" s="45" t="s">
        <v>39</v>
      </c>
      <c r="D2148" s="45">
        <v>90</v>
      </c>
      <c r="E2148" s="45">
        <v>8.9220676100000007E-3</v>
      </c>
      <c r="F2148" s="45">
        <v>9.3865717000000005E-4</v>
      </c>
      <c r="G2148" s="45">
        <v>1.7614452E-3</v>
      </c>
      <c r="H2148" s="45">
        <v>6.2219647399999996E-3</v>
      </c>
    </row>
    <row r="2149" spans="1:8" x14ac:dyDescent="0.35">
      <c r="A2149" s="45" t="s">
        <v>246</v>
      </c>
      <c r="B2149" s="45" t="s">
        <v>13</v>
      </c>
      <c r="C2149" s="45" t="s">
        <v>39</v>
      </c>
      <c r="D2149" s="45">
        <v>251</v>
      </c>
      <c r="E2149" s="45">
        <v>7.7633445299999998E-3</v>
      </c>
      <c r="F2149" s="45">
        <v>8.1447335000000003E-4</v>
      </c>
      <c r="G2149" s="45">
        <v>1.80407973E-3</v>
      </c>
      <c r="H2149" s="45">
        <v>5.1447909700000002E-3</v>
      </c>
    </row>
    <row r="2150" spans="1:8" x14ac:dyDescent="0.35">
      <c r="A2150" s="45" t="s">
        <v>246</v>
      </c>
      <c r="B2150" s="45" t="s">
        <v>8</v>
      </c>
      <c r="C2150" s="45" t="s">
        <v>40</v>
      </c>
      <c r="D2150" s="45">
        <v>1749</v>
      </c>
      <c r="E2150" s="45">
        <v>5.0962650799999997E-3</v>
      </c>
      <c r="F2150" s="45">
        <v>9.4526213000000001E-4</v>
      </c>
      <c r="G2150" s="45">
        <v>5.5964496000000005E-4</v>
      </c>
      <c r="H2150" s="45">
        <v>3.59135752E-3</v>
      </c>
    </row>
    <row r="2151" spans="1:8" x14ac:dyDescent="0.35">
      <c r="A2151" s="45" t="s">
        <v>246</v>
      </c>
      <c r="B2151" s="45" t="s">
        <v>10</v>
      </c>
      <c r="C2151" s="45" t="s">
        <v>40</v>
      </c>
      <c r="D2151" s="45">
        <v>921</v>
      </c>
      <c r="E2151" s="45">
        <v>4.8791568699999999E-3</v>
      </c>
      <c r="F2151" s="45">
        <v>8.8530960000000002E-4</v>
      </c>
      <c r="G2151" s="45">
        <v>4.8861168999999997E-4</v>
      </c>
      <c r="H2151" s="45">
        <v>3.5052351100000002E-3</v>
      </c>
    </row>
    <row r="2152" spans="1:8" x14ac:dyDescent="0.35">
      <c r="A2152" s="45" t="s">
        <v>246</v>
      </c>
      <c r="B2152" s="45" t="s">
        <v>11</v>
      </c>
      <c r="C2152" s="45" t="s">
        <v>40</v>
      </c>
      <c r="D2152" s="45">
        <v>290</v>
      </c>
      <c r="E2152" s="45">
        <v>5.0029132500000002E-3</v>
      </c>
      <c r="F2152" s="45">
        <v>1.0385533999999999E-3</v>
      </c>
      <c r="G2152" s="45">
        <v>5.2638067000000005E-4</v>
      </c>
      <c r="H2152" s="45">
        <v>3.4379786899999998E-3</v>
      </c>
    </row>
    <row r="2153" spans="1:8" x14ac:dyDescent="0.35">
      <c r="A2153" s="45" t="s">
        <v>246</v>
      </c>
      <c r="B2153" s="45" t="s">
        <v>12</v>
      </c>
      <c r="C2153" s="45" t="s">
        <v>40</v>
      </c>
      <c r="D2153" s="45">
        <v>82</v>
      </c>
      <c r="E2153" s="45">
        <v>6.22078227E-3</v>
      </c>
      <c r="F2153" s="45">
        <v>1.29657835E-3</v>
      </c>
      <c r="G2153" s="45">
        <v>7.3382424000000002E-4</v>
      </c>
      <c r="H2153" s="45">
        <v>4.1903791700000003E-3</v>
      </c>
    </row>
    <row r="2154" spans="1:8" x14ac:dyDescent="0.35">
      <c r="A2154" s="45" t="s">
        <v>246</v>
      </c>
      <c r="B2154" s="45" t="s">
        <v>13</v>
      </c>
      <c r="C2154" s="45" t="s">
        <v>40</v>
      </c>
      <c r="D2154" s="45">
        <v>456</v>
      </c>
      <c r="E2154" s="45">
        <v>5.3919192300000002E-3</v>
      </c>
      <c r="F2154" s="45">
        <v>9.4384519999999997E-4</v>
      </c>
      <c r="G2154" s="45">
        <v>6.9294669000000001E-4</v>
      </c>
      <c r="H2154" s="45">
        <v>3.7551268800000001E-3</v>
      </c>
    </row>
    <row r="2155" spans="1:8" x14ac:dyDescent="0.35">
      <c r="A2155" s="45" t="s">
        <v>246</v>
      </c>
      <c r="B2155" s="45" t="s">
        <v>8</v>
      </c>
      <c r="C2155" s="45" t="s">
        <v>41</v>
      </c>
      <c r="D2155" s="45">
        <v>1207</v>
      </c>
      <c r="E2155" s="45">
        <v>7.0092475100000003E-3</v>
      </c>
      <c r="F2155" s="45">
        <v>8.4308522999999998E-4</v>
      </c>
      <c r="G2155" s="45">
        <v>1.31918529E-3</v>
      </c>
      <c r="H2155" s="45">
        <v>4.8469765E-3</v>
      </c>
    </row>
    <row r="2156" spans="1:8" x14ac:dyDescent="0.35">
      <c r="A2156" s="45" t="s">
        <v>246</v>
      </c>
      <c r="B2156" s="45" t="s">
        <v>10</v>
      </c>
      <c r="C2156" s="45" t="s">
        <v>41</v>
      </c>
      <c r="D2156" s="45">
        <v>470</v>
      </c>
      <c r="E2156" s="45">
        <v>6.2877755500000002E-3</v>
      </c>
      <c r="F2156" s="45">
        <v>7.1271647000000003E-4</v>
      </c>
      <c r="G2156" s="45">
        <v>1.3074761099999999E-3</v>
      </c>
      <c r="H2156" s="45">
        <v>4.2675824799999996E-3</v>
      </c>
    </row>
    <row r="2157" spans="1:8" x14ac:dyDescent="0.35">
      <c r="A2157" s="45" t="s">
        <v>246</v>
      </c>
      <c r="B2157" s="45" t="s">
        <v>11</v>
      </c>
      <c r="C2157" s="45" t="s">
        <v>41</v>
      </c>
      <c r="D2157" s="45">
        <v>289</v>
      </c>
      <c r="E2157" s="45">
        <v>6.4706680900000002E-3</v>
      </c>
      <c r="F2157" s="45">
        <v>7.6949544999999997E-4</v>
      </c>
      <c r="G2157" s="45">
        <v>1.1044627899999999E-3</v>
      </c>
      <c r="H2157" s="45">
        <v>4.5967093500000004E-3</v>
      </c>
    </row>
    <row r="2158" spans="1:8" x14ac:dyDescent="0.35">
      <c r="A2158" s="45" t="s">
        <v>246</v>
      </c>
      <c r="B2158" s="45" t="s">
        <v>12</v>
      </c>
      <c r="C2158" s="45" t="s">
        <v>41</v>
      </c>
      <c r="D2158" s="45">
        <v>200</v>
      </c>
      <c r="E2158" s="45">
        <v>8.6268516099999998E-3</v>
      </c>
      <c r="F2158" s="45">
        <v>1.1864581000000001E-3</v>
      </c>
      <c r="G2158" s="45">
        <v>1.46857614E-3</v>
      </c>
      <c r="H2158" s="45">
        <v>5.9718169200000002E-3</v>
      </c>
    </row>
    <row r="2159" spans="1:8" x14ac:dyDescent="0.35">
      <c r="A2159" s="45" t="s">
        <v>246</v>
      </c>
      <c r="B2159" s="45" t="s">
        <v>13</v>
      </c>
      <c r="C2159" s="45" t="s">
        <v>41</v>
      </c>
      <c r="D2159" s="45">
        <v>248</v>
      </c>
      <c r="E2159" s="45">
        <v>7.69965254E-3</v>
      </c>
      <c r="F2159" s="45">
        <v>8.9899729000000005E-4</v>
      </c>
      <c r="G2159" s="45">
        <v>1.4711205800000001E-3</v>
      </c>
      <c r="H2159" s="45">
        <v>5.3295341799999996E-3</v>
      </c>
    </row>
    <row r="2160" spans="1:8" x14ac:dyDescent="0.35">
      <c r="A2160" s="45" t="s">
        <v>246</v>
      </c>
      <c r="B2160" s="45" t="s">
        <v>8</v>
      </c>
      <c r="C2160" s="45" t="s">
        <v>42</v>
      </c>
      <c r="D2160" s="45">
        <v>960</v>
      </c>
      <c r="E2160" s="45">
        <v>7.9306638199999994E-3</v>
      </c>
      <c r="F2160" s="45">
        <v>1.2148434999999999E-3</v>
      </c>
      <c r="G2160" s="45">
        <v>1.6915989099999999E-3</v>
      </c>
      <c r="H2160" s="45">
        <v>5.02422092E-3</v>
      </c>
    </row>
    <row r="2161" spans="1:8" x14ac:dyDescent="0.35">
      <c r="A2161" s="45" t="s">
        <v>246</v>
      </c>
      <c r="B2161" s="45" t="s">
        <v>10</v>
      </c>
      <c r="C2161" s="45" t="s">
        <v>42</v>
      </c>
      <c r="D2161" s="45">
        <v>334</v>
      </c>
      <c r="E2161" s="45">
        <v>6.6608100800000002E-3</v>
      </c>
      <c r="F2161" s="45">
        <v>1.07746286E-3</v>
      </c>
      <c r="G2161" s="45">
        <v>1.53200519E-3</v>
      </c>
      <c r="H2161" s="45">
        <v>4.0513414999999997E-3</v>
      </c>
    </row>
    <row r="2162" spans="1:8" x14ac:dyDescent="0.35">
      <c r="A2162" s="45" t="s">
        <v>246</v>
      </c>
      <c r="B2162" s="45" t="s">
        <v>11</v>
      </c>
      <c r="C2162" s="45" t="s">
        <v>42</v>
      </c>
      <c r="D2162" s="45">
        <v>249</v>
      </c>
      <c r="E2162" s="45">
        <v>7.6592943599999999E-3</v>
      </c>
      <c r="F2162" s="45">
        <v>1.1193847099999999E-3</v>
      </c>
      <c r="G2162" s="45">
        <v>1.7252805E-3</v>
      </c>
      <c r="H2162" s="45">
        <v>4.8146286599999996E-3</v>
      </c>
    </row>
    <row r="2163" spans="1:8" x14ac:dyDescent="0.35">
      <c r="A2163" s="45" t="s">
        <v>246</v>
      </c>
      <c r="B2163" s="45" t="s">
        <v>12</v>
      </c>
      <c r="C2163" s="45" t="s">
        <v>42</v>
      </c>
      <c r="D2163" s="45">
        <v>161</v>
      </c>
      <c r="E2163" s="45">
        <v>9.3405650400000002E-3</v>
      </c>
      <c r="F2163" s="45">
        <v>1.5303655399999999E-3</v>
      </c>
      <c r="G2163" s="45">
        <v>1.7324445400000001E-3</v>
      </c>
      <c r="H2163" s="45">
        <v>6.07775452E-3</v>
      </c>
    </row>
    <row r="2164" spans="1:8" x14ac:dyDescent="0.35">
      <c r="A2164" s="45" t="s">
        <v>246</v>
      </c>
      <c r="B2164" s="45" t="s">
        <v>13</v>
      </c>
      <c r="C2164" s="45" t="s">
        <v>42</v>
      </c>
      <c r="D2164" s="45">
        <v>216</v>
      </c>
      <c r="E2164" s="45">
        <v>9.1561640300000004E-3</v>
      </c>
      <c r="F2164" s="45">
        <v>1.3021366599999999E-3</v>
      </c>
      <c r="G2164" s="45">
        <v>1.8691055900000001E-3</v>
      </c>
      <c r="H2164" s="45">
        <v>5.9849213200000003E-3</v>
      </c>
    </row>
    <row r="2165" spans="1:8" x14ac:dyDescent="0.35">
      <c r="A2165" s="45" t="s">
        <v>246</v>
      </c>
      <c r="B2165" s="45" t="s">
        <v>8</v>
      </c>
      <c r="C2165" s="45" t="s">
        <v>43</v>
      </c>
      <c r="D2165" s="45">
        <v>912</v>
      </c>
      <c r="E2165" s="45">
        <v>7.0175055499999998E-3</v>
      </c>
      <c r="F2165" s="45">
        <v>1.04702197E-3</v>
      </c>
      <c r="G2165" s="45">
        <v>1.4166055199999999E-3</v>
      </c>
      <c r="H2165" s="45">
        <v>4.5538775799999999E-3</v>
      </c>
    </row>
    <row r="2166" spans="1:8" x14ac:dyDescent="0.35">
      <c r="A2166" s="45" t="s">
        <v>246</v>
      </c>
      <c r="B2166" s="45" t="s">
        <v>10</v>
      </c>
      <c r="C2166" s="45" t="s">
        <v>43</v>
      </c>
      <c r="D2166" s="45">
        <v>333</v>
      </c>
      <c r="E2166" s="45">
        <v>6.3343549300000001E-3</v>
      </c>
      <c r="F2166" s="45">
        <v>9.3631802999999999E-4</v>
      </c>
      <c r="G2166" s="45">
        <v>1.2495131600000001E-3</v>
      </c>
      <c r="H2166" s="45">
        <v>4.1485232800000001E-3</v>
      </c>
    </row>
    <row r="2167" spans="1:8" x14ac:dyDescent="0.35">
      <c r="A2167" s="45" t="s">
        <v>246</v>
      </c>
      <c r="B2167" s="45" t="s">
        <v>11</v>
      </c>
      <c r="C2167" s="45" t="s">
        <v>43</v>
      </c>
      <c r="D2167" s="45">
        <v>179</v>
      </c>
      <c r="E2167" s="45">
        <v>7.0117548900000002E-3</v>
      </c>
      <c r="F2167" s="45">
        <v>1.13897916E-3</v>
      </c>
      <c r="G2167" s="45">
        <v>1.32759135E-3</v>
      </c>
      <c r="H2167" s="45">
        <v>4.5451839100000002E-3</v>
      </c>
    </row>
    <row r="2168" spans="1:8" x14ac:dyDescent="0.35">
      <c r="A2168" s="45" t="s">
        <v>246</v>
      </c>
      <c r="B2168" s="45" t="s">
        <v>12</v>
      </c>
      <c r="C2168" s="45" t="s">
        <v>43</v>
      </c>
      <c r="D2168" s="45">
        <v>137</v>
      </c>
      <c r="E2168" s="45">
        <v>7.32833177E-3</v>
      </c>
      <c r="F2168" s="45">
        <v>1.1447348200000001E-3</v>
      </c>
      <c r="G2168" s="45">
        <v>1.4502228099999999E-3</v>
      </c>
      <c r="H2168" s="45">
        <v>4.7333736599999999E-3</v>
      </c>
    </row>
    <row r="2169" spans="1:8" x14ac:dyDescent="0.35">
      <c r="A2169" s="45" t="s">
        <v>246</v>
      </c>
      <c r="B2169" s="45" t="s">
        <v>13</v>
      </c>
      <c r="C2169" s="45" t="s">
        <v>43</v>
      </c>
      <c r="D2169" s="45">
        <v>263</v>
      </c>
      <c r="E2169" s="45">
        <v>7.7244839900000003E-3</v>
      </c>
      <c r="F2169" s="45">
        <v>1.07370416E-3</v>
      </c>
      <c r="G2169" s="45">
        <v>1.6712432500000001E-3</v>
      </c>
      <c r="H2169" s="45">
        <v>4.9795360900000002E-3</v>
      </c>
    </row>
    <row r="2170" spans="1:8" x14ac:dyDescent="0.35">
      <c r="A2170" s="45" t="s">
        <v>246</v>
      </c>
      <c r="B2170" s="45" t="s">
        <v>8</v>
      </c>
      <c r="C2170" s="45" t="s">
        <v>44</v>
      </c>
      <c r="D2170" s="45">
        <v>435</v>
      </c>
      <c r="E2170" s="45">
        <v>7.8744676099999997E-3</v>
      </c>
      <c r="F2170" s="45">
        <v>7.7689949000000005E-4</v>
      </c>
      <c r="G2170" s="45">
        <v>1.2344878499999999E-3</v>
      </c>
      <c r="H2170" s="45">
        <v>5.8630797899999997E-3</v>
      </c>
    </row>
    <row r="2171" spans="1:8" x14ac:dyDescent="0.35">
      <c r="A2171" s="45" t="s">
        <v>246</v>
      </c>
      <c r="B2171" s="45" t="s">
        <v>10</v>
      </c>
      <c r="C2171" s="45" t="s">
        <v>44</v>
      </c>
      <c r="D2171" s="45">
        <v>147</v>
      </c>
      <c r="E2171" s="45">
        <v>7.01577828E-3</v>
      </c>
      <c r="F2171" s="45">
        <v>7.1530900999999998E-4</v>
      </c>
      <c r="G2171" s="45">
        <v>1.01836082E-3</v>
      </c>
      <c r="H2171" s="45">
        <v>5.2821079799999998E-3</v>
      </c>
    </row>
    <row r="2172" spans="1:8" x14ac:dyDescent="0.35">
      <c r="A2172" s="45" t="s">
        <v>246</v>
      </c>
      <c r="B2172" s="45" t="s">
        <v>11</v>
      </c>
      <c r="C2172" s="45" t="s">
        <v>44</v>
      </c>
      <c r="D2172" s="45">
        <v>111</v>
      </c>
      <c r="E2172" s="45">
        <v>8.1831829499999995E-3</v>
      </c>
      <c r="F2172" s="45">
        <v>8.2811951000000001E-4</v>
      </c>
      <c r="G2172" s="45">
        <v>1.1823279400000001E-3</v>
      </c>
      <c r="H2172" s="45">
        <v>6.1727349799999996E-3</v>
      </c>
    </row>
    <row r="2173" spans="1:8" x14ac:dyDescent="0.35">
      <c r="A2173" s="45" t="s">
        <v>246</v>
      </c>
      <c r="B2173" s="45" t="s">
        <v>12</v>
      </c>
      <c r="C2173" s="45" t="s">
        <v>44</v>
      </c>
      <c r="D2173" s="45">
        <v>39</v>
      </c>
      <c r="E2173" s="45">
        <v>1.0026709139999999E-2</v>
      </c>
      <c r="F2173" s="45">
        <v>8.0157855000000003E-4</v>
      </c>
      <c r="G2173" s="45">
        <v>1.56131267E-3</v>
      </c>
      <c r="H2173" s="45">
        <v>7.6638174199999999E-3</v>
      </c>
    </row>
    <row r="2174" spans="1:8" x14ac:dyDescent="0.35">
      <c r="A2174" s="45" t="s">
        <v>246</v>
      </c>
      <c r="B2174" s="45" t="s">
        <v>13</v>
      </c>
      <c r="C2174" s="45" t="s">
        <v>44</v>
      </c>
      <c r="D2174" s="45">
        <v>138</v>
      </c>
      <c r="E2174" s="45">
        <v>7.9326017399999997E-3</v>
      </c>
      <c r="F2174" s="45">
        <v>7.9433349999999999E-4</v>
      </c>
      <c r="G2174" s="45">
        <v>1.4143012899999999E-3</v>
      </c>
      <c r="H2174" s="45">
        <v>5.7239664700000003E-3</v>
      </c>
    </row>
    <row r="2175" spans="1:8" x14ac:dyDescent="0.35">
      <c r="A2175" s="45" t="s">
        <v>246</v>
      </c>
      <c r="B2175" s="45" t="s">
        <v>8</v>
      </c>
      <c r="C2175" s="45" t="s">
        <v>45</v>
      </c>
      <c r="D2175" s="45">
        <v>1358</v>
      </c>
      <c r="E2175" s="45">
        <v>6.8154248199999998E-3</v>
      </c>
      <c r="F2175" s="45">
        <v>1.23635462E-3</v>
      </c>
      <c r="G2175" s="45">
        <v>1.4048690400000001E-3</v>
      </c>
      <c r="H2175" s="45">
        <v>4.1742006600000003E-3</v>
      </c>
    </row>
    <row r="2176" spans="1:8" x14ac:dyDescent="0.35">
      <c r="A2176" s="45" t="s">
        <v>246</v>
      </c>
      <c r="B2176" s="45" t="s">
        <v>10</v>
      </c>
      <c r="C2176" s="45" t="s">
        <v>45</v>
      </c>
      <c r="D2176" s="45">
        <v>601</v>
      </c>
      <c r="E2176" s="45">
        <v>6.0190189899999996E-3</v>
      </c>
      <c r="F2176" s="45">
        <v>1.0964555E-3</v>
      </c>
      <c r="G2176" s="45">
        <v>1.2964501299999999E-3</v>
      </c>
      <c r="H2176" s="45">
        <v>3.6261128799999999E-3</v>
      </c>
    </row>
    <row r="2177" spans="1:8" x14ac:dyDescent="0.35">
      <c r="A2177" s="45" t="s">
        <v>246</v>
      </c>
      <c r="B2177" s="45" t="s">
        <v>11</v>
      </c>
      <c r="C2177" s="45" t="s">
        <v>45</v>
      </c>
      <c r="D2177" s="45">
        <v>319</v>
      </c>
      <c r="E2177" s="45">
        <v>6.5650395300000004E-3</v>
      </c>
      <c r="F2177" s="45">
        <v>1.23555937E-3</v>
      </c>
      <c r="G2177" s="45">
        <v>1.1422773900000001E-3</v>
      </c>
      <c r="H2177" s="45">
        <v>4.18720225E-3</v>
      </c>
    </row>
    <row r="2178" spans="1:8" x14ac:dyDescent="0.35">
      <c r="A2178" s="45" t="s">
        <v>246</v>
      </c>
      <c r="B2178" s="45" t="s">
        <v>12</v>
      </c>
      <c r="C2178" s="45" t="s">
        <v>45</v>
      </c>
      <c r="D2178" s="45">
        <v>114</v>
      </c>
      <c r="E2178" s="45">
        <v>9.0839219500000006E-3</v>
      </c>
      <c r="F2178" s="45">
        <v>1.54534171E-3</v>
      </c>
      <c r="G2178" s="45">
        <v>1.74595896E-3</v>
      </c>
      <c r="H2178" s="45">
        <v>5.7926207800000004E-3</v>
      </c>
    </row>
    <row r="2179" spans="1:8" x14ac:dyDescent="0.35">
      <c r="A2179" s="45" t="s">
        <v>246</v>
      </c>
      <c r="B2179" s="45" t="s">
        <v>13</v>
      </c>
      <c r="C2179" s="45" t="s">
        <v>45</v>
      </c>
      <c r="D2179" s="45">
        <v>324</v>
      </c>
      <c r="E2179" s="45">
        <v>7.7410548699999998E-3</v>
      </c>
      <c r="F2179" s="45">
        <v>1.3879241400000001E-3</v>
      </c>
      <c r="G2179" s="45">
        <v>1.74450563E-3</v>
      </c>
      <c r="H2179" s="45">
        <v>4.6086245699999999E-3</v>
      </c>
    </row>
    <row r="2180" spans="1:8" x14ac:dyDescent="0.35">
      <c r="A2180" s="45" t="s">
        <v>246</v>
      </c>
      <c r="B2180" s="45" t="s">
        <v>8</v>
      </c>
      <c r="C2180" s="45" t="s">
        <v>46</v>
      </c>
      <c r="D2180" s="45">
        <v>674</v>
      </c>
      <c r="E2180" s="45">
        <v>7.0621254E-3</v>
      </c>
      <c r="F2180" s="45">
        <v>7.8317304000000002E-4</v>
      </c>
      <c r="G2180" s="45">
        <v>1.45065709E-3</v>
      </c>
      <c r="H2180" s="45">
        <v>4.8282947699999999E-3</v>
      </c>
    </row>
    <row r="2181" spans="1:8" x14ac:dyDescent="0.35">
      <c r="A2181" s="45" t="s">
        <v>246</v>
      </c>
      <c r="B2181" s="45" t="s">
        <v>10</v>
      </c>
      <c r="C2181" s="45" t="s">
        <v>46</v>
      </c>
      <c r="D2181" s="45">
        <v>286</v>
      </c>
      <c r="E2181" s="45">
        <v>6.3333654800000003E-3</v>
      </c>
      <c r="F2181" s="45">
        <v>6.1820099000000001E-4</v>
      </c>
      <c r="G2181" s="45">
        <v>1.2678869500000001E-3</v>
      </c>
      <c r="H2181" s="45">
        <v>4.4472770100000003E-3</v>
      </c>
    </row>
    <row r="2182" spans="1:8" x14ac:dyDescent="0.35">
      <c r="A2182" s="45" t="s">
        <v>246</v>
      </c>
      <c r="B2182" s="45" t="s">
        <v>11</v>
      </c>
      <c r="C2182" s="45" t="s">
        <v>46</v>
      </c>
      <c r="D2182" s="45">
        <v>144</v>
      </c>
      <c r="E2182" s="45">
        <v>7.0567288000000002E-3</v>
      </c>
      <c r="F2182" s="45">
        <v>8.4852405000000004E-4</v>
      </c>
      <c r="G2182" s="45">
        <v>1.3025653300000001E-3</v>
      </c>
      <c r="H2182" s="45">
        <v>4.9056389300000001E-3</v>
      </c>
    </row>
    <row r="2183" spans="1:8" x14ac:dyDescent="0.35">
      <c r="A2183" s="45" t="s">
        <v>246</v>
      </c>
      <c r="B2183" s="45" t="s">
        <v>12</v>
      </c>
      <c r="C2183" s="45" t="s">
        <v>46</v>
      </c>
      <c r="D2183" s="45">
        <v>75</v>
      </c>
      <c r="E2183" s="45">
        <v>8.0385799800000001E-3</v>
      </c>
      <c r="F2183" s="45">
        <v>1.0606478999999999E-3</v>
      </c>
      <c r="G2183" s="45">
        <v>1.4850306299999999E-3</v>
      </c>
      <c r="H2183" s="45">
        <v>5.4929010099999996E-3</v>
      </c>
    </row>
    <row r="2184" spans="1:8" x14ac:dyDescent="0.35">
      <c r="A2184" s="45" t="s">
        <v>246</v>
      </c>
      <c r="B2184" s="45" t="s">
        <v>13</v>
      </c>
      <c r="C2184" s="45" t="s">
        <v>46</v>
      </c>
      <c r="D2184" s="45">
        <v>169</v>
      </c>
      <c r="E2184" s="45">
        <v>7.8666718800000004E-3</v>
      </c>
      <c r="F2184" s="45">
        <v>8.8353308000000005E-4</v>
      </c>
      <c r="G2184" s="45">
        <v>1.8708905699999999E-3</v>
      </c>
      <c r="H2184" s="45">
        <v>5.11224773E-3</v>
      </c>
    </row>
    <row r="2185" spans="1:8" x14ac:dyDescent="0.35">
      <c r="A2185" s="45" t="s">
        <v>246</v>
      </c>
      <c r="B2185" s="45" t="s">
        <v>8</v>
      </c>
      <c r="C2185" s="45" t="s">
        <v>47</v>
      </c>
      <c r="D2185" s="45">
        <v>522</v>
      </c>
      <c r="E2185" s="45">
        <v>7.1638859900000004E-3</v>
      </c>
      <c r="F2185" s="45">
        <v>2.3274508E-4</v>
      </c>
      <c r="G2185" s="45">
        <v>1.7292152099999999E-3</v>
      </c>
      <c r="H2185" s="45">
        <v>5.1906837400000003E-3</v>
      </c>
    </row>
    <row r="2186" spans="1:8" x14ac:dyDescent="0.35">
      <c r="A2186" s="45" t="s">
        <v>246</v>
      </c>
      <c r="B2186" s="45" t="s">
        <v>10</v>
      </c>
      <c r="C2186" s="45" t="s">
        <v>47</v>
      </c>
      <c r="D2186" s="45">
        <v>216</v>
      </c>
      <c r="E2186" s="45">
        <v>6.5192041500000001E-3</v>
      </c>
      <c r="F2186" s="45">
        <v>2.3683963E-4</v>
      </c>
      <c r="G2186" s="45">
        <v>1.5259021199999999E-3</v>
      </c>
      <c r="H2186" s="45">
        <v>4.7452093900000004E-3</v>
      </c>
    </row>
    <row r="2187" spans="1:8" x14ac:dyDescent="0.35">
      <c r="A2187" s="45" t="s">
        <v>246</v>
      </c>
      <c r="B2187" s="45" t="s">
        <v>11</v>
      </c>
      <c r="C2187" s="45" t="s">
        <v>47</v>
      </c>
      <c r="D2187" s="45">
        <v>137</v>
      </c>
      <c r="E2187" s="45">
        <v>6.9852491500000001E-3</v>
      </c>
      <c r="F2187" s="45">
        <v>1.8856425000000001E-4</v>
      </c>
      <c r="G2187" s="45">
        <v>1.9257736E-3</v>
      </c>
      <c r="H2187" s="45">
        <v>4.8596746600000004E-3</v>
      </c>
    </row>
    <row r="2188" spans="1:8" x14ac:dyDescent="0.35">
      <c r="A2188" s="45" t="s">
        <v>246</v>
      </c>
      <c r="B2188" s="45" t="s">
        <v>12</v>
      </c>
      <c r="C2188" s="45" t="s">
        <v>47</v>
      </c>
      <c r="D2188" s="45">
        <v>31</v>
      </c>
      <c r="E2188" s="45">
        <v>1.07000445E-2</v>
      </c>
      <c r="F2188" s="45">
        <v>6.7913653000000005E-4</v>
      </c>
      <c r="G2188" s="45">
        <v>2.5003731300000001E-3</v>
      </c>
      <c r="H2188" s="45">
        <v>7.5104537799999998E-3</v>
      </c>
    </row>
    <row r="2189" spans="1:8" x14ac:dyDescent="0.35">
      <c r="A2189" s="45" t="s">
        <v>246</v>
      </c>
      <c r="B2189" s="45" t="s">
        <v>13</v>
      </c>
      <c r="C2189" s="45" t="s">
        <v>47</v>
      </c>
      <c r="D2189" s="45">
        <v>138</v>
      </c>
      <c r="E2189" s="45">
        <v>7.5559411199999996E-3</v>
      </c>
      <c r="F2189" s="45">
        <v>1.6992056000000001E-4</v>
      </c>
      <c r="G2189" s="45">
        <v>1.67907922E-3</v>
      </c>
      <c r="H2189" s="45">
        <v>5.6954506300000004E-3</v>
      </c>
    </row>
    <row r="2190" spans="1:8" x14ac:dyDescent="0.35">
      <c r="A2190" s="45" t="s">
        <v>246</v>
      </c>
      <c r="B2190" s="45" t="s">
        <v>8</v>
      </c>
      <c r="C2190" s="45" t="s">
        <v>48</v>
      </c>
      <c r="D2190" s="45">
        <v>1806</v>
      </c>
      <c r="E2190" s="45">
        <v>6.0761066700000003E-3</v>
      </c>
      <c r="F2190" s="45">
        <v>1.0175761999999999E-3</v>
      </c>
      <c r="G2190" s="45">
        <v>8.7398333999999999E-4</v>
      </c>
      <c r="H2190" s="45">
        <v>4.18454664E-3</v>
      </c>
    </row>
    <row r="2191" spans="1:8" x14ac:dyDescent="0.35">
      <c r="A2191" s="45" t="s">
        <v>246</v>
      </c>
      <c r="B2191" s="45" t="s">
        <v>10</v>
      </c>
      <c r="C2191" s="45" t="s">
        <v>48</v>
      </c>
      <c r="D2191" s="45">
        <v>605</v>
      </c>
      <c r="E2191" s="45">
        <v>5.4231708599999998E-3</v>
      </c>
      <c r="F2191" s="45">
        <v>9.3202837000000004E-4</v>
      </c>
      <c r="G2191" s="45">
        <v>7.4485359999999995E-4</v>
      </c>
      <c r="H2191" s="45">
        <v>3.7462884100000001E-3</v>
      </c>
    </row>
    <row r="2192" spans="1:8" x14ac:dyDescent="0.35">
      <c r="A2192" s="45" t="s">
        <v>246</v>
      </c>
      <c r="B2192" s="45" t="s">
        <v>11</v>
      </c>
      <c r="C2192" s="45" t="s">
        <v>48</v>
      </c>
      <c r="D2192" s="45">
        <v>354</v>
      </c>
      <c r="E2192" s="45">
        <v>5.84758819E-3</v>
      </c>
      <c r="F2192" s="45">
        <v>1.1620498600000001E-3</v>
      </c>
      <c r="G2192" s="45">
        <v>7.7569159000000004E-4</v>
      </c>
      <c r="H2192" s="45">
        <v>3.9098462199999998E-3</v>
      </c>
    </row>
    <row r="2193" spans="1:8" x14ac:dyDescent="0.35">
      <c r="A2193" s="45" t="s">
        <v>246</v>
      </c>
      <c r="B2193" s="45" t="s">
        <v>12</v>
      </c>
      <c r="C2193" s="45" t="s">
        <v>48</v>
      </c>
      <c r="D2193" s="45">
        <v>161</v>
      </c>
      <c r="E2193" s="45">
        <v>7.6452867399999999E-3</v>
      </c>
      <c r="F2193" s="45">
        <v>1.1690531400000001E-3</v>
      </c>
      <c r="G2193" s="45">
        <v>1.10428146E-3</v>
      </c>
      <c r="H2193" s="45">
        <v>5.3719516899999997E-3</v>
      </c>
    </row>
    <row r="2194" spans="1:8" x14ac:dyDescent="0.35">
      <c r="A2194" s="45" t="s">
        <v>246</v>
      </c>
      <c r="B2194" s="45" t="s">
        <v>13</v>
      </c>
      <c r="C2194" s="45" t="s">
        <v>48</v>
      </c>
      <c r="D2194" s="45">
        <v>686</v>
      </c>
      <c r="E2194" s="45">
        <v>6.40159313E-3</v>
      </c>
      <c r="F2194" s="45">
        <v>9.829187200000001E-4</v>
      </c>
      <c r="G2194" s="45">
        <v>9.8453840999999996E-4</v>
      </c>
      <c r="H2194" s="45">
        <v>4.4341355200000002E-3</v>
      </c>
    </row>
    <row r="2195" spans="1:8" x14ac:dyDescent="0.35">
      <c r="A2195" s="45" t="s">
        <v>246</v>
      </c>
      <c r="B2195" s="45" t="s">
        <v>8</v>
      </c>
      <c r="C2195" s="45" t="s">
        <v>49</v>
      </c>
      <c r="D2195" s="45">
        <v>1316</v>
      </c>
      <c r="E2195" s="45">
        <v>7.4251640400000004E-3</v>
      </c>
      <c r="F2195" s="45">
        <v>1.02043557E-3</v>
      </c>
      <c r="G2195" s="45">
        <v>1.1898163399999999E-3</v>
      </c>
      <c r="H2195" s="45">
        <v>5.21491167E-3</v>
      </c>
    </row>
    <row r="2196" spans="1:8" x14ac:dyDescent="0.35">
      <c r="A2196" s="45" t="s">
        <v>246</v>
      </c>
      <c r="B2196" s="45" t="s">
        <v>10</v>
      </c>
      <c r="C2196" s="45" t="s">
        <v>49</v>
      </c>
      <c r="D2196" s="45">
        <v>594</v>
      </c>
      <c r="E2196" s="45">
        <v>6.8526309899999997E-3</v>
      </c>
      <c r="F2196" s="45">
        <v>8.9995221000000001E-4</v>
      </c>
      <c r="G2196" s="45">
        <v>1.0532210199999999E-3</v>
      </c>
      <c r="H2196" s="45">
        <v>4.8994573E-3</v>
      </c>
    </row>
    <row r="2197" spans="1:8" x14ac:dyDescent="0.35">
      <c r="A2197" s="45" t="s">
        <v>246</v>
      </c>
      <c r="B2197" s="45" t="s">
        <v>11</v>
      </c>
      <c r="C2197" s="45" t="s">
        <v>49</v>
      </c>
      <c r="D2197" s="45">
        <v>317</v>
      </c>
      <c r="E2197" s="45">
        <v>7.8318872500000008E-3</v>
      </c>
      <c r="F2197" s="45">
        <v>1.07952863E-3</v>
      </c>
      <c r="G2197" s="45">
        <v>1.2542715999999999E-3</v>
      </c>
      <c r="H2197" s="45">
        <v>5.4980865599999996E-3</v>
      </c>
    </row>
    <row r="2198" spans="1:8" x14ac:dyDescent="0.35">
      <c r="A2198" s="45" t="s">
        <v>246</v>
      </c>
      <c r="B2198" s="45" t="s">
        <v>12</v>
      </c>
      <c r="C2198" s="45" t="s">
        <v>49</v>
      </c>
      <c r="D2198" s="45">
        <v>69</v>
      </c>
      <c r="E2198" s="45">
        <v>7.9431694000000001E-3</v>
      </c>
      <c r="F2198" s="45">
        <v>1.1092657499999999E-3</v>
      </c>
      <c r="G2198" s="45">
        <v>1.49959719E-3</v>
      </c>
      <c r="H2198" s="45">
        <v>5.3343060300000003E-3</v>
      </c>
    </row>
    <row r="2199" spans="1:8" x14ac:dyDescent="0.35">
      <c r="A2199" s="45" t="s">
        <v>246</v>
      </c>
      <c r="B2199" s="45" t="s">
        <v>13</v>
      </c>
      <c r="C2199" s="45" t="s">
        <v>49</v>
      </c>
      <c r="D2199" s="45">
        <v>336</v>
      </c>
      <c r="E2199" s="45">
        <v>7.9472206000000007E-3</v>
      </c>
      <c r="F2199" s="45">
        <v>1.15943952E-3</v>
      </c>
      <c r="G2199" s="45">
        <v>1.30687117E-3</v>
      </c>
      <c r="H2199" s="45">
        <v>5.4809094100000001E-3</v>
      </c>
    </row>
    <row r="2200" spans="1:8" x14ac:dyDescent="0.35">
      <c r="A2200" s="45" t="s">
        <v>246</v>
      </c>
      <c r="B2200" s="45" t="s">
        <v>8</v>
      </c>
      <c r="C2200" s="45" t="s">
        <v>50</v>
      </c>
      <c r="D2200" s="45">
        <v>737</v>
      </c>
      <c r="E2200" s="45">
        <v>7.69897332E-3</v>
      </c>
      <c r="F2200" s="45">
        <v>8.1860245000000002E-4</v>
      </c>
      <c r="G2200" s="45">
        <v>2.1040470700000001E-3</v>
      </c>
      <c r="H2200" s="45">
        <v>4.7763233200000003E-3</v>
      </c>
    </row>
    <row r="2201" spans="1:8" x14ac:dyDescent="0.35">
      <c r="A2201" s="45" t="s">
        <v>246</v>
      </c>
      <c r="B2201" s="45" t="s">
        <v>10</v>
      </c>
      <c r="C2201" s="45" t="s">
        <v>50</v>
      </c>
      <c r="D2201" s="45">
        <v>272</v>
      </c>
      <c r="E2201" s="45">
        <v>6.7368767899999996E-3</v>
      </c>
      <c r="F2201" s="45">
        <v>6.8087021000000001E-4</v>
      </c>
      <c r="G2201" s="45">
        <v>1.93312543E-3</v>
      </c>
      <c r="H2201" s="45">
        <v>4.1228806799999997E-3</v>
      </c>
    </row>
    <row r="2202" spans="1:8" x14ac:dyDescent="0.35">
      <c r="A2202" s="45" t="s">
        <v>246</v>
      </c>
      <c r="B2202" s="45" t="s">
        <v>11</v>
      </c>
      <c r="C2202" s="45" t="s">
        <v>50</v>
      </c>
      <c r="D2202" s="45">
        <v>204</v>
      </c>
      <c r="E2202" s="45">
        <v>7.6352008100000002E-3</v>
      </c>
      <c r="F2202" s="45">
        <v>8.3656699000000001E-4</v>
      </c>
      <c r="G2202" s="45">
        <v>2.1801808599999999E-3</v>
      </c>
      <c r="H2202" s="45">
        <v>4.6184524600000002E-3</v>
      </c>
    </row>
    <row r="2203" spans="1:8" x14ac:dyDescent="0.35">
      <c r="A2203" s="45" t="s">
        <v>246</v>
      </c>
      <c r="B2203" s="45" t="s">
        <v>12</v>
      </c>
      <c r="C2203" s="45" t="s">
        <v>50</v>
      </c>
      <c r="D2203" s="45">
        <v>63</v>
      </c>
      <c r="E2203" s="45">
        <v>9.6219133500000005E-3</v>
      </c>
      <c r="F2203" s="45">
        <v>1.0999042200000001E-3</v>
      </c>
      <c r="G2203" s="45">
        <v>1.6798939600000001E-3</v>
      </c>
      <c r="H2203" s="45">
        <v>6.8421147300000004E-3</v>
      </c>
    </row>
    <row r="2204" spans="1:8" x14ac:dyDescent="0.35">
      <c r="A2204" s="45" t="s">
        <v>246</v>
      </c>
      <c r="B2204" s="45" t="s">
        <v>13</v>
      </c>
      <c r="C2204" s="45" t="s">
        <v>50</v>
      </c>
      <c r="D2204" s="45">
        <v>198</v>
      </c>
      <c r="E2204" s="45">
        <v>8.4745017199999995E-3</v>
      </c>
      <c r="F2204" s="45">
        <v>8.9979633E-4</v>
      </c>
      <c r="G2204" s="45">
        <v>2.3953654499999999E-3</v>
      </c>
      <c r="H2204" s="45">
        <v>5.1793394699999997E-3</v>
      </c>
    </row>
    <row r="2205" spans="1:8" x14ac:dyDescent="0.35">
      <c r="A2205" s="45" t="s">
        <v>246</v>
      </c>
      <c r="B2205" s="45" t="s">
        <v>8</v>
      </c>
      <c r="C2205" s="45" t="s">
        <v>51</v>
      </c>
      <c r="D2205" s="45">
        <v>1147</v>
      </c>
      <c r="E2205" s="45">
        <v>6.5996841200000001E-3</v>
      </c>
      <c r="F2205" s="45">
        <v>9.7889195000000007E-4</v>
      </c>
      <c r="G2205" s="45">
        <v>8.5089097000000001E-4</v>
      </c>
      <c r="H2205" s="45">
        <v>4.7699007100000003E-3</v>
      </c>
    </row>
    <row r="2206" spans="1:8" x14ac:dyDescent="0.35">
      <c r="A2206" s="45" t="s">
        <v>246</v>
      </c>
      <c r="B2206" s="45" t="s">
        <v>10</v>
      </c>
      <c r="C2206" s="45" t="s">
        <v>51</v>
      </c>
      <c r="D2206" s="45">
        <v>475</v>
      </c>
      <c r="E2206" s="45">
        <v>5.9839666099999996E-3</v>
      </c>
      <c r="F2206" s="45">
        <v>8.0994129000000004E-4</v>
      </c>
      <c r="G2206" s="45">
        <v>8.2200267999999995E-4</v>
      </c>
      <c r="H2206" s="45">
        <v>4.3520221799999998E-3</v>
      </c>
    </row>
    <row r="2207" spans="1:8" x14ac:dyDescent="0.35">
      <c r="A2207" s="45" t="s">
        <v>246</v>
      </c>
      <c r="B2207" s="45" t="s">
        <v>11</v>
      </c>
      <c r="C2207" s="45" t="s">
        <v>51</v>
      </c>
      <c r="D2207" s="45">
        <v>274</v>
      </c>
      <c r="E2207" s="45">
        <v>6.2627988000000002E-3</v>
      </c>
      <c r="F2207" s="45">
        <v>1.0137450200000001E-3</v>
      </c>
      <c r="G2207" s="45">
        <v>8.4418904999999998E-4</v>
      </c>
      <c r="H2207" s="45">
        <v>4.4048642500000004E-3</v>
      </c>
    </row>
    <row r="2208" spans="1:8" x14ac:dyDescent="0.35">
      <c r="A2208" s="45" t="s">
        <v>246</v>
      </c>
      <c r="B2208" s="45" t="s">
        <v>12</v>
      </c>
      <c r="C2208" s="45" t="s">
        <v>51</v>
      </c>
      <c r="D2208" s="45">
        <v>89</v>
      </c>
      <c r="E2208" s="45">
        <v>7.8701100399999994E-3</v>
      </c>
      <c r="F2208" s="45">
        <v>1.40280354E-3</v>
      </c>
      <c r="G2208" s="45">
        <v>8.9068328000000004E-4</v>
      </c>
      <c r="H2208" s="45">
        <v>5.5766226999999996E-3</v>
      </c>
    </row>
    <row r="2209" spans="1:8" x14ac:dyDescent="0.35">
      <c r="A2209" s="45" t="s">
        <v>246</v>
      </c>
      <c r="B2209" s="45" t="s">
        <v>13</v>
      </c>
      <c r="C2209" s="45" t="s">
        <v>51</v>
      </c>
      <c r="D2209" s="45">
        <v>309</v>
      </c>
      <c r="E2209" s="45">
        <v>7.47898665E-3</v>
      </c>
      <c r="F2209" s="45">
        <v>1.0856029399999999E-3</v>
      </c>
      <c r="G2209" s="45">
        <v>8.8978012000000002E-4</v>
      </c>
      <c r="H2209" s="45">
        <v>5.5036030799999998E-3</v>
      </c>
    </row>
    <row r="2210" spans="1:8" x14ac:dyDescent="0.35">
      <c r="A2210" s="45" t="s">
        <v>246</v>
      </c>
      <c r="B2210" s="45" t="s">
        <v>8</v>
      </c>
      <c r="C2210" s="45" t="s">
        <v>52</v>
      </c>
      <c r="D2210" s="45">
        <v>1690</v>
      </c>
      <c r="E2210" s="45">
        <v>4.5847644499999998E-3</v>
      </c>
      <c r="F2210" s="45">
        <v>7.5523891000000003E-4</v>
      </c>
      <c r="G2210" s="45">
        <v>4.8269342999999998E-4</v>
      </c>
      <c r="H2210" s="45">
        <v>3.3468316099999999E-3</v>
      </c>
    </row>
    <row r="2211" spans="1:8" x14ac:dyDescent="0.35">
      <c r="A2211" s="45" t="s">
        <v>246</v>
      </c>
      <c r="B2211" s="45" t="s">
        <v>10</v>
      </c>
      <c r="C2211" s="45" t="s">
        <v>52</v>
      </c>
      <c r="D2211" s="45">
        <v>619</v>
      </c>
      <c r="E2211" s="45">
        <v>4.1208749899999996E-3</v>
      </c>
      <c r="F2211" s="45">
        <v>6.6875313000000004E-4</v>
      </c>
      <c r="G2211" s="45">
        <v>4.2807221000000002E-4</v>
      </c>
      <c r="H2211" s="45">
        <v>3.0240491599999998E-3</v>
      </c>
    </row>
    <row r="2212" spans="1:8" x14ac:dyDescent="0.35">
      <c r="A2212" s="45" t="s">
        <v>246</v>
      </c>
      <c r="B2212" s="45" t="s">
        <v>11</v>
      </c>
      <c r="C2212" s="45" t="s">
        <v>52</v>
      </c>
      <c r="D2212" s="45">
        <v>329</v>
      </c>
      <c r="E2212" s="45">
        <v>4.79901896E-3</v>
      </c>
      <c r="F2212" s="45">
        <v>8.6210997000000004E-4</v>
      </c>
      <c r="G2212" s="45">
        <v>4.7629577000000002E-4</v>
      </c>
      <c r="H2212" s="45">
        <v>3.4606127300000002E-3</v>
      </c>
    </row>
    <row r="2213" spans="1:8" x14ac:dyDescent="0.35">
      <c r="A2213" s="45" t="s">
        <v>246</v>
      </c>
      <c r="B2213" s="45" t="s">
        <v>12</v>
      </c>
      <c r="C2213" s="45" t="s">
        <v>52</v>
      </c>
      <c r="D2213" s="45">
        <v>104</v>
      </c>
      <c r="E2213" s="45">
        <v>6.3069798000000002E-3</v>
      </c>
      <c r="F2213" s="45">
        <v>1.1679796800000001E-3</v>
      </c>
      <c r="G2213" s="45">
        <v>4.5394830999999998E-4</v>
      </c>
      <c r="H2213" s="45">
        <v>4.68505142E-3</v>
      </c>
    </row>
    <row r="2214" spans="1:8" x14ac:dyDescent="0.35">
      <c r="A2214" s="45" t="s">
        <v>246</v>
      </c>
      <c r="B2214" s="45" t="s">
        <v>13</v>
      </c>
      <c r="C2214" s="45" t="s">
        <v>52</v>
      </c>
      <c r="D2214" s="45">
        <v>638</v>
      </c>
      <c r="E2214" s="45">
        <v>4.6436162499999996E-3</v>
      </c>
      <c r="F2214" s="45">
        <v>7.1675785000000001E-4</v>
      </c>
      <c r="G2214" s="45">
        <v>5.4367284000000004E-4</v>
      </c>
      <c r="H2214" s="45">
        <v>3.3831850600000001E-3</v>
      </c>
    </row>
    <row r="2215" spans="1:8" x14ac:dyDescent="0.35">
      <c r="A2215" s="45" t="s">
        <v>246</v>
      </c>
      <c r="B2215" s="45" t="s">
        <v>8</v>
      </c>
      <c r="C2215" s="45" t="s">
        <v>53</v>
      </c>
      <c r="D2215" s="45">
        <v>541</v>
      </c>
      <c r="E2215" s="45">
        <v>6.7305056800000002E-3</v>
      </c>
      <c r="F2215" s="45">
        <v>6.5664125999999995E-4</v>
      </c>
      <c r="G2215" s="45">
        <v>1.3390409699999999E-3</v>
      </c>
      <c r="H2215" s="45">
        <v>4.7348229700000001E-3</v>
      </c>
    </row>
    <row r="2216" spans="1:8" x14ac:dyDescent="0.35">
      <c r="A2216" s="45" t="s">
        <v>246</v>
      </c>
      <c r="B2216" s="45" t="s">
        <v>10</v>
      </c>
      <c r="C2216" s="45" t="s">
        <v>53</v>
      </c>
      <c r="D2216" s="45">
        <v>153</v>
      </c>
      <c r="E2216" s="45">
        <v>6.1553646899999998E-3</v>
      </c>
      <c r="F2216" s="45">
        <v>5.4564548000000002E-4</v>
      </c>
      <c r="G2216" s="45">
        <v>1.2203459099999999E-3</v>
      </c>
      <c r="H2216" s="45">
        <v>4.38937283E-3</v>
      </c>
    </row>
    <row r="2217" spans="1:8" x14ac:dyDescent="0.35">
      <c r="A2217" s="45" t="s">
        <v>246</v>
      </c>
      <c r="B2217" s="45" t="s">
        <v>11</v>
      </c>
      <c r="C2217" s="45" t="s">
        <v>53</v>
      </c>
      <c r="D2217" s="45">
        <v>114</v>
      </c>
      <c r="E2217" s="45">
        <v>6.0305999499999999E-3</v>
      </c>
      <c r="F2217" s="45">
        <v>6.3007608000000004E-4</v>
      </c>
      <c r="G2217" s="45">
        <v>1.3064487799999999E-3</v>
      </c>
      <c r="H2217" s="45">
        <v>4.0940746399999997E-3</v>
      </c>
    </row>
    <row r="2218" spans="1:8" x14ac:dyDescent="0.35">
      <c r="A2218" s="45" t="s">
        <v>246</v>
      </c>
      <c r="B2218" s="45" t="s">
        <v>12</v>
      </c>
      <c r="C2218" s="45" t="s">
        <v>53</v>
      </c>
      <c r="D2218" s="45">
        <v>84</v>
      </c>
      <c r="E2218" s="45">
        <v>6.7825449400000003E-3</v>
      </c>
      <c r="F2218" s="45">
        <v>7.5920388999999998E-4</v>
      </c>
      <c r="G2218" s="45">
        <v>1.5335645400000001E-3</v>
      </c>
      <c r="H2218" s="45">
        <v>4.4897759700000001E-3</v>
      </c>
    </row>
    <row r="2219" spans="1:8" x14ac:dyDescent="0.35">
      <c r="A2219" s="45" t="s">
        <v>246</v>
      </c>
      <c r="B2219" s="45" t="s">
        <v>13</v>
      </c>
      <c r="C2219" s="45" t="s">
        <v>53</v>
      </c>
      <c r="D2219" s="45">
        <v>190</v>
      </c>
      <c r="E2219" s="45">
        <v>7.5905821299999997E-3</v>
      </c>
      <c r="F2219" s="45">
        <v>7.1661770000000004E-4</v>
      </c>
      <c r="G2219" s="45">
        <v>1.36817714E-3</v>
      </c>
      <c r="H2219" s="45">
        <v>5.5057868099999997E-3</v>
      </c>
    </row>
    <row r="2220" spans="1:8" x14ac:dyDescent="0.35">
      <c r="A2220" s="45" t="s">
        <v>246</v>
      </c>
      <c r="B2220" s="45" t="s">
        <v>8</v>
      </c>
      <c r="C2220" s="45" t="s">
        <v>54</v>
      </c>
      <c r="D2220" s="45">
        <v>3600</v>
      </c>
      <c r="E2220" s="45">
        <v>4.6001283599999996E-3</v>
      </c>
      <c r="F2220" s="45">
        <v>8.9476569999999997E-4</v>
      </c>
      <c r="G2220" s="45">
        <v>6.5790228E-4</v>
      </c>
      <c r="H2220" s="45">
        <v>3.0474598900000001E-3</v>
      </c>
    </row>
    <row r="2221" spans="1:8" x14ac:dyDescent="0.35">
      <c r="A2221" s="45" t="s">
        <v>246</v>
      </c>
      <c r="B2221" s="45" t="s">
        <v>10</v>
      </c>
      <c r="C2221" s="45" t="s">
        <v>54</v>
      </c>
      <c r="D2221" s="45">
        <v>1823</v>
      </c>
      <c r="E2221" s="45">
        <v>4.3682127700000002E-3</v>
      </c>
      <c r="F2221" s="45">
        <v>8.4166286999999996E-4</v>
      </c>
      <c r="G2221" s="45">
        <v>6.0171827999999997E-4</v>
      </c>
      <c r="H2221" s="45">
        <v>2.92483114E-3</v>
      </c>
    </row>
    <row r="2222" spans="1:8" x14ac:dyDescent="0.35">
      <c r="A2222" s="45" t="s">
        <v>246</v>
      </c>
      <c r="B2222" s="45" t="s">
        <v>11</v>
      </c>
      <c r="C2222" s="45" t="s">
        <v>54</v>
      </c>
      <c r="D2222" s="45">
        <v>744</v>
      </c>
      <c r="E2222" s="45">
        <v>4.6995405299999999E-3</v>
      </c>
      <c r="F2222" s="45">
        <v>1.0494913700000001E-3</v>
      </c>
      <c r="G2222" s="45">
        <v>6.3036677E-4</v>
      </c>
      <c r="H2222" s="45">
        <v>3.0196818900000001E-3</v>
      </c>
    </row>
    <row r="2223" spans="1:8" x14ac:dyDescent="0.35">
      <c r="A2223" s="45" t="s">
        <v>246</v>
      </c>
      <c r="B2223" s="45" t="s">
        <v>12</v>
      </c>
      <c r="C2223" s="45" t="s">
        <v>54</v>
      </c>
      <c r="D2223" s="45">
        <v>112</v>
      </c>
      <c r="E2223" s="45">
        <v>5.9513472899999998E-3</v>
      </c>
      <c r="F2223" s="45">
        <v>1.08661927E-3</v>
      </c>
      <c r="G2223" s="45">
        <v>7.9613069999999995E-4</v>
      </c>
      <c r="H2223" s="45">
        <v>4.06859682E-3</v>
      </c>
    </row>
    <row r="2224" spans="1:8" x14ac:dyDescent="0.35">
      <c r="A2224" s="45" t="s">
        <v>246</v>
      </c>
      <c r="B2224" s="45" t="s">
        <v>13</v>
      </c>
      <c r="C2224" s="45" t="s">
        <v>54</v>
      </c>
      <c r="D2224" s="45">
        <v>921</v>
      </c>
      <c r="E2224" s="45">
        <v>4.8145506599999999E-3</v>
      </c>
      <c r="F2224" s="45">
        <v>8.5155503000000003E-4</v>
      </c>
      <c r="G2224" s="45">
        <v>7.7454534000000002E-4</v>
      </c>
      <c r="H2224" s="45">
        <v>3.1884498100000001E-3</v>
      </c>
    </row>
    <row r="2225" spans="1:8" x14ac:dyDescent="0.35">
      <c r="A2225" s="45" t="s">
        <v>246</v>
      </c>
      <c r="B2225" s="45" t="s">
        <v>8</v>
      </c>
      <c r="C2225" s="45" t="s">
        <v>55</v>
      </c>
      <c r="D2225" s="45">
        <v>265</v>
      </c>
      <c r="E2225" s="45">
        <v>6.8972307199999996E-3</v>
      </c>
      <c r="F2225" s="45">
        <v>1.0653823400000001E-3</v>
      </c>
      <c r="G2225" s="45">
        <v>1.61028103E-3</v>
      </c>
      <c r="H2225" s="45">
        <v>4.2215668600000004E-3</v>
      </c>
    </row>
    <row r="2226" spans="1:8" x14ac:dyDescent="0.35">
      <c r="A2226" s="45" t="s">
        <v>246</v>
      </c>
      <c r="B2226" s="45" t="s">
        <v>10</v>
      </c>
      <c r="C2226" s="45" t="s">
        <v>55</v>
      </c>
      <c r="D2226" s="45">
        <v>139</v>
      </c>
      <c r="E2226" s="45">
        <v>6.53152453E-3</v>
      </c>
      <c r="F2226" s="45">
        <v>1.09404117E-3</v>
      </c>
      <c r="G2226" s="45">
        <v>1.5211994600000001E-3</v>
      </c>
      <c r="H2226" s="45">
        <v>3.9162834099999997E-3</v>
      </c>
    </row>
    <row r="2227" spans="1:8" x14ac:dyDescent="0.35">
      <c r="A2227" s="45" t="s">
        <v>246</v>
      </c>
      <c r="B2227" s="45" t="s">
        <v>11</v>
      </c>
      <c r="C2227" s="45" t="s">
        <v>55</v>
      </c>
      <c r="D2227" s="45">
        <v>51</v>
      </c>
      <c r="E2227" s="45">
        <v>6.1841863999999996E-3</v>
      </c>
      <c r="F2227" s="45">
        <v>9.2274849000000003E-4</v>
      </c>
      <c r="G2227" s="45">
        <v>1.4451704000000001E-3</v>
      </c>
      <c r="H2227" s="45">
        <v>3.8162670400000002E-3</v>
      </c>
    </row>
    <row r="2228" spans="1:8" x14ac:dyDescent="0.35">
      <c r="A2228" s="45" t="s">
        <v>246</v>
      </c>
      <c r="B2228" s="45" t="s">
        <v>12</v>
      </c>
      <c r="C2228" s="45" t="s">
        <v>55</v>
      </c>
      <c r="D2228" s="45">
        <v>13</v>
      </c>
      <c r="E2228" s="45">
        <v>7.7092233899999996E-3</v>
      </c>
      <c r="F2228" s="45">
        <v>1.20993573E-3</v>
      </c>
      <c r="G2228" s="45">
        <v>2.1696935299999999E-3</v>
      </c>
      <c r="H2228" s="45">
        <v>4.3295937400000001E-3</v>
      </c>
    </row>
    <row r="2229" spans="1:8" x14ac:dyDescent="0.35">
      <c r="A2229" s="45" t="s">
        <v>246</v>
      </c>
      <c r="B2229" s="45" t="s">
        <v>13</v>
      </c>
      <c r="C2229" s="45" t="s">
        <v>55</v>
      </c>
      <c r="D2229" s="45">
        <v>62</v>
      </c>
      <c r="E2229" s="45">
        <v>8.1334003300000002E-3</v>
      </c>
      <c r="F2229" s="45">
        <v>1.08814935E-3</v>
      </c>
      <c r="G2229" s="45">
        <v>1.82851679E-3</v>
      </c>
      <c r="H2229" s="45">
        <v>5.2167336600000003E-3</v>
      </c>
    </row>
    <row r="2230" spans="1:8" x14ac:dyDescent="0.35">
      <c r="A2230" s="45" t="s">
        <v>246</v>
      </c>
      <c r="B2230" s="45" t="s">
        <v>8</v>
      </c>
      <c r="C2230" s="45" t="s">
        <v>56</v>
      </c>
      <c r="D2230" s="45">
        <v>3037</v>
      </c>
      <c r="E2230" s="45">
        <v>5.8470832600000001E-3</v>
      </c>
      <c r="F2230" s="45">
        <v>9.8419239999999997E-4</v>
      </c>
      <c r="G2230" s="45">
        <v>1.02615938E-3</v>
      </c>
      <c r="H2230" s="45">
        <v>3.8367309999999999E-3</v>
      </c>
    </row>
    <row r="2231" spans="1:8" x14ac:dyDescent="0.35">
      <c r="A2231" s="45" t="s">
        <v>246</v>
      </c>
      <c r="B2231" s="45" t="s">
        <v>10</v>
      </c>
      <c r="C2231" s="45" t="s">
        <v>56</v>
      </c>
      <c r="D2231" s="45">
        <v>1146</v>
      </c>
      <c r="E2231" s="45">
        <v>5.2530538599999997E-3</v>
      </c>
      <c r="F2231" s="45">
        <v>9.2597618000000005E-4</v>
      </c>
      <c r="G2231" s="45">
        <v>8.6104623000000003E-4</v>
      </c>
      <c r="H2231" s="45">
        <v>3.4660309700000002E-3</v>
      </c>
    </row>
    <row r="2232" spans="1:8" x14ac:dyDescent="0.35">
      <c r="A2232" s="45" t="s">
        <v>246</v>
      </c>
      <c r="B2232" s="45" t="s">
        <v>11</v>
      </c>
      <c r="C2232" s="45" t="s">
        <v>56</v>
      </c>
      <c r="D2232" s="45">
        <v>649</v>
      </c>
      <c r="E2232" s="45">
        <v>5.8158917399999998E-3</v>
      </c>
      <c r="F2232" s="45">
        <v>1.01348917E-3</v>
      </c>
      <c r="G2232" s="45">
        <v>1.02634726E-3</v>
      </c>
      <c r="H2232" s="45">
        <v>3.7760547999999999E-3</v>
      </c>
    </row>
    <row r="2233" spans="1:8" x14ac:dyDescent="0.35">
      <c r="A2233" s="45" t="s">
        <v>246</v>
      </c>
      <c r="B2233" s="45" t="s">
        <v>12</v>
      </c>
      <c r="C2233" s="45" t="s">
        <v>56</v>
      </c>
      <c r="D2233" s="45">
        <v>212</v>
      </c>
      <c r="E2233" s="45">
        <v>7.7192520300000001E-3</v>
      </c>
      <c r="F2233" s="45">
        <v>1.3134934100000001E-3</v>
      </c>
      <c r="G2233" s="45">
        <v>1.24475867E-3</v>
      </c>
      <c r="H2233" s="45">
        <v>5.1609994900000001E-3</v>
      </c>
    </row>
    <row r="2234" spans="1:8" x14ac:dyDescent="0.35">
      <c r="A2234" s="45" t="s">
        <v>246</v>
      </c>
      <c r="B2234" s="45" t="s">
        <v>13</v>
      </c>
      <c r="C2234" s="45" t="s">
        <v>56</v>
      </c>
      <c r="D2234" s="45">
        <v>1030</v>
      </c>
      <c r="E2234" s="45">
        <v>6.1423271499999998E-3</v>
      </c>
      <c r="F2234" s="45">
        <v>9.6272673999999998E-4</v>
      </c>
      <c r="G2234" s="45">
        <v>1.1647561499999999E-3</v>
      </c>
      <c r="H2234" s="45">
        <v>4.0148437800000001E-3</v>
      </c>
    </row>
    <row r="2235" spans="1:8" x14ac:dyDescent="0.35">
      <c r="A2235" s="45" t="s">
        <v>247</v>
      </c>
      <c r="B2235" s="45" t="s">
        <v>8</v>
      </c>
      <c r="C2235" s="45" t="s">
        <v>9</v>
      </c>
      <c r="D2235" s="45">
        <v>58803</v>
      </c>
      <c r="E2235" s="45">
        <v>5.9609949099999997E-3</v>
      </c>
      <c r="F2235" s="45">
        <v>9.2642995999999995E-4</v>
      </c>
      <c r="G2235" s="45">
        <v>1.1182818999999999E-3</v>
      </c>
      <c r="H2235" s="45">
        <v>3.9161796299999998E-3</v>
      </c>
    </row>
    <row r="2236" spans="1:8" x14ac:dyDescent="0.35">
      <c r="A2236" s="45" t="s">
        <v>247</v>
      </c>
      <c r="B2236" s="45" t="s">
        <v>10</v>
      </c>
      <c r="C2236" s="45" t="s">
        <v>9</v>
      </c>
      <c r="D2236" s="45">
        <v>26680</v>
      </c>
      <c r="E2236" s="45">
        <v>5.2950835500000003E-3</v>
      </c>
      <c r="F2236" s="45">
        <v>8.3700573000000005E-4</v>
      </c>
      <c r="G2236" s="45">
        <v>9.6642669999999996E-4</v>
      </c>
      <c r="H2236" s="45">
        <v>3.49155693E-3</v>
      </c>
    </row>
    <row r="2237" spans="1:8" x14ac:dyDescent="0.35">
      <c r="A2237" s="45" t="s">
        <v>247</v>
      </c>
      <c r="B2237" s="45" t="s">
        <v>11</v>
      </c>
      <c r="C2237" s="45" t="s">
        <v>9</v>
      </c>
      <c r="D2237" s="45">
        <v>12483</v>
      </c>
      <c r="E2237" s="45">
        <v>5.9244996699999997E-3</v>
      </c>
      <c r="F2237" s="45">
        <v>9.5588401999999997E-4</v>
      </c>
      <c r="G2237" s="45">
        <v>1.08513573E-3</v>
      </c>
      <c r="H2237" s="45">
        <v>3.8833264600000002E-3</v>
      </c>
    </row>
    <row r="2238" spans="1:8" x14ac:dyDescent="0.35">
      <c r="A2238" s="45" t="s">
        <v>247</v>
      </c>
      <c r="B2238" s="45" t="s">
        <v>12</v>
      </c>
      <c r="C2238" s="45" t="s">
        <v>9</v>
      </c>
      <c r="D2238" s="45">
        <v>5419</v>
      </c>
      <c r="E2238" s="45">
        <v>7.7008171E-3</v>
      </c>
      <c r="F2238" s="45">
        <v>1.22822708E-3</v>
      </c>
      <c r="G2238" s="45">
        <v>1.4726837500000001E-3</v>
      </c>
      <c r="H2238" s="45">
        <v>4.99986306E-3</v>
      </c>
    </row>
    <row r="2239" spans="1:8" x14ac:dyDescent="0.35">
      <c r="A2239" s="45" t="s">
        <v>247</v>
      </c>
      <c r="B2239" s="45" t="s">
        <v>13</v>
      </c>
      <c r="C2239" s="45" t="s">
        <v>9</v>
      </c>
      <c r="D2239" s="45">
        <v>14221</v>
      </c>
      <c r="E2239" s="45">
        <v>6.5793753900000003E-3</v>
      </c>
      <c r="F2239" s="45">
        <v>9.5334258999999995E-4</v>
      </c>
      <c r="G2239" s="45">
        <v>1.2972254999999999E-3</v>
      </c>
      <c r="H2239" s="45">
        <v>4.3287075299999998E-3</v>
      </c>
    </row>
    <row r="2240" spans="1:8" x14ac:dyDescent="0.35">
      <c r="A2240" s="45" t="s">
        <v>247</v>
      </c>
      <c r="B2240" s="45" t="s">
        <v>8</v>
      </c>
      <c r="C2240" s="45" t="s">
        <v>14</v>
      </c>
      <c r="D2240" s="45">
        <v>1173</v>
      </c>
      <c r="E2240" s="45">
        <v>6.2251643400000004E-3</v>
      </c>
      <c r="F2240" s="45">
        <v>1.2399945500000001E-3</v>
      </c>
      <c r="G2240" s="45">
        <v>1.1460304399999999E-3</v>
      </c>
      <c r="H2240" s="45">
        <v>3.8391388800000001E-3</v>
      </c>
    </row>
    <row r="2241" spans="1:8" x14ac:dyDescent="0.35">
      <c r="A2241" s="45" t="s">
        <v>247</v>
      </c>
      <c r="B2241" s="45" t="s">
        <v>10</v>
      </c>
      <c r="C2241" s="45" t="s">
        <v>14</v>
      </c>
      <c r="D2241" s="45">
        <v>502</v>
      </c>
      <c r="E2241" s="45">
        <v>5.7694220600000004E-3</v>
      </c>
      <c r="F2241" s="45">
        <v>1.08420462E-3</v>
      </c>
      <c r="G2241" s="45">
        <v>1.02142333E-3</v>
      </c>
      <c r="H2241" s="45">
        <v>3.6637936700000002E-3</v>
      </c>
    </row>
    <row r="2242" spans="1:8" x14ac:dyDescent="0.35">
      <c r="A2242" s="45" t="s">
        <v>247</v>
      </c>
      <c r="B2242" s="45" t="s">
        <v>11</v>
      </c>
      <c r="C2242" s="45" t="s">
        <v>14</v>
      </c>
      <c r="D2242" s="45">
        <v>250</v>
      </c>
      <c r="E2242" s="45">
        <v>5.8296293699999996E-3</v>
      </c>
      <c r="F2242" s="45">
        <v>1.2761108399999999E-3</v>
      </c>
      <c r="G2242" s="45">
        <v>9.6805532999999998E-4</v>
      </c>
      <c r="H2242" s="45">
        <v>3.5854627399999998E-3</v>
      </c>
    </row>
    <row r="2243" spans="1:8" x14ac:dyDescent="0.35">
      <c r="A2243" s="45" t="s">
        <v>247</v>
      </c>
      <c r="B2243" s="45" t="s">
        <v>12</v>
      </c>
      <c r="C2243" s="45" t="s">
        <v>14</v>
      </c>
      <c r="D2243" s="45">
        <v>128</v>
      </c>
      <c r="E2243" s="45">
        <v>7.6859083099999996E-3</v>
      </c>
      <c r="F2243" s="45">
        <v>1.8929938E-3</v>
      </c>
      <c r="G2243" s="45">
        <v>1.60346112E-3</v>
      </c>
      <c r="H2243" s="45">
        <v>4.1894529099999996E-3</v>
      </c>
    </row>
    <row r="2244" spans="1:8" x14ac:dyDescent="0.35">
      <c r="A2244" s="45" t="s">
        <v>247</v>
      </c>
      <c r="B2244" s="45" t="s">
        <v>13</v>
      </c>
      <c r="C2244" s="45" t="s">
        <v>14</v>
      </c>
      <c r="D2244" s="45">
        <v>293</v>
      </c>
      <c r="E2244" s="45">
        <v>6.7053388699999999E-3</v>
      </c>
      <c r="F2244" s="45">
        <v>1.1908258400000001E-3</v>
      </c>
      <c r="G2244" s="45">
        <v>1.3115438100000001E-3</v>
      </c>
      <c r="H2244" s="45">
        <v>4.2029687000000003E-3</v>
      </c>
    </row>
    <row r="2245" spans="1:8" x14ac:dyDescent="0.35">
      <c r="A2245" s="45" t="s">
        <v>247</v>
      </c>
      <c r="B2245" s="45" t="s">
        <v>8</v>
      </c>
      <c r="C2245" s="45" t="s">
        <v>15</v>
      </c>
      <c r="D2245" s="45">
        <v>655</v>
      </c>
      <c r="E2245" s="45">
        <v>6.53873314E-3</v>
      </c>
      <c r="F2245" s="45">
        <v>9.7886602000000003E-4</v>
      </c>
      <c r="G2245" s="45">
        <v>1.7364819499999999E-3</v>
      </c>
      <c r="H2245" s="45">
        <v>3.8233846999999998E-3</v>
      </c>
    </row>
    <row r="2246" spans="1:8" x14ac:dyDescent="0.35">
      <c r="A2246" s="45" t="s">
        <v>247</v>
      </c>
      <c r="B2246" s="45" t="s">
        <v>10</v>
      </c>
      <c r="C2246" s="45" t="s">
        <v>15</v>
      </c>
      <c r="D2246" s="45">
        <v>295</v>
      </c>
      <c r="E2246" s="45">
        <v>6.0763886500000003E-3</v>
      </c>
      <c r="F2246" s="45">
        <v>9.2561181000000003E-4</v>
      </c>
      <c r="G2246" s="45">
        <v>1.5730929900000001E-3</v>
      </c>
      <c r="H2246" s="45">
        <v>3.5776833900000001E-3</v>
      </c>
    </row>
    <row r="2247" spans="1:8" x14ac:dyDescent="0.35">
      <c r="A2247" s="45" t="s">
        <v>247</v>
      </c>
      <c r="B2247" s="45" t="s">
        <v>11</v>
      </c>
      <c r="C2247" s="45" t="s">
        <v>15</v>
      </c>
      <c r="D2247" s="45">
        <v>144</v>
      </c>
      <c r="E2247" s="45">
        <v>6.0306549900000003E-3</v>
      </c>
      <c r="F2247" s="45">
        <v>9.990674000000001E-4</v>
      </c>
      <c r="G2247" s="45">
        <v>1.5934443200000001E-3</v>
      </c>
      <c r="H2247" s="45">
        <v>3.4381427599999999E-3</v>
      </c>
    </row>
    <row r="2248" spans="1:8" x14ac:dyDescent="0.35">
      <c r="A2248" s="45" t="s">
        <v>247</v>
      </c>
      <c r="B2248" s="45" t="s">
        <v>12</v>
      </c>
      <c r="C2248" s="45" t="s">
        <v>15</v>
      </c>
      <c r="D2248" s="45">
        <v>74</v>
      </c>
      <c r="E2248" s="45">
        <v>8.1040412400000001E-3</v>
      </c>
      <c r="F2248" s="45">
        <v>1.32851574E-3</v>
      </c>
      <c r="G2248" s="45">
        <v>2.5020330500000001E-3</v>
      </c>
      <c r="H2248" s="45">
        <v>4.2734919800000003E-3</v>
      </c>
    </row>
    <row r="2249" spans="1:8" x14ac:dyDescent="0.35">
      <c r="A2249" s="45" t="s">
        <v>247</v>
      </c>
      <c r="B2249" s="45" t="s">
        <v>13</v>
      </c>
      <c r="C2249" s="45" t="s">
        <v>15</v>
      </c>
      <c r="D2249" s="45">
        <v>142</v>
      </c>
      <c r="E2249" s="45">
        <v>7.1987477899999996E-3</v>
      </c>
      <c r="F2249" s="45">
        <v>8.8680203999999996E-4</v>
      </c>
      <c r="G2249" s="45">
        <v>1.8220198399999999E-3</v>
      </c>
      <c r="H2249" s="45">
        <v>4.4899254600000004E-3</v>
      </c>
    </row>
    <row r="2250" spans="1:8" x14ac:dyDescent="0.35">
      <c r="A2250" s="45" t="s">
        <v>247</v>
      </c>
      <c r="B2250" s="45" t="s">
        <v>8</v>
      </c>
      <c r="C2250" s="45" t="s">
        <v>16</v>
      </c>
      <c r="D2250" s="45">
        <v>751</v>
      </c>
      <c r="E2250" s="45">
        <v>5.3088163900000002E-3</v>
      </c>
      <c r="F2250" s="45">
        <v>8.0093801000000002E-4</v>
      </c>
      <c r="G2250" s="45">
        <v>5.3781662E-4</v>
      </c>
      <c r="H2250" s="45">
        <v>3.9700612800000002E-3</v>
      </c>
    </row>
    <row r="2251" spans="1:8" x14ac:dyDescent="0.35">
      <c r="A2251" s="45" t="s">
        <v>247</v>
      </c>
      <c r="B2251" s="45" t="s">
        <v>10</v>
      </c>
      <c r="C2251" s="45" t="s">
        <v>16</v>
      </c>
      <c r="D2251" s="45">
        <v>342</v>
      </c>
      <c r="E2251" s="45">
        <v>4.8406700999999996E-3</v>
      </c>
      <c r="F2251" s="45">
        <v>6.7163447000000002E-4</v>
      </c>
      <c r="G2251" s="45">
        <v>4.4208201000000001E-4</v>
      </c>
      <c r="H2251" s="45">
        <v>3.7269531199999998E-3</v>
      </c>
    </row>
    <row r="2252" spans="1:8" x14ac:dyDescent="0.35">
      <c r="A2252" s="45" t="s">
        <v>247</v>
      </c>
      <c r="B2252" s="45" t="s">
        <v>11</v>
      </c>
      <c r="C2252" s="45" t="s">
        <v>16</v>
      </c>
      <c r="D2252" s="45">
        <v>167</v>
      </c>
      <c r="E2252" s="45">
        <v>5.2302337399999996E-3</v>
      </c>
      <c r="F2252" s="45">
        <v>9.7485560000000005E-4</v>
      </c>
      <c r="G2252" s="45">
        <v>5.0419967999999998E-4</v>
      </c>
      <c r="H2252" s="45">
        <v>3.7511779600000001E-3</v>
      </c>
    </row>
    <row r="2253" spans="1:8" x14ac:dyDescent="0.35">
      <c r="A2253" s="45" t="s">
        <v>247</v>
      </c>
      <c r="B2253" s="45" t="s">
        <v>12</v>
      </c>
      <c r="C2253" s="45" t="s">
        <v>16</v>
      </c>
      <c r="D2253" s="45">
        <v>25</v>
      </c>
      <c r="E2253" s="45">
        <v>7.0388886300000002E-3</v>
      </c>
      <c r="F2253" s="45">
        <v>9.2268494000000004E-4</v>
      </c>
      <c r="G2253" s="45">
        <v>6.2129605000000004E-4</v>
      </c>
      <c r="H2253" s="45">
        <v>5.4949071299999997E-3</v>
      </c>
    </row>
    <row r="2254" spans="1:8" x14ac:dyDescent="0.35">
      <c r="A2254" s="45" t="s">
        <v>247</v>
      </c>
      <c r="B2254" s="45" t="s">
        <v>13</v>
      </c>
      <c r="C2254" s="45" t="s">
        <v>16</v>
      </c>
      <c r="D2254" s="45">
        <v>217</v>
      </c>
      <c r="E2254" s="45">
        <v>5.90779119E-3</v>
      </c>
      <c r="F2254" s="45">
        <v>8.5685459000000002E-4</v>
      </c>
      <c r="G2254" s="45">
        <v>7.0495156000000003E-4</v>
      </c>
      <c r="H2254" s="45">
        <v>4.3459845800000001E-3</v>
      </c>
    </row>
    <row r="2255" spans="1:8" x14ac:dyDescent="0.35">
      <c r="A2255" s="45" t="s">
        <v>247</v>
      </c>
      <c r="B2255" s="45" t="s">
        <v>8</v>
      </c>
      <c r="C2255" s="45" t="s">
        <v>17</v>
      </c>
      <c r="D2255" s="45">
        <v>773</v>
      </c>
      <c r="E2255" s="45">
        <v>6.4973974600000001E-3</v>
      </c>
      <c r="F2255" s="45">
        <v>8.1162233999999996E-4</v>
      </c>
      <c r="G2255" s="45">
        <v>1.0492127700000001E-3</v>
      </c>
      <c r="H2255" s="45">
        <v>4.63656186E-3</v>
      </c>
    </row>
    <row r="2256" spans="1:8" x14ac:dyDescent="0.35">
      <c r="A2256" s="45" t="s">
        <v>247</v>
      </c>
      <c r="B2256" s="45" t="s">
        <v>10</v>
      </c>
      <c r="C2256" s="45" t="s">
        <v>17</v>
      </c>
      <c r="D2256" s="45">
        <v>287</v>
      </c>
      <c r="E2256" s="45">
        <v>6.0155743500000004E-3</v>
      </c>
      <c r="F2256" s="45">
        <v>6.5028527000000002E-4</v>
      </c>
      <c r="G2256" s="45">
        <v>9.4725907000000004E-4</v>
      </c>
      <c r="H2256" s="45">
        <v>4.4180294900000002E-3</v>
      </c>
    </row>
    <row r="2257" spans="1:8" x14ac:dyDescent="0.35">
      <c r="A2257" s="45" t="s">
        <v>247</v>
      </c>
      <c r="B2257" s="45" t="s">
        <v>11</v>
      </c>
      <c r="C2257" s="45" t="s">
        <v>17</v>
      </c>
      <c r="D2257" s="45">
        <v>155</v>
      </c>
      <c r="E2257" s="45">
        <v>5.9369770700000001E-3</v>
      </c>
      <c r="F2257" s="45">
        <v>7.5724286999999998E-4</v>
      </c>
      <c r="G2257" s="45">
        <v>1.00380798E-3</v>
      </c>
      <c r="H2257" s="45">
        <v>4.1759256900000003E-3</v>
      </c>
    </row>
    <row r="2258" spans="1:8" x14ac:dyDescent="0.35">
      <c r="A2258" s="45" t="s">
        <v>247</v>
      </c>
      <c r="B2258" s="45" t="s">
        <v>12</v>
      </c>
      <c r="C2258" s="45" t="s">
        <v>17</v>
      </c>
      <c r="D2258" s="45">
        <v>118</v>
      </c>
      <c r="E2258" s="45">
        <v>8.2263219399999997E-3</v>
      </c>
      <c r="F2258" s="45">
        <v>1.11424962E-3</v>
      </c>
      <c r="G2258" s="45">
        <v>1.27344218E-3</v>
      </c>
      <c r="H2258" s="45">
        <v>5.8386297100000003E-3</v>
      </c>
    </row>
    <row r="2259" spans="1:8" x14ac:dyDescent="0.35">
      <c r="A2259" s="45" t="s">
        <v>247</v>
      </c>
      <c r="B2259" s="45" t="s">
        <v>13</v>
      </c>
      <c r="C2259" s="45" t="s">
        <v>17</v>
      </c>
      <c r="D2259" s="45">
        <v>213</v>
      </c>
      <c r="E2259" s="45">
        <v>6.5966242600000004E-3</v>
      </c>
      <c r="F2259" s="45">
        <v>9.0093002000000001E-4</v>
      </c>
      <c r="G2259" s="45">
        <v>1.09540708E-3</v>
      </c>
      <c r="H2259" s="45">
        <v>4.6002866900000002E-3</v>
      </c>
    </row>
    <row r="2260" spans="1:8" x14ac:dyDescent="0.35">
      <c r="A2260" s="45" t="s">
        <v>247</v>
      </c>
      <c r="B2260" s="45" t="s">
        <v>8</v>
      </c>
      <c r="C2260" s="45" t="s">
        <v>18</v>
      </c>
      <c r="D2260" s="45">
        <v>788</v>
      </c>
      <c r="E2260" s="45">
        <v>7.3261830199999999E-3</v>
      </c>
      <c r="F2260" s="45">
        <v>7.2044179000000004E-4</v>
      </c>
      <c r="G2260" s="45">
        <v>1.65888184E-3</v>
      </c>
      <c r="H2260" s="45">
        <v>4.9468589E-3</v>
      </c>
    </row>
    <row r="2261" spans="1:8" x14ac:dyDescent="0.35">
      <c r="A2261" s="45" t="s">
        <v>247</v>
      </c>
      <c r="B2261" s="45" t="s">
        <v>10</v>
      </c>
      <c r="C2261" s="45" t="s">
        <v>18</v>
      </c>
      <c r="D2261" s="45">
        <v>271</v>
      </c>
      <c r="E2261" s="45">
        <v>6.4190410500000001E-3</v>
      </c>
      <c r="F2261" s="45">
        <v>6.3384045999999999E-4</v>
      </c>
      <c r="G2261" s="45">
        <v>1.4288213599999999E-3</v>
      </c>
      <c r="H2261" s="45">
        <v>4.3563787399999998E-3</v>
      </c>
    </row>
    <row r="2262" spans="1:8" x14ac:dyDescent="0.35">
      <c r="A2262" s="45" t="s">
        <v>247</v>
      </c>
      <c r="B2262" s="45" t="s">
        <v>11</v>
      </c>
      <c r="C2262" s="45" t="s">
        <v>18</v>
      </c>
      <c r="D2262" s="45">
        <v>237</v>
      </c>
      <c r="E2262" s="45">
        <v>7.1556100099999997E-3</v>
      </c>
      <c r="F2262" s="45">
        <v>6.7451920999999997E-4</v>
      </c>
      <c r="G2262" s="45">
        <v>1.57368315E-3</v>
      </c>
      <c r="H2262" s="45">
        <v>4.9074071800000001E-3</v>
      </c>
    </row>
    <row r="2263" spans="1:8" x14ac:dyDescent="0.35">
      <c r="A2263" s="45" t="s">
        <v>247</v>
      </c>
      <c r="B2263" s="45" t="s">
        <v>12</v>
      </c>
      <c r="C2263" s="45" t="s">
        <v>18</v>
      </c>
      <c r="D2263" s="45">
        <v>68</v>
      </c>
      <c r="E2263" s="45">
        <v>9.5506533599999995E-3</v>
      </c>
      <c r="F2263" s="45">
        <v>9.3205307999999997E-4</v>
      </c>
      <c r="G2263" s="45">
        <v>2.5898690400000001E-3</v>
      </c>
      <c r="H2263" s="45">
        <v>6.0287306800000003E-3</v>
      </c>
    </row>
    <row r="2264" spans="1:8" x14ac:dyDescent="0.35">
      <c r="A2264" s="45" t="s">
        <v>247</v>
      </c>
      <c r="B2264" s="45" t="s">
        <v>13</v>
      </c>
      <c r="C2264" s="45" t="s">
        <v>18</v>
      </c>
      <c r="D2264" s="45">
        <v>212</v>
      </c>
      <c r="E2264" s="45">
        <v>7.9629627300000002E-3</v>
      </c>
      <c r="F2264" s="45">
        <v>8.146071E-4</v>
      </c>
      <c r="G2264" s="45">
        <v>1.7495957600000001E-3</v>
      </c>
      <c r="H2264" s="45">
        <v>5.3987593599999998E-3</v>
      </c>
    </row>
    <row r="2265" spans="1:8" x14ac:dyDescent="0.35">
      <c r="A2265" s="45" t="s">
        <v>247</v>
      </c>
      <c r="B2265" s="45" t="s">
        <v>8</v>
      </c>
      <c r="C2265" s="45" t="s">
        <v>19</v>
      </c>
      <c r="D2265" s="45">
        <v>877</v>
      </c>
      <c r="E2265" s="45">
        <v>6.6116994800000002E-3</v>
      </c>
      <c r="F2265" s="45">
        <v>1.0107054499999999E-3</v>
      </c>
      <c r="G2265" s="45">
        <v>1.1997442500000001E-3</v>
      </c>
      <c r="H2265" s="45">
        <v>4.4012492800000001E-3</v>
      </c>
    </row>
    <row r="2266" spans="1:8" x14ac:dyDescent="0.35">
      <c r="A2266" s="45" t="s">
        <v>247</v>
      </c>
      <c r="B2266" s="45" t="s">
        <v>10</v>
      </c>
      <c r="C2266" s="45" t="s">
        <v>19</v>
      </c>
      <c r="D2266" s="45">
        <v>377</v>
      </c>
      <c r="E2266" s="45">
        <v>6.0808095100000001E-3</v>
      </c>
      <c r="F2266" s="45">
        <v>7.9643114999999995E-4</v>
      </c>
      <c r="G2266" s="45">
        <v>1.1885067199999999E-3</v>
      </c>
      <c r="H2266" s="45">
        <v>4.0958711500000003E-3</v>
      </c>
    </row>
    <row r="2267" spans="1:8" x14ac:dyDescent="0.35">
      <c r="A2267" s="45" t="s">
        <v>247</v>
      </c>
      <c r="B2267" s="45" t="s">
        <v>11</v>
      </c>
      <c r="C2267" s="45" t="s">
        <v>19</v>
      </c>
      <c r="D2267" s="45">
        <v>189</v>
      </c>
      <c r="E2267" s="45">
        <v>6.6086123700000001E-3</v>
      </c>
      <c r="F2267" s="45">
        <v>1.03566506E-3</v>
      </c>
      <c r="G2267" s="45">
        <v>1.1555699799999999E-3</v>
      </c>
      <c r="H2267" s="45">
        <v>4.41737681E-3</v>
      </c>
    </row>
    <row r="2268" spans="1:8" x14ac:dyDescent="0.35">
      <c r="A2268" s="45" t="s">
        <v>247</v>
      </c>
      <c r="B2268" s="45" t="s">
        <v>12</v>
      </c>
      <c r="C2268" s="45" t="s">
        <v>19</v>
      </c>
      <c r="D2268" s="45">
        <v>93</v>
      </c>
      <c r="E2268" s="45">
        <v>8.3527476500000006E-3</v>
      </c>
      <c r="F2268" s="45">
        <v>1.5163278999999999E-3</v>
      </c>
      <c r="G2268" s="45">
        <v>1.5068695400000001E-3</v>
      </c>
      <c r="H2268" s="45">
        <v>5.32954973E-3</v>
      </c>
    </row>
    <row r="2269" spans="1:8" x14ac:dyDescent="0.35">
      <c r="A2269" s="45" t="s">
        <v>247</v>
      </c>
      <c r="B2269" s="45" t="s">
        <v>13</v>
      </c>
      <c r="C2269" s="45" t="s">
        <v>19</v>
      </c>
      <c r="D2269" s="45">
        <v>218</v>
      </c>
      <c r="E2269" s="45">
        <v>6.78973388E-3</v>
      </c>
      <c r="F2269" s="45">
        <v>1.1439218000000001E-3</v>
      </c>
      <c r="G2269" s="45">
        <v>1.12645449E-3</v>
      </c>
      <c r="H2269" s="45">
        <v>4.5193571400000002E-3</v>
      </c>
    </row>
    <row r="2270" spans="1:8" x14ac:dyDescent="0.35">
      <c r="A2270" s="45" t="s">
        <v>247</v>
      </c>
      <c r="B2270" s="45" t="s">
        <v>8</v>
      </c>
      <c r="C2270" s="45" t="s">
        <v>20</v>
      </c>
      <c r="D2270" s="45">
        <v>631</v>
      </c>
      <c r="E2270" s="45">
        <v>4.5107337399999999E-3</v>
      </c>
      <c r="F2270" s="45">
        <v>7.7753540000000002E-4</v>
      </c>
      <c r="G2270" s="45">
        <v>5.9592700999999996E-4</v>
      </c>
      <c r="H2270" s="45">
        <v>3.1372708499999998E-3</v>
      </c>
    </row>
    <row r="2271" spans="1:8" x14ac:dyDescent="0.35">
      <c r="A2271" s="45" t="s">
        <v>247</v>
      </c>
      <c r="B2271" s="45" t="s">
        <v>10</v>
      </c>
      <c r="C2271" s="45" t="s">
        <v>20</v>
      </c>
      <c r="D2271" s="45">
        <v>225</v>
      </c>
      <c r="E2271" s="45">
        <v>4.1390944200000003E-3</v>
      </c>
      <c r="F2271" s="45">
        <v>7.4660468999999995E-4</v>
      </c>
      <c r="G2271" s="45">
        <v>4.8662529E-4</v>
      </c>
      <c r="H2271" s="45">
        <v>2.9058639599999999E-3</v>
      </c>
    </row>
    <row r="2272" spans="1:8" x14ac:dyDescent="0.35">
      <c r="A2272" s="45" t="s">
        <v>247</v>
      </c>
      <c r="B2272" s="45" t="s">
        <v>11</v>
      </c>
      <c r="C2272" s="45" t="s">
        <v>20</v>
      </c>
      <c r="D2272" s="45">
        <v>172</v>
      </c>
      <c r="E2272" s="45">
        <v>4.5220308699999998E-3</v>
      </c>
      <c r="F2272" s="45">
        <v>8.2768062000000003E-4</v>
      </c>
      <c r="G2272" s="45">
        <v>5.8933547000000004E-4</v>
      </c>
      <c r="H2272" s="45">
        <v>3.1050143300000001E-3</v>
      </c>
    </row>
    <row r="2273" spans="1:8" x14ac:dyDescent="0.35">
      <c r="A2273" s="45" t="s">
        <v>247</v>
      </c>
      <c r="B2273" s="45" t="s">
        <v>12</v>
      </c>
      <c r="C2273" s="45" t="s">
        <v>20</v>
      </c>
      <c r="D2273" s="45">
        <v>56</v>
      </c>
      <c r="E2273" s="45">
        <v>5.99288996E-3</v>
      </c>
      <c r="F2273" s="45">
        <v>1.0470400800000001E-3</v>
      </c>
      <c r="G2273" s="45">
        <v>7.3578016000000002E-4</v>
      </c>
      <c r="H2273" s="45">
        <v>4.2100692200000003E-3</v>
      </c>
    </row>
    <row r="2274" spans="1:8" x14ac:dyDescent="0.35">
      <c r="A2274" s="45" t="s">
        <v>247</v>
      </c>
      <c r="B2274" s="45" t="s">
        <v>13</v>
      </c>
      <c r="C2274" s="45" t="s">
        <v>20</v>
      </c>
      <c r="D2274" s="45">
        <v>178</v>
      </c>
      <c r="E2274" s="45">
        <v>4.5032898999999996E-3</v>
      </c>
      <c r="F2274" s="45">
        <v>6.8339028000000005E-4</v>
      </c>
      <c r="G2274" s="45">
        <v>6.9645991000000002E-4</v>
      </c>
      <c r="H2274" s="45">
        <v>3.1234391900000001E-3</v>
      </c>
    </row>
    <row r="2275" spans="1:8" x14ac:dyDescent="0.35">
      <c r="A2275" s="45" t="s">
        <v>247</v>
      </c>
      <c r="B2275" s="45" t="s">
        <v>8</v>
      </c>
      <c r="C2275" s="45" t="s">
        <v>21</v>
      </c>
      <c r="D2275" s="45">
        <v>579</v>
      </c>
      <c r="E2275" s="45">
        <v>8.3113443499999995E-3</v>
      </c>
      <c r="F2275" s="45">
        <v>1.2430433300000001E-3</v>
      </c>
      <c r="G2275" s="45">
        <v>1.9607558499999999E-3</v>
      </c>
      <c r="H2275" s="45">
        <v>5.1075447000000001E-3</v>
      </c>
    </row>
    <row r="2276" spans="1:8" x14ac:dyDescent="0.35">
      <c r="A2276" s="45" t="s">
        <v>247</v>
      </c>
      <c r="B2276" s="45" t="s">
        <v>10</v>
      </c>
      <c r="C2276" s="45" t="s">
        <v>21</v>
      </c>
      <c r="D2276" s="45">
        <v>221</v>
      </c>
      <c r="E2276" s="45">
        <v>7.3297927800000003E-3</v>
      </c>
      <c r="F2276" s="45">
        <v>1.1168717300000001E-3</v>
      </c>
      <c r="G2276" s="45">
        <v>1.7457995899999999E-3</v>
      </c>
      <c r="H2276" s="45">
        <v>4.4671209900000002E-3</v>
      </c>
    </row>
    <row r="2277" spans="1:8" x14ac:dyDescent="0.35">
      <c r="A2277" s="45" t="s">
        <v>247</v>
      </c>
      <c r="B2277" s="45" t="s">
        <v>11</v>
      </c>
      <c r="C2277" s="45" t="s">
        <v>21</v>
      </c>
      <c r="D2277" s="45">
        <v>110</v>
      </c>
      <c r="E2277" s="45">
        <v>8.2349534700000004E-3</v>
      </c>
      <c r="F2277" s="45">
        <v>1.38773125E-3</v>
      </c>
      <c r="G2277" s="45">
        <v>1.7839854300000001E-3</v>
      </c>
      <c r="H2277" s="45">
        <v>5.0632363200000001E-3</v>
      </c>
    </row>
    <row r="2278" spans="1:8" x14ac:dyDescent="0.35">
      <c r="A2278" s="45" t="s">
        <v>247</v>
      </c>
      <c r="B2278" s="45" t="s">
        <v>12</v>
      </c>
      <c r="C2278" s="45" t="s">
        <v>21</v>
      </c>
      <c r="D2278" s="45">
        <v>72</v>
      </c>
      <c r="E2278" s="45">
        <v>9.7715725600000004E-3</v>
      </c>
      <c r="F2278" s="45">
        <v>1.4710324600000001E-3</v>
      </c>
      <c r="G2278" s="45">
        <v>2.2696435599999999E-3</v>
      </c>
      <c r="H2278" s="45">
        <v>6.0308961200000004E-3</v>
      </c>
    </row>
    <row r="2279" spans="1:8" x14ac:dyDescent="0.35">
      <c r="A2279" s="45" t="s">
        <v>247</v>
      </c>
      <c r="B2279" s="45" t="s">
        <v>13</v>
      </c>
      <c r="C2279" s="45" t="s">
        <v>21</v>
      </c>
      <c r="D2279" s="45">
        <v>176</v>
      </c>
      <c r="E2279" s="45">
        <v>8.9942390199999993E-3</v>
      </c>
      <c r="F2279" s="45">
        <v>1.2177765E-3</v>
      </c>
      <c r="G2279" s="45">
        <v>2.2147909000000002E-3</v>
      </c>
      <c r="H2279" s="45">
        <v>5.56167118E-3</v>
      </c>
    </row>
    <row r="2280" spans="1:8" x14ac:dyDescent="0.35">
      <c r="A2280" s="45" t="s">
        <v>247</v>
      </c>
      <c r="B2280" s="45" t="s">
        <v>8</v>
      </c>
      <c r="C2280" s="45" t="s">
        <v>22</v>
      </c>
      <c r="D2280" s="45">
        <v>620</v>
      </c>
      <c r="E2280" s="45">
        <v>7.2216432900000004E-3</v>
      </c>
      <c r="F2280" s="45">
        <v>1.0610063399999999E-3</v>
      </c>
      <c r="G2280" s="45">
        <v>1.53853022E-3</v>
      </c>
      <c r="H2280" s="45">
        <v>4.6221062499999998E-3</v>
      </c>
    </row>
    <row r="2281" spans="1:8" x14ac:dyDescent="0.35">
      <c r="A2281" s="45" t="s">
        <v>247</v>
      </c>
      <c r="B2281" s="45" t="s">
        <v>10</v>
      </c>
      <c r="C2281" s="45" t="s">
        <v>22</v>
      </c>
      <c r="D2281" s="45">
        <v>275</v>
      </c>
      <c r="E2281" s="45">
        <v>6.0586698200000002E-3</v>
      </c>
      <c r="F2281" s="45">
        <v>8.9158225000000001E-4</v>
      </c>
      <c r="G2281" s="45">
        <v>1.3471377900000001E-3</v>
      </c>
      <c r="H2281" s="45">
        <v>3.8199492499999999E-3</v>
      </c>
    </row>
    <row r="2282" spans="1:8" x14ac:dyDescent="0.35">
      <c r="A2282" s="45" t="s">
        <v>247</v>
      </c>
      <c r="B2282" s="45" t="s">
        <v>11</v>
      </c>
      <c r="C2282" s="45" t="s">
        <v>22</v>
      </c>
      <c r="D2282" s="45">
        <v>124</v>
      </c>
      <c r="E2282" s="45">
        <v>7.1726588100000004E-3</v>
      </c>
      <c r="F2282" s="45">
        <v>1.0336392600000001E-3</v>
      </c>
      <c r="G2282" s="45">
        <v>1.55521928E-3</v>
      </c>
      <c r="H2282" s="45">
        <v>4.5837998199999997E-3</v>
      </c>
    </row>
    <row r="2283" spans="1:8" x14ac:dyDescent="0.35">
      <c r="A2283" s="45" t="s">
        <v>247</v>
      </c>
      <c r="B2283" s="45" t="s">
        <v>12</v>
      </c>
      <c r="C2283" s="45" t="s">
        <v>22</v>
      </c>
      <c r="D2283" s="45">
        <v>68</v>
      </c>
      <c r="E2283" s="45">
        <v>8.9202067400000005E-3</v>
      </c>
      <c r="F2283" s="45">
        <v>1.3315289000000001E-3</v>
      </c>
      <c r="G2283" s="45">
        <v>1.8753401600000001E-3</v>
      </c>
      <c r="H2283" s="45">
        <v>5.7133371699999999E-3</v>
      </c>
    </row>
    <row r="2284" spans="1:8" x14ac:dyDescent="0.35">
      <c r="A2284" s="45" t="s">
        <v>247</v>
      </c>
      <c r="B2284" s="45" t="s">
        <v>13</v>
      </c>
      <c r="C2284" s="45" t="s">
        <v>22</v>
      </c>
      <c r="D2284" s="45">
        <v>153</v>
      </c>
      <c r="E2284" s="45">
        <v>8.5967378400000002E-3</v>
      </c>
      <c r="F2284" s="45">
        <v>1.2674743600000001E-3</v>
      </c>
      <c r="G2284" s="45">
        <v>1.7193171300000001E-3</v>
      </c>
      <c r="H2284" s="45">
        <v>5.6099459099999997E-3</v>
      </c>
    </row>
    <row r="2285" spans="1:8" x14ac:dyDescent="0.35">
      <c r="A2285" s="45" t="s">
        <v>247</v>
      </c>
      <c r="B2285" s="45" t="s">
        <v>8</v>
      </c>
      <c r="C2285" s="45" t="s">
        <v>23</v>
      </c>
      <c r="D2285" s="45">
        <v>1014</v>
      </c>
      <c r="E2285" s="45">
        <v>6.6434726200000002E-3</v>
      </c>
      <c r="F2285" s="45">
        <v>1.01057394E-3</v>
      </c>
      <c r="G2285" s="45">
        <v>1.5652277699999999E-3</v>
      </c>
      <c r="H2285" s="45">
        <v>4.0676704299999998E-3</v>
      </c>
    </row>
    <row r="2286" spans="1:8" x14ac:dyDescent="0.35">
      <c r="A2286" s="45" t="s">
        <v>247</v>
      </c>
      <c r="B2286" s="45" t="s">
        <v>10</v>
      </c>
      <c r="C2286" s="45" t="s">
        <v>23</v>
      </c>
      <c r="D2286" s="45">
        <v>438</v>
      </c>
      <c r="E2286" s="45">
        <v>6.1477621099999998E-3</v>
      </c>
      <c r="F2286" s="45">
        <v>8.9342315000000001E-4</v>
      </c>
      <c r="G2286" s="45">
        <v>1.35133896E-3</v>
      </c>
      <c r="H2286" s="45">
        <v>3.9029995E-3</v>
      </c>
    </row>
    <row r="2287" spans="1:8" x14ac:dyDescent="0.35">
      <c r="A2287" s="45" t="s">
        <v>247</v>
      </c>
      <c r="B2287" s="45" t="s">
        <v>11</v>
      </c>
      <c r="C2287" s="45" t="s">
        <v>23</v>
      </c>
      <c r="D2287" s="45">
        <v>230</v>
      </c>
      <c r="E2287" s="45">
        <v>6.7226245400000004E-3</v>
      </c>
      <c r="F2287" s="45">
        <v>1.0064913000000001E-3</v>
      </c>
      <c r="G2287" s="45">
        <v>1.67733469E-3</v>
      </c>
      <c r="H2287" s="45">
        <v>4.0387980900000002E-3</v>
      </c>
    </row>
    <row r="2288" spans="1:8" x14ac:dyDescent="0.35">
      <c r="A2288" s="45" t="s">
        <v>247</v>
      </c>
      <c r="B2288" s="45" t="s">
        <v>12</v>
      </c>
      <c r="C2288" s="45" t="s">
        <v>23</v>
      </c>
      <c r="D2288" s="45">
        <v>102</v>
      </c>
      <c r="E2288" s="45">
        <v>7.84359089E-3</v>
      </c>
      <c r="F2288" s="45">
        <v>1.3448617800000001E-3</v>
      </c>
      <c r="G2288" s="45">
        <v>1.8629718300000001E-3</v>
      </c>
      <c r="H2288" s="45">
        <v>4.6357568700000004E-3</v>
      </c>
    </row>
    <row r="2289" spans="1:8" x14ac:dyDescent="0.35">
      <c r="A2289" s="45" t="s">
        <v>247</v>
      </c>
      <c r="B2289" s="45" t="s">
        <v>13</v>
      </c>
      <c r="C2289" s="45" t="s">
        <v>23</v>
      </c>
      <c r="D2289" s="45">
        <v>244</v>
      </c>
      <c r="E2289" s="45">
        <v>6.9570144000000002E-3</v>
      </c>
      <c r="F2289" s="45">
        <v>1.0849743200000001E-3</v>
      </c>
      <c r="G2289" s="45">
        <v>1.71903436E-3</v>
      </c>
      <c r="H2289" s="45">
        <v>4.1530052200000004E-3</v>
      </c>
    </row>
    <row r="2290" spans="1:8" x14ac:dyDescent="0.35">
      <c r="A2290" s="45" t="s">
        <v>247</v>
      </c>
      <c r="B2290" s="45" t="s">
        <v>8</v>
      </c>
      <c r="C2290" s="45" t="s">
        <v>24</v>
      </c>
      <c r="D2290" s="45">
        <v>1966</v>
      </c>
      <c r="E2290" s="45">
        <v>6.9410944300000001E-3</v>
      </c>
      <c r="F2290" s="45">
        <v>6.0321153000000003E-4</v>
      </c>
      <c r="G2290" s="45">
        <v>1.8391413200000001E-3</v>
      </c>
      <c r="H2290" s="45">
        <v>4.4987410900000002E-3</v>
      </c>
    </row>
    <row r="2291" spans="1:8" x14ac:dyDescent="0.35">
      <c r="A2291" s="45" t="s">
        <v>247</v>
      </c>
      <c r="B2291" s="45" t="s">
        <v>10</v>
      </c>
      <c r="C2291" s="45" t="s">
        <v>24</v>
      </c>
      <c r="D2291" s="45">
        <v>924</v>
      </c>
      <c r="E2291" s="45">
        <v>6.2263380400000004E-3</v>
      </c>
      <c r="F2291" s="45">
        <v>5.3510025999999999E-4</v>
      </c>
      <c r="G2291" s="45">
        <v>1.6655015E-3</v>
      </c>
      <c r="H2291" s="45">
        <v>4.0257357900000002E-3</v>
      </c>
    </row>
    <row r="2292" spans="1:8" x14ac:dyDescent="0.35">
      <c r="A2292" s="45" t="s">
        <v>247</v>
      </c>
      <c r="B2292" s="45" t="s">
        <v>11</v>
      </c>
      <c r="C2292" s="45" t="s">
        <v>24</v>
      </c>
      <c r="D2292" s="45">
        <v>399</v>
      </c>
      <c r="E2292" s="45">
        <v>6.9495495499999997E-3</v>
      </c>
      <c r="F2292" s="45">
        <v>6.2154783999999997E-4</v>
      </c>
      <c r="G2292" s="45">
        <v>1.78147892E-3</v>
      </c>
      <c r="H2292" s="45">
        <v>4.5465223200000003E-3</v>
      </c>
    </row>
    <row r="2293" spans="1:8" x14ac:dyDescent="0.35">
      <c r="A2293" s="45" t="s">
        <v>247</v>
      </c>
      <c r="B2293" s="45" t="s">
        <v>12</v>
      </c>
      <c r="C2293" s="45" t="s">
        <v>24</v>
      </c>
      <c r="D2293" s="45">
        <v>110</v>
      </c>
      <c r="E2293" s="45">
        <v>8.0859635399999994E-3</v>
      </c>
      <c r="F2293" s="45">
        <v>7.6504603999999997E-4</v>
      </c>
      <c r="G2293" s="45">
        <v>2.1276302400000001E-3</v>
      </c>
      <c r="H2293" s="45">
        <v>5.1932867699999996E-3</v>
      </c>
    </row>
    <row r="2294" spans="1:8" x14ac:dyDescent="0.35">
      <c r="A2294" s="45" t="s">
        <v>247</v>
      </c>
      <c r="B2294" s="45" t="s">
        <v>13</v>
      </c>
      <c r="C2294" s="45" t="s">
        <v>24</v>
      </c>
      <c r="D2294" s="45">
        <v>533</v>
      </c>
      <c r="E2294" s="45">
        <v>7.9375779300000001E-3</v>
      </c>
      <c r="F2294" s="45">
        <v>6.7416242000000002E-4</v>
      </c>
      <c r="G2294" s="45">
        <v>2.1237880599999999E-3</v>
      </c>
      <c r="H2294" s="45">
        <v>5.1396269400000002E-3</v>
      </c>
    </row>
    <row r="2295" spans="1:8" x14ac:dyDescent="0.35">
      <c r="A2295" s="45" t="s">
        <v>247</v>
      </c>
      <c r="B2295" s="45" t="s">
        <v>8</v>
      </c>
      <c r="C2295" s="45" t="s">
        <v>25</v>
      </c>
      <c r="D2295" s="45">
        <v>1624</v>
      </c>
      <c r="E2295" s="45">
        <v>7.0320693399999997E-3</v>
      </c>
      <c r="F2295" s="45">
        <v>8.6179789999999996E-4</v>
      </c>
      <c r="G2295" s="45">
        <v>1.6877406500000001E-3</v>
      </c>
      <c r="H2295" s="45">
        <v>4.4825303199999998E-3</v>
      </c>
    </row>
    <row r="2296" spans="1:8" x14ac:dyDescent="0.35">
      <c r="A2296" s="45" t="s">
        <v>247</v>
      </c>
      <c r="B2296" s="45" t="s">
        <v>10</v>
      </c>
      <c r="C2296" s="45" t="s">
        <v>25</v>
      </c>
      <c r="D2296" s="45">
        <v>689</v>
      </c>
      <c r="E2296" s="45">
        <v>6.1518972899999996E-3</v>
      </c>
      <c r="F2296" s="45">
        <v>7.4962683999999999E-4</v>
      </c>
      <c r="G2296" s="45">
        <v>1.5042094300000001E-3</v>
      </c>
      <c r="H2296" s="45">
        <v>3.89806055E-3</v>
      </c>
    </row>
    <row r="2297" spans="1:8" x14ac:dyDescent="0.35">
      <c r="A2297" s="45" t="s">
        <v>247</v>
      </c>
      <c r="B2297" s="45" t="s">
        <v>11</v>
      </c>
      <c r="C2297" s="45" t="s">
        <v>25</v>
      </c>
      <c r="D2297" s="45">
        <v>333</v>
      </c>
      <c r="E2297" s="45">
        <v>7.0604977500000003E-3</v>
      </c>
      <c r="F2297" s="45">
        <v>8.9318461000000005E-4</v>
      </c>
      <c r="G2297" s="45">
        <v>1.44867065E-3</v>
      </c>
      <c r="H2297" s="45">
        <v>4.7186420200000002E-3</v>
      </c>
    </row>
    <row r="2298" spans="1:8" x14ac:dyDescent="0.35">
      <c r="A2298" s="45" t="s">
        <v>247</v>
      </c>
      <c r="B2298" s="45" t="s">
        <v>12</v>
      </c>
      <c r="C2298" s="45" t="s">
        <v>25</v>
      </c>
      <c r="D2298" s="45">
        <v>216</v>
      </c>
      <c r="E2298" s="45">
        <v>8.5053902699999996E-3</v>
      </c>
      <c r="F2298" s="45">
        <v>1.2143130399999999E-3</v>
      </c>
      <c r="G2298" s="45">
        <v>1.9825957800000001E-3</v>
      </c>
      <c r="H2298" s="45">
        <v>5.3084809599999996E-3</v>
      </c>
    </row>
    <row r="2299" spans="1:8" x14ac:dyDescent="0.35">
      <c r="A2299" s="45" t="s">
        <v>247</v>
      </c>
      <c r="B2299" s="45" t="s">
        <v>13</v>
      </c>
      <c r="C2299" s="45" t="s">
        <v>25</v>
      </c>
      <c r="D2299" s="45">
        <v>386</v>
      </c>
      <c r="E2299" s="45">
        <v>7.7541796000000001E-3</v>
      </c>
      <c r="F2299" s="45">
        <v>8.3768085000000001E-4</v>
      </c>
      <c r="G2299" s="45">
        <v>2.0565867899999999E-3</v>
      </c>
      <c r="H2299" s="45">
        <v>4.8599114800000004E-3</v>
      </c>
    </row>
    <row r="2300" spans="1:8" x14ac:dyDescent="0.35">
      <c r="A2300" s="45" t="s">
        <v>247</v>
      </c>
      <c r="B2300" s="45" t="s">
        <v>8</v>
      </c>
      <c r="C2300" s="45" t="s">
        <v>26</v>
      </c>
      <c r="D2300" s="45">
        <v>847</v>
      </c>
      <c r="E2300" s="45">
        <v>5.8930891999999999E-3</v>
      </c>
      <c r="F2300" s="45">
        <v>6.2424819999999995E-4</v>
      </c>
      <c r="G2300" s="45">
        <v>1.17193284E-3</v>
      </c>
      <c r="H2300" s="45">
        <v>4.0969076900000002E-3</v>
      </c>
    </row>
    <row r="2301" spans="1:8" x14ac:dyDescent="0.35">
      <c r="A2301" s="45" t="s">
        <v>247</v>
      </c>
      <c r="B2301" s="45" t="s">
        <v>10</v>
      </c>
      <c r="C2301" s="45" t="s">
        <v>26</v>
      </c>
      <c r="D2301" s="45">
        <v>247</v>
      </c>
      <c r="E2301" s="45">
        <v>5.4707412500000002E-3</v>
      </c>
      <c r="F2301" s="45">
        <v>5.4702704999999997E-4</v>
      </c>
      <c r="G2301" s="45">
        <v>1.02498477E-3</v>
      </c>
      <c r="H2301" s="45">
        <v>3.8987289700000002E-3</v>
      </c>
    </row>
    <row r="2302" spans="1:8" x14ac:dyDescent="0.35">
      <c r="A2302" s="45" t="s">
        <v>247</v>
      </c>
      <c r="B2302" s="45" t="s">
        <v>11</v>
      </c>
      <c r="C2302" s="45" t="s">
        <v>26</v>
      </c>
      <c r="D2302" s="45">
        <v>182</v>
      </c>
      <c r="E2302" s="45">
        <v>5.84859561E-3</v>
      </c>
      <c r="F2302" s="45">
        <v>6.8484152999999999E-4</v>
      </c>
      <c r="G2302" s="45">
        <v>1.14157231E-3</v>
      </c>
      <c r="H2302" s="45">
        <v>4.0221812900000002E-3</v>
      </c>
    </row>
    <row r="2303" spans="1:8" x14ac:dyDescent="0.35">
      <c r="A2303" s="45" t="s">
        <v>247</v>
      </c>
      <c r="B2303" s="45" t="s">
        <v>12</v>
      </c>
      <c r="C2303" s="45" t="s">
        <v>26</v>
      </c>
      <c r="D2303" s="45">
        <v>79</v>
      </c>
      <c r="E2303" s="45">
        <v>6.9154357399999998E-3</v>
      </c>
      <c r="F2303" s="45">
        <v>8.1531268E-4</v>
      </c>
      <c r="G2303" s="45">
        <v>1.3965070300000001E-3</v>
      </c>
      <c r="H2303" s="45">
        <v>4.7036155699999999E-3</v>
      </c>
    </row>
    <row r="2304" spans="1:8" x14ac:dyDescent="0.35">
      <c r="A2304" s="45" t="s">
        <v>247</v>
      </c>
      <c r="B2304" s="45" t="s">
        <v>13</v>
      </c>
      <c r="C2304" s="45" t="s">
        <v>26</v>
      </c>
      <c r="D2304" s="45">
        <v>339</v>
      </c>
      <c r="E2304" s="45">
        <v>5.9864591199999999E-3</v>
      </c>
      <c r="F2304" s="45">
        <v>6.0345628000000001E-4</v>
      </c>
      <c r="G2304" s="45">
        <v>1.2429665500000001E-3</v>
      </c>
      <c r="H2304" s="45">
        <v>4.1400357999999996E-3</v>
      </c>
    </row>
    <row r="2305" spans="1:8" x14ac:dyDescent="0.35">
      <c r="A2305" s="45" t="s">
        <v>247</v>
      </c>
      <c r="B2305" s="45" t="s">
        <v>8</v>
      </c>
      <c r="C2305" s="45" t="s">
        <v>27</v>
      </c>
      <c r="D2305" s="45">
        <v>987</v>
      </c>
      <c r="E2305" s="45">
        <v>6.2196515200000002E-3</v>
      </c>
      <c r="F2305" s="45">
        <v>9.7536469E-4</v>
      </c>
      <c r="G2305" s="45">
        <v>1.53835487E-3</v>
      </c>
      <c r="H2305" s="45">
        <v>3.7059315000000002E-3</v>
      </c>
    </row>
    <row r="2306" spans="1:8" x14ac:dyDescent="0.35">
      <c r="A2306" s="45" t="s">
        <v>247</v>
      </c>
      <c r="B2306" s="45" t="s">
        <v>10</v>
      </c>
      <c r="C2306" s="45" t="s">
        <v>27</v>
      </c>
      <c r="D2306" s="45">
        <v>509</v>
      </c>
      <c r="E2306" s="45">
        <v>5.6571752200000004E-3</v>
      </c>
      <c r="F2306" s="45">
        <v>8.6607703000000002E-4</v>
      </c>
      <c r="G2306" s="45">
        <v>1.41854012E-3</v>
      </c>
      <c r="H2306" s="45">
        <v>3.3725575899999998E-3</v>
      </c>
    </row>
    <row r="2307" spans="1:8" x14ac:dyDescent="0.35">
      <c r="A2307" s="45" t="s">
        <v>247</v>
      </c>
      <c r="B2307" s="45" t="s">
        <v>11</v>
      </c>
      <c r="C2307" s="45" t="s">
        <v>27</v>
      </c>
      <c r="D2307" s="45">
        <v>197</v>
      </c>
      <c r="E2307" s="45">
        <v>5.9886724500000004E-3</v>
      </c>
      <c r="F2307" s="45">
        <v>9.5853284000000001E-4</v>
      </c>
      <c r="G2307" s="45">
        <v>1.32602439E-3</v>
      </c>
      <c r="H2307" s="45">
        <v>3.7041147199999998E-3</v>
      </c>
    </row>
    <row r="2308" spans="1:8" x14ac:dyDescent="0.35">
      <c r="A2308" s="45" t="s">
        <v>247</v>
      </c>
      <c r="B2308" s="45" t="s">
        <v>12</v>
      </c>
      <c r="C2308" s="45" t="s">
        <v>27</v>
      </c>
      <c r="D2308" s="45">
        <v>112</v>
      </c>
      <c r="E2308" s="45">
        <v>7.7369582400000003E-3</v>
      </c>
      <c r="F2308" s="45">
        <v>1.3160339800000001E-3</v>
      </c>
      <c r="G2308" s="45">
        <v>1.85546851E-3</v>
      </c>
      <c r="H2308" s="45">
        <v>4.5654552900000001E-3</v>
      </c>
    </row>
    <row r="2309" spans="1:8" x14ac:dyDescent="0.35">
      <c r="A2309" s="45" t="s">
        <v>247</v>
      </c>
      <c r="B2309" s="45" t="s">
        <v>13</v>
      </c>
      <c r="C2309" s="45" t="s">
        <v>27</v>
      </c>
      <c r="D2309" s="45">
        <v>169</v>
      </c>
      <c r="E2309" s="45">
        <v>7.1774323600000004E-3</v>
      </c>
      <c r="F2309" s="45">
        <v>1.09837256E-3</v>
      </c>
      <c r="G2309" s="45">
        <v>1.93656835E-3</v>
      </c>
      <c r="H2309" s="45">
        <v>4.1424910199999998E-3</v>
      </c>
    </row>
    <row r="2310" spans="1:8" x14ac:dyDescent="0.35">
      <c r="A2310" s="45" t="s">
        <v>247</v>
      </c>
      <c r="B2310" s="45" t="s">
        <v>8</v>
      </c>
      <c r="C2310" s="45" t="s">
        <v>28</v>
      </c>
      <c r="D2310" s="45">
        <v>1847</v>
      </c>
      <c r="E2310" s="45">
        <v>6.7260720700000002E-3</v>
      </c>
      <c r="F2310" s="45">
        <v>9.2726669999999996E-4</v>
      </c>
      <c r="G2310" s="45">
        <v>1.5342632800000001E-3</v>
      </c>
      <c r="H2310" s="45">
        <v>4.2645416200000003E-3</v>
      </c>
    </row>
    <row r="2311" spans="1:8" x14ac:dyDescent="0.35">
      <c r="A2311" s="45" t="s">
        <v>247</v>
      </c>
      <c r="B2311" s="45" t="s">
        <v>10</v>
      </c>
      <c r="C2311" s="45" t="s">
        <v>28</v>
      </c>
      <c r="D2311" s="45">
        <v>816</v>
      </c>
      <c r="E2311" s="45">
        <v>5.9829733800000002E-3</v>
      </c>
      <c r="F2311" s="45">
        <v>7.6866862000000004E-4</v>
      </c>
      <c r="G2311" s="45">
        <v>1.38941346E-3</v>
      </c>
      <c r="H2311" s="45">
        <v>3.8248908300000002E-3</v>
      </c>
    </row>
    <row r="2312" spans="1:8" x14ac:dyDescent="0.35">
      <c r="A2312" s="45" t="s">
        <v>247</v>
      </c>
      <c r="B2312" s="45" t="s">
        <v>11</v>
      </c>
      <c r="C2312" s="45" t="s">
        <v>28</v>
      </c>
      <c r="D2312" s="45">
        <v>360</v>
      </c>
      <c r="E2312" s="45">
        <v>6.3377055300000004E-3</v>
      </c>
      <c r="F2312" s="45">
        <v>9.3839995999999998E-4</v>
      </c>
      <c r="G2312" s="45">
        <v>1.43868932E-3</v>
      </c>
      <c r="H2312" s="45">
        <v>3.9606157700000002E-3</v>
      </c>
    </row>
    <row r="2313" spans="1:8" x14ac:dyDescent="0.35">
      <c r="A2313" s="45" t="s">
        <v>247</v>
      </c>
      <c r="B2313" s="45" t="s">
        <v>12</v>
      </c>
      <c r="C2313" s="45" t="s">
        <v>28</v>
      </c>
      <c r="D2313" s="45">
        <v>218</v>
      </c>
      <c r="E2313" s="45">
        <v>7.82662225E-3</v>
      </c>
      <c r="F2313" s="45">
        <v>8.9699052000000005E-4</v>
      </c>
      <c r="G2313" s="45">
        <v>1.85774484E-3</v>
      </c>
      <c r="H2313" s="45">
        <v>5.0718864500000002E-3</v>
      </c>
    </row>
    <row r="2314" spans="1:8" x14ac:dyDescent="0.35">
      <c r="A2314" s="45" t="s">
        <v>247</v>
      </c>
      <c r="B2314" s="45" t="s">
        <v>13</v>
      </c>
      <c r="C2314" s="45" t="s">
        <v>28</v>
      </c>
      <c r="D2314" s="45">
        <v>453</v>
      </c>
      <c r="E2314" s="45">
        <v>7.8436449999999998E-3</v>
      </c>
      <c r="F2314" s="45">
        <v>1.2186756799999999E-3</v>
      </c>
      <c r="G2314" s="45">
        <v>1.7154666100000001E-3</v>
      </c>
      <c r="H2314" s="45">
        <v>4.9095022700000003E-3</v>
      </c>
    </row>
    <row r="2315" spans="1:8" x14ac:dyDescent="0.35">
      <c r="A2315" s="45" t="s">
        <v>247</v>
      </c>
      <c r="B2315" s="45" t="s">
        <v>8</v>
      </c>
      <c r="C2315" s="45" t="s">
        <v>29</v>
      </c>
      <c r="D2315" s="45">
        <v>594</v>
      </c>
      <c r="E2315" s="45">
        <v>7.0603408100000003E-3</v>
      </c>
      <c r="F2315" s="45">
        <v>9.8617323000000008E-4</v>
      </c>
      <c r="G2315" s="45">
        <v>1.8526310099999999E-3</v>
      </c>
      <c r="H2315" s="45">
        <v>4.2215361100000001E-3</v>
      </c>
    </row>
    <row r="2316" spans="1:8" x14ac:dyDescent="0.35">
      <c r="A2316" s="45" t="s">
        <v>247</v>
      </c>
      <c r="B2316" s="45" t="s">
        <v>10</v>
      </c>
      <c r="C2316" s="45" t="s">
        <v>29</v>
      </c>
      <c r="D2316" s="45">
        <v>258</v>
      </c>
      <c r="E2316" s="45">
        <v>6.56546054E-3</v>
      </c>
      <c r="F2316" s="45">
        <v>8.2943019999999999E-4</v>
      </c>
      <c r="G2316" s="45">
        <v>1.74611481E-3</v>
      </c>
      <c r="H2316" s="45">
        <v>3.9899150699999998E-3</v>
      </c>
    </row>
    <row r="2317" spans="1:8" x14ac:dyDescent="0.35">
      <c r="A2317" s="45" t="s">
        <v>247</v>
      </c>
      <c r="B2317" s="45" t="s">
        <v>11</v>
      </c>
      <c r="C2317" s="45" t="s">
        <v>29</v>
      </c>
      <c r="D2317" s="45">
        <v>127</v>
      </c>
      <c r="E2317" s="45">
        <v>7.1107645299999999E-3</v>
      </c>
      <c r="F2317" s="45">
        <v>1.2802564200000001E-3</v>
      </c>
      <c r="G2317" s="45">
        <v>1.67322809E-3</v>
      </c>
      <c r="H2317" s="45">
        <v>4.1572795800000001E-3</v>
      </c>
    </row>
    <row r="2318" spans="1:8" x14ac:dyDescent="0.35">
      <c r="A2318" s="45" t="s">
        <v>247</v>
      </c>
      <c r="B2318" s="45" t="s">
        <v>12</v>
      </c>
      <c r="C2318" s="45" t="s">
        <v>29</v>
      </c>
      <c r="D2318" s="45">
        <v>59</v>
      </c>
      <c r="E2318" s="45">
        <v>7.8654658800000003E-3</v>
      </c>
      <c r="F2318" s="45">
        <v>1.06285286E-3</v>
      </c>
      <c r="G2318" s="45">
        <v>2.0276206200000001E-3</v>
      </c>
      <c r="H2318" s="45">
        <v>4.77499189E-3</v>
      </c>
    </row>
    <row r="2319" spans="1:8" x14ac:dyDescent="0.35">
      <c r="A2319" s="45" t="s">
        <v>247</v>
      </c>
      <c r="B2319" s="45" t="s">
        <v>13</v>
      </c>
      <c r="C2319" s="45" t="s">
        <v>29</v>
      </c>
      <c r="D2319" s="45">
        <v>150</v>
      </c>
      <c r="E2319" s="45">
        <v>7.5521602500000003E-3</v>
      </c>
      <c r="F2319" s="45">
        <v>9.7662014999999993E-4</v>
      </c>
      <c r="G2319" s="45">
        <v>2.1189040900000001E-3</v>
      </c>
      <c r="H2319" s="45">
        <v>4.45663556E-3</v>
      </c>
    </row>
    <row r="2320" spans="1:8" x14ac:dyDescent="0.35">
      <c r="A2320" s="45" t="s">
        <v>247</v>
      </c>
      <c r="B2320" s="45" t="s">
        <v>8</v>
      </c>
      <c r="C2320" s="45" t="s">
        <v>30</v>
      </c>
      <c r="D2320" s="45">
        <v>8281</v>
      </c>
      <c r="E2320" s="45">
        <v>4.4712905699999996E-3</v>
      </c>
      <c r="F2320" s="45">
        <v>9.4397234999999996E-4</v>
      </c>
      <c r="G2320" s="45">
        <v>7.2982473000000002E-4</v>
      </c>
      <c r="H2320" s="45">
        <v>2.7974930099999998E-3</v>
      </c>
    </row>
    <row r="2321" spans="1:8" x14ac:dyDescent="0.35">
      <c r="A2321" s="45" t="s">
        <v>247</v>
      </c>
      <c r="B2321" s="45" t="s">
        <v>10</v>
      </c>
      <c r="C2321" s="45" t="s">
        <v>30</v>
      </c>
      <c r="D2321" s="45">
        <v>4982</v>
      </c>
      <c r="E2321" s="45">
        <v>4.2871139200000002E-3</v>
      </c>
      <c r="F2321" s="45">
        <v>8.9790582999999999E-4</v>
      </c>
      <c r="G2321" s="45">
        <v>6.9324312000000003E-4</v>
      </c>
      <c r="H2321" s="45">
        <v>2.6959644900000001E-3</v>
      </c>
    </row>
    <row r="2322" spans="1:8" x14ac:dyDescent="0.35">
      <c r="A2322" s="45" t="s">
        <v>247</v>
      </c>
      <c r="B2322" s="45" t="s">
        <v>11</v>
      </c>
      <c r="C2322" s="45" t="s">
        <v>30</v>
      </c>
      <c r="D2322" s="45">
        <v>1665</v>
      </c>
      <c r="E2322" s="45">
        <v>4.43220974E-3</v>
      </c>
      <c r="F2322" s="45">
        <v>9.8002143999999995E-4</v>
      </c>
      <c r="G2322" s="45">
        <v>7.1905213999999996E-4</v>
      </c>
      <c r="H2322" s="45">
        <v>2.7331356600000002E-3</v>
      </c>
    </row>
    <row r="2323" spans="1:8" x14ac:dyDescent="0.35">
      <c r="A2323" s="45" t="s">
        <v>247</v>
      </c>
      <c r="B2323" s="45" t="s">
        <v>12</v>
      </c>
      <c r="C2323" s="45" t="s">
        <v>30</v>
      </c>
      <c r="D2323" s="45">
        <v>550</v>
      </c>
      <c r="E2323" s="45">
        <v>5.2194231600000002E-3</v>
      </c>
      <c r="F2323" s="45">
        <v>1.2198650600000001E-3</v>
      </c>
      <c r="G2323" s="45">
        <v>8.0768072999999998E-4</v>
      </c>
      <c r="H2323" s="45">
        <v>3.1918768499999998E-3</v>
      </c>
    </row>
    <row r="2324" spans="1:8" x14ac:dyDescent="0.35">
      <c r="A2324" s="45" t="s">
        <v>247</v>
      </c>
      <c r="B2324" s="45" t="s">
        <v>13</v>
      </c>
      <c r="C2324" s="45" t="s">
        <v>30</v>
      </c>
      <c r="D2324" s="45">
        <v>1084</v>
      </c>
      <c r="E2324" s="45">
        <v>4.99819532E-3</v>
      </c>
      <c r="F2324" s="45">
        <v>9.6033827000000004E-4</v>
      </c>
      <c r="G2324" s="45">
        <v>8.7499547999999997E-4</v>
      </c>
      <c r="H2324" s="45">
        <v>3.16286107E-3</v>
      </c>
    </row>
    <row r="2325" spans="1:8" x14ac:dyDescent="0.35">
      <c r="A2325" s="45" t="s">
        <v>247</v>
      </c>
      <c r="B2325" s="45" t="s">
        <v>8</v>
      </c>
      <c r="C2325" s="45" t="s">
        <v>31</v>
      </c>
      <c r="D2325" s="45">
        <v>3660</v>
      </c>
      <c r="E2325" s="45">
        <v>4.8736083400000001E-3</v>
      </c>
      <c r="F2325" s="45">
        <v>9.3110239000000002E-4</v>
      </c>
      <c r="G2325" s="45">
        <v>5.3637903000000001E-4</v>
      </c>
      <c r="H2325" s="45">
        <v>3.4061264299999998E-3</v>
      </c>
    </row>
    <row r="2326" spans="1:8" x14ac:dyDescent="0.35">
      <c r="A2326" s="45" t="s">
        <v>247</v>
      </c>
      <c r="B2326" s="45" t="s">
        <v>10</v>
      </c>
      <c r="C2326" s="45" t="s">
        <v>31</v>
      </c>
      <c r="D2326" s="45">
        <v>1881</v>
      </c>
      <c r="E2326" s="45">
        <v>4.4824583700000002E-3</v>
      </c>
      <c r="F2326" s="45">
        <v>8.6726771999999996E-4</v>
      </c>
      <c r="G2326" s="45">
        <v>4.7856710999999999E-4</v>
      </c>
      <c r="H2326" s="45">
        <v>3.13662306E-3</v>
      </c>
    </row>
    <row r="2327" spans="1:8" x14ac:dyDescent="0.35">
      <c r="A2327" s="45" t="s">
        <v>247</v>
      </c>
      <c r="B2327" s="45" t="s">
        <v>11</v>
      </c>
      <c r="C2327" s="45" t="s">
        <v>31</v>
      </c>
      <c r="D2327" s="45">
        <v>838</v>
      </c>
      <c r="E2327" s="45">
        <v>4.8934022599999996E-3</v>
      </c>
      <c r="F2327" s="45">
        <v>9.9932021999999993E-4</v>
      </c>
      <c r="G2327" s="45">
        <v>5.1685537000000002E-4</v>
      </c>
      <c r="H2327" s="45">
        <v>3.3772261699999999E-3</v>
      </c>
    </row>
    <row r="2328" spans="1:8" x14ac:dyDescent="0.35">
      <c r="A2328" s="45" t="s">
        <v>247</v>
      </c>
      <c r="B2328" s="45" t="s">
        <v>12</v>
      </c>
      <c r="C2328" s="45" t="s">
        <v>31</v>
      </c>
      <c r="D2328" s="45">
        <v>176</v>
      </c>
      <c r="E2328" s="45">
        <v>6.9000549799999996E-3</v>
      </c>
      <c r="F2328" s="45">
        <v>1.1827254500000001E-3</v>
      </c>
      <c r="G2328" s="45">
        <v>6.7543905000000003E-4</v>
      </c>
      <c r="H2328" s="45">
        <v>5.0418900300000001E-3</v>
      </c>
    </row>
    <row r="2329" spans="1:8" x14ac:dyDescent="0.35">
      <c r="A2329" s="45" t="s">
        <v>247</v>
      </c>
      <c r="B2329" s="45" t="s">
        <v>13</v>
      </c>
      <c r="C2329" s="45" t="s">
        <v>31</v>
      </c>
      <c r="D2329" s="45">
        <v>765</v>
      </c>
      <c r="E2329" s="45">
        <v>5.3474791799999997E-3</v>
      </c>
      <c r="F2329" s="45">
        <v>9.5544334999999995E-4</v>
      </c>
      <c r="G2329" s="45">
        <v>6.6792217000000002E-4</v>
      </c>
      <c r="H2329" s="45">
        <v>3.72411317E-3</v>
      </c>
    </row>
    <row r="2330" spans="1:8" x14ac:dyDescent="0.35">
      <c r="A2330" s="45" t="s">
        <v>247</v>
      </c>
      <c r="B2330" s="45" t="s">
        <v>8</v>
      </c>
      <c r="C2330" s="45" t="s">
        <v>159</v>
      </c>
      <c r="D2330" s="45">
        <v>1903</v>
      </c>
      <c r="E2330" s="45">
        <v>6.5604501200000002E-3</v>
      </c>
      <c r="F2330" s="45">
        <v>1.09543144E-3</v>
      </c>
      <c r="G2330" s="45">
        <v>1.17583566E-3</v>
      </c>
      <c r="H2330" s="45">
        <v>4.2891825200000004E-3</v>
      </c>
    </row>
    <row r="2331" spans="1:8" x14ac:dyDescent="0.35">
      <c r="A2331" s="45" t="s">
        <v>247</v>
      </c>
      <c r="B2331" s="45" t="s">
        <v>10</v>
      </c>
      <c r="C2331" s="45" t="s">
        <v>159</v>
      </c>
      <c r="D2331" s="45">
        <v>753</v>
      </c>
      <c r="E2331" s="45">
        <v>5.6330846999999998E-3</v>
      </c>
      <c r="F2331" s="45">
        <v>9.6441370999999999E-4</v>
      </c>
      <c r="G2331" s="45">
        <v>1.03617909E-3</v>
      </c>
      <c r="H2331" s="45">
        <v>3.63249139E-3</v>
      </c>
    </row>
    <row r="2332" spans="1:8" x14ac:dyDescent="0.35">
      <c r="A2332" s="45" t="s">
        <v>247</v>
      </c>
      <c r="B2332" s="45" t="s">
        <v>11</v>
      </c>
      <c r="C2332" s="45" t="s">
        <v>159</v>
      </c>
      <c r="D2332" s="45">
        <v>357</v>
      </c>
      <c r="E2332" s="45">
        <v>6.1636319E-3</v>
      </c>
      <c r="F2332" s="45">
        <v>1.0869577E-3</v>
      </c>
      <c r="G2332" s="45">
        <v>1.03573349E-3</v>
      </c>
      <c r="H2332" s="45">
        <v>4.0409402099999998E-3</v>
      </c>
    </row>
    <row r="2333" spans="1:8" x14ac:dyDescent="0.35">
      <c r="A2333" s="45" t="s">
        <v>247</v>
      </c>
      <c r="B2333" s="45" t="s">
        <v>12</v>
      </c>
      <c r="C2333" s="45" t="s">
        <v>159</v>
      </c>
      <c r="D2333" s="45">
        <v>390</v>
      </c>
      <c r="E2333" s="45">
        <v>8.1659245100000003E-3</v>
      </c>
      <c r="F2333" s="45">
        <v>1.3758010500000001E-3</v>
      </c>
      <c r="G2333" s="45">
        <v>1.45999504E-3</v>
      </c>
      <c r="H2333" s="45">
        <v>5.3301279600000001E-3</v>
      </c>
    </row>
    <row r="2334" spans="1:8" x14ac:dyDescent="0.35">
      <c r="A2334" s="45" t="s">
        <v>247</v>
      </c>
      <c r="B2334" s="45" t="s">
        <v>13</v>
      </c>
      <c r="C2334" s="45" t="s">
        <v>159</v>
      </c>
      <c r="D2334" s="45">
        <v>403</v>
      </c>
      <c r="E2334" s="45">
        <v>7.0910587099999997E-3</v>
      </c>
      <c r="F2334" s="45">
        <v>1.0764173599999999E-3</v>
      </c>
      <c r="G2334" s="45">
        <v>1.2858994800000001E-3</v>
      </c>
      <c r="H2334" s="45">
        <v>4.7287413600000001E-3</v>
      </c>
    </row>
    <row r="2335" spans="1:8" x14ac:dyDescent="0.35">
      <c r="A2335" s="45" t="s">
        <v>247</v>
      </c>
      <c r="B2335" s="45" t="s">
        <v>8</v>
      </c>
      <c r="C2335" s="45" t="s">
        <v>33</v>
      </c>
      <c r="D2335" s="45">
        <v>838</v>
      </c>
      <c r="E2335" s="45">
        <v>7.9069845299999993E-3</v>
      </c>
      <c r="F2335" s="45">
        <v>1.1420073000000001E-3</v>
      </c>
      <c r="G2335" s="45">
        <v>1.7580988499999999E-3</v>
      </c>
      <c r="H2335" s="45">
        <v>5.0068779099999997E-3</v>
      </c>
    </row>
    <row r="2336" spans="1:8" x14ac:dyDescent="0.35">
      <c r="A2336" s="45" t="s">
        <v>247</v>
      </c>
      <c r="B2336" s="45" t="s">
        <v>10</v>
      </c>
      <c r="C2336" s="45" t="s">
        <v>33</v>
      </c>
      <c r="D2336" s="45">
        <v>341</v>
      </c>
      <c r="E2336" s="45">
        <v>7.1004735799999998E-3</v>
      </c>
      <c r="F2336" s="45">
        <v>1.0304657200000001E-3</v>
      </c>
      <c r="G2336" s="45">
        <v>1.61969131E-3</v>
      </c>
      <c r="H2336" s="45">
        <v>4.4503160799999998E-3</v>
      </c>
    </row>
    <row r="2337" spans="1:8" x14ac:dyDescent="0.35">
      <c r="A2337" s="45" t="s">
        <v>247</v>
      </c>
      <c r="B2337" s="45" t="s">
        <v>11</v>
      </c>
      <c r="C2337" s="45" t="s">
        <v>33</v>
      </c>
      <c r="D2337" s="45">
        <v>193</v>
      </c>
      <c r="E2337" s="45">
        <v>7.5355015800000003E-3</v>
      </c>
      <c r="F2337" s="45">
        <v>1.0130610699999999E-3</v>
      </c>
      <c r="G2337" s="45">
        <v>1.72987405E-3</v>
      </c>
      <c r="H2337" s="45">
        <v>4.7925659799999999E-3</v>
      </c>
    </row>
    <row r="2338" spans="1:8" x14ac:dyDescent="0.35">
      <c r="A2338" s="45" t="s">
        <v>247</v>
      </c>
      <c r="B2338" s="45" t="s">
        <v>12</v>
      </c>
      <c r="C2338" s="45" t="s">
        <v>33</v>
      </c>
      <c r="D2338" s="45">
        <v>123</v>
      </c>
      <c r="E2338" s="45">
        <v>1.007292584E-2</v>
      </c>
      <c r="F2338" s="45">
        <v>1.51215724E-3</v>
      </c>
      <c r="G2338" s="45">
        <v>1.95404221E-3</v>
      </c>
      <c r="H2338" s="45">
        <v>6.6067259099999998E-3</v>
      </c>
    </row>
    <row r="2339" spans="1:8" x14ac:dyDescent="0.35">
      <c r="A2339" s="45" t="s">
        <v>247</v>
      </c>
      <c r="B2339" s="45" t="s">
        <v>13</v>
      </c>
      <c r="C2339" s="45" t="s">
        <v>33</v>
      </c>
      <c r="D2339" s="45">
        <v>181</v>
      </c>
      <c r="E2339" s="45">
        <v>8.35066223E-3</v>
      </c>
      <c r="F2339" s="45">
        <v>1.2381059500000001E-3</v>
      </c>
      <c r="G2339" s="45">
        <v>1.91579676E-3</v>
      </c>
      <c r="H2339" s="45">
        <v>5.1967590500000002E-3</v>
      </c>
    </row>
    <row r="2340" spans="1:8" x14ac:dyDescent="0.35">
      <c r="A2340" s="45" t="s">
        <v>247</v>
      </c>
      <c r="B2340" s="45" t="s">
        <v>8</v>
      </c>
      <c r="C2340" s="45" t="s">
        <v>34</v>
      </c>
      <c r="D2340" s="45">
        <v>1054</v>
      </c>
      <c r="E2340" s="45">
        <v>5.8850760100000003E-3</v>
      </c>
      <c r="F2340" s="45">
        <v>1.0065049700000001E-3</v>
      </c>
      <c r="G2340" s="45">
        <v>9.3165781000000003E-4</v>
      </c>
      <c r="H2340" s="45">
        <v>3.9469127599999999E-3</v>
      </c>
    </row>
    <row r="2341" spans="1:8" x14ac:dyDescent="0.35">
      <c r="A2341" s="45" t="s">
        <v>247</v>
      </c>
      <c r="B2341" s="45" t="s">
        <v>10</v>
      </c>
      <c r="C2341" s="45" t="s">
        <v>34</v>
      </c>
      <c r="D2341" s="45">
        <v>440</v>
      </c>
      <c r="E2341" s="45">
        <v>5.3195231000000001E-3</v>
      </c>
      <c r="F2341" s="45">
        <v>9.2119084999999997E-4</v>
      </c>
      <c r="G2341" s="45">
        <v>7.8924637999999996E-4</v>
      </c>
      <c r="H2341" s="45">
        <v>3.6090854200000002E-3</v>
      </c>
    </row>
    <row r="2342" spans="1:8" x14ac:dyDescent="0.35">
      <c r="A2342" s="45" t="s">
        <v>247</v>
      </c>
      <c r="B2342" s="45" t="s">
        <v>11</v>
      </c>
      <c r="C2342" s="45" t="s">
        <v>34</v>
      </c>
      <c r="D2342" s="45">
        <v>178</v>
      </c>
      <c r="E2342" s="45">
        <v>6.0482987700000001E-3</v>
      </c>
      <c r="F2342" s="45">
        <v>1.0495341900000001E-3</v>
      </c>
      <c r="G2342" s="45">
        <v>9.5609630000000002E-4</v>
      </c>
      <c r="H2342" s="45">
        <v>4.0426677700000002E-3</v>
      </c>
    </row>
    <row r="2343" spans="1:8" x14ac:dyDescent="0.35">
      <c r="A2343" s="45" t="s">
        <v>247</v>
      </c>
      <c r="B2343" s="45" t="s">
        <v>12</v>
      </c>
      <c r="C2343" s="45" t="s">
        <v>34</v>
      </c>
      <c r="D2343" s="45">
        <v>179</v>
      </c>
      <c r="E2343" s="45">
        <v>6.4613074500000003E-3</v>
      </c>
      <c r="F2343" s="45">
        <v>1.19064222E-3</v>
      </c>
      <c r="G2343" s="45">
        <v>1.03642899E-3</v>
      </c>
      <c r="H2343" s="45">
        <v>4.2342357399999999E-3</v>
      </c>
    </row>
    <row r="2344" spans="1:8" x14ac:dyDescent="0.35">
      <c r="A2344" s="45" t="s">
        <v>247</v>
      </c>
      <c r="B2344" s="45" t="s">
        <v>13</v>
      </c>
      <c r="C2344" s="45" t="s">
        <v>34</v>
      </c>
      <c r="D2344" s="45">
        <v>257</v>
      </c>
      <c r="E2344" s="45">
        <v>6.3389444899999998E-3</v>
      </c>
      <c r="F2344" s="45">
        <v>9.945144500000001E-4</v>
      </c>
      <c r="G2344" s="45">
        <v>1.08557584E-3</v>
      </c>
      <c r="H2344" s="45">
        <v>4.2588537099999997E-3</v>
      </c>
    </row>
    <row r="2345" spans="1:8" x14ac:dyDescent="0.35">
      <c r="A2345" s="45" t="s">
        <v>247</v>
      </c>
      <c r="B2345" s="45" t="s">
        <v>8</v>
      </c>
      <c r="C2345" s="45" t="s">
        <v>35</v>
      </c>
      <c r="D2345" s="45">
        <v>1064</v>
      </c>
      <c r="E2345" s="45">
        <v>5.9247073699999998E-3</v>
      </c>
      <c r="F2345" s="45">
        <v>9.7695387000000002E-4</v>
      </c>
      <c r="G2345" s="45">
        <v>1.19390248E-3</v>
      </c>
      <c r="H2345" s="45">
        <v>3.75385053E-3</v>
      </c>
    </row>
    <row r="2346" spans="1:8" x14ac:dyDescent="0.35">
      <c r="A2346" s="45" t="s">
        <v>247</v>
      </c>
      <c r="B2346" s="45" t="s">
        <v>10</v>
      </c>
      <c r="C2346" s="45" t="s">
        <v>35</v>
      </c>
      <c r="D2346" s="45">
        <v>442</v>
      </c>
      <c r="E2346" s="45">
        <v>5.1875940400000001E-3</v>
      </c>
      <c r="F2346" s="45">
        <v>8.6095900000000001E-4</v>
      </c>
      <c r="G2346" s="45">
        <v>9.7824467999999996E-4</v>
      </c>
      <c r="H2346" s="45">
        <v>3.3483898599999998E-3</v>
      </c>
    </row>
    <row r="2347" spans="1:8" x14ac:dyDescent="0.35">
      <c r="A2347" s="45" t="s">
        <v>247</v>
      </c>
      <c r="B2347" s="45" t="s">
        <v>11</v>
      </c>
      <c r="C2347" s="45" t="s">
        <v>35</v>
      </c>
      <c r="D2347" s="45">
        <v>288</v>
      </c>
      <c r="E2347" s="45">
        <v>6.0428720700000001E-3</v>
      </c>
      <c r="F2347" s="45">
        <v>9.3050710000000005E-4</v>
      </c>
      <c r="G2347" s="45">
        <v>1.2569522400000001E-3</v>
      </c>
      <c r="H2347" s="45">
        <v>3.8554122500000002E-3</v>
      </c>
    </row>
    <row r="2348" spans="1:8" x14ac:dyDescent="0.35">
      <c r="A2348" s="45" t="s">
        <v>247</v>
      </c>
      <c r="B2348" s="45" t="s">
        <v>12</v>
      </c>
      <c r="C2348" s="45" t="s">
        <v>35</v>
      </c>
      <c r="D2348" s="45">
        <v>91</v>
      </c>
      <c r="E2348" s="45">
        <v>7.4665494100000004E-3</v>
      </c>
      <c r="F2348" s="45">
        <v>1.20662881E-3</v>
      </c>
      <c r="G2348" s="45">
        <v>1.5772535E-3</v>
      </c>
      <c r="H2348" s="45">
        <v>4.6826666300000003E-3</v>
      </c>
    </row>
    <row r="2349" spans="1:8" x14ac:dyDescent="0.35">
      <c r="A2349" s="45" t="s">
        <v>247</v>
      </c>
      <c r="B2349" s="45" t="s">
        <v>13</v>
      </c>
      <c r="C2349" s="45" t="s">
        <v>35</v>
      </c>
      <c r="D2349" s="45">
        <v>243</v>
      </c>
      <c r="E2349" s="45">
        <v>6.5480202799999996E-3</v>
      </c>
      <c r="F2349" s="45">
        <v>1.15697852E-3</v>
      </c>
      <c r="G2349" s="45">
        <v>1.3678838499999999E-3</v>
      </c>
      <c r="H2349" s="45">
        <v>4.0231574300000003E-3</v>
      </c>
    </row>
    <row r="2350" spans="1:8" x14ac:dyDescent="0.35">
      <c r="A2350" s="45" t="s">
        <v>247</v>
      </c>
      <c r="B2350" s="45" t="s">
        <v>8</v>
      </c>
      <c r="C2350" s="45" t="s">
        <v>57</v>
      </c>
      <c r="D2350" s="45">
        <v>3</v>
      </c>
      <c r="E2350" s="45">
        <v>7.5462962899999998E-3</v>
      </c>
      <c r="F2350" s="45">
        <v>1.8441354100000001E-3</v>
      </c>
      <c r="G2350" s="45">
        <v>3.26388865E-3</v>
      </c>
      <c r="H2350" s="45">
        <v>2.4382712899999998E-3</v>
      </c>
    </row>
    <row r="2351" spans="1:8" x14ac:dyDescent="0.35">
      <c r="A2351" s="45" t="s">
        <v>247</v>
      </c>
      <c r="B2351" s="45" t="s">
        <v>10</v>
      </c>
      <c r="C2351" s="45" t="s">
        <v>57</v>
      </c>
      <c r="D2351" s="45">
        <v>1</v>
      </c>
      <c r="E2351" s="45">
        <v>9.4791666599999998E-3</v>
      </c>
      <c r="F2351" s="45">
        <v>2.1759256899999998E-3</v>
      </c>
      <c r="G2351" s="45">
        <v>4.1666666600000003E-3</v>
      </c>
      <c r="H2351" s="45">
        <v>3.1365736099999999E-3</v>
      </c>
    </row>
    <row r="2352" spans="1:8" x14ac:dyDescent="0.35">
      <c r="A2352" s="45" t="s">
        <v>247</v>
      </c>
      <c r="B2352" s="45" t="s">
        <v>11</v>
      </c>
      <c r="C2352" s="45" t="s">
        <v>57</v>
      </c>
      <c r="D2352" s="45">
        <v>1</v>
      </c>
      <c r="E2352" s="45">
        <v>7.1875000000000003E-3</v>
      </c>
      <c r="F2352" s="45">
        <v>2.5810180499999998E-3</v>
      </c>
      <c r="G2352" s="45">
        <v>1.5509256899999999E-3</v>
      </c>
      <c r="H2352" s="45">
        <v>3.0555555500000001E-3</v>
      </c>
    </row>
    <row r="2353" spans="1:8" x14ac:dyDescent="0.35">
      <c r="A2353" s="45" t="s">
        <v>247</v>
      </c>
      <c r="B2353" s="45" t="s">
        <v>12</v>
      </c>
      <c r="C2353" s="45" t="s">
        <v>57</v>
      </c>
      <c r="D2353" s="45">
        <v>1</v>
      </c>
      <c r="E2353" s="45">
        <v>5.9722222200000001E-3</v>
      </c>
      <c r="F2353" s="45">
        <v>7.7546250000000004E-4</v>
      </c>
      <c r="G2353" s="45">
        <v>4.0740736100000003E-3</v>
      </c>
      <c r="H2353" s="45">
        <v>1.12268472E-3</v>
      </c>
    </row>
    <row r="2354" spans="1:8" x14ac:dyDescent="0.35">
      <c r="A2354" s="45" t="s">
        <v>247</v>
      </c>
      <c r="B2354" s="45" t="s">
        <v>8</v>
      </c>
      <c r="C2354" s="45" t="s">
        <v>36</v>
      </c>
      <c r="D2354" s="45">
        <v>1687</v>
      </c>
      <c r="E2354" s="45">
        <v>6.7887739300000003E-3</v>
      </c>
      <c r="F2354" s="45">
        <v>8.6208645999999998E-4</v>
      </c>
      <c r="G2354" s="45">
        <v>1.3258727100000001E-3</v>
      </c>
      <c r="H2354" s="45">
        <v>4.6008142599999998E-3</v>
      </c>
    </row>
    <row r="2355" spans="1:8" x14ac:dyDescent="0.35">
      <c r="A2355" s="45" t="s">
        <v>247</v>
      </c>
      <c r="B2355" s="45" t="s">
        <v>10</v>
      </c>
      <c r="C2355" s="45" t="s">
        <v>36</v>
      </c>
      <c r="D2355" s="45">
        <v>601</v>
      </c>
      <c r="E2355" s="45">
        <v>5.9286603200000001E-3</v>
      </c>
      <c r="F2355" s="45">
        <v>7.0753964999999998E-4</v>
      </c>
      <c r="G2355" s="45">
        <v>1.1576189999999999E-3</v>
      </c>
      <c r="H2355" s="45">
        <v>4.0635011799999999E-3</v>
      </c>
    </row>
    <row r="2356" spans="1:8" x14ac:dyDescent="0.35">
      <c r="A2356" s="45" t="s">
        <v>247</v>
      </c>
      <c r="B2356" s="45" t="s">
        <v>11</v>
      </c>
      <c r="C2356" s="45" t="s">
        <v>36</v>
      </c>
      <c r="D2356" s="45">
        <v>368</v>
      </c>
      <c r="E2356" s="45">
        <v>6.7350729700000004E-3</v>
      </c>
      <c r="F2356" s="45">
        <v>8.0568739999999995E-4</v>
      </c>
      <c r="G2356" s="45">
        <v>1.38454838E-3</v>
      </c>
      <c r="H2356" s="45">
        <v>4.5448367199999997E-3</v>
      </c>
    </row>
    <row r="2357" spans="1:8" x14ac:dyDescent="0.35">
      <c r="A2357" s="45" t="s">
        <v>247</v>
      </c>
      <c r="B2357" s="45" t="s">
        <v>12</v>
      </c>
      <c r="C2357" s="45" t="s">
        <v>36</v>
      </c>
      <c r="D2357" s="45">
        <v>181</v>
      </c>
      <c r="E2357" s="45">
        <v>8.4836042199999996E-3</v>
      </c>
      <c r="F2357" s="45">
        <v>1.23439714E-3</v>
      </c>
      <c r="G2357" s="45">
        <v>1.5641623100000001E-3</v>
      </c>
      <c r="H2357" s="45">
        <v>5.68504426E-3</v>
      </c>
    </row>
    <row r="2358" spans="1:8" x14ac:dyDescent="0.35">
      <c r="A2358" s="45" t="s">
        <v>247</v>
      </c>
      <c r="B2358" s="45" t="s">
        <v>13</v>
      </c>
      <c r="C2358" s="45" t="s">
        <v>36</v>
      </c>
      <c r="D2358" s="45">
        <v>537</v>
      </c>
      <c r="E2358" s="45">
        <v>7.2169414300000002E-3</v>
      </c>
      <c r="F2358" s="45">
        <v>9.4821168999999997E-4</v>
      </c>
      <c r="G2358" s="45">
        <v>1.39365189E-3</v>
      </c>
      <c r="H2358" s="45">
        <v>4.8750773399999997E-3</v>
      </c>
    </row>
    <row r="2359" spans="1:8" x14ac:dyDescent="0.35">
      <c r="A2359" s="45" t="s">
        <v>247</v>
      </c>
      <c r="B2359" s="45" t="s">
        <v>8</v>
      </c>
      <c r="C2359" s="45" t="s">
        <v>37</v>
      </c>
      <c r="D2359" s="45">
        <v>1798</v>
      </c>
      <c r="E2359" s="45">
        <v>5.2915853100000002E-3</v>
      </c>
      <c r="F2359" s="45">
        <v>8.7928178999999997E-4</v>
      </c>
      <c r="G2359" s="45">
        <v>9.0714194999999998E-4</v>
      </c>
      <c r="H2359" s="45">
        <v>3.5051611100000001E-3</v>
      </c>
    </row>
    <row r="2360" spans="1:8" x14ac:dyDescent="0.35">
      <c r="A2360" s="45" t="s">
        <v>247</v>
      </c>
      <c r="B2360" s="45" t="s">
        <v>10</v>
      </c>
      <c r="C2360" s="45" t="s">
        <v>37</v>
      </c>
      <c r="D2360" s="45">
        <v>915</v>
      </c>
      <c r="E2360" s="45">
        <v>4.7170737200000002E-3</v>
      </c>
      <c r="F2360" s="45">
        <v>7.7195887999999995E-4</v>
      </c>
      <c r="G2360" s="45">
        <v>8.1244916000000004E-4</v>
      </c>
      <c r="H2360" s="45">
        <v>3.1326652200000002E-3</v>
      </c>
    </row>
    <row r="2361" spans="1:8" x14ac:dyDescent="0.35">
      <c r="A2361" s="45" t="s">
        <v>247</v>
      </c>
      <c r="B2361" s="45" t="s">
        <v>11</v>
      </c>
      <c r="C2361" s="45" t="s">
        <v>37</v>
      </c>
      <c r="D2361" s="45">
        <v>434</v>
      </c>
      <c r="E2361" s="45">
        <v>5.29335187E-3</v>
      </c>
      <c r="F2361" s="45">
        <v>9.4109998999999998E-4</v>
      </c>
      <c r="G2361" s="45">
        <v>7.7884961000000003E-4</v>
      </c>
      <c r="H2361" s="45">
        <v>3.5734018000000002E-3</v>
      </c>
    </row>
    <row r="2362" spans="1:8" x14ac:dyDescent="0.35">
      <c r="A2362" s="45" t="s">
        <v>247</v>
      </c>
      <c r="B2362" s="45" t="s">
        <v>12</v>
      </c>
      <c r="C2362" s="45" t="s">
        <v>37</v>
      </c>
      <c r="D2362" s="45">
        <v>91</v>
      </c>
      <c r="E2362" s="45">
        <v>7.2298532700000003E-3</v>
      </c>
      <c r="F2362" s="45">
        <v>1.15664408E-3</v>
      </c>
      <c r="G2362" s="45">
        <v>1.0494248400000001E-3</v>
      </c>
      <c r="H2362" s="45">
        <v>5.0237838499999996E-3</v>
      </c>
    </row>
    <row r="2363" spans="1:8" x14ac:dyDescent="0.35">
      <c r="A2363" s="45" t="s">
        <v>247</v>
      </c>
      <c r="B2363" s="45" t="s">
        <v>13</v>
      </c>
      <c r="C2363" s="45" t="s">
        <v>37</v>
      </c>
      <c r="D2363" s="45">
        <v>358</v>
      </c>
      <c r="E2363" s="45">
        <v>6.2651301200000002E-3</v>
      </c>
      <c r="F2363" s="45">
        <v>1.0081404099999999E-3</v>
      </c>
      <c r="G2363" s="45">
        <v>1.2685247299999999E-3</v>
      </c>
      <c r="H2363" s="45">
        <v>3.9884644699999996E-3</v>
      </c>
    </row>
    <row r="2364" spans="1:8" x14ac:dyDescent="0.35">
      <c r="A2364" s="45" t="s">
        <v>247</v>
      </c>
      <c r="B2364" s="45" t="s">
        <v>8</v>
      </c>
      <c r="C2364" s="45" t="s">
        <v>38</v>
      </c>
      <c r="D2364" s="45">
        <v>915</v>
      </c>
      <c r="E2364" s="45">
        <v>6.5670535000000004E-3</v>
      </c>
      <c r="F2364" s="45">
        <v>1.1331332300000001E-3</v>
      </c>
      <c r="G2364" s="45">
        <v>1.1049253900000001E-3</v>
      </c>
      <c r="H2364" s="45">
        <v>4.3289943900000002E-3</v>
      </c>
    </row>
    <row r="2365" spans="1:8" x14ac:dyDescent="0.35">
      <c r="A2365" s="45" t="s">
        <v>247</v>
      </c>
      <c r="B2365" s="45" t="s">
        <v>10</v>
      </c>
      <c r="C2365" s="45" t="s">
        <v>38</v>
      </c>
      <c r="D2365" s="45">
        <v>387</v>
      </c>
      <c r="E2365" s="45">
        <v>5.9161759599999997E-3</v>
      </c>
      <c r="F2365" s="45">
        <v>1.0397523799999999E-3</v>
      </c>
      <c r="G2365" s="45">
        <v>9.7168365999999995E-4</v>
      </c>
      <c r="H2365" s="45">
        <v>3.9047394399999999E-3</v>
      </c>
    </row>
    <row r="2366" spans="1:8" x14ac:dyDescent="0.35">
      <c r="A2366" s="45" t="s">
        <v>247</v>
      </c>
      <c r="B2366" s="45" t="s">
        <v>11</v>
      </c>
      <c r="C2366" s="45" t="s">
        <v>38</v>
      </c>
      <c r="D2366" s="45">
        <v>214</v>
      </c>
      <c r="E2366" s="45">
        <v>6.4751533600000003E-3</v>
      </c>
      <c r="F2366" s="45">
        <v>1.19537442E-3</v>
      </c>
      <c r="G2366" s="45">
        <v>1.05269965E-3</v>
      </c>
      <c r="H2366" s="45">
        <v>4.22707877E-3</v>
      </c>
    </row>
    <row r="2367" spans="1:8" x14ac:dyDescent="0.35">
      <c r="A2367" s="45" t="s">
        <v>247</v>
      </c>
      <c r="B2367" s="45" t="s">
        <v>12</v>
      </c>
      <c r="C2367" s="45" t="s">
        <v>38</v>
      </c>
      <c r="D2367" s="45">
        <v>75</v>
      </c>
      <c r="E2367" s="45">
        <v>7.6513886700000002E-3</v>
      </c>
      <c r="F2367" s="45">
        <v>1.3273145699999999E-3</v>
      </c>
      <c r="G2367" s="45">
        <v>1.4206788100000001E-3</v>
      </c>
      <c r="H2367" s="45">
        <v>4.9033948100000004E-3</v>
      </c>
    </row>
    <row r="2368" spans="1:8" x14ac:dyDescent="0.35">
      <c r="A2368" s="45" t="s">
        <v>247</v>
      </c>
      <c r="B2368" s="45" t="s">
        <v>13</v>
      </c>
      <c r="C2368" s="45" t="s">
        <v>38</v>
      </c>
      <c r="D2368" s="45">
        <v>239</v>
      </c>
      <c r="E2368" s="45">
        <v>7.3629995299999999E-3</v>
      </c>
      <c r="F2368" s="45">
        <v>1.1676737E-3</v>
      </c>
      <c r="G2368" s="45">
        <v>1.26835362E-3</v>
      </c>
      <c r="H2368" s="45">
        <v>4.9269717100000002E-3</v>
      </c>
    </row>
    <row r="2369" spans="1:8" x14ac:dyDescent="0.35">
      <c r="A2369" s="45" t="s">
        <v>247</v>
      </c>
      <c r="B2369" s="45" t="s">
        <v>8</v>
      </c>
      <c r="C2369" s="45" t="s">
        <v>39</v>
      </c>
      <c r="D2369" s="45">
        <v>843</v>
      </c>
      <c r="E2369" s="45">
        <v>7.1977969699999998E-3</v>
      </c>
      <c r="F2369" s="45">
        <v>8.0012111999999995E-4</v>
      </c>
      <c r="G2369" s="45">
        <v>1.46216366E-3</v>
      </c>
      <c r="H2369" s="45">
        <v>4.9355117099999998E-3</v>
      </c>
    </row>
    <row r="2370" spans="1:8" x14ac:dyDescent="0.35">
      <c r="A2370" s="45" t="s">
        <v>247</v>
      </c>
      <c r="B2370" s="45" t="s">
        <v>10</v>
      </c>
      <c r="C2370" s="45" t="s">
        <v>39</v>
      </c>
      <c r="D2370" s="45">
        <v>328</v>
      </c>
      <c r="E2370" s="45">
        <v>6.4264691000000002E-3</v>
      </c>
      <c r="F2370" s="45">
        <v>7.4098751000000005E-4</v>
      </c>
      <c r="G2370" s="45">
        <v>1.28302823E-3</v>
      </c>
      <c r="H2370" s="45">
        <v>4.4024529000000001E-3</v>
      </c>
    </row>
    <row r="2371" spans="1:8" x14ac:dyDescent="0.35">
      <c r="A2371" s="45" t="s">
        <v>247</v>
      </c>
      <c r="B2371" s="45" t="s">
        <v>11</v>
      </c>
      <c r="C2371" s="45" t="s">
        <v>39</v>
      </c>
      <c r="D2371" s="45">
        <v>226</v>
      </c>
      <c r="E2371" s="45">
        <v>6.8782773699999997E-3</v>
      </c>
      <c r="F2371" s="45">
        <v>7.9343838000000004E-4</v>
      </c>
      <c r="G2371" s="45">
        <v>1.3347568200000001E-3</v>
      </c>
      <c r="H2371" s="45">
        <v>4.7500817000000004E-3</v>
      </c>
    </row>
    <row r="2372" spans="1:8" x14ac:dyDescent="0.35">
      <c r="A2372" s="45" t="s">
        <v>247</v>
      </c>
      <c r="B2372" s="45" t="s">
        <v>12</v>
      </c>
      <c r="C2372" s="45" t="s">
        <v>39</v>
      </c>
      <c r="D2372" s="45">
        <v>74</v>
      </c>
      <c r="E2372" s="45">
        <v>8.8597970499999998E-3</v>
      </c>
      <c r="F2372" s="45">
        <v>1.11126727E-3</v>
      </c>
      <c r="G2372" s="45">
        <v>1.52777751E-3</v>
      </c>
      <c r="H2372" s="45">
        <v>6.2207517599999996E-3</v>
      </c>
    </row>
    <row r="2373" spans="1:8" x14ac:dyDescent="0.35">
      <c r="A2373" s="45" t="s">
        <v>247</v>
      </c>
      <c r="B2373" s="45" t="s">
        <v>13</v>
      </c>
      <c r="C2373" s="45" t="s">
        <v>39</v>
      </c>
      <c r="D2373" s="45">
        <v>215</v>
      </c>
      <c r="E2373" s="45">
        <v>8.1383502999999996E-3</v>
      </c>
      <c r="F2373" s="45">
        <v>7.9026675000000001E-4</v>
      </c>
      <c r="G2373" s="45">
        <v>1.84679132E-3</v>
      </c>
      <c r="H2373" s="45">
        <v>5.5012917499999998E-3</v>
      </c>
    </row>
    <row r="2374" spans="1:8" x14ac:dyDescent="0.35">
      <c r="A2374" s="45" t="s">
        <v>247</v>
      </c>
      <c r="B2374" s="45" t="s">
        <v>8</v>
      </c>
      <c r="C2374" s="45" t="s">
        <v>40</v>
      </c>
      <c r="D2374" s="45">
        <v>1615</v>
      </c>
      <c r="E2374" s="45">
        <v>5.0716013499999997E-3</v>
      </c>
      <c r="F2374" s="45">
        <v>9.1880206999999997E-4</v>
      </c>
      <c r="G2374" s="45">
        <v>5.409856E-4</v>
      </c>
      <c r="H2374" s="45">
        <v>3.6118131999999998E-3</v>
      </c>
    </row>
    <row r="2375" spans="1:8" x14ac:dyDescent="0.35">
      <c r="A2375" s="45" t="s">
        <v>247</v>
      </c>
      <c r="B2375" s="45" t="s">
        <v>10</v>
      </c>
      <c r="C2375" s="45" t="s">
        <v>40</v>
      </c>
      <c r="D2375" s="45">
        <v>889</v>
      </c>
      <c r="E2375" s="45">
        <v>4.84606067E-3</v>
      </c>
      <c r="F2375" s="45">
        <v>8.6974779999999998E-4</v>
      </c>
      <c r="G2375" s="45">
        <v>4.9157894000000004E-4</v>
      </c>
      <c r="H2375" s="45">
        <v>3.4847334399999998E-3</v>
      </c>
    </row>
    <row r="2376" spans="1:8" x14ac:dyDescent="0.35">
      <c r="A2376" s="45" t="s">
        <v>247</v>
      </c>
      <c r="B2376" s="45" t="s">
        <v>11</v>
      </c>
      <c r="C2376" s="45" t="s">
        <v>40</v>
      </c>
      <c r="D2376" s="45">
        <v>248</v>
      </c>
      <c r="E2376" s="45">
        <v>4.9425494000000002E-3</v>
      </c>
      <c r="F2376" s="45">
        <v>1.0041907000000001E-3</v>
      </c>
      <c r="G2376" s="45">
        <v>5.3516068000000001E-4</v>
      </c>
      <c r="H2376" s="45">
        <v>3.4031975600000001E-3</v>
      </c>
    </row>
    <row r="2377" spans="1:8" x14ac:dyDescent="0.35">
      <c r="A2377" s="45" t="s">
        <v>247</v>
      </c>
      <c r="B2377" s="45" t="s">
        <v>12</v>
      </c>
      <c r="C2377" s="45" t="s">
        <v>40</v>
      </c>
      <c r="D2377" s="45">
        <v>107</v>
      </c>
      <c r="E2377" s="45">
        <v>6.1968888099999996E-3</v>
      </c>
      <c r="F2377" s="45">
        <v>1.0951018500000001E-3</v>
      </c>
      <c r="G2377" s="45">
        <v>5.8173217000000003E-4</v>
      </c>
      <c r="H2377" s="45">
        <v>4.5200542499999998E-3</v>
      </c>
    </row>
    <row r="2378" spans="1:8" x14ac:dyDescent="0.35">
      <c r="A2378" s="45" t="s">
        <v>247</v>
      </c>
      <c r="B2378" s="45" t="s">
        <v>13</v>
      </c>
      <c r="C2378" s="45" t="s">
        <v>40</v>
      </c>
      <c r="D2378" s="45">
        <v>371</v>
      </c>
      <c r="E2378" s="45">
        <v>5.3737705900000002E-3</v>
      </c>
      <c r="F2378" s="45">
        <v>9.2842143000000004E-4</v>
      </c>
      <c r="G2378" s="45">
        <v>6.5151719E-4</v>
      </c>
      <c r="H2378" s="45">
        <v>3.7938314999999998E-3</v>
      </c>
    </row>
    <row r="2379" spans="1:8" x14ac:dyDescent="0.35">
      <c r="A2379" s="45" t="s">
        <v>247</v>
      </c>
      <c r="B2379" s="45" t="s">
        <v>8</v>
      </c>
      <c r="C2379" s="45" t="s">
        <v>41</v>
      </c>
      <c r="D2379" s="45">
        <v>1056</v>
      </c>
      <c r="E2379" s="45">
        <v>7.3234841700000001E-3</v>
      </c>
      <c r="F2379" s="45">
        <v>9.2765740000000005E-4</v>
      </c>
      <c r="G2379" s="45">
        <v>1.6367229E-3</v>
      </c>
      <c r="H2379" s="45">
        <v>4.7591033999999999E-3</v>
      </c>
    </row>
    <row r="2380" spans="1:8" x14ac:dyDescent="0.35">
      <c r="A2380" s="45" t="s">
        <v>247</v>
      </c>
      <c r="B2380" s="45" t="s">
        <v>10</v>
      </c>
      <c r="C2380" s="45" t="s">
        <v>41</v>
      </c>
      <c r="D2380" s="45">
        <v>410</v>
      </c>
      <c r="E2380" s="45">
        <v>6.2435634499999997E-3</v>
      </c>
      <c r="F2380" s="45">
        <v>8.4677030000000005E-4</v>
      </c>
      <c r="G2380" s="45">
        <v>1.4029187E-3</v>
      </c>
      <c r="H2380" s="45">
        <v>3.9938739799999998E-3</v>
      </c>
    </row>
    <row r="2381" spans="1:8" x14ac:dyDescent="0.35">
      <c r="A2381" s="45" t="s">
        <v>247</v>
      </c>
      <c r="B2381" s="45" t="s">
        <v>11</v>
      </c>
      <c r="C2381" s="45" t="s">
        <v>41</v>
      </c>
      <c r="D2381" s="45">
        <v>243</v>
      </c>
      <c r="E2381" s="45">
        <v>6.8800008999999997E-3</v>
      </c>
      <c r="F2381" s="45">
        <v>8.9787164E-4</v>
      </c>
      <c r="G2381" s="45">
        <v>1.4274212800000001E-3</v>
      </c>
      <c r="H2381" s="45">
        <v>4.5547075100000004E-3</v>
      </c>
    </row>
    <row r="2382" spans="1:8" x14ac:dyDescent="0.35">
      <c r="A2382" s="45" t="s">
        <v>247</v>
      </c>
      <c r="B2382" s="45" t="s">
        <v>12</v>
      </c>
      <c r="C2382" s="45" t="s">
        <v>41</v>
      </c>
      <c r="D2382" s="45">
        <v>189</v>
      </c>
      <c r="E2382" s="45">
        <v>9.3604250200000003E-3</v>
      </c>
      <c r="F2382" s="45">
        <v>1.19041467E-3</v>
      </c>
      <c r="G2382" s="45">
        <v>2.1072160899999999E-3</v>
      </c>
      <c r="H2382" s="45">
        <v>6.06279373E-3</v>
      </c>
    </row>
    <row r="2383" spans="1:8" x14ac:dyDescent="0.35">
      <c r="A2383" s="45" t="s">
        <v>247</v>
      </c>
      <c r="B2383" s="45" t="s">
        <v>13</v>
      </c>
      <c r="C2383" s="45" t="s">
        <v>41</v>
      </c>
      <c r="D2383" s="45">
        <v>214</v>
      </c>
      <c r="E2383" s="45">
        <v>8.0970921700000004E-3</v>
      </c>
      <c r="F2383" s="45">
        <v>8.8438880999999997E-4</v>
      </c>
      <c r="G2383" s="45">
        <v>1.9068014199999999E-3</v>
      </c>
      <c r="H2383" s="45">
        <v>5.3059014699999999E-3</v>
      </c>
    </row>
    <row r="2384" spans="1:8" x14ac:dyDescent="0.35">
      <c r="A2384" s="45" t="s">
        <v>247</v>
      </c>
      <c r="B2384" s="45" t="s">
        <v>8</v>
      </c>
      <c r="C2384" s="45" t="s">
        <v>42</v>
      </c>
      <c r="D2384" s="45">
        <v>841</v>
      </c>
      <c r="E2384" s="45">
        <v>7.9082163799999994E-3</v>
      </c>
      <c r="F2384" s="45">
        <v>1.2588764299999999E-3</v>
      </c>
      <c r="G2384" s="45">
        <v>1.69399831E-3</v>
      </c>
      <c r="H2384" s="45">
        <v>4.9553411599999996E-3</v>
      </c>
    </row>
    <row r="2385" spans="1:8" x14ac:dyDescent="0.35">
      <c r="A2385" s="45" t="s">
        <v>247</v>
      </c>
      <c r="B2385" s="45" t="s">
        <v>10</v>
      </c>
      <c r="C2385" s="45" t="s">
        <v>42</v>
      </c>
      <c r="D2385" s="45">
        <v>293</v>
      </c>
      <c r="E2385" s="45">
        <v>6.4988621099999998E-3</v>
      </c>
      <c r="F2385" s="45">
        <v>1.0714508999999999E-3</v>
      </c>
      <c r="G2385" s="45">
        <v>1.4874855499999999E-3</v>
      </c>
      <c r="H2385" s="45">
        <v>3.9399251699999997E-3</v>
      </c>
    </row>
    <row r="2386" spans="1:8" x14ac:dyDescent="0.35">
      <c r="A2386" s="45" t="s">
        <v>247</v>
      </c>
      <c r="B2386" s="45" t="s">
        <v>11</v>
      </c>
      <c r="C2386" s="45" t="s">
        <v>42</v>
      </c>
      <c r="D2386" s="45">
        <v>216</v>
      </c>
      <c r="E2386" s="45">
        <v>7.7597198100000002E-3</v>
      </c>
      <c r="F2386" s="45">
        <v>1.23397826E-3</v>
      </c>
      <c r="G2386" s="45">
        <v>1.7726549499999999E-3</v>
      </c>
      <c r="H2386" s="45">
        <v>4.7530861700000003E-3</v>
      </c>
    </row>
    <row r="2387" spans="1:8" x14ac:dyDescent="0.35">
      <c r="A2387" s="45" t="s">
        <v>247</v>
      </c>
      <c r="B2387" s="45" t="s">
        <v>12</v>
      </c>
      <c r="C2387" s="45" t="s">
        <v>42</v>
      </c>
      <c r="D2387" s="45">
        <v>146</v>
      </c>
      <c r="E2387" s="45">
        <v>9.6163112799999995E-3</v>
      </c>
      <c r="F2387" s="45">
        <v>1.6636539899999999E-3</v>
      </c>
      <c r="G2387" s="45">
        <v>1.63107219E-3</v>
      </c>
      <c r="H2387" s="45">
        <v>6.3215845800000002E-3</v>
      </c>
    </row>
    <row r="2388" spans="1:8" x14ac:dyDescent="0.35">
      <c r="A2388" s="45" t="s">
        <v>247</v>
      </c>
      <c r="B2388" s="45" t="s">
        <v>13</v>
      </c>
      <c r="C2388" s="45" t="s">
        <v>42</v>
      </c>
      <c r="D2388" s="45">
        <v>186</v>
      </c>
      <c r="E2388" s="45">
        <v>8.9600131899999994E-3</v>
      </c>
      <c r="F2388" s="45">
        <v>1.26530738E-3</v>
      </c>
      <c r="G2388" s="45">
        <v>1.97736186E-3</v>
      </c>
      <c r="H2388" s="45">
        <v>5.7173434299999997E-3</v>
      </c>
    </row>
    <row r="2389" spans="1:8" x14ac:dyDescent="0.35">
      <c r="A2389" s="45" t="s">
        <v>247</v>
      </c>
      <c r="B2389" s="45" t="s">
        <v>8</v>
      </c>
      <c r="C2389" s="45" t="s">
        <v>43</v>
      </c>
      <c r="D2389" s="45">
        <v>826</v>
      </c>
      <c r="E2389" s="45">
        <v>6.7102443500000001E-3</v>
      </c>
      <c r="F2389" s="45">
        <v>9.3384257000000005E-4</v>
      </c>
      <c r="G2389" s="45">
        <v>1.53228945E-3</v>
      </c>
      <c r="H2389" s="45">
        <v>4.2441118300000002E-3</v>
      </c>
    </row>
    <row r="2390" spans="1:8" x14ac:dyDescent="0.35">
      <c r="A2390" s="45" t="s">
        <v>247</v>
      </c>
      <c r="B2390" s="45" t="s">
        <v>10</v>
      </c>
      <c r="C2390" s="45" t="s">
        <v>43</v>
      </c>
      <c r="D2390" s="45">
        <v>342</v>
      </c>
      <c r="E2390" s="45">
        <v>5.9315773499999998E-3</v>
      </c>
      <c r="F2390" s="45">
        <v>7.6547922999999996E-4</v>
      </c>
      <c r="G2390" s="45">
        <v>1.29903728E-3</v>
      </c>
      <c r="H2390" s="45">
        <v>3.8670603399999998E-3</v>
      </c>
    </row>
    <row r="2391" spans="1:8" x14ac:dyDescent="0.35">
      <c r="A2391" s="45" t="s">
        <v>247</v>
      </c>
      <c r="B2391" s="45" t="s">
        <v>11</v>
      </c>
      <c r="C2391" s="45" t="s">
        <v>43</v>
      </c>
      <c r="D2391" s="45">
        <v>173</v>
      </c>
      <c r="E2391" s="45">
        <v>7.0504172499999997E-3</v>
      </c>
      <c r="F2391" s="45">
        <v>1.08381481E-3</v>
      </c>
      <c r="G2391" s="45">
        <v>1.54630945E-3</v>
      </c>
      <c r="H2391" s="45">
        <v>4.4202924999999999E-3</v>
      </c>
    </row>
    <row r="2392" spans="1:8" x14ac:dyDescent="0.35">
      <c r="A2392" s="45" t="s">
        <v>247</v>
      </c>
      <c r="B2392" s="45" t="s">
        <v>12</v>
      </c>
      <c r="C2392" s="45" t="s">
        <v>43</v>
      </c>
      <c r="D2392" s="45">
        <v>98</v>
      </c>
      <c r="E2392" s="45">
        <v>7.3221369199999997E-3</v>
      </c>
      <c r="F2392" s="45">
        <v>1.1271728499999999E-3</v>
      </c>
      <c r="G2392" s="45">
        <v>1.7354022000000001E-3</v>
      </c>
      <c r="H2392" s="45">
        <v>4.4595613400000003E-3</v>
      </c>
    </row>
    <row r="2393" spans="1:8" x14ac:dyDescent="0.35">
      <c r="A2393" s="45" t="s">
        <v>247</v>
      </c>
      <c r="B2393" s="45" t="s">
        <v>13</v>
      </c>
      <c r="C2393" s="45" t="s">
        <v>43</v>
      </c>
      <c r="D2393" s="45">
        <v>213</v>
      </c>
      <c r="E2393" s="45">
        <v>7.4026797200000003E-3</v>
      </c>
      <c r="F2393" s="45">
        <v>9.9341393000000004E-4</v>
      </c>
      <c r="G2393" s="45">
        <v>1.80196896E-3</v>
      </c>
      <c r="H2393" s="45">
        <v>4.6072963199999999E-3</v>
      </c>
    </row>
    <row r="2394" spans="1:8" x14ac:dyDescent="0.35">
      <c r="A2394" s="45" t="s">
        <v>247</v>
      </c>
      <c r="B2394" s="45" t="s">
        <v>8</v>
      </c>
      <c r="C2394" s="45" t="s">
        <v>44</v>
      </c>
      <c r="D2394" s="45">
        <v>410</v>
      </c>
      <c r="E2394" s="45">
        <v>8.3042003E-3</v>
      </c>
      <c r="F2394" s="45">
        <v>8.3240151999999996E-4</v>
      </c>
      <c r="G2394" s="45">
        <v>1.3582879199999999E-3</v>
      </c>
      <c r="H2394" s="45">
        <v>6.1135103800000002E-3</v>
      </c>
    </row>
    <row r="2395" spans="1:8" x14ac:dyDescent="0.35">
      <c r="A2395" s="45" t="s">
        <v>247</v>
      </c>
      <c r="B2395" s="45" t="s">
        <v>10</v>
      </c>
      <c r="C2395" s="45" t="s">
        <v>44</v>
      </c>
      <c r="D2395" s="45">
        <v>134</v>
      </c>
      <c r="E2395" s="45">
        <v>7.1679793100000002E-3</v>
      </c>
      <c r="F2395" s="45">
        <v>6.8831166999999997E-4</v>
      </c>
      <c r="G2395" s="45">
        <v>9.6565758000000004E-4</v>
      </c>
      <c r="H2395" s="45">
        <v>5.5140095699999997E-3</v>
      </c>
    </row>
    <row r="2396" spans="1:8" x14ac:dyDescent="0.35">
      <c r="A2396" s="45" t="s">
        <v>247</v>
      </c>
      <c r="B2396" s="45" t="s">
        <v>11</v>
      </c>
      <c r="C2396" s="45" t="s">
        <v>44</v>
      </c>
      <c r="D2396" s="45">
        <v>97</v>
      </c>
      <c r="E2396" s="45">
        <v>8.8057223699999996E-3</v>
      </c>
      <c r="F2396" s="45">
        <v>1.04966088E-3</v>
      </c>
      <c r="G2396" s="45">
        <v>1.57395454E-3</v>
      </c>
      <c r="H2396" s="45">
        <v>6.1821064800000004E-3</v>
      </c>
    </row>
    <row r="2397" spans="1:8" x14ac:dyDescent="0.35">
      <c r="A2397" s="45" t="s">
        <v>247</v>
      </c>
      <c r="B2397" s="45" t="s">
        <v>12</v>
      </c>
      <c r="C2397" s="45" t="s">
        <v>44</v>
      </c>
      <c r="D2397" s="45">
        <v>50</v>
      </c>
      <c r="E2397" s="45">
        <v>9.9962960500000007E-3</v>
      </c>
      <c r="F2397" s="45">
        <v>8.9537009999999997E-4</v>
      </c>
      <c r="G2397" s="45">
        <v>1.49791638E-3</v>
      </c>
      <c r="H2397" s="45">
        <v>7.6030090199999999E-3</v>
      </c>
    </row>
    <row r="2398" spans="1:8" x14ac:dyDescent="0.35">
      <c r="A2398" s="45" t="s">
        <v>247</v>
      </c>
      <c r="B2398" s="45" t="s">
        <v>13</v>
      </c>
      <c r="C2398" s="45" t="s">
        <v>44</v>
      </c>
      <c r="D2398" s="45">
        <v>129</v>
      </c>
      <c r="E2398" s="45">
        <v>8.4514962900000008E-3</v>
      </c>
      <c r="F2398" s="45">
        <v>7.9430424999999999E-4</v>
      </c>
      <c r="G2398" s="45">
        <v>1.54984901E-3</v>
      </c>
      <c r="H2398" s="45">
        <v>6.1073425700000003E-3</v>
      </c>
    </row>
    <row r="2399" spans="1:8" x14ac:dyDescent="0.35">
      <c r="A2399" s="45" t="s">
        <v>247</v>
      </c>
      <c r="B2399" s="45" t="s">
        <v>8</v>
      </c>
      <c r="C2399" s="45" t="s">
        <v>45</v>
      </c>
      <c r="D2399" s="45">
        <v>1243</v>
      </c>
      <c r="E2399" s="45">
        <v>6.5800517500000004E-3</v>
      </c>
      <c r="F2399" s="45">
        <v>1.05315669E-3</v>
      </c>
      <c r="G2399" s="45">
        <v>1.3838046200000001E-3</v>
      </c>
      <c r="H2399" s="45">
        <v>4.1430899499999996E-3</v>
      </c>
    </row>
    <row r="2400" spans="1:8" x14ac:dyDescent="0.35">
      <c r="A2400" s="45" t="s">
        <v>247</v>
      </c>
      <c r="B2400" s="45" t="s">
        <v>10</v>
      </c>
      <c r="C2400" s="45" t="s">
        <v>45</v>
      </c>
      <c r="D2400" s="45">
        <v>569</v>
      </c>
      <c r="E2400" s="45">
        <v>5.8412254400000002E-3</v>
      </c>
      <c r="F2400" s="45">
        <v>9.1091396999999998E-4</v>
      </c>
      <c r="G2400" s="45">
        <v>1.20657155E-3</v>
      </c>
      <c r="H2400" s="45">
        <v>3.7237394299999998E-3</v>
      </c>
    </row>
    <row r="2401" spans="1:8" x14ac:dyDescent="0.35">
      <c r="A2401" s="45" t="s">
        <v>247</v>
      </c>
      <c r="B2401" s="45" t="s">
        <v>11</v>
      </c>
      <c r="C2401" s="45" t="s">
        <v>45</v>
      </c>
      <c r="D2401" s="45">
        <v>275</v>
      </c>
      <c r="E2401" s="45">
        <v>6.6690654100000002E-3</v>
      </c>
      <c r="F2401" s="45">
        <v>1.0007994299999999E-3</v>
      </c>
      <c r="G2401" s="45">
        <v>1.2957910100000001E-3</v>
      </c>
      <c r="H2401" s="45">
        <v>4.37247451E-3</v>
      </c>
    </row>
    <row r="2402" spans="1:8" x14ac:dyDescent="0.35">
      <c r="A2402" s="45" t="s">
        <v>247</v>
      </c>
      <c r="B2402" s="45" t="s">
        <v>12</v>
      </c>
      <c r="C2402" s="45" t="s">
        <v>45</v>
      </c>
      <c r="D2402" s="45">
        <v>123</v>
      </c>
      <c r="E2402" s="45">
        <v>8.2151458000000004E-3</v>
      </c>
      <c r="F2402" s="45">
        <v>1.3602827900000001E-3</v>
      </c>
      <c r="G2402" s="45">
        <v>1.92251936E-3</v>
      </c>
      <c r="H2402" s="45">
        <v>4.9323431699999998E-3</v>
      </c>
    </row>
    <row r="2403" spans="1:8" x14ac:dyDescent="0.35">
      <c r="A2403" s="45" t="s">
        <v>247</v>
      </c>
      <c r="B2403" s="45" t="s">
        <v>13</v>
      </c>
      <c r="C2403" s="45" t="s">
        <v>45</v>
      </c>
      <c r="D2403" s="45">
        <v>276</v>
      </c>
      <c r="E2403" s="45">
        <v>7.2858374399999998E-3</v>
      </c>
      <c r="F2403" s="45">
        <v>1.26169961E-3</v>
      </c>
      <c r="G2403" s="45">
        <v>1.5968026299999999E-3</v>
      </c>
      <c r="H2403" s="45">
        <v>4.4273347100000004E-3</v>
      </c>
    </row>
    <row r="2404" spans="1:8" x14ac:dyDescent="0.35">
      <c r="A2404" s="45" t="s">
        <v>247</v>
      </c>
      <c r="B2404" s="45" t="s">
        <v>8</v>
      </c>
      <c r="C2404" s="45" t="s">
        <v>46</v>
      </c>
      <c r="D2404" s="45">
        <v>637</v>
      </c>
      <c r="E2404" s="45">
        <v>7.3949064399999997E-3</v>
      </c>
      <c r="F2404" s="45">
        <v>8.6282244000000004E-4</v>
      </c>
      <c r="G2404" s="45">
        <v>1.5975127E-3</v>
      </c>
      <c r="H2404" s="45">
        <v>4.9345708100000003E-3</v>
      </c>
    </row>
    <row r="2405" spans="1:8" x14ac:dyDescent="0.35">
      <c r="A2405" s="45" t="s">
        <v>247</v>
      </c>
      <c r="B2405" s="45" t="s">
        <v>10</v>
      </c>
      <c r="C2405" s="45" t="s">
        <v>46</v>
      </c>
      <c r="D2405" s="45">
        <v>260</v>
      </c>
      <c r="E2405" s="45">
        <v>6.7982102499999997E-3</v>
      </c>
      <c r="F2405" s="45">
        <v>6.4587759000000002E-4</v>
      </c>
      <c r="G2405" s="45">
        <v>1.40193174E-3</v>
      </c>
      <c r="H2405" s="45">
        <v>4.7504003900000003E-3</v>
      </c>
    </row>
    <row r="2406" spans="1:8" x14ac:dyDescent="0.35">
      <c r="A2406" s="45" t="s">
        <v>247</v>
      </c>
      <c r="B2406" s="45" t="s">
        <v>11</v>
      </c>
      <c r="C2406" s="45" t="s">
        <v>46</v>
      </c>
      <c r="D2406" s="45">
        <v>137</v>
      </c>
      <c r="E2406" s="45">
        <v>7.0102559099999998E-3</v>
      </c>
      <c r="F2406" s="45">
        <v>9.1376024999999998E-4</v>
      </c>
      <c r="G2406" s="45">
        <v>1.3129390599999999E-3</v>
      </c>
      <c r="H2406" s="45">
        <v>4.7835561299999999E-3</v>
      </c>
    </row>
    <row r="2407" spans="1:8" x14ac:dyDescent="0.35">
      <c r="A2407" s="45" t="s">
        <v>247</v>
      </c>
      <c r="B2407" s="45" t="s">
        <v>12</v>
      </c>
      <c r="C2407" s="45" t="s">
        <v>46</v>
      </c>
      <c r="D2407" s="45">
        <v>73</v>
      </c>
      <c r="E2407" s="45">
        <v>8.7598297899999997E-3</v>
      </c>
      <c r="F2407" s="45">
        <v>1.3189685599999999E-3</v>
      </c>
      <c r="G2407" s="45">
        <v>2.0111933300000001E-3</v>
      </c>
      <c r="H2407" s="45">
        <v>5.4296674599999999E-3</v>
      </c>
    </row>
    <row r="2408" spans="1:8" x14ac:dyDescent="0.35">
      <c r="A2408" s="45" t="s">
        <v>247</v>
      </c>
      <c r="B2408" s="45" t="s">
        <v>13</v>
      </c>
      <c r="C2408" s="45" t="s">
        <v>46</v>
      </c>
      <c r="D2408" s="45">
        <v>167</v>
      </c>
      <c r="E2408" s="45">
        <v>8.0428030300000002E-3</v>
      </c>
      <c r="F2408" s="45">
        <v>9.5940037000000005E-4</v>
      </c>
      <c r="G2408" s="45">
        <v>1.9546321700000002E-3</v>
      </c>
      <c r="H2408" s="45">
        <v>5.1287699799999996E-3</v>
      </c>
    </row>
    <row r="2409" spans="1:8" x14ac:dyDescent="0.35">
      <c r="A2409" s="45" t="s">
        <v>247</v>
      </c>
      <c r="B2409" s="45" t="s">
        <v>8</v>
      </c>
      <c r="C2409" s="45" t="s">
        <v>47</v>
      </c>
      <c r="D2409" s="45">
        <v>530</v>
      </c>
      <c r="E2409" s="45">
        <v>6.9810008099999996E-3</v>
      </c>
      <c r="F2409" s="45">
        <v>3.0280375000000002E-4</v>
      </c>
      <c r="G2409" s="45">
        <v>1.8082850599999999E-3</v>
      </c>
      <c r="H2409" s="45">
        <v>4.8584903299999996E-3</v>
      </c>
    </row>
    <row r="2410" spans="1:8" x14ac:dyDescent="0.35">
      <c r="A2410" s="45" t="s">
        <v>247</v>
      </c>
      <c r="B2410" s="45" t="s">
        <v>10</v>
      </c>
      <c r="C2410" s="45" t="s">
        <v>47</v>
      </c>
      <c r="D2410" s="45">
        <v>212</v>
      </c>
      <c r="E2410" s="45">
        <v>6.5472132600000003E-3</v>
      </c>
      <c r="F2410" s="45">
        <v>2.3661314999999999E-4</v>
      </c>
      <c r="G2410" s="45">
        <v>1.6705426499999999E-3</v>
      </c>
      <c r="H2410" s="45">
        <v>4.6282645099999997E-3</v>
      </c>
    </row>
    <row r="2411" spans="1:8" x14ac:dyDescent="0.35">
      <c r="A2411" s="45" t="s">
        <v>247</v>
      </c>
      <c r="B2411" s="45" t="s">
        <v>11</v>
      </c>
      <c r="C2411" s="45" t="s">
        <v>47</v>
      </c>
      <c r="D2411" s="45">
        <v>161</v>
      </c>
      <c r="E2411" s="45">
        <v>7.3179776699999997E-3</v>
      </c>
      <c r="F2411" s="45">
        <v>3.6900429000000001E-4</v>
      </c>
      <c r="G2411" s="45">
        <v>1.9082842200000001E-3</v>
      </c>
      <c r="H2411" s="45">
        <v>5.02882712E-3</v>
      </c>
    </row>
    <row r="2412" spans="1:8" x14ac:dyDescent="0.35">
      <c r="A2412" s="45" t="s">
        <v>247</v>
      </c>
      <c r="B2412" s="45" t="s">
        <v>12</v>
      </c>
      <c r="C2412" s="45" t="s">
        <v>47</v>
      </c>
      <c r="D2412" s="45">
        <v>24</v>
      </c>
      <c r="E2412" s="45">
        <v>8.8744210600000002E-3</v>
      </c>
      <c r="F2412" s="45">
        <v>8.7191329999999998E-4</v>
      </c>
      <c r="G2412" s="45">
        <v>2.8385414599999999E-3</v>
      </c>
      <c r="H2412" s="45">
        <v>5.15432077E-3</v>
      </c>
    </row>
    <row r="2413" spans="1:8" x14ac:dyDescent="0.35">
      <c r="A2413" s="45" t="s">
        <v>247</v>
      </c>
      <c r="B2413" s="45" t="s">
        <v>13</v>
      </c>
      <c r="C2413" s="45" t="s">
        <v>47</v>
      </c>
      <c r="D2413" s="45">
        <v>133</v>
      </c>
      <c r="E2413" s="45">
        <v>6.9228624899999999E-3</v>
      </c>
      <c r="F2413" s="45">
        <v>2.2547662E-4</v>
      </c>
      <c r="G2413" s="45">
        <v>1.72088184E-3</v>
      </c>
      <c r="H2413" s="45">
        <v>4.9658867099999998E-3</v>
      </c>
    </row>
    <row r="2414" spans="1:8" x14ac:dyDescent="0.35">
      <c r="A2414" s="45" t="s">
        <v>247</v>
      </c>
      <c r="B2414" s="45" t="s">
        <v>8</v>
      </c>
      <c r="C2414" s="45" t="s">
        <v>48</v>
      </c>
      <c r="D2414" s="45">
        <v>1700</v>
      </c>
      <c r="E2414" s="45">
        <v>5.8609066200000001E-3</v>
      </c>
      <c r="F2414" s="45">
        <v>9.8152208999999994E-4</v>
      </c>
      <c r="G2414" s="45">
        <v>8.4997252000000004E-4</v>
      </c>
      <c r="H2414" s="45">
        <v>4.0294115199999998E-3</v>
      </c>
    </row>
    <row r="2415" spans="1:8" x14ac:dyDescent="0.35">
      <c r="A2415" s="45" t="s">
        <v>247</v>
      </c>
      <c r="B2415" s="45" t="s">
        <v>10</v>
      </c>
      <c r="C2415" s="45" t="s">
        <v>48</v>
      </c>
      <c r="D2415" s="45">
        <v>601</v>
      </c>
      <c r="E2415" s="45">
        <v>5.0826359599999999E-3</v>
      </c>
      <c r="F2415" s="45">
        <v>9.0035102E-4</v>
      </c>
      <c r="G2415" s="45">
        <v>6.7524394E-4</v>
      </c>
      <c r="H2415" s="45">
        <v>3.5070404900000001E-3</v>
      </c>
    </row>
    <row r="2416" spans="1:8" x14ac:dyDescent="0.35">
      <c r="A2416" s="45" t="s">
        <v>247</v>
      </c>
      <c r="B2416" s="45" t="s">
        <v>11</v>
      </c>
      <c r="C2416" s="45" t="s">
        <v>48</v>
      </c>
      <c r="D2416" s="45">
        <v>330</v>
      </c>
      <c r="E2416" s="45">
        <v>5.9587539600000003E-3</v>
      </c>
      <c r="F2416" s="45">
        <v>1.1415892900000001E-3</v>
      </c>
      <c r="G2416" s="45">
        <v>8.0874695000000005E-4</v>
      </c>
      <c r="H2416" s="45">
        <v>4.00841728E-3</v>
      </c>
    </row>
    <row r="2417" spans="1:8" x14ac:dyDescent="0.35">
      <c r="A2417" s="45" t="s">
        <v>247</v>
      </c>
      <c r="B2417" s="45" t="s">
        <v>12</v>
      </c>
      <c r="C2417" s="45" t="s">
        <v>48</v>
      </c>
      <c r="D2417" s="45">
        <v>112</v>
      </c>
      <c r="E2417" s="45">
        <v>8.3525543099999995E-3</v>
      </c>
      <c r="F2417" s="45">
        <v>1.2223046199999999E-3</v>
      </c>
      <c r="G2417" s="45">
        <v>1.18272546E-3</v>
      </c>
      <c r="H2417" s="45">
        <v>5.9475237200000003E-3</v>
      </c>
    </row>
    <row r="2418" spans="1:8" x14ac:dyDescent="0.35">
      <c r="A2418" s="45" t="s">
        <v>247</v>
      </c>
      <c r="B2418" s="45" t="s">
        <v>13</v>
      </c>
      <c r="C2418" s="45" t="s">
        <v>48</v>
      </c>
      <c r="D2418" s="45">
        <v>657</v>
      </c>
      <c r="E2418" s="45">
        <v>6.0989378299999997E-3</v>
      </c>
      <c r="F2418" s="45">
        <v>9.3432876999999996E-4</v>
      </c>
      <c r="G2418" s="45">
        <v>9.7378985000000004E-4</v>
      </c>
      <c r="H2418" s="45">
        <v>4.1908187100000004E-3</v>
      </c>
    </row>
    <row r="2419" spans="1:8" x14ac:dyDescent="0.35">
      <c r="A2419" s="45" t="s">
        <v>247</v>
      </c>
      <c r="B2419" s="45" t="s">
        <v>8</v>
      </c>
      <c r="C2419" s="45" t="s">
        <v>49</v>
      </c>
      <c r="D2419" s="45">
        <v>1191</v>
      </c>
      <c r="E2419" s="45">
        <v>7.2863215499999997E-3</v>
      </c>
      <c r="F2419" s="45">
        <v>9.7639096999999997E-4</v>
      </c>
      <c r="G2419" s="45">
        <v>1.3426992400000001E-3</v>
      </c>
      <c r="H2419" s="45">
        <v>4.9672308499999996E-3</v>
      </c>
    </row>
    <row r="2420" spans="1:8" x14ac:dyDescent="0.35">
      <c r="A2420" s="45" t="s">
        <v>247</v>
      </c>
      <c r="B2420" s="45" t="s">
        <v>10</v>
      </c>
      <c r="C2420" s="45" t="s">
        <v>49</v>
      </c>
      <c r="D2420" s="45">
        <v>542</v>
      </c>
      <c r="E2420" s="45">
        <v>6.6266910300000004E-3</v>
      </c>
      <c r="F2420" s="45">
        <v>8.7903145999999996E-4</v>
      </c>
      <c r="G2420" s="45">
        <v>1.2217479100000001E-3</v>
      </c>
      <c r="H2420" s="45">
        <v>4.5259111599999999E-3</v>
      </c>
    </row>
    <row r="2421" spans="1:8" x14ac:dyDescent="0.35">
      <c r="A2421" s="45" t="s">
        <v>247</v>
      </c>
      <c r="B2421" s="45" t="s">
        <v>11</v>
      </c>
      <c r="C2421" s="45" t="s">
        <v>49</v>
      </c>
      <c r="D2421" s="45">
        <v>267</v>
      </c>
      <c r="E2421" s="45">
        <v>7.5038577800000004E-3</v>
      </c>
      <c r="F2421" s="45">
        <v>9.3303484000000002E-4</v>
      </c>
      <c r="G2421" s="45">
        <v>1.23608485E-3</v>
      </c>
      <c r="H2421" s="45">
        <v>5.3347375900000002E-3</v>
      </c>
    </row>
    <row r="2422" spans="1:8" x14ac:dyDescent="0.35">
      <c r="A2422" s="45" t="s">
        <v>247</v>
      </c>
      <c r="B2422" s="45" t="s">
        <v>12</v>
      </c>
      <c r="C2422" s="45" t="s">
        <v>49</v>
      </c>
      <c r="D2422" s="45">
        <v>76</v>
      </c>
      <c r="E2422" s="45">
        <v>7.9130114399999993E-3</v>
      </c>
      <c r="F2422" s="45">
        <v>1.15588427E-3</v>
      </c>
      <c r="G2422" s="45">
        <v>1.4909232800000001E-3</v>
      </c>
      <c r="H2422" s="45">
        <v>5.2662034700000004E-3</v>
      </c>
    </row>
    <row r="2423" spans="1:8" x14ac:dyDescent="0.35">
      <c r="A2423" s="45" t="s">
        <v>247</v>
      </c>
      <c r="B2423" s="45" t="s">
        <v>13</v>
      </c>
      <c r="C2423" s="45" t="s">
        <v>49</v>
      </c>
      <c r="D2423" s="45">
        <v>306</v>
      </c>
      <c r="E2423" s="45">
        <v>8.1092272399999991E-3</v>
      </c>
      <c r="F2423" s="45">
        <v>1.1420885299999999E-3</v>
      </c>
      <c r="G2423" s="45">
        <v>1.61314579E-3</v>
      </c>
      <c r="H2423" s="45">
        <v>5.3539924500000001E-3</v>
      </c>
    </row>
    <row r="2424" spans="1:8" x14ac:dyDescent="0.35">
      <c r="A2424" s="45" t="s">
        <v>247</v>
      </c>
      <c r="B2424" s="45" t="s">
        <v>8</v>
      </c>
      <c r="C2424" s="45" t="s">
        <v>50</v>
      </c>
      <c r="D2424" s="45">
        <v>742</v>
      </c>
      <c r="E2424" s="45">
        <v>7.4652307500000003E-3</v>
      </c>
      <c r="F2424" s="45">
        <v>7.6912973999999999E-4</v>
      </c>
      <c r="G2424" s="45">
        <v>2.15864256E-3</v>
      </c>
      <c r="H2424" s="45">
        <v>4.5374579499999996E-3</v>
      </c>
    </row>
    <row r="2425" spans="1:8" x14ac:dyDescent="0.35">
      <c r="A2425" s="45" t="s">
        <v>247</v>
      </c>
      <c r="B2425" s="45" t="s">
        <v>10</v>
      </c>
      <c r="C2425" s="45" t="s">
        <v>50</v>
      </c>
      <c r="D2425" s="45">
        <v>275</v>
      </c>
      <c r="E2425" s="45">
        <v>6.6518095400000003E-3</v>
      </c>
      <c r="F2425" s="45">
        <v>7.1485666000000001E-4</v>
      </c>
      <c r="G2425" s="45">
        <v>1.9724323999999998E-3</v>
      </c>
      <c r="H2425" s="45">
        <v>3.9645199600000002E-3</v>
      </c>
    </row>
    <row r="2426" spans="1:8" x14ac:dyDescent="0.35">
      <c r="A2426" s="45" t="s">
        <v>247</v>
      </c>
      <c r="B2426" s="45" t="s">
        <v>11</v>
      </c>
      <c r="C2426" s="45" t="s">
        <v>50</v>
      </c>
      <c r="D2426" s="45">
        <v>199</v>
      </c>
      <c r="E2426" s="45">
        <v>7.32673762E-3</v>
      </c>
      <c r="F2426" s="45">
        <v>7.1986063999999995E-4</v>
      </c>
      <c r="G2426" s="45">
        <v>2.2137304500000001E-3</v>
      </c>
      <c r="H2426" s="45">
        <v>4.3931460199999996E-3</v>
      </c>
    </row>
    <row r="2427" spans="1:8" x14ac:dyDescent="0.35">
      <c r="A2427" s="45" t="s">
        <v>247</v>
      </c>
      <c r="B2427" s="45" t="s">
        <v>12</v>
      </c>
      <c r="C2427" s="45" t="s">
        <v>50</v>
      </c>
      <c r="D2427" s="45">
        <v>58</v>
      </c>
      <c r="E2427" s="45">
        <v>9.4965275499999998E-3</v>
      </c>
      <c r="F2427" s="45">
        <v>8.6486245000000003E-4</v>
      </c>
      <c r="G2427" s="45">
        <v>2.7071357499999999E-3</v>
      </c>
      <c r="H2427" s="45">
        <v>5.9245288000000004E-3</v>
      </c>
    </row>
    <row r="2428" spans="1:8" x14ac:dyDescent="0.35">
      <c r="A2428" s="45" t="s">
        <v>247</v>
      </c>
      <c r="B2428" s="45" t="s">
        <v>13</v>
      </c>
      <c r="C2428" s="45" t="s">
        <v>50</v>
      </c>
      <c r="D2428" s="45">
        <v>210</v>
      </c>
      <c r="E2428" s="45">
        <v>8.1006390799999994E-3</v>
      </c>
      <c r="F2428" s="45">
        <v>8.6044948999999999E-4</v>
      </c>
      <c r="G2428" s="45">
        <v>2.1987982699999999E-3</v>
      </c>
      <c r="H2428" s="45">
        <v>5.0413908599999998E-3</v>
      </c>
    </row>
    <row r="2429" spans="1:8" x14ac:dyDescent="0.35">
      <c r="A2429" s="45" t="s">
        <v>247</v>
      </c>
      <c r="B2429" s="45" t="s">
        <v>8</v>
      </c>
      <c r="C2429" s="45" t="s">
        <v>51</v>
      </c>
      <c r="D2429" s="45">
        <v>1074</v>
      </c>
      <c r="E2429" s="45">
        <v>6.7621148199999998E-3</v>
      </c>
      <c r="F2429" s="45">
        <v>1.0362134599999999E-3</v>
      </c>
      <c r="G2429" s="45">
        <v>8.7170857999999997E-4</v>
      </c>
      <c r="H2429" s="45">
        <v>4.8541922899999999E-3</v>
      </c>
    </row>
    <row r="2430" spans="1:8" x14ac:dyDescent="0.35">
      <c r="A2430" s="45" t="s">
        <v>247</v>
      </c>
      <c r="B2430" s="45" t="s">
        <v>10</v>
      </c>
      <c r="C2430" s="45" t="s">
        <v>51</v>
      </c>
      <c r="D2430" s="45">
        <v>459</v>
      </c>
      <c r="E2430" s="45">
        <v>6.2879496100000003E-3</v>
      </c>
      <c r="F2430" s="45">
        <v>9.1001448000000004E-4</v>
      </c>
      <c r="G2430" s="45">
        <v>7.9921604E-4</v>
      </c>
      <c r="H2430" s="45">
        <v>4.5787186000000001E-3</v>
      </c>
    </row>
    <row r="2431" spans="1:8" x14ac:dyDescent="0.35">
      <c r="A2431" s="45" t="s">
        <v>247</v>
      </c>
      <c r="B2431" s="45" t="s">
        <v>11</v>
      </c>
      <c r="C2431" s="45" t="s">
        <v>51</v>
      </c>
      <c r="D2431" s="45">
        <v>231</v>
      </c>
      <c r="E2431" s="45">
        <v>6.3656402800000003E-3</v>
      </c>
      <c r="F2431" s="45">
        <v>1.07719032E-3</v>
      </c>
      <c r="G2431" s="45">
        <v>8.0557534000000005E-4</v>
      </c>
      <c r="H2431" s="45">
        <v>4.4828741199999999E-3</v>
      </c>
    </row>
    <row r="2432" spans="1:8" x14ac:dyDescent="0.35">
      <c r="A2432" s="45" t="s">
        <v>247</v>
      </c>
      <c r="B2432" s="45" t="s">
        <v>12</v>
      </c>
      <c r="C2432" s="45" t="s">
        <v>51</v>
      </c>
      <c r="D2432" s="45">
        <v>112</v>
      </c>
      <c r="E2432" s="45">
        <v>8.3782859800000005E-3</v>
      </c>
      <c r="F2432" s="45">
        <v>1.2624005500000001E-3</v>
      </c>
      <c r="G2432" s="45">
        <v>1.23036516E-3</v>
      </c>
      <c r="H2432" s="45">
        <v>5.8855197600000001E-3</v>
      </c>
    </row>
    <row r="2433" spans="1:8" x14ac:dyDescent="0.35">
      <c r="A2433" s="45" t="s">
        <v>247</v>
      </c>
      <c r="B2433" s="45" t="s">
        <v>13</v>
      </c>
      <c r="C2433" s="45" t="s">
        <v>51</v>
      </c>
      <c r="D2433" s="45">
        <v>272</v>
      </c>
      <c r="E2433" s="45">
        <v>7.2334981899999998E-3</v>
      </c>
      <c r="F2433" s="45">
        <v>1.12123819E-3</v>
      </c>
      <c r="G2433" s="45">
        <v>9.0252224999999998E-4</v>
      </c>
      <c r="H2433" s="45">
        <v>5.2097373000000004E-3</v>
      </c>
    </row>
    <row r="2434" spans="1:8" x14ac:dyDescent="0.35">
      <c r="A2434" s="45" t="s">
        <v>247</v>
      </c>
      <c r="B2434" s="45" t="s">
        <v>8</v>
      </c>
      <c r="C2434" s="45" t="s">
        <v>52</v>
      </c>
      <c r="D2434" s="45">
        <v>1619</v>
      </c>
      <c r="E2434" s="45">
        <v>4.4622449800000002E-3</v>
      </c>
      <c r="F2434" s="45">
        <v>7.0283700999999995E-4</v>
      </c>
      <c r="G2434" s="45">
        <v>4.7542325000000002E-4</v>
      </c>
      <c r="H2434" s="45">
        <v>3.2839842200000002E-3</v>
      </c>
    </row>
    <row r="2435" spans="1:8" x14ac:dyDescent="0.35">
      <c r="A2435" s="45" t="s">
        <v>247</v>
      </c>
      <c r="B2435" s="45" t="s">
        <v>10</v>
      </c>
      <c r="C2435" s="45" t="s">
        <v>52</v>
      </c>
      <c r="D2435" s="45">
        <v>632</v>
      </c>
      <c r="E2435" s="45">
        <v>4.1726549200000003E-3</v>
      </c>
      <c r="F2435" s="45">
        <v>6.5073009000000005E-4</v>
      </c>
      <c r="G2435" s="45">
        <v>4.3102412999999998E-4</v>
      </c>
      <c r="H2435" s="45">
        <v>3.0909001999999998E-3</v>
      </c>
    </row>
    <row r="2436" spans="1:8" x14ac:dyDescent="0.35">
      <c r="A2436" s="45" t="s">
        <v>247</v>
      </c>
      <c r="B2436" s="45" t="s">
        <v>11</v>
      </c>
      <c r="C2436" s="45" t="s">
        <v>52</v>
      </c>
      <c r="D2436" s="45">
        <v>306</v>
      </c>
      <c r="E2436" s="45">
        <v>4.4889249599999997E-3</v>
      </c>
      <c r="F2436" s="45">
        <v>8.2047298999999999E-4</v>
      </c>
      <c r="G2436" s="45">
        <v>4.5373370999999998E-4</v>
      </c>
      <c r="H2436" s="45">
        <v>3.2147177399999998E-3</v>
      </c>
    </row>
    <row r="2437" spans="1:8" x14ac:dyDescent="0.35">
      <c r="A2437" s="45" t="s">
        <v>247</v>
      </c>
      <c r="B2437" s="45" t="s">
        <v>12</v>
      </c>
      <c r="C2437" s="45" t="s">
        <v>52</v>
      </c>
      <c r="D2437" s="45">
        <v>101</v>
      </c>
      <c r="E2437" s="45">
        <v>5.9324575699999998E-3</v>
      </c>
      <c r="F2437" s="45">
        <v>1.0492296899999999E-3</v>
      </c>
      <c r="G2437" s="45">
        <v>5.9841376E-4</v>
      </c>
      <c r="H2437" s="45">
        <v>4.2848136700000001E-3</v>
      </c>
    </row>
    <row r="2438" spans="1:8" x14ac:dyDescent="0.35">
      <c r="A2438" s="45" t="s">
        <v>247</v>
      </c>
      <c r="B2438" s="45" t="s">
        <v>13</v>
      </c>
      <c r="C2438" s="45" t="s">
        <v>52</v>
      </c>
      <c r="D2438" s="45">
        <v>580</v>
      </c>
      <c r="E2438" s="45">
        <v>4.5077025100000003E-3</v>
      </c>
      <c r="F2438" s="45">
        <v>6.3723236999999999E-4</v>
      </c>
      <c r="G2438" s="45">
        <v>5.1382877999999995E-4</v>
      </c>
      <c r="H2438" s="45">
        <v>3.3566408800000001E-3</v>
      </c>
    </row>
    <row r="2439" spans="1:8" x14ac:dyDescent="0.35">
      <c r="A2439" s="45" t="s">
        <v>247</v>
      </c>
      <c r="B2439" s="45" t="s">
        <v>8</v>
      </c>
      <c r="C2439" s="45" t="s">
        <v>53</v>
      </c>
      <c r="D2439" s="45">
        <v>497</v>
      </c>
      <c r="E2439" s="45">
        <v>6.7761427300000003E-3</v>
      </c>
      <c r="F2439" s="45">
        <v>7.0203604999999997E-4</v>
      </c>
      <c r="G2439" s="45">
        <v>1.3447348299999999E-3</v>
      </c>
      <c r="H2439" s="45">
        <v>4.7293713499999999E-3</v>
      </c>
    </row>
    <row r="2440" spans="1:8" x14ac:dyDescent="0.35">
      <c r="A2440" s="45" t="s">
        <v>247</v>
      </c>
      <c r="B2440" s="45" t="s">
        <v>10</v>
      </c>
      <c r="C2440" s="45" t="s">
        <v>53</v>
      </c>
      <c r="D2440" s="45">
        <v>128</v>
      </c>
      <c r="E2440" s="45">
        <v>5.5186629600000002E-3</v>
      </c>
      <c r="F2440" s="45">
        <v>5.3412518999999999E-4</v>
      </c>
      <c r="G2440" s="45">
        <v>1.15071588E-3</v>
      </c>
      <c r="H2440" s="45">
        <v>3.83382139E-3</v>
      </c>
    </row>
    <row r="2441" spans="1:8" x14ac:dyDescent="0.35">
      <c r="A2441" s="45" t="s">
        <v>247</v>
      </c>
      <c r="B2441" s="45" t="s">
        <v>11</v>
      </c>
      <c r="C2441" s="45" t="s">
        <v>53</v>
      </c>
      <c r="D2441" s="45">
        <v>91</v>
      </c>
      <c r="E2441" s="45">
        <v>6.6536933000000001E-3</v>
      </c>
      <c r="F2441" s="45">
        <v>6.8808482999999998E-4</v>
      </c>
      <c r="G2441" s="45">
        <v>1.2235447299999999E-3</v>
      </c>
      <c r="H2441" s="45">
        <v>4.7420632300000003E-3</v>
      </c>
    </row>
    <row r="2442" spans="1:8" x14ac:dyDescent="0.35">
      <c r="A2442" s="45" t="s">
        <v>247</v>
      </c>
      <c r="B2442" s="45" t="s">
        <v>12</v>
      </c>
      <c r="C2442" s="45" t="s">
        <v>53</v>
      </c>
      <c r="D2442" s="45">
        <v>94</v>
      </c>
      <c r="E2442" s="45">
        <v>7.0723746700000001E-3</v>
      </c>
      <c r="F2442" s="45">
        <v>7.9577890000000001E-4</v>
      </c>
      <c r="G2442" s="45">
        <v>1.4317373600000001E-3</v>
      </c>
      <c r="H2442" s="45">
        <v>4.8448579E-3</v>
      </c>
    </row>
    <row r="2443" spans="1:8" x14ac:dyDescent="0.35">
      <c r="A2443" s="45" t="s">
        <v>247</v>
      </c>
      <c r="B2443" s="45" t="s">
        <v>13</v>
      </c>
      <c r="C2443" s="45" t="s">
        <v>53</v>
      </c>
      <c r="D2443" s="45">
        <v>184</v>
      </c>
      <c r="E2443" s="45">
        <v>7.5601346099999998E-3</v>
      </c>
      <c r="F2443" s="45">
        <v>7.7785303E-4</v>
      </c>
      <c r="G2443" s="45">
        <v>1.495194E-3</v>
      </c>
      <c r="H2443" s="45">
        <v>5.2870871099999998E-3</v>
      </c>
    </row>
    <row r="2444" spans="1:8" x14ac:dyDescent="0.35">
      <c r="A2444" s="45" t="s">
        <v>247</v>
      </c>
      <c r="B2444" s="45" t="s">
        <v>8</v>
      </c>
      <c r="C2444" s="45" t="s">
        <v>54</v>
      </c>
      <c r="D2444" s="45">
        <v>3332</v>
      </c>
      <c r="E2444" s="45">
        <v>4.4245612500000003E-3</v>
      </c>
      <c r="F2444" s="45">
        <v>8.8740680000000004E-4</v>
      </c>
      <c r="G2444" s="45">
        <v>6.1641299000000005E-4</v>
      </c>
      <c r="H2444" s="45">
        <v>2.9207409699999998E-3</v>
      </c>
    </row>
    <row r="2445" spans="1:8" x14ac:dyDescent="0.35">
      <c r="A2445" s="45" t="s">
        <v>247</v>
      </c>
      <c r="B2445" s="45" t="s">
        <v>10</v>
      </c>
      <c r="C2445" s="45" t="s">
        <v>54</v>
      </c>
      <c r="D2445" s="45">
        <v>1724</v>
      </c>
      <c r="E2445" s="45">
        <v>4.26891974E-3</v>
      </c>
      <c r="F2445" s="45">
        <v>8.5862956000000001E-4</v>
      </c>
      <c r="G2445" s="45">
        <v>5.7995216999999998E-4</v>
      </c>
      <c r="H2445" s="45">
        <v>2.8303375300000001E-3</v>
      </c>
    </row>
    <row r="2446" spans="1:8" x14ac:dyDescent="0.35">
      <c r="A2446" s="45" t="s">
        <v>247</v>
      </c>
      <c r="B2446" s="45" t="s">
        <v>11</v>
      </c>
      <c r="C2446" s="45" t="s">
        <v>54</v>
      </c>
      <c r="D2446" s="45">
        <v>674</v>
      </c>
      <c r="E2446" s="45">
        <v>4.4322175799999999E-3</v>
      </c>
      <c r="F2446" s="45">
        <v>9.7653219999999997E-4</v>
      </c>
      <c r="G2446" s="45">
        <v>5.8418140000000005E-4</v>
      </c>
      <c r="H2446" s="45">
        <v>2.8715035100000002E-3</v>
      </c>
    </row>
    <row r="2447" spans="1:8" x14ac:dyDescent="0.35">
      <c r="A2447" s="45" t="s">
        <v>247</v>
      </c>
      <c r="B2447" s="45" t="s">
        <v>12</v>
      </c>
      <c r="C2447" s="45" t="s">
        <v>54</v>
      </c>
      <c r="D2447" s="45">
        <v>105</v>
      </c>
      <c r="E2447" s="45">
        <v>5.17504383E-3</v>
      </c>
      <c r="F2447" s="45">
        <v>9.7685159999999992E-4</v>
      </c>
      <c r="G2447" s="45">
        <v>6.4836836000000005E-4</v>
      </c>
      <c r="H2447" s="45">
        <v>3.5498233799999999E-3</v>
      </c>
    </row>
    <row r="2448" spans="1:8" x14ac:dyDescent="0.35">
      <c r="A2448" s="45" t="s">
        <v>247</v>
      </c>
      <c r="B2448" s="45" t="s">
        <v>13</v>
      </c>
      <c r="C2448" s="45" t="s">
        <v>54</v>
      </c>
      <c r="D2448" s="45">
        <v>829</v>
      </c>
      <c r="E2448" s="45">
        <v>4.6469556099999997E-3</v>
      </c>
      <c r="F2448" s="45">
        <v>8.6346198000000003E-4</v>
      </c>
      <c r="G2448" s="45">
        <v>7.1439517000000002E-4</v>
      </c>
      <c r="H2448" s="45">
        <v>3.0690979499999999E-3</v>
      </c>
    </row>
    <row r="2449" spans="1:8" x14ac:dyDescent="0.35">
      <c r="A2449" s="45" t="s">
        <v>247</v>
      </c>
      <c r="B2449" s="45" t="s">
        <v>8</v>
      </c>
      <c r="C2449" s="45" t="s">
        <v>55</v>
      </c>
      <c r="D2449" s="45">
        <v>960</v>
      </c>
      <c r="E2449" s="45">
        <v>6.5846351800000003E-3</v>
      </c>
      <c r="F2449" s="45">
        <v>9.7364461999999998E-4</v>
      </c>
      <c r="G2449" s="45">
        <v>1.3696346900000001E-3</v>
      </c>
      <c r="H2449" s="45">
        <v>4.2413553699999999E-3</v>
      </c>
    </row>
    <row r="2450" spans="1:8" x14ac:dyDescent="0.35">
      <c r="A2450" s="45" t="s">
        <v>247</v>
      </c>
      <c r="B2450" s="45" t="s">
        <v>10</v>
      </c>
      <c r="C2450" s="45" t="s">
        <v>55</v>
      </c>
      <c r="D2450" s="45">
        <v>417</v>
      </c>
      <c r="E2450" s="45">
        <v>5.7207565000000002E-3</v>
      </c>
      <c r="F2450" s="45">
        <v>7.5134311999999997E-4</v>
      </c>
      <c r="G2450" s="45">
        <v>1.2676245499999999E-3</v>
      </c>
      <c r="H2450" s="45">
        <v>3.7017883300000001E-3</v>
      </c>
    </row>
    <row r="2451" spans="1:8" x14ac:dyDescent="0.35">
      <c r="A2451" s="45" t="s">
        <v>247</v>
      </c>
      <c r="B2451" s="45" t="s">
        <v>11</v>
      </c>
      <c r="C2451" s="45" t="s">
        <v>55</v>
      </c>
      <c r="D2451" s="45">
        <v>160</v>
      </c>
      <c r="E2451" s="45">
        <v>6.2827688600000002E-3</v>
      </c>
      <c r="F2451" s="45">
        <v>9.0567106999999997E-4</v>
      </c>
      <c r="G2451" s="45">
        <v>1.29188343E-3</v>
      </c>
      <c r="H2451" s="45">
        <v>4.0852138499999999E-3</v>
      </c>
    </row>
    <row r="2452" spans="1:8" x14ac:dyDescent="0.35">
      <c r="A2452" s="45" t="s">
        <v>247</v>
      </c>
      <c r="B2452" s="45" t="s">
        <v>12</v>
      </c>
      <c r="C2452" s="45" t="s">
        <v>55</v>
      </c>
      <c r="D2452" s="45">
        <v>196</v>
      </c>
      <c r="E2452" s="45">
        <v>8.0004012900000004E-3</v>
      </c>
      <c r="F2452" s="45">
        <v>1.38753046E-3</v>
      </c>
      <c r="G2452" s="45">
        <v>1.5329150200000001E-3</v>
      </c>
      <c r="H2452" s="45">
        <v>5.07995535E-3</v>
      </c>
    </row>
    <row r="2453" spans="1:8" x14ac:dyDescent="0.35">
      <c r="A2453" s="45" t="s">
        <v>247</v>
      </c>
      <c r="B2453" s="45" t="s">
        <v>13</v>
      </c>
      <c r="C2453" s="45" t="s">
        <v>55</v>
      </c>
      <c r="D2453" s="45">
        <v>187</v>
      </c>
      <c r="E2453" s="45">
        <v>7.2854151800000001E-3</v>
      </c>
      <c r="F2453" s="45">
        <v>1.0937187899999999E-3</v>
      </c>
      <c r="G2453" s="45">
        <v>1.4924982700000001E-3</v>
      </c>
      <c r="H2453" s="45">
        <v>4.6991976299999997E-3</v>
      </c>
    </row>
    <row r="2454" spans="1:8" x14ac:dyDescent="0.35">
      <c r="A2454" s="45" t="s">
        <v>247</v>
      </c>
      <c r="B2454" s="45" t="s">
        <v>8</v>
      </c>
      <c r="C2454" s="45" t="s">
        <v>56</v>
      </c>
      <c r="D2454" s="45">
        <v>2758</v>
      </c>
      <c r="E2454" s="45">
        <v>5.77004079E-3</v>
      </c>
      <c r="F2454" s="45">
        <v>1.00203425E-3</v>
      </c>
      <c r="G2454" s="45">
        <v>1.0234701999999999E-3</v>
      </c>
      <c r="H2454" s="45">
        <v>3.7445358599999998E-3</v>
      </c>
    </row>
    <row r="2455" spans="1:8" x14ac:dyDescent="0.35">
      <c r="A2455" s="45" t="s">
        <v>247</v>
      </c>
      <c r="B2455" s="45" t="s">
        <v>10</v>
      </c>
      <c r="C2455" s="45" t="s">
        <v>56</v>
      </c>
      <c r="D2455" s="45">
        <v>1046</v>
      </c>
      <c r="E2455" s="45">
        <v>5.1605872700000001E-3</v>
      </c>
      <c r="F2455" s="45">
        <v>9.2646787000000004E-4</v>
      </c>
      <c r="G2455" s="45">
        <v>8.5856148000000001E-4</v>
      </c>
      <c r="H2455" s="45">
        <v>3.3755574499999999E-3</v>
      </c>
    </row>
    <row r="2456" spans="1:8" x14ac:dyDescent="0.35">
      <c r="A2456" s="45" t="s">
        <v>247</v>
      </c>
      <c r="B2456" s="45" t="s">
        <v>11</v>
      </c>
      <c r="C2456" s="45" t="s">
        <v>56</v>
      </c>
      <c r="D2456" s="45">
        <v>537</v>
      </c>
      <c r="E2456" s="45">
        <v>5.6863833000000003E-3</v>
      </c>
      <c r="F2456" s="45">
        <v>1.0276999500000001E-3</v>
      </c>
      <c r="G2456" s="45">
        <v>9.9030513000000005E-4</v>
      </c>
      <c r="H2456" s="45">
        <v>3.66837776E-3</v>
      </c>
    </row>
    <row r="2457" spans="1:8" x14ac:dyDescent="0.35">
      <c r="A2457" s="45" t="s">
        <v>247</v>
      </c>
      <c r="B2457" s="45" t="s">
        <v>12</v>
      </c>
      <c r="C2457" s="45" t="s">
        <v>56</v>
      </c>
      <c r="D2457" s="45">
        <v>226</v>
      </c>
      <c r="E2457" s="45">
        <v>7.6421662800000003E-3</v>
      </c>
      <c r="F2457" s="45">
        <v>1.3947269000000001E-3</v>
      </c>
      <c r="G2457" s="45">
        <v>1.2277734399999999E-3</v>
      </c>
      <c r="H2457" s="45">
        <v>5.0196654400000004E-3</v>
      </c>
    </row>
    <row r="2458" spans="1:8" x14ac:dyDescent="0.35">
      <c r="A2458" s="45" t="s">
        <v>247</v>
      </c>
      <c r="B2458" s="45" t="s">
        <v>13</v>
      </c>
      <c r="C2458" s="45" t="s">
        <v>56</v>
      </c>
      <c r="D2458" s="45">
        <v>949</v>
      </c>
      <c r="E2458" s="45">
        <v>6.0432885099999997E-3</v>
      </c>
      <c r="F2458" s="45">
        <v>9.7728336000000009E-4</v>
      </c>
      <c r="G2458" s="45">
        <v>1.1753476E-3</v>
      </c>
      <c r="H2458" s="45">
        <v>3.8906570800000002E-3</v>
      </c>
    </row>
    <row r="2459" spans="1:8" x14ac:dyDescent="0.35">
      <c r="A2459" s="45" t="s">
        <v>248</v>
      </c>
      <c r="B2459" s="45" t="s">
        <v>8</v>
      </c>
      <c r="C2459" s="45" t="s">
        <v>9</v>
      </c>
      <c r="D2459" s="45">
        <v>57390</v>
      </c>
      <c r="E2459" s="45">
        <v>6.0901129700000004E-3</v>
      </c>
      <c r="F2459" s="45">
        <v>9.3708270000000002E-4</v>
      </c>
      <c r="G2459" s="45">
        <v>1.09548859E-3</v>
      </c>
      <c r="H2459" s="45">
        <v>4.0574347200000001E-3</v>
      </c>
    </row>
    <row r="2460" spans="1:8" x14ac:dyDescent="0.35">
      <c r="A2460" s="45" t="s">
        <v>248</v>
      </c>
      <c r="B2460" s="45" t="s">
        <v>10</v>
      </c>
      <c r="C2460" s="45" t="s">
        <v>9</v>
      </c>
      <c r="D2460" s="45">
        <v>26259</v>
      </c>
      <c r="E2460" s="45">
        <v>5.40852283E-3</v>
      </c>
      <c r="F2460" s="45">
        <v>8.3911947000000001E-4</v>
      </c>
      <c r="G2460" s="45">
        <v>9.5511187999999998E-4</v>
      </c>
      <c r="H2460" s="45">
        <v>3.6142010800000002E-3</v>
      </c>
    </row>
    <row r="2461" spans="1:8" x14ac:dyDescent="0.35">
      <c r="A2461" s="45" t="s">
        <v>248</v>
      </c>
      <c r="B2461" s="45" t="s">
        <v>11</v>
      </c>
      <c r="C2461" s="45" t="s">
        <v>9</v>
      </c>
      <c r="D2461" s="45">
        <v>12041</v>
      </c>
      <c r="E2461" s="45">
        <v>6.1140012599999998E-3</v>
      </c>
      <c r="F2461" s="45">
        <v>9.6812910000000001E-4</v>
      </c>
      <c r="G2461" s="45">
        <v>1.0840082600000001E-3</v>
      </c>
      <c r="H2461" s="45">
        <v>4.0617163600000002E-3</v>
      </c>
    </row>
    <row r="2462" spans="1:8" x14ac:dyDescent="0.35">
      <c r="A2462" s="45" t="s">
        <v>248</v>
      </c>
      <c r="B2462" s="45" t="s">
        <v>12</v>
      </c>
      <c r="C2462" s="45" t="s">
        <v>9</v>
      </c>
      <c r="D2462" s="45">
        <v>4663</v>
      </c>
      <c r="E2462" s="45">
        <v>7.7867875900000001E-3</v>
      </c>
      <c r="F2462" s="45">
        <v>1.2783925999999999E-3</v>
      </c>
      <c r="G2462" s="45">
        <v>1.41958985E-3</v>
      </c>
      <c r="H2462" s="45">
        <v>5.08874012E-3</v>
      </c>
    </row>
    <row r="2463" spans="1:8" x14ac:dyDescent="0.35">
      <c r="A2463" s="45" t="s">
        <v>248</v>
      </c>
      <c r="B2463" s="45" t="s">
        <v>13</v>
      </c>
      <c r="C2463" s="45" t="s">
        <v>9</v>
      </c>
      <c r="D2463" s="45">
        <v>14427</v>
      </c>
      <c r="E2463" s="45">
        <v>6.7623693500000002E-3</v>
      </c>
      <c r="F2463" s="45">
        <v>9.7916064999999997E-4</v>
      </c>
      <c r="G2463" s="45">
        <v>1.25582009E-3</v>
      </c>
      <c r="H2463" s="45">
        <v>4.5272717999999997E-3</v>
      </c>
    </row>
    <row r="2464" spans="1:8" x14ac:dyDescent="0.35">
      <c r="A2464" s="45" t="s">
        <v>248</v>
      </c>
      <c r="B2464" s="45" t="s">
        <v>8</v>
      </c>
      <c r="C2464" s="45" t="s">
        <v>14</v>
      </c>
      <c r="D2464" s="45">
        <v>1138</v>
      </c>
      <c r="E2464" s="45">
        <v>6.3412091599999998E-3</v>
      </c>
      <c r="F2464" s="45">
        <v>1.2978928300000001E-3</v>
      </c>
      <c r="G2464" s="45">
        <v>9.8463004000000007E-4</v>
      </c>
      <c r="H2464" s="45">
        <v>4.0586857999999996E-3</v>
      </c>
    </row>
    <row r="2465" spans="1:8" x14ac:dyDescent="0.35">
      <c r="A2465" s="45" t="s">
        <v>248</v>
      </c>
      <c r="B2465" s="45" t="s">
        <v>10</v>
      </c>
      <c r="C2465" s="45" t="s">
        <v>14</v>
      </c>
      <c r="D2465" s="45">
        <v>512</v>
      </c>
      <c r="E2465" s="45">
        <v>5.6854245600000001E-3</v>
      </c>
      <c r="F2465" s="45">
        <v>1.11300974E-3</v>
      </c>
      <c r="G2465" s="45">
        <v>8.9601845999999995E-4</v>
      </c>
      <c r="H2465" s="45">
        <v>3.6763958699999998E-3</v>
      </c>
    </row>
    <row r="2466" spans="1:8" x14ac:dyDescent="0.35">
      <c r="A2466" s="45" t="s">
        <v>248</v>
      </c>
      <c r="B2466" s="45" t="s">
        <v>11</v>
      </c>
      <c r="C2466" s="45" t="s">
        <v>14</v>
      </c>
      <c r="D2466" s="45">
        <v>202</v>
      </c>
      <c r="E2466" s="45">
        <v>6.0957551799999997E-3</v>
      </c>
      <c r="F2466" s="45">
        <v>1.2715436E-3</v>
      </c>
      <c r="G2466" s="45">
        <v>8.5923149999999997E-4</v>
      </c>
      <c r="H2466" s="45">
        <v>3.9649795899999998E-3</v>
      </c>
    </row>
    <row r="2467" spans="1:8" x14ac:dyDescent="0.35">
      <c r="A2467" s="45" t="s">
        <v>248</v>
      </c>
      <c r="B2467" s="45" t="s">
        <v>12</v>
      </c>
      <c r="C2467" s="45" t="s">
        <v>14</v>
      </c>
      <c r="D2467" s="45">
        <v>91</v>
      </c>
      <c r="E2467" s="45">
        <v>8.0277012299999999E-3</v>
      </c>
      <c r="F2467" s="45">
        <v>2.08651276E-3</v>
      </c>
      <c r="G2467" s="45">
        <v>1.18246313E-3</v>
      </c>
      <c r="H2467" s="45">
        <v>4.75872482E-3</v>
      </c>
    </row>
    <row r="2468" spans="1:8" x14ac:dyDescent="0.35">
      <c r="A2468" s="45" t="s">
        <v>248</v>
      </c>
      <c r="B2468" s="45" t="s">
        <v>13</v>
      </c>
      <c r="C2468" s="45" t="s">
        <v>14</v>
      </c>
      <c r="D2468" s="45">
        <v>333</v>
      </c>
      <c r="E2468" s="45">
        <v>7.0375233899999997E-3</v>
      </c>
      <c r="F2468" s="45">
        <v>1.3826324000000001E-3</v>
      </c>
      <c r="G2468" s="45">
        <v>1.14287874E-3</v>
      </c>
      <c r="H2468" s="45">
        <v>4.5120117800000002E-3</v>
      </c>
    </row>
    <row r="2469" spans="1:8" x14ac:dyDescent="0.35">
      <c r="A2469" s="45" t="s">
        <v>248</v>
      </c>
      <c r="B2469" s="45" t="s">
        <v>8</v>
      </c>
      <c r="C2469" s="45" t="s">
        <v>15</v>
      </c>
      <c r="D2469" s="45">
        <v>654</v>
      </c>
      <c r="E2469" s="45">
        <v>6.9144648800000003E-3</v>
      </c>
      <c r="F2469" s="45">
        <v>1.22637377E-3</v>
      </c>
      <c r="G2469" s="45">
        <v>1.6510927500000001E-3</v>
      </c>
      <c r="H2469" s="45">
        <v>4.0369978499999997E-3</v>
      </c>
    </row>
    <row r="2470" spans="1:8" x14ac:dyDescent="0.35">
      <c r="A2470" s="45" t="s">
        <v>248</v>
      </c>
      <c r="B2470" s="45" t="s">
        <v>10</v>
      </c>
      <c r="C2470" s="45" t="s">
        <v>15</v>
      </c>
      <c r="D2470" s="45">
        <v>277</v>
      </c>
      <c r="E2470" s="45">
        <v>6.4291680900000004E-3</v>
      </c>
      <c r="F2470" s="45">
        <v>1.05131845E-3</v>
      </c>
      <c r="G2470" s="45">
        <v>1.45118809E-3</v>
      </c>
      <c r="H2470" s="45">
        <v>3.9266610700000003E-3</v>
      </c>
    </row>
    <row r="2471" spans="1:8" x14ac:dyDescent="0.35">
      <c r="A2471" s="45" t="s">
        <v>248</v>
      </c>
      <c r="B2471" s="45" t="s">
        <v>11</v>
      </c>
      <c r="C2471" s="45" t="s">
        <v>15</v>
      </c>
      <c r="D2471" s="45">
        <v>150</v>
      </c>
      <c r="E2471" s="45">
        <v>6.7372682999999999E-3</v>
      </c>
      <c r="F2471" s="45">
        <v>1.33595653E-3</v>
      </c>
      <c r="G2471" s="45">
        <v>1.73749975E-3</v>
      </c>
      <c r="H2471" s="45">
        <v>3.6638114599999998E-3</v>
      </c>
    </row>
    <row r="2472" spans="1:8" x14ac:dyDescent="0.35">
      <c r="A2472" s="45" t="s">
        <v>248</v>
      </c>
      <c r="B2472" s="45" t="s">
        <v>12</v>
      </c>
      <c r="C2472" s="45" t="s">
        <v>15</v>
      </c>
      <c r="D2472" s="45">
        <v>59</v>
      </c>
      <c r="E2472" s="45">
        <v>8.9375389900000005E-3</v>
      </c>
      <c r="F2472" s="45">
        <v>1.53091622E-3</v>
      </c>
      <c r="G2472" s="45">
        <v>2.4903874099999998E-3</v>
      </c>
      <c r="H2472" s="45">
        <v>4.9162348500000003E-3</v>
      </c>
    </row>
    <row r="2473" spans="1:8" x14ac:dyDescent="0.35">
      <c r="A2473" s="45" t="s">
        <v>248</v>
      </c>
      <c r="B2473" s="45" t="s">
        <v>13</v>
      </c>
      <c r="C2473" s="45" t="s">
        <v>15</v>
      </c>
      <c r="D2473" s="45">
        <v>168</v>
      </c>
      <c r="E2473" s="45">
        <v>7.1623537100000004E-3</v>
      </c>
      <c r="F2473" s="45">
        <v>1.31021251E-3</v>
      </c>
      <c r="G2473" s="45">
        <v>1.60879606E-3</v>
      </c>
      <c r="H2473" s="45">
        <v>4.2433446399999996E-3</v>
      </c>
    </row>
    <row r="2474" spans="1:8" x14ac:dyDescent="0.35">
      <c r="A2474" s="45" t="s">
        <v>248</v>
      </c>
      <c r="B2474" s="45" t="s">
        <v>8</v>
      </c>
      <c r="C2474" s="45" t="s">
        <v>16</v>
      </c>
      <c r="D2474" s="45">
        <v>728</v>
      </c>
      <c r="E2474" s="45">
        <v>5.4699421399999996E-3</v>
      </c>
      <c r="F2474" s="45">
        <v>7.8096358000000004E-4</v>
      </c>
      <c r="G2474" s="45">
        <v>5.0371046999999995E-4</v>
      </c>
      <c r="H2474" s="45">
        <v>4.1852676300000004E-3</v>
      </c>
    </row>
    <row r="2475" spans="1:8" x14ac:dyDescent="0.35">
      <c r="A2475" s="45" t="s">
        <v>248</v>
      </c>
      <c r="B2475" s="45" t="s">
        <v>10</v>
      </c>
      <c r="C2475" s="45" t="s">
        <v>16</v>
      </c>
      <c r="D2475" s="45">
        <v>365</v>
      </c>
      <c r="E2475" s="45">
        <v>5.0887237500000003E-3</v>
      </c>
      <c r="F2475" s="45">
        <v>6.4545255999999996E-4</v>
      </c>
      <c r="G2475" s="45">
        <v>4.6071133000000002E-4</v>
      </c>
      <c r="H2475" s="45">
        <v>3.9825593800000003E-3</v>
      </c>
    </row>
    <row r="2476" spans="1:8" x14ac:dyDescent="0.35">
      <c r="A2476" s="45" t="s">
        <v>248</v>
      </c>
      <c r="B2476" s="45" t="s">
        <v>11</v>
      </c>
      <c r="C2476" s="45" t="s">
        <v>16</v>
      </c>
      <c r="D2476" s="45">
        <v>164</v>
      </c>
      <c r="E2476" s="45">
        <v>5.3065715699999998E-3</v>
      </c>
      <c r="F2476" s="45">
        <v>8.9939000999999998E-4</v>
      </c>
      <c r="G2476" s="45">
        <v>5.4207577E-4</v>
      </c>
      <c r="H2476" s="45">
        <v>3.8651053600000001E-3</v>
      </c>
    </row>
    <row r="2477" spans="1:8" x14ac:dyDescent="0.35">
      <c r="A2477" s="45" t="s">
        <v>248</v>
      </c>
      <c r="B2477" s="45" t="s">
        <v>12</v>
      </c>
      <c r="C2477" s="45" t="s">
        <v>16</v>
      </c>
      <c r="D2477" s="45">
        <v>21</v>
      </c>
      <c r="E2477" s="45">
        <v>8.1261020700000002E-3</v>
      </c>
      <c r="F2477" s="45">
        <v>1.7945324000000001E-3</v>
      </c>
      <c r="G2477" s="45">
        <v>5.2689575999999999E-4</v>
      </c>
      <c r="H2477" s="45">
        <v>5.8046735000000004E-3</v>
      </c>
    </row>
    <row r="2478" spans="1:8" x14ac:dyDescent="0.35">
      <c r="A2478" s="45" t="s">
        <v>248</v>
      </c>
      <c r="B2478" s="45" t="s">
        <v>13</v>
      </c>
      <c r="C2478" s="45" t="s">
        <v>16</v>
      </c>
      <c r="D2478" s="45">
        <v>178</v>
      </c>
      <c r="E2478" s="45">
        <v>6.0888080200000002E-3</v>
      </c>
      <c r="F2478" s="45">
        <v>8.3014698000000002E-4</v>
      </c>
      <c r="G2478" s="45">
        <v>5.5379970000000002E-4</v>
      </c>
      <c r="H2478" s="45">
        <v>4.7048608799999999E-3</v>
      </c>
    </row>
    <row r="2479" spans="1:8" x14ac:dyDescent="0.35">
      <c r="A2479" s="45" t="s">
        <v>248</v>
      </c>
      <c r="B2479" s="45" t="s">
        <v>8</v>
      </c>
      <c r="C2479" s="45" t="s">
        <v>17</v>
      </c>
      <c r="D2479" s="45">
        <v>817</v>
      </c>
      <c r="E2479" s="45">
        <v>6.5682938700000002E-3</v>
      </c>
      <c r="F2479" s="45">
        <v>8.0158585000000002E-4</v>
      </c>
      <c r="G2479" s="45">
        <v>1.0219465899999999E-3</v>
      </c>
      <c r="H2479" s="45">
        <v>4.7447609500000003E-3</v>
      </c>
    </row>
    <row r="2480" spans="1:8" x14ac:dyDescent="0.35">
      <c r="A2480" s="45" t="s">
        <v>248</v>
      </c>
      <c r="B2480" s="45" t="s">
        <v>10</v>
      </c>
      <c r="C2480" s="45" t="s">
        <v>17</v>
      </c>
      <c r="D2480" s="45">
        <v>320</v>
      </c>
      <c r="E2480" s="45">
        <v>6.1248188999999996E-3</v>
      </c>
      <c r="F2480" s="45">
        <v>6.7968724999999998E-4</v>
      </c>
      <c r="G2480" s="45">
        <v>9.6119043999999998E-4</v>
      </c>
      <c r="H2480" s="45">
        <v>4.4839407000000003E-3</v>
      </c>
    </row>
    <row r="2481" spans="1:8" x14ac:dyDescent="0.35">
      <c r="A2481" s="45" t="s">
        <v>248</v>
      </c>
      <c r="B2481" s="45" t="s">
        <v>11</v>
      </c>
      <c r="C2481" s="45" t="s">
        <v>17</v>
      </c>
      <c r="D2481" s="45">
        <v>182</v>
      </c>
      <c r="E2481" s="45">
        <v>6.24694724E-3</v>
      </c>
      <c r="F2481" s="45">
        <v>7.9562196E-4</v>
      </c>
      <c r="G2481" s="45">
        <v>9.7635560000000003E-4</v>
      </c>
      <c r="H2481" s="45">
        <v>4.4749692400000004E-3</v>
      </c>
    </row>
    <row r="2482" spans="1:8" x14ac:dyDescent="0.35">
      <c r="A2482" s="45" t="s">
        <v>248</v>
      </c>
      <c r="B2482" s="45" t="s">
        <v>12</v>
      </c>
      <c r="C2482" s="45" t="s">
        <v>17</v>
      </c>
      <c r="D2482" s="45">
        <v>91</v>
      </c>
      <c r="E2482" s="45">
        <v>8.0251574799999996E-3</v>
      </c>
      <c r="F2482" s="45">
        <v>1.2100628500000001E-3</v>
      </c>
      <c r="G2482" s="45">
        <v>1.1170886699999999E-3</v>
      </c>
      <c r="H2482" s="45">
        <v>5.6980054399999999E-3</v>
      </c>
    </row>
    <row r="2483" spans="1:8" x14ac:dyDescent="0.35">
      <c r="A2483" s="45" t="s">
        <v>248</v>
      </c>
      <c r="B2483" s="45" t="s">
        <v>13</v>
      </c>
      <c r="C2483" s="45" t="s">
        <v>17</v>
      </c>
      <c r="D2483" s="45">
        <v>224</v>
      </c>
      <c r="E2483" s="45">
        <v>6.8710728299999999E-3</v>
      </c>
      <c r="F2483" s="45">
        <v>8.1462856999999997E-4</v>
      </c>
      <c r="G2483" s="45">
        <v>1.10713229E-3</v>
      </c>
      <c r="H2483" s="45">
        <v>4.9493115200000002E-3</v>
      </c>
    </row>
    <row r="2484" spans="1:8" x14ac:dyDescent="0.35">
      <c r="A2484" s="45" t="s">
        <v>248</v>
      </c>
      <c r="B2484" s="45" t="s">
        <v>8</v>
      </c>
      <c r="C2484" s="45" t="s">
        <v>18</v>
      </c>
      <c r="D2484" s="45">
        <v>769</v>
      </c>
      <c r="E2484" s="45">
        <v>7.3451720700000002E-3</v>
      </c>
      <c r="F2484" s="45">
        <v>7.0308337E-4</v>
      </c>
      <c r="G2484" s="45">
        <v>1.5463502400000001E-3</v>
      </c>
      <c r="H2484" s="45">
        <v>5.0957379799999999E-3</v>
      </c>
    </row>
    <row r="2485" spans="1:8" x14ac:dyDescent="0.35">
      <c r="A2485" s="45" t="s">
        <v>248</v>
      </c>
      <c r="B2485" s="45" t="s">
        <v>10</v>
      </c>
      <c r="C2485" s="45" t="s">
        <v>18</v>
      </c>
      <c r="D2485" s="45">
        <v>251</v>
      </c>
      <c r="E2485" s="45">
        <v>6.4904269700000001E-3</v>
      </c>
      <c r="F2485" s="45">
        <v>6.2310917999999999E-4</v>
      </c>
      <c r="G2485" s="45">
        <v>1.42799149E-3</v>
      </c>
      <c r="H2485" s="45">
        <v>4.4393258000000003E-3</v>
      </c>
    </row>
    <row r="2486" spans="1:8" x14ac:dyDescent="0.35">
      <c r="A2486" s="45" t="s">
        <v>248</v>
      </c>
      <c r="B2486" s="45" t="s">
        <v>11</v>
      </c>
      <c r="C2486" s="45" t="s">
        <v>18</v>
      </c>
      <c r="D2486" s="45">
        <v>198</v>
      </c>
      <c r="E2486" s="45">
        <v>6.6736810199999998E-3</v>
      </c>
      <c r="F2486" s="45">
        <v>6.9397652999999995E-4</v>
      </c>
      <c r="G2486" s="45">
        <v>1.44301791E-3</v>
      </c>
      <c r="H2486" s="45">
        <v>4.5366860800000004E-3</v>
      </c>
    </row>
    <row r="2487" spans="1:8" x14ac:dyDescent="0.35">
      <c r="A2487" s="45" t="s">
        <v>248</v>
      </c>
      <c r="B2487" s="45" t="s">
        <v>12</v>
      </c>
      <c r="C2487" s="45" t="s">
        <v>18</v>
      </c>
      <c r="D2487" s="45">
        <v>75</v>
      </c>
      <c r="E2487" s="45">
        <v>8.1913577800000002E-3</v>
      </c>
      <c r="F2487" s="45">
        <v>8.0447508999999999E-4</v>
      </c>
      <c r="G2487" s="45">
        <v>1.5962960600000001E-3</v>
      </c>
      <c r="H2487" s="45">
        <v>5.7905861599999997E-3</v>
      </c>
    </row>
    <row r="2488" spans="1:8" x14ac:dyDescent="0.35">
      <c r="A2488" s="45" t="s">
        <v>248</v>
      </c>
      <c r="B2488" s="45" t="s">
        <v>13</v>
      </c>
      <c r="C2488" s="45" t="s">
        <v>18</v>
      </c>
      <c r="D2488" s="45">
        <v>245</v>
      </c>
      <c r="E2488" s="45">
        <v>8.5044876699999997E-3</v>
      </c>
      <c r="F2488" s="45">
        <v>7.6133763000000004E-4</v>
      </c>
      <c r="G2488" s="45">
        <v>1.73582742E-3</v>
      </c>
      <c r="H2488" s="45">
        <v>6.0073221400000001E-3</v>
      </c>
    </row>
    <row r="2489" spans="1:8" x14ac:dyDescent="0.35">
      <c r="A2489" s="45" t="s">
        <v>248</v>
      </c>
      <c r="B2489" s="45" t="s">
        <v>8</v>
      </c>
      <c r="C2489" s="45" t="s">
        <v>19</v>
      </c>
      <c r="D2489" s="45">
        <v>827</v>
      </c>
      <c r="E2489" s="45">
        <v>6.68954866E-3</v>
      </c>
      <c r="F2489" s="45">
        <v>1.03014833E-3</v>
      </c>
      <c r="G2489" s="45">
        <v>1.17096856E-3</v>
      </c>
      <c r="H2489" s="45">
        <v>4.4884312899999999E-3</v>
      </c>
    </row>
    <row r="2490" spans="1:8" x14ac:dyDescent="0.35">
      <c r="A2490" s="45" t="s">
        <v>248</v>
      </c>
      <c r="B2490" s="45" t="s">
        <v>10</v>
      </c>
      <c r="C2490" s="45" t="s">
        <v>19</v>
      </c>
      <c r="D2490" s="45">
        <v>312</v>
      </c>
      <c r="E2490" s="45">
        <v>6.0965690800000001E-3</v>
      </c>
      <c r="F2490" s="45">
        <v>7.9979794999999998E-4</v>
      </c>
      <c r="G2490" s="45">
        <v>1.0787999E-3</v>
      </c>
      <c r="H2490" s="45">
        <v>4.2179707300000003E-3</v>
      </c>
    </row>
    <row r="2491" spans="1:8" x14ac:dyDescent="0.35">
      <c r="A2491" s="45" t="s">
        <v>248</v>
      </c>
      <c r="B2491" s="45" t="s">
        <v>11</v>
      </c>
      <c r="C2491" s="45" t="s">
        <v>19</v>
      </c>
      <c r="D2491" s="45">
        <v>203</v>
      </c>
      <c r="E2491" s="45">
        <v>7.1450804899999996E-3</v>
      </c>
      <c r="F2491" s="45">
        <v>1.04628464E-3</v>
      </c>
      <c r="G2491" s="45">
        <v>1.13277662E-3</v>
      </c>
      <c r="H2491" s="45">
        <v>4.9660187499999996E-3</v>
      </c>
    </row>
    <row r="2492" spans="1:8" x14ac:dyDescent="0.35">
      <c r="A2492" s="45" t="s">
        <v>248</v>
      </c>
      <c r="B2492" s="45" t="s">
        <v>12</v>
      </c>
      <c r="C2492" s="45" t="s">
        <v>19</v>
      </c>
      <c r="D2492" s="45">
        <v>62</v>
      </c>
      <c r="E2492" s="45">
        <v>8.7830418499999993E-3</v>
      </c>
      <c r="F2492" s="45">
        <v>1.7422713099999999E-3</v>
      </c>
      <c r="G2492" s="45">
        <v>1.53244454E-3</v>
      </c>
      <c r="H2492" s="45">
        <v>5.5083256299999998E-3</v>
      </c>
    </row>
    <row r="2493" spans="1:8" x14ac:dyDescent="0.35">
      <c r="A2493" s="45" t="s">
        <v>248</v>
      </c>
      <c r="B2493" s="45" t="s">
        <v>13</v>
      </c>
      <c r="C2493" s="45" t="s">
        <v>19</v>
      </c>
      <c r="D2493" s="45">
        <v>250</v>
      </c>
      <c r="E2493" s="45">
        <v>6.5405090199999998E-3</v>
      </c>
      <c r="F2493" s="45">
        <v>1.1279164199999999E-3</v>
      </c>
      <c r="G2493" s="45">
        <v>1.2273608499999999E-3</v>
      </c>
      <c r="H2493" s="45">
        <v>4.1852312500000001E-3</v>
      </c>
    </row>
    <row r="2494" spans="1:8" x14ac:dyDescent="0.35">
      <c r="A2494" s="45" t="s">
        <v>248</v>
      </c>
      <c r="B2494" s="45" t="s">
        <v>8</v>
      </c>
      <c r="C2494" s="45" t="s">
        <v>20</v>
      </c>
      <c r="D2494" s="45">
        <v>689</v>
      </c>
      <c r="E2494" s="45">
        <v>4.5702975599999996E-3</v>
      </c>
      <c r="F2494" s="45">
        <v>8.5555733000000004E-4</v>
      </c>
      <c r="G2494" s="45">
        <v>5.2992101E-4</v>
      </c>
      <c r="H2494" s="45">
        <v>3.1848187399999999E-3</v>
      </c>
    </row>
    <row r="2495" spans="1:8" x14ac:dyDescent="0.35">
      <c r="A2495" s="45" t="s">
        <v>248</v>
      </c>
      <c r="B2495" s="45" t="s">
        <v>10</v>
      </c>
      <c r="C2495" s="45" t="s">
        <v>20</v>
      </c>
      <c r="D2495" s="45">
        <v>283</v>
      </c>
      <c r="E2495" s="45">
        <v>4.2015113500000001E-3</v>
      </c>
      <c r="F2495" s="45">
        <v>8.6449721000000002E-4</v>
      </c>
      <c r="G2495" s="45">
        <v>4.6443506E-4</v>
      </c>
      <c r="H2495" s="45">
        <v>2.8725786E-3</v>
      </c>
    </row>
    <row r="2496" spans="1:8" x14ac:dyDescent="0.35">
      <c r="A2496" s="45" t="s">
        <v>248</v>
      </c>
      <c r="B2496" s="45" t="s">
        <v>11</v>
      </c>
      <c r="C2496" s="45" t="s">
        <v>20</v>
      </c>
      <c r="D2496" s="45">
        <v>176</v>
      </c>
      <c r="E2496" s="45">
        <v>4.6305500499999996E-3</v>
      </c>
      <c r="F2496" s="45">
        <v>8.8850721E-4</v>
      </c>
      <c r="G2496" s="45">
        <v>5.2155647999999998E-4</v>
      </c>
      <c r="H2496" s="45">
        <v>3.2204858699999999E-3</v>
      </c>
    </row>
    <row r="2497" spans="1:8" x14ac:dyDescent="0.35">
      <c r="A2497" s="45" t="s">
        <v>248</v>
      </c>
      <c r="B2497" s="45" t="s">
        <v>12</v>
      </c>
      <c r="C2497" s="45" t="s">
        <v>20</v>
      </c>
      <c r="D2497" s="45">
        <v>40</v>
      </c>
      <c r="E2497" s="45">
        <v>5.5653932699999999E-3</v>
      </c>
      <c r="F2497" s="45">
        <v>1.14236088E-3</v>
      </c>
      <c r="G2497" s="45">
        <v>4.7771963999999997E-4</v>
      </c>
      <c r="H2497" s="45">
        <v>3.9453122100000003E-3</v>
      </c>
    </row>
    <row r="2498" spans="1:8" x14ac:dyDescent="0.35">
      <c r="A2498" s="45" t="s">
        <v>248</v>
      </c>
      <c r="B2498" s="45" t="s">
        <v>13</v>
      </c>
      <c r="C2498" s="45" t="s">
        <v>20</v>
      </c>
      <c r="D2498" s="45">
        <v>190</v>
      </c>
      <c r="E2498" s="45">
        <v>4.8542882599999998E-3</v>
      </c>
      <c r="F2498" s="45">
        <v>7.5133991999999997E-4</v>
      </c>
      <c r="G2498" s="45">
        <v>6.4619858999999998E-4</v>
      </c>
      <c r="H2498" s="45">
        <v>3.45674928E-3</v>
      </c>
    </row>
    <row r="2499" spans="1:8" x14ac:dyDescent="0.35">
      <c r="A2499" s="45" t="s">
        <v>248</v>
      </c>
      <c r="B2499" s="45" t="s">
        <v>8</v>
      </c>
      <c r="C2499" s="45" t="s">
        <v>21</v>
      </c>
      <c r="D2499" s="45">
        <v>641</v>
      </c>
      <c r="E2499" s="45">
        <v>8.6072287600000002E-3</v>
      </c>
      <c r="F2499" s="45">
        <v>1.21820267E-3</v>
      </c>
      <c r="G2499" s="45">
        <v>1.9824165599999998E-3</v>
      </c>
      <c r="H2499" s="45">
        <v>5.4066090700000003E-3</v>
      </c>
    </row>
    <row r="2500" spans="1:8" x14ac:dyDescent="0.35">
      <c r="A2500" s="45" t="s">
        <v>248</v>
      </c>
      <c r="B2500" s="45" t="s">
        <v>10</v>
      </c>
      <c r="C2500" s="45" t="s">
        <v>21</v>
      </c>
      <c r="D2500" s="45">
        <v>250</v>
      </c>
      <c r="E2500" s="45">
        <v>7.7843978800000001E-3</v>
      </c>
      <c r="F2500" s="45">
        <v>9.8402754999999992E-4</v>
      </c>
      <c r="G2500" s="45">
        <v>1.8012960699999999E-3</v>
      </c>
      <c r="H2500" s="45">
        <v>4.9990738199999999E-3</v>
      </c>
    </row>
    <row r="2501" spans="1:8" x14ac:dyDescent="0.35">
      <c r="A2501" s="45" t="s">
        <v>248</v>
      </c>
      <c r="B2501" s="45" t="s">
        <v>11</v>
      </c>
      <c r="C2501" s="45" t="s">
        <v>21</v>
      </c>
      <c r="D2501" s="45">
        <v>130</v>
      </c>
      <c r="E2501" s="45">
        <v>7.9324249600000001E-3</v>
      </c>
      <c r="F2501" s="45">
        <v>1.17868567E-3</v>
      </c>
      <c r="G2501" s="45">
        <v>1.6453879300000001E-3</v>
      </c>
      <c r="H2501" s="45">
        <v>5.1083509000000001E-3</v>
      </c>
    </row>
    <row r="2502" spans="1:8" x14ac:dyDescent="0.35">
      <c r="A2502" s="45" t="s">
        <v>248</v>
      </c>
      <c r="B2502" s="45" t="s">
        <v>12</v>
      </c>
      <c r="C2502" s="45" t="s">
        <v>21</v>
      </c>
      <c r="D2502" s="45">
        <v>79</v>
      </c>
      <c r="E2502" s="45">
        <v>1.084622576E-2</v>
      </c>
      <c r="F2502" s="45">
        <v>1.8269454000000001E-3</v>
      </c>
      <c r="G2502" s="45">
        <v>2.36228293E-3</v>
      </c>
      <c r="H2502" s="45">
        <v>6.6569969299999998E-3</v>
      </c>
    </row>
    <row r="2503" spans="1:8" x14ac:dyDescent="0.35">
      <c r="A2503" s="45" t="s">
        <v>248</v>
      </c>
      <c r="B2503" s="45" t="s">
        <v>13</v>
      </c>
      <c r="C2503" s="45" t="s">
        <v>21</v>
      </c>
      <c r="D2503" s="45">
        <v>182</v>
      </c>
      <c r="E2503" s="45">
        <v>9.2476213399999996E-3</v>
      </c>
      <c r="F2503" s="45">
        <v>1.30386375E-3</v>
      </c>
      <c r="G2503" s="45">
        <v>2.30705611E-3</v>
      </c>
      <c r="H2503" s="45">
        <v>5.6367010299999999E-3</v>
      </c>
    </row>
    <row r="2504" spans="1:8" x14ac:dyDescent="0.35">
      <c r="A2504" s="45" t="s">
        <v>248</v>
      </c>
      <c r="B2504" s="45" t="s">
        <v>8</v>
      </c>
      <c r="C2504" s="45" t="s">
        <v>22</v>
      </c>
      <c r="D2504" s="45">
        <v>608</v>
      </c>
      <c r="E2504" s="45">
        <v>7.6669100900000004E-3</v>
      </c>
      <c r="F2504" s="45">
        <v>1.11120606E-3</v>
      </c>
      <c r="G2504" s="45">
        <v>1.54009403E-3</v>
      </c>
      <c r="H2504" s="45">
        <v>5.0156095200000004E-3</v>
      </c>
    </row>
    <row r="2505" spans="1:8" x14ac:dyDescent="0.35">
      <c r="A2505" s="45" t="s">
        <v>248</v>
      </c>
      <c r="B2505" s="45" t="s">
        <v>10</v>
      </c>
      <c r="C2505" s="45" t="s">
        <v>22</v>
      </c>
      <c r="D2505" s="45">
        <v>228</v>
      </c>
      <c r="E2505" s="45">
        <v>6.5445802400000003E-3</v>
      </c>
      <c r="F2505" s="45">
        <v>9.1064588999999999E-4</v>
      </c>
      <c r="G2505" s="45">
        <v>1.4115799100000001E-3</v>
      </c>
      <c r="H2505" s="45">
        <v>4.2223539700000003E-3</v>
      </c>
    </row>
    <row r="2506" spans="1:8" x14ac:dyDescent="0.35">
      <c r="A2506" s="45" t="s">
        <v>248</v>
      </c>
      <c r="B2506" s="45" t="s">
        <v>11</v>
      </c>
      <c r="C2506" s="45" t="s">
        <v>22</v>
      </c>
      <c r="D2506" s="45">
        <v>135</v>
      </c>
      <c r="E2506" s="45">
        <v>7.7328529799999997E-3</v>
      </c>
      <c r="F2506" s="45">
        <v>1.1685525800000001E-3</v>
      </c>
      <c r="G2506" s="45">
        <v>1.6854421700000001E-3</v>
      </c>
      <c r="H2506" s="45">
        <v>4.8788577599999999E-3</v>
      </c>
    </row>
    <row r="2507" spans="1:8" x14ac:dyDescent="0.35">
      <c r="A2507" s="45" t="s">
        <v>248</v>
      </c>
      <c r="B2507" s="45" t="s">
        <v>12</v>
      </c>
      <c r="C2507" s="45" t="s">
        <v>22</v>
      </c>
      <c r="D2507" s="45">
        <v>71</v>
      </c>
      <c r="E2507" s="45">
        <v>8.9837634499999996E-3</v>
      </c>
      <c r="F2507" s="45">
        <v>1.5820615799999999E-3</v>
      </c>
      <c r="G2507" s="45">
        <v>1.5910274300000001E-3</v>
      </c>
      <c r="H2507" s="45">
        <v>5.8106739500000002E-3</v>
      </c>
    </row>
    <row r="2508" spans="1:8" x14ac:dyDescent="0.35">
      <c r="A2508" s="45" t="s">
        <v>248</v>
      </c>
      <c r="B2508" s="45" t="s">
        <v>13</v>
      </c>
      <c r="C2508" s="45" t="s">
        <v>22</v>
      </c>
      <c r="D2508" s="45">
        <v>174</v>
      </c>
      <c r="E2508" s="45">
        <v>8.5490498999999994E-3</v>
      </c>
      <c r="F2508" s="45">
        <v>1.13738535E-3</v>
      </c>
      <c r="G2508" s="45">
        <v>1.57493856E-3</v>
      </c>
      <c r="H2508" s="45">
        <v>5.8367254899999998E-3</v>
      </c>
    </row>
    <row r="2509" spans="1:8" x14ac:dyDescent="0.35">
      <c r="A2509" s="45" t="s">
        <v>248</v>
      </c>
      <c r="B2509" s="45" t="s">
        <v>8</v>
      </c>
      <c r="C2509" s="45" t="s">
        <v>23</v>
      </c>
      <c r="D2509" s="45">
        <v>1005</v>
      </c>
      <c r="E2509" s="45">
        <v>7.0655746699999997E-3</v>
      </c>
      <c r="F2509" s="45">
        <v>1.0774711900000001E-3</v>
      </c>
      <c r="G2509" s="45">
        <v>1.52903283E-3</v>
      </c>
      <c r="H2509" s="45">
        <v>4.4590701500000001E-3</v>
      </c>
    </row>
    <row r="2510" spans="1:8" x14ac:dyDescent="0.35">
      <c r="A2510" s="45" t="s">
        <v>248</v>
      </c>
      <c r="B2510" s="45" t="s">
        <v>10</v>
      </c>
      <c r="C2510" s="45" t="s">
        <v>23</v>
      </c>
      <c r="D2510" s="45">
        <v>422</v>
      </c>
      <c r="E2510" s="45">
        <v>6.5400647099999997E-3</v>
      </c>
      <c r="F2510" s="45">
        <v>9.3566217000000005E-4</v>
      </c>
      <c r="G2510" s="45">
        <v>1.45877192E-3</v>
      </c>
      <c r="H2510" s="45">
        <v>4.1456301500000002E-3</v>
      </c>
    </row>
    <row r="2511" spans="1:8" x14ac:dyDescent="0.35">
      <c r="A2511" s="45" t="s">
        <v>248</v>
      </c>
      <c r="B2511" s="45" t="s">
        <v>11</v>
      </c>
      <c r="C2511" s="45" t="s">
        <v>23</v>
      </c>
      <c r="D2511" s="45">
        <v>199</v>
      </c>
      <c r="E2511" s="45">
        <v>7.1812183599999999E-3</v>
      </c>
      <c r="F2511" s="45">
        <v>1.0451560699999999E-3</v>
      </c>
      <c r="G2511" s="45">
        <v>1.58215825E-3</v>
      </c>
      <c r="H2511" s="45">
        <v>4.5539035500000002E-3</v>
      </c>
    </row>
    <row r="2512" spans="1:8" x14ac:dyDescent="0.35">
      <c r="A2512" s="45" t="s">
        <v>248</v>
      </c>
      <c r="B2512" s="45" t="s">
        <v>12</v>
      </c>
      <c r="C2512" s="45" t="s">
        <v>23</v>
      </c>
      <c r="D2512" s="45">
        <v>112</v>
      </c>
      <c r="E2512" s="45">
        <v>7.9484951300000002E-3</v>
      </c>
      <c r="F2512" s="45">
        <v>1.36367368E-3</v>
      </c>
      <c r="G2512" s="45">
        <v>1.69157137E-3</v>
      </c>
      <c r="H2512" s="45">
        <v>4.8932495500000001E-3</v>
      </c>
    </row>
    <row r="2513" spans="1:8" x14ac:dyDescent="0.35">
      <c r="A2513" s="45" t="s">
        <v>248</v>
      </c>
      <c r="B2513" s="45" t="s">
        <v>13</v>
      </c>
      <c r="C2513" s="45" t="s">
        <v>23</v>
      </c>
      <c r="D2513" s="45">
        <v>272</v>
      </c>
      <c r="E2513" s="45">
        <v>7.4327254700000001E-3</v>
      </c>
      <c r="F2513" s="45">
        <v>1.2032779500000001E-3</v>
      </c>
      <c r="G2513" s="45">
        <v>1.53224544E-3</v>
      </c>
      <c r="H2513" s="45">
        <v>4.6972015600000002E-3</v>
      </c>
    </row>
    <row r="2514" spans="1:8" x14ac:dyDescent="0.35">
      <c r="A2514" s="45" t="s">
        <v>248</v>
      </c>
      <c r="B2514" s="45" t="s">
        <v>8</v>
      </c>
      <c r="C2514" s="45" t="s">
        <v>24</v>
      </c>
      <c r="D2514" s="45">
        <v>1915</v>
      </c>
      <c r="E2514" s="45">
        <v>7.0900176499999997E-3</v>
      </c>
      <c r="F2514" s="45">
        <v>6.4703582999999995E-4</v>
      </c>
      <c r="G2514" s="45">
        <v>1.83880283E-3</v>
      </c>
      <c r="H2514" s="45">
        <v>4.6041785100000001E-3</v>
      </c>
    </row>
    <row r="2515" spans="1:8" x14ac:dyDescent="0.35">
      <c r="A2515" s="45" t="s">
        <v>248</v>
      </c>
      <c r="B2515" s="45" t="s">
        <v>10</v>
      </c>
      <c r="C2515" s="45" t="s">
        <v>24</v>
      </c>
      <c r="D2515" s="45">
        <v>835</v>
      </c>
      <c r="E2515" s="45">
        <v>6.2054915400000001E-3</v>
      </c>
      <c r="F2515" s="45">
        <v>5.5344841999999995E-4</v>
      </c>
      <c r="G2515" s="45">
        <v>1.6659040700000001E-3</v>
      </c>
      <c r="H2515" s="45">
        <v>3.9861385900000004E-3</v>
      </c>
    </row>
    <row r="2516" spans="1:8" x14ac:dyDescent="0.35">
      <c r="A2516" s="45" t="s">
        <v>248</v>
      </c>
      <c r="B2516" s="45" t="s">
        <v>11</v>
      </c>
      <c r="C2516" s="45" t="s">
        <v>24</v>
      </c>
      <c r="D2516" s="45">
        <v>437</v>
      </c>
      <c r="E2516" s="45">
        <v>7.2563615299999999E-3</v>
      </c>
      <c r="F2516" s="45">
        <v>6.8231393000000001E-4</v>
      </c>
      <c r="G2516" s="45">
        <v>1.8511365200000001E-3</v>
      </c>
      <c r="H2516" s="45">
        <v>4.7229105999999996E-3</v>
      </c>
    </row>
    <row r="2517" spans="1:8" x14ac:dyDescent="0.35">
      <c r="A2517" s="45" t="s">
        <v>248</v>
      </c>
      <c r="B2517" s="45" t="s">
        <v>12</v>
      </c>
      <c r="C2517" s="45" t="s">
        <v>24</v>
      </c>
      <c r="D2517" s="45">
        <v>122</v>
      </c>
      <c r="E2517" s="45">
        <v>7.8614523999999998E-3</v>
      </c>
      <c r="F2517" s="45">
        <v>7.4880442E-4</v>
      </c>
      <c r="G2517" s="45">
        <v>1.9782177300000001E-3</v>
      </c>
      <c r="H2517" s="45">
        <v>5.1344298099999996E-3</v>
      </c>
    </row>
    <row r="2518" spans="1:8" x14ac:dyDescent="0.35">
      <c r="A2518" s="45" t="s">
        <v>248</v>
      </c>
      <c r="B2518" s="45" t="s">
        <v>13</v>
      </c>
      <c r="C2518" s="45" t="s">
        <v>24</v>
      </c>
      <c r="D2518" s="45">
        <v>521</v>
      </c>
      <c r="E2518" s="45">
        <v>8.1874686600000007E-3</v>
      </c>
      <c r="F2518" s="45">
        <v>7.4360625000000004E-4</v>
      </c>
      <c r="G2518" s="45">
        <v>2.0729142E-3</v>
      </c>
      <c r="H2518" s="45">
        <v>5.3709477199999998E-3</v>
      </c>
    </row>
    <row r="2519" spans="1:8" x14ac:dyDescent="0.35">
      <c r="A2519" s="45" t="s">
        <v>248</v>
      </c>
      <c r="B2519" s="45" t="s">
        <v>8</v>
      </c>
      <c r="C2519" s="45" t="s">
        <v>25</v>
      </c>
      <c r="D2519" s="45">
        <v>1605</v>
      </c>
      <c r="E2519" s="45">
        <v>7.0442985299999997E-3</v>
      </c>
      <c r="F2519" s="45">
        <v>8.4350096999999998E-4</v>
      </c>
      <c r="G2519" s="45">
        <v>1.60916383E-3</v>
      </c>
      <c r="H2519" s="45">
        <v>4.5916332500000002E-3</v>
      </c>
    </row>
    <row r="2520" spans="1:8" x14ac:dyDescent="0.35">
      <c r="A2520" s="45" t="s">
        <v>248</v>
      </c>
      <c r="B2520" s="45" t="s">
        <v>10</v>
      </c>
      <c r="C2520" s="45" t="s">
        <v>25</v>
      </c>
      <c r="D2520" s="45">
        <v>737</v>
      </c>
      <c r="E2520" s="45">
        <v>5.9841572500000002E-3</v>
      </c>
      <c r="F2520" s="45">
        <v>7.1605333000000001E-4</v>
      </c>
      <c r="G2520" s="45">
        <v>1.40156202E-3</v>
      </c>
      <c r="H2520" s="45">
        <v>3.8665414199999999E-3</v>
      </c>
    </row>
    <row r="2521" spans="1:8" x14ac:dyDescent="0.35">
      <c r="A2521" s="45" t="s">
        <v>248</v>
      </c>
      <c r="B2521" s="45" t="s">
        <v>11</v>
      </c>
      <c r="C2521" s="45" t="s">
        <v>25</v>
      </c>
      <c r="D2521" s="45">
        <v>363</v>
      </c>
      <c r="E2521" s="45">
        <v>7.3562325200000004E-3</v>
      </c>
      <c r="F2521" s="45">
        <v>8.1308642999999999E-4</v>
      </c>
      <c r="G2521" s="45">
        <v>1.5619258500000001E-3</v>
      </c>
      <c r="H2521" s="45">
        <v>4.9812197899999997E-3</v>
      </c>
    </row>
    <row r="2522" spans="1:8" x14ac:dyDescent="0.35">
      <c r="A2522" s="45" t="s">
        <v>248</v>
      </c>
      <c r="B2522" s="45" t="s">
        <v>12</v>
      </c>
      <c r="C2522" s="45" t="s">
        <v>25</v>
      </c>
      <c r="D2522" s="45">
        <v>179</v>
      </c>
      <c r="E2522" s="45">
        <v>8.7295026599999992E-3</v>
      </c>
      <c r="F2522" s="45">
        <v>1.1782275599999999E-3</v>
      </c>
      <c r="G2522" s="45">
        <v>1.9410819099999999E-3</v>
      </c>
      <c r="H2522" s="45">
        <v>5.6101927099999997E-3</v>
      </c>
    </row>
    <row r="2523" spans="1:8" x14ac:dyDescent="0.35">
      <c r="A2523" s="45" t="s">
        <v>248</v>
      </c>
      <c r="B2523" s="45" t="s">
        <v>13</v>
      </c>
      <c r="C2523" s="45" t="s">
        <v>25</v>
      </c>
      <c r="D2523" s="45">
        <v>326</v>
      </c>
      <c r="E2523" s="45">
        <v>8.1683492899999998E-3</v>
      </c>
      <c r="F2523" s="45">
        <v>9.8170137000000001E-4</v>
      </c>
      <c r="G2523" s="45">
        <v>1.9488466099999999E-3</v>
      </c>
      <c r="H2523" s="45">
        <v>5.2378008200000001E-3</v>
      </c>
    </row>
    <row r="2524" spans="1:8" x14ac:dyDescent="0.35">
      <c r="A2524" s="45" t="s">
        <v>248</v>
      </c>
      <c r="B2524" s="45" t="s">
        <v>8</v>
      </c>
      <c r="C2524" s="45" t="s">
        <v>26</v>
      </c>
      <c r="D2524" s="45">
        <v>831</v>
      </c>
      <c r="E2524" s="45">
        <v>6.0694804300000004E-3</v>
      </c>
      <c r="F2524" s="45">
        <v>6.2190776999999995E-4</v>
      </c>
      <c r="G2524" s="45">
        <v>1.12079075E-3</v>
      </c>
      <c r="H2524" s="45">
        <v>4.3267814100000001E-3</v>
      </c>
    </row>
    <row r="2525" spans="1:8" x14ac:dyDescent="0.35">
      <c r="A2525" s="45" t="s">
        <v>248</v>
      </c>
      <c r="B2525" s="45" t="s">
        <v>10</v>
      </c>
      <c r="C2525" s="45" t="s">
        <v>26</v>
      </c>
      <c r="D2525" s="45">
        <v>251</v>
      </c>
      <c r="E2525" s="45">
        <v>5.4050001400000004E-3</v>
      </c>
      <c r="F2525" s="45">
        <v>5.4979132999999998E-4</v>
      </c>
      <c r="G2525" s="45">
        <v>9.5147164999999996E-4</v>
      </c>
      <c r="H2525" s="45">
        <v>3.9037366500000001E-3</v>
      </c>
    </row>
    <row r="2526" spans="1:8" x14ac:dyDescent="0.35">
      <c r="A2526" s="45" t="s">
        <v>248</v>
      </c>
      <c r="B2526" s="45" t="s">
        <v>11</v>
      </c>
      <c r="C2526" s="45" t="s">
        <v>26</v>
      </c>
      <c r="D2526" s="45">
        <v>164</v>
      </c>
      <c r="E2526" s="45">
        <v>6.1943171799999997E-3</v>
      </c>
      <c r="F2526" s="45">
        <v>6.3953792000000004E-4</v>
      </c>
      <c r="G2526" s="45">
        <v>1.0763180700000001E-3</v>
      </c>
      <c r="H2526" s="45">
        <v>4.4784606999999999E-3</v>
      </c>
    </row>
    <row r="2527" spans="1:8" x14ac:dyDescent="0.35">
      <c r="A2527" s="45" t="s">
        <v>248</v>
      </c>
      <c r="B2527" s="45" t="s">
        <v>12</v>
      </c>
      <c r="C2527" s="45" t="s">
        <v>26</v>
      </c>
      <c r="D2527" s="45">
        <v>73</v>
      </c>
      <c r="E2527" s="45">
        <v>7.0769911399999998E-3</v>
      </c>
      <c r="F2527" s="45">
        <v>7.7942645999999995E-4</v>
      </c>
      <c r="G2527" s="45">
        <v>1.1656517199999999E-3</v>
      </c>
      <c r="H2527" s="45">
        <v>5.1319124900000004E-3</v>
      </c>
    </row>
    <row r="2528" spans="1:8" x14ac:dyDescent="0.35">
      <c r="A2528" s="45" t="s">
        <v>248</v>
      </c>
      <c r="B2528" s="45" t="s">
        <v>13</v>
      </c>
      <c r="C2528" s="45" t="s">
        <v>26</v>
      </c>
      <c r="D2528" s="45">
        <v>343</v>
      </c>
      <c r="E2528" s="45">
        <v>6.28161758E-3</v>
      </c>
      <c r="F2528" s="45">
        <v>6.3272706999999997E-4</v>
      </c>
      <c r="G2528" s="45">
        <v>1.25641105E-3</v>
      </c>
      <c r="H2528" s="45">
        <v>4.3924789800000004E-3</v>
      </c>
    </row>
    <row r="2529" spans="1:8" x14ac:dyDescent="0.35">
      <c r="A2529" s="45" t="s">
        <v>248</v>
      </c>
      <c r="B2529" s="45" t="s">
        <v>8</v>
      </c>
      <c r="C2529" s="45" t="s">
        <v>27</v>
      </c>
      <c r="D2529" s="45">
        <v>880</v>
      </c>
      <c r="E2529" s="45">
        <v>6.2099771399999996E-3</v>
      </c>
      <c r="F2529" s="45">
        <v>1.0019594600000001E-3</v>
      </c>
      <c r="G2529" s="45">
        <v>1.43934107E-3</v>
      </c>
      <c r="H2529" s="45">
        <v>3.7686760999999999E-3</v>
      </c>
    </row>
    <row r="2530" spans="1:8" x14ac:dyDescent="0.35">
      <c r="A2530" s="45" t="s">
        <v>248</v>
      </c>
      <c r="B2530" s="45" t="s">
        <v>10</v>
      </c>
      <c r="C2530" s="45" t="s">
        <v>27</v>
      </c>
      <c r="D2530" s="45">
        <v>436</v>
      </c>
      <c r="E2530" s="45">
        <v>5.6788085899999998E-3</v>
      </c>
      <c r="F2530" s="45">
        <v>8.9008852000000002E-4</v>
      </c>
      <c r="G2530" s="45">
        <v>1.2974906000000001E-3</v>
      </c>
      <c r="H2530" s="45">
        <v>3.49122894E-3</v>
      </c>
    </row>
    <row r="2531" spans="1:8" x14ac:dyDescent="0.35">
      <c r="A2531" s="45" t="s">
        <v>248</v>
      </c>
      <c r="B2531" s="45" t="s">
        <v>11</v>
      </c>
      <c r="C2531" s="45" t="s">
        <v>27</v>
      </c>
      <c r="D2531" s="45">
        <v>176</v>
      </c>
      <c r="E2531" s="45">
        <v>6.0235819399999998E-3</v>
      </c>
      <c r="F2531" s="45">
        <v>1.0245025900000001E-3</v>
      </c>
      <c r="G2531" s="45">
        <v>1.3708041400000001E-3</v>
      </c>
      <c r="H2531" s="45">
        <v>3.6282747200000001E-3</v>
      </c>
    </row>
    <row r="2532" spans="1:8" x14ac:dyDescent="0.35">
      <c r="A2532" s="45" t="s">
        <v>248</v>
      </c>
      <c r="B2532" s="45" t="s">
        <v>12</v>
      </c>
      <c r="C2532" s="45" t="s">
        <v>27</v>
      </c>
      <c r="D2532" s="45">
        <v>101</v>
      </c>
      <c r="E2532" s="45">
        <v>8.2534605299999994E-3</v>
      </c>
      <c r="F2532" s="45">
        <v>1.4060778699999999E-3</v>
      </c>
      <c r="G2532" s="45">
        <v>1.85574782E-3</v>
      </c>
      <c r="H2532" s="45">
        <v>4.9916343300000004E-3</v>
      </c>
    </row>
    <row r="2533" spans="1:8" x14ac:dyDescent="0.35">
      <c r="A2533" s="45" t="s">
        <v>248</v>
      </c>
      <c r="B2533" s="45" t="s">
        <v>13</v>
      </c>
      <c r="C2533" s="45" t="s">
        <v>27</v>
      </c>
      <c r="D2533" s="45">
        <v>167</v>
      </c>
      <c r="E2533" s="45">
        <v>6.5573018299999999E-3</v>
      </c>
      <c r="F2533" s="45">
        <v>1.0258646900000001E-3</v>
      </c>
      <c r="G2533" s="45">
        <v>1.6300729600000001E-3</v>
      </c>
      <c r="H2533" s="45">
        <v>3.90136368E-3</v>
      </c>
    </row>
    <row r="2534" spans="1:8" x14ac:dyDescent="0.35">
      <c r="A2534" s="45" t="s">
        <v>248</v>
      </c>
      <c r="B2534" s="45" t="s">
        <v>8</v>
      </c>
      <c r="C2534" s="45" t="s">
        <v>28</v>
      </c>
      <c r="D2534" s="45">
        <v>1710</v>
      </c>
      <c r="E2534" s="45">
        <v>6.7158460899999998E-3</v>
      </c>
      <c r="F2534" s="45">
        <v>8.7696260999999996E-4</v>
      </c>
      <c r="G2534" s="45">
        <v>1.5339977600000001E-3</v>
      </c>
      <c r="H2534" s="45">
        <v>4.3048852300000004E-3</v>
      </c>
    </row>
    <row r="2535" spans="1:8" x14ac:dyDescent="0.35">
      <c r="A2535" s="45" t="s">
        <v>248</v>
      </c>
      <c r="B2535" s="45" t="s">
        <v>10</v>
      </c>
      <c r="C2535" s="45" t="s">
        <v>28</v>
      </c>
      <c r="D2535" s="45">
        <v>779</v>
      </c>
      <c r="E2535" s="45">
        <v>5.9105777799999997E-3</v>
      </c>
      <c r="F2535" s="45">
        <v>7.6671159999999999E-4</v>
      </c>
      <c r="G2535" s="45">
        <v>1.3726195699999999E-3</v>
      </c>
      <c r="H2535" s="45">
        <v>3.7712461300000001E-3</v>
      </c>
    </row>
    <row r="2536" spans="1:8" x14ac:dyDescent="0.35">
      <c r="A2536" s="45" t="s">
        <v>248</v>
      </c>
      <c r="B2536" s="45" t="s">
        <v>11</v>
      </c>
      <c r="C2536" s="45" t="s">
        <v>28</v>
      </c>
      <c r="D2536" s="45">
        <v>333</v>
      </c>
      <c r="E2536" s="45">
        <v>6.4748774300000004E-3</v>
      </c>
      <c r="F2536" s="45">
        <v>8.4688831000000002E-4</v>
      </c>
      <c r="G2536" s="45">
        <v>1.4900662199999999E-3</v>
      </c>
      <c r="H2536" s="45">
        <v>4.1379223999999997E-3</v>
      </c>
    </row>
    <row r="2537" spans="1:8" x14ac:dyDescent="0.35">
      <c r="A2537" s="45" t="s">
        <v>248</v>
      </c>
      <c r="B2537" s="45" t="s">
        <v>12</v>
      </c>
      <c r="C2537" s="45" t="s">
        <v>28</v>
      </c>
      <c r="D2537" s="45">
        <v>151</v>
      </c>
      <c r="E2537" s="45">
        <v>7.6959158900000001E-3</v>
      </c>
      <c r="F2537" s="45">
        <v>1.07278612E-3</v>
      </c>
      <c r="G2537" s="45">
        <v>1.8484790499999999E-3</v>
      </c>
      <c r="H2537" s="45">
        <v>4.77465024E-3</v>
      </c>
    </row>
    <row r="2538" spans="1:8" x14ac:dyDescent="0.35">
      <c r="A2538" s="45" t="s">
        <v>248</v>
      </c>
      <c r="B2538" s="45" t="s">
        <v>13</v>
      </c>
      <c r="C2538" s="45" t="s">
        <v>28</v>
      </c>
      <c r="D2538" s="45">
        <v>447</v>
      </c>
      <c r="E2538" s="45">
        <v>7.9676493099999999E-3</v>
      </c>
      <c r="F2538" s="45">
        <v>1.02535396E-3</v>
      </c>
      <c r="G2538" s="45">
        <v>1.74172961E-3</v>
      </c>
      <c r="H2538" s="45">
        <v>5.2005652599999997E-3</v>
      </c>
    </row>
    <row r="2539" spans="1:8" x14ac:dyDescent="0.35">
      <c r="A2539" s="45" t="s">
        <v>248</v>
      </c>
      <c r="B2539" s="45" t="s">
        <v>8</v>
      </c>
      <c r="C2539" s="45" t="s">
        <v>29</v>
      </c>
      <c r="D2539" s="45">
        <v>668</v>
      </c>
      <c r="E2539" s="45">
        <v>7.15166864E-3</v>
      </c>
      <c r="F2539" s="45">
        <v>9.6338548000000001E-4</v>
      </c>
      <c r="G2539" s="45">
        <v>1.7934614400000001E-3</v>
      </c>
      <c r="H2539" s="45">
        <v>4.3948212300000001E-3</v>
      </c>
    </row>
    <row r="2540" spans="1:8" x14ac:dyDescent="0.35">
      <c r="A2540" s="45" t="s">
        <v>248</v>
      </c>
      <c r="B2540" s="45" t="s">
        <v>10</v>
      </c>
      <c r="C2540" s="45" t="s">
        <v>29</v>
      </c>
      <c r="D2540" s="45">
        <v>293</v>
      </c>
      <c r="E2540" s="45">
        <v>6.2347124899999997E-3</v>
      </c>
      <c r="F2540" s="45">
        <v>8.2282556000000005E-4</v>
      </c>
      <c r="G2540" s="45">
        <v>1.5595371E-3</v>
      </c>
      <c r="H2540" s="45">
        <v>3.8523493300000001E-3</v>
      </c>
    </row>
    <row r="2541" spans="1:8" x14ac:dyDescent="0.35">
      <c r="A2541" s="45" t="s">
        <v>248</v>
      </c>
      <c r="B2541" s="45" t="s">
        <v>11</v>
      </c>
      <c r="C2541" s="45" t="s">
        <v>29</v>
      </c>
      <c r="D2541" s="45">
        <v>127</v>
      </c>
      <c r="E2541" s="45">
        <v>6.88301959E-3</v>
      </c>
      <c r="F2541" s="45">
        <v>9.5244579999999995E-4</v>
      </c>
      <c r="G2541" s="45">
        <v>1.6842553899999999E-3</v>
      </c>
      <c r="H2541" s="45">
        <v>4.2463179300000001E-3</v>
      </c>
    </row>
    <row r="2542" spans="1:8" x14ac:dyDescent="0.35">
      <c r="A2542" s="45" t="s">
        <v>248</v>
      </c>
      <c r="B2542" s="45" t="s">
        <v>12</v>
      </c>
      <c r="C2542" s="45" t="s">
        <v>29</v>
      </c>
      <c r="D2542" s="45">
        <v>60</v>
      </c>
      <c r="E2542" s="45">
        <v>8.19020042E-3</v>
      </c>
      <c r="F2542" s="45">
        <v>1.35937475E-3</v>
      </c>
      <c r="G2542" s="45">
        <v>2.11033924E-3</v>
      </c>
      <c r="H2542" s="45">
        <v>4.72048587E-3</v>
      </c>
    </row>
    <row r="2543" spans="1:8" x14ac:dyDescent="0.35">
      <c r="A2543" s="45" t="s">
        <v>248</v>
      </c>
      <c r="B2543" s="45" t="s">
        <v>13</v>
      </c>
      <c r="C2543" s="45" t="s">
        <v>29</v>
      </c>
      <c r="D2543" s="45">
        <v>188</v>
      </c>
      <c r="E2543" s="45">
        <v>8.4307892499999992E-3</v>
      </c>
      <c r="F2543" s="45">
        <v>1.06346016E-3</v>
      </c>
      <c r="G2543" s="45">
        <v>2.1306759699999999E-3</v>
      </c>
      <c r="H2543" s="45">
        <v>5.2366526299999997E-3</v>
      </c>
    </row>
    <row r="2544" spans="1:8" x14ac:dyDescent="0.35">
      <c r="A2544" s="45" t="s">
        <v>248</v>
      </c>
      <c r="B2544" s="45" t="s">
        <v>8</v>
      </c>
      <c r="C2544" s="45" t="s">
        <v>30</v>
      </c>
      <c r="D2544" s="45">
        <v>7853</v>
      </c>
      <c r="E2544" s="45">
        <v>4.5775571099999999E-3</v>
      </c>
      <c r="F2544" s="45">
        <v>9.2827646000000002E-4</v>
      </c>
      <c r="G2544" s="45">
        <v>7.2369405E-4</v>
      </c>
      <c r="H2544" s="45">
        <v>2.92558611E-3</v>
      </c>
    </row>
    <row r="2545" spans="1:8" x14ac:dyDescent="0.35">
      <c r="A2545" s="45" t="s">
        <v>248</v>
      </c>
      <c r="B2545" s="45" t="s">
        <v>10</v>
      </c>
      <c r="C2545" s="45" t="s">
        <v>30</v>
      </c>
      <c r="D2545" s="45">
        <v>4825</v>
      </c>
      <c r="E2545" s="45">
        <v>4.4063757000000004E-3</v>
      </c>
      <c r="F2545" s="45">
        <v>8.7673407000000004E-4</v>
      </c>
      <c r="G2545" s="45">
        <v>6.9319924000000005E-4</v>
      </c>
      <c r="H2545" s="45">
        <v>2.8364419000000002E-3</v>
      </c>
    </row>
    <row r="2546" spans="1:8" x14ac:dyDescent="0.35">
      <c r="A2546" s="45" t="s">
        <v>248</v>
      </c>
      <c r="B2546" s="45" t="s">
        <v>11</v>
      </c>
      <c r="C2546" s="45" t="s">
        <v>30</v>
      </c>
      <c r="D2546" s="45">
        <v>1524</v>
      </c>
      <c r="E2546" s="45">
        <v>4.49901095E-3</v>
      </c>
      <c r="F2546" s="45">
        <v>9.7905706999999991E-4</v>
      </c>
      <c r="G2546" s="45">
        <v>6.9983633E-4</v>
      </c>
      <c r="H2546" s="45">
        <v>2.8201170800000001E-3</v>
      </c>
    </row>
    <row r="2547" spans="1:8" x14ac:dyDescent="0.35">
      <c r="A2547" s="45" t="s">
        <v>248</v>
      </c>
      <c r="B2547" s="45" t="s">
        <v>12</v>
      </c>
      <c r="C2547" s="45" t="s">
        <v>30</v>
      </c>
      <c r="D2547" s="45">
        <v>418</v>
      </c>
      <c r="E2547" s="45">
        <v>5.3150194699999997E-3</v>
      </c>
      <c r="F2547" s="45">
        <v>1.29175502E-3</v>
      </c>
      <c r="G2547" s="45">
        <v>7.8479397000000002E-4</v>
      </c>
      <c r="H2547" s="45">
        <v>3.2384699899999998E-3</v>
      </c>
    </row>
    <row r="2548" spans="1:8" x14ac:dyDescent="0.35">
      <c r="A2548" s="45" t="s">
        <v>248</v>
      </c>
      <c r="B2548" s="45" t="s">
        <v>13</v>
      </c>
      <c r="C2548" s="45" t="s">
        <v>30</v>
      </c>
      <c r="D2548" s="45">
        <v>1086</v>
      </c>
      <c r="E2548" s="45">
        <v>5.16447737E-3</v>
      </c>
      <c r="F2548" s="45">
        <v>9.4611103999999997E-4</v>
      </c>
      <c r="G2548" s="45">
        <v>8.6914238000000005E-4</v>
      </c>
      <c r="H2548" s="45">
        <v>3.34922346E-3</v>
      </c>
    </row>
    <row r="2549" spans="1:8" x14ac:dyDescent="0.35">
      <c r="A2549" s="45" t="s">
        <v>248</v>
      </c>
      <c r="B2549" s="45" t="s">
        <v>8</v>
      </c>
      <c r="C2549" s="45" t="s">
        <v>31</v>
      </c>
      <c r="D2549" s="45">
        <v>3439</v>
      </c>
      <c r="E2549" s="45">
        <v>4.9541813699999996E-3</v>
      </c>
      <c r="F2549" s="45">
        <v>9.2569346000000001E-4</v>
      </c>
      <c r="G2549" s="45">
        <v>5.5463316000000003E-4</v>
      </c>
      <c r="H2549" s="45">
        <v>3.47385426E-3</v>
      </c>
    </row>
    <row r="2550" spans="1:8" x14ac:dyDescent="0.35">
      <c r="A2550" s="45" t="s">
        <v>248</v>
      </c>
      <c r="B2550" s="45" t="s">
        <v>10</v>
      </c>
      <c r="C2550" s="45" t="s">
        <v>31</v>
      </c>
      <c r="D2550" s="45">
        <v>1692</v>
      </c>
      <c r="E2550" s="45">
        <v>4.5940794699999999E-3</v>
      </c>
      <c r="F2550" s="45">
        <v>8.5036585999999999E-4</v>
      </c>
      <c r="G2550" s="45">
        <v>5.0092732999999995E-4</v>
      </c>
      <c r="H2550" s="45">
        <v>3.2427858E-3</v>
      </c>
    </row>
    <row r="2551" spans="1:8" x14ac:dyDescent="0.35">
      <c r="A2551" s="45" t="s">
        <v>248</v>
      </c>
      <c r="B2551" s="45" t="s">
        <v>11</v>
      </c>
      <c r="C2551" s="45" t="s">
        <v>31</v>
      </c>
      <c r="D2551" s="45">
        <v>779</v>
      </c>
      <c r="E2551" s="45">
        <v>4.8975268400000002E-3</v>
      </c>
      <c r="F2551" s="45">
        <v>1.0026206399999999E-3</v>
      </c>
      <c r="G2551" s="45">
        <v>5.1502377000000005E-4</v>
      </c>
      <c r="H2551" s="45">
        <v>3.37988196E-3</v>
      </c>
    </row>
    <row r="2552" spans="1:8" x14ac:dyDescent="0.35">
      <c r="A2552" s="45" t="s">
        <v>248</v>
      </c>
      <c r="B2552" s="45" t="s">
        <v>12</v>
      </c>
      <c r="C2552" s="45" t="s">
        <v>31</v>
      </c>
      <c r="D2552" s="45">
        <v>182</v>
      </c>
      <c r="E2552" s="45">
        <v>6.2819874600000001E-3</v>
      </c>
      <c r="F2552" s="45">
        <v>1.3256127999999999E-3</v>
      </c>
      <c r="G2552" s="45">
        <v>6.0865612999999998E-4</v>
      </c>
      <c r="H2552" s="45">
        <v>4.3477180200000003E-3</v>
      </c>
    </row>
    <row r="2553" spans="1:8" x14ac:dyDescent="0.35">
      <c r="A2553" s="45" t="s">
        <v>248</v>
      </c>
      <c r="B2553" s="45" t="s">
        <v>13</v>
      </c>
      <c r="C2553" s="45" t="s">
        <v>31</v>
      </c>
      <c r="D2553" s="45">
        <v>786</v>
      </c>
      <c r="E2553" s="45">
        <v>5.4780561399999997E-3</v>
      </c>
      <c r="F2553" s="45">
        <v>9.1900480000000001E-4</v>
      </c>
      <c r="G2553" s="45">
        <v>6.9699167000000003E-4</v>
      </c>
      <c r="H2553" s="45">
        <v>3.8620591799999999E-3</v>
      </c>
    </row>
    <row r="2554" spans="1:8" x14ac:dyDescent="0.35">
      <c r="A2554" s="45" t="s">
        <v>248</v>
      </c>
      <c r="B2554" s="45" t="s">
        <v>8</v>
      </c>
      <c r="C2554" s="45" t="s">
        <v>159</v>
      </c>
      <c r="D2554" s="45">
        <v>1961</v>
      </c>
      <c r="E2554" s="45">
        <v>6.4672807200000003E-3</v>
      </c>
      <c r="F2554" s="45">
        <v>1.07259358E-3</v>
      </c>
      <c r="G2554" s="45">
        <v>1.0602640300000001E-3</v>
      </c>
      <c r="H2554" s="45">
        <v>4.3344226300000002E-3</v>
      </c>
    </row>
    <row r="2555" spans="1:8" x14ac:dyDescent="0.35">
      <c r="A2555" s="45" t="s">
        <v>248</v>
      </c>
      <c r="B2555" s="45" t="s">
        <v>10</v>
      </c>
      <c r="C2555" s="45" t="s">
        <v>159</v>
      </c>
      <c r="D2555" s="45">
        <v>847</v>
      </c>
      <c r="E2555" s="45">
        <v>5.6173747999999999E-3</v>
      </c>
      <c r="F2555" s="45">
        <v>9.4582160999999996E-4</v>
      </c>
      <c r="G2555" s="45">
        <v>9.0116508999999996E-4</v>
      </c>
      <c r="H2555" s="45">
        <v>3.7703876200000002E-3</v>
      </c>
    </row>
    <row r="2556" spans="1:8" x14ac:dyDescent="0.35">
      <c r="A2556" s="45" t="s">
        <v>248</v>
      </c>
      <c r="B2556" s="45" t="s">
        <v>11</v>
      </c>
      <c r="C2556" s="45" t="s">
        <v>159</v>
      </c>
      <c r="D2556" s="45">
        <v>356</v>
      </c>
      <c r="E2556" s="45">
        <v>6.3227278700000002E-3</v>
      </c>
      <c r="F2556" s="45">
        <v>1.11644276E-3</v>
      </c>
      <c r="G2556" s="45">
        <v>1.00112464E-3</v>
      </c>
      <c r="H2556" s="45">
        <v>4.2051599800000004E-3</v>
      </c>
    </row>
    <row r="2557" spans="1:8" x14ac:dyDescent="0.35">
      <c r="A2557" s="45" t="s">
        <v>248</v>
      </c>
      <c r="B2557" s="45" t="s">
        <v>12</v>
      </c>
      <c r="C2557" s="45" t="s">
        <v>159</v>
      </c>
      <c r="D2557" s="45">
        <v>327</v>
      </c>
      <c r="E2557" s="45">
        <v>7.9480261300000007E-3</v>
      </c>
      <c r="F2557" s="45">
        <v>1.3676518099999999E-3</v>
      </c>
      <c r="G2557" s="45">
        <v>1.2603704099999999E-3</v>
      </c>
      <c r="H2557" s="45">
        <v>5.3200034500000002E-3</v>
      </c>
    </row>
    <row r="2558" spans="1:8" x14ac:dyDescent="0.35">
      <c r="A2558" s="45" t="s">
        <v>248</v>
      </c>
      <c r="B2558" s="45" t="s">
        <v>13</v>
      </c>
      <c r="C2558" s="45" t="s">
        <v>159</v>
      </c>
      <c r="D2558" s="45">
        <v>431</v>
      </c>
      <c r="E2558" s="45">
        <v>7.1334695099999996E-3</v>
      </c>
      <c r="F2558" s="45">
        <v>1.06164579E-3</v>
      </c>
      <c r="G2558" s="45">
        <v>1.2699522799999999E-3</v>
      </c>
      <c r="H2558" s="45">
        <v>4.8018709500000003E-3</v>
      </c>
    </row>
    <row r="2559" spans="1:8" x14ac:dyDescent="0.35">
      <c r="A2559" s="45" t="s">
        <v>248</v>
      </c>
      <c r="B2559" s="45" t="s">
        <v>8</v>
      </c>
      <c r="C2559" s="45" t="s">
        <v>33</v>
      </c>
      <c r="D2559" s="45">
        <v>789</v>
      </c>
      <c r="E2559" s="45">
        <v>8.1963365399999998E-3</v>
      </c>
      <c r="F2559" s="45">
        <v>1.3485040700000001E-3</v>
      </c>
      <c r="G2559" s="45">
        <v>2.2940721999999999E-3</v>
      </c>
      <c r="H2559" s="45">
        <v>4.5537598000000004E-3</v>
      </c>
    </row>
    <row r="2560" spans="1:8" x14ac:dyDescent="0.35">
      <c r="A2560" s="45" t="s">
        <v>248</v>
      </c>
      <c r="B2560" s="45" t="s">
        <v>10</v>
      </c>
      <c r="C2560" s="45" t="s">
        <v>33</v>
      </c>
      <c r="D2560" s="45">
        <v>332</v>
      </c>
      <c r="E2560" s="45">
        <v>7.7631007599999998E-3</v>
      </c>
      <c r="F2560" s="45">
        <v>1.19070006E-3</v>
      </c>
      <c r="G2560" s="45">
        <v>2.0788707999999999E-3</v>
      </c>
      <c r="H2560" s="45">
        <v>4.4935294400000004E-3</v>
      </c>
    </row>
    <row r="2561" spans="1:8" x14ac:dyDescent="0.35">
      <c r="A2561" s="45" t="s">
        <v>248</v>
      </c>
      <c r="B2561" s="45" t="s">
        <v>11</v>
      </c>
      <c r="C2561" s="45" t="s">
        <v>33</v>
      </c>
      <c r="D2561" s="45">
        <v>164</v>
      </c>
      <c r="E2561" s="45">
        <v>7.4640072399999998E-3</v>
      </c>
      <c r="F2561" s="45">
        <v>1.1512672800000001E-3</v>
      </c>
      <c r="G2561" s="45">
        <v>2.2915958500000001E-3</v>
      </c>
      <c r="H2561" s="45">
        <v>4.0211436299999997E-3</v>
      </c>
    </row>
    <row r="2562" spans="1:8" x14ac:dyDescent="0.35">
      <c r="A2562" s="45" t="s">
        <v>248</v>
      </c>
      <c r="B2562" s="45" t="s">
        <v>12</v>
      </c>
      <c r="C2562" s="45" t="s">
        <v>33</v>
      </c>
      <c r="D2562" s="45">
        <v>104</v>
      </c>
      <c r="E2562" s="45">
        <v>9.28541196E-3</v>
      </c>
      <c r="F2562" s="45">
        <v>1.7801813700000001E-3</v>
      </c>
      <c r="G2562" s="45">
        <v>2.8080482100000001E-3</v>
      </c>
      <c r="H2562" s="45">
        <v>4.6971819299999997E-3</v>
      </c>
    </row>
    <row r="2563" spans="1:8" x14ac:dyDescent="0.35">
      <c r="A2563" s="45" t="s">
        <v>248</v>
      </c>
      <c r="B2563" s="45" t="s">
        <v>13</v>
      </c>
      <c r="C2563" s="45" t="s">
        <v>33</v>
      </c>
      <c r="D2563" s="45">
        <v>189</v>
      </c>
      <c r="E2563" s="45">
        <v>8.9935452199999995E-3</v>
      </c>
      <c r="F2563" s="45">
        <v>1.5593153299999999E-3</v>
      </c>
      <c r="G2563" s="45">
        <v>2.3914239599999998E-3</v>
      </c>
      <c r="H2563" s="45">
        <v>5.04280545E-3</v>
      </c>
    </row>
    <row r="2564" spans="1:8" x14ac:dyDescent="0.35">
      <c r="A2564" s="45" t="s">
        <v>248</v>
      </c>
      <c r="B2564" s="45" t="s">
        <v>8</v>
      </c>
      <c r="C2564" s="45" t="s">
        <v>34</v>
      </c>
      <c r="D2564" s="45">
        <v>943</v>
      </c>
      <c r="E2564" s="45">
        <v>5.7824341599999997E-3</v>
      </c>
      <c r="F2564" s="45">
        <v>9.3543779E-4</v>
      </c>
      <c r="G2564" s="45">
        <v>9.3185386999999995E-4</v>
      </c>
      <c r="H2564" s="45">
        <v>3.9151420299999998E-3</v>
      </c>
    </row>
    <row r="2565" spans="1:8" x14ac:dyDescent="0.35">
      <c r="A2565" s="45" t="s">
        <v>248</v>
      </c>
      <c r="B2565" s="45" t="s">
        <v>10</v>
      </c>
      <c r="C2565" s="45" t="s">
        <v>34</v>
      </c>
      <c r="D2565" s="45">
        <v>429</v>
      </c>
      <c r="E2565" s="45">
        <v>5.3850468000000004E-3</v>
      </c>
      <c r="F2565" s="45">
        <v>8.1107526999999997E-4</v>
      </c>
      <c r="G2565" s="45">
        <v>8.4474530000000004E-4</v>
      </c>
      <c r="H2565" s="45">
        <v>3.72922578E-3</v>
      </c>
    </row>
    <row r="2566" spans="1:8" x14ac:dyDescent="0.35">
      <c r="A2566" s="45" t="s">
        <v>248</v>
      </c>
      <c r="B2566" s="45" t="s">
        <v>11</v>
      </c>
      <c r="C2566" s="45" t="s">
        <v>34</v>
      </c>
      <c r="D2566" s="45">
        <v>168</v>
      </c>
      <c r="E2566" s="45">
        <v>5.3715413100000001E-3</v>
      </c>
      <c r="F2566" s="45">
        <v>9.2551232999999995E-4</v>
      </c>
      <c r="G2566" s="45">
        <v>9.2137871999999998E-4</v>
      </c>
      <c r="H2566" s="45">
        <v>3.5246497599999999E-3</v>
      </c>
    </row>
    <row r="2567" spans="1:8" x14ac:dyDescent="0.35">
      <c r="A2567" s="45" t="s">
        <v>248</v>
      </c>
      <c r="B2567" s="45" t="s">
        <v>12</v>
      </c>
      <c r="C2567" s="45" t="s">
        <v>34</v>
      </c>
      <c r="D2567" s="45">
        <v>115</v>
      </c>
      <c r="E2567" s="45">
        <v>6.9853056999999996E-3</v>
      </c>
      <c r="F2567" s="45">
        <v>1.2115537E-3</v>
      </c>
      <c r="G2567" s="45">
        <v>1.14452472E-3</v>
      </c>
      <c r="H2567" s="45">
        <v>4.6292268600000002E-3</v>
      </c>
    </row>
    <row r="2568" spans="1:8" x14ac:dyDescent="0.35">
      <c r="A2568" s="45" t="s">
        <v>248</v>
      </c>
      <c r="B2568" s="45" t="s">
        <v>13</v>
      </c>
      <c r="C2568" s="45" t="s">
        <v>34</v>
      </c>
      <c r="D2568" s="45">
        <v>231</v>
      </c>
      <c r="E2568" s="45">
        <v>6.2204382599999998E-3</v>
      </c>
      <c r="F2568" s="45">
        <v>1.0361549700000001E-3</v>
      </c>
      <c r="G2568" s="45">
        <v>9.9537014000000007E-4</v>
      </c>
      <c r="H2568" s="45">
        <v>4.1889126800000002E-3</v>
      </c>
    </row>
    <row r="2569" spans="1:8" x14ac:dyDescent="0.35">
      <c r="A2569" s="45" t="s">
        <v>248</v>
      </c>
      <c r="B2569" s="45" t="s">
        <v>8</v>
      </c>
      <c r="C2569" s="45" t="s">
        <v>35</v>
      </c>
      <c r="D2569" s="45">
        <v>1042</v>
      </c>
      <c r="E2569" s="45">
        <v>6.3560325099999999E-3</v>
      </c>
      <c r="F2569" s="45">
        <v>9.7850885999999993E-4</v>
      </c>
      <c r="G2569" s="45">
        <v>1.17240236E-3</v>
      </c>
      <c r="H2569" s="45">
        <v>4.20512079E-3</v>
      </c>
    </row>
    <row r="2570" spans="1:8" x14ac:dyDescent="0.35">
      <c r="A2570" s="45" t="s">
        <v>248</v>
      </c>
      <c r="B2570" s="45" t="s">
        <v>10</v>
      </c>
      <c r="C2570" s="45" t="s">
        <v>35</v>
      </c>
      <c r="D2570" s="45">
        <v>431</v>
      </c>
      <c r="E2570" s="45">
        <v>5.5300440400000003E-3</v>
      </c>
      <c r="F2570" s="45">
        <v>8.5758226000000001E-4</v>
      </c>
      <c r="G2570" s="45">
        <v>9.964442899999999E-4</v>
      </c>
      <c r="H2570" s="45">
        <v>3.6760170000000002E-3</v>
      </c>
    </row>
    <row r="2571" spans="1:8" x14ac:dyDescent="0.35">
      <c r="A2571" s="45" t="s">
        <v>248</v>
      </c>
      <c r="B2571" s="45" t="s">
        <v>11</v>
      </c>
      <c r="C2571" s="45" t="s">
        <v>35</v>
      </c>
      <c r="D2571" s="45">
        <v>244</v>
      </c>
      <c r="E2571" s="45">
        <v>6.01330045E-3</v>
      </c>
      <c r="F2571" s="45">
        <v>9.1188501000000004E-4</v>
      </c>
      <c r="G2571" s="45">
        <v>1.1969677300000001E-3</v>
      </c>
      <c r="H2571" s="45">
        <v>3.90444724E-3</v>
      </c>
    </row>
    <row r="2572" spans="1:8" x14ac:dyDescent="0.35">
      <c r="A2572" s="45" t="s">
        <v>248</v>
      </c>
      <c r="B2572" s="45" t="s">
        <v>12</v>
      </c>
      <c r="C2572" s="45" t="s">
        <v>35</v>
      </c>
      <c r="D2572" s="45">
        <v>104</v>
      </c>
      <c r="E2572" s="45">
        <v>8.4693284799999997E-3</v>
      </c>
      <c r="F2572" s="45">
        <v>1.4211625000000001E-3</v>
      </c>
      <c r="G2572" s="45">
        <v>1.41259322E-3</v>
      </c>
      <c r="H2572" s="45">
        <v>5.63557226E-3</v>
      </c>
    </row>
    <row r="2573" spans="1:8" x14ac:dyDescent="0.35">
      <c r="A2573" s="45" t="s">
        <v>248</v>
      </c>
      <c r="B2573" s="45" t="s">
        <v>13</v>
      </c>
      <c r="C2573" s="45" t="s">
        <v>35</v>
      </c>
      <c r="D2573" s="45">
        <v>263</v>
      </c>
      <c r="E2573" s="45">
        <v>7.19194456E-3</v>
      </c>
      <c r="F2573" s="45">
        <v>1.06345034E-3</v>
      </c>
      <c r="G2573" s="45">
        <v>1.3429884099999999E-3</v>
      </c>
      <c r="H2573" s="45">
        <v>4.7855053100000003E-3</v>
      </c>
    </row>
    <row r="2574" spans="1:8" x14ac:dyDescent="0.35">
      <c r="A2574" s="45" t="s">
        <v>248</v>
      </c>
      <c r="B2574" s="45" t="s">
        <v>8</v>
      </c>
      <c r="C2574" s="45" t="s">
        <v>57</v>
      </c>
      <c r="D2574" s="45">
        <v>3</v>
      </c>
      <c r="E2574" s="45">
        <v>8.2600307800000002E-3</v>
      </c>
      <c r="F2574" s="45">
        <v>1.9251541599999999E-3</v>
      </c>
      <c r="G2574" s="45">
        <v>4.4097217499999997E-3</v>
      </c>
      <c r="H2574" s="45">
        <v>1.9251541599999999E-3</v>
      </c>
    </row>
    <row r="2575" spans="1:8" x14ac:dyDescent="0.35">
      <c r="A2575" s="45" t="s">
        <v>248</v>
      </c>
      <c r="B2575" s="45" t="s">
        <v>11</v>
      </c>
      <c r="C2575" s="45" t="s">
        <v>57</v>
      </c>
      <c r="D2575" s="45">
        <v>2</v>
      </c>
      <c r="E2575" s="45">
        <v>7.6504628400000003E-3</v>
      </c>
      <c r="F2575" s="45">
        <v>2.4016201300000001E-3</v>
      </c>
      <c r="G2575" s="45">
        <v>3.79629583E-3</v>
      </c>
      <c r="H2575" s="45">
        <v>1.4525461700000001E-3</v>
      </c>
    </row>
    <row r="2576" spans="1:8" x14ac:dyDescent="0.35">
      <c r="A2576" s="45" t="s">
        <v>248</v>
      </c>
      <c r="B2576" s="45" t="s">
        <v>12</v>
      </c>
      <c r="C2576" s="45" t="s">
        <v>57</v>
      </c>
      <c r="D2576" s="45">
        <v>1</v>
      </c>
      <c r="E2576" s="45">
        <v>9.4791666599999998E-3</v>
      </c>
      <c r="F2576" s="45">
        <v>9.7222222000000001E-4</v>
      </c>
      <c r="G2576" s="45">
        <v>5.6365736099999999E-3</v>
      </c>
      <c r="H2576" s="45">
        <v>2.87037013E-3</v>
      </c>
    </row>
    <row r="2577" spans="1:8" x14ac:dyDescent="0.35">
      <c r="A2577" s="45" t="s">
        <v>248</v>
      </c>
      <c r="B2577" s="45" t="s">
        <v>8</v>
      </c>
      <c r="C2577" s="45" t="s">
        <v>36</v>
      </c>
      <c r="D2577" s="45">
        <v>1477</v>
      </c>
      <c r="E2577" s="45">
        <v>7.0718217099999996E-3</v>
      </c>
      <c r="F2577" s="45">
        <v>9.0419589000000002E-4</v>
      </c>
      <c r="G2577" s="45">
        <v>1.3523640900000001E-3</v>
      </c>
      <c r="H2577" s="45">
        <v>4.8152612400000003E-3</v>
      </c>
    </row>
    <row r="2578" spans="1:8" x14ac:dyDescent="0.35">
      <c r="A2578" s="45" t="s">
        <v>248</v>
      </c>
      <c r="B2578" s="45" t="s">
        <v>10</v>
      </c>
      <c r="C2578" s="45" t="s">
        <v>36</v>
      </c>
      <c r="D2578" s="45">
        <v>562</v>
      </c>
      <c r="E2578" s="45">
        <v>6.2561780999999999E-3</v>
      </c>
      <c r="F2578" s="45">
        <v>7.5641287000000003E-4</v>
      </c>
      <c r="G2578" s="45">
        <v>1.3085497299999999E-3</v>
      </c>
      <c r="H2578" s="45">
        <v>4.1912149999999999E-3</v>
      </c>
    </row>
    <row r="2579" spans="1:8" x14ac:dyDescent="0.35">
      <c r="A2579" s="45" t="s">
        <v>248</v>
      </c>
      <c r="B2579" s="45" t="s">
        <v>11</v>
      </c>
      <c r="C2579" s="45" t="s">
        <v>36</v>
      </c>
      <c r="D2579" s="45">
        <v>302</v>
      </c>
      <c r="E2579" s="45">
        <v>7.0225500499999996E-3</v>
      </c>
      <c r="F2579" s="45">
        <v>8.7196443000000005E-4</v>
      </c>
      <c r="G2579" s="45">
        <v>1.33998627E-3</v>
      </c>
      <c r="H2579" s="45">
        <v>4.8105988500000002E-3</v>
      </c>
    </row>
    <row r="2580" spans="1:8" x14ac:dyDescent="0.35">
      <c r="A2580" s="45" t="s">
        <v>248</v>
      </c>
      <c r="B2580" s="45" t="s">
        <v>12</v>
      </c>
      <c r="C2580" s="45" t="s">
        <v>36</v>
      </c>
      <c r="D2580" s="45">
        <v>118</v>
      </c>
      <c r="E2580" s="45">
        <v>8.7449974100000001E-3</v>
      </c>
      <c r="F2580" s="45">
        <v>1.0925727799999999E-3</v>
      </c>
      <c r="G2580" s="45">
        <v>1.61242523E-3</v>
      </c>
      <c r="H2580" s="45">
        <v>6.03999898E-3</v>
      </c>
    </row>
    <row r="2581" spans="1:8" x14ac:dyDescent="0.35">
      <c r="A2581" s="45" t="s">
        <v>248</v>
      </c>
      <c r="B2581" s="45" t="s">
        <v>13</v>
      </c>
      <c r="C2581" s="45" t="s">
        <v>36</v>
      </c>
      <c r="D2581" s="45">
        <v>495</v>
      </c>
      <c r="E2581" s="45">
        <v>7.6290682200000001E-3</v>
      </c>
      <c r="F2581" s="45">
        <v>1.0467403100000001E-3</v>
      </c>
      <c r="G2581" s="45">
        <v>1.3476662400000001E-3</v>
      </c>
      <c r="H2581" s="45">
        <v>5.2346611899999999E-3</v>
      </c>
    </row>
    <row r="2582" spans="1:8" x14ac:dyDescent="0.35">
      <c r="A2582" s="45" t="s">
        <v>248</v>
      </c>
      <c r="B2582" s="45" t="s">
        <v>8</v>
      </c>
      <c r="C2582" s="45" t="s">
        <v>37</v>
      </c>
      <c r="D2582" s="45">
        <v>1777</v>
      </c>
      <c r="E2582" s="45">
        <v>5.3799446200000003E-3</v>
      </c>
      <c r="F2582" s="45">
        <v>8.9801634000000001E-4</v>
      </c>
      <c r="G2582" s="45">
        <v>7.6953565000000002E-4</v>
      </c>
      <c r="H2582" s="45">
        <v>3.71239215E-3</v>
      </c>
    </row>
    <row r="2583" spans="1:8" x14ac:dyDescent="0.35">
      <c r="A2583" s="45" t="s">
        <v>248</v>
      </c>
      <c r="B2583" s="45" t="s">
        <v>10</v>
      </c>
      <c r="C2583" s="45" t="s">
        <v>37</v>
      </c>
      <c r="D2583" s="45">
        <v>923</v>
      </c>
      <c r="E2583" s="45">
        <v>4.7342976400000002E-3</v>
      </c>
      <c r="F2583" s="45">
        <v>7.8120588000000005E-4</v>
      </c>
      <c r="G2583" s="45">
        <v>6.9053183999999998E-4</v>
      </c>
      <c r="H2583" s="45">
        <v>3.2625594399999999E-3</v>
      </c>
    </row>
    <row r="2584" spans="1:8" x14ac:dyDescent="0.35">
      <c r="A2584" s="45" t="s">
        <v>248</v>
      </c>
      <c r="B2584" s="45" t="s">
        <v>11</v>
      </c>
      <c r="C2584" s="45" t="s">
        <v>37</v>
      </c>
      <c r="D2584" s="45">
        <v>424</v>
      </c>
      <c r="E2584" s="45">
        <v>5.5678664100000004E-3</v>
      </c>
      <c r="F2584" s="45">
        <v>1.00536095E-3</v>
      </c>
      <c r="G2584" s="45">
        <v>6.8882095000000003E-4</v>
      </c>
      <c r="H2584" s="45">
        <v>3.87368402E-3</v>
      </c>
    </row>
    <row r="2585" spans="1:8" x14ac:dyDescent="0.35">
      <c r="A2585" s="45" t="s">
        <v>248</v>
      </c>
      <c r="B2585" s="45" t="s">
        <v>12</v>
      </c>
      <c r="C2585" s="45" t="s">
        <v>37</v>
      </c>
      <c r="D2585" s="45">
        <v>59</v>
      </c>
      <c r="E2585" s="45">
        <v>7.5564968700000002E-3</v>
      </c>
      <c r="F2585" s="45">
        <v>1.26942071E-3</v>
      </c>
      <c r="G2585" s="45">
        <v>9.0003111999999998E-4</v>
      </c>
      <c r="H2585" s="45">
        <v>5.3870446699999996E-3</v>
      </c>
    </row>
    <row r="2586" spans="1:8" x14ac:dyDescent="0.35">
      <c r="A2586" s="45" t="s">
        <v>248</v>
      </c>
      <c r="B2586" s="45" t="s">
        <v>13</v>
      </c>
      <c r="C2586" s="45" t="s">
        <v>37</v>
      </c>
      <c r="D2586" s="45">
        <v>371</v>
      </c>
      <c r="E2586" s="45">
        <v>6.4253267000000001E-3</v>
      </c>
      <c r="F2586" s="45">
        <v>1.0068818100000001E-3</v>
      </c>
      <c r="G2586" s="45">
        <v>1.03757962E-3</v>
      </c>
      <c r="H2586" s="45">
        <v>4.3808647800000003E-3</v>
      </c>
    </row>
    <row r="2587" spans="1:8" x14ac:dyDescent="0.35">
      <c r="A2587" s="45" t="s">
        <v>248</v>
      </c>
      <c r="B2587" s="45" t="s">
        <v>8</v>
      </c>
      <c r="C2587" s="45" t="s">
        <v>38</v>
      </c>
      <c r="D2587" s="45">
        <v>908</v>
      </c>
      <c r="E2587" s="45">
        <v>6.8797033099999997E-3</v>
      </c>
      <c r="F2587" s="45">
        <v>1.1847362499999999E-3</v>
      </c>
      <c r="G2587" s="45">
        <v>9.9237463999999991E-4</v>
      </c>
      <c r="H2587" s="45">
        <v>4.7025919500000004E-3</v>
      </c>
    </row>
    <row r="2588" spans="1:8" x14ac:dyDescent="0.35">
      <c r="A2588" s="45" t="s">
        <v>248</v>
      </c>
      <c r="B2588" s="45" t="s">
        <v>10</v>
      </c>
      <c r="C2588" s="45" t="s">
        <v>38</v>
      </c>
      <c r="D2588" s="45">
        <v>399</v>
      </c>
      <c r="E2588" s="45">
        <v>5.8732476899999997E-3</v>
      </c>
      <c r="F2588" s="45">
        <v>1.006248E-3</v>
      </c>
      <c r="G2588" s="45">
        <v>8.7577137000000005E-4</v>
      </c>
      <c r="H2588" s="45">
        <v>3.9912278300000001E-3</v>
      </c>
    </row>
    <row r="2589" spans="1:8" x14ac:dyDescent="0.35">
      <c r="A2589" s="45" t="s">
        <v>248</v>
      </c>
      <c r="B2589" s="45" t="s">
        <v>11</v>
      </c>
      <c r="C2589" s="45" t="s">
        <v>38</v>
      </c>
      <c r="D2589" s="45">
        <v>214</v>
      </c>
      <c r="E2589" s="45">
        <v>6.9227563299999999E-3</v>
      </c>
      <c r="F2589" s="45">
        <v>1.19434686E-3</v>
      </c>
      <c r="G2589" s="45">
        <v>1.0396653E-3</v>
      </c>
      <c r="H2589" s="45">
        <v>4.6887437100000002E-3</v>
      </c>
    </row>
    <row r="2590" spans="1:8" x14ac:dyDescent="0.35">
      <c r="A2590" s="45" t="s">
        <v>248</v>
      </c>
      <c r="B2590" s="45" t="s">
        <v>12</v>
      </c>
      <c r="C2590" s="45" t="s">
        <v>38</v>
      </c>
      <c r="D2590" s="45">
        <v>67</v>
      </c>
      <c r="E2590" s="45">
        <v>8.2174196199999994E-3</v>
      </c>
      <c r="F2590" s="45">
        <v>1.45280515E-3</v>
      </c>
      <c r="G2590" s="45">
        <v>1.1748546999999999E-3</v>
      </c>
      <c r="H2590" s="45">
        <v>5.5897592900000003E-3</v>
      </c>
    </row>
    <row r="2591" spans="1:8" x14ac:dyDescent="0.35">
      <c r="A2591" s="45" t="s">
        <v>248</v>
      </c>
      <c r="B2591" s="45" t="s">
        <v>13</v>
      </c>
      <c r="C2591" s="45" t="s">
        <v>38</v>
      </c>
      <c r="D2591" s="45">
        <v>228</v>
      </c>
      <c r="E2591" s="45">
        <v>8.2074904100000005E-3</v>
      </c>
      <c r="F2591" s="45">
        <v>1.40929557E-3</v>
      </c>
      <c r="G2591" s="45">
        <v>1.0984199899999999E-3</v>
      </c>
      <c r="H2591" s="45">
        <v>5.6997743799999997E-3</v>
      </c>
    </row>
    <row r="2592" spans="1:8" x14ac:dyDescent="0.35">
      <c r="A2592" s="45" t="s">
        <v>248</v>
      </c>
      <c r="B2592" s="45" t="s">
        <v>8</v>
      </c>
      <c r="C2592" s="45" t="s">
        <v>39</v>
      </c>
      <c r="D2592" s="45">
        <v>859</v>
      </c>
      <c r="E2592" s="45">
        <v>7.4728633400000001E-3</v>
      </c>
      <c r="F2592" s="45">
        <v>8.4928618000000003E-4</v>
      </c>
      <c r="G2592" s="45">
        <v>1.6452698799999999E-3</v>
      </c>
      <c r="H2592" s="45">
        <v>4.9783067900000004E-3</v>
      </c>
    </row>
    <row r="2593" spans="1:8" x14ac:dyDescent="0.35">
      <c r="A2593" s="45" t="s">
        <v>248</v>
      </c>
      <c r="B2593" s="45" t="s">
        <v>10</v>
      </c>
      <c r="C2593" s="45" t="s">
        <v>39</v>
      </c>
      <c r="D2593" s="45">
        <v>328</v>
      </c>
      <c r="E2593" s="45">
        <v>6.5710391700000001E-3</v>
      </c>
      <c r="F2593" s="45">
        <v>7.546435E-4</v>
      </c>
      <c r="G2593" s="45">
        <v>1.48215169E-3</v>
      </c>
      <c r="H2593" s="45">
        <v>4.3342434900000004E-3</v>
      </c>
    </row>
    <row r="2594" spans="1:8" x14ac:dyDescent="0.35">
      <c r="A2594" s="45" t="s">
        <v>248</v>
      </c>
      <c r="B2594" s="45" t="s">
        <v>11</v>
      </c>
      <c r="C2594" s="45" t="s">
        <v>39</v>
      </c>
      <c r="D2594" s="45">
        <v>208</v>
      </c>
      <c r="E2594" s="45">
        <v>7.33195311E-3</v>
      </c>
      <c r="F2594" s="45">
        <v>8.7762618999999995E-4</v>
      </c>
      <c r="G2594" s="45">
        <v>1.61836692E-3</v>
      </c>
      <c r="H2594" s="45">
        <v>4.8359595099999996E-3</v>
      </c>
    </row>
    <row r="2595" spans="1:8" x14ac:dyDescent="0.35">
      <c r="A2595" s="45" t="s">
        <v>248</v>
      </c>
      <c r="B2595" s="45" t="s">
        <v>12</v>
      </c>
      <c r="C2595" s="45" t="s">
        <v>39</v>
      </c>
      <c r="D2595" s="45">
        <v>91</v>
      </c>
      <c r="E2595" s="45">
        <v>9.4262563700000003E-3</v>
      </c>
      <c r="F2595" s="45">
        <v>1.10589619E-3</v>
      </c>
      <c r="G2595" s="45">
        <v>1.7872402999999999E-3</v>
      </c>
      <c r="H2595" s="45">
        <v>6.5331194199999996E-3</v>
      </c>
    </row>
    <row r="2596" spans="1:8" x14ac:dyDescent="0.35">
      <c r="A2596" s="45" t="s">
        <v>248</v>
      </c>
      <c r="B2596" s="45" t="s">
        <v>13</v>
      </c>
      <c r="C2596" s="45" t="s">
        <v>39</v>
      </c>
      <c r="D2596" s="45">
        <v>232</v>
      </c>
      <c r="E2596" s="45">
        <v>8.1079878499999997E-3</v>
      </c>
      <c r="F2596" s="45">
        <v>8.5702998999999998E-4</v>
      </c>
      <c r="G2596" s="45">
        <v>1.84431848E-3</v>
      </c>
      <c r="H2596" s="45">
        <v>5.40663889E-3</v>
      </c>
    </row>
    <row r="2597" spans="1:8" x14ac:dyDescent="0.35">
      <c r="A2597" s="45" t="s">
        <v>248</v>
      </c>
      <c r="B2597" s="45" t="s">
        <v>8</v>
      </c>
      <c r="C2597" s="45" t="s">
        <v>40</v>
      </c>
      <c r="D2597" s="45">
        <v>1678</v>
      </c>
      <c r="E2597" s="45">
        <v>5.24325534E-3</v>
      </c>
      <c r="F2597" s="45">
        <v>1.0070683599999999E-3</v>
      </c>
      <c r="G2597" s="45">
        <v>6.1261178000000002E-4</v>
      </c>
      <c r="H2597" s="45">
        <v>3.6235747199999998E-3</v>
      </c>
    </row>
    <row r="2598" spans="1:8" x14ac:dyDescent="0.35">
      <c r="A2598" s="45" t="s">
        <v>248</v>
      </c>
      <c r="B2598" s="45" t="s">
        <v>10</v>
      </c>
      <c r="C2598" s="45" t="s">
        <v>40</v>
      </c>
      <c r="D2598" s="45">
        <v>908</v>
      </c>
      <c r="E2598" s="45">
        <v>4.9234043700000004E-3</v>
      </c>
      <c r="F2598" s="45">
        <v>9.5714254999999999E-4</v>
      </c>
      <c r="G2598" s="45">
        <v>5.5963428000000001E-4</v>
      </c>
      <c r="H2598" s="45">
        <v>3.4066270599999999E-3</v>
      </c>
    </row>
    <row r="2599" spans="1:8" x14ac:dyDescent="0.35">
      <c r="A2599" s="45" t="s">
        <v>248</v>
      </c>
      <c r="B2599" s="45" t="s">
        <v>11</v>
      </c>
      <c r="C2599" s="45" t="s">
        <v>40</v>
      </c>
      <c r="D2599" s="45">
        <v>257</v>
      </c>
      <c r="E2599" s="45">
        <v>4.9662233000000002E-3</v>
      </c>
      <c r="F2599" s="45">
        <v>1.0773344E-3</v>
      </c>
      <c r="G2599" s="45">
        <v>5.8780058000000004E-4</v>
      </c>
      <c r="H2599" s="45">
        <v>3.3010878100000001E-3</v>
      </c>
    </row>
    <row r="2600" spans="1:8" x14ac:dyDescent="0.35">
      <c r="A2600" s="45" t="s">
        <v>248</v>
      </c>
      <c r="B2600" s="45" t="s">
        <v>12</v>
      </c>
      <c r="C2600" s="45" t="s">
        <v>40</v>
      </c>
      <c r="D2600" s="45">
        <v>116</v>
      </c>
      <c r="E2600" s="45">
        <v>6.1289708500000002E-3</v>
      </c>
      <c r="F2600" s="45">
        <v>1.2348337399999999E-3</v>
      </c>
      <c r="G2600" s="45">
        <v>6.7299226000000001E-4</v>
      </c>
      <c r="H2600" s="45">
        <v>4.2211443899999998E-3</v>
      </c>
    </row>
    <row r="2601" spans="1:8" x14ac:dyDescent="0.35">
      <c r="A2601" s="45" t="s">
        <v>248</v>
      </c>
      <c r="B2601" s="45" t="s">
        <v>13</v>
      </c>
      <c r="C2601" s="45" t="s">
        <v>40</v>
      </c>
      <c r="D2601" s="45">
        <v>397</v>
      </c>
      <c r="E2601" s="45">
        <v>5.8953432999999996E-3</v>
      </c>
      <c r="F2601" s="45">
        <v>1.0092182099999999E-3</v>
      </c>
      <c r="G2601" s="45">
        <v>7.3219843999999996E-4</v>
      </c>
      <c r="H2601" s="45">
        <v>4.1539261999999997E-3</v>
      </c>
    </row>
    <row r="2602" spans="1:8" x14ac:dyDescent="0.35">
      <c r="A2602" s="45" t="s">
        <v>248</v>
      </c>
      <c r="B2602" s="45" t="s">
        <v>8</v>
      </c>
      <c r="C2602" s="45" t="s">
        <v>41</v>
      </c>
      <c r="D2602" s="45">
        <v>952</v>
      </c>
      <c r="E2602" s="45">
        <v>7.0857159899999998E-3</v>
      </c>
      <c r="F2602" s="45">
        <v>8.5618947E-4</v>
      </c>
      <c r="G2602" s="45">
        <v>1.4550505300000001E-3</v>
      </c>
      <c r="H2602" s="45">
        <v>4.7744755299999999E-3</v>
      </c>
    </row>
    <row r="2603" spans="1:8" x14ac:dyDescent="0.35">
      <c r="A2603" s="45" t="s">
        <v>248</v>
      </c>
      <c r="B2603" s="45" t="s">
        <v>10</v>
      </c>
      <c r="C2603" s="45" t="s">
        <v>41</v>
      </c>
      <c r="D2603" s="45">
        <v>372</v>
      </c>
      <c r="E2603" s="45">
        <v>6.2907579199999999E-3</v>
      </c>
      <c r="F2603" s="45">
        <v>7.5965728999999999E-4</v>
      </c>
      <c r="G2603" s="45">
        <v>1.2232736099999999E-3</v>
      </c>
      <c r="H2603" s="45">
        <v>4.3078265700000002E-3</v>
      </c>
    </row>
    <row r="2604" spans="1:8" x14ac:dyDescent="0.35">
      <c r="A2604" s="45" t="s">
        <v>248</v>
      </c>
      <c r="B2604" s="45" t="s">
        <v>11</v>
      </c>
      <c r="C2604" s="45" t="s">
        <v>41</v>
      </c>
      <c r="D2604" s="45">
        <v>249</v>
      </c>
      <c r="E2604" s="45">
        <v>7.0193270800000002E-3</v>
      </c>
      <c r="F2604" s="45">
        <v>7.7532329E-4</v>
      </c>
      <c r="G2604" s="45">
        <v>1.40710968E-3</v>
      </c>
      <c r="H2604" s="45">
        <v>4.8368936400000001E-3</v>
      </c>
    </row>
    <row r="2605" spans="1:8" x14ac:dyDescent="0.35">
      <c r="A2605" s="45" t="s">
        <v>248</v>
      </c>
      <c r="B2605" s="45" t="s">
        <v>12</v>
      </c>
      <c r="C2605" s="45" t="s">
        <v>41</v>
      </c>
      <c r="D2605" s="45">
        <v>110</v>
      </c>
      <c r="E2605" s="45">
        <v>8.45949046E-3</v>
      </c>
      <c r="F2605" s="45">
        <v>1.07007553E-3</v>
      </c>
      <c r="G2605" s="45">
        <v>1.8172346E-3</v>
      </c>
      <c r="H2605" s="45">
        <v>5.57217988E-3</v>
      </c>
    </row>
    <row r="2606" spans="1:8" x14ac:dyDescent="0.35">
      <c r="A2606" s="45" t="s">
        <v>248</v>
      </c>
      <c r="B2606" s="45" t="s">
        <v>13</v>
      </c>
      <c r="C2606" s="45" t="s">
        <v>41</v>
      </c>
      <c r="D2606" s="45">
        <v>221</v>
      </c>
      <c r="E2606" s="45">
        <v>7.8148564699999992E-3</v>
      </c>
      <c r="F2606" s="45">
        <v>1.00333059E-3</v>
      </c>
      <c r="G2606" s="45">
        <v>1.71893304E-3</v>
      </c>
      <c r="H2606" s="45">
        <v>5.0925923600000002E-3</v>
      </c>
    </row>
    <row r="2607" spans="1:8" x14ac:dyDescent="0.35">
      <c r="A2607" s="45" t="s">
        <v>248</v>
      </c>
      <c r="B2607" s="45" t="s">
        <v>8</v>
      </c>
      <c r="C2607" s="45" t="s">
        <v>42</v>
      </c>
      <c r="D2607" s="45">
        <v>846</v>
      </c>
      <c r="E2607" s="45">
        <v>8.0901270600000005E-3</v>
      </c>
      <c r="F2607" s="45">
        <v>1.1911990800000001E-3</v>
      </c>
      <c r="G2607" s="45">
        <v>1.75364984E-3</v>
      </c>
      <c r="H2607" s="45">
        <v>5.1452776500000002E-3</v>
      </c>
    </row>
    <row r="2608" spans="1:8" x14ac:dyDescent="0.35">
      <c r="A2608" s="45" t="s">
        <v>248</v>
      </c>
      <c r="B2608" s="45" t="s">
        <v>10</v>
      </c>
      <c r="C2608" s="45" t="s">
        <v>42</v>
      </c>
      <c r="D2608" s="45">
        <v>286</v>
      </c>
      <c r="E2608" s="45">
        <v>6.5433580299999999E-3</v>
      </c>
      <c r="F2608" s="45">
        <v>1.01746607E-3</v>
      </c>
      <c r="G2608" s="45">
        <v>1.5230831699999999E-3</v>
      </c>
      <c r="H2608" s="45">
        <v>4.0028082999999997E-3</v>
      </c>
    </row>
    <row r="2609" spans="1:8" x14ac:dyDescent="0.35">
      <c r="A2609" s="45" t="s">
        <v>248</v>
      </c>
      <c r="B2609" s="45" t="s">
        <v>11</v>
      </c>
      <c r="C2609" s="45" t="s">
        <v>42</v>
      </c>
      <c r="D2609" s="45">
        <v>198</v>
      </c>
      <c r="E2609" s="45">
        <v>8.6151442600000006E-3</v>
      </c>
      <c r="F2609" s="45">
        <v>1.2400624199999999E-3</v>
      </c>
      <c r="G2609" s="45">
        <v>1.8506240599999999E-3</v>
      </c>
      <c r="H2609" s="45">
        <v>5.5244572899999997E-3</v>
      </c>
    </row>
    <row r="2610" spans="1:8" x14ac:dyDescent="0.35">
      <c r="A2610" s="45" t="s">
        <v>248</v>
      </c>
      <c r="B2610" s="45" t="s">
        <v>12</v>
      </c>
      <c r="C2610" s="45" t="s">
        <v>42</v>
      </c>
      <c r="D2610" s="45">
        <v>146</v>
      </c>
      <c r="E2610" s="45">
        <v>8.9410512800000008E-3</v>
      </c>
      <c r="F2610" s="45">
        <v>1.3370431299999999E-3</v>
      </c>
      <c r="G2610" s="45">
        <v>1.95134108E-3</v>
      </c>
      <c r="H2610" s="45">
        <v>5.6526665400000002E-3</v>
      </c>
    </row>
    <row r="2611" spans="1:8" x14ac:dyDescent="0.35">
      <c r="A2611" s="45" t="s">
        <v>248</v>
      </c>
      <c r="B2611" s="45" t="s">
        <v>13</v>
      </c>
      <c r="C2611" s="45" t="s">
        <v>42</v>
      </c>
      <c r="D2611" s="45">
        <v>216</v>
      </c>
      <c r="E2611" s="45">
        <v>9.0817363200000004E-3</v>
      </c>
      <c r="F2611" s="45">
        <v>1.27786327E-3</v>
      </c>
      <c r="G2611" s="45">
        <v>1.8364195100000001E-3</v>
      </c>
      <c r="H2611" s="45">
        <v>5.9674530599999999E-3</v>
      </c>
    </row>
    <row r="2612" spans="1:8" x14ac:dyDescent="0.35">
      <c r="A2612" s="45" t="s">
        <v>248</v>
      </c>
      <c r="B2612" s="45" t="s">
        <v>8</v>
      </c>
      <c r="C2612" s="45" t="s">
        <v>43</v>
      </c>
      <c r="D2612" s="45">
        <v>838</v>
      </c>
      <c r="E2612" s="45">
        <v>6.9034929800000002E-3</v>
      </c>
      <c r="F2612" s="45">
        <v>9.9490054999999992E-4</v>
      </c>
      <c r="G2612" s="45">
        <v>1.4133488899999999E-3</v>
      </c>
      <c r="H2612" s="45">
        <v>4.49524307E-3</v>
      </c>
    </row>
    <row r="2613" spans="1:8" x14ac:dyDescent="0.35">
      <c r="A2613" s="45" t="s">
        <v>248</v>
      </c>
      <c r="B2613" s="45" t="s">
        <v>10</v>
      </c>
      <c r="C2613" s="45" t="s">
        <v>43</v>
      </c>
      <c r="D2613" s="45">
        <v>343</v>
      </c>
      <c r="E2613" s="45">
        <v>6.0753425900000003E-3</v>
      </c>
      <c r="F2613" s="45">
        <v>8.1166965999999996E-4</v>
      </c>
      <c r="G2613" s="45">
        <v>1.2818875099999999E-3</v>
      </c>
      <c r="H2613" s="45">
        <v>3.98178495E-3</v>
      </c>
    </row>
    <row r="2614" spans="1:8" x14ac:dyDescent="0.35">
      <c r="A2614" s="45" t="s">
        <v>248</v>
      </c>
      <c r="B2614" s="45" t="s">
        <v>11</v>
      </c>
      <c r="C2614" s="45" t="s">
        <v>43</v>
      </c>
      <c r="D2614" s="45">
        <v>186</v>
      </c>
      <c r="E2614" s="45">
        <v>6.9885003500000003E-3</v>
      </c>
      <c r="F2614" s="45">
        <v>1.2104861400000001E-3</v>
      </c>
      <c r="G2614" s="45">
        <v>1.3219332400000001E-3</v>
      </c>
      <c r="H2614" s="45">
        <v>4.4560805E-3</v>
      </c>
    </row>
    <row r="2615" spans="1:8" x14ac:dyDescent="0.35">
      <c r="A2615" s="45" t="s">
        <v>248</v>
      </c>
      <c r="B2615" s="45" t="s">
        <v>12</v>
      </c>
      <c r="C2615" s="45" t="s">
        <v>43</v>
      </c>
      <c r="D2615" s="45">
        <v>118</v>
      </c>
      <c r="E2615" s="45">
        <v>8.1036171799999997E-3</v>
      </c>
      <c r="F2615" s="45">
        <v>1.2071364899999999E-3</v>
      </c>
      <c r="G2615" s="45">
        <v>1.70413502E-3</v>
      </c>
      <c r="H2615" s="45">
        <v>5.1923451800000003E-3</v>
      </c>
    </row>
    <row r="2616" spans="1:8" x14ac:dyDescent="0.35">
      <c r="A2616" s="45" t="s">
        <v>248</v>
      </c>
      <c r="B2616" s="45" t="s">
        <v>13</v>
      </c>
      <c r="C2616" s="45" t="s">
        <v>43</v>
      </c>
      <c r="D2616" s="45">
        <v>191</v>
      </c>
      <c r="E2616" s="45">
        <v>7.5664749399999998E-3</v>
      </c>
      <c r="F2616" s="45">
        <v>9.8288710999999999E-4</v>
      </c>
      <c r="G2616" s="45">
        <v>1.55880335E-3</v>
      </c>
      <c r="H2616" s="45">
        <v>5.0247840499999998E-3</v>
      </c>
    </row>
    <row r="2617" spans="1:8" x14ac:dyDescent="0.35">
      <c r="A2617" s="45" t="s">
        <v>248</v>
      </c>
      <c r="B2617" s="45" t="s">
        <v>8</v>
      </c>
      <c r="C2617" s="45" t="s">
        <v>44</v>
      </c>
      <c r="D2617" s="45">
        <v>412</v>
      </c>
      <c r="E2617" s="45">
        <v>8.2654618099999994E-3</v>
      </c>
      <c r="F2617" s="45">
        <v>9.0142909E-4</v>
      </c>
      <c r="G2617" s="45">
        <v>1.54679611E-3</v>
      </c>
      <c r="H2617" s="45">
        <v>5.8172361500000002E-3</v>
      </c>
    </row>
    <row r="2618" spans="1:8" x14ac:dyDescent="0.35">
      <c r="A2618" s="45" t="s">
        <v>248</v>
      </c>
      <c r="B2618" s="45" t="s">
        <v>10</v>
      </c>
      <c r="C2618" s="45" t="s">
        <v>44</v>
      </c>
      <c r="D2618" s="45">
        <v>146</v>
      </c>
      <c r="E2618" s="45">
        <v>7.5333743200000003E-3</v>
      </c>
      <c r="F2618" s="45">
        <v>8.1771602000000004E-4</v>
      </c>
      <c r="G2618" s="45">
        <v>1.4428745699999999E-3</v>
      </c>
      <c r="H2618" s="45">
        <v>5.2727832500000004E-3</v>
      </c>
    </row>
    <row r="2619" spans="1:8" x14ac:dyDescent="0.35">
      <c r="A2619" s="45" t="s">
        <v>248</v>
      </c>
      <c r="B2619" s="45" t="s">
        <v>11</v>
      </c>
      <c r="C2619" s="45" t="s">
        <v>44</v>
      </c>
      <c r="D2619" s="45">
        <v>99</v>
      </c>
      <c r="E2619" s="45">
        <v>8.7245133700000008E-3</v>
      </c>
      <c r="F2619" s="45">
        <v>9.3200498000000004E-4</v>
      </c>
      <c r="G2619" s="45">
        <v>1.5938316200000001E-3</v>
      </c>
      <c r="H2619" s="45">
        <v>6.1986763699999996E-3</v>
      </c>
    </row>
    <row r="2620" spans="1:8" x14ac:dyDescent="0.35">
      <c r="A2620" s="45" t="s">
        <v>248</v>
      </c>
      <c r="B2620" s="45" t="s">
        <v>12</v>
      </c>
      <c r="C2620" s="45" t="s">
        <v>44</v>
      </c>
      <c r="D2620" s="45">
        <v>45</v>
      </c>
      <c r="E2620" s="45">
        <v>1.048765408E-2</v>
      </c>
      <c r="F2620" s="45">
        <v>1.1905861299999999E-3</v>
      </c>
      <c r="G2620" s="45">
        <v>1.7757199600000001E-3</v>
      </c>
      <c r="H2620" s="45">
        <v>7.5213474600000002E-3</v>
      </c>
    </row>
    <row r="2621" spans="1:8" x14ac:dyDescent="0.35">
      <c r="A2621" s="45" t="s">
        <v>248</v>
      </c>
      <c r="B2621" s="45" t="s">
        <v>13</v>
      </c>
      <c r="C2621" s="45" t="s">
        <v>44</v>
      </c>
      <c r="D2621" s="45">
        <v>122</v>
      </c>
      <c r="E2621" s="45">
        <v>7.9493963700000003E-3</v>
      </c>
      <c r="F2621" s="45">
        <v>8.7014245000000001E-4</v>
      </c>
      <c r="G2621" s="45">
        <v>1.5485539499999999E-3</v>
      </c>
      <c r="H2621" s="45">
        <v>5.5306995299999996E-3</v>
      </c>
    </row>
    <row r="2622" spans="1:8" x14ac:dyDescent="0.35">
      <c r="A2622" s="45" t="s">
        <v>248</v>
      </c>
      <c r="B2622" s="45" t="s">
        <v>8</v>
      </c>
      <c r="C2622" s="45" t="s">
        <v>45</v>
      </c>
      <c r="D2622" s="45">
        <v>1296</v>
      </c>
      <c r="E2622" s="45">
        <v>6.8789024400000001E-3</v>
      </c>
      <c r="F2622" s="45">
        <v>1.09272274E-3</v>
      </c>
      <c r="G2622" s="45">
        <v>1.3101206499999999E-3</v>
      </c>
      <c r="H2622" s="45">
        <v>4.4760585800000001E-3</v>
      </c>
    </row>
    <row r="2623" spans="1:8" x14ac:dyDescent="0.35">
      <c r="A2623" s="45" t="s">
        <v>248</v>
      </c>
      <c r="B2623" s="45" t="s">
        <v>10</v>
      </c>
      <c r="C2623" s="45" t="s">
        <v>45</v>
      </c>
      <c r="D2623" s="45">
        <v>599</v>
      </c>
      <c r="E2623" s="45">
        <v>5.9698066900000001E-3</v>
      </c>
      <c r="F2623" s="45">
        <v>8.7555238000000004E-4</v>
      </c>
      <c r="G2623" s="45">
        <v>1.1241341300000001E-3</v>
      </c>
      <c r="H2623" s="45">
        <v>3.97011971E-3</v>
      </c>
    </row>
    <row r="2624" spans="1:8" x14ac:dyDescent="0.35">
      <c r="A2624" s="45" t="s">
        <v>248</v>
      </c>
      <c r="B2624" s="45" t="s">
        <v>11</v>
      </c>
      <c r="C2624" s="45" t="s">
        <v>45</v>
      </c>
      <c r="D2624" s="45">
        <v>271</v>
      </c>
      <c r="E2624" s="45">
        <v>6.6746529700000001E-3</v>
      </c>
      <c r="F2624" s="45">
        <v>1.0453393799999999E-3</v>
      </c>
      <c r="G2624" s="45">
        <v>1.1172182300000001E-3</v>
      </c>
      <c r="H2624" s="45">
        <v>4.5120949000000002E-3</v>
      </c>
    </row>
    <row r="2625" spans="1:8" x14ac:dyDescent="0.35">
      <c r="A2625" s="45" t="s">
        <v>248</v>
      </c>
      <c r="B2625" s="45" t="s">
        <v>12</v>
      </c>
      <c r="C2625" s="45" t="s">
        <v>45</v>
      </c>
      <c r="D2625" s="45">
        <v>135</v>
      </c>
      <c r="E2625" s="45">
        <v>1.0077931869999999E-2</v>
      </c>
      <c r="F2625" s="45">
        <v>1.7758056600000001E-3</v>
      </c>
      <c r="G2625" s="45">
        <v>1.6526918E-3</v>
      </c>
      <c r="H2625" s="45">
        <v>6.6494339100000004E-3</v>
      </c>
    </row>
    <row r="2626" spans="1:8" x14ac:dyDescent="0.35">
      <c r="A2626" s="45" t="s">
        <v>248</v>
      </c>
      <c r="B2626" s="45" t="s">
        <v>13</v>
      </c>
      <c r="C2626" s="45" t="s">
        <v>45</v>
      </c>
      <c r="D2626" s="45">
        <v>291</v>
      </c>
      <c r="E2626" s="45">
        <v>7.4563285099999996E-3</v>
      </c>
      <c r="F2626" s="45">
        <v>1.2669830300000001E-3</v>
      </c>
      <c r="G2626" s="45">
        <v>1.71367865E-3</v>
      </c>
      <c r="H2626" s="45">
        <v>4.4756663799999999E-3</v>
      </c>
    </row>
    <row r="2627" spans="1:8" x14ac:dyDescent="0.35">
      <c r="A2627" s="45" t="s">
        <v>248</v>
      </c>
      <c r="B2627" s="45" t="s">
        <v>8</v>
      </c>
      <c r="C2627" s="45" t="s">
        <v>46</v>
      </c>
      <c r="D2627" s="45">
        <v>655</v>
      </c>
      <c r="E2627" s="45">
        <v>7.2870367999999996E-3</v>
      </c>
      <c r="F2627" s="45">
        <v>8.5658727000000002E-4</v>
      </c>
      <c r="G2627" s="45">
        <v>1.58200783E-3</v>
      </c>
      <c r="H2627" s="45">
        <v>4.8484412400000001E-3</v>
      </c>
    </row>
    <row r="2628" spans="1:8" x14ac:dyDescent="0.35">
      <c r="A2628" s="45" t="s">
        <v>248</v>
      </c>
      <c r="B2628" s="45" t="s">
        <v>10</v>
      </c>
      <c r="C2628" s="45" t="s">
        <v>46</v>
      </c>
      <c r="D2628" s="45">
        <v>269</v>
      </c>
      <c r="E2628" s="45">
        <v>6.4564399500000001E-3</v>
      </c>
      <c r="F2628" s="45">
        <v>6.8368764000000003E-4</v>
      </c>
      <c r="G2628" s="45">
        <v>1.4030443000000001E-3</v>
      </c>
      <c r="H2628" s="45">
        <v>4.3697075200000001E-3</v>
      </c>
    </row>
    <row r="2629" spans="1:8" x14ac:dyDescent="0.35">
      <c r="A2629" s="45" t="s">
        <v>248</v>
      </c>
      <c r="B2629" s="45" t="s">
        <v>11</v>
      </c>
      <c r="C2629" s="45" t="s">
        <v>46</v>
      </c>
      <c r="D2629" s="45">
        <v>135</v>
      </c>
      <c r="E2629" s="45">
        <v>6.9975991900000003E-3</v>
      </c>
      <c r="F2629" s="45">
        <v>9.5721855999999995E-4</v>
      </c>
      <c r="G2629" s="45">
        <v>1.3468790899999999E-3</v>
      </c>
      <c r="H2629" s="45">
        <v>4.6935011299999996E-3</v>
      </c>
    </row>
    <row r="2630" spans="1:8" x14ac:dyDescent="0.35">
      <c r="A2630" s="45" t="s">
        <v>248</v>
      </c>
      <c r="B2630" s="45" t="s">
        <v>12</v>
      </c>
      <c r="C2630" s="45" t="s">
        <v>46</v>
      </c>
      <c r="D2630" s="45">
        <v>80</v>
      </c>
      <c r="E2630" s="45">
        <v>8.3164059699999994E-3</v>
      </c>
      <c r="F2630" s="45">
        <v>1.08449049E-3</v>
      </c>
      <c r="G2630" s="45">
        <v>1.86747662E-3</v>
      </c>
      <c r="H2630" s="45">
        <v>5.36443844E-3</v>
      </c>
    </row>
    <row r="2631" spans="1:8" x14ac:dyDescent="0.35">
      <c r="A2631" s="45" t="s">
        <v>248</v>
      </c>
      <c r="B2631" s="45" t="s">
        <v>13</v>
      </c>
      <c r="C2631" s="45" t="s">
        <v>46</v>
      </c>
      <c r="D2631" s="45">
        <v>171</v>
      </c>
      <c r="E2631" s="45">
        <v>8.3405753700000005E-3</v>
      </c>
      <c r="F2631" s="45">
        <v>9.4250843000000001E-4</v>
      </c>
      <c r="G2631" s="45">
        <v>1.9156105399999999E-3</v>
      </c>
      <c r="H2631" s="45">
        <v>5.4824558999999997E-3</v>
      </c>
    </row>
    <row r="2632" spans="1:8" x14ac:dyDescent="0.35">
      <c r="A2632" s="45" t="s">
        <v>248</v>
      </c>
      <c r="B2632" s="45" t="s">
        <v>8</v>
      </c>
      <c r="C2632" s="45" t="s">
        <v>47</v>
      </c>
      <c r="D2632" s="45">
        <v>504</v>
      </c>
      <c r="E2632" s="45">
        <v>7.3770022500000004E-3</v>
      </c>
      <c r="F2632" s="45">
        <v>3.6419269000000001E-4</v>
      </c>
      <c r="G2632" s="45">
        <v>1.68857449E-3</v>
      </c>
      <c r="H2632" s="45">
        <v>5.3121782699999997E-3</v>
      </c>
    </row>
    <row r="2633" spans="1:8" x14ac:dyDescent="0.35">
      <c r="A2633" s="45" t="s">
        <v>248</v>
      </c>
      <c r="B2633" s="45" t="s">
        <v>10</v>
      </c>
      <c r="C2633" s="45" t="s">
        <v>47</v>
      </c>
      <c r="D2633" s="45">
        <v>191</v>
      </c>
      <c r="E2633" s="45">
        <v>6.35737808E-3</v>
      </c>
      <c r="F2633" s="45">
        <v>4.3223992000000002E-4</v>
      </c>
      <c r="G2633" s="45">
        <v>1.4425777900000001E-3</v>
      </c>
      <c r="H2633" s="45">
        <v>4.4701980499999997E-3</v>
      </c>
    </row>
    <row r="2634" spans="1:8" x14ac:dyDescent="0.35">
      <c r="A2634" s="45" t="s">
        <v>248</v>
      </c>
      <c r="B2634" s="45" t="s">
        <v>11</v>
      </c>
      <c r="C2634" s="45" t="s">
        <v>47</v>
      </c>
      <c r="D2634" s="45">
        <v>147</v>
      </c>
      <c r="E2634" s="45">
        <v>8.1720046599999992E-3</v>
      </c>
      <c r="F2634" s="45">
        <v>2.5982590999999998E-4</v>
      </c>
      <c r="G2634" s="45">
        <v>2.05223271E-3</v>
      </c>
      <c r="H2634" s="45">
        <v>5.8481353300000004E-3</v>
      </c>
    </row>
    <row r="2635" spans="1:8" x14ac:dyDescent="0.35">
      <c r="A2635" s="45" t="s">
        <v>248</v>
      </c>
      <c r="B2635" s="45" t="s">
        <v>12</v>
      </c>
      <c r="C2635" s="45" t="s">
        <v>47</v>
      </c>
      <c r="D2635" s="45">
        <v>24</v>
      </c>
      <c r="E2635" s="45">
        <v>1.1544174040000001E-2</v>
      </c>
      <c r="F2635" s="45">
        <v>1.03925511E-3</v>
      </c>
      <c r="G2635" s="45">
        <v>2.0486109000000001E-3</v>
      </c>
      <c r="H2635" s="45">
        <v>8.44376906E-3</v>
      </c>
    </row>
    <row r="2636" spans="1:8" x14ac:dyDescent="0.35">
      <c r="A2636" s="45" t="s">
        <v>248</v>
      </c>
      <c r="B2636" s="45" t="s">
        <v>13</v>
      </c>
      <c r="C2636" s="45" t="s">
        <v>47</v>
      </c>
      <c r="D2636" s="45">
        <v>142</v>
      </c>
      <c r="E2636" s="45">
        <v>7.2211623999999999E-3</v>
      </c>
      <c r="F2636" s="45">
        <v>2.6661099000000003E-4</v>
      </c>
      <c r="G2636" s="45">
        <v>1.5821430799999999E-3</v>
      </c>
      <c r="H2636" s="45">
        <v>5.3605892199999998E-3</v>
      </c>
    </row>
    <row r="2637" spans="1:8" x14ac:dyDescent="0.35">
      <c r="A2637" s="45" t="s">
        <v>248</v>
      </c>
      <c r="B2637" s="45" t="s">
        <v>8</v>
      </c>
      <c r="C2637" s="45" t="s">
        <v>48</v>
      </c>
      <c r="D2637" s="45">
        <v>1865</v>
      </c>
      <c r="E2637" s="45">
        <v>5.84988434E-3</v>
      </c>
      <c r="F2637" s="45">
        <v>8.9514423000000001E-4</v>
      </c>
      <c r="G2637" s="45">
        <v>8.3100586000000004E-4</v>
      </c>
      <c r="H2637" s="45">
        <v>4.1237337499999997E-3</v>
      </c>
    </row>
    <row r="2638" spans="1:8" x14ac:dyDescent="0.35">
      <c r="A2638" s="45" t="s">
        <v>248</v>
      </c>
      <c r="B2638" s="45" t="s">
        <v>10</v>
      </c>
      <c r="C2638" s="45" t="s">
        <v>48</v>
      </c>
      <c r="D2638" s="45">
        <v>701</v>
      </c>
      <c r="E2638" s="45">
        <v>5.1529723799999998E-3</v>
      </c>
      <c r="F2638" s="45">
        <v>8.0929335999999996E-4</v>
      </c>
      <c r="G2638" s="45">
        <v>7.3322809000000001E-4</v>
      </c>
      <c r="H2638" s="45">
        <v>3.6104504299999999E-3</v>
      </c>
    </row>
    <row r="2639" spans="1:8" x14ac:dyDescent="0.35">
      <c r="A2639" s="45" t="s">
        <v>248</v>
      </c>
      <c r="B2639" s="45" t="s">
        <v>11</v>
      </c>
      <c r="C2639" s="45" t="s">
        <v>48</v>
      </c>
      <c r="D2639" s="45">
        <v>358</v>
      </c>
      <c r="E2639" s="45">
        <v>5.9518542000000004E-3</v>
      </c>
      <c r="F2639" s="45">
        <v>9.7671581999999994E-4</v>
      </c>
      <c r="G2639" s="45">
        <v>7.9343809999999997E-4</v>
      </c>
      <c r="H2639" s="45">
        <v>4.1816998099999999E-3</v>
      </c>
    </row>
    <row r="2640" spans="1:8" x14ac:dyDescent="0.35">
      <c r="A2640" s="45" t="s">
        <v>248</v>
      </c>
      <c r="B2640" s="45" t="s">
        <v>12</v>
      </c>
      <c r="C2640" s="45" t="s">
        <v>48</v>
      </c>
      <c r="D2640" s="45">
        <v>128</v>
      </c>
      <c r="E2640" s="45">
        <v>8.4073890799999992E-3</v>
      </c>
      <c r="F2640" s="45">
        <v>1.34150729E-3</v>
      </c>
      <c r="G2640" s="45">
        <v>9.9898700999999997E-4</v>
      </c>
      <c r="H2640" s="45">
        <v>6.0668943100000003E-3</v>
      </c>
    </row>
    <row r="2641" spans="1:8" x14ac:dyDescent="0.35">
      <c r="A2641" s="45" t="s">
        <v>248</v>
      </c>
      <c r="B2641" s="45" t="s">
        <v>13</v>
      </c>
      <c r="C2641" s="45" t="s">
        <v>48</v>
      </c>
      <c r="D2641" s="45">
        <v>678</v>
      </c>
      <c r="E2641" s="45">
        <v>6.03376261E-3</v>
      </c>
      <c r="F2641" s="45">
        <v>8.565666E-4</v>
      </c>
      <c r="G2641" s="45">
        <v>9.2022399000000002E-4</v>
      </c>
      <c r="H2641" s="45">
        <v>4.2569715199999997E-3</v>
      </c>
    </row>
    <row r="2642" spans="1:8" x14ac:dyDescent="0.35">
      <c r="A2642" s="45" t="s">
        <v>248</v>
      </c>
      <c r="B2642" s="45" t="s">
        <v>8</v>
      </c>
      <c r="C2642" s="45" t="s">
        <v>49</v>
      </c>
      <c r="D2642" s="45">
        <v>1197</v>
      </c>
      <c r="E2642" s="45">
        <v>7.5181682500000003E-3</v>
      </c>
      <c r="F2642" s="45">
        <v>9.8584592999999992E-4</v>
      </c>
      <c r="G2642" s="45">
        <v>1.2091569099999999E-3</v>
      </c>
      <c r="H2642" s="45">
        <v>5.3231359200000003E-3</v>
      </c>
    </row>
    <row r="2643" spans="1:8" x14ac:dyDescent="0.35">
      <c r="A2643" s="45" t="s">
        <v>248</v>
      </c>
      <c r="B2643" s="45" t="s">
        <v>10</v>
      </c>
      <c r="C2643" s="45" t="s">
        <v>49</v>
      </c>
      <c r="D2643" s="45">
        <v>513</v>
      </c>
      <c r="E2643" s="45">
        <v>6.8401872999999998E-3</v>
      </c>
      <c r="F2643" s="45">
        <v>8.7775677E-4</v>
      </c>
      <c r="G2643" s="45">
        <v>1.1223690799999999E-3</v>
      </c>
      <c r="H2643" s="45">
        <v>4.8400609499999999E-3</v>
      </c>
    </row>
    <row r="2644" spans="1:8" x14ac:dyDescent="0.35">
      <c r="A2644" s="45" t="s">
        <v>248</v>
      </c>
      <c r="B2644" s="45" t="s">
        <v>11</v>
      </c>
      <c r="C2644" s="45" t="s">
        <v>49</v>
      </c>
      <c r="D2644" s="45">
        <v>323</v>
      </c>
      <c r="E2644" s="45">
        <v>8.1735535300000006E-3</v>
      </c>
      <c r="F2644" s="45">
        <v>1.0424906000000001E-3</v>
      </c>
      <c r="G2644" s="45">
        <v>1.1974326900000001E-3</v>
      </c>
      <c r="H2644" s="45">
        <v>5.9335222799999999E-3</v>
      </c>
    </row>
    <row r="2645" spans="1:8" x14ac:dyDescent="0.35">
      <c r="A2645" s="45" t="s">
        <v>248</v>
      </c>
      <c r="B2645" s="45" t="s">
        <v>12</v>
      </c>
      <c r="C2645" s="45" t="s">
        <v>49</v>
      </c>
      <c r="D2645" s="45">
        <v>64</v>
      </c>
      <c r="E2645" s="45">
        <v>7.8030958099999997E-3</v>
      </c>
      <c r="F2645" s="45">
        <v>9.9301915999999994E-4</v>
      </c>
      <c r="G2645" s="45">
        <v>1.3906971E-3</v>
      </c>
      <c r="H2645" s="45">
        <v>5.4193790999999998E-3</v>
      </c>
    </row>
    <row r="2646" spans="1:8" x14ac:dyDescent="0.35">
      <c r="A2646" s="45" t="s">
        <v>248</v>
      </c>
      <c r="B2646" s="45" t="s">
        <v>13</v>
      </c>
      <c r="C2646" s="45" t="s">
        <v>49</v>
      </c>
      <c r="D2646" s="45">
        <v>297</v>
      </c>
      <c r="E2646" s="45">
        <v>7.9150686500000008E-3</v>
      </c>
      <c r="F2646" s="45">
        <v>1.10939619E-3</v>
      </c>
      <c r="G2646" s="45">
        <v>1.33269399E-3</v>
      </c>
      <c r="H2646" s="45">
        <v>5.4729779999999999E-3</v>
      </c>
    </row>
    <row r="2647" spans="1:8" x14ac:dyDescent="0.35">
      <c r="A2647" s="45" t="s">
        <v>248</v>
      </c>
      <c r="B2647" s="45" t="s">
        <v>8</v>
      </c>
      <c r="C2647" s="45" t="s">
        <v>50</v>
      </c>
      <c r="D2647" s="45">
        <v>655</v>
      </c>
      <c r="E2647" s="45">
        <v>7.6947799500000002E-3</v>
      </c>
      <c r="F2647" s="45">
        <v>7.3485627999999995E-4</v>
      </c>
      <c r="G2647" s="45">
        <v>2.14436644E-3</v>
      </c>
      <c r="H2647" s="45">
        <v>4.81555673E-3</v>
      </c>
    </row>
    <row r="2648" spans="1:8" x14ac:dyDescent="0.35">
      <c r="A2648" s="45" t="s">
        <v>248</v>
      </c>
      <c r="B2648" s="45" t="s">
        <v>10</v>
      </c>
      <c r="C2648" s="45" t="s">
        <v>50</v>
      </c>
      <c r="D2648" s="45">
        <v>282</v>
      </c>
      <c r="E2648" s="45">
        <v>7.0351898799999998E-3</v>
      </c>
      <c r="F2648" s="45">
        <v>6.5963990000000004E-4</v>
      </c>
      <c r="G2648" s="45">
        <v>1.7997272200000001E-3</v>
      </c>
      <c r="H2648" s="45">
        <v>4.5758222400000001E-3</v>
      </c>
    </row>
    <row r="2649" spans="1:8" x14ac:dyDescent="0.35">
      <c r="A2649" s="45" t="s">
        <v>248</v>
      </c>
      <c r="B2649" s="45" t="s">
        <v>11</v>
      </c>
      <c r="C2649" s="45" t="s">
        <v>50</v>
      </c>
      <c r="D2649" s="45">
        <v>157</v>
      </c>
      <c r="E2649" s="45">
        <v>7.4746400200000002E-3</v>
      </c>
      <c r="F2649" s="45">
        <v>7.3875004999999995E-4</v>
      </c>
      <c r="G2649" s="45">
        <v>2.23187931E-3</v>
      </c>
      <c r="H2649" s="45">
        <v>4.5040101600000004E-3</v>
      </c>
    </row>
    <row r="2650" spans="1:8" x14ac:dyDescent="0.35">
      <c r="A2650" s="45" t="s">
        <v>248</v>
      </c>
      <c r="B2650" s="45" t="s">
        <v>12</v>
      </c>
      <c r="C2650" s="45" t="s">
        <v>50</v>
      </c>
      <c r="D2650" s="45">
        <v>56</v>
      </c>
      <c r="E2650" s="45">
        <v>9.2638059999999994E-3</v>
      </c>
      <c r="F2650" s="45">
        <v>7.8517669000000001E-4</v>
      </c>
      <c r="G2650" s="45">
        <v>2.6116069200000001E-3</v>
      </c>
      <c r="H2650" s="45">
        <v>5.8670219299999998E-3</v>
      </c>
    </row>
    <row r="2651" spans="1:8" x14ac:dyDescent="0.35">
      <c r="A2651" s="45" t="s">
        <v>248</v>
      </c>
      <c r="B2651" s="45" t="s">
        <v>13</v>
      </c>
      <c r="C2651" s="45" t="s">
        <v>50</v>
      </c>
      <c r="D2651" s="45">
        <v>160</v>
      </c>
      <c r="E2651" s="45">
        <v>8.5241606299999995E-3</v>
      </c>
      <c r="F2651" s="45">
        <v>8.4599225000000003E-4</v>
      </c>
      <c r="G2651" s="45">
        <v>2.5023869E-3</v>
      </c>
      <c r="H2651" s="45">
        <v>5.175781E-3</v>
      </c>
    </row>
    <row r="2652" spans="1:8" x14ac:dyDescent="0.35">
      <c r="A2652" s="45" t="s">
        <v>248</v>
      </c>
      <c r="B2652" s="45" t="s">
        <v>8</v>
      </c>
      <c r="C2652" s="45" t="s">
        <v>51</v>
      </c>
      <c r="D2652" s="45">
        <v>1095</v>
      </c>
      <c r="E2652" s="45">
        <v>6.6999828500000002E-3</v>
      </c>
      <c r="F2652" s="45">
        <v>1.02320075E-3</v>
      </c>
      <c r="G2652" s="45">
        <v>8.3482344999999999E-4</v>
      </c>
      <c r="H2652" s="45">
        <v>4.8419581499999998E-3</v>
      </c>
    </row>
    <row r="2653" spans="1:8" x14ac:dyDescent="0.35">
      <c r="A2653" s="45" t="s">
        <v>248</v>
      </c>
      <c r="B2653" s="45" t="s">
        <v>10</v>
      </c>
      <c r="C2653" s="45" t="s">
        <v>51</v>
      </c>
      <c r="D2653" s="45">
        <v>469</v>
      </c>
      <c r="E2653" s="45">
        <v>6.2796135900000001E-3</v>
      </c>
      <c r="F2653" s="45">
        <v>8.5157028000000003E-4</v>
      </c>
      <c r="G2653" s="45">
        <v>8.1763774000000004E-4</v>
      </c>
      <c r="H2653" s="45">
        <v>4.6104050700000003E-3</v>
      </c>
    </row>
    <row r="2654" spans="1:8" x14ac:dyDescent="0.35">
      <c r="A2654" s="45" t="s">
        <v>248</v>
      </c>
      <c r="B2654" s="45" t="s">
        <v>11</v>
      </c>
      <c r="C2654" s="45" t="s">
        <v>51</v>
      </c>
      <c r="D2654" s="45">
        <v>245</v>
      </c>
      <c r="E2654" s="45">
        <v>6.3834559300000003E-3</v>
      </c>
      <c r="F2654" s="45">
        <v>1.07114488E-3</v>
      </c>
      <c r="G2654" s="45">
        <v>7.3781154000000001E-4</v>
      </c>
      <c r="H2654" s="45">
        <v>4.5744990000000001E-3</v>
      </c>
    </row>
    <row r="2655" spans="1:8" x14ac:dyDescent="0.35">
      <c r="A2655" s="45" t="s">
        <v>248</v>
      </c>
      <c r="B2655" s="45" t="s">
        <v>12</v>
      </c>
      <c r="C2655" s="45" t="s">
        <v>51</v>
      </c>
      <c r="D2655" s="45">
        <v>76</v>
      </c>
      <c r="E2655" s="45">
        <v>8.4717651499999994E-3</v>
      </c>
      <c r="F2655" s="45">
        <v>1.46335867E-3</v>
      </c>
      <c r="G2655" s="45">
        <v>1.2521318499999999E-3</v>
      </c>
      <c r="H2655" s="45">
        <v>5.75627411E-3</v>
      </c>
    </row>
    <row r="2656" spans="1:8" x14ac:dyDescent="0.35">
      <c r="A2656" s="45" t="s">
        <v>248</v>
      </c>
      <c r="B2656" s="45" t="s">
        <v>13</v>
      </c>
      <c r="C2656" s="45" t="s">
        <v>51</v>
      </c>
      <c r="D2656" s="45">
        <v>305</v>
      </c>
      <c r="E2656" s="45">
        <v>7.1591527599999998E-3</v>
      </c>
      <c r="F2656" s="45">
        <v>1.1389265700000001E-3</v>
      </c>
      <c r="G2656" s="45">
        <v>8.3519254999999998E-4</v>
      </c>
      <c r="H2656" s="45">
        <v>5.1850331399999998E-3</v>
      </c>
    </row>
    <row r="2657" spans="1:8" x14ac:dyDescent="0.35">
      <c r="A2657" s="45" t="s">
        <v>248</v>
      </c>
      <c r="B2657" s="45" t="s">
        <v>8</v>
      </c>
      <c r="C2657" s="45" t="s">
        <v>52</v>
      </c>
      <c r="D2657" s="45">
        <v>1521</v>
      </c>
      <c r="E2657" s="45">
        <v>4.5957366099999997E-3</v>
      </c>
      <c r="F2657" s="45">
        <v>7.2139711000000003E-4</v>
      </c>
      <c r="G2657" s="45">
        <v>4.8742731999999999E-4</v>
      </c>
      <c r="H2657" s="45">
        <v>3.3869116900000001E-3</v>
      </c>
    </row>
    <row r="2658" spans="1:8" x14ac:dyDescent="0.35">
      <c r="A2658" s="45" t="s">
        <v>248</v>
      </c>
      <c r="B2658" s="45" t="s">
        <v>10</v>
      </c>
      <c r="C2658" s="45" t="s">
        <v>52</v>
      </c>
      <c r="D2658" s="45">
        <v>566</v>
      </c>
      <c r="E2658" s="45">
        <v>4.2746365800000003E-3</v>
      </c>
      <c r="F2658" s="45">
        <v>6.7197085999999996E-4</v>
      </c>
      <c r="G2658" s="45">
        <v>4.3817866999999998E-4</v>
      </c>
      <c r="H2658" s="45">
        <v>3.1644865700000001E-3</v>
      </c>
    </row>
    <row r="2659" spans="1:8" x14ac:dyDescent="0.35">
      <c r="A2659" s="45" t="s">
        <v>248</v>
      </c>
      <c r="B2659" s="45" t="s">
        <v>11</v>
      </c>
      <c r="C2659" s="45" t="s">
        <v>52</v>
      </c>
      <c r="D2659" s="45">
        <v>282</v>
      </c>
      <c r="E2659" s="45">
        <v>4.7236995300000001E-3</v>
      </c>
      <c r="F2659" s="45">
        <v>8.0164804000000002E-4</v>
      </c>
      <c r="G2659" s="45">
        <v>4.6772368000000001E-4</v>
      </c>
      <c r="H2659" s="45">
        <v>3.4543273200000001E-3</v>
      </c>
    </row>
    <row r="2660" spans="1:8" x14ac:dyDescent="0.35">
      <c r="A2660" s="45" t="s">
        <v>248</v>
      </c>
      <c r="B2660" s="45" t="s">
        <v>12</v>
      </c>
      <c r="C2660" s="45" t="s">
        <v>52</v>
      </c>
      <c r="D2660" s="45">
        <v>86</v>
      </c>
      <c r="E2660" s="45">
        <v>5.5297155399999997E-3</v>
      </c>
      <c r="F2660" s="45">
        <v>9.7908568000000008E-4</v>
      </c>
      <c r="G2660" s="45">
        <v>4.5650276000000001E-4</v>
      </c>
      <c r="H2660" s="45">
        <v>4.0941265500000004E-3</v>
      </c>
    </row>
    <row r="2661" spans="1:8" x14ac:dyDescent="0.35">
      <c r="A2661" s="45" t="s">
        <v>248</v>
      </c>
      <c r="B2661" s="45" t="s">
        <v>13</v>
      </c>
      <c r="C2661" s="45" t="s">
        <v>52</v>
      </c>
      <c r="D2661" s="45">
        <v>587</v>
      </c>
      <c r="E2661" s="45">
        <v>4.7070396399999997E-3</v>
      </c>
      <c r="F2661" s="45">
        <v>6.9274851999999996E-4</v>
      </c>
      <c r="G2661" s="45">
        <v>5.4891057999999996E-4</v>
      </c>
      <c r="H2661" s="45">
        <v>3.4653800699999998E-3</v>
      </c>
    </row>
    <row r="2662" spans="1:8" x14ac:dyDescent="0.35">
      <c r="A2662" s="45" t="s">
        <v>248</v>
      </c>
      <c r="B2662" s="45" t="s">
        <v>8</v>
      </c>
      <c r="C2662" s="45" t="s">
        <v>53</v>
      </c>
      <c r="D2662" s="45">
        <v>478</v>
      </c>
      <c r="E2662" s="45">
        <v>6.9368653799999997E-3</v>
      </c>
      <c r="F2662" s="45">
        <v>7.2994125999999995E-4</v>
      </c>
      <c r="G2662" s="45">
        <v>1.3377254299999999E-3</v>
      </c>
      <c r="H2662" s="45">
        <v>4.8691982E-3</v>
      </c>
    </row>
    <row r="2663" spans="1:8" x14ac:dyDescent="0.35">
      <c r="A2663" s="45" t="s">
        <v>248</v>
      </c>
      <c r="B2663" s="45" t="s">
        <v>10</v>
      </c>
      <c r="C2663" s="45" t="s">
        <v>53</v>
      </c>
      <c r="D2663" s="45">
        <v>162</v>
      </c>
      <c r="E2663" s="45">
        <v>6.0581701999999999E-3</v>
      </c>
      <c r="F2663" s="45">
        <v>5.4491002000000004E-4</v>
      </c>
      <c r="G2663" s="45">
        <v>1.1870568099999999E-3</v>
      </c>
      <c r="H2663" s="45">
        <v>4.3262028900000003E-3</v>
      </c>
    </row>
    <row r="2664" spans="1:8" x14ac:dyDescent="0.35">
      <c r="A2664" s="45" t="s">
        <v>248</v>
      </c>
      <c r="B2664" s="45" t="s">
        <v>11</v>
      </c>
      <c r="C2664" s="45" t="s">
        <v>53</v>
      </c>
      <c r="D2664" s="45">
        <v>84</v>
      </c>
      <c r="E2664" s="45">
        <v>6.7052466999999996E-3</v>
      </c>
      <c r="F2664" s="45">
        <v>7.6747109999999996E-4</v>
      </c>
      <c r="G2664" s="45">
        <v>1.2566135100000001E-3</v>
      </c>
      <c r="H2664" s="45">
        <v>4.6811615899999999E-3</v>
      </c>
    </row>
    <row r="2665" spans="1:8" x14ac:dyDescent="0.35">
      <c r="A2665" s="45" t="s">
        <v>248</v>
      </c>
      <c r="B2665" s="45" t="s">
        <v>12</v>
      </c>
      <c r="C2665" s="45" t="s">
        <v>53</v>
      </c>
      <c r="D2665" s="45">
        <v>77</v>
      </c>
      <c r="E2665" s="45">
        <v>7.0098302299999998E-3</v>
      </c>
      <c r="F2665" s="45">
        <v>8.3859403E-4</v>
      </c>
      <c r="G2665" s="45">
        <v>1.5270259600000001E-3</v>
      </c>
      <c r="H2665" s="45">
        <v>4.6442097300000004E-3</v>
      </c>
    </row>
    <row r="2666" spans="1:8" x14ac:dyDescent="0.35">
      <c r="A2666" s="45" t="s">
        <v>248</v>
      </c>
      <c r="B2666" s="45" t="s">
        <v>13</v>
      </c>
      <c r="C2666" s="45" t="s">
        <v>53</v>
      </c>
      <c r="D2666" s="45">
        <v>155</v>
      </c>
      <c r="E2666" s="45">
        <v>7.9445188900000002E-3</v>
      </c>
      <c r="F2666" s="45">
        <v>8.4901409000000001E-4</v>
      </c>
      <c r="G2666" s="45">
        <v>1.44511626E-3</v>
      </c>
      <c r="H2666" s="45">
        <v>5.6503880499999999E-3</v>
      </c>
    </row>
    <row r="2667" spans="1:8" x14ac:dyDescent="0.35">
      <c r="A2667" s="45" t="s">
        <v>248</v>
      </c>
      <c r="B2667" s="45" t="s">
        <v>8</v>
      </c>
      <c r="C2667" s="45" t="s">
        <v>54</v>
      </c>
      <c r="D2667" s="45">
        <v>3309</v>
      </c>
      <c r="E2667" s="45">
        <v>4.5391739200000003E-3</v>
      </c>
      <c r="F2667" s="45">
        <v>9.1365554999999995E-4</v>
      </c>
      <c r="G2667" s="45">
        <v>6.0615734999999997E-4</v>
      </c>
      <c r="H2667" s="45">
        <v>3.01936054E-3</v>
      </c>
    </row>
    <row r="2668" spans="1:8" x14ac:dyDescent="0.35">
      <c r="A2668" s="45" t="s">
        <v>248</v>
      </c>
      <c r="B2668" s="45" t="s">
        <v>10</v>
      </c>
      <c r="C2668" s="45" t="s">
        <v>54</v>
      </c>
      <c r="D2668" s="45">
        <v>1688</v>
      </c>
      <c r="E2668" s="45">
        <v>4.3650095799999998E-3</v>
      </c>
      <c r="F2668" s="45">
        <v>8.7542624000000002E-4</v>
      </c>
      <c r="G2668" s="45">
        <v>5.7181249999999995E-4</v>
      </c>
      <c r="H2668" s="45">
        <v>2.91777035E-3</v>
      </c>
    </row>
    <row r="2669" spans="1:8" x14ac:dyDescent="0.35">
      <c r="A2669" s="45" t="s">
        <v>248</v>
      </c>
      <c r="B2669" s="45" t="s">
        <v>11</v>
      </c>
      <c r="C2669" s="45" t="s">
        <v>54</v>
      </c>
      <c r="D2669" s="45">
        <v>687</v>
      </c>
      <c r="E2669" s="45">
        <v>4.7687709699999999E-3</v>
      </c>
      <c r="F2669" s="45">
        <v>1.0584800000000001E-3</v>
      </c>
      <c r="G2669" s="45">
        <v>5.9939192999999998E-4</v>
      </c>
      <c r="H2669" s="45">
        <v>3.1108985900000002E-3</v>
      </c>
    </row>
    <row r="2670" spans="1:8" x14ac:dyDescent="0.35">
      <c r="A2670" s="45" t="s">
        <v>248</v>
      </c>
      <c r="B2670" s="45" t="s">
        <v>12</v>
      </c>
      <c r="C2670" s="45" t="s">
        <v>54</v>
      </c>
      <c r="D2670" s="45">
        <v>107</v>
      </c>
      <c r="E2670" s="45">
        <v>4.8472652399999998E-3</v>
      </c>
      <c r="F2670" s="45">
        <v>1.06416553E-3</v>
      </c>
      <c r="G2670" s="45">
        <v>6.3451861999999995E-4</v>
      </c>
      <c r="H2670" s="45">
        <v>3.1485805700000001E-3</v>
      </c>
    </row>
    <row r="2671" spans="1:8" x14ac:dyDescent="0.35">
      <c r="A2671" s="45" t="s">
        <v>248</v>
      </c>
      <c r="B2671" s="45" t="s">
        <v>13</v>
      </c>
      <c r="C2671" s="45" t="s">
        <v>54</v>
      </c>
      <c r="D2671" s="45">
        <v>827</v>
      </c>
      <c r="E2671" s="45">
        <v>4.6640717000000003E-3</v>
      </c>
      <c r="F2671" s="45">
        <v>8.5190479E-4</v>
      </c>
      <c r="G2671" s="45">
        <v>6.7820971000000002E-4</v>
      </c>
      <c r="H2671" s="45">
        <v>3.13395672E-3</v>
      </c>
    </row>
    <row r="2672" spans="1:8" x14ac:dyDescent="0.35">
      <c r="A2672" s="45" t="s">
        <v>248</v>
      </c>
      <c r="B2672" s="45" t="s">
        <v>8</v>
      </c>
      <c r="C2672" s="45" t="s">
        <v>55</v>
      </c>
      <c r="D2672" s="45">
        <v>856</v>
      </c>
      <c r="E2672" s="45">
        <v>6.7226979200000004E-3</v>
      </c>
      <c r="F2672" s="45">
        <v>9.3900060000000004E-4</v>
      </c>
      <c r="G2672" s="45">
        <v>1.40023286E-3</v>
      </c>
      <c r="H2672" s="45">
        <v>4.3834639800000002E-3</v>
      </c>
    </row>
    <row r="2673" spans="1:8" x14ac:dyDescent="0.35">
      <c r="A2673" s="45" t="s">
        <v>248</v>
      </c>
      <c r="B2673" s="45" t="s">
        <v>10</v>
      </c>
      <c r="C2673" s="45" t="s">
        <v>55</v>
      </c>
      <c r="D2673" s="45">
        <v>387</v>
      </c>
      <c r="E2673" s="45">
        <v>6.2353153300000004E-3</v>
      </c>
      <c r="F2673" s="45">
        <v>8.0432313000000004E-4</v>
      </c>
      <c r="G2673" s="45">
        <v>1.39169991E-3</v>
      </c>
      <c r="H2673" s="45">
        <v>4.0392917999999998E-3</v>
      </c>
    </row>
    <row r="2674" spans="1:8" x14ac:dyDescent="0.35">
      <c r="A2674" s="45" t="s">
        <v>248</v>
      </c>
      <c r="B2674" s="45" t="s">
        <v>11</v>
      </c>
      <c r="C2674" s="45" t="s">
        <v>55</v>
      </c>
      <c r="D2674" s="45">
        <v>157</v>
      </c>
      <c r="E2674" s="45">
        <v>6.5584451699999997E-3</v>
      </c>
      <c r="F2674" s="45">
        <v>9.6831482000000004E-4</v>
      </c>
      <c r="G2674" s="45">
        <v>1.4340054399999999E-3</v>
      </c>
      <c r="H2674" s="45">
        <v>4.1561244499999997E-3</v>
      </c>
    </row>
    <row r="2675" spans="1:8" x14ac:dyDescent="0.35">
      <c r="A2675" s="45" t="s">
        <v>248</v>
      </c>
      <c r="B2675" s="45" t="s">
        <v>12</v>
      </c>
      <c r="C2675" s="45" t="s">
        <v>55</v>
      </c>
      <c r="D2675" s="45">
        <v>130</v>
      </c>
      <c r="E2675" s="45">
        <v>7.5613423799999998E-3</v>
      </c>
      <c r="F2675" s="45">
        <v>1.1991628699999999E-3</v>
      </c>
      <c r="G2675" s="45">
        <v>1.42423408E-3</v>
      </c>
      <c r="H2675" s="45">
        <v>4.9379449200000003E-3</v>
      </c>
    </row>
    <row r="2676" spans="1:8" x14ac:dyDescent="0.35">
      <c r="A2676" s="45" t="s">
        <v>248</v>
      </c>
      <c r="B2676" s="45" t="s">
        <v>13</v>
      </c>
      <c r="C2676" s="45" t="s">
        <v>55</v>
      </c>
      <c r="D2676" s="45">
        <v>182</v>
      </c>
      <c r="E2676" s="45">
        <v>7.30171421E-3</v>
      </c>
      <c r="F2676" s="45">
        <v>1.0142575100000001E-3</v>
      </c>
      <c r="G2676" s="45">
        <v>1.3720998700000001E-3</v>
      </c>
      <c r="H2676" s="45">
        <v>4.9153563900000002E-3</v>
      </c>
    </row>
    <row r="2677" spans="1:8" x14ac:dyDescent="0.35">
      <c r="A2677" s="45" t="s">
        <v>248</v>
      </c>
      <c r="B2677" s="45" t="s">
        <v>8</v>
      </c>
      <c r="C2677" s="45" t="s">
        <v>56</v>
      </c>
      <c r="D2677" s="45">
        <v>2697</v>
      </c>
      <c r="E2677" s="45">
        <v>5.8972844699999999E-3</v>
      </c>
      <c r="F2677" s="45">
        <v>1.0133599400000001E-3</v>
      </c>
      <c r="G2677" s="45">
        <v>9.6448876999999996E-4</v>
      </c>
      <c r="H2677" s="45">
        <v>3.9194352900000003E-3</v>
      </c>
    </row>
    <row r="2678" spans="1:8" x14ac:dyDescent="0.35">
      <c r="A2678" s="45" t="s">
        <v>248</v>
      </c>
      <c r="B2678" s="45" t="s">
        <v>10</v>
      </c>
      <c r="C2678" s="45" t="s">
        <v>56</v>
      </c>
      <c r="D2678" s="45">
        <v>1058</v>
      </c>
      <c r="E2678" s="45">
        <v>5.3561705599999999E-3</v>
      </c>
      <c r="F2678" s="45">
        <v>9.4203967999999998E-4</v>
      </c>
      <c r="G2678" s="45">
        <v>7.8316419000000004E-4</v>
      </c>
      <c r="H2678" s="45">
        <v>3.6309662200000002E-3</v>
      </c>
    </row>
    <row r="2679" spans="1:8" x14ac:dyDescent="0.35">
      <c r="A2679" s="45" t="s">
        <v>248</v>
      </c>
      <c r="B2679" s="45" t="s">
        <v>11</v>
      </c>
      <c r="C2679" s="45" t="s">
        <v>56</v>
      </c>
      <c r="D2679" s="45">
        <v>482</v>
      </c>
      <c r="E2679" s="45">
        <v>5.7124536400000002E-3</v>
      </c>
      <c r="F2679" s="45">
        <v>1.0643343199999999E-3</v>
      </c>
      <c r="G2679" s="45">
        <v>9.1240660000000003E-4</v>
      </c>
      <c r="H2679" s="45">
        <v>3.7357122700000002E-3</v>
      </c>
    </row>
    <row r="2680" spans="1:8" x14ac:dyDescent="0.35">
      <c r="A2680" s="45" t="s">
        <v>248</v>
      </c>
      <c r="B2680" s="45" t="s">
        <v>12</v>
      </c>
      <c r="C2680" s="45" t="s">
        <v>56</v>
      </c>
      <c r="D2680" s="45">
        <v>192</v>
      </c>
      <c r="E2680" s="45">
        <v>7.3787131099999998E-3</v>
      </c>
      <c r="F2680" s="45">
        <v>1.29647691E-3</v>
      </c>
      <c r="G2680" s="45">
        <v>1.12895421E-3</v>
      </c>
      <c r="H2680" s="45">
        <v>4.9532815000000001E-3</v>
      </c>
    </row>
    <row r="2681" spans="1:8" x14ac:dyDescent="0.35">
      <c r="A2681" s="45" t="s">
        <v>248</v>
      </c>
      <c r="B2681" s="45" t="s">
        <v>13</v>
      </c>
      <c r="C2681" s="45" t="s">
        <v>56</v>
      </c>
      <c r="D2681" s="45">
        <v>965</v>
      </c>
      <c r="E2681" s="45">
        <v>6.2881162499999997E-3</v>
      </c>
      <c r="F2681" s="45">
        <v>1.00976276E-3</v>
      </c>
      <c r="G2681" s="45">
        <v>1.1565795900000001E-3</v>
      </c>
      <c r="H2681" s="45">
        <v>4.1217734199999996E-3</v>
      </c>
    </row>
    <row r="2682" spans="1:8" x14ac:dyDescent="0.35">
      <c r="A2682" s="45" t="s">
        <v>249</v>
      </c>
      <c r="B2682" s="45" t="s">
        <v>8</v>
      </c>
      <c r="C2682" s="45" t="s">
        <v>9</v>
      </c>
      <c r="D2682" s="45">
        <v>61576</v>
      </c>
      <c r="E2682" s="45">
        <v>6.3990593799999997E-3</v>
      </c>
      <c r="F2682" s="45">
        <v>9.8515259000000002E-4</v>
      </c>
      <c r="G2682" s="45">
        <v>1.07820269E-3</v>
      </c>
      <c r="H2682" s="45">
        <v>4.3351461200000002E-3</v>
      </c>
    </row>
    <row r="2683" spans="1:8" x14ac:dyDescent="0.35">
      <c r="A2683" s="45" t="s">
        <v>249</v>
      </c>
      <c r="B2683" s="45" t="s">
        <v>10</v>
      </c>
      <c r="C2683" s="45" t="s">
        <v>9</v>
      </c>
      <c r="D2683" s="45">
        <v>26255</v>
      </c>
      <c r="E2683" s="45">
        <v>5.5638711899999999E-3</v>
      </c>
      <c r="F2683" s="45">
        <v>8.7587658E-4</v>
      </c>
      <c r="G2683" s="45">
        <v>9.2459083999999999E-4</v>
      </c>
      <c r="H2683" s="45">
        <v>3.7628002300000001E-3</v>
      </c>
    </row>
    <row r="2684" spans="1:8" x14ac:dyDescent="0.35">
      <c r="A2684" s="45" t="s">
        <v>249</v>
      </c>
      <c r="B2684" s="45" t="s">
        <v>11</v>
      </c>
      <c r="C2684" s="45" t="s">
        <v>9</v>
      </c>
      <c r="D2684" s="45">
        <v>13189</v>
      </c>
      <c r="E2684" s="45">
        <v>6.2009391700000001E-3</v>
      </c>
      <c r="F2684" s="45">
        <v>9.9172828000000006E-4</v>
      </c>
      <c r="G2684" s="45">
        <v>1.0365590500000001E-3</v>
      </c>
      <c r="H2684" s="45">
        <v>4.1720862100000002E-3</v>
      </c>
    </row>
    <row r="2685" spans="1:8" x14ac:dyDescent="0.35">
      <c r="A2685" s="45" t="s">
        <v>249</v>
      </c>
      <c r="B2685" s="45" t="s">
        <v>12</v>
      </c>
      <c r="C2685" s="45" t="s">
        <v>9</v>
      </c>
      <c r="D2685" s="45">
        <v>7311</v>
      </c>
      <c r="E2685" s="45">
        <v>8.6592673099999996E-3</v>
      </c>
      <c r="F2685" s="45">
        <v>1.31589963E-3</v>
      </c>
      <c r="G2685" s="45">
        <v>1.3777768399999999E-3</v>
      </c>
      <c r="H2685" s="45">
        <v>5.9653624000000002E-3</v>
      </c>
    </row>
    <row r="2686" spans="1:8" x14ac:dyDescent="0.35">
      <c r="A2686" s="45" t="s">
        <v>249</v>
      </c>
      <c r="B2686" s="45" t="s">
        <v>13</v>
      </c>
      <c r="C2686" s="45" t="s">
        <v>9</v>
      </c>
      <c r="D2686" s="45">
        <v>14821</v>
      </c>
      <c r="E2686" s="45">
        <v>6.9399468599999998E-3</v>
      </c>
      <c r="F2686" s="45">
        <v>1.00972742E-3</v>
      </c>
      <c r="G2686" s="45">
        <v>1.2396041000000001E-3</v>
      </c>
      <c r="H2686" s="45">
        <v>4.6899823200000001E-3</v>
      </c>
    </row>
    <row r="2687" spans="1:8" x14ac:dyDescent="0.35">
      <c r="A2687" s="45" t="s">
        <v>249</v>
      </c>
      <c r="B2687" s="45" t="s">
        <v>8</v>
      </c>
      <c r="C2687" s="45" t="s">
        <v>14</v>
      </c>
      <c r="D2687" s="45">
        <v>1216</v>
      </c>
      <c r="E2687" s="45">
        <v>6.5881416700000004E-3</v>
      </c>
      <c r="F2687" s="45">
        <v>1.3758297399999999E-3</v>
      </c>
      <c r="G2687" s="45">
        <v>9.9297155999999998E-4</v>
      </c>
      <c r="H2687" s="45">
        <v>4.2193398699999999E-3</v>
      </c>
    </row>
    <row r="2688" spans="1:8" x14ac:dyDescent="0.35">
      <c r="A2688" s="45" t="s">
        <v>249</v>
      </c>
      <c r="B2688" s="45" t="s">
        <v>10</v>
      </c>
      <c r="C2688" s="45" t="s">
        <v>14</v>
      </c>
      <c r="D2688" s="45">
        <v>506</v>
      </c>
      <c r="E2688" s="45">
        <v>6.14834921E-3</v>
      </c>
      <c r="F2688" s="45">
        <v>1.19311295E-3</v>
      </c>
      <c r="G2688" s="45">
        <v>9.2798431000000003E-4</v>
      </c>
      <c r="H2688" s="45">
        <v>4.0272514299999999E-3</v>
      </c>
    </row>
    <row r="2689" spans="1:8" x14ac:dyDescent="0.35">
      <c r="A2689" s="45" t="s">
        <v>249</v>
      </c>
      <c r="B2689" s="45" t="s">
        <v>11</v>
      </c>
      <c r="C2689" s="45" t="s">
        <v>14</v>
      </c>
      <c r="D2689" s="45">
        <v>260</v>
      </c>
      <c r="E2689" s="45">
        <v>6.2415862900000001E-3</v>
      </c>
      <c r="F2689" s="45">
        <v>1.4588673000000001E-3</v>
      </c>
      <c r="G2689" s="45">
        <v>8.3084022999999996E-4</v>
      </c>
      <c r="H2689" s="45">
        <v>3.9518783100000003E-3</v>
      </c>
    </row>
    <row r="2690" spans="1:8" x14ac:dyDescent="0.35">
      <c r="A2690" s="45" t="s">
        <v>249</v>
      </c>
      <c r="B2690" s="45" t="s">
        <v>12</v>
      </c>
      <c r="C2690" s="45" t="s">
        <v>14</v>
      </c>
      <c r="D2690" s="45">
        <v>122</v>
      </c>
      <c r="E2690" s="45">
        <v>8.0168485799999994E-3</v>
      </c>
      <c r="F2690" s="45">
        <v>2.0018402199999999E-3</v>
      </c>
      <c r="G2690" s="45">
        <v>1.2585380299999999E-3</v>
      </c>
      <c r="H2690" s="45">
        <v>4.7564698400000003E-3</v>
      </c>
    </row>
    <row r="2691" spans="1:8" x14ac:dyDescent="0.35">
      <c r="A2691" s="45" t="s">
        <v>249</v>
      </c>
      <c r="B2691" s="45" t="s">
        <v>13</v>
      </c>
      <c r="C2691" s="45" t="s">
        <v>14</v>
      </c>
      <c r="D2691" s="45">
        <v>328</v>
      </c>
      <c r="E2691" s="45">
        <v>7.0099012399999997E-3</v>
      </c>
      <c r="F2691" s="45">
        <v>1.3590360100000001E-3</v>
      </c>
      <c r="G2691" s="45">
        <v>1.12296724E-3</v>
      </c>
      <c r="H2691" s="45">
        <v>4.5278975000000001E-3</v>
      </c>
    </row>
    <row r="2692" spans="1:8" x14ac:dyDescent="0.35">
      <c r="A2692" s="45" t="s">
        <v>249</v>
      </c>
      <c r="B2692" s="45" t="s">
        <v>8</v>
      </c>
      <c r="C2692" s="45" t="s">
        <v>15</v>
      </c>
      <c r="D2692" s="45">
        <v>753</v>
      </c>
      <c r="E2692" s="45">
        <v>7.1071421599999997E-3</v>
      </c>
      <c r="F2692" s="45">
        <v>1.1740996400000001E-3</v>
      </c>
      <c r="G2692" s="45">
        <v>1.6134994599999999E-3</v>
      </c>
      <c r="H2692" s="45">
        <v>4.3195425800000003E-3</v>
      </c>
    </row>
    <row r="2693" spans="1:8" x14ac:dyDescent="0.35">
      <c r="A2693" s="45" t="s">
        <v>249</v>
      </c>
      <c r="B2693" s="45" t="s">
        <v>10</v>
      </c>
      <c r="C2693" s="45" t="s">
        <v>15</v>
      </c>
      <c r="D2693" s="45">
        <v>290</v>
      </c>
      <c r="E2693" s="45">
        <v>6.2384256799999996E-3</v>
      </c>
      <c r="F2693" s="45">
        <v>9.5358374000000001E-4</v>
      </c>
      <c r="G2693" s="45">
        <v>1.32092091E-3</v>
      </c>
      <c r="H2693" s="45">
        <v>3.9639205699999996E-3</v>
      </c>
    </row>
    <row r="2694" spans="1:8" x14ac:dyDescent="0.35">
      <c r="A2694" s="45" t="s">
        <v>249</v>
      </c>
      <c r="B2694" s="45" t="s">
        <v>11</v>
      </c>
      <c r="C2694" s="45" t="s">
        <v>15</v>
      </c>
      <c r="D2694" s="45">
        <v>157</v>
      </c>
      <c r="E2694" s="45">
        <v>6.7545408999999997E-3</v>
      </c>
      <c r="F2694" s="45">
        <v>1.05265072E-3</v>
      </c>
      <c r="G2694" s="45">
        <v>1.6057735300000001E-3</v>
      </c>
      <c r="H2694" s="45">
        <v>4.0961161699999997E-3</v>
      </c>
    </row>
    <row r="2695" spans="1:8" x14ac:dyDescent="0.35">
      <c r="A2695" s="45" t="s">
        <v>249</v>
      </c>
      <c r="B2695" s="45" t="s">
        <v>12</v>
      </c>
      <c r="C2695" s="45" t="s">
        <v>15</v>
      </c>
      <c r="D2695" s="45">
        <v>114</v>
      </c>
      <c r="E2695" s="45">
        <v>8.7681730699999995E-3</v>
      </c>
      <c r="F2695" s="45">
        <v>1.86738522E-3</v>
      </c>
      <c r="G2695" s="45">
        <v>1.9388601699999999E-3</v>
      </c>
      <c r="H2695" s="45">
        <v>4.9619271699999998E-3</v>
      </c>
    </row>
    <row r="2696" spans="1:8" x14ac:dyDescent="0.35">
      <c r="A2696" s="45" t="s">
        <v>249</v>
      </c>
      <c r="B2696" s="45" t="s">
        <v>13</v>
      </c>
      <c r="C2696" s="45" t="s">
        <v>15</v>
      </c>
      <c r="D2696" s="45">
        <v>192</v>
      </c>
      <c r="E2696" s="45">
        <v>7.7213538900000002E-3</v>
      </c>
      <c r="F2696" s="45">
        <v>1.1948420300000001E-3</v>
      </c>
      <c r="G2696" s="45">
        <v>1.8685496200000001E-3</v>
      </c>
      <c r="H2696" s="45">
        <v>4.6579617799999999E-3</v>
      </c>
    </row>
    <row r="2697" spans="1:8" x14ac:dyDescent="0.35">
      <c r="A2697" s="45" t="s">
        <v>249</v>
      </c>
      <c r="B2697" s="45" t="s">
        <v>8</v>
      </c>
      <c r="C2697" s="45" t="s">
        <v>16</v>
      </c>
      <c r="D2697" s="45">
        <v>815</v>
      </c>
      <c r="E2697" s="45">
        <v>5.7283853500000002E-3</v>
      </c>
      <c r="F2697" s="45">
        <v>7.7404258000000003E-4</v>
      </c>
      <c r="G2697" s="45">
        <v>5.2595976999999996E-4</v>
      </c>
      <c r="H2697" s="45">
        <v>4.4283825100000004E-3</v>
      </c>
    </row>
    <row r="2698" spans="1:8" x14ac:dyDescent="0.35">
      <c r="A2698" s="45" t="s">
        <v>249</v>
      </c>
      <c r="B2698" s="45" t="s">
        <v>10</v>
      </c>
      <c r="C2698" s="45" t="s">
        <v>16</v>
      </c>
      <c r="D2698" s="45">
        <v>350</v>
      </c>
      <c r="E2698" s="45">
        <v>5.1904098100000002E-3</v>
      </c>
      <c r="F2698" s="45">
        <v>6.6392169999999996E-4</v>
      </c>
      <c r="G2698" s="45">
        <v>4.6815452999999997E-4</v>
      </c>
      <c r="H2698" s="45">
        <v>4.0583330900000004E-3</v>
      </c>
    </row>
    <row r="2699" spans="1:8" x14ac:dyDescent="0.35">
      <c r="A2699" s="45" t="s">
        <v>249</v>
      </c>
      <c r="B2699" s="45" t="s">
        <v>11</v>
      </c>
      <c r="C2699" s="45" t="s">
        <v>16</v>
      </c>
      <c r="D2699" s="45">
        <v>189</v>
      </c>
      <c r="E2699" s="45">
        <v>5.5039924899999999E-3</v>
      </c>
      <c r="F2699" s="45">
        <v>8.0516338999999998E-4</v>
      </c>
      <c r="G2699" s="45">
        <v>4.9737874E-4</v>
      </c>
      <c r="H2699" s="45">
        <v>4.2014498900000002E-3</v>
      </c>
    </row>
    <row r="2700" spans="1:8" x14ac:dyDescent="0.35">
      <c r="A2700" s="45" t="s">
        <v>249</v>
      </c>
      <c r="B2700" s="45" t="s">
        <v>12</v>
      </c>
      <c r="C2700" s="45" t="s">
        <v>16</v>
      </c>
      <c r="D2700" s="45">
        <v>43</v>
      </c>
      <c r="E2700" s="45">
        <v>8.3877042900000007E-3</v>
      </c>
      <c r="F2700" s="45">
        <v>1.0443580199999999E-3</v>
      </c>
      <c r="G2700" s="45">
        <v>6.5245451000000003E-4</v>
      </c>
      <c r="H2700" s="45">
        <v>6.69089122E-3</v>
      </c>
    </row>
    <row r="2701" spans="1:8" x14ac:dyDescent="0.35">
      <c r="A2701" s="45" t="s">
        <v>249</v>
      </c>
      <c r="B2701" s="45" t="s">
        <v>13</v>
      </c>
      <c r="C2701" s="45" t="s">
        <v>16</v>
      </c>
      <c r="D2701" s="45">
        <v>233</v>
      </c>
      <c r="E2701" s="45">
        <v>6.2277457600000002E-3</v>
      </c>
      <c r="F2701" s="45">
        <v>8.6432974999999998E-4</v>
      </c>
      <c r="G2701" s="45">
        <v>6.1263089999999995E-4</v>
      </c>
      <c r="H2701" s="45">
        <v>4.7507846100000002E-3</v>
      </c>
    </row>
    <row r="2702" spans="1:8" x14ac:dyDescent="0.35">
      <c r="A2702" s="45" t="s">
        <v>249</v>
      </c>
      <c r="B2702" s="45" t="s">
        <v>8</v>
      </c>
      <c r="C2702" s="45" t="s">
        <v>17</v>
      </c>
      <c r="D2702" s="45">
        <v>968</v>
      </c>
      <c r="E2702" s="45">
        <v>7.2656367300000003E-3</v>
      </c>
      <c r="F2702" s="45">
        <v>9.0795478999999998E-4</v>
      </c>
      <c r="G2702" s="45">
        <v>1.0733636100000001E-3</v>
      </c>
      <c r="H2702" s="45">
        <v>5.2843178400000003E-3</v>
      </c>
    </row>
    <row r="2703" spans="1:8" x14ac:dyDescent="0.35">
      <c r="A2703" s="45" t="s">
        <v>249</v>
      </c>
      <c r="B2703" s="45" t="s">
        <v>10</v>
      </c>
      <c r="C2703" s="45" t="s">
        <v>17</v>
      </c>
      <c r="D2703" s="45">
        <v>320</v>
      </c>
      <c r="E2703" s="45">
        <v>6.6184531899999999E-3</v>
      </c>
      <c r="F2703" s="45">
        <v>7.314089E-4</v>
      </c>
      <c r="G2703" s="45">
        <v>1.0388452499999999E-3</v>
      </c>
      <c r="H2703" s="45">
        <v>4.8481985300000002E-3</v>
      </c>
    </row>
    <row r="2704" spans="1:8" x14ac:dyDescent="0.35">
      <c r="A2704" s="45" t="s">
        <v>249</v>
      </c>
      <c r="B2704" s="45" t="s">
        <v>11</v>
      </c>
      <c r="C2704" s="45" t="s">
        <v>17</v>
      </c>
      <c r="D2704" s="45">
        <v>220</v>
      </c>
      <c r="E2704" s="45">
        <v>6.8844694699999997E-3</v>
      </c>
      <c r="F2704" s="45">
        <v>8.6558269E-4</v>
      </c>
      <c r="G2704" s="45">
        <v>9.6196314000000002E-4</v>
      </c>
      <c r="H2704" s="45">
        <v>5.0569231399999999E-3</v>
      </c>
    </row>
    <row r="2705" spans="1:8" x14ac:dyDescent="0.35">
      <c r="A2705" s="45" t="s">
        <v>249</v>
      </c>
      <c r="B2705" s="45" t="s">
        <v>12</v>
      </c>
      <c r="C2705" s="45" t="s">
        <v>17</v>
      </c>
      <c r="D2705" s="45">
        <v>153</v>
      </c>
      <c r="E2705" s="45">
        <v>9.0410158700000003E-3</v>
      </c>
      <c r="F2705" s="45">
        <v>1.23070965E-3</v>
      </c>
      <c r="G2705" s="45">
        <v>1.3069624E-3</v>
      </c>
      <c r="H2705" s="45">
        <v>6.5033434100000001E-3</v>
      </c>
    </row>
    <row r="2706" spans="1:8" x14ac:dyDescent="0.35">
      <c r="A2706" s="45" t="s">
        <v>249</v>
      </c>
      <c r="B2706" s="45" t="s">
        <v>13</v>
      </c>
      <c r="C2706" s="45" t="s">
        <v>17</v>
      </c>
      <c r="D2706" s="45">
        <v>275</v>
      </c>
      <c r="E2706" s="45">
        <v>7.3359004400000002E-3</v>
      </c>
      <c r="F2706" s="45">
        <v>9.6771862999999998E-4</v>
      </c>
      <c r="G2706" s="45">
        <v>1.0726849500000001E-3</v>
      </c>
      <c r="H2706" s="45">
        <v>5.2954963799999996E-3</v>
      </c>
    </row>
    <row r="2707" spans="1:8" x14ac:dyDescent="0.35">
      <c r="A2707" s="45" t="s">
        <v>249</v>
      </c>
      <c r="B2707" s="45" t="s">
        <v>8</v>
      </c>
      <c r="C2707" s="45" t="s">
        <v>18</v>
      </c>
      <c r="D2707" s="45">
        <v>896</v>
      </c>
      <c r="E2707" s="45">
        <v>7.6161151100000001E-3</v>
      </c>
      <c r="F2707" s="45">
        <v>7.4394402999999995E-4</v>
      </c>
      <c r="G2707" s="45">
        <v>1.56386901E-3</v>
      </c>
      <c r="H2707" s="45">
        <v>5.3083015899999999E-3</v>
      </c>
    </row>
    <row r="2708" spans="1:8" x14ac:dyDescent="0.35">
      <c r="A2708" s="45" t="s">
        <v>249</v>
      </c>
      <c r="B2708" s="45" t="s">
        <v>10</v>
      </c>
      <c r="C2708" s="45" t="s">
        <v>18</v>
      </c>
      <c r="D2708" s="45">
        <v>247</v>
      </c>
      <c r="E2708" s="45">
        <v>6.5216859299999999E-3</v>
      </c>
      <c r="F2708" s="45">
        <v>7.0315989999999995E-4</v>
      </c>
      <c r="G2708" s="45">
        <v>1.30234084E-3</v>
      </c>
      <c r="H2708" s="45">
        <v>4.5161847499999999E-3</v>
      </c>
    </row>
    <row r="2709" spans="1:8" x14ac:dyDescent="0.35">
      <c r="A2709" s="45" t="s">
        <v>249</v>
      </c>
      <c r="B2709" s="45" t="s">
        <v>11</v>
      </c>
      <c r="C2709" s="45" t="s">
        <v>18</v>
      </c>
      <c r="D2709" s="45">
        <v>230</v>
      </c>
      <c r="E2709" s="45">
        <v>6.85819221E-3</v>
      </c>
      <c r="F2709" s="45">
        <v>6.7562377000000005E-4</v>
      </c>
      <c r="G2709" s="45">
        <v>1.5489631199999999E-3</v>
      </c>
      <c r="H2709" s="45">
        <v>4.6336048499999996E-3</v>
      </c>
    </row>
    <row r="2710" spans="1:8" x14ac:dyDescent="0.35">
      <c r="A2710" s="45" t="s">
        <v>249</v>
      </c>
      <c r="B2710" s="45" t="s">
        <v>12</v>
      </c>
      <c r="C2710" s="45" t="s">
        <v>18</v>
      </c>
      <c r="D2710" s="45">
        <v>154</v>
      </c>
      <c r="E2710" s="45">
        <v>9.6117421699999997E-3</v>
      </c>
      <c r="F2710" s="45">
        <v>8.1371725000000002E-4</v>
      </c>
      <c r="G2710" s="45">
        <v>1.8152504599999999E-3</v>
      </c>
      <c r="H2710" s="45">
        <v>6.98277394E-3</v>
      </c>
    </row>
    <row r="2711" spans="1:8" x14ac:dyDescent="0.35">
      <c r="A2711" s="45" t="s">
        <v>249</v>
      </c>
      <c r="B2711" s="45" t="s">
        <v>13</v>
      </c>
      <c r="C2711" s="45" t="s">
        <v>18</v>
      </c>
      <c r="D2711" s="45">
        <v>265</v>
      </c>
      <c r="E2711" s="45">
        <v>8.1343027000000002E-3</v>
      </c>
      <c r="F2711" s="45">
        <v>8.007073E-4</v>
      </c>
      <c r="G2711" s="45">
        <v>1.67448438E-3</v>
      </c>
      <c r="H2711" s="45">
        <v>5.6591105299999998E-3</v>
      </c>
    </row>
    <row r="2712" spans="1:8" x14ac:dyDescent="0.35">
      <c r="A2712" s="45" t="s">
        <v>249</v>
      </c>
      <c r="B2712" s="45" t="s">
        <v>8</v>
      </c>
      <c r="C2712" s="45" t="s">
        <v>19</v>
      </c>
      <c r="D2712" s="45">
        <v>877</v>
      </c>
      <c r="E2712" s="45">
        <v>6.9686349400000002E-3</v>
      </c>
      <c r="F2712" s="45">
        <v>1.1099099099999999E-3</v>
      </c>
      <c r="G2712" s="45">
        <v>1.09932563E-3</v>
      </c>
      <c r="H2712" s="45">
        <v>4.7593989099999996E-3</v>
      </c>
    </row>
    <row r="2713" spans="1:8" x14ac:dyDescent="0.35">
      <c r="A2713" s="45" t="s">
        <v>249</v>
      </c>
      <c r="B2713" s="45" t="s">
        <v>10</v>
      </c>
      <c r="C2713" s="45" t="s">
        <v>19</v>
      </c>
      <c r="D2713" s="45">
        <v>341</v>
      </c>
      <c r="E2713" s="45">
        <v>6.13605794E-3</v>
      </c>
      <c r="F2713" s="45">
        <v>8.6690129999999999E-4</v>
      </c>
      <c r="G2713" s="45">
        <v>1.0693966699999999E-3</v>
      </c>
      <c r="H2713" s="45">
        <v>4.1997594499999999E-3</v>
      </c>
    </row>
    <row r="2714" spans="1:8" x14ac:dyDescent="0.35">
      <c r="A2714" s="45" t="s">
        <v>249</v>
      </c>
      <c r="B2714" s="45" t="s">
        <v>11</v>
      </c>
      <c r="C2714" s="45" t="s">
        <v>19</v>
      </c>
      <c r="D2714" s="45">
        <v>200</v>
      </c>
      <c r="E2714" s="45">
        <v>6.5963539199999999E-3</v>
      </c>
      <c r="F2714" s="45">
        <v>1.08217569E-3</v>
      </c>
      <c r="G2714" s="45">
        <v>9.4716411000000001E-4</v>
      </c>
      <c r="H2714" s="45">
        <v>4.56701364E-3</v>
      </c>
    </row>
    <row r="2715" spans="1:8" x14ac:dyDescent="0.35">
      <c r="A2715" s="45" t="s">
        <v>249</v>
      </c>
      <c r="B2715" s="45" t="s">
        <v>12</v>
      </c>
      <c r="C2715" s="45" t="s">
        <v>19</v>
      </c>
      <c r="D2715" s="45">
        <v>103</v>
      </c>
      <c r="E2715" s="45">
        <v>8.6250447000000008E-3</v>
      </c>
      <c r="F2715" s="45">
        <v>1.39619268E-3</v>
      </c>
      <c r="G2715" s="45">
        <v>1.2348298399999999E-3</v>
      </c>
      <c r="H2715" s="45">
        <v>5.9940216900000003E-3</v>
      </c>
    </row>
    <row r="2716" spans="1:8" x14ac:dyDescent="0.35">
      <c r="A2716" s="45" t="s">
        <v>249</v>
      </c>
      <c r="B2716" s="45" t="s">
        <v>13</v>
      </c>
      <c r="C2716" s="45" t="s">
        <v>19</v>
      </c>
      <c r="D2716" s="45">
        <v>233</v>
      </c>
      <c r="E2716" s="45">
        <v>7.7744493600000004E-3</v>
      </c>
      <c r="F2716" s="45">
        <v>1.3628097300000001E-3</v>
      </c>
      <c r="G2716" s="45">
        <v>1.21383698E-3</v>
      </c>
      <c r="H2716" s="45">
        <v>5.1978021799999998E-3</v>
      </c>
    </row>
    <row r="2717" spans="1:8" x14ac:dyDescent="0.35">
      <c r="A2717" s="45" t="s">
        <v>249</v>
      </c>
      <c r="B2717" s="45" t="s">
        <v>8</v>
      </c>
      <c r="C2717" s="45" t="s">
        <v>20</v>
      </c>
      <c r="D2717" s="45">
        <v>816</v>
      </c>
      <c r="E2717" s="45">
        <v>4.9855605399999996E-3</v>
      </c>
      <c r="F2717" s="45">
        <v>8.2920556999999996E-4</v>
      </c>
      <c r="G2717" s="45">
        <v>6.2702807000000001E-4</v>
      </c>
      <c r="H2717" s="45">
        <v>3.5293264199999998E-3</v>
      </c>
    </row>
    <row r="2718" spans="1:8" x14ac:dyDescent="0.35">
      <c r="A2718" s="45" t="s">
        <v>249</v>
      </c>
      <c r="B2718" s="45" t="s">
        <v>10</v>
      </c>
      <c r="C2718" s="45" t="s">
        <v>20</v>
      </c>
      <c r="D2718" s="45">
        <v>281</v>
      </c>
      <c r="E2718" s="45">
        <v>4.36169578E-3</v>
      </c>
      <c r="F2718" s="45">
        <v>7.9510981000000002E-4</v>
      </c>
      <c r="G2718" s="45">
        <v>4.9463698E-4</v>
      </c>
      <c r="H2718" s="45">
        <v>3.0719484799999999E-3</v>
      </c>
    </row>
    <row r="2719" spans="1:8" x14ac:dyDescent="0.35">
      <c r="A2719" s="45" t="s">
        <v>249</v>
      </c>
      <c r="B2719" s="45" t="s">
        <v>11</v>
      </c>
      <c r="C2719" s="45" t="s">
        <v>20</v>
      </c>
      <c r="D2719" s="45">
        <v>184</v>
      </c>
      <c r="E2719" s="45">
        <v>4.7943083400000001E-3</v>
      </c>
      <c r="F2719" s="45">
        <v>8.3396211000000004E-4</v>
      </c>
      <c r="G2719" s="45">
        <v>5.7065192000000005E-4</v>
      </c>
      <c r="H2719" s="45">
        <v>3.3896937999999999E-3</v>
      </c>
    </row>
    <row r="2720" spans="1:8" x14ac:dyDescent="0.35">
      <c r="A2720" s="45" t="s">
        <v>249</v>
      </c>
      <c r="B2720" s="45" t="s">
        <v>12</v>
      </c>
      <c r="C2720" s="45" t="s">
        <v>20</v>
      </c>
      <c r="D2720" s="45">
        <v>90</v>
      </c>
      <c r="E2720" s="45">
        <v>6.8899174800000004E-3</v>
      </c>
      <c r="F2720" s="45">
        <v>1.06018492E-3</v>
      </c>
      <c r="G2720" s="45">
        <v>9.9382696999999998E-4</v>
      </c>
      <c r="H2720" s="45">
        <v>4.8359051100000001E-3</v>
      </c>
    </row>
    <row r="2721" spans="1:8" x14ac:dyDescent="0.35">
      <c r="A2721" s="45" t="s">
        <v>249</v>
      </c>
      <c r="B2721" s="45" t="s">
        <v>13</v>
      </c>
      <c r="C2721" s="45" t="s">
        <v>20</v>
      </c>
      <c r="D2721" s="45">
        <v>261</v>
      </c>
      <c r="E2721" s="45">
        <v>5.1353853600000004E-3</v>
      </c>
      <c r="F2721" s="45">
        <v>7.8291270999999996E-4</v>
      </c>
      <c r="G2721" s="45">
        <v>6.8282578999999996E-4</v>
      </c>
      <c r="H2721" s="45">
        <v>3.6696464299999999E-3</v>
      </c>
    </row>
    <row r="2722" spans="1:8" x14ac:dyDescent="0.35">
      <c r="A2722" s="45" t="s">
        <v>249</v>
      </c>
      <c r="B2722" s="45" t="s">
        <v>8</v>
      </c>
      <c r="C2722" s="45" t="s">
        <v>21</v>
      </c>
      <c r="D2722" s="45">
        <v>632</v>
      </c>
      <c r="E2722" s="45">
        <v>8.6758487600000003E-3</v>
      </c>
      <c r="F2722" s="45">
        <v>1.0943174700000001E-3</v>
      </c>
      <c r="G2722" s="45">
        <v>1.8780214799999999E-3</v>
      </c>
      <c r="H2722" s="45">
        <v>5.7035093500000002E-3</v>
      </c>
    </row>
    <row r="2723" spans="1:8" x14ac:dyDescent="0.35">
      <c r="A2723" s="45" t="s">
        <v>249</v>
      </c>
      <c r="B2723" s="45" t="s">
        <v>10</v>
      </c>
      <c r="C2723" s="45" t="s">
        <v>21</v>
      </c>
      <c r="D2723" s="45">
        <v>221</v>
      </c>
      <c r="E2723" s="45">
        <v>7.6007099200000004E-3</v>
      </c>
      <c r="F2723" s="45">
        <v>9.2906795999999996E-4</v>
      </c>
      <c r="G2723" s="45">
        <v>1.53830419E-3</v>
      </c>
      <c r="H2723" s="45">
        <v>5.1333372799999997E-3</v>
      </c>
    </row>
    <row r="2724" spans="1:8" x14ac:dyDescent="0.35">
      <c r="A2724" s="45" t="s">
        <v>249</v>
      </c>
      <c r="B2724" s="45" t="s">
        <v>11</v>
      </c>
      <c r="C2724" s="45" t="s">
        <v>21</v>
      </c>
      <c r="D2724" s="45">
        <v>136</v>
      </c>
      <c r="E2724" s="45">
        <v>8.3092488099999993E-3</v>
      </c>
      <c r="F2724" s="45">
        <v>1.0106036399999999E-3</v>
      </c>
      <c r="G2724" s="45">
        <v>1.83151189E-3</v>
      </c>
      <c r="H2724" s="45">
        <v>5.4671328099999998E-3</v>
      </c>
    </row>
    <row r="2725" spans="1:8" x14ac:dyDescent="0.35">
      <c r="A2725" s="45" t="s">
        <v>249</v>
      </c>
      <c r="B2725" s="45" t="s">
        <v>12</v>
      </c>
      <c r="C2725" s="45" t="s">
        <v>21</v>
      </c>
      <c r="D2725" s="45">
        <v>105</v>
      </c>
      <c r="E2725" s="45">
        <v>1.1336309249999999E-2</v>
      </c>
      <c r="F2725" s="45">
        <v>1.49845655E-3</v>
      </c>
      <c r="G2725" s="45">
        <v>2.1636902400000001E-3</v>
      </c>
      <c r="H2725" s="45">
        <v>7.6741620299999999E-3</v>
      </c>
    </row>
    <row r="2726" spans="1:8" x14ac:dyDescent="0.35">
      <c r="A2726" s="45" t="s">
        <v>249</v>
      </c>
      <c r="B2726" s="45" t="s">
        <v>13</v>
      </c>
      <c r="C2726" s="45" t="s">
        <v>21</v>
      </c>
      <c r="D2726" s="45">
        <v>170</v>
      </c>
      <c r="E2726" s="45">
        <v>8.7235836300000001E-3</v>
      </c>
      <c r="F2726" s="45">
        <v>1.1264976099999999E-3</v>
      </c>
      <c r="G2726" s="45">
        <v>2.18041917E-3</v>
      </c>
      <c r="H2726" s="45">
        <v>5.4166664299999997E-3</v>
      </c>
    </row>
    <row r="2727" spans="1:8" x14ac:dyDescent="0.35">
      <c r="A2727" s="45" t="s">
        <v>249</v>
      </c>
      <c r="B2727" s="45" t="s">
        <v>8</v>
      </c>
      <c r="C2727" s="45" t="s">
        <v>22</v>
      </c>
      <c r="D2727" s="45">
        <v>578</v>
      </c>
      <c r="E2727" s="45">
        <v>7.4338793500000003E-3</v>
      </c>
      <c r="F2727" s="45">
        <v>1.04981634E-3</v>
      </c>
      <c r="G2727" s="45">
        <v>1.6384120600000001E-3</v>
      </c>
      <c r="H2727" s="45">
        <v>4.7456504800000004E-3</v>
      </c>
    </row>
    <row r="2728" spans="1:8" x14ac:dyDescent="0.35">
      <c r="A2728" s="45" t="s">
        <v>249</v>
      </c>
      <c r="B2728" s="45" t="s">
        <v>10</v>
      </c>
      <c r="C2728" s="45" t="s">
        <v>22</v>
      </c>
      <c r="D2728" s="45">
        <v>227</v>
      </c>
      <c r="E2728" s="45">
        <v>6.2667745099999998E-3</v>
      </c>
      <c r="F2728" s="45">
        <v>8.4296964999999995E-4</v>
      </c>
      <c r="G2728" s="45">
        <v>1.47673942E-3</v>
      </c>
      <c r="H2728" s="45">
        <v>3.9470649299999999E-3</v>
      </c>
    </row>
    <row r="2729" spans="1:8" x14ac:dyDescent="0.35">
      <c r="A2729" s="45" t="s">
        <v>249</v>
      </c>
      <c r="B2729" s="45" t="s">
        <v>11</v>
      </c>
      <c r="C2729" s="45" t="s">
        <v>22</v>
      </c>
      <c r="D2729" s="45">
        <v>124</v>
      </c>
      <c r="E2729" s="45">
        <v>7.4427827499999998E-3</v>
      </c>
      <c r="F2729" s="45">
        <v>1.04689342E-3</v>
      </c>
      <c r="G2729" s="45">
        <v>1.6806673099999999E-3</v>
      </c>
      <c r="H2729" s="45">
        <v>4.71522153E-3</v>
      </c>
    </row>
    <row r="2730" spans="1:8" x14ac:dyDescent="0.35">
      <c r="A2730" s="45" t="s">
        <v>249</v>
      </c>
      <c r="B2730" s="45" t="s">
        <v>12</v>
      </c>
      <c r="C2730" s="45" t="s">
        <v>22</v>
      </c>
      <c r="D2730" s="45">
        <v>81</v>
      </c>
      <c r="E2730" s="45">
        <v>8.8806010300000009E-3</v>
      </c>
      <c r="F2730" s="45">
        <v>1.265289E-3</v>
      </c>
      <c r="G2730" s="45">
        <v>2.1116252899999999E-3</v>
      </c>
      <c r="H2730" s="45">
        <v>5.5036863400000002E-3</v>
      </c>
    </row>
    <row r="2731" spans="1:8" x14ac:dyDescent="0.35">
      <c r="A2731" s="45" t="s">
        <v>249</v>
      </c>
      <c r="B2731" s="45" t="s">
        <v>13</v>
      </c>
      <c r="C2731" s="45" t="s">
        <v>22</v>
      </c>
      <c r="D2731" s="45">
        <v>146</v>
      </c>
      <c r="E2731" s="45">
        <v>8.4382925100000006E-3</v>
      </c>
      <c r="F2731" s="45">
        <v>1.25435988E-3</v>
      </c>
      <c r="G2731" s="45">
        <v>1.59135566E-3</v>
      </c>
      <c r="H2731" s="45">
        <v>5.5925765099999998E-3</v>
      </c>
    </row>
    <row r="2732" spans="1:8" x14ac:dyDescent="0.35">
      <c r="A2732" s="45" t="s">
        <v>249</v>
      </c>
      <c r="B2732" s="45" t="s">
        <v>8</v>
      </c>
      <c r="C2732" s="45" t="s">
        <v>23</v>
      </c>
      <c r="D2732" s="45">
        <v>1009</v>
      </c>
      <c r="E2732" s="45">
        <v>7.3425740000000001E-3</v>
      </c>
      <c r="F2732" s="45">
        <v>1.13132248E-3</v>
      </c>
      <c r="G2732" s="45">
        <v>1.4711919E-3</v>
      </c>
      <c r="H2732" s="45">
        <v>4.7400591399999999E-3</v>
      </c>
    </row>
    <row r="2733" spans="1:8" x14ac:dyDescent="0.35">
      <c r="A2733" s="45" t="s">
        <v>249</v>
      </c>
      <c r="B2733" s="45" t="s">
        <v>10</v>
      </c>
      <c r="C2733" s="45" t="s">
        <v>23</v>
      </c>
      <c r="D2733" s="45">
        <v>427</v>
      </c>
      <c r="E2733" s="45">
        <v>6.4944648100000004E-3</v>
      </c>
      <c r="F2733" s="45">
        <v>9.9162957000000006E-4</v>
      </c>
      <c r="G2733" s="45">
        <v>1.28859809E-3</v>
      </c>
      <c r="H2733" s="45">
        <v>4.2142366900000004E-3</v>
      </c>
    </row>
    <row r="2734" spans="1:8" x14ac:dyDescent="0.35">
      <c r="A2734" s="45" t="s">
        <v>249</v>
      </c>
      <c r="B2734" s="45" t="s">
        <v>11</v>
      </c>
      <c r="C2734" s="45" t="s">
        <v>23</v>
      </c>
      <c r="D2734" s="45">
        <v>185</v>
      </c>
      <c r="E2734" s="45">
        <v>7.06662891E-3</v>
      </c>
      <c r="F2734" s="45">
        <v>9.7409883E-4</v>
      </c>
      <c r="G2734" s="45">
        <v>1.3729977599999999E-3</v>
      </c>
      <c r="H2734" s="45">
        <v>4.7195318200000001E-3</v>
      </c>
    </row>
    <row r="2735" spans="1:8" x14ac:dyDescent="0.35">
      <c r="A2735" s="45" t="s">
        <v>249</v>
      </c>
      <c r="B2735" s="45" t="s">
        <v>12</v>
      </c>
      <c r="C2735" s="45" t="s">
        <v>23</v>
      </c>
      <c r="D2735" s="45">
        <v>137</v>
      </c>
      <c r="E2735" s="45">
        <v>9.8867934900000003E-3</v>
      </c>
      <c r="F2735" s="45">
        <v>1.5818462000000001E-3</v>
      </c>
      <c r="G2735" s="45">
        <v>1.96421306E-3</v>
      </c>
      <c r="H2735" s="45">
        <v>6.34073373E-3</v>
      </c>
    </row>
    <row r="2736" spans="1:8" x14ac:dyDescent="0.35">
      <c r="A2736" s="45" t="s">
        <v>249</v>
      </c>
      <c r="B2736" s="45" t="s">
        <v>13</v>
      </c>
      <c r="C2736" s="45" t="s">
        <v>23</v>
      </c>
      <c r="D2736" s="45">
        <v>260</v>
      </c>
      <c r="E2736" s="45">
        <v>7.5911678600000003E-3</v>
      </c>
      <c r="F2736" s="45">
        <v>1.2352205599999999E-3</v>
      </c>
      <c r="G2736" s="45">
        <v>1.5811518000000001E-3</v>
      </c>
      <c r="H2736" s="45">
        <v>4.7747949800000002E-3</v>
      </c>
    </row>
    <row r="2737" spans="1:8" x14ac:dyDescent="0.35">
      <c r="A2737" s="45" t="s">
        <v>249</v>
      </c>
      <c r="B2737" s="45" t="s">
        <v>8</v>
      </c>
      <c r="C2737" s="45" t="s">
        <v>24</v>
      </c>
      <c r="D2737" s="45">
        <v>2050</v>
      </c>
      <c r="E2737" s="45">
        <v>7.3318256400000002E-3</v>
      </c>
      <c r="F2737" s="45">
        <v>6.6068742999999999E-4</v>
      </c>
      <c r="G2737" s="45">
        <v>1.7553407699999999E-3</v>
      </c>
      <c r="H2737" s="45">
        <v>4.9157969599999997E-3</v>
      </c>
    </row>
    <row r="2738" spans="1:8" x14ac:dyDescent="0.35">
      <c r="A2738" s="45" t="s">
        <v>249</v>
      </c>
      <c r="B2738" s="45" t="s">
        <v>10</v>
      </c>
      <c r="C2738" s="45" t="s">
        <v>24</v>
      </c>
      <c r="D2738" s="45">
        <v>879</v>
      </c>
      <c r="E2738" s="45">
        <v>6.3234602400000003E-3</v>
      </c>
      <c r="F2738" s="45">
        <v>6.0818508999999998E-4</v>
      </c>
      <c r="G2738" s="45">
        <v>1.5565218E-3</v>
      </c>
      <c r="H2738" s="45">
        <v>4.1587528699999999E-3</v>
      </c>
    </row>
    <row r="2739" spans="1:8" x14ac:dyDescent="0.35">
      <c r="A2739" s="45" t="s">
        <v>249</v>
      </c>
      <c r="B2739" s="45" t="s">
        <v>11</v>
      </c>
      <c r="C2739" s="45" t="s">
        <v>24</v>
      </c>
      <c r="D2739" s="45">
        <v>449</v>
      </c>
      <c r="E2739" s="45">
        <v>7.2996316699999999E-3</v>
      </c>
      <c r="F2739" s="45">
        <v>6.3943514000000003E-4</v>
      </c>
      <c r="G2739" s="45">
        <v>1.68638617E-3</v>
      </c>
      <c r="H2739" s="45">
        <v>4.97380988E-3</v>
      </c>
    </row>
    <row r="2740" spans="1:8" x14ac:dyDescent="0.35">
      <c r="A2740" s="45" t="s">
        <v>249</v>
      </c>
      <c r="B2740" s="45" t="s">
        <v>12</v>
      </c>
      <c r="C2740" s="45" t="s">
        <v>24</v>
      </c>
      <c r="D2740" s="45">
        <v>175</v>
      </c>
      <c r="E2740" s="45">
        <v>9.6234786000000006E-3</v>
      </c>
      <c r="F2740" s="45">
        <v>9.2956324999999998E-4</v>
      </c>
      <c r="G2740" s="45">
        <v>1.8580685400000001E-3</v>
      </c>
      <c r="H2740" s="45">
        <v>6.83584633E-3</v>
      </c>
    </row>
    <row r="2741" spans="1:8" x14ac:dyDescent="0.35">
      <c r="A2741" s="45" t="s">
        <v>249</v>
      </c>
      <c r="B2741" s="45" t="s">
        <v>13</v>
      </c>
      <c r="C2741" s="45" t="s">
        <v>24</v>
      </c>
      <c r="D2741" s="45">
        <v>547</v>
      </c>
      <c r="E2741" s="45">
        <v>8.2454801499999997E-3</v>
      </c>
      <c r="F2741" s="45">
        <v>6.7648005000000005E-4</v>
      </c>
      <c r="G2741" s="45">
        <v>2.0985677100000002E-3</v>
      </c>
      <c r="H2741" s="45">
        <v>5.4704319100000003E-3</v>
      </c>
    </row>
    <row r="2742" spans="1:8" x14ac:dyDescent="0.35">
      <c r="A2742" s="45" t="s">
        <v>249</v>
      </c>
      <c r="B2742" s="45" t="s">
        <v>8</v>
      </c>
      <c r="C2742" s="45" t="s">
        <v>25</v>
      </c>
      <c r="D2742" s="45">
        <v>1644</v>
      </c>
      <c r="E2742" s="45">
        <v>7.5525266299999996E-3</v>
      </c>
      <c r="F2742" s="45">
        <v>8.7842552000000004E-4</v>
      </c>
      <c r="G2742" s="45">
        <v>1.6551697900000001E-3</v>
      </c>
      <c r="H2742" s="45">
        <v>5.0189308499999996E-3</v>
      </c>
    </row>
    <row r="2743" spans="1:8" x14ac:dyDescent="0.35">
      <c r="A2743" s="45" t="s">
        <v>249</v>
      </c>
      <c r="B2743" s="45" t="s">
        <v>10</v>
      </c>
      <c r="C2743" s="45" t="s">
        <v>25</v>
      </c>
      <c r="D2743" s="45">
        <v>663</v>
      </c>
      <c r="E2743" s="45">
        <v>6.4155282300000002E-3</v>
      </c>
      <c r="F2743" s="45">
        <v>7.5238441000000003E-4</v>
      </c>
      <c r="G2743" s="45">
        <v>1.4731541900000001E-3</v>
      </c>
      <c r="H2743" s="45">
        <v>4.1899891500000001E-3</v>
      </c>
    </row>
    <row r="2744" spans="1:8" x14ac:dyDescent="0.35">
      <c r="A2744" s="45" t="s">
        <v>249</v>
      </c>
      <c r="B2744" s="45" t="s">
        <v>11</v>
      </c>
      <c r="C2744" s="45" t="s">
        <v>25</v>
      </c>
      <c r="D2744" s="45">
        <v>380</v>
      </c>
      <c r="E2744" s="45">
        <v>7.2501824999999997E-3</v>
      </c>
      <c r="F2744" s="45">
        <v>8.9415790000000001E-4</v>
      </c>
      <c r="G2744" s="45">
        <v>1.59164815E-3</v>
      </c>
      <c r="H2744" s="45">
        <v>4.7643760099999998E-3</v>
      </c>
    </row>
    <row r="2745" spans="1:8" x14ac:dyDescent="0.35">
      <c r="A2745" s="45" t="s">
        <v>249</v>
      </c>
      <c r="B2745" s="45" t="s">
        <v>12</v>
      </c>
      <c r="C2745" s="45" t="s">
        <v>25</v>
      </c>
      <c r="D2745" s="45">
        <v>276</v>
      </c>
      <c r="E2745" s="45">
        <v>9.3804932800000008E-3</v>
      </c>
      <c r="F2745" s="45">
        <v>1.08783693E-3</v>
      </c>
      <c r="G2745" s="45">
        <v>1.7834136200000001E-3</v>
      </c>
      <c r="H2745" s="45">
        <v>6.50924226E-3</v>
      </c>
    </row>
    <row r="2746" spans="1:8" x14ac:dyDescent="0.35">
      <c r="A2746" s="45" t="s">
        <v>249</v>
      </c>
      <c r="B2746" s="45" t="s">
        <v>13</v>
      </c>
      <c r="C2746" s="45" t="s">
        <v>25</v>
      </c>
      <c r="D2746" s="45">
        <v>325</v>
      </c>
      <c r="E2746" s="45">
        <v>8.6731479099999998E-3</v>
      </c>
      <c r="F2746" s="45">
        <v>9.3931598999999998E-4</v>
      </c>
      <c r="G2746" s="45">
        <v>1.9918444900000002E-3</v>
      </c>
      <c r="H2746" s="45">
        <v>5.7419869499999998E-3</v>
      </c>
    </row>
    <row r="2747" spans="1:8" x14ac:dyDescent="0.35">
      <c r="A2747" s="45" t="s">
        <v>249</v>
      </c>
      <c r="B2747" s="45" t="s">
        <v>8</v>
      </c>
      <c r="C2747" s="45" t="s">
        <v>26</v>
      </c>
      <c r="D2747" s="45">
        <v>909</v>
      </c>
      <c r="E2747" s="45">
        <v>6.4828181899999997E-3</v>
      </c>
      <c r="F2747" s="45">
        <v>7.8429925999999996E-4</v>
      </c>
      <c r="G2747" s="45">
        <v>1.1867434400000001E-3</v>
      </c>
      <c r="H2747" s="45">
        <v>4.5117750199999999E-3</v>
      </c>
    </row>
    <row r="2748" spans="1:8" x14ac:dyDescent="0.35">
      <c r="A2748" s="45" t="s">
        <v>249</v>
      </c>
      <c r="B2748" s="45" t="s">
        <v>10</v>
      </c>
      <c r="C2748" s="45" t="s">
        <v>26</v>
      </c>
      <c r="D2748" s="45">
        <v>274</v>
      </c>
      <c r="E2748" s="45">
        <v>5.83312191E-3</v>
      </c>
      <c r="F2748" s="45">
        <v>7.6093177999999998E-4</v>
      </c>
      <c r="G2748" s="45">
        <v>9.4218852000000004E-4</v>
      </c>
      <c r="H2748" s="45">
        <v>4.1300011099999999E-3</v>
      </c>
    </row>
    <row r="2749" spans="1:8" x14ac:dyDescent="0.35">
      <c r="A2749" s="45" t="s">
        <v>249</v>
      </c>
      <c r="B2749" s="45" t="s">
        <v>11</v>
      </c>
      <c r="C2749" s="45" t="s">
        <v>26</v>
      </c>
      <c r="D2749" s="45">
        <v>201</v>
      </c>
      <c r="E2749" s="45">
        <v>6.3357400500000001E-3</v>
      </c>
      <c r="F2749" s="45">
        <v>6.862099E-4</v>
      </c>
      <c r="G2749" s="45">
        <v>1.12193638E-3</v>
      </c>
      <c r="H2749" s="45">
        <v>4.5275932799999996E-3</v>
      </c>
    </row>
    <row r="2750" spans="1:8" x14ac:dyDescent="0.35">
      <c r="A2750" s="45" t="s">
        <v>249</v>
      </c>
      <c r="B2750" s="45" t="s">
        <v>12</v>
      </c>
      <c r="C2750" s="45" t="s">
        <v>26</v>
      </c>
      <c r="D2750" s="45">
        <v>128</v>
      </c>
      <c r="E2750" s="45">
        <v>7.6651111499999999E-3</v>
      </c>
      <c r="F2750" s="45">
        <v>9.8587577999999991E-4</v>
      </c>
      <c r="G2750" s="45">
        <v>1.1653643400000001E-3</v>
      </c>
      <c r="H2750" s="45">
        <v>5.51387059E-3</v>
      </c>
    </row>
    <row r="2751" spans="1:8" x14ac:dyDescent="0.35">
      <c r="A2751" s="45" t="s">
        <v>249</v>
      </c>
      <c r="B2751" s="45" t="s">
        <v>13</v>
      </c>
      <c r="C2751" s="45" t="s">
        <v>26</v>
      </c>
      <c r="D2751" s="45">
        <v>306</v>
      </c>
      <c r="E2751" s="45">
        <v>6.6666286100000001E-3</v>
      </c>
      <c r="F2751" s="45">
        <v>7.8533472999999996E-4</v>
      </c>
      <c r="G2751" s="45">
        <v>1.45723622E-3</v>
      </c>
      <c r="H2751" s="45">
        <v>4.4240572000000004E-3</v>
      </c>
    </row>
    <row r="2752" spans="1:8" x14ac:dyDescent="0.35">
      <c r="A2752" s="45" t="s">
        <v>249</v>
      </c>
      <c r="B2752" s="45" t="s">
        <v>8</v>
      </c>
      <c r="C2752" s="45" t="s">
        <v>27</v>
      </c>
      <c r="D2752" s="45">
        <v>1008</v>
      </c>
      <c r="E2752" s="45">
        <v>6.3009463600000003E-3</v>
      </c>
      <c r="F2752" s="45">
        <v>9.7299129999999998E-4</v>
      </c>
      <c r="G2752" s="45">
        <v>1.2538348200000001E-3</v>
      </c>
      <c r="H2752" s="45">
        <v>4.0741197699999997E-3</v>
      </c>
    </row>
    <row r="2753" spans="1:8" x14ac:dyDescent="0.35">
      <c r="A2753" s="45" t="s">
        <v>249</v>
      </c>
      <c r="B2753" s="45" t="s">
        <v>10</v>
      </c>
      <c r="C2753" s="45" t="s">
        <v>27</v>
      </c>
      <c r="D2753" s="45">
        <v>459</v>
      </c>
      <c r="E2753" s="45">
        <v>5.6357417000000003E-3</v>
      </c>
      <c r="F2753" s="45">
        <v>8.0834421000000004E-4</v>
      </c>
      <c r="G2753" s="45">
        <v>1.0836255999999999E-3</v>
      </c>
      <c r="H2753" s="45">
        <v>3.7437714499999998E-3</v>
      </c>
    </row>
    <row r="2754" spans="1:8" x14ac:dyDescent="0.35">
      <c r="A2754" s="45" t="s">
        <v>249</v>
      </c>
      <c r="B2754" s="45" t="s">
        <v>11</v>
      </c>
      <c r="C2754" s="45" t="s">
        <v>27</v>
      </c>
      <c r="D2754" s="45">
        <v>207</v>
      </c>
      <c r="E2754" s="45">
        <v>6.2084002200000002E-3</v>
      </c>
      <c r="F2754" s="45">
        <v>1.0971325200000001E-3</v>
      </c>
      <c r="G2754" s="45">
        <v>1.12240537E-3</v>
      </c>
      <c r="H2754" s="45">
        <v>3.98886181E-3</v>
      </c>
    </row>
    <row r="2755" spans="1:8" x14ac:dyDescent="0.35">
      <c r="A2755" s="45" t="s">
        <v>249</v>
      </c>
      <c r="B2755" s="45" t="s">
        <v>12</v>
      </c>
      <c r="C2755" s="45" t="s">
        <v>27</v>
      </c>
      <c r="D2755" s="45">
        <v>149</v>
      </c>
      <c r="E2755" s="45">
        <v>7.8726227999999995E-3</v>
      </c>
      <c r="F2755" s="45">
        <v>1.3366111200000001E-3</v>
      </c>
      <c r="G2755" s="45">
        <v>1.6513637999999999E-3</v>
      </c>
      <c r="H2755" s="45">
        <v>4.8846474299999998E-3</v>
      </c>
    </row>
    <row r="2756" spans="1:8" x14ac:dyDescent="0.35">
      <c r="A2756" s="45" t="s">
        <v>249</v>
      </c>
      <c r="B2756" s="45" t="s">
        <v>13</v>
      </c>
      <c r="C2756" s="45" t="s">
        <v>27</v>
      </c>
      <c r="D2756" s="45">
        <v>193</v>
      </c>
      <c r="E2756" s="45">
        <v>6.7688541099999999E-3</v>
      </c>
      <c r="F2756" s="45">
        <v>9.5069298000000004E-4</v>
      </c>
      <c r="G2756" s="45">
        <v>1.4926955E-3</v>
      </c>
      <c r="H2756" s="45">
        <v>4.3254651100000001E-3</v>
      </c>
    </row>
    <row r="2757" spans="1:8" x14ac:dyDescent="0.35">
      <c r="A2757" s="45" t="s">
        <v>249</v>
      </c>
      <c r="B2757" s="45" t="s">
        <v>8</v>
      </c>
      <c r="C2757" s="45" t="s">
        <v>28</v>
      </c>
      <c r="D2757" s="45">
        <v>2030</v>
      </c>
      <c r="E2757" s="45">
        <v>7.2594471699999998E-3</v>
      </c>
      <c r="F2757" s="45">
        <v>9.6301402999999998E-4</v>
      </c>
      <c r="G2757" s="45">
        <v>1.4998515200000001E-3</v>
      </c>
      <c r="H2757" s="45">
        <v>4.7965811299999998E-3</v>
      </c>
    </row>
    <row r="2758" spans="1:8" x14ac:dyDescent="0.35">
      <c r="A2758" s="45" t="s">
        <v>249</v>
      </c>
      <c r="B2758" s="45" t="s">
        <v>10</v>
      </c>
      <c r="C2758" s="45" t="s">
        <v>28</v>
      </c>
      <c r="D2758" s="45">
        <v>804</v>
      </c>
      <c r="E2758" s="45">
        <v>6.4141385500000002E-3</v>
      </c>
      <c r="F2758" s="45">
        <v>8.0952273999999999E-4</v>
      </c>
      <c r="G2758" s="45">
        <v>1.3573478600000001E-3</v>
      </c>
      <c r="H2758" s="45">
        <v>4.2472674699999997E-3</v>
      </c>
    </row>
    <row r="2759" spans="1:8" x14ac:dyDescent="0.35">
      <c r="A2759" s="45" t="s">
        <v>249</v>
      </c>
      <c r="B2759" s="45" t="s">
        <v>11</v>
      </c>
      <c r="C2759" s="45" t="s">
        <v>28</v>
      </c>
      <c r="D2759" s="45">
        <v>387</v>
      </c>
      <c r="E2759" s="45">
        <v>6.47170162E-3</v>
      </c>
      <c r="F2759" s="45">
        <v>9.1112162999999996E-4</v>
      </c>
      <c r="G2759" s="45">
        <v>1.4068927600000001E-3</v>
      </c>
      <c r="H2759" s="45">
        <v>4.1536867199999999E-3</v>
      </c>
    </row>
    <row r="2760" spans="1:8" x14ac:dyDescent="0.35">
      <c r="A2760" s="45" t="s">
        <v>249</v>
      </c>
      <c r="B2760" s="45" t="s">
        <v>12</v>
      </c>
      <c r="C2760" s="45" t="s">
        <v>28</v>
      </c>
      <c r="D2760" s="45">
        <v>342</v>
      </c>
      <c r="E2760" s="45">
        <v>9.4759514E-3</v>
      </c>
      <c r="F2760" s="45">
        <v>1.1746329099999999E-3</v>
      </c>
      <c r="G2760" s="45">
        <v>1.7659259499999999E-3</v>
      </c>
      <c r="H2760" s="45">
        <v>6.5353920599999999E-3</v>
      </c>
    </row>
    <row r="2761" spans="1:8" x14ac:dyDescent="0.35">
      <c r="A2761" s="45" t="s">
        <v>249</v>
      </c>
      <c r="B2761" s="45" t="s">
        <v>13</v>
      </c>
      <c r="C2761" s="45" t="s">
        <v>28</v>
      </c>
      <c r="D2761" s="45">
        <v>497</v>
      </c>
      <c r="E2761" s="45">
        <v>7.71506329E-3</v>
      </c>
      <c r="F2761" s="45">
        <v>1.10610397E-3</v>
      </c>
      <c r="G2761" s="45">
        <v>1.6196715E-3</v>
      </c>
      <c r="H2761" s="45">
        <v>4.9892873299999998E-3</v>
      </c>
    </row>
    <row r="2762" spans="1:8" x14ac:dyDescent="0.35">
      <c r="A2762" s="45" t="s">
        <v>249</v>
      </c>
      <c r="B2762" s="45" t="s">
        <v>8</v>
      </c>
      <c r="C2762" s="45" t="s">
        <v>29</v>
      </c>
      <c r="D2762" s="45">
        <v>644</v>
      </c>
      <c r="E2762" s="45">
        <v>7.2683206000000002E-3</v>
      </c>
      <c r="F2762" s="45">
        <v>9.6057600999999995E-4</v>
      </c>
      <c r="G2762" s="45">
        <v>1.75755164E-3</v>
      </c>
      <c r="H2762" s="45">
        <v>4.5501924199999998E-3</v>
      </c>
    </row>
    <row r="2763" spans="1:8" x14ac:dyDescent="0.35">
      <c r="A2763" s="45" t="s">
        <v>249</v>
      </c>
      <c r="B2763" s="45" t="s">
        <v>10</v>
      </c>
      <c r="C2763" s="45" t="s">
        <v>29</v>
      </c>
      <c r="D2763" s="45">
        <v>293</v>
      </c>
      <c r="E2763" s="45">
        <v>6.6014487E-3</v>
      </c>
      <c r="F2763" s="45">
        <v>8.1587320999999997E-4</v>
      </c>
      <c r="G2763" s="45">
        <v>1.5702816200000001E-3</v>
      </c>
      <c r="H2763" s="45">
        <v>4.2152933299999997E-3</v>
      </c>
    </row>
    <row r="2764" spans="1:8" x14ac:dyDescent="0.35">
      <c r="A2764" s="45" t="s">
        <v>249</v>
      </c>
      <c r="B2764" s="45" t="s">
        <v>11</v>
      </c>
      <c r="C2764" s="45" t="s">
        <v>29</v>
      </c>
      <c r="D2764" s="45">
        <v>113</v>
      </c>
      <c r="E2764" s="45">
        <v>6.70507599E-3</v>
      </c>
      <c r="F2764" s="45">
        <v>1.0828414100000001E-3</v>
      </c>
      <c r="G2764" s="45">
        <v>1.75290861E-3</v>
      </c>
      <c r="H2764" s="45">
        <v>3.8693253800000001E-3</v>
      </c>
    </row>
    <row r="2765" spans="1:8" x14ac:dyDescent="0.35">
      <c r="A2765" s="45" t="s">
        <v>249</v>
      </c>
      <c r="B2765" s="45" t="s">
        <v>12</v>
      </c>
      <c r="C2765" s="45" t="s">
        <v>29</v>
      </c>
      <c r="D2765" s="45">
        <v>64</v>
      </c>
      <c r="E2765" s="45">
        <v>8.6342590599999998E-3</v>
      </c>
      <c r="F2765" s="45">
        <v>1.2709778E-3</v>
      </c>
      <c r="G2765" s="45">
        <v>1.89199914E-3</v>
      </c>
      <c r="H2765" s="45">
        <v>5.4712815999999999E-3</v>
      </c>
    </row>
    <row r="2766" spans="1:8" x14ac:dyDescent="0.35">
      <c r="A2766" s="45" t="s">
        <v>249</v>
      </c>
      <c r="B2766" s="45" t="s">
        <v>13</v>
      </c>
      <c r="C2766" s="45" t="s">
        <v>29</v>
      </c>
      <c r="D2766" s="45">
        <v>174</v>
      </c>
      <c r="E2766" s="45">
        <v>8.2546426899999994E-3</v>
      </c>
      <c r="F2766" s="45">
        <v>1.0106692200000001E-3</v>
      </c>
      <c r="G2766" s="45">
        <v>2.0264604800000001E-3</v>
      </c>
      <c r="H2766" s="45">
        <v>5.2175125500000001E-3</v>
      </c>
    </row>
    <row r="2767" spans="1:8" x14ac:dyDescent="0.35">
      <c r="A2767" s="45" t="s">
        <v>249</v>
      </c>
      <c r="B2767" s="45" t="s">
        <v>8</v>
      </c>
      <c r="C2767" s="45" t="s">
        <v>30</v>
      </c>
      <c r="D2767" s="45">
        <v>8629</v>
      </c>
      <c r="E2767" s="45">
        <v>4.7540925999999999E-3</v>
      </c>
      <c r="F2767" s="45">
        <v>9.6853876999999998E-4</v>
      </c>
      <c r="G2767" s="45">
        <v>6.9972891999999995E-4</v>
      </c>
      <c r="H2767" s="45">
        <v>3.08582443E-3</v>
      </c>
    </row>
    <row r="2768" spans="1:8" x14ac:dyDescent="0.35">
      <c r="A2768" s="45" t="s">
        <v>249</v>
      </c>
      <c r="B2768" s="45" t="s">
        <v>10</v>
      </c>
      <c r="C2768" s="45" t="s">
        <v>30</v>
      </c>
      <c r="D2768" s="45">
        <v>4963</v>
      </c>
      <c r="E2768" s="45">
        <v>4.5132006800000001E-3</v>
      </c>
      <c r="F2768" s="45">
        <v>8.9710359999999999E-4</v>
      </c>
      <c r="G2768" s="45">
        <v>6.6777462999999997E-4</v>
      </c>
      <c r="H2768" s="45">
        <v>2.9483219699999999E-3</v>
      </c>
    </row>
    <row r="2769" spans="1:8" x14ac:dyDescent="0.35">
      <c r="A2769" s="45" t="s">
        <v>249</v>
      </c>
      <c r="B2769" s="45" t="s">
        <v>11</v>
      </c>
      <c r="C2769" s="45" t="s">
        <v>30</v>
      </c>
      <c r="D2769" s="45">
        <v>1880</v>
      </c>
      <c r="E2769" s="45">
        <v>4.60208556E-3</v>
      </c>
      <c r="F2769" s="45">
        <v>1.0011571700000001E-3</v>
      </c>
      <c r="G2769" s="45">
        <v>6.8407677999999996E-4</v>
      </c>
      <c r="H2769" s="45">
        <v>2.9168511200000002E-3</v>
      </c>
    </row>
    <row r="2770" spans="1:8" x14ac:dyDescent="0.35">
      <c r="A2770" s="45" t="s">
        <v>249</v>
      </c>
      <c r="B2770" s="45" t="s">
        <v>12</v>
      </c>
      <c r="C2770" s="45" t="s">
        <v>30</v>
      </c>
      <c r="D2770" s="45">
        <v>688</v>
      </c>
      <c r="E2770" s="45">
        <v>6.0339616000000002E-3</v>
      </c>
      <c r="F2770" s="45">
        <v>1.3779202E-3</v>
      </c>
      <c r="G2770" s="45">
        <v>7.7122338000000003E-4</v>
      </c>
      <c r="H2770" s="45">
        <v>3.88481755E-3</v>
      </c>
    </row>
    <row r="2771" spans="1:8" x14ac:dyDescent="0.35">
      <c r="A2771" s="45" t="s">
        <v>249</v>
      </c>
      <c r="B2771" s="45" t="s">
        <v>13</v>
      </c>
      <c r="C2771" s="45" t="s">
        <v>30</v>
      </c>
      <c r="D2771" s="45">
        <v>1098</v>
      </c>
      <c r="E2771" s="45">
        <v>5.3012419099999998E-3</v>
      </c>
      <c r="F2771" s="45">
        <v>9.7906312999999998E-4</v>
      </c>
      <c r="G2771" s="45">
        <v>8.2616517999999995E-4</v>
      </c>
      <c r="H2771" s="45">
        <v>3.4960131399999999E-3</v>
      </c>
    </row>
    <row r="2772" spans="1:8" x14ac:dyDescent="0.35">
      <c r="A2772" s="45" t="s">
        <v>249</v>
      </c>
      <c r="B2772" s="45" t="s">
        <v>8</v>
      </c>
      <c r="C2772" s="45" t="s">
        <v>31</v>
      </c>
      <c r="D2772" s="45">
        <v>3358</v>
      </c>
      <c r="E2772" s="45">
        <v>5.0499254500000002E-3</v>
      </c>
      <c r="F2772" s="45">
        <v>9.7396945999999999E-4</v>
      </c>
      <c r="G2772" s="45">
        <v>5.5243947999999998E-4</v>
      </c>
      <c r="H2772" s="45">
        <v>3.5235160199999999E-3</v>
      </c>
    </row>
    <row r="2773" spans="1:8" x14ac:dyDescent="0.35">
      <c r="A2773" s="45" t="s">
        <v>249</v>
      </c>
      <c r="B2773" s="45" t="s">
        <v>10</v>
      </c>
      <c r="C2773" s="45" t="s">
        <v>31</v>
      </c>
      <c r="D2773" s="45">
        <v>1625</v>
      </c>
      <c r="E2773" s="45">
        <v>4.6330553100000001E-3</v>
      </c>
      <c r="F2773" s="45">
        <v>8.9313366000000002E-4</v>
      </c>
      <c r="G2773" s="45">
        <v>4.9305531999999997E-4</v>
      </c>
      <c r="H2773" s="45">
        <v>3.2468658599999999E-3</v>
      </c>
    </row>
    <row r="2774" spans="1:8" x14ac:dyDescent="0.35">
      <c r="A2774" s="45" t="s">
        <v>249</v>
      </c>
      <c r="B2774" s="45" t="s">
        <v>11</v>
      </c>
      <c r="C2774" s="45" t="s">
        <v>31</v>
      </c>
      <c r="D2774" s="45">
        <v>798</v>
      </c>
      <c r="E2774" s="45">
        <v>5.05911747E-3</v>
      </c>
      <c r="F2774" s="45">
        <v>1.05094889E-3</v>
      </c>
      <c r="G2774" s="45">
        <v>5.3578654999999998E-4</v>
      </c>
      <c r="H2774" s="45">
        <v>3.4723815200000002E-3</v>
      </c>
    </row>
    <row r="2775" spans="1:8" x14ac:dyDescent="0.35">
      <c r="A2775" s="45" t="s">
        <v>249</v>
      </c>
      <c r="B2775" s="45" t="s">
        <v>12</v>
      </c>
      <c r="C2775" s="45" t="s">
        <v>31</v>
      </c>
      <c r="D2775" s="45">
        <v>201</v>
      </c>
      <c r="E2775" s="45">
        <v>6.5966461499999997E-3</v>
      </c>
      <c r="F2775" s="45">
        <v>1.33666133E-3</v>
      </c>
      <c r="G2775" s="45">
        <v>6.5730354000000004E-4</v>
      </c>
      <c r="H2775" s="45">
        <v>4.6026807999999999E-3</v>
      </c>
    </row>
    <row r="2776" spans="1:8" x14ac:dyDescent="0.35">
      <c r="A2776" s="45" t="s">
        <v>249</v>
      </c>
      <c r="B2776" s="45" t="s">
        <v>13</v>
      </c>
      <c r="C2776" s="45" t="s">
        <v>31</v>
      </c>
      <c r="D2776" s="45">
        <v>734</v>
      </c>
      <c r="E2776" s="45">
        <v>5.5392822300000004E-3</v>
      </c>
      <c r="F2776" s="45">
        <v>9.6991978E-4</v>
      </c>
      <c r="G2776" s="45">
        <v>6.7329863999999995E-4</v>
      </c>
      <c r="H2776" s="45">
        <v>3.89606331E-3</v>
      </c>
    </row>
    <row r="2777" spans="1:8" x14ac:dyDescent="0.35">
      <c r="A2777" s="45" t="s">
        <v>249</v>
      </c>
      <c r="B2777" s="45" t="s">
        <v>8</v>
      </c>
      <c r="C2777" s="45" t="s">
        <v>159</v>
      </c>
      <c r="D2777" s="45">
        <v>2198</v>
      </c>
      <c r="E2777" s="45">
        <v>7.0239198500000001E-3</v>
      </c>
      <c r="F2777" s="45">
        <v>1.13303737E-3</v>
      </c>
      <c r="G2777" s="45">
        <v>1.09030596E-3</v>
      </c>
      <c r="H2777" s="45">
        <v>4.8005760299999999E-3</v>
      </c>
    </row>
    <row r="2778" spans="1:8" x14ac:dyDescent="0.35">
      <c r="A2778" s="45" t="s">
        <v>249</v>
      </c>
      <c r="B2778" s="45" t="s">
        <v>10</v>
      </c>
      <c r="C2778" s="45" t="s">
        <v>159</v>
      </c>
      <c r="D2778" s="45">
        <v>920</v>
      </c>
      <c r="E2778" s="45">
        <v>6.0812447100000002E-3</v>
      </c>
      <c r="F2778" s="45">
        <v>9.8276445000000006E-4</v>
      </c>
      <c r="G2778" s="45">
        <v>9.4684708000000002E-4</v>
      </c>
      <c r="H2778" s="45">
        <v>4.1516327000000004E-3</v>
      </c>
    </row>
    <row r="2779" spans="1:8" x14ac:dyDescent="0.35">
      <c r="A2779" s="45" t="s">
        <v>249</v>
      </c>
      <c r="B2779" s="45" t="s">
        <v>11</v>
      </c>
      <c r="C2779" s="45" t="s">
        <v>159</v>
      </c>
      <c r="D2779" s="45">
        <v>378</v>
      </c>
      <c r="E2779" s="45">
        <v>6.4737345700000004E-3</v>
      </c>
      <c r="F2779" s="45">
        <v>1.1784119599999999E-3</v>
      </c>
      <c r="G2779" s="45">
        <v>1.0461061900000001E-3</v>
      </c>
      <c r="H2779" s="45">
        <v>4.2492158999999996E-3</v>
      </c>
    </row>
    <row r="2780" spans="1:8" x14ac:dyDescent="0.35">
      <c r="A2780" s="45" t="s">
        <v>249</v>
      </c>
      <c r="B2780" s="45" t="s">
        <v>12</v>
      </c>
      <c r="C2780" s="45" t="s">
        <v>159</v>
      </c>
      <c r="D2780" s="45">
        <v>456</v>
      </c>
      <c r="E2780" s="45">
        <v>9.1529348999999996E-3</v>
      </c>
      <c r="F2780" s="45">
        <v>1.4492971900000001E-3</v>
      </c>
      <c r="G2780" s="45">
        <v>1.3193172899999999E-3</v>
      </c>
      <c r="H2780" s="45">
        <v>6.38431993E-3</v>
      </c>
    </row>
    <row r="2781" spans="1:8" x14ac:dyDescent="0.35">
      <c r="A2781" s="45" t="s">
        <v>249</v>
      </c>
      <c r="B2781" s="45" t="s">
        <v>13</v>
      </c>
      <c r="C2781" s="45" t="s">
        <v>159</v>
      </c>
      <c r="D2781" s="45">
        <v>444</v>
      </c>
      <c r="E2781" s="45">
        <v>7.2590556900000002E-3</v>
      </c>
      <c r="F2781" s="45">
        <v>1.0809765800000001E-3</v>
      </c>
      <c r="G2781" s="45">
        <v>1.18999183E-3</v>
      </c>
      <c r="H2781" s="45">
        <v>4.9880868000000004E-3</v>
      </c>
    </row>
    <row r="2782" spans="1:8" x14ac:dyDescent="0.35">
      <c r="A2782" s="45" t="s">
        <v>249</v>
      </c>
      <c r="B2782" s="45" t="s">
        <v>8</v>
      </c>
      <c r="C2782" s="45" t="s">
        <v>33</v>
      </c>
      <c r="D2782" s="45">
        <v>912</v>
      </c>
      <c r="E2782" s="45">
        <v>8.4455711499999992E-3</v>
      </c>
      <c r="F2782" s="45">
        <v>1.3325538799999999E-3</v>
      </c>
      <c r="G2782" s="45">
        <v>1.6428583599999999E-3</v>
      </c>
      <c r="H2782" s="45">
        <v>5.4701203800000004E-3</v>
      </c>
    </row>
    <row r="2783" spans="1:8" x14ac:dyDescent="0.35">
      <c r="A2783" s="45" t="s">
        <v>249</v>
      </c>
      <c r="B2783" s="45" t="s">
        <v>10</v>
      </c>
      <c r="C2783" s="45" t="s">
        <v>33</v>
      </c>
      <c r="D2783" s="45">
        <v>321</v>
      </c>
      <c r="E2783" s="45">
        <v>7.6369415999999997E-3</v>
      </c>
      <c r="F2783" s="45">
        <v>1.1664933499999999E-3</v>
      </c>
      <c r="G2783" s="45">
        <v>1.5631127300000001E-3</v>
      </c>
      <c r="H2783" s="45">
        <v>4.9073350500000003E-3</v>
      </c>
    </row>
    <row r="2784" spans="1:8" x14ac:dyDescent="0.35">
      <c r="A2784" s="45" t="s">
        <v>249</v>
      </c>
      <c r="B2784" s="45" t="s">
        <v>11</v>
      </c>
      <c r="C2784" s="45" t="s">
        <v>33</v>
      </c>
      <c r="D2784" s="45">
        <v>203</v>
      </c>
      <c r="E2784" s="45">
        <v>7.8687737100000005E-3</v>
      </c>
      <c r="F2784" s="45">
        <v>1.26932788E-3</v>
      </c>
      <c r="G2784" s="45">
        <v>1.6375887200000001E-3</v>
      </c>
      <c r="H2784" s="45">
        <v>4.9618566299999998E-3</v>
      </c>
    </row>
    <row r="2785" spans="1:8" x14ac:dyDescent="0.35">
      <c r="A2785" s="45" t="s">
        <v>249</v>
      </c>
      <c r="B2785" s="45" t="s">
        <v>12</v>
      </c>
      <c r="C2785" s="45" t="s">
        <v>33</v>
      </c>
      <c r="D2785" s="45">
        <v>159</v>
      </c>
      <c r="E2785" s="45">
        <v>9.7201109699999993E-3</v>
      </c>
      <c r="F2785" s="45">
        <v>1.6702332800000001E-3</v>
      </c>
      <c r="G2785" s="45">
        <v>1.5730547300000001E-3</v>
      </c>
      <c r="H2785" s="45">
        <v>6.4768225199999998E-3</v>
      </c>
    </row>
    <row r="2786" spans="1:8" x14ac:dyDescent="0.35">
      <c r="A2786" s="45" t="s">
        <v>249</v>
      </c>
      <c r="B2786" s="45" t="s">
        <v>13</v>
      </c>
      <c r="C2786" s="45" t="s">
        <v>33</v>
      </c>
      <c r="D2786" s="45">
        <v>229</v>
      </c>
      <c r="E2786" s="45">
        <v>9.2054319799999996E-3</v>
      </c>
      <c r="F2786" s="45">
        <v>1.3869175400000001E-3</v>
      </c>
      <c r="G2786" s="45">
        <v>1.8077791500000001E-3</v>
      </c>
      <c r="H2786" s="45">
        <v>6.0105832199999999E-3</v>
      </c>
    </row>
    <row r="2787" spans="1:8" x14ac:dyDescent="0.35">
      <c r="A2787" s="45" t="s">
        <v>249</v>
      </c>
      <c r="B2787" s="45" t="s">
        <v>8</v>
      </c>
      <c r="C2787" s="45" t="s">
        <v>34</v>
      </c>
      <c r="D2787" s="45">
        <v>1012</v>
      </c>
      <c r="E2787" s="45">
        <v>6.2689620200000002E-3</v>
      </c>
      <c r="F2787" s="45">
        <v>1.04393092E-3</v>
      </c>
      <c r="G2787" s="45">
        <v>8.7934345999999999E-4</v>
      </c>
      <c r="H2787" s="45">
        <v>4.3456871600000002E-3</v>
      </c>
    </row>
    <row r="2788" spans="1:8" x14ac:dyDescent="0.35">
      <c r="A2788" s="45" t="s">
        <v>249</v>
      </c>
      <c r="B2788" s="45" t="s">
        <v>10</v>
      </c>
      <c r="C2788" s="45" t="s">
        <v>34</v>
      </c>
      <c r="D2788" s="45">
        <v>393</v>
      </c>
      <c r="E2788" s="45">
        <v>5.5875680699999999E-3</v>
      </c>
      <c r="F2788" s="45">
        <v>9.3900174000000004E-4</v>
      </c>
      <c r="G2788" s="45">
        <v>7.7284160999999997E-4</v>
      </c>
      <c r="H2788" s="45">
        <v>3.87572425E-3</v>
      </c>
    </row>
    <row r="2789" spans="1:8" x14ac:dyDescent="0.35">
      <c r="A2789" s="45" t="s">
        <v>249</v>
      </c>
      <c r="B2789" s="45" t="s">
        <v>11</v>
      </c>
      <c r="C2789" s="45" t="s">
        <v>34</v>
      </c>
      <c r="D2789" s="45">
        <v>179</v>
      </c>
      <c r="E2789" s="45">
        <v>5.85117916E-3</v>
      </c>
      <c r="F2789" s="45">
        <v>9.2217543999999999E-4</v>
      </c>
      <c r="G2789" s="45">
        <v>9.5980733999999996E-4</v>
      </c>
      <c r="H2789" s="45">
        <v>3.9691959099999998E-3</v>
      </c>
    </row>
    <row r="2790" spans="1:8" x14ac:dyDescent="0.35">
      <c r="A2790" s="45" t="s">
        <v>249</v>
      </c>
      <c r="B2790" s="45" t="s">
        <v>12</v>
      </c>
      <c r="C2790" s="45" t="s">
        <v>34</v>
      </c>
      <c r="D2790" s="45">
        <v>199</v>
      </c>
      <c r="E2790" s="45">
        <v>7.6935601499999997E-3</v>
      </c>
      <c r="F2790" s="45">
        <v>1.30647426E-3</v>
      </c>
      <c r="G2790" s="45">
        <v>9.5837962E-4</v>
      </c>
      <c r="H2790" s="45">
        <v>5.4287057800000002E-3</v>
      </c>
    </row>
    <row r="2791" spans="1:8" x14ac:dyDescent="0.35">
      <c r="A2791" s="45" t="s">
        <v>249</v>
      </c>
      <c r="B2791" s="45" t="s">
        <v>13</v>
      </c>
      <c r="C2791" s="45" t="s">
        <v>34</v>
      </c>
      <c r="D2791" s="45">
        <v>241</v>
      </c>
      <c r="E2791" s="45">
        <v>6.5140903499999996E-3</v>
      </c>
      <c r="F2791" s="45">
        <v>1.08868311E-3</v>
      </c>
      <c r="G2791" s="45">
        <v>9.2799075999999996E-4</v>
      </c>
      <c r="H2791" s="45">
        <v>4.4974159899999998E-3</v>
      </c>
    </row>
    <row r="2792" spans="1:8" x14ac:dyDescent="0.35">
      <c r="A2792" s="45" t="s">
        <v>249</v>
      </c>
      <c r="B2792" s="45" t="s">
        <v>8</v>
      </c>
      <c r="C2792" s="45" t="s">
        <v>35</v>
      </c>
      <c r="D2792" s="45">
        <v>1125</v>
      </c>
      <c r="E2792" s="45">
        <v>6.8050820700000002E-3</v>
      </c>
      <c r="F2792" s="45">
        <v>1.1039400899999999E-3</v>
      </c>
      <c r="G2792" s="45">
        <v>1.3327260900000001E-3</v>
      </c>
      <c r="H2792" s="45">
        <v>4.3684153899999998E-3</v>
      </c>
    </row>
    <row r="2793" spans="1:8" x14ac:dyDescent="0.35">
      <c r="A2793" s="45" t="s">
        <v>249</v>
      </c>
      <c r="B2793" s="45" t="s">
        <v>10</v>
      </c>
      <c r="C2793" s="45" t="s">
        <v>35</v>
      </c>
      <c r="D2793" s="45">
        <v>420</v>
      </c>
      <c r="E2793" s="45">
        <v>5.6437111900000001E-3</v>
      </c>
      <c r="F2793" s="45">
        <v>9.4000748000000001E-4</v>
      </c>
      <c r="G2793" s="45">
        <v>1.10493804E-3</v>
      </c>
      <c r="H2793" s="45">
        <v>3.59876519E-3</v>
      </c>
    </row>
    <row r="2794" spans="1:8" x14ac:dyDescent="0.35">
      <c r="A2794" s="45" t="s">
        <v>249</v>
      </c>
      <c r="B2794" s="45" t="s">
        <v>11</v>
      </c>
      <c r="C2794" s="45" t="s">
        <v>35</v>
      </c>
      <c r="D2794" s="45">
        <v>266</v>
      </c>
      <c r="E2794" s="45">
        <v>6.6163235599999998E-3</v>
      </c>
      <c r="F2794" s="45">
        <v>1.1286460399999999E-3</v>
      </c>
      <c r="G2794" s="45">
        <v>1.1950011400000001E-3</v>
      </c>
      <c r="H2794" s="45">
        <v>4.2926759E-3</v>
      </c>
    </row>
    <row r="2795" spans="1:8" x14ac:dyDescent="0.35">
      <c r="A2795" s="45" t="s">
        <v>249</v>
      </c>
      <c r="B2795" s="45" t="s">
        <v>12</v>
      </c>
      <c r="C2795" s="45" t="s">
        <v>35</v>
      </c>
      <c r="D2795" s="45">
        <v>160</v>
      </c>
      <c r="E2795" s="45">
        <v>9.2923174799999994E-3</v>
      </c>
      <c r="F2795" s="45">
        <v>1.4861108800000001E-3</v>
      </c>
      <c r="G2795" s="45">
        <v>1.6795425599999999E-3</v>
      </c>
      <c r="H2795" s="45">
        <v>6.1266635199999997E-3</v>
      </c>
    </row>
    <row r="2796" spans="1:8" x14ac:dyDescent="0.35">
      <c r="A2796" s="45" t="s">
        <v>249</v>
      </c>
      <c r="B2796" s="45" t="s">
        <v>13</v>
      </c>
      <c r="C2796" s="45" t="s">
        <v>35</v>
      </c>
      <c r="D2796" s="45">
        <v>279</v>
      </c>
      <c r="E2796" s="45">
        <v>7.3069740599999997E-3</v>
      </c>
      <c r="F2796" s="45">
        <v>1.1079995500000001E-3</v>
      </c>
      <c r="G2796" s="45">
        <v>1.6080493200000001E-3</v>
      </c>
      <c r="H2796" s="45">
        <v>4.5909246699999996E-3</v>
      </c>
    </row>
    <row r="2797" spans="1:8" x14ac:dyDescent="0.35">
      <c r="A2797" s="45" t="s">
        <v>249</v>
      </c>
      <c r="B2797" s="45" t="s">
        <v>8</v>
      </c>
      <c r="C2797" s="45" t="s">
        <v>57</v>
      </c>
      <c r="D2797" s="45">
        <v>3</v>
      </c>
      <c r="E2797" s="45">
        <v>6.4660493000000003E-3</v>
      </c>
      <c r="F2797" s="45">
        <v>1.9868823999999998E-3</v>
      </c>
      <c r="G2797" s="45">
        <v>1.9830243E-3</v>
      </c>
      <c r="H2797" s="45">
        <v>2.4961418899999998E-3</v>
      </c>
    </row>
    <row r="2798" spans="1:8" x14ac:dyDescent="0.35">
      <c r="A2798" s="45" t="s">
        <v>249</v>
      </c>
      <c r="B2798" s="45" t="s">
        <v>10</v>
      </c>
      <c r="C2798" s="45" t="s">
        <v>57</v>
      </c>
      <c r="D2798" s="45">
        <v>2</v>
      </c>
      <c r="E2798" s="45">
        <v>5.8449072899999996E-3</v>
      </c>
      <c r="F2798" s="45">
        <v>8.8541631000000004E-4</v>
      </c>
      <c r="G2798" s="45">
        <v>2.0486107600000002E-3</v>
      </c>
      <c r="H2798" s="45">
        <v>2.9108795000000001E-3</v>
      </c>
    </row>
    <row r="2799" spans="1:8" x14ac:dyDescent="0.35">
      <c r="A2799" s="45" t="s">
        <v>249</v>
      </c>
      <c r="B2799" s="45" t="s">
        <v>13</v>
      </c>
      <c r="C2799" s="45" t="s">
        <v>57</v>
      </c>
      <c r="D2799" s="45">
        <v>1</v>
      </c>
      <c r="E2799" s="45">
        <v>7.7083333299999999E-3</v>
      </c>
      <c r="F2799" s="45">
        <v>4.1898145800000003E-3</v>
      </c>
      <c r="G2799" s="45">
        <v>1.8518513800000001E-3</v>
      </c>
      <c r="H2799" s="45">
        <v>1.66666666E-3</v>
      </c>
    </row>
    <row r="2800" spans="1:8" x14ac:dyDescent="0.35">
      <c r="A2800" s="45" t="s">
        <v>249</v>
      </c>
      <c r="B2800" s="45" t="s">
        <v>8</v>
      </c>
      <c r="C2800" s="45" t="s">
        <v>36</v>
      </c>
      <c r="D2800" s="45">
        <v>1847</v>
      </c>
      <c r="E2800" s="45">
        <v>7.6817446799999998E-3</v>
      </c>
      <c r="F2800" s="45">
        <v>9.3799480999999995E-4</v>
      </c>
      <c r="G2800" s="45">
        <v>1.3699515399999999E-3</v>
      </c>
      <c r="H2800" s="45">
        <v>5.3737978599999996E-3</v>
      </c>
    </row>
    <row r="2801" spans="1:8" x14ac:dyDescent="0.35">
      <c r="A2801" s="45" t="s">
        <v>249</v>
      </c>
      <c r="B2801" s="45" t="s">
        <v>10</v>
      </c>
      <c r="C2801" s="45" t="s">
        <v>36</v>
      </c>
      <c r="D2801" s="45">
        <v>621</v>
      </c>
      <c r="E2801" s="45">
        <v>6.4674097000000002E-3</v>
      </c>
      <c r="F2801" s="45">
        <v>7.2845818000000001E-4</v>
      </c>
      <c r="G2801" s="45">
        <v>1.2817958600000001E-3</v>
      </c>
      <c r="H2801" s="45">
        <v>4.4571551800000001E-3</v>
      </c>
    </row>
    <row r="2802" spans="1:8" x14ac:dyDescent="0.35">
      <c r="A2802" s="45" t="s">
        <v>249</v>
      </c>
      <c r="B2802" s="45" t="s">
        <v>11</v>
      </c>
      <c r="C2802" s="45" t="s">
        <v>36</v>
      </c>
      <c r="D2802" s="45">
        <v>410</v>
      </c>
      <c r="E2802" s="45">
        <v>7.5288784899999999E-3</v>
      </c>
      <c r="F2802" s="45">
        <v>8.3011494E-4</v>
      </c>
      <c r="G2802" s="45">
        <v>1.36907158E-3</v>
      </c>
      <c r="H2802" s="45">
        <v>5.3296914799999999E-3</v>
      </c>
    </row>
    <row r="2803" spans="1:8" x14ac:dyDescent="0.35">
      <c r="A2803" s="45" t="s">
        <v>249</v>
      </c>
      <c r="B2803" s="45" t="s">
        <v>12</v>
      </c>
      <c r="C2803" s="45" t="s">
        <v>36</v>
      </c>
      <c r="D2803" s="45">
        <v>302</v>
      </c>
      <c r="E2803" s="45">
        <v>9.8820361999999995E-3</v>
      </c>
      <c r="F2803" s="45">
        <v>1.3368436500000001E-3</v>
      </c>
      <c r="G2803" s="45">
        <v>1.3613714799999999E-3</v>
      </c>
      <c r="H2803" s="45">
        <v>7.1838205899999999E-3</v>
      </c>
    </row>
    <row r="2804" spans="1:8" x14ac:dyDescent="0.35">
      <c r="A2804" s="45" t="s">
        <v>249</v>
      </c>
      <c r="B2804" s="45" t="s">
        <v>13</v>
      </c>
      <c r="C2804" s="45" t="s">
        <v>36</v>
      </c>
      <c r="D2804" s="45">
        <v>514</v>
      </c>
      <c r="E2804" s="45">
        <v>7.9780270299999994E-3</v>
      </c>
      <c r="F2804" s="45">
        <v>1.0428598699999999E-3</v>
      </c>
      <c r="G2804" s="45">
        <v>1.4822018000000001E-3</v>
      </c>
      <c r="H2804" s="45">
        <v>5.4529648900000002E-3</v>
      </c>
    </row>
    <row r="2805" spans="1:8" x14ac:dyDescent="0.35">
      <c r="A2805" s="45" t="s">
        <v>249</v>
      </c>
      <c r="B2805" s="45" t="s">
        <v>8</v>
      </c>
      <c r="C2805" s="45" t="s">
        <v>37</v>
      </c>
      <c r="D2805" s="45">
        <v>1776</v>
      </c>
      <c r="E2805" s="45">
        <v>5.4746280300000004E-3</v>
      </c>
      <c r="F2805" s="45">
        <v>9.4107103999999998E-4</v>
      </c>
      <c r="G2805" s="45">
        <v>7.5080915999999997E-4</v>
      </c>
      <c r="H2805" s="45">
        <v>3.7827473499999998E-3</v>
      </c>
    </row>
    <row r="2806" spans="1:8" x14ac:dyDescent="0.35">
      <c r="A2806" s="45" t="s">
        <v>249</v>
      </c>
      <c r="B2806" s="45" t="s">
        <v>10</v>
      </c>
      <c r="C2806" s="45" t="s">
        <v>37</v>
      </c>
      <c r="D2806" s="45">
        <v>847</v>
      </c>
      <c r="E2806" s="45">
        <v>5.02758896E-3</v>
      </c>
      <c r="F2806" s="45">
        <v>8.4815938999999998E-4</v>
      </c>
      <c r="G2806" s="45">
        <v>6.7450729000000001E-4</v>
      </c>
      <c r="H2806" s="45">
        <v>3.5049218100000001E-3</v>
      </c>
    </row>
    <row r="2807" spans="1:8" x14ac:dyDescent="0.35">
      <c r="A2807" s="45" t="s">
        <v>249</v>
      </c>
      <c r="B2807" s="45" t="s">
        <v>11</v>
      </c>
      <c r="C2807" s="45" t="s">
        <v>37</v>
      </c>
      <c r="D2807" s="45">
        <v>439</v>
      </c>
      <c r="E2807" s="45">
        <v>5.5553443900000004E-3</v>
      </c>
      <c r="F2807" s="45">
        <v>9.9130996999999992E-4</v>
      </c>
      <c r="G2807" s="45">
        <v>6.8822214000000004E-4</v>
      </c>
      <c r="H2807" s="45">
        <v>3.8758118000000001E-3</v>
      </c>
    </row>
    <row r="2808" spans="1:8" x14ac:dyDescent="0.35">
      <c r="A2808" s="45" t="s">
        <v>249</v>
      </c>
      <c r="B2808" s="45" t="s">
        <v>12</v>
      </c>
      <c r="C2808" s="45" t="s">
        <v>37</v>
      </c>
      <c r="D2808" s="45">
        <v>95</v>
      </c>
      <c r="E2808" s="45">
        <v>6.5850387600000001E-3</v>
      </c>
      <c r="F2808" s="45">
        <v>1.2815543200000001E-3</v>
      </c>
      <c r="G2808" s="45">
        <v>8.9205629000000005E-4</v>
      </c>
      <c r="H2808" s="45">
        <v>4.4114276499999999E-3</v>
      </c>
    </row>
    <row r="2809" spans="1:8" x14ac:dyDescent="0.35">
      <c r="A2809" s="45" t="s">
        <v>249</v>
      </c>
      <c r="B2809" s="45" t="s">
        <v>13</v>
      </c>
      <c r="C2809" s="45" t="s">
        <v>37</v>
      </c>
      <c r="D2809" s="45">
        <v>395</v>
      </c>
      <c r="E2809" s="45">
        <v>6.0764472400000004E-3</v>
      </c>
      <c r="F2809" s="45">
        <v>1.00257828E-3</v>
      </c>
      <c r="G2809" s="45">
        <v>9.5001147999999999E-4</v>
      </c>
      <c r="H2809" s="45">
        <v>4.1238570099999998E-3</v>
      </c>
    </row>
    <row r="2810" spans="1:8" x14ac:dyDescent="0.35">
      <c r="A2810" s="45" t="s">
        <v>249</v>
      </c>
      <c r="B2810" s="45" t="s">
        <v>8</v>
      </c>
      <c r="C2810" s="45" t="s">
        <v>38</v>
      </c>
      <c r="D2810" s="45">
        <v>952</v>
      </c>
      <c r="E2810" s="45">
        <v>6.9296118699999996E-3</v>
      </c>
      <c r="F2810" s="45">
        <v>1.10787694E-3</v>
      </c>
      <c r="G2810" s="45">
        <v>9.5887288999999996E-4</v>
      </c>
      <c r="H2810" s="45">
        <v>4.8628615799999999E-3</v>
      </c>
    </row>
    <row r="2811" spans="1:8" x14ac:dyDescent="0.35">
      <c r="A2811" s="45" t="s">
        <v>249</v>
      </c>
      <c r="B2811" s="45" t="s">
        <v>10</v>
      </c>
      <c r="C2811" s="45" t="s">
        <v>38</v>
      </c>
      <c r="D2811" s="45">
        <v>374</v>
      </c>
      <c r="E2811" s="45">
        <v>6.0365602199999998E-3</v>
      </c>
      <c r="F2811" s="45">
        <v>9.6408298999999995E-4</v>
      </c>
      <c r="G2811" s="45">
        <v>8.6777681000000002E-4</v>
      </c>
      <c r="H2811" s="45">
        <v>4.2046999499999998E-3</v>
      </c>
    </row>
    <row r="2812" spans="1:8" x14ac:dyDescent="0.35">
      <c r="A2812" s="45" t="s">
        <v>249</v>
      </c>
      <c r="B2812" s="45" t="s">
        <v>11</v>
      </c>
      <c r="C2812" s="45" t="s">
        <v>38</v>
      </c>
      <c r="D2812" s="45">
        <v>216</v>
      </c>
      <c r="E2812" s="45">
        <v>6.6559496800000003E-3</v>
      </c>
      <c r="F2812" s="45">
        <v>1.02843127E-3</v>
      </c>
      <c r="G2812" s="45">
        <v>9.7929501999999996E-4</v>
      </c>
      <c r="H2812" s="45">
        <v>4.6482229200000003E-3</v>
      </c>
    </row>
    <row r="2813" spans="1:8" x14ac:dyDescent="0.35">
      <c r="A2813" s="45" t="s">
        <v>249</v>
      </c>
      <c r="B2813" s="45" t="s">
        <v>12</v>
      </c>
      <c r="C2813" s="45" t="s">
        <v>38</v>
      </c>
      <c r="D2813" s="45">
        <v>121</v>
      </c>
      <c r="E2813" s="45">
        <v>8.6524331600000004E-3</v>
      </c>
      <c r="F2813" s="45">
        <v>1.4235152400000001E-3</v>
      </c>
      <c r="G2813" s="45">
        <v>1.0673971700000001E-3</v>
      </c>
      <c r="H2813" s="45">
        <v>6.1615203099999998E-3</v>
      </c>
    </row>
    <row r="2814" spans="1:8" x14ac:dyDescent="0.35">
      <c r="A2814" s="45" t="s">
        <v>249</v>
      </c>
      <c r="B2814" s="45" t="s">
        <v>13</v>
      </c>
      <c r="C2814" s="45" t="s">
        <v>38</v>
      </c>
      <c r="D2814" s="45">
        <v>241</v>
      </c>
      <c r="E2814" s="45">
        <v>7.6957985E-3</v>
      </c>
      <c r="F2814" s="45">
        <v>1.2437564899999999E-3</v>
      </c>
      <c r="G2814" s="45">
        <v>1.0274509599999999E-3</v>
      </c>
      <c r="H2814" s="45">
        <v>5.4245905900000002E-3</v>
      </c>
    </row>
    <row r="2815" spans="1:8" x14ac:dyDescent="0.35">
      <c r="A2815" s="45" t="s">
        <v>249</v>
      </c>
      <c r="B2815" s="45" t="s">
        <v>8</v>
      </c>
      <c r="C2815" s="45" t="s">
        <v>39</v>
      </c>
      <c r="D2815" s="45">
        <v>880</v>
      </c>
      <c r="E2815" s="45">
        <v>7.6571441199999998E-3</v>
      </c>
      <c r="F2815" s="45">
        <v>8.4924744999999996E-4</v>
      </c>
      <c r="G2815" s="45">
        <v>1.7010466999999999E-3</v>
      </c>
      <c r="H2815" s="45">
        <v>5.1068494999999998E-3</v>
      </c>
    </row>
    <row r="2816" spans="1:8" x14ac:dyDescent="0.35">
      <c r="A2816" s="45" t="s">
        <v>249</v>
      </c>
      <c r="B2816" s="45" t="s">
        <v>10</v>
      </c>
      <c r="C2816" s="45" t="s">
        <v>39</v>
      </c>
      <c r="D2816" s="45">
        <v>295</v>
      </c>
      <c r="E2816" s="45">
        <v>6.3842197900000003E-3</v>
      </c>
      <c r="F2816" s="45">
        <v>7.1931866000000001E-4</v>
      </c>
      <c r="G2816" s="45">
        <v>1.4590785499999999E-3</v>
      </c>
      <c r="H2816" s="45">
        <v>4.2058221000000002E-3</v>
      </c>
    </row>
    <row r="2817" spans="1:8" x14ac:dyDescent="0.35">
      <c r="A2817" s="45" t="s">
        <v>249</v>
      </c>
      <c r="B2817" s="45" t="s">
        <v>11</v>
      </c>
      <c r="C2817" s="45" t="s">
        <v>39</v>
      </c>
      <c r="D2817" s="45">
        <v>214</v>
      </c>
      <c r="E2817" s="45">
        <v>7.1736000500000003E-3</v>
      </c>
      <c r="F2817" s="45">
        <v>8.1970380999999998E-4</v>
      </c>
      <c r="G2817" s="45">
        <v>1.52464066E-3</v>
      </c>
      <c r="H2817" s="45">
        <v>4.8292551099999997E-3</v>
      </c>
    </row>
    <row r="2818" spans="1:8" x14ac:dyDescent="0.35">
      <c r="A2818" s="45" t="s">
        <v>249</v>
      </c>
      <c r="B2818" s="45" t="s">
        <v>12</v>
      </c>
      <c r="C2818" s="45" t="s">
        <v>39</v>
      </c>
      <c r="D2818" s="45">
        <v>125</v>
      </c>
      <c r="E2818" s="45">
        <v>1.001888863E-2</v>
      </c>
      <c r="F2818" s="45">
        <v>9.973145699999999E-4</v>
      </c>
      <c r="G2818" s="45">
        <v>1.8526849599999999E-3</v>
      </c>
      <c r="H2818" s="45">
        <v>7.16888865E-3</v>
      </c>
    </row>
    <row r="2819" spans="1:8" x14ac:dyDescent="0.35">
      <c r="A2819" s="45" t="s">
        <v>249</v>
      </c>
      <c r="B2819" s="45" t="s">
        <v>13</v>
      </c>
      <c r="C2819" s="45" t="s">
        <v>39</v>
      </c>
      <c r="D2819" s="45">
        <v>246</v>
      </c>
      <c r="E2819" s="45">
        <v>8.4041890100000002E-3</v>
      </c>
      <c r="F2819" s="45">
        <v>9.5551955999999998E-4</v>
      </c>
      <c r="G2819" s="45">
        <v>2.0676187E-3</v>
      </c>
      <c r="H2819" s="45">
        <v>5.3810502699999999E-3</v>
      </c>
    </row>
    <row r="2820" spans="1:8" x14ac:dyDescent="0.35">
      <c r="A2820" s="45" t="s">
        <v>249</v>
      </c>
      <c r="B2820" s="45" t="s">
        <v>8</v>
      </c>
      <c r="C2820" s="45" t="s">
        <v>40</v>
      </c>
      <c r="D2820" s="45">
        <v>1700</v>
      </c>
      <c r="E2820" s="45">
        <v>5.2933344600000001E-3</v>
      </c>
      <c r="F2820" s="45">
        <v>1.0096198500000001E-3</v>
      </c>
      <c r="G2820" s="45">
        <v>5.3811932000000001E-4</v>
      </c>
      <c r="H2820" s="45">
        <v>3.7455948099999999E-3</v>
      </c>
    </row>
    <row r="2821" spans="1:8" x14ac:dyDescent="0.35">
      <c r="A2821" s="45" t="s">
        <v>249</v>
      </c>
      <c r="B2821" s="45" t="s">
        <v>10</v>
      </c>
      <c r="C2821" s="45" t="s">
        <v>40</v>
      </c>
      <c r="D2821" s="45">
        <v>893</v>
      </c>
      <c r="E2821" s="45">
        <v>4.9414813599999996E-3</v>
      </c>
      <c r="F2821" s="45">
        <v>8.9421038999999995E-4</v>
      </c>
      <c r="G2821" s="45">
        <v>4.9782752000000004E-4</v>
      </c>
      <c r="H2821" s="45">
        <v>3.5494429599999999E-3</v>
      </c>
    </row>
    <row r="2822" spans="1:8" x14ac:dyDescent="0.35">
      <c r="A2822" s="45" t="s">
        <v>249</v>
      </c>
      <c r="B2822" s="45" t="s">
        <v>11</v>
      </c>
      <c r="C2822" s="45" t="s">
        <v>40</v>
      </c>
      <c r="D2822" s="45">
        <v>309</v>
      </c>
      <c r="E2822" s="45">
        <v>5.3273325400000002E-3</v>
      </c>
      <c r="F2822" s="45">
        <v>1.1256065399999999E-3</v>
      </c>
      <c r="G2822" s="45">
        <v>5.1600120000000005E-4</v>
      </c>
      <c r="H2822" s="45">
        <v>3.6857243499999999E-3</v>
      </c>
    </row>
    <row r="2823" spans="1:8" x14ac:dyDescent="0.35">
      <c r="A2823" s="45" t="s">
        <v>249</v>
      </c>
      <c r="B2823" s="45" t="s">
        <v>12</v>
      </c>
      <c r="C2823" s="45" t="s">
        <v>40</v>
      </c>
      <c r="D2823" s="45">
        <v>124</v>
      </c>
      <c r="E2823" s="45">
        <v>6.3256046099999996E-3</v>
      </c>
      <c r="F2823" s="45">
        <v>1.4695338100000001E-3</v>
      </c>
      <c r="G2823" s="45">
        <v>5.8766405000000002E-4</v>
      </c>
      <c r="H2823" s="45">
        <v>4.2684062700000004E-3</v>
      </c>
    </row>
    <row r="2824" spans="1:8" x14ac:dyDescent="0.35">
      <c r="A2824" s="45" t="s">
        <v>249</v>
      </c>
      <c r="B2824" s="45" t="s">
        <v>13</v>
      </c>
      <c r="C2824" s="45" t="s">
        <v>40</v>
      </c>
      <c r="D2824" s="45">
        <v>374</v>
      </c>
      <c r="E2824" s="45">
        <v>5.7631149700000002E-3</v>
      </c>
      <c r="F2824" s="45">
        <v>1.0368696599999999E-3</v>
      </c>
      <c r="G2824" s="45">
        <v>6.3617153999999995E-4</v>
      </c>
      <c r="H2824" s="45">
        <v>4.0900732700000003E-3</v>
      </c>
    </row>
    <row r="2825" spans="1:8" x14ac:dyDescent="0.35">
      <c r="A2825" s="45" t="s">
        <v>249</v>
      </c>
      <c r="B2825" s="45" t="s">
        <v>8</v>
      </c>
      <c r="C2825" s="45" t="s">
        <v>41</v>
      </c>
      <c r="D2825" s="45">
        <v>1224</v>
      </c>
      <c r="E2825" s="45">
        <v>7.6536872000000002E-3</v>
      </c>
      <c r="F2825" s="45">
        <v>9.4840246E-4</v>
      </c>
      <c r="G2825" s="45">
        <v>1.4820864300000001E-3</v>
      </c>
      <c r="H2825" s="45">
        <v>5.2231978399999998E-3</v>
      </c>
    </row>
    <row r="2826" spans="1:8" x14ac:dyDescent="0.35">
      <c r="A2826" s="45" t="s">
        <v>249</v>
      </c>
      <c r="B2826" s="45" t="s">
        <v>10</v>
      </c>
      <c r="C2826" s="45" t="s">
        <v>41</v>
      </c>
      <c r="D2826" s="45">
        <v>445</v>
      </c>
      <c r="E2826" s="45">
        <v>6.60187762E-3</v>
      </c>
      <c r="F2826" s="45">
        <v>7.7816767999999996E-4</v>
      </c>
      <c r="G2826" s="45">
        <v>1.3688095899999999E-3</v>
      </c>
      <c r="H2826" s="45">
        <v>4.4548998899999999E-3</v>
      </c>
    </row>
    <row r="2827" spans="1:8" x14ac:dyDescent="0.35">
      <c r="A2827" s="45" t="s">
        <v>249</v>
      </c>
      <c r="B2827" s="45" t="s">
        <v>11</v>
      </c>
      <c r="C2827" s="45" t="s">
        <v>41</v>
      </c>
      <c r="D2827" s="45">
        <v>258</v>
      </c>
      <c r="E2827" s="45">
        <v>7.5296527300000001E-3</v>
      </c>
      <c r="F2827" s="45">
        <v>8.8442949000000005E-4</v>
      </c>
      <c r="G2827" s="45">
        <v>1.3656507800000001E-3</v>
      </c>
      <c r="H2827" s="45">
        <v>5.2795719699999999E-3</v>
      </c>
    </row>
    <row r="2828" spans="1:8" x14ac:dyDescent="0.35">
      <c r="A2828" s="45" t="s">
        <v>249</v>
      </c>
      <c r="B2828" s="45" t="s">
        <v>12</v>
      </c>
      <c r="C2828" s="45" t="s">
        <v>41</v>
      </c>
      <c r="D2828" s="45">
        <v>272</v>
      </c>
      <c r="E2828" s="45">
        <v>9.2973853699999994E-3</v>
      </c>
      <c r="F2828" s="45">
        <v>1.18536366E-3</v>
      </c>
      <c r="G2828" s="45">
        <v>1.6935591499999999E-3</v>
      </c>
      <c r="H2828" s="45">
        <v>6.4184621100000002E-3</v>
      </c>
    </row>
    <row r="2829" spans="1:8" x14ac:dyDescent="0.35">
      <c r="A2829" s="45" t="s">
        <v>249</v>
      </c>
      <c r="B2829" s="45" t="s">
        <v>13</v>
      </c>
      <c r="C2829" s="45" t="s">
        <v>41</v>
      </c>
      <c r="D2829" s="45">
        <v>249</v>
      </c>
      <c r="E2829" s="45">
        <v>7.8664191400000007E-3</v>
      </c>
      <c r="F2829" s="45">
        <v>1.06007337E-3</v>
      </c>
      <c r="G2829" s="45">
        <v>1.57416679E-3</v>
      </c>
      <c r="H2829" s="45">
        <v>5.2321784800000003E-3</v>
      </c>
    </row>
    <row r="2830" spans="1:8" x14ac:dyDescent="0.35">
      <c r="A2830" s="45" t="s">
        <v>249</v>
      </c>
      <c r="B2830" s="45" t="s">
        <v>8</v>
      </c>
      <c r="C2830" s="45" t="s">
        <v>42</v>
      </c>
      <c r="D2830" s="45">
        <v>1057</v>
      </c>
      <c r="E2830" s="45">
        <v>8.9561212099999992E-3</v>
      </c>
      <c r="F2830" s="45">
        <v>1.2088937300000001E-3</v>
      </c>
      <c r="G2830" s="45">
        <v>1.7289934199999999E-3</v>
      </c>
      <c r="H2830" s="45">
        <v>6.0182335799999999E-3</v>
      </c>
    </row>
    <row r="2831" spans="1:8" x14ac:dyDescent="0.35">
      <c r="A2831" s="45" t="s">
        <v>249</v>
      </c>
      <c r="B2831" s="45" t="s">
        <v>10</v>
      </c>
      <c r="C2831" s="45" t="s">
        <v>42</v>
      </c>
      <c r="D2831" s="45">
        <v>304</v>
      </c>
      <c r="E2831" s="45">
        <v>7.2221077699999997E-3</v>
      </c>
      <c r="F2831" s="45">
        <v>1.1334594900000001E-3</v>
      </c>
      <c r="G2831" s="45">
        <v>1.5553040300000001E-3</v>
      </c>
      <c r="H2831" s="45">
        <v>4.53334375E-3</v>
      </c>
    </row>
    <row r="2832" spans="1:8" x14ac:dyDescent="0.35">
      <c r="A2832" s="45" t="s">
        <v>249</v>
      </c>
      <c r="B2832" s="45" t="s">
        <v>11</v>
      </c>
      <c r="C2832" s="45" t="s">
        <v>42</v>
      </c>
      <c r="D2832" s="45">
        <v>226</v>
      </c>
      <c r="E2832" s="45">
        <v>8.1108138500000006E-3</v>
      </c>
      <c r="F2832" s="45">
        <v>1.10353138E-3</v>
      </c>
      <c r="G2832" s="45">
        <v>1.79710522E-3</v>
      </c>
      <c r="H2832" s="45">
        <v>5.21017676E-3</v>
      </c>
    </row>
    <row r="2833" spans="1:8" x14ac:dyDescent="0.35">
      <c r="A2833" s="45" t="s">
        <v>249</v>
      </c>
      <c r="B2833" s="45" t="s">
        <v>12</v>
      </c>
      <c r="C2833" s="45" t="s">
        <v>42</v>
      </c>
      <c r="D2833" s="45">
        <v>286</v>
      </c>
      <c r="E2833" s="45">
        <v>1.1125922450000001E-2</v>
      </c>
      <c r="F2833" s="45">
        <v>1.34627501E-3</v>
      </c>
      <c r="G2833" s="45">
        <v>1.7723709199999999E-3</v>
      </c>
      <c r="H2833" s="45">
        <v>8.0072760400000005E-3</v>
      </c>
    </row>
    <row r="2834" spans="1:8" x14ac:dyDescent="0.35">
      <c r="A2834" s="45" t="s">
        <v>249</v>
      </c>
      <c r="B2834" s="45" t="s">
        <v>13</v>
      </c>
      <c r="C2834" s="45" t="s">
        <v>42</v>
      </c>
      <c r="D2834" s="45">
        <v>241</v>
      </c>
      <c r="E2834" s="45">
        <v>9.3611684900000002E-3</v>
      </c>
      <c r="F2834" s="45">
        <v>1.23981842E-3</v>
      </c>
      <c r="G2834" s="45">
        <v>1.8327375799999999E-3</v>
      </c>
      <c r="H2834" s="45">
        <v>6.2886120299999997E-3</v>
      </c>
    </row>
    <row r="2835" spans="1:8" x14ac:dyDescent="0.35">
      <c r="A2835" s="45" t="s">
        <v>249</v>
      </c>
      <c r="B2835" s="45" t="s">
        <v>8</v>
      </c>
      <c r="C2835" s="45" t="s">
        <v>43</v>
      </c>
      <c r="D2835" s="45">
        <v>859</v>
      </c>
      <c r="E2835" s="45">
        <v>7.1370804600000004E-3</v>
      </c>
      <c r="F2835" s="45">
        <v>1.00631093E-3</v>
      </c>
      <c r="G2835" s="45">
        <v>1.3172210100000001E-3</v>
      </c>
      <c r="H2835" s="45">
        <v>4.8135480299999998E-3</v>
      </c>
    </row>
    <row r="2836" spans="1:8" x14ac:dyDescent="0.35">
      <c r="A2836" s="45" t="s">
        <v>249</v>
      </c>
      <c r="B2836" s="45" t="s">
        <v>10</v>
      </c>
      <c r="C2836" s="45" t="s">
        <v>43</v>
      </c>
      <c r="D2836" s="45">
        <v>336</v>
      </c>
      <c r="E2836" s="45">
        <v>6.24572839E-3</v>
      </c>
      <c r="F2836" s="45">
        <v>9.0784119000000005E-4</v>
      </c>
      <c r="G2836" s="45">
        <v>1.1759394700000001E-3</v>
      </c>
      <c r="H2836" s="45">
        <v>4.16194724E-3</v>
      </c>
    </row>
    <row r="2837" spans="1:8" x14ac:dyDescent="0.35">
      <c r="A2837" s="45" t="s">
        <v>249</v>
      </c>
      <c r="B2837" s="45" t="s">
        <v>11</v>
      </c>
      <c r="C2837" s="45" t="s">
        <v>43</v>
      </c>
      <c r="D2837" s="45">
        <v>167</v>
      </c>
      <c r="E2837" s="45">
        <v>7.0214429999999996E-3</v>
      </c>
      <c r="F2837" s="45">
        <v>1.01713216E-3</v>
      </c>
      <c r="G2837" s="45">
        <v>1.21659434E-3</v>
      </c>
      <c r="H2837" s="45">
        <v>4.7877160199999999E-3</v>
      </c>
    </row>
    <row r="2838" spans="1:8" x14ac:dyDescent="0.35">
      <c r="A2838" s="45" t="s">
        <v>249</v>
      </c>
      <c r="B2838" s="45" t="s">
        <v>12</v>
      </c>
      <c r="C2838" s="45" t="s">
        <v>43</v>
      </c>
      <c r="D2838" s="45">
        <v>144</v>
      </c>
      <c r="E2838" s="45">
        <v>8.4076804200000008E-3</v>
      </c>
      <c r="F2838" s="45">
        <v>1.13634879E-3</v>
      </c>
      <c r="G2838" s="45">
        <v>1.6079119200000001E-3</v>
      </c>
      <c r="H2838" s="45">
        <v>5.6634192600000001E-3</v>
      </c>
    </row>
    <row r="2839" spans="1:8" x14ac:dyDescent="0.35">
      <c r="A2839" s="45" t="s">
        <v>249</v>
      </c>
      <c r="B2839" s="45" t="s">
        <v>13</v>
      </c>
      <c r="C2839" s="45" t="s">
        <v>43</v>
      </c>
      <c r="D2839" s="45">
        <v>212</v>
      </c>
      <c r="E2839" s="45">
        <v>7.7778321299999996E-3</v>
      </c>
      <c r="F2839" s="45">
        <v>1.06552431E-3</v>
      </c>
      <c r="G2839" s="45">
        <v>1.42295573E-3</v>
      </c>
      <c r="H2839" s="45">
        <v>5.2893516099999996E-3</v>
      </c>
    </row>
    <row r="2840" spans="1:8" x14ac:dyDescent="0.35">
      <c r="A2840" s="45" t="s">
        <v>249</v>
      </c>
      <c r="B2840" s="45" t="s">
        <v>8</v>
      </c>
      <c r="C2840" s="45" t="s">
        <v>44</v>
      </c>
      <c r="D2840" s="45">
        <v>415</v>
      </c>
      <c r="E2840" s="45">
        <v>8.3767288999999998E-3</v>
      </c>
      <c r="F2840" s="45">
        <v>8.4178355999999996E-4</v>
      </c>
      <c r="G2840" s="45">
        <v>1.58266375E-3</v>
      </c>
      <c r="H2840" s="45">
        <v>5.9522810999999998E-3</v>
      </c>
    </row>
    <row r="2841" spans="1:8" x14ac:dyDescent="0.35">
      <c r="A2841" s="45" t="s">
        <v>249</v>
      </c>
      <c r="B2841" s="45" t="s">
        <v>10</v>
      </c>
      <c r="C2841" s="45" t="s">
        <v>44</v>
      </c>
      <c r="D2841" s="45">
        <v>133</v>
      </c>
      <c r="E2841" s="45">
        <v>7.08037431E-3</v>
      </c>
      <c r="F2841" s="45">
        <v>7.5248861999999996E-4</v>
      </c>
      <c r="G2841" s="45">
        <v>1.24094936E-3</v>
      </c>
      <c r="H2841" s="45">
        <v>5.08693584E-3</v>
      </c>
    </row>
    <row r="2842" spans="1:8" x14ac:dyDescent="0.35">
      <c r="A2842" s="45" t="s">
        <v>249</v>
      </c>
      <c r="B2842" s="45" t="s">
        <v>11</v>
      </c>
      <c r="C2842" s="45" t="s">
        <v>44</v>
      </c>
      <c r="D2842" s="45">
        <v>98</v>
      </c>
      <c r="E2842" s="45">
        <v>8.3581346800000005E-3</v>
      </c>
      <c r="F2842" s="45">
        <v>8.4963127E-4</v>
      </c>
      <c r="G2842" s="45">
        <v>1.5493903300000001E-3</v>
      </c>
      <c r="H2842" s="45">
        <v>5.9591125500000003E-3</v>
      </c>
    </row>
    <row r="2843" spans="1:8" x14ac:dyDescent="0.35">
      <c r="A2843" s="45" t="s">
        <v>249</v>
      </c>
      <c r="B2843" s="45" t="s">
        <v>12</v>
      </c>
      <c r="C2843" s="45" t="s">
        <v>44</v>
      </c>
      <c r="D2843" s="45">
        <v>56</v>
      </c>
      <c r="E2843" s="45">
        <v>1.0490657820000001E-2</v>
      </c>
      <c r="F2843" s="45">
        <v>9.8854971999999997E-4</v>
      </c>
      <c r="G2843" s="45">
        <v>1.6836142E-3</v>
      </c>
      <c r="H2843" s="45">
        <v>7.81849347E-3</v>
      </c>
    </row>
    <row r="2844" spans="1:8" x14ac:dyDescent="0.35">
      <c r="A2844" s="45" t="s">
        <v>249</v>
      </c>
      <c r="B2844" s="45" t="s">
        <v>13</v>
      </c>
      <c r="C2844" s="45" t="s">
        <v>44</v>
      </c>
      <c r="D2844" s="45">
        <v>128</v>
      </c>
      <c r="E2844" s="45">
        <v>8.8131146300000004E-3</v>
      </c>
      <c r="F2844" s="45">
        <v>8.6434800000000003E-4</v>
      </c>
      <c r="G2844" s="45">
        <v>1.9190355000000001E-3</v>
      </c>
      <c r="H2844" s="45">
        <v>6.0297306800000004E-3</v>
      </c>
    </row>
    <row r="2845" spans="1:8" x14ac:dyDescent="0.35">
      <c r="A2845" s="45" t="s">
        <v>249</v>
      </c>
      <c r="B2845" s="45" t="s">
        <v>8</v>
      </c>
      <c r="C2845" s="45" t="s">
        <v>45</v>
      </c>
      <c r="D2845" s="45">
        <v>1382</v>
      </c>
      <c r="E2845" s="45">
        <v>6.9487237699999999E-3</v>
      </c>
      <c r="F2845" s="45">
        <v>1.0756349100000001E-3</v>
      </c>
      <c r="G2845" s="45">
        <v>1.28148928E-3</v>
      </c>
      <c r="H2845" s="45">
        <v>4.5915990899999997E-3</v>
      </c>
    </row>
    <row r="2846" spans="1:8" x14ac:dyDescent="0.35">
      <c r="A2846" s="45" t="s">
        <v>249</v>
      </c>
      <c r="B2846" s="45" t="s">
        <v>10</v>
      </c>
      <c r="C2846" s="45" t="s">
        <v>45</v>
      </c>
      <c r="D2846" s="45">
        <v>613</v>
      </c>
      <c r="E2846" s="45">
        <v>6.0123253000000003E-3</v>
      </c>
      <c r="F2846" s="45">
        <v>9.2583127999999997E-4</v>
      </c>
      <c r="G2846" s="45">
        <v>1.12708421E-3</v>
      </c>
      <c r="H2846" s="45">
        <v>3.9594093100000002E-3</v>
      </c>
    </row>
    <row r="2847" spans="1:8" x14ac:dyDescent="0.35">
      <c r="A2847" s="45" t="s">
        <v>249</v>
      </c>
      <c r="B2847" s="45" t="s">
        <v>11</v>
      </c>
      <c r="C2847" s="45" t="s">
        <v>45</v>
      </c>
      <c r="D2847" s="45">
        <v>291</v>
      </c>
      <c r="E2847" s="45">
        <v>6.6992408700000004E-3</v>
      </c>
      <c r="F2847" s="45">
        <v>9.9071665E-4</v>
      </c>
      <c r="G2847" s="45">
        <v>1.2066069200000001E-3</v>
      </c>
      <c r="H2847" s="45">
        <v>4.5019168300000001E-3</v>
      </c>
    </row>
    <row r="2848" spans="1:8" x14ac:dyDescent="0.35">
      <c r="A2848" s="45" t="s">
        <v>249</v>
      </c>
      <c r="B2848" s="45" t="s">
        <v>12</v>
      </c>
      <c r="C2848" s="45" t="s">
        <v>45</v>
      </c>
      <c r="D2848" s="45">
        <v>180</v>
      </c>
      <c r="E2848" s="45">
        <v>9.5754884700000008E-3</v>
      </c>
      <c r="F2848" s="45">
        <v>1.4277260799999999E-3</v>
      </c>
      <c r="G2848" s="45">
        <v>1.6035234299999999E-3</v>
      </c>
      <c r="H2848" s="45">
        <v>6.5442384599999999E-3</v>
      </c>
    </row>
    <row r="2849" spans="1:8" x14ac:dyDescent="0.35">
      <c r="A2849" s="45" t="s">
        <v>249</v>
      </c>
      <c r="B2849" s="45" t="s">
        <v>13</v>
      </c>
      <c r="C2849" s="45" t="s">
        <v>45</v>
      </c>
      <c r="D2849" s="45">
        <v>298</v>
      </c>
      <c r="E2849" s="45">
        <v>7.5319255499999996E-3</v>
      </c>
      <c r="F2849" s="45">
        <v>1.25403905E-3</v>
      </c>
      <c r="G2849" s="45">
        <v>1.47771384E-3</v>
      </c>
      <c r="H2849" s="45">
        <v>4.8001722100000001E-3</v>
      </c>
    </row>
    <row r="2850" spans="1:8" x14ac:dyDescent="0.35">
      <c r="A2850" s="45" t="s">
        <v>249</v>
      </c>
      <c r="B2850" s="45" t="s">
        <v>8</v>
      </c>
      <c r="C2850" s="45" t="s">
        <v>46</v>
      </c>
      <c r="D2850" s="45">
        <v>702</v>
      </c>
      <c r="E2850" s="45">
        <v>7.7204677299999996E-3</v>
      </c>
      <c r="F2850" s="45">
        <v>9.4214916999999995E-4</v>
      </c>
      <c r="G2850" s="45">
        <v>1.4224567700000001E-3</v>
      </c>
      <c r="H2850" s="45">
        <v>5.3558613200000004E-3</v>
      </c>
    </row>
    <row r="2851" spans="1:8" x14ac:dyDescent="0.35">
      <c r="A2851" s="45" t="s">
        <v>249</v>
      </c>
      <c r="B2851" s="45" t="s">
        <v>10</v>
      </c>
      <c r="C2851" s="45" t="s">
        <v>46</v>
      </c>
      <c r="D2851" s="45">
        <v>259</v>
      </c>
      <c r="E2851" s="45">
        <v>6.85247722E-3</v>
      </c>
      <c r="F2851" s="45">
        <v>7.3046236000000005E-4</v>
      </c>
      <c r="G2851" s="45">
        <v>1.30134575E-3</v>
      </c>
      <c r="H2851" s="45">
        <v>4.8206686500000002E-3</v>
      </c>
    </row>
    <row r="2852" spans="1:8" x14ac:dyDescent="0.35">
      <c r="A2852" s="45" t="s">
        <v>249</v>
      </c>
      <c r="B2852" s="45" t="s">
        <v>11</v>
      </c>
      <c r="C2852" s="45" t="s">
        <v>46</v>
      </c>
      <c r="D2852" s="45">
        <v>173</v>
      </c>
      <c r="E2852" s="45">
        <v>7.5768034799999998E-3</v>
      </c>
      <c r="F2852" s="45">
        <v>1.05852576E-3</v>
      </c>
      <c r="G2852" s="45">
        <v>1.1487767900000001E-3</v>
      </c>
      <c r="H2852" s="45">
        <v>5.3695004000000003E-3</v>
      </c>
    </row>
    <row r="2853" spans="1:8" x14ac:dyDescent="0.35">
      <c r="A2853" s="45" t="s">
        <v>249</v>
      </c>
      <c r="B2853" s="45" t="s">
        <v>12</v>
      </c>
      <c r="C2853" s="45" t="s">
        <v>46</v>
      </c>
      <c r="D2853" s="45">
        <v>131</v>
      </c>
      <c r="E2853" s="45">
        <v>8.9686702499999996E-3</v>
      </c>
      <c r="F2853" s="45">
        <v>1.1416805499999999E-3</v>
      </c>
      <c r="G2853" s="45">
        <v>1.67947743E-3</v>
      </c>
      <c r="H2853" s="45">
        <v>6.1475117999999999E-3</v>
      </c>
    </row>
    <row r="2854" spans="1:8" x14ac:dyDescent="0.35">
      <c r="A2854" s="45" t="s">
        <v>249</v>
      </c>
      <c r="B2854" s="45" t="s">
        <v>13</v>
      </c>
      <c r="C2854" s="45" t="s">
        <v>46</v>
      </c>
      <c r="D2854" s="45">
        <v>139</v>
      </c>
      <c r="E2854" s="45">
        <v>8.3402442100000002E-3</v>
      </c>
      <c r="F2854" s="45">
        <v>1.0036968200000001E-3</v>
      </c>
      <c r="G2854" s="45">
        <v>1.7465192299999999E-3</v>
      </c>
      <c r="H2854" s="45">
        <v>5.5900277199999997E-3</v>
      </c>
    </row>
    <row r="2855" spans="1:8" x14ac:dyDescent="0.35">
      <c r="A2855" s="45" t="s">
        <v>249</v>
      </c>
      <c r="B2855" s="45" t="s">
        <v>8</v>
      </c>
      <c r="C2855" s="45" t="s">
        <v>47</v>
      </c>
      <c r="D2855" s="45">
        <v>457</v>
      </c>
      <c r="E2855" s="45">
        <v>7.8788290600000001E-3</v>
      </c>
      <c r="F2855" s="45">
        <v>4.3923207E-4</v>
      </c>
      <c r="G2855" s="45">
        <v>1.7388460899999999E-3</v>
      </c>
      <c r="H2855" s="45">
        <v>5.6896575500000003E-3</v>
      </c>
    </row>
    <row r="2856" spans="1:8" x14ac:dyDescent="0.35">
      <c r="A2856" s="45" t="s">
        <v>249</v>
      </c>
      <c r="B2856" s="45" t="s">
        <v>10</v>
      </c>
      <c r="C2856" s="45" t="s">
        <v>47</v>
      </c>
      <c r="D2856" s="45">
        <v>177</v>
      </c>
      <c r="E2856" s="45">
        <v>6.9937484300000002E-3</v>
      </c>
      <c r="F2856" s="45">
        <v>2.4789418000000001E-4</v>
      </c>
      <c r="G2856" s="45">
        <v>1.6843871999999999E-3</v>
      </c>
      <c r="H2856" s="45">
        <v>5.0498271300000001E-3</v>
      </c>
    </row>
    <row r="2857" spans="1:8" x14ac:dyDescent="0.35">
      <c r="A2857" s="45" t="s">
        <v>249</v>
      </c>
      <c r="B2857" s="45" t="s">
        <v>11</v>
      </c>
      <c r="C2857" s="45" t="s">
        <v>47</v>
      </c>
      <c r="D2857" s="45">
        <v>120</v>
      </c>
      <c r="E2857" s="45">
        <v>7.6249032700000004E-3</v>
      </c>
      <c r="F2857" s="45">
        <v>5.3983388000000004E-4</v>
      </c>
      <c r="G2857" s="45">
        <v>1.65258463E-3</v>
      </c>
      <c r="H2857" s="45">
        <v>5.42235701E-3</v>
      </c>
    </row>
    <row r="2858" spans="1:8" x14ac:dyDescent="0.35">
      <c r="A2858" s="45" t="s">
        <v>249</v>
      </c>
      <c r="B2858" s="45" t="s">
        <v>12</v>
      </c>
      <c r="C2858" s="45" t="s">
        <v>47</v>
      </c>
      <c r="D2858" s="45">
        <v>27</v>
      </c>
      <c r="E2858" s="45">
        <v>1.2395404469999999E-2</v>
      </c>
      <c r="F2858" s="45">
        <v>1.5453529700000001E-3</v>
      </c>
      <c r="G2858" s="45">
        <v>2.44212931E-3</v>
      </c>
      <c r="H2858" s="45">
        <v>8.3946327599999995E-3</v>
      </c>
    </row>
    <row r="2859" spans="1:8" x14ac:dyDescent="0.35">
      <c r="A2859" s="45" t="s">
        <v>249</v>
      </c>
      <c r="B2859" s="45" t="s">
        <v>13</v>
      </c>
      <c r="C2859" s="45" t="s">
        <v>47</v>
      </c>
      <c r="D2859" s="45">
        <v>133</v>
      </c>
      <c r="E2859" s="45">
        <v>8.3689255400000006E-3</v>
      </c>
      <c r="F2859" s="45">
        <v>3.7855031000000002E-4</v>
      </c>
      <c r="G2859" s="45">
        <v>1.74637958E-3</v>
      </c>
      <c r="H2859" s="45">
        <v>6.2332042899999997E-3</v>
      </c>
    </row>
    <row r="2860" spans="1:8" x14ac:dyDescent="0.35">
      <c r="A2860" s="45" t="s">
        <v>249</v>
      </c>
      <c r="B2860" s="45" t="s">
        <v>8</v>
      </c>
      <c r="C2860" s="45" t="s">
        <v>48</v>
      </c>
      <c r="D2860" s="45">
        <v>1965</v>
      </c>
      <c r="E2860" s="45">
        <v>6.3762602399999998E-3</v>
      </c>
      <c r="F2860" s="45">
        <v>1.04560691E-3</v>
      </c>
      <c r="G2860" s="45">
        <v>8.2980491000000001E-4</v>
      </c>
      <c r="H2860" s="45">
        <v>4.5008479300000003E-3</v>
      </c>
    </row>
    <row r="2861" spans="1:8" x14ac:dyDescent="0.35">
      <c r="A2861" s="45" t="s">
        <v>249</v>
      </c>
      <c r="B2861" s="45" t="s">
        <v>10</v>
      </c>
      <c r="C2861" s="45" t="s">
        <v>48</v>
      </c>
      <c r="D2861" s="45">
        <v>697</v>
      </c>
      <c r="E2861" s="45">
        <v>5.51556913E-3</v>
      </c>
      <c r="F2861" s="45">
        <v>8.8431215999999996E-4</v>
      </c>
      <c r="G2861" s="45">
        <v>7.4303206999999996E-4</v>
      </c>
      <c r="H2861" s="45">
        <v>3.8882244200000001E-3</v>
      </c>
    </row>
    <row r="2862" spans="1:8" x14ac:dyDescent="0.35">
      <c r="A2862" s="45" t="s">
        <v>249</v>
      </c>
      <c r="B2862" s="45" t="s">
        <v>11</v>
      </c>
      <c r="C2862" s="45" t="s">
        <v>48</v>
      </c>
      <c r="D2862" s="45">
        <v>403</v>
      </c>
      <c r="E2862" s="45">
        <v>6.2904946399999998E-3</v>
      </c>
      <c r="F2862" s="45">
        <v>1.0944533999999999E-3</v>
      </c>
      <c r="G2862" s="45">
        <v>7.7698483999999999E-4</v>
      </c>
      <c r="H2862" s="45">
        <v>4.4190559099999997E-3</v>
      </c>
    </row>
    <row r="2863" spans="1:8" x14ac:dyDescent="0.35">
      <c r="A2863" s="45" t="s">
        <v>249</v>
      </c>
      <c r="B2863" s="45" t="s">
        <v>12</v>
      </c>
      <c r="C2863" s="45" t="s">
        <v>48</v>
      </c>
      <c r="D2863" s="45">
        <v>198</v>
      </c>
      <c r="E2863" s="45">
        <v>9.4459640300000002E-3</v>
      </c>
      <c r="F2863" s="45">
        <v>1.7677934299999999E-3</v>
      </c>
      <c r="G2863" s="45">
        <v>1.02056418E-3</v>
      </c>
      <c r="H2863" s="45">
        <v>6.6576059200000003E-3</v>
      </c>
    </row>
    <row r="2864" spans="1:8" x14ac:dyDescent="0.35">
      <c r="A2864" s="45" t="s">
        <v>249</v>
      </c>
      <c r="B2864" s="45" t="s">
        <v>13</v>
      </c>
      <c r="C2864" s="45" t="s">
        <v>48</v>
      </c>
      <c r="D2864" s="45">
        <v>667</v>
      </c>
      <c r="E2864" s="45">
        <v>6.4162360900000001E-3</v>
      </c>
      <c r="F2864" s="45">
        <v>9.7026116000000005E-4</v>
      </c>
      <c r="G2864" s="45">
        <v>8.9576716000000002E-4</v>
      </c>
      <c r="H2864" s="45">
        <v>4.5502072900000003E-3</v>
      </c>
    </row>
    <row r="2865" spans="1:8" x14ac:dyDescent="0.35">
      <c r="A2865" s="45" t="s">
        <v>249</v>
      </c>
      <c r="B2865" s="45" t="s">
        <v>8</v>
      </c>
      <c r="C2865" s="45" t="s">
        <v>49</v>
      </c>
      <c r="D2865" s="45">
        <v>1150</v>
      </c>
      <c r="E2865" s="45">
        <v>7.9930351899999991E-3</v>
      </c>
      <c r="F2865" s="45">
        <v>1.2361108699999999E-3</v>
      </c>
      <c r="G2865" s="45">
        <v>1.2032606299999999E-3</v>
      </c>
      <c r="H2865" s="45">
        <v>5.5468294700000004E-3</v>
      </c>
    </row>
    <row r="2866" spans="1:8" x14ac:dyDescent="0.35">
      <c r="A2866" s="45" t="s">
        <v>249</v>
      </c>
      <c r="B2866" s="45" t="s">
        <v>10</v>
      </c>
      <c r="C2866" s="45" t="s">
        <v>49</v>
      </c>
      <c r="D2866" s="45">
        <v>465</v>
      </c>
      <c r="E2866" s="45">
        <v>7.0383808800000003E-3</v>
      </c>
      <c r="F2866" s="45">
        <v>1.0735262299999999E-3</v>
      </c>
      <c r="G2866" s="45">
        <v>1.09625126E-3</v>
      </c>
      <c r="H2866" s="45">
        <v>4.8616584600000004E-3</v>
      </c>
    </row>
    <row r="2867" spans="1:8" x14ac:dyDescent="0.35">
      <c r="A2867" s="45" t="s">
        <v>249</v>
      </c>
      <c r="B2867" s="45" t="s">
        <v>11</v>
      </c>
      <c r="C2867" s="45" t="s">
        <v>49</v>
      </c>
      <c r="D2867" s="45">
        <v>316</v>
      </c>
      <c r="E2867" s="45">
        <v>8.3928150399999995E-3</v>
      </c>
      <c r="F2867" s="45">
        <v>1.2415023499999999E-3</v>
      </c>
      <c r="G2867" s="45">
        <v>1.16150938E-3</v>
      </c>
      <c r="H2867" s="45">
        <v>5.9835762999999997E-3</v>
      </c>
    </row>
    <row r="2868" spans="1:8" x14ac:dyDescent="0.35">
      <c r="A2868" s="45" t="s">
        <v>249</v>
      </c>
      <c r="B2868" s="45" t="s">
        <v>12</v>
      </c>
      <c r="C2868" s="45" t="s">
        <v>49</v>
      </c>
      <c r="D2868" s="45">
        <v>73</v>
      </c>
      <c r="E2868" s="45">
        <v>1.0064053539999999E-2</v>
      </c>
      <c r="F2868" s="45">
        <v>1.77669941E-3</v>
      </c>
      <c r="G2868" s="45">
        <v>1.4607113399999999E-3</v>
      </c>
      <c r="H2868" s="45">
        <v>6.8188734199999997E-3</v>
      </c>
    </row>
    <row r="2869" spans="1:8" x14ac:dyDescent="0.35">
      <c r="A2869" s="45" t="s">
        <v>249</v>
      </c>
      <c r="B2869" s="45" t="s">
        <v>13</v>
      </c>
      <c r="C2869" s="45" t="s">
        <v>49</v>
      </c>
      <c r="D2869" s="45">
        <v>296</v>
      </c>
      <c r="E2869" s="45">
        <v>8.5551955900000001E-3</v>
      </c>
      <c r="F2869" s="45">
        <v>1.35244594E-3</v>
      </c>
      <c r="G2869" s="45">
        <v>1.3524459599999999E-3</v>
      </c>
      <c r="H2869" s="45">
        <v>5.8432257899999999E-3</v>
      </c>
    </row>
    <row r="2870" spans="1:8" x14ac:dyDescent="0.35">
      <c r="A2870" s="45" t="s">
        <v>249</v>
      </c>
      <c r="B2870" s="45" t="s">
        <v>8</v>
      </c>
      <c r="C2870" s="45" t="s">
        <v>50</v>
      </c>
      <c r="D2870" s="45">
        <v>798</v>
      </c>
      <c r="E2870" s="45">
        <v>7.9351008200000007E-3</v>
      </c>
      <c r="F2870" s="45">
        <v>7.5369243000000005E-4</v>
      </c>
      <c r="G2870" s="45">
        <v>2.11850493E-3</v>
      </c>
      <c r="H2870" s="45">
        <v>5.0629029699999998E-3</v>
      </c>
    </row>
    <row r="2871" spans="1:8" x14ac:dyDescent="0.35">
      <c r="A2871" s="45" t="s">
        <v>249</v>
      </c>
      <c r="B2871" s="45" t="s">
        <v>10</v>
      </c>
      <c r="C2871" s="45" t="s">
        <v>50</v>
      </c>
      <c r="D2871" s="45">
        <v>300</v>
      </c>
      <c r="E2871" s="45">
        <v>7.1633099500000002E-3</v>
      </c>
      <c r="F2871" s="45">
        <v>6.6053214999999997E-4</v>
      </c>
      <c r="G2871" s="45">
        <v>1.8769673399999999E-3</v>
      </c>
      <c r="H2871" s="45">
        <v>4.6258099400000004E-3</v>
      </c>
    </row>
    <row r="2872" spans="1:8" x14ac:dyDescent="0.35">
      <c r="A2872" s="45" t="s">
        <v>249</v>
      </c>
      <c r="B2872" s="45" t="s">
        <v>11</v>
      </c>
      <c r="C2872" s="45" t="s">
        <v>50</v>
      </c>
      <c r="D2872" s="45">
        <v>184</v>
      </c>
      <c r="E2872" s="45">
        <v>7.4425697100000002E-3</v>
      </c>
      <c r="F2872" s="45">
        <v>6.9230549000000004E-4</v>
      </c>
      <c r="G2872" s="45">
        <v>2.0111209300000001E-3</v>
      </c>
      <c r="H2872" s="45">
        <v>4.7391427700000004E-3</v>
      </c>
    </row>
    <row r="2873" spans="1:8" x14ac:dyDescent="0.35">
      <c r="A2873" s="45" t="s">
        <v>249</v>
      </c>
      <c r="B2873" s="45" t="s">
        <v>12</v>
      </c>
      <c r="C2873" s="45" t="s">
        <v>50</v>
      </c>
      <c r="D2873" s="45">
        <v>118</v>
      </c>
      <c r="E2873" s="45">
        <v>1.030671274E-2</v>
      </c>
      <c r="F2873" s="45">
        <v>9.2249268000000001E-4</v>
      </c>
      <c r="G2873" s="45">
        <v>2.6009295999999999E-3</v>
      </c>
      <c r="H2873" s="45">
        <v>6.7832899400000002E-3</v>
      </c>
    </row>
    <row r="2874" spans="1:8" x14ac:dyDescent="0.35">
      <c r="A2874" s="45" t="s">
        <v>249</v>
      </c>
      <c r="B2874" s="45" t="s">
        <v>13</v>
      </c>
      <c r="C2874" s="45" t="s">
        <v>50</v>
      </c>
      <c r="D2874" s="45">
        <v>196</v>
      </c>
      <c r="E2874" s="45">
        <v>8.1509823599999996E-3</v>
      </c>
      <c r="F2874" s="45">
        <v>8.5228859999999997E-4</v>
      </c>
      <c r="G2874" s="45">
        <v>2.2985754500000001E-3</v>
      </c>
      <c r="H2874" s="45">
        <v>5.0001178700000001E-3</v>
      </c>
    </row>
    <row r="2875" spans="1:8" x14ac:dyDescent="0.35">
      <c r="A2875" s="45" t="s">
        <v>249</v>
      </c>
      <c r="B2875" s="45" t="s">
        <v>8</v>
      </c>
      <c r="C2875" s="45" t="s">
        <v>51</v>
      </c>
      <c r="D2875" s="45">
        <v>1115</v>
      </c>
      <c r="E2875" s="45">
        <v>7.2595392900000003E-3</v>
      </c>
      <c r="F2875" s="45">
        <v>1.01156345E-3</v>
      </c>
      <c r="G2875" s="45">
        <v>7.7936572000000001E-4</v>
      </c>
      <c r="H2875" s="45">
        <v>5.4686096200000003E-3</v>
      </c>
    </row>
    <row r="2876" spans="1:8" x14ac:dyDescent="0.35">
      <c r="A2876" s="45" t="s">
        <v>249</v>
      </c>
      <c r="B2876" s="45" t="s">
        <v>10</v>
      </c>
      <c r="C2876" s="45" t="s">
        <v>51</v>
      </c>
      <c r="D2876" s="45">
        <v>466</v>
      </c>
      <c r="E2876" s="45">
        <v>6.43232869E-3</v>
      </c>
      <c r="F2876" s="45">
        <v>8.5193605999999995E-4</v>
      </c>
      <c r="G2876" s="45">
        <v>7.1304715999999998E-4</v>
      </c>
      <c r="H2876" s="45">
        <v>4.8673449800000004E-3</v>
      </c>
    </row>
    <row r="2877" spans="1:8" x14ac:dyDescent="0.35">
      <c r="A2877" s="45" t="s">
        <v>249</v>
      </c>
      <c r="B2877" s="45" t="s">
        <v>11</v>
      </c>
      <c r="C2877" s="45" t="s">
        <v>51</v>
      </c>
      <c r="D2877" s="45">
        <v>234</v>
      </c>
      <c r="E2877" s="45">
        <v>6.7272571999999996E-3</v>
      </c>
      <c r="F2877" s="45">
        <v>1.0507179499999999E-3</v>
      </c>
      <c r="G2877" s="45">
        <v>7.6913158999999997E-4</v>
      </c>
      <c r="H2877" s="45">
        <v>4.9074071600000001E-3</v>
      </c>
    </row>
    <row r="2878" spans="1:8" x14ac:dyDescent="0.35">
      <c r="A2878" s="45" t="s">
        <v>249</v>
      </c>
      <c r="B2878" s="45" t="s">
        <v>12</v>
      </c>
      <c r="C2878" s="45" t="s">
        <v>51</v>
      </c>
      <c r="D2878" s="45">
        <v>107</v>
      </c>
      <c r="E2878" s="45">
        <v>1.07658357E-2</v>
      </c>
      <c r="F2878" s="45">
        <v>1.53134709E-3</v>
      </c>
      <c r="G2878" s="45">
        <v>9.862839799999999E-4</v>
      </c>
      <c r="H2878" s="45">
        <v>8.2482041399999997E-3</v>
      </c>
    </row>
    <row r="2879" spans="1:8" x14ac:dyDescent="0.35">
      <c r="A2879" s="45" t="s">
        <v>249</v>
      </c>
      <c r="B2879" s="45" t="s">
        <v>13</v>
      </c>
      <c r="C2879" s="45" t="s">
        <v>51</v>
      </c>
      <c r="D2879" s="45">
        <v>308</v>
      </c>
      <c r="E2879" s="45">
        <v>7.69739785E-3</v>
      </c>
      <c r="F2879" s="45">
        <v>1.04275619E-3</v>
      </c>
      <c r="G2879" s="45">
        <v>8.1559619000000003E-4</v>
      </c>
      <c r="H2879" s="45">
        <v>5.8390449700000003E-3</v>
      </c>
    </row>
    <row r="2880" spans="1:8" x14ac:dyDescent="0.35">
      <c r="A2880" s="45" t="s">
        <v>249</v>
      </c>
      <c r="B2880" s="45" t="s">
        <v>8</v>
      </c>
      <c r="C2880" s="45" t="s">
        <v>52</v>
      </c>
      <c r="D2880" s="45">
        <v>1551</v>
      </c>
      <c r="E2880" s="45">
        <v>4.6607249200000004E-3</v>
      </c>
      <c r="F2880" s="45">
        <v>7.3339010000000003E-4</v>
      </c>
      <c r="G2880" s="45">
        <v>4.5214981000000001E-4</v>
      </c>
      <c r="H2880" s="45">
        <v>3.4751845300000001E-3</v>
      </c>
    </row>
    <row r="2881" spans="1:8" x14ac:dyDescent="0.35">
      <c r="A2881" s="45" t="s">
        <v>249</v>
      </c>
      <c r="B2881" s="45" t="s">
        <v>10</v>
      </c>
      <c r="C2881" s="45" t="s">
        <v>52</v>
      </c>
      <c r="D2881" s="45">
        <v>552</v>
      </c>
      <c r="E2881" s="45">
        <v>4.1751163499999999E-3</v>
      </c>
      <c r="F2881" s="45">
        <v>6.7548957000000004E-4</v>
      </c>
      <c r="G2881" s="45">
        <v>3.9683113999999998E-4</v>
      </c>
      <c r="H2881" s="45">
        <v>3.10279515E-3</v>
      </c>
    </row>
    <row r="2882" spans="1:8" x14ac:dyDescent="0.35">
      <c r="A2882" s="45" t="s">
        <v>249</v>
      </c>
      <c r="B2882" s="45" t="s">
        <v>11</v>
      </c>
      <c r="C2882" s="45" t="s">
        <v>52</v>
      </c>
      <c r="D2882" s="45">
        <v>280</v>
      </c>
      <c r="E2882" s="45">
        <v>4.7230073599999998E-3</v>
      </c>
      <c r="F2882" s="45">
        <v>8.0410853000000004E-4</v>
      </c>
      <c r="G2882" s="45">
        <v>4.4250141000000003E-4</v>
      </c>
      <c r="H2882" s="45">
        <v>3.4763969099999999E-3</v>
      </c>
    </row>
    <row r="2883" spans="1:8" x14ac:dyDescent="0.35">
      <c r="A2883" s="45" t="s">
        <v>249</v>
      </c>
      <c r="B2883" s="45" t="s">
        <v>12</v>
      </c>
      <c r="C2883" s="45" t="s">
        <v>52</v>
      </c>
      <c r="D2883" s="45">
        <v>150</v>
      </c>
      <c r="E2883" s="45">
        <v>6.0316355799999999E-3</v>
      </c>
      <c r="F2883" s="45">
        <v>1.0965275600000001E-3</v>
      </c>
      <c r="G2883" s="45">
        <v>4.5972199000000001E-4</v>
      </c>
      <c r="H2883" s="45">
        <v>4.4753855699999996E-3</v>
      </c>
    </row>
    <row r="2884" spans="1:8" x14ac:dyDescent="0.35">
      <c r="A2884" s="45" t="s">
        <v>249</v>
      </c>
      <c r="B2884" s="45" t="s">
        <v>13</v>
      </c>
      <c r="C2884" s="45" t="s">
        <v>52</v>
      </c>
      <c r="D2884" s="45">
        <v>569</v>
      </c>
      <c r="E2884" s="45">
        <v>4.7397763299999998E-3</v>
      </c>
      <c r="F2884" s="45">
        <v>6.5903038000000001E-4</v>
      </c>
      <c r="G2884" s="45">
        <v>5.0856743000000004E-4</v>
      </c>
      <c r="H2884" s="45">
        <v>3.5721780599999998E-3</v>
      </c>
    </row>
    <row r="2885" spans="1:8" x14ac:dyDescent="0.35">
      <c r="A2885" s="45" t="s">
        <v>249</v>
      </c>
      <c r="B2885" s="45" t="s">
        <v>8</v>
      </c>
      <c r="C2885" s="45" t="s">
        <v>53</v>
      </c>
      <c r="D2885" s="45">
        <v>639</v>
      </c>
      <c r="E2885" s="45">
        <v>7.3181654399999997E-3</v>
      </c>
      <c r="F2885" s="45">
        <v>7.6693159999999998E-4</v>
      </c>
      <c r="G2885" s="45">
        <v>1.2533144000000001E-3</v>
      </c>
      <c r="H2885" s="45">
        <v>5.2977921800000001E-3</v>
      </c>
    </row>
    <row r="2886" spans="1:8" x14ac:dyDescent="0.35">
      <c r="A2886" s="45" t="s">
        <v>249</v>
      </c>
      <c r="B2886" s="45" t="s">
        <v>10</v>
      </c>
      <c r="C2886" s="45" t="s">
        <v>53</v>
      </c>
      <c r="D2886" s="45">
        <v>196</v>
      </c>
      <c r="E2886" s="45">
        <v>6.4127454300000001E-3</v>
      </c>
      <c r="F2886" s="45">
        <v>6.4265614E-4</v>
      </c>
      <c r="G2886" s="45">
        <v>1.18575184E-3</v>
      </c>
      <c r="H2886" s="45">
        <v>4.5843369500000002E-3</v>
      </c>
    </row>
    <row r="2887" spans="1:8" x14ac:dyDescent="0.35">
      <c r="A2887" s="45" t="s">
        <v>249</v>
      </c>
      <c r="B2887" s="45" t="s">
        <v>11</v>
      </c>
      <c r="C2887" s="45" t="s">
        <v>53</v>
      </c>
      <c r="D2887" s="45">
        <v>124</v>
      </c>
      <c r="E2887" s="45">
        <v>6.81031563E-3</v>
      </c>
      <c r="F2887" s="45">
        <v>7.4046047000000004E-4</v>
      </c>
      <c r="G2887" s="45">
        <v>1.22255802E-3</v>
      </c>
      <c r="H2887" s="45">
        <v>4.84720334E-3</v>
      </c>
    </row>
    <row r="2888" spans="1:8" x14ac:dyDescent="0.35">
      <c r="A2888" s="45" t="s">
        <v>249</v>
      </c>
      <c r="B2888" s="45" t="s">
        <v>12</v>
      </c>
      <c r="C2888" s="45" t="s">
        <v>53</v>
      </c>
      <c r="D2888" s="45">
        <v>121</v>
      </c>
      <c r="E2888" s="45">
        <v>7.6320015799999997E-3</v>
      </c>
      <c r="F2888" s="45">
        <v>8.4490716E-4</v>
      </c>
      <c r="G2888" s="45">
        <v>1.3168615500000001E-3</v>
      </c>
      <c r="H2888" s="45">
        <v>5.4702324000000004E-3</v>
      </c>
    </row>
    <row r="2889" spans="1:8" x14ac:dyDescent="0.35">
      <c r="A2889" s="45" t="s">
        <v>249</v>
      </c>
      <c r="B2889" s="45" t="s">
        <v>13</v>
      </c>
      <c r="C2889" s="45" t="s">
        <v>53</v>
      </c>
      <c r="D2889" s="45">
        <v>198</v>
      </c>
      <c r="E2889" s="45">
        <v>8.3406983899999999E-3</v>
      </c>
      <c r="F2889" s="45">
        <v>8.5887788999999999E-4</v>
      </c>
      <c r="G2889" s="45">
        <v>1.3006217000000001E-3</v>
      </c>
      <c r="H2889" s="45">
        <v>6.1808476099999999E-3</v>
      </c>
    </row>
    <row r="2890" spans="1:8" x14ac:dyDescent="0.35">
      <c r="A2890" s="45" t="s">
        <v>249</v>
      </c>
      <c r="B2890" s="45" t="s">
        <v>8</v>
      </c>
      <c r="C2890" s="45" t="s">
        <v>54</v>
      </c>
      <c r="D2890" s="45">
        <v>3293</v>
      </c>
      <c r="E2890" s="45">
        <v>4.7625994400000001E-3</v>
      </c>
      <c r="F2890" s="45">
        <v>1.04811951E-3</v>
      </c>
      <c r="G2890" s="45">
        <v>6.3552292000000003E-4</v>
      </c>
      <c r="H2890" s="45">
        <v>3.0724928999999999E-3</v>
      </c>
    </row>
    <row r="2891" spans="1:8" x14ac:dyDescent="0.35">
      <c r="A2891" s="45" t="s">
        <v>249</v>
      </c>
      <c r="B2891" s="45" t="s">
        <v>10</v>
      </c>
      <c r="C2891" s="45" t="s">
        <v>54</v>
      </c>
      <c r="D2891" s="45">
        <v>1656</v>
      </c>
      <c r="E2891" s="45">
        <v>4.5370018499999998E-3</v>
      </c>
      <c r="F2891" s="45">
        <v>1.0209435199999999E-3</v>
      </c>
      <c r="G2891" s="45">
        <v>5.8242869000000002E-4</v>
      </c>
      <c r="H2891" s="45">
        <v>2.9272620199999998E-3</v>
      </c>
    </row>
    <row r="2892" spans="1:8" x14ac:dyDescent="0.35">
      <c r="A2892" s="45" t="s">
        <v>249</v>
      </c>
      <c r="B2892" s="45" t="s">
        <v>11</v>
      </c>
      <c r="C2892" s="45" t="s">
        <v>54</v>
      </c>
      <c r="D2892" s="45">
        <v>669</v>
      </c>
      <c r="E2892" s="45">
        <v>4.8014066400000003E-3</v>
      </c>
      <c r="F2892" s="45">
        <v>1.1415425600000001E-3</v>
      </c>
      <c r="G2892" s="45">
        <v>6.1593426999999995E-4</v>
      </c>
      <c r="H2892" s="45">
        <v>3.0375627399999998E-3</v>
      </c>
    </row>
    <row r="2893" spans="1:8" x14ac:dyDescent="0.35">
      <c r="A2893" s="45" t="s">
        <v>249</v>
      </c>
      <c r="B2893" s="45" t="s">
        <v>12</v>
      </c>
      <c r="C2893" s="45" t="s">
        <v>54</v>
      </c>
      <c r="D2893" s="45">
        <v>122</v>
      </c>
      <c r="E2893" s="45">
        <v>5.8135053700000003E-3</v>
      </c>
      <c r="F2893" s="45">
        <v>1.24098713E-3</v>
      </c>
      <c r="G2893" s="45">
        <v>7.4529423999999999E-4</v>
      </c>
      <c r="H2893" s="45">
        <v>3.8211518600000001E-3</v>
      </c>
    </row>
    <row r="2894" spans="1:8" x14ac:dyDescent="0.35">
      <c r="A2894" s="45" t="s">
        <v>249</v>
      </c>
      <c r="B2894" s="45" t="s">
        <v>13</v>
      </c>
      <c r="C2894" s="45" t="s">
        <v>54</v>
      </c>
      <c r="D2894" s="45">
        <v>846</v>
      </c>
      <c r="E2894" s="45">
        <v>5.0219576700000004E-3</v>
      </c>
      <c r="F2894" s="45">
        <v>9.9962491000000001E-4</v>
      </c>
      <c r="G2894" s="45">
        <v>7.3911246E-4</v>
      </c>
      <c r="H2894" s="45">
        <v>3.2764340700000001E-3</v>
      </c>
    </row>
    <row r="2895" spans="1:8" x14ac:dyDescent="0.35">
      <c r="A2895" s="45" t="s">
        <v>249</v>
      </c>
      <c r="B2895" s="45" t="s">
        <v>8</v>
      </c>
      <c r="C2895" s="45" t="s">
        <v>55</v>
      </c>
      <c r="D2895" s="45">
        <v>905</v>
      </c>
      <c r="E2895" s="45">
        <v>6.7633387200000004E-3</v>
      </c>
      <c r="F2895" s="45">
        <v>9.8992200000000007E-4</v>
      </c>
      <c r="G2895" s="45">
        <v>1.09552104E-3</v>
      </c>
      <c r="H2895" s="45">
        <v>4.6778951899999997E-3</v>
      </c>
    </row>
    <row r="2896" spans="1:8" x14ac:dyDescent="0.35">
      <c r="A2896" s="45" t="s">
        <v>249</v>
      </c>
      <c r="B2896" s="45" t="s">
        <v>10</v>
      </c>
      <c r="C2896" s="45" t="s">
        <v>55</v>
      </c>
      <c r="D2896" s="45">
        <v>348</v>
      </c>
      <c r="E2896" s="45">
        <v>6.0521762100000003E-3</v>
      </c>
      <c r="F2896" s="45">
        <v>8.9828757999999996E-4</v>
      </c>
      <c r="G2896" s="45">
        <v>9.5948384000000002E-4</v>
      </c>
      <c r="H2896" s="45">
        <v>4.1944043000000002E-3</v>
      </c>
    </row>
    <row r="2897" spans="1:8" x14ac:dyDescent="0.35">
      <c r="A2897" s="45" t="s">
        <v>249</v>
      </c>
      <c r="B2897" s="45" t="s">
        <v>11</v>
      </c>
      <c r="C2897" s="45" t="s">
        <v>55</v>
      </c>
      <c r="D2897" s="45">
        <v>174</v>
      </c>
      <c r="E2897" s="45">
        <v>6.4489541000000003E-3</v>
      </c>
      <c r="F2897" s="45">
        <v>9.3038238E-4</v>
      </c>
      <c r="G2897" s="45">
        <v>1.1776950600000001E-3</v>
      </c>
      <c r="H2897" s="45">
        <v>4.3408761999999997E-3</v>
      </c>
    </row>
    <row r="2898" spans="1:8" x14ac:dyDescent="0.35">
      <c r="A2898" s="45" t="s">
        <v>249</v>
      </c>
      <c r="B2898" s="45" t="s">
        <v>12</v>
      </c>
      <c r="C2898" s="45" t="s">
        <v>55</v>
      </c>
      <c r="D2898" s="45">
        <v>168</v>
      </c>
      <c r="E2898" s="45">
        <v>8.3208633999999997E-3</v>
      </c>
      <c r="F2898" s="45">
        <v>1.2512398300000001E-3</v>
      </c>
      <c r="G2898" s="45">
        <v>1.2992584600000001E-3</v>
      </c>
      <c r="H2898" s="45">
        <v>5.7703646100000002E-3</v>
      </c>
    </row>
    <row r="2899" spans="1:8" x14ac:dyDescent="0.35">
      <c r="A2899" s="45" t="s">
        <v>249</v>
      </c>
      <c r="B2899" s="45" t="s">
        <v>13</v>
      </c>
      <c r="C2899" s="45" t="s">
        <v>55</v>
      </c>
      <c r="D2899" s="45">
        <v>215</v>
      </c>
      <c r="E2899" s="45">
        <v>6.9518193100000002E-3</v>
      </c>
      <c r="F2899" s="45">
        <v>9.8223491000000007E-4</v>
      </c>
      <c r="G2899" s="45">
        <v>1.09000837E-3</v>
      </c>
      <c r="H2899" s="45">
        <v>4.8795755300000002E-3</v>
      </c>
    </row>
    <row r="2900" spans="1:8" x14ac:dyDescent="0.35">
      <c r="A2900" s="45" t="s">
        <v>249</v>
      </c>
      <c r="B2900" s="45" t="s">
        <v>8</v>
      </c>
      <c r="C2900" s="45" t="s">
        <v>56</v>
      </c>
      <c r="D2900" s="45">
        <v>2827</v>
      </c>
      <c r="E2900" s="45">
        <v>6.1389263199999999E-3</v>
      </c>
      <c r="F2900" s="45">
        <v>1.07209801E-3</v>
      </c>
      <c r="G2900" s="45">
        <v>9.3440050999999997E-4</v>
      </c>
      <c r="H2900" s="45">
        <v>4.1324273099999998E-3</v>
      </c>
    </row>
    <row r="2901" spans="1:8" x14ac:dyDescent="0.35">
      <c r="A2901" s="45" t="s">
        <v>249</v>
      </c>
      <c r="B2901" s="45" t="s">
        <v>10</v>
      </c>
      <c r="C2901" s="45" t="s">
        <v>56</v>
      </c>
      <c r="D2901" s="45">
        <v>1052</v>
      </c>
      <c r="E2901" s="45">
        <v>5.3569037200000003E-3</v>
      </c>
      <c r="F2901" s="45">
        <v>9.8332297000000004E-4</v>
      </c>
      <c r="G2901" s="45">
        <v>7.1825247000000003E-4</v>
      </c>
      <c r="H2901" s="45">
        <v>3.6553278100000001E-3</v>
      </c>
    </row>
    <row r="2902" spans="1:8" x14ac:dyDescent="0.35">
      <c r="A2902" s="45" t="s">
        <v>249</v>
      </c>
      <c r="B2902" s="45" t="s">
        <v>11</v>
      </c>
      <c r="C2902" s="45" t="s">
        <v>56</v>
      </c>
      <c r="D2902" s="45">
        <v>558</v>
      </c>
      <c r="E2902" s="45">
        <v>5.90225899E-3</v>
      </c>
      <c r="F2902" s="45">
        <v>1.12343166E-3</v>
      </c>
      <c r="G2902" s="45">
        <v>8.9004190999999999E-4</v>
      </c>
      <c r="H2902" s="45">
        <v>3.8887849399999999E-3</v>
      </c>
    </row>
    <row r="2903" spans="1:8" x14ac:dyDescent="0.35">
      <c r="A2903" s="45" t="s">
        <v>249</v>
      </c>
      <c r="B2903" s="45" t="s">
        <v>12</v>
      </c>
      <c r="C2903" s="45" t="s">
        <v>56</v>
      </c>
      <c r="D2903" s="45">
        <v>292</v>
      </c>
      <c r="E2903" s="45">
        <v>8.7472251499999994E-3</v>
      </c>
      <c r="F2903" s="45">
        <v>1.4275745800000001E-3</v>
      </c>
      <c r="G2903" s="45">
        <v>1.16168799E-3</v>
      </c>
      <c r="H2903" s="45">
        <v>6.1579620999999999E-3</v>
      </c>
    </row>
    <row r="2904" spans="1:8" x14ac:dyDescent="0.35">
      <c r="A2904" s="45" t="s">
        <v>249</v>
      </c>
      <c r="B2904" s="45" t="s">
        <v>13</v>
      </c>
      <c r="C2904" s="45" t="s">
        <v>56</v>
      </c>
      <c r="D2904" s="45">
        <v>925</v>
      </c>
      <c r="E2904" s="45">
        <v>6.3477099800000004E-3</v>
      </c>
      <c r="F2904" s="45">
        <v>1.0298796299999999E-3</v>
      </c>
      <c r="G2904" s="45">
        <v>1.1352350000000001E-3</v>
      </c>
      <c r="H2904" s="45">
        <v>4.1825948499999996E-3</v>
      </c>
    </row>
    <row r="2905" spans="1:8" x14ac:dyDescent="0.35">
      <c r="A2905" s="45" t="s">
        <v>250</v>
      </c>
      <c r="B2905" s="45" t="s">
        <v>8</v>
      </c>
      <c r="C2905" s="45" t="s">
        <v>9</v>
      </c>
      <c r="D2905" s="45">
        <v>57126</v>
      </c>
      <c r="E2905" s="45">
        <v>6.2733069499999999E-3</v>
      </c>
      <c r="F2905" s="45">
        <v>9.8111011000000009E-4</v>
      </c>
      <c r="G2905" s="45">
        <v>1.05268556E-3</v>
      </c>
      <c r="H2905" s="45">
        <v>4.2385705100000002E-3</v>
      </c>
    </row>
    <row r="2906" spans="1:8" x14ac:dyDescent="0.35">
      <c r="A2906" s="45" t="s">
        <v>250</v>
      </c>
      <c r="B2906" s="45" t="s">
        <v>10</v>
      </c>
      <c r="C2906" s="45" t="s">
        <v>9</v>
      </c>
      <c r="D2906" s="45">
        <v>25183</v>
      </c>
      <c r="E2906" s="45">
        <v>5.5529778899999997E-3</v>
      </c>
      <c r="F2906" s="45">
        <v>8.8922122000000003E-4</v>
      </c>
      <c r="G2906" s="45">
        <v>9.1354914999999999E-4</v>
      </c>
      <c r="H2906" s="45">
        <v>3.7492184399999999E-3</v>
      </c>
    </row>
    <row r="2907" spans="1:8" x14ac:dyDescent="0.35">
      <c r="A2907" s="45" t="s">
        <v>250</v>
      </c>
      <c r="B2907" s="45" t="s">
        <v>11</v>
      </c>
      <c r="C2907" s="45" t="s">
        <v>9</v>
      </c>
      <c r="D2907" s="45">
        <v>12791</v>
      </c>
      <c r="E2907" s="45">
        <v>6.2755095999999996E-3</v>
      </c>
      <c r="F2907" s="45">
        <v>1.0003161E-3</v>
      </c>
      <c r="G2907" s="45">
        <v>1.02815776E-3</v>
      </c>
      <c r="H2907" s="45">
        <v>4.2460326700000002E-3</v>
      </c>
    </row>
    <row r="2908" spans="1:8" x14ac:dyDescent="0.35">
      <c r="A2908" s="45" t="s">
        <v>250</v>
      </c>
      <c r="B2908" s="45" t="s">
        <v>12</v>
      </c>
      <c r="C2908" s="45" t="s">
        <v>9</v>
      </c>
      <c r="D2908" s="45">
        <v>4453</v>
      </c>
      <c r="E2908" s="45">
        <v>7.8858949299999998E-3</v>
      </c>
      <c r="F2908" s="45">
        <v>1.2838460599999999E-3</v>
      </c>
      <c r="G2908" s="45">
        <v>1.3070903799999999E-3</v>
      </c>
      <c r="H2908" s="45">
        <v>5.2944173800000003E-3</v>
      </c>
    </row>
    <row r="2909" spans="1:8" x14ac:dyDescent="0.35">
      <c r="A2909" s="45" t="s">
        <v>250</v>
      </c>
      <c r="B2909" s="45" t="s">
        <v>13</v>
      </c>
      <c r="C2909" s="45" t="s">
        <v>9</v>
      </c>
      <c r="D2909" s="45">
        <v>14699</v>
      </c>
      <c r="E2909" s="45">
        <v>7.0169642500000004E-3</v>
      </c>
      <c r="F2909" s="45">
        <v>1.0301128200000001E-3</v>
      </c>
      <c r="G2909" s="45">
        <v>1.2353335399999999E-3</v>
      </c>
      <c r="H2909" s="45">
        <v>4.75059299E-3</v>
      </c>
    </row>
    <row r="2910" spans="1:8" x14ac:dyDescent="0.35">
      <c r="A2910" s="45" t="s">
        <v>250</v>
      </c>
      <c r="B2910" s="45" t="s">
        <v>8</v>
      </c>
      <c r="C2910" s="45" t="s">
        <v>14</v>
      </c>
      <c r="D2910" s="45">
        <v>1306</v>
      </c>
      <c r="E2910" s="45">
        <v>6.5596106700000004E-3</v>
      </c>
      <c r="F2910" s="45">
        <v>1.38655788E-3</v>
      </c>
      <c r="G2910" s="45">
        <v>8.9705253000000001E-4</v>
      </c>
      <c r="H2910" s="45">
        <v>4.2759997700000003E-3</v>
      </c>
    </row>
    <row r="2911" spans="1:8" x14ac:dyDescent="0.35">
      <c r="A2911" s="45" t="s">
        <v>250</v>
      </c>
      <c r="B2911" s="45" t="s">
        <v>10</v>
      </c>
      <c r="C2911" s="45" t="s">
        <v>14</v>
      </c>
      <c r="D2911" s="45">
        <v>543</v>
      </c>
      <c r="E2911" s="45">
        <v>5.9461110200000004E-3</v>
      </c>
      <c r="F2911" s="45">
        <v>1.23816991E-3</v>
      </c>
      <c r="G2911" s="45">
        <v>7.6661695999999998E-4</v>
      </c>
      <c r="H2911" s="45">
        <v>3.94132367E-3</v>
      </c>
    </row>
    <row r="2912" spans="1:8" x14ac:dyDescent="0.35">
      <c r="A2912" s="45" t="s">
        <v>250</v>
      </c>
      <c r="B2912" s="45" t="s">
        <v>11</v>
      </c>
      <c r="C2912" s="45" t="s">
        <v>14</v>
      </c>
      <c r="D2912" s="45">
        <v>264</v>
      </c>
      <c r="E2912" s="45">
        <v>6.2516218799999997E-3</v>
      </c>
      <c r="F2912" s="45">
        <v>1.3058534099999999E-3</v>
      </c>
      <c r="G2912" s="45">
        <v>8.5547290000000001E-4</v>
      </c>
      <c r="H2912" s="45">
        <v>4.0902951000000003E-3</v>
      </c>
    </row>
    <row r="2913" spans="1:8" x14ac:dyDescent="0.35">
      <c r="A2913" s="45" t="s">
        <v>250</v>
      </c>
      <c r="B2913" s="45" t="s">
        <v>12</v>
      </c>
      <c r="C2913" s="45" t="s">
        <v>14</v>
      </c>
      <c r="D2913" s="45">
        <v>146</v>
      </c>
      <c r="E2913" s="45">
        <v>7.6827274500000002E-3</v>
      </c>
      <c r="F2913" s="45">
        <v>1.80381128E-3</v>
      </c>
      <c r="G2913" s="45">
        <v>9.4320752999999999E-4</v>
      </c>
      <c r="H2913" s="45">
        <v>4.9357081599999998E-3</v>
      </c>
    </row>
    <row r="2914" spans="1:8" x14ac:dyDescent="0.35">
      <c r="A2914" s="45" t="s">
        <v>250</v>
      </c>
      <c r="B2914" s="45" t="s">
        <v>13</v>
      </c>
      <c r="C2914" s="45" t="s">
        <v>14</v>
      </c>
      <c r="D2914" s="45">
        <v>353</v>
      </c>
      <c r="E2914" s="45">
        <v>7.2691412399999997E-3</v>
      </c>
      <c r="F2914" s="45">
        <v>1.5025965399999999E-3</v>
      </c>
      <c r="G2914" s="45">
        <v>1.1097009900000001E-3</v>
      </c>
      <c r="H2914" s="45">
        <v>4.6568432099999999E-3</v>
      </c>
    </row>
    <row r="2915" spans="1:8" x14ac:dyDescent="0.35">
      <c r="A2915" s="45" t="s">
        <v>250</v>
      </c>
      <c r="B2915" s="45" t="s">
        <v>8</v>
      </c>
      <c r="C2915" s="45" t="s">
        <v>15</v>
      </c>
      <c r="D2915" s="45">
        <v>660</v>
      </c>
      <c r="E2915" s="45">
        <v>6.8033281900000001E-3</v>
      </c>
      <c r="F2915" s="45">
        <v>9.8700522999999995E-4</v>
      </c>
      <c r="G2915" s="45">
        <v>1.4664349399999999E-3</v>
      </c>
      <c r="H2915" s="45">
        <v>4.3498875299999998E-3</v>
      </c>
    </row>
    <row r="2916" spans="1:8" x14ac:dyDescent="0.35">
      <c r="A2916" s="45" t="s">
        <v>250</v>
      </c>
      <c r="B2916" s="45" t="s">
        <v>10</v>
      </c>
      <c r="C2916" s="45" t="s">
        <v>15</v>
      </c>
      <c r="D2916" s="45">
        <v>293</v>
      </c>
      <c r="E2916" s="45">
        <v>6.1398288000000002E-3</v>
      </c>
      <c r="F2916" s="45">
        <v>9.5104893999999995E-4</v>
      </c>
      <c r="G2916" s="45">
        <v>1.34563401E-3</v>
      </c>
      <c r="H2916" s="45">
        <v>3.8431453799999999E-3</v>
      </c>
    </row>
    <row r="2917" spans="1:8" x14ac:dyDescent="0.35">
      <c r="A2917" s="45" t="s">
        <v>250</v>
      </c>
      <c r="B2917" s="45" t="s">
        <v>11</v>
      </c>
      <c r="C2917" s="45" t="s">
        <v>15</v>
      </c>
      <c r="D2917" s="45">
        <v>140</v>
      </c>
      <c r="E2917" s="45">
        <v>6.2310678699999998E-3</v>
      </c>
      <c r="F2917" s="45">
        <v>9.6139193999999996E-4</v>
      </c>
      <c r="G2917" s="45">
        <v>1.36714591E-3</v>
      </c>
      <c r="H2917" s="45">
        <v>3.9025295200000002E-3</v>
      </c>
    </row>
    <row r="2918" spans="1:8" x14ac:dyDescent="0.35">
      <c r="A2918" s="45" t="s">
        <v>250</v>
      </c>
      <c r="B2918" s="45" t="s">
        <v>12</v>
      </c>
      <c r="C2918" s="45" t="s">
        <v>15</v>
      </c>
      <c r="D2918" s="45">
        <v>70</v>
      </c>
      <c r="E2918" s="45">
        <v>9.4866069199999997E-3</v>
      </c>
      <c r="F2918" s="45">
        <v>1.2402444500000001E-3</v>
      </c>
      <c r="G2918" s="45">
        <v>2.1041664099999999E-3</v>
      </c>
      <c r="H2918" s="45">
        <v>6.1421955300000001E-3</v>
      </c>
    </row>
    <row r="2919" spans="1:8" x14ac:dyDescent="0.35">
      <c r="A2919" s="45" t="s">
        <v>250</v>
      </c>
      <c r="B2919" s="45" t="s">
        <v>13</v>
      </c>
      <c r="C2919" s="45" t="s">
        <v>15</v>
      </c>
      <c r="D2919" s="45">
        <v>157</v>
      </c>
      <c r="E2919" s="45">
        <v>7.3555081600000004E-3</v>
      </c>
      <c r="F2919" s="45">
        <v>9.6403902999999997E-4</v>
      </c>
      <c r="G2919" s="45">
        <v>1.49607785E-3</v>
      </c>
      <c r="H2919" s="45">
        <v>4.8953907599999999E-3</v>
      </c>
    </row>
    <row r="2920" spans="1:8" x14ac:dyDescent="0.35">
      <c r="A2920" s="45" t="s">
        <v>250</v>
      </c>
      <c r="B2920" s="45" t="s">
        <v>8</v>
      </c>
      <c r="C2920" s="45" t="s">
        <v>16</v>
      </c>
      <c r="D2920" s="45">
        <v>726</v>
      </c>
      <c r="E2920" s="45">
        <v>5.76769884E-3</v>
      </c>
      <c r="F2920" s="45">
        <v>8.8339175999999997E-4</v>
      </c>
      <c r="G2920" s="45">
        <v>4.9542114999999996E-4</v>
      </c>
      <c r="H2920" s="45">
        <v>4.3888854600000003E-3</v>
      </c>
    </row>
    <row r="2921" spans="1:8" x14ac:dyDescent="0.35">
      <c r="A2921" s="45" t="s">
        <v>250</v>
      </c>
      <c r="B2921" s="45" t="s">
        <v>10</v>
      </c>
      <c r="C2921" s="45" t="s">
        <v>16</v>
      </c>
      <c r="D2921" s="45">
        <v>336</v>
      </c>
      <c r="E2921" s="45">
        <v>5.2294488900000002E-3</v>
      </c>
      <c r="F2921" s="45">
        <v>7.1552555000000003E-4</v>
      </c>
      <c r="G2921" s="45">
        <v>4.6275603999999999E-4</v>
      </c>
      <c r="H2921" s="45">
        <v>4.0511668200000003E-3</v>
      </c>
    </row>
    <row r="2922" spans="1:8" x14ac:dyDescent="0.35">
      <c r="A2922" s="45" t="s">
        <v>250</v>
      </c>
      <c r="B2922" s="45" t="s">
        <v>11</v>
      </c>
      <c r="C2922" s="45" t="s">
        <v>16</v>
      </c>
      <c r="D2922" s="45">
        <v>169</v>
      </c>
      <c r="E2922" s="45">
        <v>5.9518132500000001E-3</v>
      </c>
      <c r="F2922" s="45">
        <v>1.1733643300000001E-3</v>
      </c>
      <c r="G2922" s="45">
        <v>4.8515207000000002E-4</v>
      </c>
      <c r="H2922" s="45">
        <v>4.2932963699999997E-3</v>
      </c>
    </row>
    <row r="2923" spans="1:8" x14ac:dyDescent="0.35">
      <c r="A2923" s="45" t="s">
        <v>250</v>
      </c>
      <c r="B2923" s="45" t="s">
        <v>12</v>
      </c>
      <c r="C2923" s="45" t="s">
        <v>16</v>
      </c>
      <c r="D2923" s="45">
        <v>21</v>
      </c>
      <c r="E2923" s="45">
        <v>7.1621470800000003E-3</v>
      </c>
      <c r="F2923" s="45">
        <v>1.07418409E-3</v>
      </c>
      <c r="G2923" s="45">
        <v>6.9279073E-4</v>
      </c>
      <c r="H2923" s="45">
        <v>5.3951716799999997E-3</v>
      </c>
    </row>
    <row r="2924" spans="1:8" x14ac:dyDescent="0.35">
      <c r="A2924" s="45" t="s">
        <v>250</v>
      </c>
      <c r="B2924" s="45" t="s">
        <v>13</v>
      </c>
      <c r="C2924" s="45" t="s">
        <v>16</v>
      </c>
      <c r="D2924" s="45">
        <v>200</v>
      </c>
      <c r="E2924" s="45">
        <v>6.36996501E-3</v>
      </c>
      <c r="F2924" s="45">
        <v>9.0034695999999996E-4</v>
      </c>
      <c r="G2924" s="45">
        <v>5.3825209999999995E-4</v>
      </c>
      <c r="H2924" s="45">
        <v>4.9313654999999998E-3</v>
      </c>
    </row>
    <row r="2925" spans="1:8" x14ac:dyDescent="0.35">
      <c r="A2925" s="45" t="s">
        <v>250</v>
      </c>
      <c r="B2925" s="45" t="s">
        <v>8</v>
      </c>
      <c r="C2925" s="45" t="s">
        <v>17</v>
      </c>
      <c r="D2925" s="45">
        <v>901</v>
      </c>
      <c r="E2925" s="45">
        <v>6.9788581199999996E-3</v>
      </c>
      <c r="F2925" s="45">
        <v>8.9282203999999999E-4</v>
      </c>
      <c r="G2925" s="45">
        <v>1.0163216499999999E-3</v>
      </c>
      <c r="H2925" s="45">
        <v>5.0697139599999996E-3</v>
      </c>
    </row>
    <row r="2926" spans="1:8" x14ac:dyDescent="0.35">
      <c r="A2926" s="45" t="s">
        <v>250</v>
      </c>
      <c r="B2926" s="45" t="s">
        <v>10</v>
      </c>
      <c r="C2926" s="45" t="s">
        <v>17</v>
      </c>
      <c r="D2926" s="45">
        <v>296</v>
      </c>
      <c r="E2926" s="45">
        <v>6.3301580299999997E-3</v>
      </c>
      <c r="F2926" s="45">
        <v>7.9442702000000003E-4</v>
      </c>
      <c r="G2926" s="45">
        <v>9.4367778999999996E-4</v>
      </c>
      <c r="H2926" s="45">
        <v>4.5920527499999997E-3</v>
      </c>
    </row>
    <row r="2927" spans="1:8" x14ac:dyDescent="0.35">
      <c r="A2927" s="45" t="s">
        <v>250</v>
      </c>
      <c r="B2927" s="45" t="s">
        <v>11</v>
      </c>
      <c r="C2927" s="45" t="s">
        <v>17</v>
      </c>
      <c r="D2927" s="45">
        <v>274</v>
      </c>
      <c r="E2927" s="45">
        <v>6.88234971E-3</v>
      </c>
      <c r="F2927" s="45">
        <v>8.8617676999999998E-4</v>
      </c>
      <c r="G2927" s="45">
        <v>9.1756195999999996E-4</v>
      </c>
      <c r="H2927" s="45">
        <v>5.0786105200000004E-3</v>
      </c>
    </row>
    <row r="2928" spans="1:8" x14ac:dyDescent="0.35">
      <c r="A2928" s="45" t="s">
        <v>250</v>
      </c>
      <c r="B2928" s="45" t="s">
        <v>12</v>
      </c>
      <c r="C2928" s="45" t="s">
        <v>17</v>
      </c>
      <c r="D2928" s="45">
        <v>87</v>
      </c>
      <c r="E2928" s="45">
        <v>8.40942932E-3</v>
      </c>
      <c r="F2928" s="45">
        <v>1.29975496E-3</v>
      </c>
      <c r="G2928" s="45">
        <v>1.0320878700000001E-3</v>
      </c>
      <c r="H2928" s="45">
        <v>6.0775859800000004E-3</v>
      </c>
    </row>
    <row r="2929" spans="1:8" x14ac:dyDescent="0.35">
      <c r="A2929" s="45" t="s">
        <v>250</v>
      </c>
      <c r="B2929" s="45" t="s">
        <v>13</v>
      </c>
      <c r="C2929" s="45" t="s">
        <v>17</v>
      </c>
      <c r="D2929" s="45">
        <v>244</v>
      </c>
      <c r="E2929" s="45">
        <v>7.3640992499999997E-3</v>
      </c>
      <c r="F2929" s="45">
        <v>8.7455385999999995E-4</v>
      </c>
      <c r="G2929" s="45">
        <v>1.2097276899999999E-3</v>
      </c>
      <c r="H2929" s="45">
        <v>5.27981723E-3</v>
      </c>
    </row>
    <row r="2930" spans="1:8" x14ac:dyDescent="0.35">
      <c r="A2930" s="45" t="s">
        <v>250</v>
      </c>
      <c r="B2930" s="45" t="s">
        <v>8</v>
      </c>
      <c r="C2930" s="45" t="s">
        <v>18</v>
      </c>
      <c r="D2930" s="45">
        <v>814</v>
      </c>
      <c r="E2930" s="45">
        <v>7.35974586E-3</v>
      </c>
      <c r="F2930" s="45">
        <v>7.0320295999999995E-4</v>
      </c>
      <c r="G2930" s="45">
        <v>1.4676890499999999E-3</v>
      </c>
      <c r="H2930" s="45">
        <v>5.1888534000000004E-3</v>
      </c>
    </row>
    <row r="2931" spans="1:8" x14ac:dyDescent="0.35">
      <c r="A2931" s="45" t="s">
        <v>250</v>
      </c>
      <c r="B2931" s="45" t="s">
        <v>10</v>
      </c>
      <c r="C2931" s="45" t="s">
        <v>18</v>
      </c>
      <c r="D2931" s="45">
        <v>293</v>
      </c>
      <c r="E2931" s="45">
        <v>6.6555663700000002E-3</v>
      </c>
      <c r="F2931" s="45">
        <v>6.4005001000000004E-4</v>
      </c>
      <c r="G2931" s="45">
        <v>1.4129453599999999E-3</v>
      </c>
      <c r="H2931" s="45">
        <v>4.6025705599999998E-3</v>
      </c>
    </row>
    <row r="2932" spans="1:8" x14ac:dyDescent="0.35">
      <c r="A2932" s="45" t="s">
        <v>250</v>
      </c>
      <c r="B2932" s="45" t="s">
        <v>11</v>
      </c>
      <c r="C2932" s="45" t="s">
        <v>18</v>
      </c>
      <c r="D2932" s="45">
        <v>202</v>
      </c>
      <c r="E2932" s="45">
        <v>6.8323131799999997E-3</v>
      </c>
      <c r="F2932" s="45">
        <v>6.6911876000000001E-4</v>
      </c>
      <c r="G2932" s="45">
        <v>1.4041870499999999E-3</v>
      </c>
      <c r="H2932" s="45">
        <v>4.7590069300000003E-3</v>
      </c>
    </row>
    <row r="2933" spans="1:8" x14ac:dyDescent="0.35">
      <c r="A2933" s="45" t="s">
        <v>250</v>
      </c>
      <c r="B2933" s="45" t="s">
        <v>12</v>
      </c>
      <c r="C2933" s="45" t="s">
        <v>18</v>
      </c>
      <c r="D2933" s="45">
        <v>74</v>
      </c>
      <c r="E2933" s="45">
        <v>9.0542102199999992E-3</v>
      </c>
      <c r="F2933" s="45">
        <v>8.1096700999999996E-4</v>
      </c>
      <c r="G2933" s="45">
        <v>1.64101576E-3</v>
      </c>
      <c r="H2933" s="45">
        <v>6.6022269799999997E-3</v>
      </c>
    </row>
    <row r="2934" spans="1:8" x14ac:dyDescent="0.35">
      <c r="A2934" s="45" t="s">
        <v>250</v>
      </c>
      <c r="B2934" s="45" t="s">
        <v>13</v>
      </c>
      <c r="C2934" s="45" t="s">
        <v>18</v>
      </c>
      <c r="D2934" s="45">
        <v>245</v>
      </c>
      <c r="E2934" s="45">
        <v>8.1249524999999993E-3</v>
      </c>
      <c r="F2934" s="45">
        <v>7.7428166999999996E-4</v>
      </c>
      <c r="G2934" s="45">
        <v>1.53316304E-3</v>
      </c>
      <c r="H2934" s="45">
        <v>5.8175073399999999E-3</v>
      </c>
    </row>
    <row r="2935" spans="1:8" x14ac:dyDescent="0.35">
      <c r="A2935" s="45" t="s">
        <v>250</v>
      </c>
      <c r="B2935" s="45" t="s">
        <v>8</v>
      </c>
      <c r="C2935" s="45" t="s">
        <v>19</v>
      </c>
      <c r="D2935" s="45">
        <v>769</v>
      </c>
      <c r="E2935" s="45">
        <v>6.6361283500000002E-3</v>
      </c>
      <c r="F2935" s="45">
        <v>9.9391019000000008E-4</v>
      </c>
      <c r="G2935" s="45">
        <v>1.01799149E-3</v>
      </c>
      <c r="H2935" s="45">
        <v>4.6242261399999998E-3</v>
      </c>
    </row>
    <row r="2936" spans="1:8" x14ac:dyDescent="0.35">
      <c r="A2936" s="45" t="s">
        <v>250</v>
      </c>
      <c r="B2936" s="45" t="s">
        <v>10</v>
      </c>
      <c r="C2936" s="45" t="s">
        <v>19</v>
      </c>
      <c r="D2936" s="45">
        <v>318</v>
      </c>
      <c r="E2936" s="45">
        <v>6.0013027700000004E-3</v>
      </c>
      <c r="F2936" s="45">
        <v>8.4963868999999995E-4</v>
      </c>
      <c r="G2936" s="45">
        <v>9.3331415000000003E-4</v>
      </c>
      <c r="H2936" s="45">
        <v>4.2183493999999998E-3</v>
      </c>
    </row>
    <row r="2937" spans="1:8" x14ac:dyDescent="0.35">
      <c r="A2937" s="45" t="s">
        <v>250</v>
      </c>
      <c r="B2937" s="45" t="s">
        <v>11</v>
      </c>
      <c r="C2937" s="45" t="s">
        <v>19</v>
      </c>
      <c r="D2937" s="45">
        <v>187</v>
      </c>
      <c r="E2937" s="45">
        <v>6.2873834099999998E-3</v>
      </c>
      <c r="F2937" s="45">
        <v>1.0628958699999999E-3</v>
      </c>
      <c r="G2937" s="45">
        <v>9.5266366000000004E-4</v>
      </c>
      <c r="H2937" s="45">
        <v>4.2718233900000003E-3</v>
      </c>
    </row>
    <row r="2938" spans="1:8" x14ac:dyDescent="0.35">
      <c r="A2938" s="45" t="s">
        <v>250</v>
      </c>
      <c r="B2938" s="45" t="s">
        <v>12</v>
      </c>
      <c r="C2938" s="45" t="s">
        <v>19</v>
      </c>
      <c r="D2938" s="45">
        <v>53</v>
      </c>
      <c r="E2938" s="45">
        <v>7.2204749799999997E-3</v>
      </c>
      <c r="F2938" s="45">
        <v>1.1761877699999999E-3</v>
      </c>
      <c r="G2938" s="45">
        <v>1.06306755E-3</v>
      </c>
      <c r="H2938" s="45">
        <v>4.9812192000000003E-3</v>
      </c>
    </row>
    <row r="2939" spans="1:8" x14ac:dyDescent="0.35">
      <c r="A2939" s="45" t="s">
        <v>250</v>
      </c>
      <c r="B2939" s="45" t="s">
        <v>13</v>
      </c>
      <c r="C2939" s="45" t="s">
        <v>19</v>
      </c>
      <c r="D2939" s="45">
        <v>211</v>
      </c>
      <c r="E2939" s="45">
        <v>7.75517794E-3</v>
      </c>
      <c r="F2939" s="45">
        <v>1.1044187299999999E-3</v>
      </c>
      <c r="G2939" s="45">
        <v>1.1921842399999999E-3</v>
      </c>
      <c r="H2939" s="45">
        <v>5.4585744299999999E-3</v>
      </c>
    </row>
    <row r="2940" spans="1:8" x14ac:dyDescent="0.35">
      <c r="A2940" s="45" t="s">
        <v>250</v>
      </c>
      <c r="B2940" s="45" t="s">
        <v>8</v>
      </c>
      <c r="C2940" s="45" t="s">
        <v>20</v>
      </c>
      <c r="D2940" s="45">
        <v>665</v>
      </c>
      <c r="E2940" s="45">
        <v>5.6095792699999997E-3</v>
      </c>
      <c r="F2940" s="45">
        <v>9.5359904000000002E-4</v>
      </c>
      <c r="G2940" s="45">
        <v>7.0177156000000005E-4</v>
      </c>
      <c r="H2940" s="45">
        <v>3.9542081999999999E-3</v>
      </c>
    </row>
    <row r="2941" spans="1:8" x14ac:dyDescent="0.35">
      <c r="A2941" s="45" t="s">
        <v>250</v>
      </c>
      <c r="B2941" s="45" t="s">
        <v>10</v>
      </c>
      <c r="C2941" s="45" t="s">
        <v>20</v>
      </c>
      <c r="D2941" s="45">
        <v>246</v>
      </c>
      <c r="E2941" s="45">
        <v>4.86576875E-3</v>
      </c>
      <c r="F2941" s="45">
        <v>7.8002648999999996E-4</v>
      </c>
      <c r="G2941" s="45">
        <v>5.8119708999999995E-4</v>
      </c>
      <c r="H2941" s="45">
        <v>3.5045447199999998E-3</v>
      </c>
    </row>
    <row r="2942" spans="1:8" x14ac:dyDescent="0.35">
      <c r="A2942" s="45" t="s">
        <v>250</v>
      </c>
      <c r="B2942" s="45" t="s">
        <v>11</v>
      </c>
      <c r="C2942" s="45" t="s">
        <v>20</v>
      </c>
      <c r="D2942" s="45">
        <v>140</v>
      </c>
      <c r="E2942" s="45">
        <v>5.5815143299999996E-3</v>
      </c>
      <c r="F2942" s="45">
        <v>1.04274118E-3</v>
      </c>
      <c r="G2942" s="45">
        <v>5.6944419999999996E-4</v>
      </c>
      <c r="H2942" s="45">
        <v>3.9693284300000003E-3</v>
      </c>
    </row>
    <row r="2943" spans="1:8" x14ac:dyDescent="0.35">
      <c r="A2943" s="45" t="s">
        <v>250</v>
      </c>
      <c r="B2943" s="45" t="s">
        <v>12</v>
      </c>
      <c r="C2943" s="45" t="s">
        <v>20</v>
      </c>
      <c r="D2943" s="45">
        <v>59</v>
      </c>
      <c r="E2943" s="45">
        <v>6.5266004800000003E-3</v>
      </c>
      <c r="F2943" s="45">
        <v>9.1494012E-4</v>
      </c>
      <c r="G2943" s="45">
        <v>8.4294543000000002E-4</v>
      </c>
      <c r="H2943" s="45">
        <v>4.7687144300000003E-3</v>
      </c>
    </row>
    <row r="2944" spans="1:8" x14ac:dyDescent="0.35">
      <c r="A2944" s="45" t="s">
        <v>250</v>
      </c>
      <c r="B2944" s="45" t="s">
        <v>13</v>
      </c>
      <c r="C2944" s="45" t="s">
        <v>20</v>
      </c>
      <c r="D2944" s="45">
        <v>220</v>
      </c>
      <c r="E2944" s="45">
        <v>6.2132257699999997E-3</v>
      </c>
      <c r="F2944" s="45">
        <v>1.1013255200000001E-3</v>
      </c>
      <c r="G2944" s="45">
        <v>8.8294380000000002E-4</v>
      </c>
      <c r="H2944" s="45">
        <v>4.2289559899999999E-3</v>
      </c>
    </row>
    <row r="2945" spans="1:8" x14ac:dyDescent="0.35">
      <c r="A2945" s="45" t="s">
        <v>250</v>
      </c>
      <c r="B2945" s="45" t="s">
        <v>8</v>
      </c>
      <c r="C2945" s="45" t="s">
        <v>21</v>
      </c>
      <c r="D2945" s="45">
        <v>610</v>
      </c>
      <c r="E2945" s="45">
        <v>8.5992332099999996E-3</v>
      </c>
      <c r="F2945" s="45">
        <v>1.07008931E-3</v>
      </c>
      <c r="G2945" s="45">
        <v>1.8965351300000001E-3</v>
      </c>
      <c r="H2945" s="45">
        <v>5.6326083000000004E-3</v>
      </c>
    </row>
    <row r="2946" spans="1:8" x14ac:dyDescent="0.35">
      <c r="A2946" s="45" t="s">
        <v>250</v>
      </c>
      <c r="B2946" s="45" t="s">
        <v>10</v>
      </c>
      <c r="C2946" s="45" t="s">
        <v>21</v>
      </c>
      <c r="D2946" s="45">
        <v>218</v>
      </c>
      <c r="E2946" s="45">
        <v>7.5027074499999999E-3</v>
      </c>
      <c r="F2946" s="45">
        <v>8.6832078000000004E-4</v>
      </c>
      <c r="G2946" s="45">
        <v>1.6613041300000001E-3</v>
      </c>
      <c r="H2946" s="45">
        <v>4.9730820799999999E-3</v>
      </c>
    </row>
    <row r="2947" spans="1:8" x14ac:dyDescent="0.35">
      <c r="A2947" s="45" t="s">
        <v>250</v>
      </c>
      <c r="B2947" s="45" t="s">
        <v>11</v>
      </c>
      <c r="C2947" s="45" t="s">
        <v>21</v>
      </c>
      <c r="D2947" s="45">
        <v>160</v>
      </c>
      <c r="E2947" s="45">
        <v>8.9029222300000006E-3</v>
      </c>
      <c r="F2947" s="45">
        <v>1.13541642E-3</v>
      </c>
      <c r="G2947" s="45">
        <v>1.99587648E-3</v>
      </c>
      <c r="H2947" s="45">
        <v>5.7716288300000002E-3</v>
      </c>
    </row>
    <row r="2948" spans="1:8" x14ac:dyDescent="0.35">
      <c r="A2948" s="45" t="s">
        <v>250</v>
      </c>
      <c r="B2948" s="45" t="s">
        <v>12</v>
      </c>
      <c r="C2948" s="45" t="s">
        <v>21</v>
      </c>
      <c r="D2948" s="45">
        <v>55</v>
      </c>
      <c r="E2948" s="45">
        <v>9.9507572799999999E-3</v>
      </c>
      <c r="F2948" s="45">
        <v>1.3106058100000001E-3</v>
      </c>
      <c r="G2948" s="45">
        <v>1.90551326E-3</v>
      </c>
      <c r="H2948" s="45">
        <v>6.7346378200000001E-3</v>
      </c>
    </row>
    <row r="2949" spans="1:8" x14ac:dyDescent="0.35">
      <c r="A2949" s="45" t="s">
        <v>250</v>
      </c>
      <c r="B2949" s="45" t="s">
        <v>13</v>
      </c>
      <c r="C2949" s="45" t="s">
        <v>21</v>
      </c>
      <c r="D2949" s="45">
        <v>177</v>
      </c>
      <c r="E2949" s="45">
        <v>9.2552702200000003E-3</v>
      </c>
      <c r="F2949" s="45">
        <v>1.1848056499999999E-3</v>
      </c>
      <c r="G2949" s="45">
        <v>2.0936647499999999E-3</v>
      </c>
      <c r="H2949" s="45">
        <v>5.9767993100000001E-3</v>
      </c>
    </row>
    <row r="2950" spans="1:8" x14ac:dyDescent="0.35">
      <c r="A2950" s="45" t="s">
        <v>250</v>
      </c>
      <c r="B2950" s="45" t="s">
        <v>8</v>
      </c>
      <c r="C2950" s="45" t="s">
        <v>22</v>
      </c>
      <c r="D2950" s="45">
        <v>549</v>
      </c>
      <c r="E2950" s="45">
        <v>7.6125571100000003E-3</v>
      </c>
      <c r="F2950" s="45">
        <v>1.0294598800000001E-3</v>
      </c>
      <c r="G2950" s="45">
        <v>1.59030705E-3</v>
      </c>
      <c r="H2950" s="45">
        <v>4.99278968E-3</v>
      </c>
    </row>
    <row r="2951" spans="1:8" x14ac:dyDescent="0.35">
      <c r="A2951" s="45" t="s">
        <v>250</v>
      </c>
      <c r="B2951" s="45" t="s">
        <v>10</v>
      </c>
      <c r="C2951" s="45" t="s">
        <v>22</v>
      </c>
      <c r="D2951" s="45">
        <v>185</v>
      </c>
      <c r="E2951" s="45">
        <v>6.5703826499999996E-3</v>
      </c>
      <c r="F2951" s="45">
        <v>9.2623849000000001E-4</v>
      </c>
      <c r="G2951" s="45">
        <v>1.39539516E-3</v>
      </c>
      <c r="H2951" s="45">
        <v>4.2487484899999999E-3</v>
      </c>
    </row>
    <row r="2952" spans="1:8" x14ac:dyDescent="0.35">
      <c r="A2952" s="45" t="s">
        <v>250</v>
      </c>
      <c r="B2952" s="45" t="s">
        <v>11</v>
      </c>
      <c r="C2952" s="45" t="s">
        <v>22</v>
      </c>
      <c r="D2952" s="45">
        <v>126</v>
      </c>
      <c r="E2952" s="45">
        <v>7.0320764699999998E-3</v>
      </c>
      <c r="F2952" s="45">
        <v>9.0387984000000002E-4</v>
      </c>
      <c r="G2952" s="45">
        <v>1.43702213E-3</v>
      </c>
      <c r="H2952" s="45">
        <v>4.6911740699999999E-3</v>
      </c>
    </row>
    <row r="2953" spans="1:8" x14ac:dyDescent="0.35">
      <c r="A2953" s="45" t="s">
        <v>250</v>
      </c>
      <c r="B2953" s="45" t="s">
        <v>12</v>
      </c>
      <c r="C2953" s="45" t="s">
        <v>22</v>
      </c>
      <c r="D2953" s="45">
        <v>86</v>
      </c>
      <c r="E2953" s="45">
        <v>9.3564274200000005E-3</v>
      </c>
      <c r="F2953" s="45">
        <v>1.45806395E-3</v>
      </c>
      <c r="G2953" s="45">
        <v>1.9828001199999998E-3</v>
      </c>
      <c r="H2953" s="45">
        <v>5.9155628500000002E-3</v>
      </c>
    </row>
    <row r="2954" spans="1:8" x14ac:dyDescent="0.35">
      <c r="A2954" s="45" t="s">
        <v>250</v>
      </c>
      <c r="B2954" s="45" t="s">
        <v>13</v>
      </c>
      <c r="C2954" s="45" t="s">
        <v>22</v>
      </c>
      <c r="D2954" s="45">
        <v>152</v>
      </c>
      <c r="E2954" s="45">
        <v>8.3755175699999993E-3</v>
      </c>
      <c r="F2954" s="45">
        <v>1.01669075E-3</v>
      </c>
      <c r="G2954" s="45">
        <v>1.73253203E-3</v>
      </c>
      <c r="H2954" s="45">
        <v>5.6262942300000004E-3</v>
      </c>
    </row>
    <row r="2955" spans="1:8" x14ac:dyDescent="0.35">
      <c r="A2955" s="45" t="s">
        <v>250</v>
      </c>
      <c r="B2955" s="45" t="s">
        <v>8</v>
      </c>
      <c r="C2955" s="45" t="s">
        <v>23</v>
      </c>
      <c r="D2955" s="45">
        <v>955</v>
      </c>
      <c r="E2955" s="45">
        <v>7.4337790800000003E-3</v>
      </c>
      <c r="F2955" s="45">
        <v>1.04129071E-3</v>
      </c>
      <c r="G2955" s="45">
        <v>1.5421875599999999E-3</v>
      </c>
      <c r="H2955" s="45">
        <v>4.8503003199999997E-3</v>
      </c>
    </row>
    <row r="2956" spans="1:8" x14ac:dyDescent="0.35">
      <c r="A2956" s="45" t="s">
        <v>250</v>
      </c>
      <c r="B2956" s="45" t="s">
        <v>10</v>
      </c>
      <c r="C2956" s="45" t="s">
        <v>23</v>
      </c>
      <c r="D2956" s="45">
        <v>379</v>
      </c>
      <c r="E2956" s="45">
        <v>6.5428024500000003E-3</v>
      </c>
      <c r="F2956" s="45">
        <v>8.4203653000000005E-4</v>
      </c>
      <c r="G2956" s="45">
        <v>1.2966625199999999E-3</v>
      </c>
      <c r="H2956" s="45">
        <v>4.4041028899999999E-3</v>
      </c>
    </row>
    <row r="2957" spans="1:8" x14ac:dyDescent="0.35">
      <c r="A2957" s="45" t="s">
        <v>250</v>
      </c>
      <c r="B2957" s="45" t="s">
        <v>11</v>
      </c>
      <c r="C2957" s="45" t="s">
        <v>23</v>
      </c>
      <c r="D2957" s="45">
        <v>194</v>
      </c>
      <c r="E2957" s="45">
        <v>7.2241311100000004E-3</v>
      </c>
      <c r="F2957" s="45">
        <v>9.8182725000000009E-4</v>
      </c>
      <c r="G2957" s="45">
        <v>1.6109438099999999E-3</v>
      </c>
      <c r="H2957" s="45">
        <v>4.6313595600000002E-3</v>
      </c>
    </row>
    <row r="2958" spans="1:8" x14ac:dyDescent="0.35">
      <c r="A2958" s="45" t="s">
        <v>250</v>
      </c>
      <c r="B2958" s="45" t="s">
        <v>12</v>
      </c>
      <c r="C2958" s="45" t="s">
        <v>23</v>
      </c>
      <c r="D2958" s="45">
        <v>106</v>
      </c>
      <c r="E2958" s="45">
        <v>8.4368446100000008E-3</v>
      </c>
      <c r="F2958" s="45">
        <v>1.2685619200000001E-3</v>
      </c>
      <c r="G2958" s="45">
        <v>1.87980409E-3</v>
      </c>
      <c r="H2958" s="45">
        <v>5.2884780999999997E-3</v>
      </c>
    </row>
    <row r="2959" spans="1:8" x14ac:dyDescent="0.35">
      <c r="A2959" s="45" t="s">
        <v>250</v>
      </c>
      <c r="B2959" s="45" t="s">
        <v>13</v>
      </c>
      <c r="C2959" s="45" t="s">
        <v>23</v>
      </c>
      <c r="D2959" s="45">
        <v>276</v>
      </c>
      <c r="E2959" s="45">
        <v>8.4193837999999993E-3</v>
      </c>
      <c r="F2959" s="45">
        <v>1.2694156899999999E-3</v>
      </c>
      <c r="G2959" s="45">
        <v>1.70134672E-3</v>
      </c>
      <c r="H2959" s="45">
        <v>5.4486209400000001E-3</v>
      </c>
    </row>
    <row r="2960" spans="1:8" x14ac:dyDescent="0.35">
      <c r="A2960" s="45" t="s">
        <v>250</v>
      </c>
      <c r="B2960" s="45" t="s">
        <v>8</v>
      </c>
      <c r="C2960" s="45" t="s">
        <v>24</v>
      </c>
      <c r="D2960" s="45">
        <v>1919</v>
      </c>
      <c r="E2960" s="45">
        <v>7.1470779599999996E-3</v>
      </c>
      <c r="F2960" s="45">
        <v>6.9060829000000003E-4</v>
      </c>
      <c r="G2960" s="45">
        <v>1.80366751E-3</v>
      </c>
      <c r="H2960" s="45">
        <v>4.6528016599999998E-3</v>
      </c>
    </row>
    <row r="2961" spans="1:8" x14ac:dyDescent="0.35">
      <c r="A2961" s="45" t="s">
        <v>250</v>
      </c>
      <c r="B2961" s="45" t="s">
        <v>10</v>
      </c>
      <c r="C2961" s="45" t="s">
        <v>24</v>
      </c>
      <c r="D2961" s="45">
        <v>841</v>
      </c>
      <c r="E2961" s="45">
        <v>6.4594340799999997E-3</v>
      </c>
      <c r="F2961" s="45">
        <v>6.3460581999999998E-4</v>
      </c>
      <c r="G2961" s="45">
        <v>1.6149477899999999E-3</v>
      </c>
      <c r="H2961" s="45">
        <v>4.2098799700000002E-3</v>
      </c>
    </row>
    <row r="2962" spans="1:8" x14ac:dyDescent="0.35">
      <c r="A2962" s="45" t="s">
        <v>250</v>
      </c>
      <c r="B2962" s="45" t="s">
        <v>11</v>
      </c>
      <c r="C2962" s="45" t="s">
        <v>24</v>
      </c>
      <c r="D2962" s="45">
        <v>429</v>
      </c>
      <c r="E2962" s="45">
        <v>7.0204985500000004E-3</v>
      </c>
      <c r="F2962" s="45">
        <v>6.7431773000000003E-4</v>
      </c>
      <c r="G2962" s="45">
        <v>1.7506256699999999E-3</v>
      </c>
      <c r="H2962" s="45">
        <v>4.5955546599999999E-3</v>
      </c>
    </row>
    <row r="2963" spans="1:8" x14ac:dyDescent="0.35">
      <c r="A2963" s="45" t="s">
        <v>250</v>
      </c>
      <c r="B2963" s="45" t="s">
        <v>12</v>
      </c>
      <c r="C2963" s="45" t="s">
        <v>24</v>
      </c>
      <c r="D2963" s="45">
        <v>131</v>
      </c>
      <c r="E2963" s="45">
        <v>8.1908217799999995E-3</v>
      </c>
      <c r="F2963" s="45">
        <v>9.8565143999999991E-4</v>
      </c>
      <c r="G2963" s="45">
        <v>1.9371993799999999E-3</v>
      </c>
      <c r="H2963" s="45">
        <v>5.2679704800000001E-3</v>
      </c>
    </row>
    <row r="2964" spans="1:8" x14ac:dyDescent="0.35">
      <c r="A2964" s="45" t="s">
        <v>250</v>
      </c>
      <c r="B2964" s="45" t="s">
        <v>13</v>
      </c>
      <c r="C2964" s="45" t="s">
        <v>24</v>
      </c>
      <c r="D2964" s="45">
        <v>518</v>
      </c>
      <c r="E2964" s="45">
        <v>8.1043764500000007E-3</v>
      </c>
      <c r="F2964" s="45">
        <v>7.2040768000000005E-4</v>
      </c>
      <c r="G2964" s="45">
        <v>2.1202226500000002E-3</v>
      </c>
      <c r="H2964" s="45">
        <v>5.2637456500000002E-3</v>
      </c>
    </row>
    <row r="2965" spans="1:8" x14ac:dyDescent="0.35">
      <c r="A2965" s="45" t="s">
        <v>250</v>
      </c>
      <c r="B2965" s="45" t="s">
        <v>8</v>
      </c>
      <c r="C2965" s="45" t="s">
        <v>25</v>
      </c>
      <c r="D2965" s="45">
        <v>1539</v>
      </c>
      <c r="E2965" s="45">
        <v>7.3433925400000002E-3</v>
      </c>
      <c r="F2965" s="45">
        <v>9.5688013000000004E-4</v>
      </c>
      <c r="G2965" s="45">
        <v>1.75534082E-3</v>
      </c>
      <c r="H2965" s="45">
        <v>4.6311710900000004E-3</v>
      </c>
    </row>
    <row r="2966" spans="1:8" x14ac:dyDescent="0.35">
      <c r="A2966" s="45" t="s">
        <v>250</v>
      </c>
      <c r="B2966" s="45" t="s">
        <v>10</v>
      </c>
      <c r="C2966" s="45" t="s">
        <v>25</v>
      </c>
      <c r="D2966" s="45">
        <v>628</v>
      </c>
      <c r="E2966" s="45">
        <v>6.3522681299999998E-3</v>
      </c>
      <c r="F2966" s="45">
        <v>8.2028460999999996E-4</v>
      </c>
      <c r="G2966" s="45">
        <v>1.4777215099999999E-3</v>
      </c>
      <c r="H2966" s="45">
        <v>4.0542615099999997E-3</v>
      </c>
    </row>
    <row r="2967" spans="1:8" x14ac:dyDescent="0.35">
      <c r="A2967" s="45" t="s">
        <v>250</v>
      </c>
      <c r="B2967" s="45" t="s">
        <v>11</v>
      </c>
      <c r="C2967" s="45" t="s">
        <v>25</v>
      </c>
      <c r="D2967" s="45">
        <v>380</v>
      </c>
      <c r="E2967" s="45">
        <v>7.5770282900000001E-3</v>
      </c>
      <c r="F2967" s="45">
        <v>8.8029948E-4</v>
      </c>
      <c r="G2967" s="45">
        <v>2.0338386799999999E-3</v>
      </c>
      <c r="H2967" s="45">
        <v>4.6628896100000001E-3</v>
      </c>
    </row>
    <row r="2968" spans="1:8" x14ac:dyDescent="0.35">
      <c r="A2968" s="45" t="s">
        <v>250</v>
      </c>
      <c r="B2968" s="45" t="s">
        <v>12</v>
      </c>
      <c r="C2968" s="45" t="s">
        <v>25</v>
      </c>
      <c r="D2968" s="45">
        <v>177</v>
      </c>
      <c r="E2968" s="45">
        <v>8.5929977499999994E-3</v>
      </c>
      <c r="F2968" s="45">
        <v>1.4629758000000001E-3</v>
      </c>
      <c r="G2968" s="45">
        <v>1.7469002600000001E-3</v>
      </c>
      <c r="H2968" s="45">
        <v>5.3831212600000001E-3</v>
      </c>
    </row>
    <row r="2969" spans="1:8" x14ac:dyDescent="0.35">
      <c r="A2969" s="45" t="s">
        <v>250</v>
      </c>
      <c r="B2969" s="45" t="s">
        <v>13</v>
      </c>
      <c r="C2969" s="45" t="s">
        <v>25</v>
      </c>
      <c r="D2969" s="45">
        <v>354</v>
      </c>
      <c r="E2969" s="45">
        <v>8.2260603899999996E-3</v>
      </c>
      <c r="F2969" s="45">
        <v>1.0283594999999999E-3</v>
      </c>
      <c r="G2969" s="45">
        <v>1.9531084099999999E-3</v>
      </c>
      <c r="H2969" s="45">
        <v>5.2445919900000002E-3</v>
      </c>
    </row>
    <row r="2970" spans="1:8" x14ac:dyDescent="0.35">
      <c r="A2970" s="45" t="s">
        <v>250</v>
      </c>
      <c r="B2970" s="45" t="s">
        <v>8</v>
      </c>
      <c r="C2970" s="45" t="s">
        <v>26</v>
      </c>
      <c r="D2970" s="45">
        <v>812</v>
      </c>
      <c r="E2970" s="45">
        <v>6.2313415400000001E-3</v>
      </c>
      <c r="F2970" s="45">
        <v>6.3064426000000002E-4</v>
      </c>
      <c r="G2970" s="45">
        <v>1.2161470100000001E-3</v>
      </c>
      <c r="H2970" s="45">
        <v>4.3845498E-3</v>
      </c>
    </row>
    <row r="2971" spans="1:8" x14ac:dyDescent="0.35">
      <c r="A2971" s="45" t="s">
        <v>250</v>
      </c>
      <c r="B2971" s="45" t="s">
        <v>10</v>
      </c>
      <c r="C2971" s="45" t="s">
        <v>26</v>
      </c>
      <c r="D2971" s="45">
        <v>235</v>
      </c>
      <c r="E2971" s="45">
        <v>5.6148047299999998E-3</v>
      </c>
      <c r="F2971" s="45">
        <v>5.6806515999999999E-4</v>
      </c>
      <c r="G2971" s="45">
        <v>9.6532677999999999E-4</v>
      </c>
      <c r="H2971" s="45">
        <v>4.08141232E-3</v>
      </c>
    </row>
    <row r="2972" spans="1:8" x14ac:dyDescent="0.35">
      <c r="A2972" s="45" t="s">
        <v>250</v>
      </c>
      <c r="B2972" s="45" t="s">
        <v>11</v>
      </c>
      <c r="C2972" s="45" t="s">
        <v>26</v>
      </c>
      <c r="D2972" s="45">
        <v>187</v>
      </c>
      <c r="E2972" s="45">
        <v>6.3216104699999999E-3</v>
      </c>
      <c r="F2972" s="45">
        <v>5.6174464999999999E-4</v>
      </c>
      <c r="G2972" s="45">
        <v>1.2754998500000001E-3</v>
      </c>
      <c r="H2972" s="45">
        <v>4.4843654800000004E-3</v>
      </c>
    </row>
    <row r="2973" spans="1:8" x14ac:dyDescent="0.35">
      <c r="A2973" s="45" t="s">
        <v>250</v>
      </c>
      <c r="B2973" s="45" t="s">
        <v>12</v>
      </c>
      <c r="C2973" s="45" t="s">
        <v>26</v>
      </c>
      <c r="D2973" s="45">
        <v>67</v>
      </c>
      <c r="E2973" s="45">
        <v>6.8129834599999998E-3</v>
      </c>
      <c r="F2973" s="45">
        <v>5.6885688000000002E-4</v>
      </c>
      <c r="G2973" s="45">
        <v>1.4068544000000001E-3</v>
      </c>
      <c r="H2973" s="45">
        <v>4.8372717400000003E-3</v>
      </c>
    </row>
    <row r="2974" spans="1:8" x14ac:dyDescent="0.35">
      <c r="A2974" s="45" t="s">
        <v>250</v>
      </c>
      <c r="B2974" s="45" t="s">
        <v>13</v>
      </c>
      <c r="C2974" s="45" t="s">
        <v>26</v>
      </c>
      <c r="D2974" s="45">
        <v>323</v>
      </c>
      <c r="E2974" s="45">
        <v>6.5069943299999999E-3</v>
      </c>
      <c r="F2974" s="45">
        <v>7.2887978000000001E-4</v>
      </c>
      <c r="G2974" s="45">
        <v>1.3247116600000001E-3</v>
      </c>
      <c r="H2974" s="45">
        <v>4.4534024600000003E-3</v>
      </c>
    </row>
    <row r="2975" spans="1:8" x14ac:dyDescent="0.35">
      <c r="A2975" s="45" t="s">
        <v>250</v>
      </c>
      <c r="B2975" s="45" t="s">
        <v>8</v>
      </c>
      <c r="C2975" s="45" t="s">
        <v>27</v>
      </c>
      <c r="D2975" s="45">
        <v>961</v>
      </c>
      <c r="E2975" s="45">
        <v>6.20481149E-3</v>
      </c>
      <c r="F2975" s="45">
        <v>1.0268525700000001E-3</v>
      </c>
      <c r="G2975" s="45">
        <v>1.1700170099999999E-3</v>
      </c>
      <c r="H2975" s="45">
        <v>4.0079414400000001E-3</v>
      </c>
    </row>
    <row r="2976" spans="1:8" x14ac:dyDescent="0.35">
      <c r="A2976" s="45" t="s">
        <v>250</v>
      </c>
      <c r="B2976" s="45" t="s">
        <v>10</v>
      </c>
      <c r="C2976" s="45" t="s">
        <v>27</v>
      </c>
      <c r="D2976" s="45">
        <v>460</v>
      </c>
      <c r="E2976" s="45">
        <v>5.6729063600000004E-3</v>
      </c>
      <c r="F2976" s="45">
        <v>8.6855853000000001E-4</v>
      </c>
      <c r="G2976" s="45">
        <v>1.0216130900000001E-3</v>
      </c>
      <c r="H2976" s="45">
        <v>3.7827342600000001E-3</v>
      </c>
    </row>
    <row r="2977" spans="1:8" x14ac:dyDescent="0.35">
      <c r="A2977" s="45" t="s">
        <v>250</v>
      </c>
      <c r="B2977" s="45" t="s">
        <v>11</v>
      </c>
      <c r="C2977" s="45" t="s">
        <v>27</v>
      </c>
      <c r="D2977" s="45">
        <v>180</v>
      </c>
      <c r="E2977" s="45">
        <v>5.6797193899999999E-3</v>
      </c>
      <c r="F2977" s="45">
        <v>9.5357484000000001E-4</v>
      </c>
      <c r="G2977" s="45">
        <v>1.04616747E-3</v>
      </c>
      <c r="H2977" s="45">
        <v>3.6799766199999999E-3</v>
      </c>
    </row>
    <row r="2978" spans="1:8" x14ac:dyDescent="0.35">
      <c r="A2978" s="45" t="s">
        <v>250</v>
      </c>
      <c r="B2978" s="45" t="s">
        <v>12</v>
      </c>
      <c r="C2978" s="45" t="s">
        <v>27</v>
      </c>
      <c r="D2978" s="45">
        <v>110</v>
      </c>
      <c r="E2978" s="45">
        <v>7.7648356300000004E-3</v>
      </c>
      <c r="F2978" s="45">
        <v>1.94339204E-3</v>
      </c>
      <c r="G2978" s="45">
        <v>1.3320705E-3</v>
      </c>
      <c r="H2978" s="45">
        <v>4.48937269E-3</v>
      </c>
    </row>
    <row r="2979" spans="1:8" x14ac:dyDescent="0.35">
      <c r="A2979" s="45" t="s">
        <v>250</v>
      </c>
      <c r="B2979" s="45" t="s">
        <v>13</v>
      </c>
      <c r="C2979" s="45" t="s">
        <v>27</v>
      </c>
      <c r="D2979" s="45">
        <v>211</v>
      </c>
      <c r="E2979" s="45">
        <v>6.9990782299999997E-3</v>
      </c>
      <c r="F2979" s="45">
        <v>9.5664359999999996E-4</v>
      </c>
      <c r="G2979" s="45">
        <v>1.5147224200000001E-3</v>
      </c>
      <c r="H2979" s="45">
        <v>4.52771171E-3</v>
      </c>
    </row>
    <row r="2980" spans="1:8" x14ac:dyDescent="0.35">
      <c r="A2980" s="45" t="s">
        <v>250</v>
      </c>
      <c r="B2980" s="45" t="s">
        <v>8</v>
      </c>
      <c r="C2980" s="45" t="s">
        <v>28</v>
      </c>
      <c r="D2980" s="45">
        <v>1827</v>
      </c>
      <c r="E2980" s="45">
        <v>7.3127430299999999E-3</v>
      </c>
      <c r="F2980" s="45">
        <v>9.7171517999999999E-4</v>
      </c>
      <c r="G2980" s="45">
        <v>1.44399061E-3</v>
      </c>
      <c r="H2980" s="45">
        <v>4.89703675E-3</v>
      </c>
    </row>
    <row r="2981" spans="1:8" x14ac:dyDescent="0.35">
      <c r="A2981" s="45" t="s">
        <v>250</v>
      </c>
      <c r="B2981" s="45" t="s">
        <v>10</v>
      </c>
      <c r="C2981" s="45" t="s">
        <v>28</v>
      </c>
      <c r="D2981" s="45">
        <v>770</v>
      </c>
      <c r="E2981" s="45">
        <v>6.4122772999999997E-3</v>
      </c>
      <c r="F2981" s="45">
        <v>8.2700492999999997E-4</v>
      </c>
      <c r="G2981" s="45">
        <v>1.3074342200000001E-3</v>
      </c>
      <c r="H2981" s="45">
        <v>4.2778376700000004E-3</v>
      </c>
    </row>
    <row r="2982" spans="1:8" x14ac:dyDescent="0.35">
      <c r="A2982" s="45" t="s">
        <v>250</v>
      </c>
      <c r="B2982" s="45" t="s">
        <v>11</v>
      </c>
      <c r="C2982" s="45" t="s">
        <v>28</v>
      </c>
      <c r="D2982" s="45">
        <v>321</v>
      </c>
      <c r="E2982" s="45">
        <v>6.7387790400000001E-3</v>
      </c>
      <c r="F2982" s="45">
        <v>9.3739159999999997E-4</v>
      </c>
      <c r="G2982" s="45">
        <v>1.3264030500000001E-3</v>
      </c>
      <c r="H2982" s="45">
        <v>4.4749839E-3</v>
      </c>
    </row>
    <row r="2983" spans="1:8" x14ac:dyDescent="0.35">
      <c r="A2983" s="45" t="s">
        <v>250</v>
      </c>
      <c r="B2983" s="45" t="s">
        <v>12</v>
      </c>
      <c r="C2983" s="45" t="s">
        <v>28</v>
      </c>
      <c r="D2983" s="45">
        <v>207</v>
      </c>
      <c r="E2983" s="45">
        <v>8.9609610300000007E-3</v>
      </c>
      <c r="F2983" s="45">
        <v>1.18486066E-3</v>
      </c>
      <c r="G2983" s="45">
        <v>1.66124284E-3</v>
      </c>
      <c r="H2983" s="45">
        <v>6.1148570600000002E-3</v>
      </c>
    </row>
    <row r="2984" spans="1:8" x14ac:dyDescent="0.35">
      <c r="A2984" s="45" t="s">
        <v>250</v>
      </c>
      <c r="B2984" s="45" t="s">
        <v>13</v>
      </c>
      <c r="C2984" s="45" t="s">
        <v>28</v>
      </c>
      <c r="D2984" s="45">
        <v>529</v>
      </c>
      <c r="E2984" s="45">
        <v>8.3267693500000007E-3</v>
      </c>
      <c r="F2984" s="45">
        <v>1.1197750099999999E-3</v>
      </c>
      <c r="G2984" s="45">
        <v>1.62909991E-3</v>
      </c>
      <c r="H2984" s="45">
        <v>5.5778939300000002E-3</v>
      </c>
    </row>
    <row r="2985" spans="1:8" x14ac:dyDescent="0.35">
      <c r="A2985" s="45" t="s">
        <v>250</v>
      </c>
      <c r="B2985" s="45" t="s">
        <v>8</v>
      </c>
      <c r="C2985" s="45" t="s">
        <v>29</v>
      </c>
      <c r="D2985" s="45">
        <v>648</v>
      </c>
      <c r="E2985" s="45">
        <v>7.3986194500000003E-3</v>
      </c>
      <c r="F2985" s="45">
        <v>9.1183317999999995E-4</v>
      </c>
      <c r="G2985" s="45">
        <v>1.76058073E-3</v>
      </c>
      <c r="H2985" s="45">
        <v>4.7262050299999997E-3</v>
      </c>
    </row>
    <row r="2986" spans="1:8" x14ac:dyDescent="0.35">
      <c r="A2986" s="45" t="s">
        <v>250</v>
      </c>
      <c r="B2986" s="45" t="s">
        <v>10</v>
      </c>
      <c r="C2986" s="45" t="s">
        <v>29</v>
      </c>
      <c r="D2986" s="45">
        <v>286</v>
      </c>
      <c r="E2986" s="45">
        <v>6.62380998E-3</v>
      </c>
      <c r="F2986" s="45">
        <v>7.8185679999999999E-4</v>
      </c>
      <c r="G2986" s="45">
        <v>1.45460995E-3</v>
      </c>
      <c r="H2986" s="45">
        <v>4.3873427400000003E-3</v>
      </c>
    </row>
    <row r="2987" spans="1:8" x14ac:dyDescent="0.35">
      <c r="A2987" s="45" t="s">
        <v>250</v>
      </c>
      <c r="B2987" s="45" t="s">
        <v>11</v>
      </c>
      <c r="C2987" s="45" t="s">
        <v>29</v>
      </c>
      <c r="D2987" s="45">
        <v>116</v>
      </c>
      <c r="E2987" s="45">
        <v>7.4060103199999998E-3</v>
      </c>
      <c r="F2987" s="45">
        <v>9.4408497999999997E-4</v>
      </c>
      <c r="G2987" s="45">
        <v>1.80345995E-3</v>
      </c>
      <c r="H2987" s="45">
        <v>4.6584647699999997E-3</v>
      </c>
    </row>
    <row r="2988" spans="1:8" x14ac:dyDescent="0.35">
      <c r="A2988" s="45" t="s">
        <v>250</v>
      </c>
      <c r="B2988" s="45" t="s">
        <v>12</v>
      </c>
      <c r="C2988" s="45" t="s">
        <v>29</v>
      </c>
      <c r="D2988" s="45">
        <v>48</v>
      </c>
      <c r="E2988" s="45">
        <v>8.6048415700000006E-3</v>
      </c>
      <c r="F2988" s="45">
        <v>1.0628855700000001E-3</v>
      </c>
      <c r="G2988" s="45">
        <v>2.8645830800000001E-3</v>
      </c>
      <c r="H2988" s="45">
        <v>4.6773724599999998E-3</v>
      </c>
    </row>
    <row r="2989" spans="1:8" x14ac:dyDescent="0.35">
      <c r="A2989" s="45" t="s">
        <v>250</v>
      </c>
      <c r="B2989" s="45" t="s">
        <v>13</v>
      </c>
      <c r="C2989" s="45" t="s">
        <v>29</v>
      </c>
      <c r="D2989" s="45">
        <v>198</v>
      </c>
      <c r="E2989" s="45">
        <v>8.2210411900000002E-3</v>
      </c>
      <c r="F2989" s="45">
        <v>1.0440631000000001E-3</v>
      </c>
      <c r="G2989" s="45">
        <v>1.90978044E-3</v>
      </c>
      <c r="H2989" s="45">
        <v>5.2671971799999997E-3</v>
      </c>
    </row>
    <row r="2990" spans="1:8" x14ac:dyDescent="0.35">
      <c r="A2990" s="45" t="s">
        <v>250</v>
      </c>
      <c r="B2990" s="45" t="s">
        <v>8</v>
      </c>
      <c r="C2990" s="45" t="s">
        <v>30</v>
      </c>
      <c r="D2990" s="45">
        <v>7965</v>
      </c>
      <c r="E2990" s="45">
        <v>4.69377432E-3</v>
      </c>
      <c r="F2990" s="45">
        <v>9.6895829000000005E-4</v>
      </c>
      <c r="G2990" s="45">
        <v>7.1160115000000002E-4</v>
      </c>
      <c r="H2990" s="45">
        <v>3.0132143999999999E-3</v>
      </c>
    </row>
    <row r="2991" spans="1:8" x14ac:dyDescent="0.35">
      <c r="A2991" s="45" t="s">
        <v>250</v>
      </c>
      <c r="B2991" s="45" t="s">
        <v>10</v>
      </c>
      <c r="C2991" s="45" t="s">
        <v>30</v>
      </c>
      <c r="D2991" s="45">
        <v>4640</v>
      </c>
      <c r="E2991" s="45">
        <v>4.5237041700000001E-3</v>
      </c>
      <c r="F2991" s="45">
        <v>9.1066737000000003E-4</v>
      </c>
      <c r="G2991" s="45">
        <v>6.7988431999999998E-4</v>
      </c>
      <c r="H2991" s="45">
        <v>2.9331520000000001E-3</v>
      </c>
    </row>
    <row r="2992" spans="1:8" x14ac:dyDescent="0.35">
      <c r="A2992" s="45" t="s">
        <v>250</v>
      </c>
      <c r="B2992" s="45" t="s">
        <v>11</v>
      </c>
      <c r="C2992" s="45" t="s">
        <v>30</v>
      </c>
      <c r="D2992" s="45">
        <v>1791</v>
      </c>
      <c r="E2992" s="45">
        <v>4.61565777E-3</v>
      </c>
      <c r="F2992" s="45">
        <v>1.00512829E-3</v>
      </c>
      <c r="G2992" s="45">
        <v>6.8226267000000003E-4</v>
      </c>
      <c r="H2992" s="45">
        <v>2.92826635E-3</v>
      </c>
    </row>
    <row r="2993" spans="1:8" x14ac:dyDescent="0.35">
      <c r="A2993" s="45" t="s">
        <v>250</v>
      </c>
      <c r="B2993" s="45" t="s">
        <v>12</v>
      </c>
      <c r="C2993" s="45" t="s">
        <v>30</v>
      </c>
      <c r="D2993" s="45">
        <v>414</v>
      </c>
      <c r="E2993" s="45">
        <v>5.4588530900000001E-3</v>
      </c>
      <c r="F2993" s="45">
        <v>1.2751607900000001E-3</v>
      </c>
      <c r="G2993" s="45">
        <v>8.0325169000000001E-4</v>
      </c>
      <c r="H2993" s="45">
        <v>3.3804401400000001E-3</v>
      </c>
    </row>
    <row r="2994" spans="1:8" x14ac:dyDescent="0.35">
      <c r="A2994" s="45" t="s">
        <v>250</v>
      </c>
      <c r="B2994" s="45" t="s">
        <v>13</v>
      </c>
      <c r="C2994" s="45" t="s">
        <v>30</v>
      </c>
      <c r="D2994" s="45">
        <v>1120</v>
      </c>
      <c r="E2994" s="45">
        <v>5.2404614699999999E-3</v>
      </c>
      <c r="F2994" s="45">
        <v>1.03942394E-3</v>
      </c>
      <c r="G2994" s="45">
        <v>8.5603687000000001E-4</v>
      </c>
      <c r="H2994" s="45">
        <v>3.34500018E-3</v>
      </c>
    </row>
    <row r="2995" spans="1:8" x14ac:dyDescent="0.35">
      <c r="A2995" s="45" t="s">
        <v>250</v>
      </c>
      <c r="B2995" s="45" t="s">
        <v>8</v>
      </c>
      <c r="C2995" s="45" t="s">
        <v>31</v>
      </c>
      <c r="D2995" s="45">
        <v>3267</v>
      </c>
      <c r="E2995" s="45">
        <v>5.0188682999999998E-3</v>
      </c>
      <c r="F2995" s="45">
        <v>9.7546003000000003E-4</v>
      </c>
      <c r="G2995" s="45">
        <v>5.4169619000000004E-4</v>
      </c>
      <c r="H2995" s="45">
        <v>3.5017116E-3</v>
      </c>
    </row>
    <row r="2996" spans="1:8" x14ac:dyDescent="0.35">
      <c r="A2996" s="45" t="s">
        <v>250</v>
      </c>
      <c r="B2996" s="45" t="s">
        <v>10</v>
      </c>
      <c r="C2996" s="45" t="s">
        <v>31</v>
      </c>
      <c r="D2996" s="45">
        <v>1614</v>
      </c>
      <c r="E2996" s="45">
        <v>4.6590880600000002E-3</v>
      </c>
      <c r="F2996" s="45">
        <v>9.2164457E-4</v>
      </c>
      <c r="G2996" s="45">
        <v>4.9607147000000002E-4</v>
      </c>
      <c r="H2996" s="45">
        <v>3.2413715600000002E-3</v>
      </c>
    </row>
    <row r="2997" spans="1:8" x14ac:dyDescent="0.35">
      <c r="A2997" s="45" t="s">
        <v>250</v>
      </c>
      <c r="B2997" s="45" t="s">
        <v>11</v>
      </c>
      <c r="C2997" s="45" t="s">
        <v>31</v>
      </c>
      <c r="D2997" s="45">
        <v>803</v>
      </c>
      <c r="E2997" s="45">
        <v>4.8970726599999997E-3</v>
      </c>
      <c r="F2997" s="45">
        <v>1.00132292E-3</v>
      </c>
      <c r="G2997" s="45">
        <v>5.1250206000000005E-4</v>
      </c>
      <c r="H2997" s="45">
        <v>3.3832471899999999E-3</v>
      </c>
    </row>
    <row r="2998" spans="1:8" x14ac:dyDescent="0.35">
      <c r="A2998" s="45" t="s">
        <v>250</v>
      </c>
      <c r="B2998" s="45" t="s">
        <v>12</v>
      </c>
      <c r="C2998" s="45" t="s">
        <v>31</v>
      </c>
      <c r="D2998" s="45">
        <v>135</v>
      </c>
      <c r="E2998" s="45">
        <v>6.3413063300000001E-3</v>
      </c>
      <c r="F2998" s="45">
        <v>1.4024345999999999E-3</v>
      </c>
      <c r="G2998" s="45">
        <v>6.0725283999999997E-4</v>
      </c>
      <c r="H2998" s="45">
        <v>4.3316184299999998E-3</v>
      </c>
    </row>
    <row r="2999" spans="1:8" x14ac:dyDescent="0.35">
      <c r="A2999" s="45" t="s">
        <v>250</v>
      </c>
      <c r="B2999" s="45" t="s">
        <v>13</v>
      </c>
      <c r="C2999" s="45" t="s">
        <v>31</v>
      </c>
      <c r="D2999" s="45">
        <v>715</v>
      </c>
      <c r="E2999" s="45">
        <v>5.7181103499999997E-3</v>
      </c>
      <c r="F2999" s="45">
        <v>9.8727638000000004E-4</v>
      </c>
      <c r="G2999" s="45">
        <v>6.6509622999999995E-4</v>
      </c>
      <c r="H2999" s="45">
        <v>4.0657372599999997E-3</v>
      </c>
    </row>
    <row r="3000" spans="1:8" x14ac:dyDescent="0.35">
      <c r="A3000" s="45" t="s">
        <v>250</v>
      </c>
      <c r="B3000" s="45" t="s">
        <v>8</v>
      </c>
      <c r="C3000" s="45" t="s">
        <v>159</v>
      </c>
      <c r="D3000" s="45">
        <v>1792</v>
      </c>
      <c r="E3000" s="45">
        <v>6.7751346199999996E-3</v>
      </c>
      <c r="F3000" s="45">
        <v>1.1946289200000001E-3</v>
      </c>
      <c r="G3000" s="45">
        <v>9.8710293000000009E-4</v>
      </c>
      <c r="H3000" s="45">
        <v>4.5934022699999997E-3</v>
      </c>
    </row>
    <row r="3001" spans="1:8" x14ac:dyDescent="0.35">
      <c r="A3001" s="45" t="s">
        <v>250</v>
      </c>
      <c r="B3001" s="45" t="s">
        <v>10</v>
      </c>
      <c r="C3001" s="45" t="s">
        <v>159</v>
      </c>
      <c r="D3001" s="45">
        <v>766</v>
      </c>
      <c r="E3001" s="45">
        <v>5.9413225300000002E-3</v>
      </c>
      <c r="F3001" s="45">
        <v>1.09308493E-3</v>
      </c>
      <c r="G3001" s="45">
        <v>9.468527E-4</v>
      </c>
      <c r="H3001" s="45">
        <v>3.90138441E-3</v>
      </c>
    </row>
    <row r="3002" spans="1:8" x14ac:dyDescent="0.35">
      <c r="A3002" s="45" t="s">
        <v>250</v>
      </c>
      <c r="B3002" s="45" t="s">
        <v>11</v>
      </c>
      <c r="C3002" s="45" t="s">
        <v>159</v>
      </c>
      <c r="D3002" s="45">
        <v>360</v>
      </c>
      <c r="E3002" s="45">
        <v>6.4825100300000002E-3</v>
      </c>
      <c r="F3002" s="45">
        <v>1.26147738E-3</v>
      </c>
      <c r="G3002" s="45">
        <v>7.8266436000000005E-4</v>
      </c>
      <c r="H3002" s="45">
        <v>4.4383678099999997E-3</v>
      </c>
    </row>
    <row r="3003" spans="1:8" x14ac:dyDescent="0.35">
      <c r="A3003" s="45" t="s">
        <v>250</v>
      </c>
      <c r="B3003" s="45" t="s">
        <v>12</v>
      </c>
      <c r="C3003" s="45" t="s">
        <v>159</v>
      </c>
      <c r="D3003" s="45">
        <v>260</v>
      </c>
      <c r="E3003" s="45">
        <v>8.29549477E-3</v>
      </c>
      <c r="F3003" s="45">
        <v>1.4530357100000001E-3</v>
      </c>
      <c r="G3003" s="45">
        <v>1.2775104399999999E-3</v>
      </c>
      <c r="H3003" s="45">
        <v>5.5649481199999996E-3</v>
      </c>
    </row>
    <row r="3004" spans="1:8" x14ac:dyDescent="0.35">
      <c r="A3004" s="45" t="s">
        <v>250</v>
      </c>
      <c r="B3004" s="45" t="s">
        <v>13</v>
      </c>
      <c r="C3004" s="45" t="s">
        <v>159</v>
      </c>
      <c r="D3004" s="45">
        <v>406</v>
      </c>
      <c r="E3004" s="45">
        <v>7.63412789E-3</v>
      </c>
      <c r="F3004" s="45">
        <v>1.16145523E-3</v>
      </c>
      <c r="G3004" s="45">
        <v>1.0583433499999999E-3</v>
      </c>
      <c r="H3004" s="45">
        <v>5.4143287899999998E-3</v>
      </c>
    </row>
    <row r="3005" spans="1:8" x14ac:dyDescent="0.35">
      <c r="A3005" s="45" t="s">
        <v>250</v>
      </c>
      <c r="B3005" s="45" t="s">
        <v>8</v>
      </c>
      <c r="C3005" s="45" t="s">
        <v>33</v>
      </c>
      <c r="D3005" s="45">
        <v>869</v>
      </c>
      <c r="E3005" s="45">
        <v>8.1961756600000008E-3</v>
      </c>
      <c r="F3005" s="45">
        <v>1.3622776000000001E-3</v>
      </c>
      <c r="G3005" s="45">
        <v>1.47825807E-3</v>
      </c>
      <c r="H3005" s="45">
        <v>5.3555729000000002E-3</v>
      </c>
    </row>
    <row r="3006" spans="1:8" x14ac:dyDescent="0.35">
      <c r="A3006" s="45" t="s">
        <v>250</v>
      </c>
      <c r="B3006" s="45" t="s">
        <v>10</v>
      </c>
      <c r="C3006" s="45" t="s">
        <v>33</v>
      </c>
      <c r="D3006" s="45">
        <v>362</v>
      </c>
      <c r="E3006" s="45">
        <v>7.4162635699999997E-3</v>
      </c>
      <c r="F3006" s="45">
        <v>1.2423263399999999E-3</v>
      </c>
      <c r="G3006" s="45">
        <v>1.3350148399999999E-3</v>
      </c>
      <c r="H3006" s="45">
        <v>4.8389219100000002E-3</v>
      </c>
    </row>
    <row r="3007" spans="1:8" x14ac:dyDescent="0.35">
      <c r="A3007" s="45" t="s">
        <v>250</v>
      </c>
      <c r="B3007" s="45" t="s">
        <v>11</v>
      </c>
      <c r="C3007" s="45" t="s">
        <v>33</v>
      </c>
      <c r="D3007" s="45">
        <v>206</v>
      </c>
      <c r="E3007" s="45">
        <v>7.83834479E-3</v>
      </c>
      <c r="F3007" s="45">
        <v>1.3257369E-3</v>
      </c>
      <c r="G3007" s="45">
        <v>1.35899831E-3</v>
      </c>
      <c r="H3007" s="45">
        <v>5.1535528800000004E-3</v>
      </c>
    </row>
    <row r="3008" spans="1:8" x14ac:dyDescent="0.35">
      <c r="A3008" s="45" t="s">
        <v>250</v>
      </c>
      <c r="B3008" s="45" t="s">
        <v>12</v>
      </c>
      <c r="C3008" s="45" t="s">
        <v>33</v>
      </c>
      <c r="D3008" s="45">
        <v>77</v>
      </c>
      <c r="E3008" s="45">
        <v>9.8215786299999993E-3</v>
      </c>
      <c r="F3008" s="45">
        <v>1.76993122E-3</v>
      </c>
      <c r="G3008" s="45">
        <v>1.72092931E-3</v>
      </c>
      <c r="H3008" s="45">
        <v>6.3307176700000004E-3</v>
      </c>
    </row>
    <row r="3009" spans="1:8" x14ac:dyDescent="0.35">
      <c r="A3009" s="45" t="s">
        <v>250</v>
      </c>
      <c r="B3009" s="45" t="s">
        <v>13</v>
      </c>
      <c r="C3009" s="45" t="s">
        <v>33</v>
      </c>
      <c r="D3009" s="45">
        <v>224</v>
      </c>
      <c r="E3009" s="45">
        <v>9.2269136200000008E-3</v>
      </c>
      <c r="F3009" s="45">
        <v>1.4496008700000001E-3</v>
      </c>
      <c r="G3009" s="45">
        <v>1.73600752E-3</v>
      </c>
      <c r="H3009" s="45">
        <v>6.0410980599999997E-3</v>
      </c>
    </row>
    <row r="3010" spans="1:8" x14ac:dyDescent="0.35">
      <c r="A3010" s="45" t="s">
        <v>250</v>
      </c>
      <c r="B3010" s="45" t="s">
        <v>8</v>
      </c>
      <c r="C3010" s="45" t="s">
        <v>34</v>
      </c>
      <c r="D3010" s="45">
        <v>952</v>
      </c>
      <c r="E3010" s="45">
        <v>6.0368155299999997E-3</v>
      </c>
      <c r="F3010" s="45">
        <v>1.0918167E-3</v>
      </c>
      <c r="G3010" s="45">
        <v>7.9735863000000005E-4</v>
      </c>
      <c r="H3010" s="45">
        <v>4.1476397200000004E-3</v>
      </c>
    </row>
    <row r="3011" spans="1:8" x14ac:dyDescent="0.35">
      <c r="A3011" s="45" t="s">
        <v>250</v>
      </c>
      <c r="B3011" s="45" t="s">
        <v>10</v>
      </c>
      <c r="C3011" s="45" t="s">
        <v>34</v>
      </c>
      <c r="D3011" s="45">
        <v>383</v>
      </c>
      <c r="E3011" s="45">
        <v>5.3791639999999996E-3</v>
      </c>
      <c r="F3011" s="45">
        <v>9.1689004999999997E-4</v>
      </c>
      <c r="G3011" s="45">
        <v>6.9214752000000004E-4</v>
      </c>
      <c r="H3011" s="45">
        <v>3.7701259600000001E-3</v>
      </c>
    </row>
    <row r="3012" spans="1:8" x14ac:dyDescent="0.35">
      <c r="A3012" s="45" t="s">
        <v>250</v>
      </c>
      <c r="B3012" s="45" t="s">
        <v>11</v>
      </c>
      <c r="C3012" s="45" t="s">
        <v>34</v>
      </c>
      <c r="D3012" s="45">
        <v>168</v>
      </c>
      <c r="E3012" s="45">
        <v>5.7367446800000001E-3</v>
      </c>
      <c r="F3012" s="45">
        <v>1.1498289099999999E-3</v>
      </c>
      <c r="G3012" s="45">
        <v>7.4942105999999998E-4</v>
      </c>
      <c r="H3012" s="45">
        <v>3.8374942700000001E-3</v>
      </c>
    </row>
    <row r="3013" spans="1:8" x14ac:dyDescent="0.35">
      <c r="A3013" s="45" t="s">
        <v>250</v>
      </c>
      <c r="B3013" s="45" t="s">
        <v>12</v>
      </c>
      <c r="C3013" s="45" t="s">
        <v>34</v>
      </c>
      <c r="D3013" s="45">
        <v>137</v>
      </c>
      <c r="E3013" s="45">
        <v>6.8424740999999999E-3</v>
      </c>
      <c r="F3013" s="45">
        <v>1.21493963E-3</v>
      </c>
      <c r="G3013" s="45">
        <v>9.7323574999999996E-4</v>
      </c>
      <c r="H3013" s="45">
        <v>4.6542982200000003E-3</v>
      </c>
    </row>
    <row r="3014" spans="1:8" x14ac:dyDescent="0.35">
      <c r="A3014" s="45" t="s">
        <v>250</v>
      </c>
      <c r="B3014" s="45" t="s">
        <v>13</v>
      </c>
      <c r="C3014" s="45" t="s">
        <v>34</v>
      </c>
      <c r="D3014" s="45">
        <v>264</v>
      </c>
      <c r="E3014" s="45">
        <v>6.7637746600000001E-3</v>
      </c>
      <c r="F3014" s="45">
        <v>1.24478266E-3</v>
      </c>
      <c r="G3014" s="45">
        <v>8.8923059999999996E-4</v>
      </c>
      <c r="H3014" s="45">
        <v>4.6297609E-3</v>
      </c>
    </row>
    <row r="3015" spans="1:8" x14ac:dyDescent="0.35">
      <c r="A3015" s="45" t="s">
        <v>250</v>
      </c>
      <c r="B3015" s="45" t="s">
        <v>8</v>
      </c>
      <c r="C3015" s="45" t="s">
        <v>35</v>
      </c>
      <c r="D3015" s="45">
        <v>1039</v>
      </c>
      <c r="E3015" s="45">
        <v>6.3064108400000003E-3</v>
      </c>
      <c r="F3015" s="45">
        <v>1.03194154E-3</v>
      </c>
      <c r="G3015" s="45">
        <v>1.1157226699999999E-3</v>
      </c>
      <c r="H3015" s="45">
        <v>4.1587461599999999E-3</v>
      </c>
    </row>
    <row r="3016" spans="1:8" x14ac:dyDescent="0.35">
      <c r="A3016" s="45" t="s">
        <v>250</v>
      </c>
      <c r="B3016" s="45" t="s">
        <v>10</v>
      </c>
      <c r="C3016" s="45" t="s">
        <v>35</v>
      </c>
      <c r="D3016" s="45">
        <v>408</v>
      </c>
      <c r="E3016" s="45">
        <v>5.4756998899999996E-3</v>
      </c>
      <c r="F3016" s="45">
        <v>9.6402369999999996E-4</v>
      </c>
      <c r="G3016" s="45">
        <v>9.7139931000000002E-4</v>
      </c>
      <c r="H3016" s="45">
        <v>3.5402764199999998E-3</v>
      </c>
    </row>
    <row r="3017" spans="1:8" x14ac:dyDescent="0.35">
      <c r="A3017" s="45" t="s">
        <v>250</v>
      </c>
      <c r="B3017" s="45" t="s">
        <v>11</v>
      </c>
      <c r="C3017" s="45" t="s">
        <v>35</v>
      </c>
      <c r="D3017" s="45">
        <v>273</v>
      </c>
      <c r="E3017" s="45">
        <v>6.17788439E-3</v>
      </c>
      <c r="F3017" s="45">
        <v>1.02118922E-3</v>
      </c>
      <c r="G3017" s="45">
        <v>1.0449309E-3</v>
      </c>
      <c r="H3017" s="45">
        <v>4.1117637800000004E-3</v>
      </c>
    </row>
    <row r="3018" spans="1:8" x14ac:dyDescent="0.35">
      <c r="A3018" s="45" t="s">
        <v>250</v>
      </c>
      <c r="B3018" s="45" t="s">
        <v>12</v>
      </c>
      <c r="C3018" s="45" t="s">
        <v>35</v>
      </c>
      <c r="D3018" s="45">
        <v>98</v>
      </c>
      <c r="E3018" s="45">
        <v>7.7768326899999999E-3</v>
      </c>
      <c r="F3018" s="45">
        <v>1.3096416899999999E-3</v>
      </c>
      <c r="G3018" s="45">
        <v>1.213506E-3</v>
      </c>
      <c r="H3018" s="45">
        <v>5.2536845600000001E-3</v>
      </c>
    </row>
    <row r="3019" spans="1:8" x14ac:dyDescent="0.35">
      <c r="A3019" s="45" t="s">
        <v>250</v>
      </c>
      <c r="B3019" s="45" t="s">
        <v>13</v>
      </c>
      <c r="C3019" s="45" t="s">
        <v>35</v>
      </c>
      <c r="D3019" s="45">
        <v>260</v>
      </c>
      <c r="E3019" s="45">
        <v>7.19070487E-3</v>
      </c>
      <c r="F3019" s="45">
        <v>1.04513864E-3</v>
      </c>
      <c r="G3019" s="45">
        <v>1.3796739099999999E-3</v>
      </c>
      <c r="H3019" s="45">
        <v>4.7658918600000004E-3</v>
      </c>
    </row>
    <row r="3020" spans="1:8" x14ac:dyDescent="0.35">
      <c r="A3020" s="45" t="s">
        <v>250</v>
      </c>
      <c r="B3020" s="45" t="s">
        <v>8</v>
      </c>
      <c r="C3020" s="45" t="s">
        <v>36</v>
      </c>
      <c r="D3020" s="45">
        <v>1560</v>
      </c>
      <c r="E3020" s="45">
        <v>7.4102784200000002E-3</v>
      </c>
      <c r="F3020" s="45">
        <v>9.7778644999999996E-4</v>
      </c>
      <c r="G3020" s="45">
        <v>1.2687556999999999E-3</v>
      </c>
      <c r="H3020" s="45">
        <v>5.1637358100000003E-3</v>
      </c>
    </row>
    <row r="3021" spans="1:8" x14ac:dyDescent="0.35">
      <c r="A3021" s="45" t="s">
        <v>250</v>
      </c>
      <c r="B3021" s="45" t="s">
        <v>10</v>
      </c>
      <c r="C3021" s="45" t="s">
        <v>36</v>
      </c>
      <c r="D3021" s="45">
        <v>539</v>
      </c>
      <c r="E3021" s="45">
        <v>6.3664491200000001E-3</v>
      </c>
      <c r="F3021" s="45">
        <v>7.8783132000000004E-4</v>
      </c>
      <c r="G3021" s="45">
        <v>1.1306300500000001E-3</v>
      </c>
      <c r="H3021" s="45">
        <v>4.4479872900000002E-3</v>
      </c>
    </row>
    <row r="3022" spans="1:8" x14ac:dyDescent="0.35">
      <c r="A3022" s="45" t="s">
        <v>250</v>
      </c>
      <c r="B3022" s="45" t="s">
        <v>11</v>
      </c>
      <c r="C3022" s="45" t="s">
        <v>36</v>
      </c>
      <c r="D3022" s="45">
        <v>358</v>
      </c>
      <c r="E3022" s="45">
        <v>7.7132795400000004E-3</v>
      </c>
      <c r="F3022" s="45">
        <v>9.1687333E-4</v>
      </c>
      <c r="G3022" s="45">
        <v>1.3028266800000001E-3</v>
      </c>
      <c r="H3022" s="45">
        <v>5.4935790599999999E-3</v>
      </c>
    </row>
    <row r="3023" spans="1:8" x14ac:dyDescent="0.35">
      <c r="A3023" s="45" t="s">
        <v>250</v>
      </c>
      <c r="B3023" s="45" t="s">
        <v>12</v>
      </c>
      <c r="C3023" s="45" t="s">
        <v>36</v>
      </c>
      <c r="D3023" s="45">
        <v>151</v>
      </c>
      <c r="E3023" s="45">
        <v>8.5527805899999997E-3</v>
      </c>
      <c r="F3023" s="45">
        <v>1.4406270499999999E-3</v>
      </c>
      <c r="G3023" s="45">
        <v>1.18055532E-3</v>
      </c>
      <c r="H3023" s="45">
        <v>5.9315977499999999E-3</v>
      </c>
    </row>
    <row r="3024" spans="1:8" x14ac:dyDescent="0.35">
      <c r="A3024" s="45" t="s">
        <v>250</v>
      </c>
      <c r="B3024" s="45" t="s">
        <v>13</v>
      </c>
      <c r="C3024" s="45" t="s">
        <v>36</v>
      </c>
      <c r="D3024" s="45">
        <v>512</v>
      </c>
      <c r="E3024" s="45">
        <v>7.9603404599999997E-3</v>
      </c>
      <c r="F3024" s="45">
        <v>1.0838485000000001E-3</v>
      </c>
      <c r="G3024" s="45">
        <v>1.41635447E-3</v>
      </c>
      <c r="H3024" s="45">
        <v>5.4601370200000002E-3</v>
      </c>
    </row>
    <row r="3025" spans="1:8" x14ac:dyDescent="0.35">
      <c r="A3025" s="45" t="s">
        <v>250</v>
      </c>
      <c r="B3025" s="45" t="s">
        <v>8</v>
      </c>
      <c r="C3025" s="45" t="s">
        <v>37</v>
      </c>
      <c r="D3025" s="45">
        <v>1710</v>
      </c>
      <c r="E3025" s="45">
        <v>5.6222923700000003E-3</v>
      </c>
      <c r="F3025" s="45">
        <v>9.5915207000000005E-4</v>
      </c>
      <c r="G3025" s="45">
        <v>8.0156868999999996E-4</v>
      </c>
      <c r="H3025" s="45">
        <v>3.8615711300000002E-3</v>
      </c>
    </row>
    <row r="3026" spans="1:8" x14ac:dyDescent="0.35">
      <c r="A3026" s="45" t="s">
        <v>250</v>
      </c>
      <c r="B3026" s="45" t="s">
        <v>10</v>
      </c>
      <c r="C3026" s="45" t="s">
        <v>37</v>
      </c>
      <c r="D3026" s="45">
        <v>785</v>
      </c>
      <c r="E3026" s="45">
        <v>4.8884463199999999E-3</v>
      </c>
      <c r="F3026" s="45">
        <v>8.7557477000000002E-4</v>
      </c>
      <c r="G3026" s="45">
        <v>6.8872352000000001E-4</v>
      </c>
      <c r="H3026" s="45">
        <v>3.3241475599999999E-3</v>
      </c>
    </row>
    <row r="3027" spans="1:8" x14ac:dyDescent="0.35">
      <c r="A3027" s="45" t="s">
        <v>250</v>
      </c>
      <c r="B3027" s="45" t="s">
        <v>11</v>
      </c>
      <c r="C3027" s="45" t="s">
        <v>37</v>
      </c>
      <c r="D3027" s="45">
        <v>432</v>
      </c>
      <c r="E3027" s="45">
        <v>5.8230718200000002E-3</v>
      </c>
      <c r="F3027" s="45">
        <v>1.0389872300000001E-3</v>
      </c>
      <c r="G3027" s="45">
        <v>7.6501390999999998E-4</v>
      </c>
      <c r="H3027" s="45">
        <v>4.0190701799999997E-3</v>
      </c>
    </row>
    <row r="3028" spans="1:8" x14ac:dyDescent="0.35">
      <c r="A3028" s="45" t="s">
        <v>250</v>
      </c>
      <c r="B3028" s="45" t="s">
        <v>12</v>
      </c>
      <c r="C3028" s="45" t="s">
        <v>37</v>
      </c>
      <c r="D3028" s="45">
        <v>88</v>
      </c>
      <c r="E3028" s="45">
        <v>7.4585698200000002E-3</v>
      </c>
      <c r="F3028" s="45">
        <v>1.13465361E-3</v>
      </c>
      <c r="G3028" s="45">
        <v>1.1734530500000001E-3</v>
      </c>
      <c r="H3028" s="45">
        <v>5.1504627400000003E-3</v>
      </c>
    </row>
    <row r="3029" spans="1:8" x14ac:dyDescent="0.35">
      <c r="A3029" s="45" t="s">
        <v>250</v>
      </c>
      <c r="B3029" s="45" t="s">
        <v>13</v>
      </c>
      <c r="C3029" s="45" t="s">
        <v>37</v>
      </c>
      <c r="D3029" s="45">
        <v>405</v>
      </c>
      <c r="E3029" s="45">
        <v>6.4315269600000004E-3</v>
      </c>
      <c r="F3029" s="45">
        <v>9.9785641999999993E-4</v>
      </c>
      <c r="G3029" s="45">
        <v>9.7848055000000008E-4</v>
      </c>
      <c r="H3029" s="45">
        <v>4.4551895199999997E-3</v>
      </c>
    </row>
    <row r="3030" spans="1:8" x14ac:dyDescent="0.35">
      <c r="A3030" s="45" t="s">
        <v>250</v>
      </c>
      <c r="B3030" s="45" t="s">
        <v>8</v>
      </c>
      <c r="C3030" s="45" t="s">
        <v>38</v>
      </c>
      <c r="D3030" s="45">
        <v>954</v>
      </c>
      <c r="E3030" s="45">
        <v>7.0995901800000004E-3</v>
      </c>
      <c r="F3030" s="45">
        <v>1.1225151E-3</v>
      </c>
      <c r="G3030" s="45">
        <v>1.04994055E-3</v>
      </c>
      <c r="H3030" s="45">
        <v>4.9271340500000003E-3</v>
      </c>
    </row>
    <row r="3031" spans="1:8" x14ac:dyDescent="0.35">
      <c r="A3031" s="45" t="s">
        <v>250</v>
      </c>
      <c r="B3031" s="45" t="s">
        <v>10</v>
      </c>
      <c r="C3031" s="45" t="s">
        <v>38</v>
      </c>
      <c r="D3031" s="45">
        <v>391</v>
      </c>
      <c r="E3031" s="45">
        <v>6.2368864199999997E-3</v>
      </c>
      <c r="F3031" s="45">
        <v>1.0076250299999999E-3</v>
      </c>
      <c r="G3031" s="45">
        <v>9.3362196999999996E-4</v>
      </c>
      <c r="H3031" s="45">
        <v>4.2956388999999999E-3</v>
      </c>
    </row>
    <row r="3032" spans="1:8" x14ac:dyDescent="0.35">
      <c r="A3032" s="45" t="s">
        <v>250</v>
      </c>
      <c r="B3032" s="45" t="s">
        <v>11</v>
      </c>
      <c r="C3032" s="45" t="s">
        <v>38</v>
      </c>
      <c r="D3032" s="45">
        <v>226</v>
      </c>
      <c r="E3032" s="45">
        <v>7.3734019499999996E-3</v>
      </c>
      <c r="F3032" s="45">
        <v>1.05872026E-3</v>
      </c>
      <c r="G3032" s="45">
        <v>1.0070978299999999E-3</v>
      </c>
      <c r="H3032" s="45">
        <v>5.3075833499999997E-3</v>
      </c>
    </row>
    <row r="3033" spans="1:8" x14ac:dyDescent="0.35">
      <c r="A3033" s="45" t="s">
        <v>250</v>
      </c>
      <c r="B3033" s="45" t="s">
        <v>12</v>
      </c>
      <c r="C3033" s="45" t="s">
        <v>38</v>
      </c>
      <c r="D3033" s="45">
        <v>86</v>
      </c>
      <c r="E3033" s="45">
        <v>8.2943042399999996E-3</v>
      </c>
      <c r="F3033" s="45">
        <v>1.3263079300000001E-3</v>
      </c>
      <c r="G3033" s="45">
        <v>1.1662896199999999E-3</v>
      </c>
      <c r="H3033" s="45">
        <v>5.8017062400000001E-3</v>
      </c>
    </row>
    <row r="3034" spans="1:8" x14ac:dyDescent="0.35">
      <c r="A3034" s="45" t="s">
        <v>250</v>
      </c>
      <c r="B3034" s="45" t="s">
        <v>13</v>
      </c>
      <c r="C3034" s="45" t="s">
        <v>38</v>
      </c>
      <c r="D3034" s="45">
        <v>251</v>
      </c>
      <c r="E3034" s="45">
        <v>7.7875993600000004E-3</v>
      </c>
      <c r="F3034" s="45">
        <v>1.28910261E-3</v>
      </c>
      <c r="G3034" s="45">
        <v>1.2298488900000001E-3</v>
      </c>
      <c r="H3034" s="45">
        <v>5.2686474099999997E-3</v>
      </c>
    </row>
    <row r="3035" spans="1:8" x14ac:dyDescent="0.35">
      <c r="A3035" s="45" t="s">
        <v>250</v>
      </c>
      <c r="B3035" s="45" t="s">
        <v>8</v>
      </c>
      <c r="C3035" s="45" t="s">
        <v>39</v>
      </c>
      <c r="D3035" s="45">
        <v>780</v>
      </c>
      <c r="E3035" s="45">
        <v>7.7057808499999998E-3</v>
      </c>
      <c r="F3035" s="45">
        <v>9.3782619999999996E-4</v>
      </c>
      <c r="G3035" s="45">
        <v>1.6428950499999999E-3</v>
      </c>
      <c r="H3035" s="45">
        <v>5.1250591099999999E-3</v>
      </c>
    </row>
    <row r="3036" spans="1:8" x14ac:dyDescent="0.35">
      <c r="A3036" s="45" t="s">
        <v>250</v>
      </c>
      <c r="B3036" s="45" t="s">
        <v>10</v>
      </c>
      <c r="C3036" s="45" t="s">
        <v>39</v>
      </c>
      <c r="D3036" s="45">
        <v>292</v>
      </c>
      <c r="E3036" s="45">
        <v>6.65410141E-3</v>
      </c>
      <c r="F3036" s="45">
        <v>8.2215537999999998E-4</v>
      </c>
      <c r="G3036" s="45">
        <v>1.4533784399999999E-3</v>
      </c>
      <c r="H3036" s="45">
        <v>4.3785671000000003E-3</v>
      </c>
    </row>
    <row r="3037" spans="1:8" x14ac:dyDescent="0.35">
      <c r="A3037" s="45" t="s">
        <v>250</v>
      </c>
      <c r="B3037" s="45" t="s">
        <v>11</v>
      </c>
      <c r="C3037" s="45" t="s">
        <v>39</v>
      </c>
      <c r="D3037" s="45">
        <v>192</v>
      </c>
      <c r="E3037" s="45">
        <v>7.4573203500000003E-3</v>
      </c>
      <c r="F3037" s="45">
        <v>9.5269074000000004E-4</v>
      </c>
      <c r="G3037" s="45">
        <v>1.68704161E-3</v>
      </c>
      <c r="H3037" s="45">
        <v>4.8175875199999996E-3</v>
      </c>
    </row>
    <row r="3038" spans="1:8" x14ac:dyDescent="0.35">
      <c r="A3038" s="45" t="s">
        <v>250</v>
      </c>
      <c r="B3038" s="45" t="s">
        <v>12</v>
      </c>
      <c r="C3038" s="45" t="s">
        <v>39</v>
      </c>
      <c r="D3038" s="45">
        <v>78</v>
      </c>
      <c r="E3038" s="45">
        <v>9.7637699500000008E-3</v>
      </c>
      <c r="F3038" s="45">
        <v>1.04804696E-3</v>
      </c>
      <c r="G3038" s="45">
        <v>1.90660588E-3</v>
      </c>
      <c r="H3038" s="45">
        <v>6.8091165400000001E-3</v>
      </c>
    </row>
    <row r="3039" spans="1:8" x14ac:dyDescent="0.35">
      <c r="A3039" s="45" t="s">
        <v>250</v>
      </c>
      <c r="B3039" s="45" t="s">
        <v>13</v>
      </c>
      <c r="C3039" s="45" t="s">
        <v>39</v>
      </c>
      <c r="D3039" s="45">
        <v>218</v>
      </c>
      <c r="E3039" s="45">
        <v>8.5969352800000006E-3</v>
      </c>
      <c r="F3039" s="45">
        <v>1.0402329200000001E-3</v>
      </c>
      <c r="G3039" s="45">
        <v>1.76350638E-3</v>
      </c>
      <c r="H3039" s="45">
        <v>5.7931954899999999E-3</v>
      </c>
    </row>
    <row r="3040" spans="1:8" x14ac:dyDescent="0.35">
      <c r="A3040" s="45" t="s">
        <v>250</v>
      </c>
      <c r="B3040" s="45" t="s">
        <v>8</v>
      </c>
      <c r="C3040" s="45" t="s">
        <v>40</v>
      </c>
      <c r="D3040" s="45">
        <v>1501</v>
      </c>
      <c r="E3040" s="45">
        <v>5.2610757100000002E-3</v>
      </c>
      <c r="F3040" s="45">
        <v>1.06584011E-3</v>
      </c>
      <c r="G3040" s="45">
        <v>5.3499033000000004E-4</v>
      </c>
      <c r="H3040" s="45">
        <v>3.66024477E-3</v>
      </c>
    </row>
    <row r="3041" spans="1:8" x14ac:dyDescent="0.35">
      <c r="A3041" s="45" t="s">
        <v>250</v>
      </c>
      <c r="B3041" s="45" t="s">
        <v>10</v>
      </c>
      <c r="C3041" s="45" t="s">
        <v>40</v>
      </c>
      <c r="D3041" s="45">
        <v>762</v>
      </c>
      <c r="E3041" s="45">
        <v>4.9222013299999997E-3</v>
      </c>
      <c r="F3041" s="45">
        <v>9.6462743000000004E-4</v>
      </c>
      <c r="G3041" s="45">
        <v>4.9399400999999995E-4</v>
      </c>
      <c r="H3041" s="45">
        <v>3.4635793899999998E-3</v>
      </c>
    </row>
    <row r="3042" spans="1:8" x14ac:dyDescent="0.35">
      <c r="A3042" s="45" t="s">
        <v>250</v>
      </c>
      <c r="B3042" s="45" t="s">
        <v>11</v>
      </c>
      <c r="C3042" s="45" t="s">
        <v>40</v>
      </c>
      <c r="D3042" s="45">
        <v>293</v>
      </c>
      <c r="E3042" s="45">
        <v>5.2570390099999998E-3</v>
      </c>
      <c r="F3042" s="45">
        <v>1.19098384E-3</v>
      </c>
      <c r="G3042" s="45">
        <v>5.0846897999999997E-4</v>
      </c>
      <c r="H3042" s="45">
        <v>3.55758572E-3</v>
      </c>
    </row>
    <row r="3043" spans="1:8" x14ac:dyDescent="0.35">
      <c r="A3043" s="45" t="s">
        <v>250</v>
      </c>
      <c r="B3043" s="45" t="s">
        <v>12</v>
      </c>
      <c r="C3043" s="45" t="s">
        <v>40</v>
      </c>
      <c r="D3043" s="45">
        <v>99</v>
      </c>
      <c r="E3043" s="45">
        <v>6.3429430300000001E-3</v>
      </c>
      <c r="F3043" s="45">
        <v>1.33686375E-3</v>
      </c>
      <c r="G3043" s="45">
        <v>5.7040287999999997E-4</v>
      </c>
      <c r="H3043" s="45">
        <v>4.4356759699999996E-3</v>
      </c>
    </row>
    <row r="3044" spans="1:8" x14ac:dyDescent="0.35">
      <c r="A3044" s="45" t="s">
        <v>250</v>
      </c>
      <c r="B3044" s="45" t="s">
        <v>13</v>
      </c>
      <c r="C3044" s="45" t="s">
        <v>40</v>
      </c>
      <c r="D3044" s="45">
        <v>347</v>
      </c>
      <c r="E3044" s="45">
        <v>5.6999810900000003E-3</v>
      </c>
      <c r="F3044" s="45">
        <v>1.1051070100000001E-3</v>
      </c>
      <c r="G3044" s="45">
        <v>6.3730763999999998E-4</v>
      </c>
      <c r="H3044" s="45">
        <v>3.9575659200000004E-3</v>
      </c>
    </row>
    <row r="3045" spans="1:8" x14ac:dyDescent="0.35">
      <c r="A3045" s="45" t="s">
        <v>250</v>
      </c>
      <c r="B3045" s="45" t="s">
        <v>8</v>
      </c>
      <c r="C3045" s="45" t="s">
        <v>41</v>
      </c>
      <c r="D3045" s="45">
        <v>1039</v>
      </c>
      <c r="E3045" s="45">
        <v>7.4009350399999998E-3</v>
      </c>
      <c r="F3045" s="45">
        <v>9.1279206999999999E-4</v>
      </c>
      <c r="G3045" s="45">
        <v>1.4976559800000001E-3</v>
      </c>
      <c r="H3045" s="45">
        <v>4.9904865100000003E-3</v>
      </c>
    </row>
    <row r="3046" spans="1:8" x14ac:dyDescent="0.35">
      <c r="A3046" s="45" t="s">
        <v>250</v>
      </c>
      <c r="B3046" s="45" t="s">
        <v>10</v>
      </c>
      <c r="C3046" s="45" t="s">
        <v>41</v>
      </c>
      <c r="D3046" s="45">
        <v>458</v>
      </c>
      <c r="E3046" s="45">
        <v>6.5865323900000002E-3</v>
      </c>
      <c r="F3046" s="45">
        <v>8.0725350999999999E-4</v>
      </c>
      <c r="G3046" s="45">
        <v>1.3878272800000001E-3</v>
      </c>
      <c r="H3046" s="45">
        <v>4.3914511299999997E-3</v>
      </c>
    </row>
    <row r="3047" spans="1:8" x14ac:dyDescent="0.35">
      <c r="A3047" s="45" t="s">
        <v>250</v>
      </c>
      <c r="B3047" s="45" t="s">
        <v>11</v>
      </c>
      <c r="C3047" s="45" t="s">
        <v>41</v>
      </c>
      <c r="D3047" s="45">
        <v>248</v>
      </c>
      <c r="E3047" s="45">
        <v>6.9290432400000001E-3</v>
      </c>
      <c r="F3047" s="45">
        <v>8.9255691999999998E-4</v>
      </c>
      <c r="G3047" s="45">
        <v>1.34833272E-3</v>
      </c>
      <c r="H3047" s="45">
        <v>4.68815311E-3</v>
      </c>
    </row>
    <row r="3048" spans="1:8" x14ac:dyDescent="0.35">
      <c r="A3048" s="45" t="s">
        <v>250</v>
      </c>
      <c r="B3048" s="45" t="s">
        <v>12</v>
      </c>
      <c r="C3048" s="45" t="s">
        <v>41</v>
      </c>
      <c r="D3048" s="45">
        <v>118</v>
      </c>
      <c r="E3048" s="45">
        <v>8.7533346499999998E-3</v>
      </c>
      <c r="F3048" s="45">
        <v>1.22214348E-3</v>
      </c>
      <c r="G3048" s="45">
        <v>1.6278246100000001E-3</v>
      </c>
      <c r="H3048" s="45">
        <v>5.90336603E-3</v>
      </c>
    </row>
    <row r="3049" spans="1:8" x14ac:dyDescent="0.35">
      <c r="A3049" s="45" t="s">
        <v>250</v>
      </c>
      <c r="B3049" s="45" t="s">
        <v>13</v>
      </c>
      <c r="C3049" s="45" t="s">
        <v>41</v>
      </c>
      <c r="D3049" s="45">
        <v>215</v>
      </c>
      <c r="E3049" s="45">
        <v>8.9378765800000003E-3</v>
      </c>
      <c r="F3049" s="45">
        <v>9.911711599999999E-4</v>
      </c>
      <c r="G3049" s="45">
        <v>1.83241792E-3</v>
      </c>
      <c r="H3049" s="45">
        <v>6.1142870000000004E-3</v>
      </c>
    </row>
    <row r="3050" spans="1:8" x14ac:dyDescent="0.35">
      <c r="A3050" s="45" t="s">
        <v>250</v>
      </c>
      <c r="B3050" s="45" t="s">
        <v>8</v>
      </c>
      <c r="C3050" s="45" t="s">
        <v>42</v>
      </c>
      <c r="D3050" s="45">
        <v>728</v>
      </c>
      <c r="E3050" s="45">
        <v>8.3429993600000005E-3</v>
      </c>
      <c r="F3050" s="45">
        <v>1.1055623200000001E-3</v>
      </c>
      <c r="G3050" s="45">
        <v>1.7282252300000001E-3</v>
      </c>
      <c r="H3050" s="45">
        <v>5.5092113300000004E-3</v>
      </c>
    </row>
    <row r="3051" spans="1:8" x14ac:dyDescent="0.35">
      <c r="A3051" s="45" t="s">
        <v>250</v>
      </c>
      <c r="B3051" s="45" t="s">
        <v>10</v>
      </c>
      <c r="C3051" s="45" t="s">
        <v>42</v>
      </c>
      <c r="D3051" s="45">
        <v>279</v>
      </c>
      <c r="E3051" s="45">
        <v>7.21044049E-3</v>
      </c>
      <c r="F3051" s="45">
        <v>1.07468781E-3</v>
      </c>
      <c r="G3051" s="45">
        <v>1.5042145300000001E-3</v>
      </c>
      <c r="H3051" s="45">
        <v>4.6315376699999997E-3</v>
      </c>
    </row>
    <row r="3052" spans="1:8" x14ac:dyDescent="0.35">
      <c r="A3052" s="45" t="s">
        <v>250</v>
      </c>
      <c r="B3052" s="45" t="s">
        <v>11</v>
      </c>
      <c r="C3052" s="45" t="s">
        <v>42</v>
      </c>
      <c r="D3052" s="45">
        <v>197</v>
      </c>
      <c r="E3052" s="45">
        <v>8.5987730299999995E-3</v>
      </c>
      <c r="F3052" s="45">
        <v>1.0879627299999999E-3</v>
      </c>
      <c r="G3052" s="45">
        <v>1.7859910300000001E-3</v>
      </c>
      <c r="H3052" s="45">
        <v>5.7248188099999998E-3</v>
      </c>
    </row>
    <row r="3053" spans="1:8" x14ac:dyDescent="0.35">
      <c r="A3053" s="45" t="s">
        <v>250</v>
      </c>
      <c r="B3053" s="45" t="s">
        <v>12</v>
      </c>
      <c r="C3053" s="45" t="s">
        <v>42</v>
      </c>
      <c r="D3053" s="45">
        <v>49</v>
      </c>
      <c r="E3053" s="45">
        <v>1.075916453E-2</v>
      </c>
      <c r="F3053" s="45">
        <v>1.4169971099999999E-3</v>
      </c>
      <c r="G3053" s="45">
        <v>1.91302887E-3</v>
      </c>
      <c r="H3053" s="45">
        <v>7.4291380599999998E-3</v>
      </c>
    </row>
    <row r="3054" spans="1:8" x14ac:dyDescent="0.35">
      <c r="A3054" s="45" t="s">
        <v>250</v>
      </c>
      <c r="B3054" s="45" t="s">
        <v>13</v>
      </c>
      <c r="C3054" s="45" t="s">
        <v>42</v>
      </c>
      <c r="D3054" s="45">
        <v>203</v>
      </c>
      <c r="E3054" s="45">
        <v>9.0681442599999992E-3</v>
      </c>
      <c r="F3054" s="45">
        <v>1.08990125E-3</v>
      </c>
      <c r="G3054" s="45">
        <v>1.9354357999999999E-3</v>
      </c>
      <c r="H3054" s="45">
        <v>6.04280674E-3</v>
      </c>
    </row>
    <row r="3055" spans="1:8" x14ac:dyDescent="0.35">
      <c r="A3055" s="45" t="s">
        <v>250</v>
      </c>
      <c r="B3055" s="45" t="s">
        <v>8</v>
      </c>
      <c r="C3055" s="45" t="s">
        <v>43</v>
      </c>
      <c r="D3055" s="45">
        <v>844</v>
      </c>
      <c r="E3055" s="45">
        <v>6.97926242E-3</v>
      </c>
      <c r="F3055" s="45">
        <v>1.0594252300000001E-3</v>
      </c>
      <c r="G3055" s="45">
        <v>1.16253595E-3</v>
      </c>
      <c r="H3055" s="45">
        <v>4.7573007500000004E-3</v>
      </c>
    </row>
    <row r="3056" spans="1:8" x14ac:dyDescent="0.35">
      <c r="A3056" s="45" t="s">
        <v>250</v>
      </c>
      <c r="B3056" s="45" t="s">
        <v>10</v>
      </c>
      <c r="C3056" s="45" t="s">
        <v>43</v>
      </c>
      <c r="D3056" s="45">
        <v>364</v>
      </c>
      <c r="E3056" s="45">
        <v>6.2629093100000002E-3</v>
      </c>
      <c r="F3056" s="45">
        <v>9.6783399999999999E-4</v>
      </c>
      <c r="G3056" s="45">
        <v>1.0428110899999999E-3</v>
      </c>
      <c r="H3056" s="45">
        <v>4.2522636899999999E-3</v>
      </c>
    </row>
    <row r="3057" spans="1:8" x14ac:dyDescent="0.35">
      <c r="A3057" s="45" t="s">
        <v>250</v>
      </c>
      <c r="B3057" s="45" t="s">
        <v>11</v>
      </c>
      <c r="C3057" s="45" t="s">
        <v>43</v>
      </c>
      <c r="D3057" s="45">
        <v>188</v>
      </c>
      <c r="E3057" s="45">
        <v>6.7098845099999999E-3</v>
      </c>
      <c r="F3057" s="45">
        <v>1.1138196899999999E-3</v>
      </c>
      <c r="G3057" s="45">
        <v>1.04634532E-3</v>
      </c>
      <c r="H3057" s="45">
        <v>4.5497190299999997E-3</v>
      </c>
    </row>
    <row r="3058" spans="1:8" x14ac:dyDescent="0.35">
      <c r="A3058" s="45" t="s">
        <v>250</v>
      </c>
      <c r="B3058" s="45" t="s">
        <v>12</v>
      </c>
      <c r="C3058" s="45" t="s">
        <v>43</v>
      </c>
      <c r="D3058" s="45">
        <v>87</v>
      </c>
      <c r="E3058" s="45">
        <v>7.75449633E-3</v>
      </c>
      <c r="F3058" s="45">
        <v>1.2519953099999999E-3</v>
      </c>
      <c r="G3058" s="45">
        <v>1.3395325199999999E-3</v>
      </c>
      <c r="H3058" s="45">
        <v>5.1629680500000002E-3</v>
      </c>
    </row>
    <row r="3059" spans="1:8" x14ac:dyDescent="0.35">
      <c r="A3059" s="45" t="s">
        <v>250</v>
      </c>
      <c r="B3059" s="45" t="s">
        <v>13</v>
      </c>
      <c r="C3059" s="45" t="s">
        <v>43</v>
      </c>
      <c r="D3059" s="45">
        <v>205</v>
      </c>
      <c r="E3059" s="45">
        <v>8.1692635499999999E-3</v>
      </c>
      <c r="F3059" s="45">
        <v>1.0904469199999999E-3</v>
      </c>
      <c r="G3059" s="45">
        <v>1.40656029E-3</v>
      </c>
      <c r="H3059" s="45">
        <v>5.6722558600000002E-3</v>
      </c>
    </row>
    <row r="3060" spans="1:8" x14ac:dyDescent="0.35">
      <c r="A3060" s="45" t="s">
        <v>250</v>
      </c>
      <c r="B3060" s="45" t="s">
        <v>8</v>
      </c>
      <c r="C3060" s="45" t="s">
        <v>44</v>
      </c>
      <c r="D3060" s="45">
        <v>399</v>
      </c>
      <c r="E3060" s="45">
        <v>8.2952749700000005E-3</v>
      </c>
      <c r="F3060" s="45">
        <v>6.7364568000000005E-4</v>
      </c>
      <c r="G3060" s="45">
        <v>1.6722939200000001E-3</v>
      </c>
      <c r="H3060" s="45">
        <v>5.9493349100000004E-3</v>
      </c>
    </row>
    <row r="3061" spans="1:8" x14ac:dyDescent="0.35">
      <c r="A3061" s="45" t="s">
        <v>250</v>
      </c>
      <c r="B3061" s="45" t="s">
        <v>10</v>
      </c>
      <c r="C3061" s="45" t="s">
        <v>44</v>
      </c>
      <c r="D3061" s="45">
        <v>132</v>
      </c>
      <c r="E3061" s="45">
        <v>7.0422100499999999E-3</v>
      </c>
      <c r="F3061" s="45">
        <v>5.447704E-4</v>
      </c>
      <c r="G3061" s="45">
        <v>1.3880995E-3</v>
      </c>
      <c r="H3061" s="45">
        <v>5.1093397199999998E-3</v>
      </c>
    </row>
    <row r="3062" spans="1:8" x14ac:dyDescent="0.35">
      <c r="A3062" s="45" t="s">
        <v>250</v>
      </c>
      <c r="B3062" s="45" t="s">
        <v>11</v>
      </c>
      <c r="C3062" s="45" t="s">
        <v>44</v>
      </c>
      <c r="D3062" s="45">
        <v>89</v>
      </c>
      <c r="E3062" s="45">
        <v>8.7472688100000001E-3</v>
      </c>
      <c r="F3062" s="45">
        <v>6.8911229999999996E-4</v>
      </c>
      <c r="G3062" s="45">
        <v>1.6890343099999999E-3</v>
      </c>
      <c r="H3062" s="45">
        <v>6.3691217E-3</v>
      </c>
    </row>
    <row r="3063" spans="1:8" x14ac:dyDescent="0.35">
      <c r="A3063" s="45" t="s">
        <v>250</v>
      </c>
      <c r="B3063" s="45" t="s">
        <v>12</v>
      </c>
      <c r="C3063" s="45" t="s">
        <v>44</v>
      </c>
      <c r="D3063" s="45">
        <v>51</v>
      </c>
      <c r="E3063" s="45">
        <v>9.5640429500000006E-3</v>
      </c>
      <c r="F3063" s="45">
        <v>9.0504690000000004E-4</v>
      </c>
      <c r="G3063" s="45">
        <v>1.5615920100000001E-3</v>
      </c>
      <c r="H3063" s="45">
        <v>7.09740353E-3</v>
      </c>
    </row>
    <row r="3064" spans="1:8" x14ac:dyDescent="0.35">
      <c r="A3064" s="45" t="s">
        <v>250</v>
      </c>
      <c r="B3064" s="45" t="s">
        <v>13</v>
      </c>
      <c r="C3064" s="45" t="s">
        <v>44</v>
      </c>
      <c r="D3064" s="45">
        <v>127</v>
      </c>
      <c r="E3064" s="45">
        <v>8.7714163199999994E-3</v>
      </c>
      <c r="F3064" s="45">
        <v>7.0383106999999997E-4</v>
      </c>
      <c r="G3064" s="45">
        <v>2.0004007499999999E-3</v>
      </c>
      <c r="H3064" s="45">
        <v>6.0671840700000004E-3</v>
      </c>
    </row>
    <row r="3065" spans="1:8" x14ac:dyDescent="0.35">
      <c r="A3065" s="45" t="s">
        <v>250</v>
      </c>
      <c r="B3065" s="45" t="s">
        <v>8</v>
      </c>
      <c r="C3065" s="45" t="s">
        <v>45</v>
      </c>
      <c r="D3065" s="45">
        <v>1365</v>
      </c>
      <c r="E3065" s="45">
        <v>6.8323495100000003E-3</v>
      </c>
      <c r="F3065" s="45">
        <v>9.5389848000000004E-4</v>
      </c>
      <c r="G3065" s="45">
        <v>1.2943967099999999E-3</v>
      </c>
      <c r="H3065" s="45">
        <v>4.5840538199999996E-3</v>
      </c>
    </row>
    <row r="3066" spans="1:8" x14ac:dyDescent="0.35">
      <c r="A3066" s="45" t="s">
        <v>250</v>
      </c>
      <c r="B3066" s="45" t="s">
        <v>10</v>
      </c>
      <c r="C3066" s="45" t="s">
        <v>45</v>
      </c>
      <c r="D3066" s="45">
        <v>590</v>
      </c>
      <c r="E3066" s="45">
        <v>6.02310868E-3</v>
      </c>
      <c r="F3066" s="45">
        <v>8.7148830999999997E-4</v>
      </c>
      <c r="G3066" s="45">
        <v>1.2028795300000001E-3</v>
      </c>
      <c r="H3066" s="45">
        <v>3.9487403399999996E-3</v>
      </c>
    </row>
    <row r="3067" spans="1:8" x14ac:dyDescent="0.35">
      <c r="A3067" s="45" t="s">
        <v>250</v>
      </c>
      <c r="B3067" s="45" t="s">
        <v>11</v>
      </c>
      <c r="C3067" s="45" t="s">
        <v>45</v>
      </c>
      <c r="D3067" s="45">
        <v>427</v>
      </c>
      <c r="E3067" s="45">
        <v>7.0334317600000001E-3</v>
      </c>
      <c r="F3067" s="45">
        <v>8.9453741999999999E-4</v>
      </c>
      <c r="G3067" s="45">
        <v>1.0853063800000001E-3</v>
      </c>
      <c r="H3067" s="45">
        <v>5.0535874499999999E-3</v>
      </c>
    </row>
    <row r="3068" spans="1:8" x14ac:dyDescent="0.35">
      <c r="A3068" s="45" t="s">
        <v>250</v>
      </c>
      <c r="B3068" s="45" t="s">
        <v>12</v>
      </c>
      <c r="C3068" s="45" t="s">
        <v>45</v>
      </c>
      <c r="D3068" s="45">
        <v>78</v>
      </c>
      <c r="E3068" s="45">
        <v>8.6042851600000008E-3</v>
      </c>
      <c r="F3068" s="45">
        <v>1.1783295299999999E-3</v>
      </c>
      <c r="G3068" s="45">
        <v>1.9120961399999999E-3</v>
      </c>
      <c r="H3068" s="45">
        <v>5.5138589700000004E-3</v>
      </c>
    </row>
    <row r="3069" spans="1:8" x14ac:dyDescent="0.35">
      <c r="A3069" s="45" t="s">
        <v>250</v>
      </c>
      <c r="B3069" s="45" t="s">
        <v>13</v>
      </c>
      <c r="C3069" s="45" t="s">
        <v>45</v>
      </c>
      <c r="D3069" s="45">
        <v>270</v>
      </c>
      <c r="E3069" s="45">
        <v>7.7707902299999996E-3</v>
      </c>
      <c r="F3069" s="45">
        <v>1.16302273E-3</v>
      </c>
      <c r="G3069" s="45">
        <v>1.6466046899999999E-3</v>
      </c>
      <c r="H3069" s="45">
        <v>4.9611623100000004E-3</v>
      </c>
    </row>
    <row r="3070" spans="1:8" x14ac:dyDescent="0.35">
      <c r="A3070" s="45" t="s">
        <v>250</v>
      </c>
      <c r="B3070" s="45" t="s">
        <v>8</v>
      </c>
      <c r="C3070" s="45" t="s">
        <v>46</v>
      </c>
      <c r="D3070" s="45">
        <v>664</v>
      </c>
      <c r="E3070" s="45">
        <v>7.8428817099999992E-3</v>
      </c>
      <c r="F3070" s="45">
        <v>1.0231025899999999E-3</v>
      </c>
      <c r="G3070" s="45">
        <v>1.4730098400000001E-3</v>
      </c>
      <c r="H3070" s="45">
        <v>5.3467687800000004E-3</v>
      </c>
    </row>
    <row r="3071" spans="1:8" x14ac:dyDescent="0.35">
      <c r="A3071" s="45" t="s">
        <v>250</v>
      </c>
      <c r="B3071" s="45" t="s">
        <v>10</v>
      </c>
      <c r="C3071" s="45" t="s">
        <v>46</v>
      </c>
      <c r="D3071" s="45">
        <v>241</v>
      </c>
      <c r="E3071" s="45">
        <v>7.27567404E-3</v>
      </c>
      <c r="F3071" s="45">
        <v>9.4182203000000003E-4</v>
      </c>
      <c r="G3071" s="45">
        <v>1.33769376E-3</v>
      </c>
      <c r="H3071" s="45">
        <v>4.9961577499999998E-3</v>
      </c>
    </row>
    <row r="3072" spans="1:8" x14ac:dyDescent="0.35">
      <c r="A3072" s="45" t="s">
        <v>250</v>
      </c>
      <c r="B3072" s="45" t="s">
        <v>11</v>
      </c>
      <c r="C3072" s="45" t="s">
        <v>46</v>
      </c>
      <c r="D3072" s="45">
        <v>167</v>
      </c>
      <c r="E3072" s="45">
        <v>7.7210160700000004E-3</v>
      </c>
      <c r="F3072" s="45">
        <v>1.14922907E-3</v>
      </c>
      <c r="G3072" s="45">
        <v>1.20217875E-3</v>
      </c>
      <c r="H3072" s="45">
        <v>5.3696077699999997E-3</v>
      </c>
    </row>
    <row r="3073" spans="1:8" x14ac:dyDescent="0.35">
      <c r="A3073" s="45" t="s">
        <v>250</v>
      </c>
      <c r="B3073" s="45" t="s">
        <v>12</v>
      </c>
      <c r="C3073" s="45" t="s">
        <v>46</v>
      </c>
      <c r="D3073" s="45">
        <v>72</v>
      </c>
      <c r="E3073" s="45">
        <v>8.5455244400000005E-3</v>
      </c>
      <c r="F3073" s="45">
        <v>1.1244531999999999E-3</v>
      </c>
      <c r="G3073" s="45">
        <v>1.8097348200000001E-3</v>
      </c>
      <c r="H3073" s="45">
        <v>5.6113359200000001E-3</v>
      </c>
    </row>
    <row r="3074" spans="1:8" x14ac:dyDescent="0.35">
      <c r="A3074" s="45" t="s">
        <v>250</v>
      </c>
      <c r="B3074" s="45" t="s">
        <v>13</v>
      </c>
      <c r="C3074" s="45" t="s">
        <v>46</v>
      </c>
      <c r="D3074" s="45">
        <v>184</v>
      </c>
      <c r="E3074" s="45">
        <v>8.4214596200000002E-3</v>
      </c>
      <c r="F3074" s="45">
        <v>9.7543002999999999E-4</v>
      </c>
      <c r="G3074" s="45">
        <v>1.7642912100000001E-3</v>
      </c>
      <c r="H3074" s="45">
        <v>5.68173789E-3</v>
      </c>
    </row>
    <row r="3075" spans="1:8" x14ac:dyDescent="0.35">
      <c r="A3075" s="45" t="s">
        <v>250</v>
      </c>
      <c r="B3075" s="45" t="s">
        <v>8</v>
      </c>
      <c r="C3075" s="45" t="s">
        <v>47</v>
      </c>
      <c r="D3075" s="45">
        <v>530</v>
      </c>
      <c r="E3075" s="45">
        <v>7.2042494000000004E-3</v>
      </c>
      <c r="F3075" s="45">
        <v>3.0031422999999999E-4</v>
      </c>
      <c r="G3075" s="45">
        <v>1.5499429900000001E-3</v>
      </c>
      <c r="H3075" s="45">
        <v>5.3428107299999996E-3</v>
      </c>
    </row>
    <row r="3076" spans="1:8" x14ac:dyDescent="0.35">
      <c r="A3076" s="45" t="s">
        <v>250</v>
      </c>
      <c r="B3076" s="45" t="s">
        <v>10</v>
      </c>
      <c r="C3076" s="45" t="s">
        <v>47</v>
      </c>
      <c r="D3076" s="45">
        <v>207</v>
      </c>
      <c r="E3076" s="45">
        <v>6.4180754299999997E-3</v>
      </c>
      <c r="F3076" s="45">
        <v>2.8689142E-4</v>
      </c>
      <c r="G3076" s="45">
        <v>1.43071189E-3</v>
      </c>
      <c r="H3076" s="45">
        <v>4.6888975800000003E-3</v>
      </c>
    </row>
    <row r="3077" spans="1:8" x14ac:dyDescent="0.35">
      <c r="A3077" s="45" t="s">
        <v>250</v>
      </c>
      <c r="B3077" s="45" t="s">
        <v>11</v>
      </c>
      <c r="C3077" s="45" t="s">
        <v>47</v>
      </c>
      <c r="D3077" s="45">
        <v>154</v>
      </c>
      <c r="E3077" s="45">
        <v>7.7188549900000002E-3</v>
      </c>
      <c r="F3077" s="45">
        <v>3.3482118E-4</v>
      </c>
      <c r="G3077" s="45">
        <v>1.5718191599999999E-3</v>
      </c>
      <c r="H3077" s="45">
        <v>5.8011662E-3</v>
      </c>
    </row>
    <row r="3078" spans="1:8" x14ac:dyDescent="0.35">
      <c r="A3078" s="45" t="s">
        <v>250</v>
      </c>
      <c r="B3078" s="45" t="s">
        <v>12</v>
      </c>
      <c r="C3078" s="45" t="s">
        <v>47</v>
      </c>
      <c r="D3078" s="45">
        <v>23</v>
      </c>
      <c r="E3078" s="45">
        <v>9.1072863700000003E-3</v>
      </c>
      <c r="F3078" s="45">
        <v>5.6008429000000001E-4</v>
      </c>
      <c r="G3078" s="45">
        <v>2.1547904199999998E-3</v>
      </c>
      <c r="H3078" s="45">
        <v>6.3813403299999997E-3</v>
      </c>
    </row>
    <row r="3079" spans="1:8" x14ac:dyDescent="0.35">
      <c r="A3079" s="45" t="s">
        <v>250</v>
      </c>
      <c r="B3079" s="45" t="s">
        <v>13</v>
      </c>
      <c r="C3079" s="45" t="s">
        <v>47</v>
      </c>
      <c r="D3079" s="45">
        <v>146</v>
      </c>
      <c r="E3079" s="45">
        <v>7.4762966800000002E-3</v>
      </c>
      <c r="F3079" s="45">
        <v>2.4202476E-4</v>
      </c>
      <c r="G3079" s="45">
        <v>1.60063077E-3</v>
      </c>
      <c r="H3079" s="45">
        <v>5.6228593600000003E-3</v>
      </c>
    </row>
    <row r="3080" spans="1:8" x14ac:dyDescent="0.35">
      <c r="A3080" s="45" t="s">
        <v>250</v>
      </c>
      <c r="B3080" s="45" t="s">
        <v>8</v>
      </c>
      <c r="C3080" s="45" t="s">
        <v>48</v>
      </c>
      <c r="D3080" s="45">
        <v>1767</v>
      </c>
      <c r="E3080" s="45">
        <v>5.8676819600000001E-3</v>
      </c>
      <c r="F3080" s="45">
        <v>8.9190432000000003E-4</v>
      </c>
      <c r="G3080" s="45">
        <v>8.3633958999999999E-4</v>
      </c>
      <c r="H3080" s="45">
        <v>4.1394375499999997E-3</v>
      </c>
    </row>
    <row r="3081" spans="1:8" x14ac:dyDescent="0.35">
      <c r="A3081" s="45" t="s">
        <v>250</v>
      </c>
      <c r="B3081" s="45" t="s">
        <v>10</v>
      </c>
      <c r="C3081" s="45" t="s">
        <v>48</v>
      </c>
      <c r="D3081" s="45">
        <v>642</v>
      </c>
      <c r="E3081" s="45">
        <v>5.2991589299999997E-3</v>
      </c>
      <c r="F3081" s="45">
        <v>8.257793E-4</v>
      </c>
      <c r="G3081" s="45">
        <v>7.1122839000000001E-4</v>
      </c>
      <c r="H3081" s="45">
        <v>3.7621507299999998E-3</v>
      </c>
    </row>
    <row r="3082" spans="1:8" x14ac:dyDescent="0.35">
      <c r="A3082" s="45" t="s">
        <v>250</v>
      </c>
      <c r="B3082" s="45" t="s">
        <v>11</v>
      </c>
      <c r="C3082" s="45" t="s">
        <v>48</v>
      </c>
      <c r="D3082" s="45">
        <v>308</v>
      </c>
      <c r="E3082" s="45">
        <v>6.0161132799999998E-3</v>
      </c>
      <c r="F3082" s="45">
        <v>9.8278144000000004E-4</v>
      </c>
      <c r="G3082" s="45">
        <v>7.8192617000000003E-4</v>
      </c>
      <c r="H3082" s="45">
        <v>4.2514051799999999E-3</v>
      </c>
    </row>
    <row r="3083" spans="1:8" x14ac:dyDescent="0.35">
      <c r="A3083" s="45" t="s">
        <v>250</v>
      </c>
      <c r="B3083" s="45" t="s">
        <v>12</v>
      </c>
      <c r="C3083" s="45" t="s">
        <v>48</v>
      </c>
      <c r="D3083" s="45">
        <v>121</v>
      </c>
      <c r="E3083" s="45">
        <v>7.3552760199999999E-3</v>
      </c>
      <c r="F3083" s="45">
        <v>1.0044571999999999E-3</v>
      </c>
      <c r="G3083" s="45">
        <v>8.2405472999999996E-4</v>
      </c>
      <c r="H3083" s="45">
        <v>5.5267636199999998E-3</v>
      </c>
    </row>
    <row r="3084" spans="1:8" x14ac:dyDescent="0.35">
      <c r="A3084" s="45" t="s">
        <v>250</v>
      </c>
      <c r="B3084" s="45" t="s">
        <v>13</v>
      </c>
      <c r="C3084" s="45" t="s">
        <v>48</v>
      </c>
      <c r="D3084" s="45">
        <v>696</v>
      </c>
      <c r="E3084" s="45">
        <v>6.0677912300000003E-3</v>
      </c>
      <c r="F3084" s="45">
        <v>8.9311583999999999E-4</v>
      </c>
      <c r="G3084" s="45">
        <v>9.7795911999999999E-4</v>
      </c>
      <c r="H3084" s="45">
        <v>4.1967157899999996E-3</v>
      </c>
    </row>
    <row r="3085" spans="1:8" x14ac:dyDescent="0.35">
      <c r="A3085" s="45" t="s">
        <v>250</v>
      </c>
      <c r="B3085" s="45" t="s">
        <v>8</v>
      </c>
      <c r="C3085" s="45" t="s">
        <v>49</v>
      </c>
      <c r="D3085" s="45">
        <v>1240</v>
      </c>
      <c r="E3085" s="45">
        <v>8.0533338300000003E-3</v>
      </c>
      <c r="F3085" s="45">
        <v>1.28771817E-3</v>
      </c>
      <c r="G3085" s="45">
        <v>1.1903839400000001E-3</v>
      </c>
      <c r="H3085" s="45">
        <v>5.5639558499999998E-3</v>
      </c>
    </row>
    <row r="3086" spans="1:8" x14ac:dyDescent="0.35">
      <c r="A3086" s="45" t="s">
        <v>250</v>
      </c>
      <c r="B3086" s="45" t="s">
        <v>10</v>
      </c>
      <c r="C3086" s="45" t="s">
        <v>49</v>
      </c>
      <c r="D3086" s="45">
        <v>498</v>
      </c>
      <c r="E3086" s="45">
        <v>7.1448987799999997E-3</v>
      </c>
      <c r="F3086" s="45">
        <v>1.18448306E-3</v>
      </c>
      <c r="G3086" s="45">
        <v>1.00206357E-3</v>
      </c>
      <c r="H3086" s="45">
        <v>4.9473586299999999E-3</v>
      </c>
    </row>
    <row r="3087" spans="1:8" x14ac:dyDescent="0.35">
      <c r="A3087" s="45" t="s">
        <v>250</v>
      </c>
      <c r="B3087" s="45" t="s">
        <v>11</v>
      </c>
      <c r="C3087" s="45" t="s">
        <v>49</v>
      </c>
      <c r="D3087" s="45">
        <v>366</v>
      </c>
      <c r="E3087" s="45">
        <v>8.6350179700000005E-3</v>
      </c>
      <c r="F3087" s="45">
        <v>1.22485934E-3</v>
      </c>
      <c r="G3087" s="45">
        <v>1.30692143E-3</v>
      </c>
      <c r="H3087" s="45">
        <v>6.0915361400000001E-3</v>
      </c>
    </row>
    <row r="3088" spans="1:8" x14ac:dyDescent="0.35">
      <c r="A3088" s="45" t="s">
        <v>250</v>
      </c>
      <c r="B3088" s="45" t="s">
        <v>12</v>
      </c>
      <c r="C3088" s="45" t="s">
        <v>49</v>
      </c>
      <c r="D3088" s="45">
        <v>75</v>
      </c>
      <c r="E3088" s="45">
        <v>8.3490738099999996E-3</v>
      </c>
      <c r="F3088" s="45">
        <v>1.4944442E-3</v>
      </c>
      <c r="G3088" s="45">
        <v>1.52114175E-3</v>
      </c>
      <c r="H3088" s="45">
        <v>5.3217590199999996E-3</v>
      </c>
    </row>
    <row r="3089" spans="1:8" x14ac:dyDescent="0.35">
      <c r="A3089" s="45" t="s">
        <v>250</v>
      </c>
      <c r="B3089" s="45" t="s">
        <v>13</v>
      </c>
      <c r="C3089" s="45" t="s">
        <v>49</v>
      </c>
      <c r="D3089" s="45">
        <v>301</v>
      </c>
      <c r="E3089" s="45">
        <v>8.77533967E-3</v>
      </c>
      <c r="F3089" s="45">
        <v>1.4834422900000001E-3</v>
      </c>
      <c r="G3089" s="45">
        <v>1.27783905E-3</v>
      </c>
      <c r="H3089" s="45">
        <v>6.0029451800000001E-3</v>
      </c>
    </row>
    <row r="3090" spans="1:8" x14ac:dyDescent="0.35">
      <c r="A3090" s="45" t="s">
        <v>250</v>
      </c>
      <c r="B3090" s="45" t="s">
        <v>8</v>
      </c>
      <c r="C3090" s="45" t="s">
        <v>50</v>
      </c>
      <c r="D3090" s="45">
        <v>700</v>
      </c>
      <c r="E3090" s="45">
        <v>7.7873178800000002E-3</v>
      </c>
      <c r="F3090" s="45">
        <v>7.1640188000000004E-4</v>
      </c>
      <c r="G3090" s="45">
        <v>2.0913026800000001E-3</v>
      </c>
      <c r="H3090" s="45">
        <v>4.9796128399999997E-3</v>
      </c>
    </row>
    <row r="3091" spans="1:8" x14ac:dyDescent="0.35">
      <c r="A3091" s="45" t="s">
        <v>250</v>
      </c>
      <c r="B3091" s="45" t="s">
        <v>10</v>
      </c>
      <c r="C3091" s="45" t="s">
        <v>50</v>
      </c>
      <c r="D3091" s="45">
        <v>298</v>
      </c>
      <c r="E3091" s="45">
        <v>6.8550364300000001E-3</v>
      </c>
      <c r="F3091" s="45">
        <v>6.5187648000000005E-4</v>
      </c>
      <c r="G3091" s="45">
        <v>1.9526392799999999E-3</v>
      </c>
      <c r="H3091" s="45">
        <v>4.2505201999999999E-3</v>
      </c>
    </row>
    <row r="3092" spans="1:8" x14ac:dyDescent="0.35">
      <c r="A3092" s="45" t="s">
        <v>250</v>
      </c>
      <c r="B3092" s="45" t="s">
        <v>11</v>
      </c>
      <c r="C3092" s="45" t="s">
        <v>50</v>
      </c>
      <c r="D3092" s="45">
        <v>167</v>
      </c>
      <c r="E3092" s="45">
        <v>7.8680137099999999E-3</v>
      </c>
      <c r="F3092" s="45">
        <v>7.0116687000000002E-4</v>
      </c>
      <c r="G3092" s="45">
        <v>1.9542163399999999E-3</v>
      </c>
      <c r="H3092" s="45">
        <v>5.2126300300000001E-3</v>
      </c>
    </row>
    <row r="3093" spans="1:8" x14ac:dyDescent="0.35">
      <c r="A3093" s="45" t="s">
        <v>250</v>
      </c>
      <c r="B3093" s="45" t="s">
        <v>12</v>
      </c>
      <c r="C3093" s="45" t="s">
        <v>50</v>
      </c>
      <c r="D3093" s="45">
        <v>62</v>
      </c>
      <c r="E3093" s="45">
        <v>1.07821832E-2</v>
      </c>
      <c r="F3093" s="45">
        <v>9.0315090000000001E-4</v>
      </c>
      <c r="G3093" s="45">
        <v>2.48170529E-3</v>
      </c>
      <c r="H3093" s="45">
        <v>7.3973265099999998E-3</v>
      </c>
    </row>
    <row r="3094" spans="1:8" x14ac:dyDescent="0.35">
      <c r="A3094" s="45" t="s">
        <v>250</v>
      </c>
      <c r="B3094" s="45" t="s">
        <v>13</v>
      </c>
      <c r="C3094" s="45" t="s">
        <v>50</v>
      </c>
      <c r="D3094" s="45">
        <v>173</v>
      </c>
      <c r="E3094" s="45">
        <v>8.2420116399999997E-3</v>
      </c>
      <c r="F3094" s="45">
        <v>7.7532892000000005E-4</v>
      </c>
      <c r="G3094" s="45">
        <v>2.3225752399999998E-3</v>
      </c>
      <c r="H3094" s="45">
        <v>5.1441070100000002E-3</v>
      </c>
    </row>
    <row r="3095" spans="1:8" x14ac:dyDescent="0.35">
      <c r="A3095" s="45" t="s">
        <v>250</v>
      </c>
      <c r="B3095" s="45" t="s">
        <v>8</v>
      </c>
      <c r="C3095" s="45" t="s">
        <v>51</v>
      </c>
      <c r="D3095" s="45">
        <v>1033</v>
      </c>
      <c r="E3095" s="45">
        <v>6.8089390399999998E-3</v>
      </c>
      <c r="F3095" s="45">
        <v>9.9591916000000007E-4</v>
      </c>
      <c r="G3095" s="45">
        <v>7.7649353E-4</v>
      </c>
      <c r="H3095" s="45">
        <v>5.0365258899999999E-3</v>
      </c>
    </row>
    <row r="3096" spans="1:8" x14ac:dyDescent="0.35">
      <c r="A3096" s="45" t="s">
        <v>250</v>
      </c>
      <c r="B3096" s="45" t="s">
        <v>10</v>
      </c>
      <c r="C3096" s="45" t="s">
        <v>51</v>
      </c>
      <c r="D3096" s="45">
        <v>429</v>
      </c>
      <c r="E3096" s="45">
        <v>6.0858583599999998E-3</v>
      </c>
      <c r="F3096" s="45">
        <v>8.1193860999999995E-4</v>
      </c>
      <c r="G3096" s="45">
        <v>7.2730487999999997E-4</v>
      </c>
      <c r="H3096" s="45">
        <v>4.5466144200000001E-3</v>
      </c>
    </row>
    <row r="3097" spans="1:8" x14ac:dyDescent="0.35">
      <c r="A3097" s="45" t="s">
        <v>250</v>
      </c>
      <c r="B3097" s="45" t="s">
        <v>11</v>
      </c>
      <c r="C3097" s="45" t="s">
        <v>51</v>
      </c>
      <c r="D3097" s="45">
        <v>226</v>
      </c>
      <c r="E3097" s="45">
        <v>6.6567824100000001E-3</v>
      </c>
      <c r="F3097" s="45">
        <v>9.8866127000000006E-4</v>
      </c>
      <c r="G3097" s="45">
        <v>7.4755179000000004E-4</v>
      </c>
      <c r="H3097" s="45">
        <v>4.9205688500000002E-3</v>
      </c>
    </row>
    <row r="3098" spans="1:8" x14ac:dyDescent="0.35">
      <c r="A3098" s="45" t="s">
        <v>250</v>
      </c>
      <c r="B3098" s="45" t="s">
        <v>12</v>
      </c>
      <c r="C3098" s="45" t="s">
        <v>51</v>
      </c>
      <c r="D3098" s="45">
        <v>67</v>
      </c>
      <c r="E3098" s="45">
        <v>8.4639301300000001E-3</v>
      </c>
      <c r="F3098" s="45">
        <v>1.4135915400000001E-3</v>
      </c>
      <c r="G3098" s="45">
        <v>8.9621313E-4</v>
      </c>
      <c r="H3098" s="45">
        <v>6.15412497E-3</v>
      </c>
    </row>
    <row r="3099" spans="1:8" x14ac:dyDescent="0.35">
      <c r="A3099" s="45" t="s">
        <v>250</v>
      </c>
      <c r="B3099" s="45" t="s">
        <v>13</v>
      </c>
      <c r="C3099" s="45" t="s">
        <v>51</v>
      </c>
      <c r="D3099" s="45">
        <v>311</v>
      </c>
      <c r="E3099" s="45">
        <v>7.5604008000000004E-3</v>
      </c>
      <c r="F3099" s="45">
        <v>1.1649991700000001E-3</v>
      </c>
      <c r="G3099" s="45">
        <v>8.3958532000000003E-4</v>
      </c>
      <c r="H3099" s="45">
        <v>5.5558158399999997E-3</v>
      </c>
    </row>
    <row r="3100" spans="1:8" x14ac:dyDescent="0.35">
      <c r="A3100" s="45" t="s">
        <v>250</v>
      </c>
      <c r="B3100" s="45" t="s">
        <v>8</v>
      </c>
      <c r="C3100" s="45" t="s">
        <v>52</v>
      </c>
      <c r="D3100" s="45">
        <v>1507</v>
      </c>
      <c r="E3100" s="45">
        <v>4.5545476699999999E-3</v>
      </c>
      <c r="F3100" s="45">
        <v>7.37246E-4</v>
      </c>
      <c r="G3100" s="45">
        <v>4.4650404000000002E-4</v>
      </c>
      <c r="H3100" s="45">
        <v>3.3707971499999999E-3</v>
      </c>
    </row>
    <row r="3101" spans="1:8" x14ac:dyDescent="0.35">
      <c r="A3101" s="45" t="s">
        <v>250</v>
      </c>
      <c r="B3101" s="45" t="s">
        <v>10</v>
      </c>
      <c r="C3101" s="45" t="s">
        <v>52</v>
      </c>
      <c r="D3101" s="45">
        <v>575</v>
      </c>
      <c r="E3101" s="45">
        <v>4.2018717499999999E-3</v>
      </c>
      <c r="F3101" s="45">
        <v>6.6904162000000001E-4</v>
      </c>
      <c r="G3101" s="45">
        <v>4.0080492E-4</v>
      </c>
      <c r="H3101" s="45">
        <v>3.1320247E-3</v>
      </c>
    </row>
    <row r="3102" spans="1:8" x14ac:dyDescent="0.35">
      <c r="A3102" s="45" t="s">
        <v>250</v>
      </c>
      <c r="B3102" s="45" t="s">
        <v>11</v>
      </c>
      <c r="C3102" s="45" t="s">
        <v>52</v>
      </c>
      <c r="D3102" s="45">
        <v>266</v>
      </c>
      <c r="E3102" s="45">
        <v>4.76803965E-3</v>
      </c>
      <c r="F3102" s="45">
        <v>8.4716977000000001E-4</v>
      </c>
      <c r="G3102" s="45">
        <v>4.2571683999999998E-4</v>
      </c>
      <c r="H3102" s="45">
        <v>3.4951525799999999E-3</v>
      </c>
    </row>
    <row r="3103" spans="1:8" x14ac:dyDescent="0.35">
      <c r="A3103" s="45" t="s">
        <v>250</v>
      </c>
      <c r="B3103" s="45" t="s">
        <v>12</v>
      </c>
      <c r="C3103" s="45" t="s">
        <v>52</v>
      </c>
      <c r="D3103" s="45">
        <v>85</v>
      </c>
      <c r="E3103" s="45">
        <v>5.4505716500000004E-3</v>
      </c>
      <c r="F3103" s="45">
        <v>1.00830591E-3</v>
      </c>
      <c r="G3103" s="45">
        <v>4.5806074999999997E-4</v>
      </c>
      <c r="H3103" s="45">
        <v>3.9842046000000001E-3</v>
      </c>
    </row>
    <row r="3104" spans="1:8" x14ac:dyDescent="0.35">
      <c r="A3104" s="45" t="s">
        <v>250</v>
      </c>
      <c r="B3104" s="45" t="s">
        <v>13</v>
      </c>
      <c r="C3104" s="45" t="s">
        <v>52</v>
      </c>
      <c r="D3104" s="45">
        <v>581</v>
      </c>
      <c r="E3104" s="45">
        <v>4.6747503399999996E-3</v>
      </c>
      <c r="F3104" s="45">
        <v>7.1476356999999999E-4</v>
      </c>
      <c r="G3104" s="45">
        <v>4.9955751999999996E-4</v>
      </c>
      <c r="H3104" s="45">
        <v>3.4604287800000001E-3</v>
      </c>
    </row>
    <row r="3105" spans="1:8" x14ac:dyDescent="0.35">
      <c r="A3105" s="45" t="s">
        <v>250</v>
      </c>
      <c r="B3105" s="45" t="s">
        <v>8</v>
      </c>
      <c r="C3105" s="45" t="s">
        <v>53</v>
      </c>
      <c r="D3105" s="45">
        <v>580</v>
      </c>
      <c r="E3105" s="45">
        <v>7.3553836899999999E-3</v>
      </c>
      <c r="F3105" s="45">
        <v>8.6204876999999998E-4</v>
      </c>
      <c r="G3105" s="45">
        <v>1.2343747700000001E-3</v>
      </c>
      <c r="H3105" s="45">
        <v>5.2588798700000002E-3</v>
      </c>
    </row>
    <row r="3106" spans="1:8" x14ac:dyDescent="0.35">
      <c r="A3106" s="45" t="s">
        <v>250</v>
      </c>
      <c r="B3106" s="45" t="s">
        <v>10</v>
      </c>
      <c r="C3106" s="45" t="s">
        <v>53</v>
      </c>
      <c r="D3106" s="45">
        <v>228</v>
      </c>
      <c r="E3106" s="45">
        <v>5.8831320499999999E-3</v>
      </c>
      <c r="F3106" s="45">
        <v>5.9591229000000002E-4</v>
      </c>
      <c r="G3106" s="45">
        <v>1.1006536E-3</v>
      </c>
      <c r="H3106" s="45">
        <v>4.1865657200000003E-3</v>
      </c>
    </row>
    <row r="3107" spans="1:8" x14ac:dyDescent="0.35">
      <c r="A3107" s="45" t="s">
        <v>250</v>
      </c>
      <c r="B3107" s="45" t="s">
        <v>11</v>
      </c>
      <c r="C3107" s="45" t="s">
        <v>53</v>
      </c>
      <c r="D3107" s="45">
        <v>102</v>
      </c>
      <c r="E3107" s="45">
        <v>7.4335055700000003E-3</v>
      </c>
      <c r="F3107" s="45">
        <v>1.0115965099999999E-3</v>
      </c>
      <c r="G3107" s="45">
        <v>1.19269676E-3</v>
      </c>
      <c r="H3107" s="45">
        <v>5.2292118200000003E-3</v>
      </c>
    </row>
    <row r="3108" spans="1:8" x14ac:dyDescent="0.35">
      <c r="A3108" s="45" t="s">
        <v>250</v>
      </c>
      <c r="B3108" s="45" t="s">
        <v>12</v>
      </c>
      <c r="C3108" s="45" t="s">
        <v>53</v>
      </c>
      <c r="D3108" s="45">
        <v>64</v>
      </c>
      <c r="E3108" s="45">
        <v>8.4848811400000008E-3</v>
      </c>
      <c r="F3108" s="45">
        <v>1.03587936E-3</v>
      </c>
      <c r="G3108" s="45">
        <v>1.3910588099999999E-3</v>
      </c>
      <c r="H3108" s="45">
        <v>6.0579424600000001E-3</v>
      </c>
    </row>
    <row r="3109" spans="1:8" x14ac:dyDescent="0.35">
      <c r="A3109" s="45" t="s">
        <v>250</v>
      </c>
      <c r="B3109" s="45" t="s">
        <v>13</v>
      </c>
      <c r="C3109" s="45" t="s">
        <v>53</v>
      </c>
      <c r="D3109" s="45">
        <v>186</v>
      </c>
      <c r="E3109" s="45">
        <v>8.7285939399999995E-3</v>
      </c>
      <c r="F3109" s="45">
        <v>1.0464578500000001E-3</v>
      </c>
      <c r="G3109" s="45">
        <v>1.3672339499999999E-3</v>
      </c>
      <c r="H3109" s="45">
        <v>6.3146527799999999E-3</v>
      </c>
    </row>
    <row r="3110" spans="1:8" x14ac:dyDescent="0.35">
      <c r="A3110" s="45" t="s">
        <v>250</v>
      </c>
      <c r="B3110" s="45" t="s">
        <v>8</v>
      </c>
      <c r="C3110" s="45" t="s">
        <v>54</v>
      </c>
      <c r="D3110" s="45">
        <v>3025</v>
      </c>
      <c r="E3110" s="45">
        <v>4.82587594E-3</v>
      </c>
      <c r="F3110" s="45">
        <v>1.09861853E-3</v>
      </c>
      <c r="G3110" s="45">
        <v>6.2220668000000003E-4</v>
      </c>
      <c r="H3110" s="45">
        <v>3.0939085399999998E-3</v>
      </c>
    </row>
    <row r="3111" spans="1:8" x14ac:dyDescent="0.35">
      <c r="A3111" s="45" t="s">
        <v>250</v>
      </c>
      <c r="B3111" s="45" t="s">
        <v>10</v>
      </c>
      <c r="C3111" s="45" t="s">
        <v>54</v>
      </c>
      <c r="D3111" s="45">
        <v>1543</v>
      </c>
      <c r="E3111" s="45">
        <v>4.6019206199999999E-3</v>
      </c>
      <c r="F3111" s="45">
        <v>1.02352147E-3</v>
      </c>
      <c r="G3111" s="45">
        <v>5.7602559999999996E-4</v>
      </c>
      <c r="H3111" s="45">
        <v>2.9913390700000001E-3</v>
      </c>
    </row>
    <row r="3112" spans="1:8" x14ac:dyDescent="0.35">
      <c r="A3112" s="45" t="s">
        <v>250</v>
      </c>
      <c r="B3112" s="45" t="s">
        <v>11</v>
      </c>
      <c r="C3112" s="45" t="s">
        <v>54</v>
      </c>
      <c r="D3112" s="45">
        <v>601</v>
      </c>
      <c r="E3112" s="45">
        <v>4.9867117200000002E-3</v>
      </c>
      <c r="F3112" s="45">
        <v>1.24050555E-3</v>
      </c>
      <c r="G3112" s="45">
        <v>5.8960352000000005E-4</v>
      </c>
      <c r="H3112" s="45">
        <v>3.1452399399999999E-3</v>
      </c>
    </row>
    <row r="3113" spans="1:8" x14ac:dyDescent="0.35">
      <c r="A3113" s="45" t="s">
        <v>250</v>
      </c>
      <c r="B3113" s="45" t="s">
        <v>12</v>
      </c>
      <c r="C3113" s="45" t="s">
        <v>54</v>
      </c>
      <c r="D3113" s="45">
        <v>100</v>
      </c>
      <c r="E3113" s="45">
        <v>6.11134234E-3</v>
      </c>
      <c r="F3113" s="45">
        <v>1.6314812400000001E-3</v>
      </c>
      <c r="G3113" s="45">
        <v>6.5740717000000001E-4</v>
      </c>
      <c r="H3113" s="45">
        <v>3.8097220100000002E-3</v>
      </c>
    </row>
    <row r="3114" spans="1:8" x14ac:dyDescent="0.35">
      <c r="A3114" s="45" t="s">
        <v>250</v>
      </c>
      <c r="B3114" s="45" t="s">
        <v>13</v>
      </c>
      <c r="C3114" s="45" t="s">
        <v>54</v>
      </c>
      <c r="D3114" s="45">
        <v>781</v>
      </c>
      <c r="E3114" s="45">
        <v>4.9799785399999999E-3</v>
      </c>
      <c r="F3114" s="45">
        <v>1.06957166E-3</v>
      </c>
      <c r="G3114" s="45">
        <v>7.3402723999999996E-4</v>
      </c>
      <c r="H3114" s="45">
        <v>3.1653978799999999E-3</v>
      </c>
    </row>
    <row r="3115" spans="1:8" x14ac:dyDescent="0.35">
      <c r="A3115" s="45" t="s">
        <v>250</v>
      </c>
      <c r="B3115" s="45" t="s">
        <v>8</v>
      </c>
      <c r="C3115" s="45" t="s">
        <v>55</v>
      </c>
      <c r="D3115" s="45">
        <v>867</v>
      </c>
      <c r="E3115" s="45">
        <v>6.3746980700000004E-3</v>
      </c>
      <c r="F3115" s="45">
        <v>9.1961134999999999E-4</v>
      </c>
      <c r="G3115" s="45">
        <v>1.01078888E-3</v>
      </c>
      <c r="H3115" s="45">
        <v>4.4442973600000001E-3</v>
      </c>
    </row>
    <row r="3116" spans="1:8" x14ac:dyDescent="0.35">
      <c r="A3116" s="45" t="s">
        <v>250</v>
      </c>
      <c r="B3116" s="45" t="s">
        <v>10</v>
      </c>
      <c r="C3116" s="45" t="s">
        <v>55</v>
      </c>
      <c r="D3116" s="45">
        <v>396</v>
      </c>
      <c r="E3116" s="45">
        <v>5.9322680399999999E-3</v>
      </c>
      <c r="F3116" s="45">
        <v>8.1801792999999995E-4</v>
      </c>
      <c r="G3116" s="45">
        <v>9.2189229000000004E-4</v>
      </c>
      <c r="H3116" s="45">
        <v>4.1923573800000001E-3</v>
      </c>
    </row>
    <row r="3117" spans="1:8" x14ac:dyDescent="0.35">
      <c r="A3117" s="45" t="s">
        <v>250</v>
      </c>
      <c r="B3117" s="45" t="s">
        <v>11</v>
      </c>
      <c r="C3117" s="45" t="s">
        <v>55</v>
      </c>
      <c r="D3117" s="45">
        <v>171</v>
      </c>
      <c r="E3117" s="45">
        <v>6.10413937E-3</v>
      </c>
      <c r="F3117" s="45">
        <v>1.0049136500000001E-3</v>
      </c>
      <c r="G3117" s="45">
        <v>9.3208497000000004E-4</v>
      </c>
      <c r="H3117" s="45">
        <v>4.1671401999999998E-3</v>
      </c>
    </row>
    <row r="3118" spans="1:8" x14ac:dyDescent="0.35">
      <c r="A3118" s="45" t="s">
        <v>250</v>
      </c>
      <c r="B3118" s="45" t="s">
        <v>12</v>
      </c>
      <c r="C3118" s="45" t="s">
        <v>55</v>
      </c>
      <c r="D3118" s="45">
        <v>86</v>
      </c>
      <c r="E3118" s="45">
        <v>7.2891093900000004E-3</v>
      </c>
      <c r="F3118" s="45">
        <v>1.0576817199999999E-3</v>
      </c>
      <c r="G3118" s="45">
        <v>1.0163649599999999E-3</v>
      </c>
      <c r="H3118" s="45">
        <v>5.2150622100000004E-3</v>
      </c>
    </row>
    <row r="3119" spans="1:8" x14ac:dyDescent="0.35">
      <c r="A3119" s="45" t="s">
        <v>250</v>
      </c>
      <c r="B3119" s="45" t="s">
        <v>13</v>
      </c>
      <c r="C3119" s="45" t="s">
        <v>55</v>
      </c>
      <c r="D3119" s="45">
        <v>214</v>
      </c>
      <c r="E3119" s="45">
        <v>7.0421207500000003E-3</v>
      </c>
      <c r="F3119" s="45">
        <v>9.8395829999999994E-4</v>
      </c>
      <c r="G3119" s="45">
        <v>1.2359378200000001E-3</v>
      </c>
      <c r="H3119" s="45">
        <v>4.8222241400000003E-3</v>
      </c>
    </row>
    <row r="3120" spans="1:8" x14ac:dyDescent="0.35">
      <c r="A3120" s="45" t="s">
        <v>250</v>
      </c>
      <c r="B3120" s="45" t="s">
        <v>8</v>
      </c>
      <c r="C3120" s="45" t="s">
        <v>56</v>
      </c>
      <c r="D3120" s="45">
        <v>2788</v>
      </c>
      <c r="E3120" s="45">
        <v>5.9843191299999996E-3</v>
      </c>
      <c r="F3120" s="45">
        <v>1.0375606999999999E-3</v>
      </c>
      <c r="G3120" s="45">
        <v>8.8899906999999995E-4</v>
      </c>
      <c r="H3120" s="45">
        <v>4.0577588699999998E-3</v>
      </c>
    </row>
    <row r="3121" spans="1:8" x14ac:dyDescent="0.35">
      <c r="A3121" s="45" t="s">
        <v>250</v>
      </c>
      <c r="B3121" s="45" t="s">
        <v>10</v>
      </c>
      <c r="C3121" s="45" t="s">
        <v>56</v>
      </c>
      <c r="D3121" s="45">
        <v>1034</v>
      </c>
      <c r="E3121" s="45">
        <v>5.29765718E-3</v>
      </c>
      <c r="F3121" s="45">
        <v>9.5621528999999999E-4</v>
      </c>
      <c r="G3121" s="45">
        <v>6.9334723999999999E-4</v>
      </c>
      <c r="H3121" s="45">
        <v>3.6480941699999999E-3</v>
      </c>
    </row>
    <row r="3122" spans="1:8" x14ac:dyDescent="0.35">
      <c r="A3122" s="45" t="s">
        <v>250</v>
      </c>
      <c r="B3122" s="45" t="s">
        <v>11</v>
      </c>
      <c r="C3122" s="45" t="s">
        <v>56</v>
      </c>
      <c r="D3122" s="45">
        <v>543</v>
      </c>
      <c r="E3122" s="45">
        <v>5.7874631000000001E-3</v>
      </c>
      <c r="F3122" s="45">
        <v>1.06221414E-3</v>
      </c>
      <c r="G3122" s="45">
        <v>8.3614667999999995E-4</v>
      </c>
      <c r="H3122" s="45">
        <v>3.8891018100000001E-3</v>
      </c>
    </row>
    <row r="3123" spans="1:8" x14ac:dyDescent="0.35">
      <c r="A3123" s="45" t="s">
        <v>250</v>
      </c>
      <c r="B3123" s="45" t="s">
        <v>12</v>
      </c>
      <c r="C3123" s="45" t="s">
        <v>56</v>
      </c>
      <c r="D3123" s="45">
        <v>195</v>
      </c>
      <c r="E3123" s="45">
        <v>8.1938506299999991E-3</v>
      </c>
      <c r="F3123" s="45">
        <v>1.38497127E-3</v>
      </c>
      <c r="G3123" s="45">
        <v>1.0544275999999999E-3</v>
      </c>
      <c r="H3123" s="45">
        <v>5.7544513300000003E-3</v>
      </c>
    </row>
    <row r="3124" spans="1:8" x14ac:dyDescent="0.35">
      <c r="A3124" s="45" t="s">
        <v>250</v>
      </c>
      <c r="B3124" s="45" t="s">
        <v>13</v>
      </c>
      <c r="C3124" s="45" t="s">
        <v>56</v>
      </c>
      <c r="D3124" s="45">
        <v>1016</v>
      </c>
      <c r="E3124" s="45">
        <v>6.3642823500000001E-3</v>
      </c>
      <c r="F3124" s="45">
        <v>1.04049306E-3</v>
      </c>
      <c r="G3124" s="45">
        <v>1.08461352E-3</v>
      </c>
      <c r="H3124" s="45">
        <v>4.2391752600000002E-3</v>
      </c>
    </row>
    <row r="3125" spans="1:8" x14ac:dyDescent="0.35">
      <c r="A3125" s="45" t="s">
        <v>251</v>
      </c>
      <c r="B3125" s="45" t="s">
        <v>8</v>
      </c>
      <c r="C3125" s="45" t="s">
        <v>9</v>
      </c>
      <c r="D3125" s="45">
        <v>55929</v>
      </c>
      <c r="E3125" s="45">
        <v>6.2982713199999998E-3</v>
      </c>
      <c r="F3125" s="45">
        <v>9.7603903000000004E-4</v>
      </c>
      <c r="G3125" s="45">
        <v>1.0497489699999999E-3</v>
      </c>
      <c r="H3125" s="45">
        <v>4.2715348299999997E-3</v>
      </c>
    </row>
    <row r="3126" spans="1:8" x14ac:dyDescent="0.35">
      <c r="A3126" s="45" t="s">
        <v>251</v>
      </c>
      <c r="B3126" s="45" t="s">
        <v>10</v>
      </c>
      <c r="C3126" s="45" t="s">
        <v>9</v>
      </c>
      <c r="D3126" s="45">
        <v>24361</v>
      </c>
      <c r="E3126" s="45">
        <v>5.6237060499999998E-3</v>
      </c>
      <c r="F3126" s="45">
        <v>8.9199118999999996E-4</v>
      </c>
      <c r="G3126" s="45">
        <v>9.1441432000000003E-4</v>
      </c>
      <c r="H3126" s="45">
        <v>3.8162823700000001E-3</v>
      </c>
    </row>
    <row r="3127" spans="1:8" x14ac:dyDescent="0.35">
      <c r="A3127" s="45" t="s">
        <v>251</v>
      </c>
      <c r="B3127" s="45" t="s">
        <v>11</v>
      </c>
      <c r="C3127" s="45" t="s">
        <v>9</v>
      </c>
      <c r="D3127" s="45">
        <v>12651</v>
      </c>
      <c r="E3127" s="45">
        <v>6.2548412700000004E-3</v>
      </c>
      <c r="F3127" s="45">
        <v>9.7714217000000004E-4</v>
      </c>
      <c r="G3127" s="45">
        <v>1.02025745E-3</v>
      </c>
      <c r="H3127" s="45">
        <v>4.2565345199999998E-3</v>
      </c>
    </row>
    <row r="3128" spans="1:8" x14ac:dyDescent="0.35">
      <c r="A3128" s="45" t="s">
        <v>251</v>
      </c>
      <c r="B3128" s="45" t="s">
        <v>12</v>
      </c>
      <c r="C3128" s="45" t="s">
        <v>9</v>
      </c>
      <c r="D3128" s="45">
        <v>4254</v>
      </c>
      <c r="E3128" s="45">
        <v>7.6672198199999996E-3</v>
      </c>
      <c r="F3128" s="45">
        <v>1.2464845499999999E-3</v>
      </c>
      <c r="G3128" s="45">
        <v>1.28003958E-3</v>
      </c>
      <c r="H3128" s="45">
        <v>5.1402190900000002E-3</v>
      </c>
    </row>
    <row r="3129" spans="1:8" x14ac:dyDescent="0.35">
      <c r="A3129" s="45" t="s">
        <v>251</v>
      </c>
      <c r="B3129" s="45" t="s">
        <v>13</v>
      </c>
      <c r="C3129" s="45" t="s">
        <v>9</v>
      </c>
      <c r="D3129" s="45">
        <v>14663</v>
      </c>
      <c r="E3129" s="45">
        <v>7.0593032500000001E-3</v>
      </c>
      <c r="F3129" s="45">
        <v>1.03626261E-3</v>
      </c>
      <c r="G3129" s="45">
        <v>1.2332263100000001E-3</v>
      </c>
      <c r="H3129" s="45">
        <v>4.7888090199999997E-3</v>
      </c>
    </row>
    <row r="3130" spans="1:8" x14ac:dyDescent="0.35">
      <c r="A3130" s="45" t="s">
        <v>251</v>
      </c>
      <c r="B3130" s="45" t="s">
        <v>8</v>
      </c>
      <c r="C3130" s="45" t="s">
        <v>14</v>
      </c>
      <c r="D3130" s="45">
        <v>1233</v>
      </c>
      <c r="E3130" s="45">
        <v>6.6534965800000003E-3</v>
      </c>
      <c r="F3130" s="45">
        <v>1.4487490400000001E-3</v>
      </c>
      <c r="G3130" s="45">
        <v>9.2976493999999995E-4</v>
      </c>
      <c r="H3130" s="45">
        <v>4.2749820999999997E-3</v>
      </c>
    </row>
    <row r="3131" spans="1:8" x14ac:dyDescent="0.35">
      <c r="A3131" s="45" t="s">
        <v>251</v>
      </c>
      <c r="B3131" s="45" t="s">
        <v>10</v>
      </c>
      <c r="C3131" s="45" t="s">
        <v>14</v>
      </c>
      <c r="D3131" s="45">
        <v>535</v>
      </c>
      <c r="E3131" s="45">
        <v>6.3167616299999998E-3</v>
      </c>
      <c r="F3131" s="45">
        <v>1.32913613E-3</v>
      </c>
      <c r="G3131" s="45">
        <v>8.9959738000000003E-4</v>
      </c>
      <c r="H3131" s="45">
        <v>4.0880276200000003E-3</v>
      </c>
    </row>
    <row r="3132" spans="1:8" x14ac:dyDescent="0.35">
      <c r="A3132" s="45" t="s">
        <v>251</v>
      </c>
      <c r="B3132" s="45" t="s">
        <v>11</v>
      </c>
      <c r="C3132" s="45" t="s">
        <v>14</v>
      </c>
      <c r="D3132" s="45">
        <v>268</v>
      </c>
      <c r="E3132" s="45">
        <v>6.3183213500000003E-3</v>
      </c>
      <c r="F3132" s="45">
        <v>1.388975E-3</v>
      </c>
      <c r="G3132" s="45">
        <v>7.8245900999999996E-4</v>
      </c>
      <c r="H3132" s="45">
        <v>4.1468868499999999E-3</v>
      </c>
    </row>
    <row r="3133" spans="1:8" x14ac:dyDescent="0.35">
      <c r="A3133" s="45" t="s">
        <v>251</v>
      </c>
      <c r="B3133" s="45" t="s">
        <v>12</v>
      </c>
      <c r="C3133" s="45" t="s">
        <v>14</v>
      </c>
      <c r="D3133" s="45">
        <v>128</v>
      </c>
      <c r="E3133" s="45">
        <v>7.2841613700000002E-3</v>
      </c>
      <c r="F3133" s="45">
        <v>2.01280357E-3</v>
      </c>
      <c r="G3133" s="45">
        <v>9.9428504999999993E-4</v>
      </c>
      <c r="H3133" s="45">
        <v>4.2770722099999998E-3</v>
      </c>
    </row>
    <row r="3134" spans="1:8" x14ac:dyDescent="0.35">
      <c r="A3134" s="45" t="s">
        <v>251</v>
      </c>
      <c r="B3134" s="45" t="s">
        <v>13</v>
      </c>
      <c r="C3134" s="45" t="s">
        <v>14</v>
      </c>
      <c r="D3134" s="45">
        <v>302</v>
      </c>
      <c r="E3134" s="45">
        <v>7.2801689799999996E-3</v>
      </c>
      <c r="F3134" s="45">
        <v>1.47462111E-3</v>
      </c>
      <c r="G3134" s="45">
        <v>1.08658304E-3</v>
      </c>
      <c r="H3134" s="45">
        <v>4.7189643800000002E-3</v>
      </c>
    </row>
    <row r="3135" spans="1:8" x14ac:dyDescent="0.35">
      <c r="A3135" s="45" t="s">
        <v>251</v>
      </c>
      <c r="B3135" s="45" t="s">
        <v>8</v>
      </c>
      <c r="C3135" s="45" t="s">
        <v>15</v>
      </c>
      <c r="D3135" s="45">
        <v>668</v>
      </c>
      <c r="E3135" s="45">
        <v>6.3276396199999996E-3</v>
      </c>
      <c r="F3135" s="45">
        <v>9.7067994000000005E-4</v>
      </c>
      <c r="G3135" s="45">
        <v>1.1752534200000001E-3</v>
      </c>
      <c r="H3135" s="45">
        <v>4.1817057900000003E-3</v>
      </c>
    </row>
    <row r="3136" spans="1:8" x14ac:dyDescent="0.35">
      <c r="A3136" s="45" t="s">
        <v>251</v>
      </c>
      <c r="B3136" s="45" t="s">
        <v>10</v>
      </c>
      <c r="C3136" s="45" t="s">
        <v>15</v>
      </c>
      <c r="D3136" s="45">
        <v>269</v>
      </c>
      <c r="E3136" s="45">
        <v>5.9886150000000001E-3</v>
      </c>
      <c r="F3136" s="45">
        <v>8.7399297E-4</v>
      </c>
      <c r="G3136" s="45">
        <v>1.08361707E-3</v>
      </c>
      <c r="H3136" s="45">
        <v>4.0310045100000001E-3</v>
      </c>
    </row>
    <row r="3137" spans="1:8" x14ac:dyDescent="0.35">
      <c r="A3137" s="45" t="s">
        <v>251</v>
      </c>
      <c r="B3137" s="45" t="s">
        <v>11</v>
      </c>
      <c r="C3137" s="45" t="s">
        <v>15</v>
      </c>
      <c r="D3137" s="45">
        <v>145</v>
      </c>
      <c r="E3137" s="45">
        <v>5.4178637399999998E-3</v>
      </c>
      <c r="F3137" s="45">
        <v>8.7954956000000002E-4</v>
      </c>
      <c r="G3137" s="45">
        <v>9.4476349000000004E-4</v>
      </c>
      <c r="H3137" s="45">
        <v>3.59355022E-3</v>
      </c>
    </row>
    <row r="3138" spans="1:8" x14ac:dyDescent="0.35">
      <c r="A3138" s="45" t="s">
        <v>251</v>
      </c>
      <c r="B3138" s="45" t="s">
        <v>12</v>
      </c>
      <c r="C3138" s="45" t="s">
        <v>15</v>
      </c>
      <c r="D3138" s="45">
        <v>63</v>
      </c>
      <c r="E3138" s="45">
        <v>7.6708551300000002E-3</v>
      </c>
      <c r="F3138" s="45">
        <v>1.3484712299999999E-3</v>
      </c>
      <c r="G3138" s="45">
        <v>1.5860153699999999E-3</v>
      </c>
      <c r="H3138" s="45">
        <v>4.73636808E-3</v>
      </c>
    </row>
    <row r="3139" spans="1:8" x14ac:dyDescent="0.35">
      <c r="A3139" s="45" t="s">
        <v>251</v>
      </c>
      <c r="B3139" s="45" t="s">
        <v>13</v>
      </c>
      <c r="C3139" s="45" t="s">
        <v>15</v>
      </c>
      <c r="D3139" s="45">
        <v>191</v>
      </c>
      <c r="E3139" s="45">
        <v>7.0527314800000003E-3</v>
      </c>
      <c r="F3139" s="45">
        <v>1.05142259E-3</v>
      </c>
      <c r="G3139" s="45">
        <v>1.3438042800000001E-3</v>
      </c>
      <c r="H3139" s="45">
        <v>4.6575041200000002E-3</v>
      </c>
    </row>
    <row r="3140" spans="1:8" x14ac:dyDescent="0.35">
      <c r="A3140" s="45" t="s">
        <v>251</v>
      </c>
      <c r="B3140" s="45" t="s">
        <v>8</v>
      </c>
      <c r="C3140" s="45" t="s">
        <v>16</v>
      </c>
      <c r="D3140" s="45">
        <v>774</v>
      </c>
      <c r="E3140" s="45">
        <v>6.0677903300000004E-3</v>
      </c>
      <c r="F3140" s="45">
        <v>9.7295469E-4</v>
      </c>
      <c r="G3140" s="45">
        <v>5.4484854999999998E-4</v>
      </c>
      <c r="H3140" s="45">
        <v>4.5499866E-3</v>
      </c>
    </row>
    <row r="3141" spans="1:8" x14ac:dyDescent="0.35">
      <c r="A3141" s="45" t="s">
        <v>251</v>
      </c>
      <c r="B3141" s="45" t="s">
        <v>10</v>
      </c>
      <c r="C3141" s="45" t="s">
        <v>16</v>
      </c>
      <c r="D3141" s="45">
        <v>374</v>
      </c>
      <c r="E3141" s="45">
        <v>5.4602084700000001E-3</v>
      </c>
      <c r="F3141" s="45">
        <v>8.723569E-4</v>
      </c>
      <c r="G3141" s="45">
        <v>4.8378986999999998E-4</v>
      </c>
      <c r="H3141" s="45">
        <v>4.10406121E-3</v>
      </c>
    </row>
    <row r="3142" spans="1:8" x14ac:dyDescent="0.35">
      <c r="A3142" s="45" t="s">
        <v>251</v>
      </c>
      <c r="B3142" s="45" t="s">
        <v>11</v>
      </c>
      <c r="C3142" s="45" t="s">
        <v>16</v>
      </c>
      <c r="D3142" s="45">
        <v>142</v>
      </c>
      <c r="E3142" s="45">
        <v>6.1592003299999996E-3</v>
      </c>
      <c r="F3142" s="45">
        <v>1.1802292700000001E-3</v>
      </c>
      <c r="G3142" s="45">
        <v>5.7960002999999998E-4</v>
      </c>
      <c r="H3142" s="45">
        <v>4.3993705000000003E-3</v>
      </c>
    </row>
    <row r="3143" spans="1:8" x14ac:dyDescent="0.35">
      <c r="A3143" s="45" t="s">
        <v>251</v>
      </c>
      <c r="B3143" s="45" t="s">
        <v>12</v>
      </c>
      <c r="C3143" s="45" t="s">
        <v>16</v>
      </c>
      <c r="D3143" s="45">
        <v>23</v>
      </c>
      <c r="E3143" s="45">
        <v>8.3851648499999997E-3</v>
      </c>
      <c r="F3143" s="45">
        <v>1.69182741E-3</v>
      </c>
      <c r="G3143" s="45">
        <v>6.3657383999999998E-4</v>
      </c>
      <c r="H3143" s="45">
        <v>6.0567631300000001E-3</v>
      </c>
    </row>
    <row r="3144" spans="1:8" x14ac:dyDescent="0.35">
      <c r="A3144" s="45" t="s">
        <v>251</v>
      </c>
      <c r="B3144" s="45" t="s">
        <v>13</v>
      </c>
      <c r="C3144" s="45" t="s">
        <v>16</v>
      </c>
      <c r="D3144" s="45">
        <v>235</v>
      </c>
      <c r="E3144" s="45">
        <v>6.75270856E-3</v>
      </c>
      <c r="F3144" s="45">
        <v>9.374505E-4</v>
      </c>
      <c r="G3144" s="45">
        <v>6.1204664000000003E-4</v>
      </c>
      <c r="H3144" s="45">
        <v>5.2032109400000004E-3</v>
      </c>
    </row>
    <row r="3145" spans="1:8" x14ac:dyDescent="0.35">
      <c r="A3145" s="45" t="s">
        <v>251</v>
      </c>
      <c r="B3145" s="45" t="s">
        <v>8</v>
      </c>
      <c r="C3145" s="45" t="s">
        <v>17</v>
      </c>
      <c r="D3145" s="45">
        <v>908</v>
      </c>
      <c r="E3145" s="45">
        <v>6.8951014199999999E-3</v>
      </c>
      <c r="F3145" s="45">
        <v>9.4055899000000003E-4</v>
      </c>
      <c r="G3145" s="45">
        <v>1.0290343599999999E-3</v>
      </c>
      <c r="H3145" s="45">
        <v>4.9255076000000002E-3</v>
      </c>
    </row>
    <row r="3146" spans="1:8" x14ac:dyDescent="0.35">
      <c r="A3146" s="45" t="s">
        <v>251</v>
      </c>
      <c r="B3146" s="45" t="s">
        <v>10</v>
      </c>
      <c r="C3146" s="45" t="s">
        <v>17</v>
      </c>
      <c r="D3146" s="45">
        <v>299</v>
      </c>
      <c r="E3146" s="45">
        <v>6.59095107E-3</v>
      </c>
      <c r="F3146" s="45">
        <v>8.5342320000000003E-4</v>
      </c>
      <c r="G3146" s="45">
        <v>1.0109699399999999E-3</v>
      </c>
      <c r="H3146" s="45">
        <v>4.7265574300000002E-3</v>
      </c>
    </row>
    <row r="3147" spans="1:8" x14ac:dyDescent="0.35">
      <c r="A3147" s="45" t="s">
        <v>251</v>
      </c>
      <c r="B3147" s="45" t="s">
        <v>11</v>
      </c>
      <c r="C3147" s="45" t="s">
        <v>17</v>
      </c>
      <c r="D3147" s="45">
        <v>263</v>
      </c>
      <c r="E3147" s="45">
        <v>6.7058774399999998E-3</v>
      </c>
      <c r="F3147" s="45">
        <v>8.7826514999999998E-4</v>
      </c>
      <c r="G3147" s="45">
        <v>8.3597355999999999E-4</v>
      </c>
      <c r="H3147" s="45">
        <v>4.9916382600000003E-3</v>
      </c>
    </row>
    <row r="3148" spans="1:8" x14ac:dyDescent="0.35">
      <c r="A3148" s="45" t="s">
        <v>251</v>
      </c>
      <c r="B3148" s="45" t="s">
        <v>12</v>
      </c>
      <c r="C3148" s="45" t="s">
        <v>17</v>
      </c>
      <c r="D3148" s="45">
        <v>94</v>
      </c>
      <c r="E3148" s="45">
        <v>8.0223106400000004E-3</v>
      </c>
      <c r="F3148" s="45">
        <v>1.26194325E-3</v>
      </c>
      <c r="G3148" s="45">
        <v>1.1278563499999999E-3</v>
      </c>
      <c r="H3148" s="45">
        <v>5.6325106300000004E-3</v>
      </c>
    </row>
    <row r="3149" spans="1:8" x14ac:dyDescent="0.35">
      <c r="A3149" s="45" t="s">
        <v>251</v>
      </c>
      <c r="B3149" s="45" t="s">
        <v>13</v>
      </c>
      <c r="C3149" s="45" t="s">
        <v>17</v>
      </c>
      <c r="D3149" s="45">
        <v>252</v>
      </c>
      <c r="E3149" s="45">
        <v>7.0329950699999999E-3</v>
      </c>
      <c r="F3149" s="45">
        <v>9.8907787000000009E-4</v>
      </c>
      <c r="G3149" s="45">
        <v>1.2150938299999999E-3</v>
      </c>
      <c r="H3149" s="45">
        <v>4.82882287E-3</v>
      </c>
    </row>
    <row r="3150" spans="1:8" x14ac:dyDescent="0.35">
      <c r="A3150" s="45" t="s">
        <v>251</v>
      </c>
      <c r="B3150" s="45" t="s">
        <v>8</v>
      </c>
      <c r="C3150" s="45" t="s">
        <v>18</v>
      </c>
      <c r="D3150" s="45">
        <v>821</v>
      </c>
      <c r="E3150" s="45">
        <v>7.3596729200000001E-3</v>
      </c>
      <c r="F3150" s="45">
        <v>8.1502040999999995E-4</v>
      </c>
      <c r="G3150" s="45">
        <v>1.42128478E-3</v>
      </c>
      <c r="H3150" s="45">
        <v>5.12335316E-3</v>
      </c>
    </row>
    <row r="3151" spans="1:8" x14ac:dyDescent="0.35">
      <c r="A3151" s="45" t="s">
        <v>251</v>
      </c>
      <c r="B3151" s="45" t="s">
        <v>10</v>
      </c>
      <c r="C3151" s="45" t="s">
        <v>18</v>
      </c>
      <c r="D3151" s="45">
        <v>279</v>
      </c>
      <c r="E3151" s="45">
        <v>6.2505805399999999E-3</v>
      </c>
      <c r="F3151" s="45">
        <v>7.3572090999999998E-4</v>
      </c>
      <c r="G3151" s="45">
        <v>1.2230350700000001E-3</v>
      </c>
      <c r="H3151" s="45">
        <v>4.2918240500000003E-3</v>
      </c>
    </row>
    <row r="3152" spans="1:8" x14ac:dyDescent="0.35">
      <c r="A3152" s="45" t="s">
        <v>251</v>
      </c>
      <c r="B3152" s="45" t="s">
        <v>11</v>
      </c>
      <c r="C3152" s="45" t="s">
        <v>18</v>
      </c>
      <c r="D3152" s="45">
        <v>197</v>
      </c>
      <c r="E3152" s="45">
        <v>6.8713571500000001E-3</v>
      </c>
      <c r="F3152" s="45">
        <v>6.9274044000000004E-4</v>
      </c>
      <c r="G3152" s="45">
        <v>1.3471162400000001E-3</v>
      </c>
      <c r="H3152" s="45">
        <v>4.8315000299999997E-3</v>
      </c>
    </row>
    <row r="3153" spans="1:8" x14ac:dyDescent="0.35">
      <c r="A3153" s="45" t="s">
        <v>251</v>
      </c>
      <c r="B3153" s="45" t="s">
        <v>12</v>
      </c>
      <c r="C3153" s="45" t="s">
        <v>18</v>
      </c>
      <c r="D3153" s="45">
        <v>70</v>
      </c>
      <c r="E3153" s="45">
        <v>9.1440143199999994E-3</v>
      </c>
      <c r="F3153" s="45">
        <v>9.8660689000000003E-4</v>
      </c>
      <c r="G3153" s="45">
        <v>1.6164018900000001E-3</v>
      </c>
      <c r="H3153" s="45">
        <v>6.5408397200000003E-3</v>
      </c>
    </row>
    <row r="3154" spans="1:8" x14ac:dyDescent="0.35">
      <c r="A3154" s="45" t="s">
        <v>251</v>
      </c>
      <c r="B3154" s="45" t="s">
        <v>13</v>
      </c>
      <c r="C3154" s="45" t="s">
        <v>18</v>
      </c>
      <c r="D3154" s="45">
        <v>275</v>
      </c>
      <c r="E3154" s="45">
        <v>8.3805132099999992E-3</v>
      </c>
      <c r="F3154" s="45">
        <v>9.3939371000000005E-4</v>
      </c>
      <c r="G3154" s="45">
        <v>1.6258836E-3</v>
      </c>
      <c r="H3154" s="45">
        <v>5.8152354300000002E-3</v>
      </c>
    </row>
    <row r="3155" spans="1:8" x14ac:dyDescent="0.35">
      <c r="A3155" s="45" t="s">
        <v>251</v>
      </c>
      <c r="B3155" s="45" t="s">
        <v>8</v>
      </c>
      <c r="C3155" s="45" t="s">
        <v>19</v>
      </c>
      <c r="D3155" s="45">
        <v>798</v>
      </c>
      <c r="E3155" s="45">
        <v>6.7034336899999998E-3</v>
      </c>
      <c r="F3155" s="45">
        <v>1.03191983E-3</v>
      </c>
      <c r="G3155" s="45">
        <v>1.08156653E-3</v>
      </c>
      <c r="H3155" s="45">
        <v>4.5899468500000002E-3</v>
      </c>
    </row>
    <row r="3156" spans="1:8" x14ac:dyDescent="0.35">
      <c r="A3156" s="45" t="s">
        <v>251</v>
      </c>
      <c r="B3156" s="45" t="s">
        <v>10</v>
      </c>
      <c r="C3156" s="45" t="s">
        <v>19</v>
      </c>
      <c r="D3156" s="45">
        <v>300</v>
      </c>
      <c r="E3156" s="45">
        <v>6.0269287600000004E-3</v>
      </c>
      <c r="F3156" s="45">
        <v>8.8676673999999996E-4</v>
      </c>
      <c r="G3156" s="45">
        <v>1.0553623999999999E-3</v>
      </c>
      <c r="H3156" s="45">
        <v>4.0847991400000004E-3</v>
      </c>
    </row>
    <row r="3157" spans="1:8" x14ac:dyDescent="0.35">
      <c r="A3157" s="45" t="s">
        <v>251</v>
      </c>
      <c r="B3157" s="45" t="s">
        <v>11</v>
      </c>
      <c r="C3157" s="45" t="s">
        <v>19</v>
      </c>
      <c r="D3157" s="45">
        <v>204</v>
      </c>
      <c r="E3157" s="45">
        <v>6.7927330600000002E-3</v>
      </c>
      <c r="F3157" s="45">
        <v>1.0547156100000001E-3</v>
      </c>
      <c r="G3157" s="45">
        <v>9.0760009000000002E-4</v>
      </c>
      <c r="H3157" s="45">
        <v>4.8304168799999997E-3</v>
      </c>
    </row>
    <row r="3158" spans="1:8" x14ac:dyDescent="0.35">
      <c r="A3158" s="45" t="s">
        <v>251</v>
      </c>
      <c r="B3158" s="45" t="s">
        <v>12</v>
      </c>
      <c r="C3158" s="45" t="s">
        <v>19</v>
      </c>
      <c r="D3158" s="45">
        <v>68</v>
      </c>
      <c r="E3158" s="45">
        <v>7.5696143899999999E-3</v>
      </c>
      <c r="F3158" s="45">
        <v>1.2162987900000001E-3</v>
      </c>
      <c r="G3158" s="45">
        <v>1.2324684599999999E-3</v>
      </c>
      <c r="H3158" s="45">
        <v>5.1208466899999999E-3</v>
      </c>
    </row>
    <row r="3159" spans="1:8" x14ac:dyDescent="0.35">
      <c r="A3159" s="45" t="s">
        <v>251</v>
      </c>
      <c r="B3159" s="45" t="s">
        <v>13</v>
      </c>
      <c r="C3159" s="45" t="s">
        <v>19</v>
      </c>
      <c r="D3159" s="45">
        <v>226</v>
      </c>
      <c r="E3159" s="45">
        <v>7.2602218200000001E-3</v>
      </c>
      <c r="F3159" s="45">
        <v>1.1485473600000001E-3</v>
      </c>
      <c r="G3159" s="45">
        <v>1.2279783100000001E-3</v>
      </c>
      <c r="H3159" s="45">
        <v>4.8836956800000003E-3</v>
      </c>
    </row>
    <row r="3160" spans="1:8" x14ac:dyDescent="0.35">
      <c r="A3160" s="45" t="s">
        <v>251</v>
      </c>
      <c r="B3160" s="45" t="s">
        <v>8</v>
      </c>
      <c r="C3160" s="45" t="s">
        <v>20</v>
      </c>
      <c r="D3160" s="45">
        <v>681</v>
      </c>
      <c r="E3160" s="45">
        <v>5.2792221500000003E-3</v>
      </c>
      <c r="F3160" s="45">
        <v>7.8970511999999998E-4</v>
      </c>
      <c r="G3160" s="45">
        <v>7.1315647999999998E-4</v>
      </c>
      <c r="H3160" s="45">
        <v>3.7763600899999999E-3</v>
      </c>
    </row>
    <row r="3161" spans="1:8" x14ac:dyDescent="0.35">
      <c r="A3161" s="45" t="s">
        <v>251</v>
      </c>
      <c r="B3161" s="45" t="s">
        <v>10</v>
      </c>
      <c r="C3161" s="45" t="s">
        <v>20</v>
      </c>
      <c r="D3161" s="45">
        <v>242</v>
      </c>
      <c r="E3161" s="45">
        <v>4.8684761700000002E-3</v>
      </c>
      <c r="F3161" s="45">
        <v>7.6455819999999999E-4</v>
      </c>
      <c r="G3161" s="45">
        <v>6.5890892000000005E-4</v>
      </c>
      <c r="H3161" s="45">
        <v>3.4450085499999998E-3</v>
      </c>
    </row>
    <row r="3162" spans="1:8" x14ac:dyDescent="0.35">
      <c r="A3162" s="45" t="s">
        <v>251</v>
      </c>
      <c r="B3162" s="45" t="s">
        <v>11</v>
      </c>
      <c r="C3162" s="45" t="s">
        <v>20</v>
      </c>
      <c r="D3162" s="45">
        <v>171</v>
      </c>
      <c r="E3162" s="45">
        <v>5.1449802400000003E-3</v>
      </c>
      <c r="F3162" s="45">
        <v>8.4016924E-4</v>
      </c>
      <c r="G3162" s="45">
        <v>6.5193825E-4</v>
      </c>
      <c r="H3162" s="45">
        <v>3.6528722899999999E-3</v>
      </c>
    </row>
    <row r="3163" spans="1:8" x14ac:dyDescent="0.35">
      <c r="A3163" s="45" t="s">
        <v>251</v>
      </c>
      <c r="B3163" s="45" t="s">
        <v>12</v>
      </c>
      <c r="C3163" s="45" t="s">
        <v>20</v>
      </c>
      <c r="D3163" s="45">
        <v>46</v>
      </c>
      <c r="E3163" s="45">
        <v>5.7601144500000001E-3</v>
      </c>
      <c r="F3163" s="45">
        <v>7.5910810000000002E-4</v>
      </c>
      <c r="G3163" s="45">
        <v>6.3833513999999995E-4</v>
      </c>
      <c r="H3163" s="45">
        <v>4.36267085E-3</v>
      </c>
    </row>
    <row r="3164" spans="1:8" x14ac:dyDescent="0.35">
      <c r="A3164" s="45" t="s">
        <v>251</v>
      </c>
      <c r="B3164" s="45" t="s">
        <v>13</v>
      </c>
      <c r="C3164" s="45" t="s">
        <v>20</v>
      </c>
      <c r="D3164" s="45">
        <v>222</v>
      </c>
      <c r="E3164" s="45">
        <v>5.7307304699999997E-3</v>
      </c>
      <c r="F3164" s="45">
        <v>7.8458643E-4</v>
      </c>
      <c r="G3164" s="45">
        <v>8.3494929999999997E-4</v>
      </c>
      <c r="H3164" s="45">
        <v>4.1111942800000001E-3</v>
      </c>
    </row>
    <row r="3165" spans="1:8" x14ac:dyDescent="0.35">
      <c r="A3165" s="45" t="s">
        <v>251</v>
      </c>
      <c r="B3165" s="45" t="s">
        <v>8</v>
      </c>
      <c r="C3165" s="45" t="s">
        <v>21</v>
      </c>
      <c r="D3165" s="45">
        <v>612</v>
      </c>
      <c r="E3165" s="45">
        <v>8.4232212800000004E-3</v>
      </c>
      <c r="F3165" s="45">
        <v>1.0670650899999999E-3</v>
      </c>
      <c r="G3165" s="45">
        <v>1.89179352E-3</v>
      </c>
      <c r="H3165" s="45">
        <v>5.4643622100000004E-3</v>
      </c>
    </row>
    <row r="3166" spans="1:8" x14ac:dyDescent="0.35">
      <c r="A3166" s="45" t="s">
        <v>251</v>
      </c>
      <c r="B3166" s="45" t="s">
        <v>10</v>
      </c>
      <c r="C3166" s="45" t="s">
        <v>21</v>
      </c>
      <c r="D3166" s="45">
        <v>241</v>
      </c>
      <c r="E3166" s="45">
        <v>7.9672369600000004E-3</v>
      </c>
      <c r="F3166" s="45">
        <v>1.0070402499999999E-3</v>
      </c>
      <c r="G3166" s="45">
        <v>1.7649740000000001E-3</v>
      </c>
      <c r="H3166" s="45">
        <v>5.1952222200000002E-3</v>
      </c>
    </row>
    <row r="3167" spans="1:8" x14ac:dyDescent="0.35">
      <c r="A3167" s="45" t="s">
        <v>251</v>
      </c>
      <c r="B3167" s="45" t="s">
        <v>11</v>
      </c>
      <c r="C3167" s="45" t="s">
        <v>21</v>
      </c>
      <c r="D3167" s="45">
        <v>117</v>
      </c>
      <c r="E3167" s="45">
        <v>8.3271008899999995E-3</v>
      </c>
      <c r="F3167" s="45">
        <v>1.08093916E-3</v>
      </c>
      <c r="G3167" s="45">
        <v>1.7217669399999999E-3</v>
      </c>
      <c r="H3167" s="45">
        <v>5.5243942999999998E-3</v>
      </c>
    </row>
    <row r="3168" spans="1:8" x14ac:dyDescent="0.35">
      <c r="A3168" s="45" t="s">
        <v>251</v>
      </c>
      <c r="B3168" s="45" t="s">
        <v>12</v>
      </c>
      <c r="C3168" s="45" t="s">
        <v>21</v>
      </c>
      <c r="D3168" s="45">
        <v>62</v>
      </c>
      <c r="E3168" s="45">
        <v>7.9974982799999993E-3</v>
      </c>
      <c r="F3168" s="45">
        <v>1.1363124700000001E-3</v>
      </c>
      <c r="G3168" s="45">
        <v>1.904495E-3</v>
      </c>
      <c r="H3168" s="45">
        <v>4.9566903899999999E-3</v>
      </c>
    </row>
    <row r="3169" spans="1:8" x14ac:dyDescent="0.35">
      <c r="A3169" s="45" t="s">
        <v>251</v>
      </c>
      <c r="B3169" s="45" t="s">
        <v>13</v>
      </c>
      <c r="C3169" s="45" t="s">
        <v>21</v>
      </c>
      <c r="D3169" s="45">
        <v>192</v>
      </c>
      <c r="E3169" s="45">
        <v>9.1916229999999995E-3</v>
      </c>
      <c r="F3169" s="45">
        <v>1.1115931200000001E-3</v>
      </c>
      <c r="G3169" s="45">
        <v>2.1504868600000001E-3</v>
      </c>
      <c r="H3169" s="45">
        <v>5.9295425899999997E-3</v>
      </c>
    </row>
    <row r="3170" spans="1:8" x14ac:dyDescent="0.35">
      <c r="A3170" s="45" t="s">
        <v>251</v>
      </c>
      <c r="B3170" s="45" t="s">
        <v>8</v>
      </c>
      <c r="C3170" s="45" t="s">
        <v>22</v>
      </c>
      <c r="D3170" s="45">
        <v>548</v>
      </c>
      <c r="E3170" s="45">
        <v>7.8613516500000008E-3</v>
      </c>
      <c r="F3170" s="45">
        <v>9.7089137999999998E-4</v>
      </c>
      <c r="G3170" s="45">
        <v>1.46471151E-3</v>
      </c>
      <c r="H3170" s="45">
        <v>5.4257482899999999E-3</v>
      </c>
    </row>
    <row r="3171" spans="1:8" x14ac:dyDescent="0.35">
      <c r="A3171" s="45" t="s">
        <v>251</v>
      </c>
      <c r="B3171" s="45" t="s">
        <v>10</v>
      </c>
      <c r="C3171" s="45" t="s">
        <v>22</v>
      </c>
      <c r="D3171" s="45">
        <v>211</v>
      </c>
      <c r="E3171" s="45">
        <v>7.19402732E-3</v>
      </c>
      <c r="F3171" s="45">
        <v>8.4199994E-4</v>
      </c>
      <c r="G3171" s="45">
        <v>1.35564748E-3</v>
      </c>
      <c r="H3171" s="45">
        <v>4.9963794600000003E-3</v>
      </c>
    </row>
    <row r="3172" spans="1:8" x14ac:dyDescent="0.35">
      <c r="A3172" s="45" t="s">
        <v>251</v>
      </c>
      <c r="B3172" s="45" t="s">
        <v>11</v>
      </c>
      <c r="C3172" s="45" t="s">
        <v>22</v>
      </c>
      <c r="D3172" s="45">
        <v>108</v>
      </c>
      <c r="E3172" s="45">
        <v>7.70651123E-3</v>
      </c>
      <c r="F3172" s="45">
        <v>1.0491681399999999E-3</v>
      </c>
      <c r="G3172" s="45">
        <v>1.5287420500000001E-3</v>
      </c>
      <c r="H3172" s="45">
        <v>5.1286005999999999E-3</v>
      </c>
    </row>
    <row r="3173" spans="1:8" x14ac:dyDescent="0.35">
      <c r="A3173" s="45" t="s">
        <v>251</v>
      </c>
      <c r="B3173" s="45" t="s">
        <v>12</v>
      </c>
      <c r="C3173" s="45" t="s">
        <v>22</v>
      </c>
      <c r="D3173" s="45">
        <v>58</v>
      </c>
      <c r="E3173" s="45">
        <v>7.2776976900000004E-3</v>
      </c>
      <c r="F3173" s="45">
        <v>1.0187178199999999E-3</v>
      </c>
      <c r="G3173" s="45">
        <v>1.39327881E-3</v>
      </c>
      <c r="H3173" s="45">
        <v>4.86570057E-3</v>
      </c>
    </row>
    <row r="3174" spans="1:8" x14ac:dyDescent="0.35">
      <c r="A3174" s="45" t="s">
        <v>251</v>
      </c>
      <c r="B3174" s="45" t="s">
        <v>13</v>
      </c>
      <c r="C3174" s="45" t="s">
        <v>22</v>
      </c>
      <c r="D3174" s="45">
        <v>171</v>
      </c>
      <c r="E3174" s="45">
        <v>8.9805336799999996E-3</v>
      </c>
      <c r="F3174" s="45">
        <v>1.0642730700000001E-3</v>
      </c>
      <c r="G3174" s="45">
        <v>1.5830758900000001E-3</v>
      </c>
      <c r="H3174" s="45">
        <v>6.3331841999999996E-3</v>
      </c>
    </row>
    <row r="3175" spans="1:8" x14ac:dyDescent="0.35">
      <c r="A3175" s="45" t="s">
        <v>251</v>
      </c>
      <c r="B3175" s="45" t="s">
        <v>8</v>
      </c>
      <c r="C3175" s="45" t="s">
        <v>23</v>
      </c>
      <c r="D3175" s="45">
        <v>985</v>
      </c>
      <c r="E3175" s="45">
        <v>6.9222125799999999E-3</v>
      </c>
      <c r="F3175" s="45">
        <v>9.3954431999999997E-4</v>
      </c>
      <c r="G3175" s="45">
        <v>1.3980656599999999E-3</v>
      </c>
      <c r="H3175" s="45">
        <v>4.5846021299999996E-3</v>
      </c>
    </row>
    <row r="3176" spans="1:8" x14ac:dyDescent="0.35">
      <c r="A3176" s="45" t="s">
        <v>251</v>
      </c>
      <c r="B3176" s="45" t="s">
        <v>10</v>
      </c>
      <c r="C3176" s="45" t="s">
        <v>23</v>
      </c>
      <c r="D3176" s="45">
        <v>418</v>
      </c>
      <c r="E3176" s="45">
        <v>6.2400593600000004E-3</v>
      </c>
      <c r="F3176" s="45">
        <v>8.1971002999999996E-4</v>
      </c>
      <c r="G3176" s="45">
        <v>1.2428282599999999E-3</v>
      </c>
      <c r="H3176" s="45">
        <v>4.17752057E-3</v>
      </c>
    </row>
    <row r="3177" spans="1:8" x14ac:dyDescent="0.35">
      <c r="A3177" s="45" t="s">
        <v>251</v>
      </c>
      <c r="B3177" s="45" t="s">
        <v>11</v>
      </c>
      <c r="C3177" s="45" t="s">
        <v>23</v>
      </c>
      <c r="D3177" s="45">
        <v>189</v>
      </c>
      <c r="E3177" s="45">
        <v>7.00139599E-3</v>
      </c>
      <c r="F3177" s="45">
        <v>1.0034536000000001E-3</v>
      </c>
      <c r="G3177" s="45">
        <v>1.5192654E-3</v>
      </c>
      <c r="H3177" s="45">
        <v>4.4786765199999997E-3</v>
      </c>
    </row>
    <row r="3178" spans="1:8" x14ac:dyDescent="0.35">
      <c r="A3178" s="45" t="s">
        <v>251</v>
      </c>
      <c r="B3178" s="45" t="s">
        <v>12</v>
      </c>
      <c r="C3178" s="45" t="s">
        <v>23</v>
      </c>
      <c r="D3178" s="45">
        <v>99</v>
      </c>
      <c r="E3178" s="45">
        <v>7.72353135E-3</v>
      </c>
      <c r="F3178" s="45">
        <v>1.0452906499999999E-3</v>
      </c>
      <c r="G3178" s="45">
        <v>1.5490551700000001E-3</v>
      </c>
      <c r="H3178" s="45">
        <v>5.1291851499999999E-3</v>
      </c>
    </row>
    <row r="3179" spans="1:8" x14ac:dyDescent="0.35">
      <c r="A3179" s="45" t="s">
        <v>251</v>
      </c>
      <c r="B3179" s="45" t="s">
        <v>13</v>
      </c>
      <c r="C3179" s="45" t="s">
        <v>23</v>
      </c>
      <c r="D3179" s="45">
        <v>279</v>
      </c>
      <c r="E3179" s="45">
        <v>7.6062406400000003E-3</v>
      </c>
      <c r="F3179" s="45">
        <v>1.0382647200000001E-3</v>
      </c>
      <c r="G3179" s="45">
        <v>1.49496358E-3</v>
      </c>
      <c r="H3179" s="45">
        <v>5.0730118599999997E-3</v>
      </c>
    </row>
    <row r="3180" spans="1:8" x14ac:dyDescent="0.35">
      <c r="A3180" s="45" t="s">
        <v>251</v>
      </c>
      <c r="B3180" s="45" t="s">
        <v>8</v>
      </c>
      <c r="C3180" s="45" t="s">
        <v>24</v>
      </c>
      <c r="D3180" s="45">
        <v>1843</v>
      </c>
      <c r="E3180" s="45">
        <v>7.2531447899999999E-3</v>
      </c>
      <c r="F3180" s="45">
        <v>6.8413239999999998E-4</v>
      </c>
      <c r="G3180" s="45">
        <v>1.92650219E-3</v>
      </c>
      <c r="H3180" s="45">
        <v>4.6425097100000002E-3</v>
      </c>
    </row>
    <row r="3181" spans="1:8" x14ac:dyDescent="0.35">
      <c r="A3181" s="45" t="s">
        <v>251</v>
      </c>
      <c r="B3181" s="45" t="s">
        <v>10</v>
      </c>
      <c r="C3181" s="45" t="s">
        <v>24</v>
      </c>
      <c r="D3181" s="45">
        <v>796</v>
      </c>
      <c r="E3181" s="45">
        <v>6.39598431E-3</v>
      </c>
      <c r="F3181" s="45">
        <v>5.9946699000000005E-4</v>
      </c>
      <c r="G3181" s="45">
        <v>1.6843474199999999E-3</v>
      </c>
      <c r="H3181" s="45">
        <v>4.1121694099999998E-3</v>
      </c>
    </row>
    <row r="3182" spans="1:8" x14ac:dyDescent="0.35">
      <c r="A3182" s="45" t="s">
        <v>251</v>
      </c>
      <c r="B3182" s="45" t="s">
        <v>11</v>
      </c>
      <c r="C3182" s="45" t="s">
        <v>24</v>
      </c>
      <c r="D3182" s="45">
        <v>411</v>
      </c>
      <c r="E3182" s="45">
        <v>6.9345034499999998E-3</v>
      </c>
      <c r="F3182" s="45">
        <v>6.8134944000000002E-4</v>
      </c>
      <c r="G3182" s="45">
        <v>1.78972896E-3</v>
      </c>
      <c r="H3182" s="45">
        <v>4.46342458E-3</v>
      </c>
    </row>
    <row r="3183" spans="1:8" x14ac:dyDescent="0.35">
      <c r="A3183" s="45" t="s">
        <v>251</v>
      </c>
      <c r="B3183" s="45" t="s">
        <v>12</v>
      </c>
      <c r="C3183" s="45" t="s">
        <v>24</v>
      </c>
      <c r="D3183" s="45">
        <v>106</v>
      </c>
      <c r="E3183" s="45">
        <v>8.2909676299999999E-3</v>
      </c>
      <c r="F3183" s="45">
        <v>8.6543472000000005E-4</v>
      </c>
      <c r="G3183" s="45">
        <v>2.2436231200000001E-3</v>
      </c>
      <c r="H3183" s="45">
        <v>5.18190925E-3</v>
      </c>
    </row>
    <row r="3184" spans="1:8" x14ac:dyDescent="0.35">
      <c r="A3184" s="45" t="s">
        <v>251</v>
      </c>
      <c r="B3184" s="45" t="s">
        <v>13</v>
      </c>
      <c r="C3184" s="45" t="s">
        <v>24</v>
      </c>
      <c r="D3184" s="45">
        <v>530</v>
      </c>
      <c r="E3184" s="45">
        <v>8.5800355700000001E-3</v>
      </c>
      <c r="F3184" s="45">
        <v>7.7718790999999998E-4</v>
      </c>
      <c r="G3184" s="45">
        <v>2.3328308299999999E-3</v>
      </c>
      <c r="H3184" s="45">
        <v>5.4700163399999998E-3</v>
      </c>
    </row>
    <row r="3185" spans="1:8" x14ac:dyDescent="0.35">
      <c r="A3185" s="45" t="s">
        <v>251</v>
      </c>
      <c r="B3185" s="45" t="s">
        <v>8</v>
      </c>
      <c r="C3185" s="45" t="s">
        <v>25</v>
      </c>
      <c r="D3185" s="45">
        <v>1515</v>
      </c>
      <c r="E3185" s="45">
        <v>7.3715542800000004E-3</v>
      </c>
      <c r="F3185" s="45">
        <v>9.1915696000000003E-4</v>
      </c>
      <c r="G3185" s="45">
        <v>1.8135845900000001E-3</v>
      </c>
      <c r="H3185" s="45">
        <v>4.6388122499999998E-3</v>
      </c>
    </row>
    <row r="3186" spans="1:8" x14ac:dyDescent="0.35">
      <c r="A3186" s="45" t="s">
        <v>251</v>
      </c>
      <c r="B3186" s="45" t="s">
        <v>10</v>
      </c>
      <c r="C3186" s="45" t="s">
        <v>25</v>
      </c>
      <c r="D3186" s="45">
        <v>619</v>
      </c>
      <c r="E3186" s="45">
        <v>6.4983468600000004E-3</v>
      </c>
      <c r="F3186" s="45">
        <v>8.1338231000000003E-4</v>
      </c>
      <c r="G3186" s="45">
        <v>1.5188585899999999E-3</v>
      </c>
      <c r="H3186" s="45">
        <v>4.1661054799999996E-3</v>
      </c>
    </row>
    <row r="3187" spans="1:8" x14ac:dyDescent="0.35">
      <c r="A3187" s="45" t="s">
        <v>251</v>
      </c>
      <c r="B3187" s="45" t="s">
        <v>11</v>
      </c>
      <c r="C3187" s="45" t="s">
        <v>25</v>
      </c>
      <c r="D3187" s="45">
        <v>390</v>
      </c>
      <c r="E3187" s="45">
        <v>7.86835208E-3</v>
      </c>
      <c r="F3187" s="45">
        <v>8.6731340000000001E-4</v>
      </c>
      <c r="G3187" s="45">
        <v>2.0743706000000001E-3</v>
      </c>
      <c r="H3187" s="45">
        <v>4.9266676200000002E-3</v>
      </c>
    </row>
    <row r="3188" spans="1:8" x14ac:dyDescent="0.35">
      <c r="A3188" s="45" t="s">
        <v>251</v>
      </c>
      <c r="B3188" s="45" t="s">
        <v>12</v>
      </c>
      <c r="C3188" s="45" t="s">
        <v>25</v>
      </c>
      <c r="D3188" s="45">
        <v>158</v>
      </c>
      <c r="E3188" s="45">
        <v>8.3646856599999993E-3</v>
      </c>
      <c r="F3188" s="45">
        <v>1.30625854E-3</v>
      </c>
      <c r="G3188" s="45">
        <v>1.76035785E-3</v>
      </c>
      <c r="H3188" s="45">
        <v>5.2980687799999999E-3</v>
      </c>
    </row>
    <row r="3189" spans="1:8" x14ac:dyDescent="0.35">
      <c r="A3189" s="45" t="s">
        <v>251</v>
      </c>
      <c r="B3189" s="45" t="s">
        <v>13</v>
      </c>
      <c r="C3189" s="45" t="s">
        <v>25</v>
      </c>
      <c r="D3189" s="45">
        <v>348</v>
      </c>
      <c r="E3189" s="45">
        <v>7.9170987900000003E-3</v>
      </c>
      <c r="F3189" s="45">
        <v>9.8964960999999995E-4</v>
      </c>
      <c r="G3189" s="45">
        <v>2.0697302200000001E-3</v>
      </c>
      <c r="H3189" s="45">
        <v>4.8577184700000003E-3</v>
      </c>
    </row>
    <row r="3190" spans="1:8" x14ac:dyDescent="0.35">
      <c r="A3190" s="45" t="s">
        <v>251</v>
      </c>
      <c r="B3190" s="45" t="s">
        <v>8</v>
      </c>
      <c r="C3190" s="45" t="s">
        <v>26</v>
      </c>
      <c r="D3190" s="45">
        <v>858</v>
      </c>
      <c r="E3190" s="45">
        <v>6.2579451300000003E-3</v>
      </c>
      <c r="F3190" s="45">
        <v>6.4687988999999997E-4</v>
      </c>
      <c r="G3190" s="45">
        <v>1.26775206E-3</v>
      </c>
      <c r="H3190" s="45">
        <v>4.34331271E-3</v>
      </c>
    </row>
    <row r="3191" spans="1:8" x14ac:dyDescent="0.35">
      <c r="A3191" s="45" t="s">
        <v>251</v>
      </c>
      <c r="B3191" s="45" t="s">
        <v>10</v>
      </c>
      <c r="C3191" s="45" t="s">
        <v>26</v>
      </c>
      <c r="D3191" s="45">
        <v>247</v>
      </c>
      <c r="E3191" s="45">
        <v>5.5987120800000002E-3</v>
      </c>
      <c r="F3191" s="45">
        <v>5.8938722000000002E-4</v>
      </c>
      <c r="G3191" s="45">
        <v>9.6786411999999998E-4</v>
      </c>
      <c r="H3191" s="45">
        <v>4.04146026E-3</v>
      </c>
    </row>
    <row r="3192" spans="1:8" x14ac:dyDescent="0.35">
      <c r="A3192" s="45" t="s">
        <v>251</v>
      </c>
      <c r="B3192" s="45" t="s">
        <v>11</v>
      </c>
      <c r="C3192" s="45" t="s">
        <v>26</v>
      </c>
      <c r="D3192" s="45">
        <v>175</v>
      </c>
      <c r="E3192" s="45">
        <v>5.9415341400000004E-3</v>
      </c>
      <c r="F3192" s="45">
        <v>5.8392833000000003E-4</v>
      </c>
      <c r="G3192" s="45">
        <v>1.12632251E-3</v>
      </c>
      <c r="H3192" s="45">
        <v>4.2312828500000003E-3</v>
      </c>
    </row>
    <row r="3193" spans="1:8" x14ac:dyDescent="0.35">
      <c r="A3193" s="45" t="s">
        <v>251</v>
      </c>
      <c r="B3193" s="45" t="s">
        <v>12</v>
      </c>
      <c r="C3193" s="45" t="s">
        <v>26</v>
      </c>
      <c r="D3193" s="45">
        <v>60</v>
      </c>
      <c r="E3193" s="45">
        <v>6.92804757E-3</v>
      </c>
      <c r="F3193" s="45">
        <v>6.2480687999999995E-4</v>
      </c>
      <c r="G3193" s="45">
        <v>1.4110723399999999E-3</v>
      </c>
      <c r="H3193" s="45">
        <v>4.8921679699999998E-3</v>
      </c>
    </row>
    <row r="3194" spans="1:8" x14ac:dyDescent="0.35">
      <c r="A3194" s="45" t="s">
        <v>251</v>
      </c>
      <c r="B3194" s="45" t="s">
        <v>13</v>
      </c>
      <c r="C3194" s="45" t="s">
        <v>26</v>
      </c>
      <c r="D3194" s="45">
        <v>376</v>
      </c>
      <c r="E3194" s="45">
        <v>6.7313396500000003E-3</v>
      </c>
      <c r="F3194" s="45">
        <v>7.1746923000000004E-4</v>
      </c>
      <c r="G3194" s="45">
        <v>1.5077075900000001E-3</v>
      </c>
      <c r="H3194" s="45">
        <v>4.5061623499999997E-3</v>
      </c>
    </row>
    <row r="3195" spans="1:8" x14ac:dyDescent="0.35">
      <c r="A3195" s="45" t="s">
        <v>251</v>
      </c>
      <c r="B3195" s="45" t="s">
        <v>8</v>
      </c>
      <c r="C3195" s="45" t="s">
        <v>27</v>
      </c>
      <c r="D3195" s="45">
        <v>912</v>
      </c>
      <c r="E3195" s="45">
        <v>6.0822010700000003E-3</v>
      </c>
      <c r="F3195" s="45">
        <v>9.2318445000000001E-4</v>
      </c>
      <c r="G3195" s="45">
        <v>1.0922014799999999E-3</v>
      </c>
      <c r="H3195" s="45">
        <v>4.0668146600000002E-3</v>
      </c>
    </row>
    <row r="3196" spans="1:8" x14ac:dyDescent="0.35">
      <c r="A3196" s="45" t="s">
        <v>251</v>
      </c>
      <c r="B3196" s="45" t="s">
        <v>10</v>
      </c>
      <c r="C3196" s="45" t="s">
        <v>27</v>
      </c>
      <c r="D3196" s="45">
        <v>419</v>
      </c>
      <c r="E3196" s="45">
        <v>5.7349948900000001E-3</v>
      </c>
      <c r="F3196" s="45">
        <v>8.2648257000000002E-4</v>
      </c>
      <c r="G3196" s="45">
        <v>1.02183306E-3</v>
      </c>
      <c r="H3196" s="45">
        <v>3.88667881E-3</v>
      </c>
    </row>
    <row r="3197" spans="1:8" x14ac:dyDescent="0.35">
      <c r="A3197" s="45" t="s">
        <v>251</v>
      </c>
      <c r="B3197" s="45" t="s">
        <v>11</v>
      </c>
      <c r="C3197" s="45" t="s">
        <v>27</v>
      </c>
      <c r="D3197" s="45">
        <v>209</v>
      </c>
      <c r="E3197" s="45">
        <v>5.8406984200000001E-3</v>
      </c>
      <c r="F3197" s="45">
        <v>9.2144003999999999E-4</v>
      </c>
      <c r="G3197" s="45">
        <v>9.2365516999999998E-4</v>
      </c>
      <c r="H3197" s="45">
        <v>3.9956027399999997E-3</v>
      </c>
    </row>
    <row r="3198" spans="1:8" x14ac:dyDescent="0.35">
      <c r="A3198" s="45" t="s">
        <v>251</v>
      </c>
      <c r="B3198" s="45" t="s">
        <v>12</v>
      </c>
      <c r="C3198" s="45" t="s">
        <v>27</v>
      </c>
      <c r="D3198" s="45">
        <v>80</v>
      </c>
      <c r="E3198" s="45">
        <v>6.8741317000000001E-3</v>
      </c>
      <c r="F3198" s="45">
        <v>1.21629023E-3</v>
      </c>
      <c r="G3198" s="45">
        <v>1.39134815E-3</v>
      </c>
      <c r="H3198" s="45">
        <v>4.2664927899999996E-3</v>
      </c>
    </row>
    <row r="3199" spans="1:8" x14ac:dyDescent="0.35">
      <c r="A3199" s="45" t="s">
        <v>251</v>
      </c>
      <c r="B3199" s="45" t="s">
        <v>13</v>
      </c>
      <c r="C3199" s="45" t="s">
        <v>27</v>
      </c>
      <c r="D3199" s="45">
        <v>204</v>
      </c>
      <c r="E3199" s="45">
        <v>6.7321961399999996E-3</v>
      </c>
      <c r="F3199" s="45">
        <v>1.00864626E-3</v>
      </c>
      <c r="G3199" s="45">
        <v>1.2920976000000001E-3</v>
      </c>
      <c r="H3199" s="45">
        <v>4.4314517499999999E-3</v>
      </c>
    </row>
    <row r="3200" spans="1:8" x14ac:dyDescent="0.35">
      <c r="A3200" s="45" t="s">
        <v>251</v>
      </c>
      <c r="B3200" s="45" t="s">
        <v>8</v>
      </c>
      <c r="C3200" s="45" t="s">
        <v>28</v>
      </c>
      <c r="D3200" s="45">
        <v>1721</v>
      </c>
      <c r="E3200" s="45">
        <v>7.3118353199999996E-3</v>
      </c>
      <c r="F3200" s="45">
        <v>9.7335181000000003E-4</v>
      </c>
      <c r="G3200" s="45">
        <v>1.4550713700000001E-3</v>
      </c>
      <c r="H3200" s="45">
        <v>4.8834049099999999E-3</v>
      </c>
    </row>
    <row r="3201" spans="1:8" x14ac:dyDescent="0.35">
      <c r="A3201" s="45" t="s">
        <v>251</v>
      </c>
      <c r="B3201" s="45" t="s">
        <v>10</v>
      </c>
      <c r="C3201" s="45" t="s">
        <v>28</v>
      </c>
      <c r="D3201" s="45">
        <v>722</v>
      </c>
      <c r="E3201" s="45">
        <v>6.5390310099999998E-3</v>
      </c>
      <c r="F3201" s="45">
        <v>8.4086746000000003E-4</v>
      </c>
      <c r="G3201" s="45">
        <v>1.28656548E-3</v>
      </c>
      <c r="H3201" s="45">
        <v>4.4115975500000001E-3</v>
      </c>
    </row>
    <row r="3202" spans="1:8" x14ac:dyDescent="0.35">
      <c r="A3202" s="45" t="s">
        <v>251</v>
      </c>
      <c r="B3202" s="45" t="s">
        <v>11</v>
      </c>
      <c r="C3202" s="45" t="s">
        <v>28</v>
      </c>
      <c r="D3202" s="45">
        <v>306</v>
      </c>
      <c r="E3202" s="45">
        <v>6.8671324399999997E-3</v>
      </c>
      <c r="F3202" s="45">
        <v>9.4298421000000004E-4</v>
      </c>
      <c r="G3202" s="45">
        <v>1.36793429E-3</v>
      </c>
      <c r="H3202" s="45">
        <v>4.5562134499999999E-3</v>
      </c>
    </row>
    <row r="3203" spans="1:8" x14ac:dyDescent="0.35">
      <c r="A3203" s="45" t="s">
        <v>251</v>
      </c>
      <c r="B3203" s="45" t="s">
        <v>12</v>
      </c>
      <c r="C3203" s="45" t="s">
        <v>28</v>
      </c>
      <c r="D3203" s="45">
        <v>236</v>
      </c>
      <c r="E3203" s="45">
        <v>8.49909737E-3</v>
      </c>
      <c r="F3203" s="45">
        <v>1.0215098700000001E-3</v>
      </c>
      <c r="G3203" s="45">
        <v>1.8102634199999999E-3</v>
      </c>
      <c r="H3203" s="45">
        <v>5.6672745400000004E-3</v>
      </c>
    </row>
    <row r="3204" spans="1:8" x14ac:dyDescent="0.35">
      <c r="A3204" s="45" t="s">
        <v>251</v>
      </c>
      <c r="B3204" s="45" t="s">
        <v>13</v>
      </c>
      <c r="C3204" s="45" t="s">
        <v>28</v>
      </c>
      <c r="D3204" s="45">
        <v>457</v>
      </c>
      <c r="E3204" s="45">
        <v>8.2174150800000002E-3</v>
      </c>
      <c r="F3204" s="45">
        <v>1.1781239900000001E-3</v>
      </c>
      <c r="G3204" s="45">
        <v>1.5962089399999999E-3</v>
      </c>
      <c r="H3204" s="45">
        <v>5.4430816499999998E-3</v>
      </c>
    </row>
    <row r="3205" spans="1:8" x14ac:dyDescent="0.35">
      <c r="A3205" s="45" t="s">
        <v>251</v>
      </c>
      <c r="B3205" s="45" t="s">
        <v>8</v>
      </c>
      <c r="C3205" s="45" t="s">
        <v>29</v>
      </c>
      <c r="D3205" s="45">
        <v>637</v>
      </c>
      <c r="E3205" s="45">
        <v>7.2807827999999998E-3</v>
      </c>
      <c r="F3205" s="45">
        <v>9.9756863999999994E-4</v>
      </c>
      <c r="G3205" s="45">
        <v>1.5948599300000001E-3</v>
      </c>
      <c r="H3205" s="45">
        <v>4.6883537299999998E-3</v>
      </c>
    </row>
    <row r="3206" spans="1:8" x14ac:dyDescent="0.35">
      <c r="A3206" s="45" t="s">
        <v>251</v>
      </c>
      <c r="B3206" s="45" t="s">
        <v>10</v>
      </c>
      <c r="C3206" s="45" t="s">
        <v>29</v>
      </c>
      <c r="D3206" s="45">
        <v>298</v>
      </c>
      <c r="E3206" s="45">
        <v>6.56677207E-3</v>
      </c>
      <c r="F3206" s="45">
        <v>9.1042884000000002E-4</v>
      </c>
      <c r="G3206" s="45">
        <v>1.3201821399999999E-3</v>
      </c>
      <c r="H3206" s="45">
        <v>4.3361605599999999E-3</v>
      </c>
    </row>
    <row r="3207" spans="1:8" x14ac:dyDescent="0.35">
      <c r="A3207" s="45" t="s">
        <v>251</v>
      </c>
      <c r="B3207" s="45" t="s">
        <v>11</v>
      </c>
      <c r="C3207" s="45" t="s">
        <v>29</v>
      </c>
      <c r="D3207" s="45">
        <v>132</v>
      </c>
      <c r="E3207" s="45">
        <v>7.2120508500000003E-3</v>
      </c>
      <c r="F3207" s="45">
        <v>9.7765826E-4</v>
      </c>
      <c r="G3207" s="45">
        <v>1.7446160799999999E-3</v>
      </c>
      <c r="H3207" s="45">
        <v>4.48977601E-3</v>
      </c>
    </row>
    <row r="3208" spans="1:8" x14ac:dyDescent="0.35">
      <c r="A3208" s="45" t="s">
        <v>251</v>
      </c>
      <c r="B3208" s="45" t="s">
        <v>12</v>
      </c>
      <c r="C3208" s="45" t="s">
        <v>29</v>
      </c>
      <c r="D3208" s="45">
        <v>48</v>
      </c>
      <c r="E3208" s="45">
        <v>7.9007520299999995E-3</v>
      </c>
      <c r="F3208" s="45">
        <v>1.15885387E-3</v>
      </c>
      <c r="G3208" s="45">
        <v>1.5977042099999999E-3</v>
      </c>
      <c r="H3208" s="45">
        <v>5.1441933900000002E-3</v>
      </c>
    </row>
    <row r="3209" spans="1:8" x14ac:dyDescent="0.35">
      <c r="A3209" s="45" t="s">
        <v>251</v>
      </c>
      <c r="B3209" s="45" t="s">
        <v>13</v>
      </c>
      <c r="C3209" s="45" t="s">
        <v>29</v>
      </c>
      <c r="D3209" s="45">
        <v>159</v>
      </c>
      <c r="E3209" s="45">
        <v>8.4888915599999996E-3</v>
      </c>
      <c r="F3209" s="45">
        <v>1.1287267399999999E-3</v>
      </c>
      <c r="G3209" s="45">
        <v>1.9844803099999999E-3</v>
      </c>
      <c r="H3209" s="45">
        <v>5.3756840300000002E-3</v>
      </c>
    </row>
    <row r="3210" spans="1:8" x14ac:dyDescent="0.35">
      <c r="A3210" s="45" t="s">
        <v>251</v>
      </c>
      <c r="B3210" s="45" t="s">
        <v>8</v>
      </c>
      <c r="C3210" s="45" t="s">
        <v>30</v>
      </c>
      <c r="D3210" s="45">
        <v>7802</v>
      </c>
      <c r="E3210" s="45">
        <v>4.7608279400000002E-3</v>
      </c>
      <c r="F3210" s="45">
        <v>9.980062599999999E-4</v>
      </c>
      <c r="G3210" s="45">
        <v>7.1696781000000001E-4</v>
      </c>
      <c r="H3210" s="45">
        <v>3.04585339E-3</v>
      </c>
    </row>
    <row r="3211" spans="1:8" x14ac:dyDescent="0.35">
      <c r="A3211" s="45" t="s">
        <v>251</v>
      </c>
      <c r="B3211" s="45" t="s">
        <v>10</v>
      </c>
      <c r="C3211" s="45" t="s">
        <v>30</v>
      </c>
      <c r="D3211" s="45">
        <v>4565</v>
      </c>
      <c r="E3211" s="45">
        <v>4.5389282000000003E-3</v>
      </c>
      <c r="F3211" s="45">
        <v>9.2912788000000003E-4</v>
      </c>
      <c r="G3211" s="45">
        <v>6.8937340999999995E-4</v>
      </c>
      <c r="H3211" s="45">
        <v>2.9204264199999999E-3</v>
      </c>
    </row>
    <row r="3212" spans="1:8" x14ac:dyDescent="0.35">
      <c r="A3212" s="45" t="s">
        <v>251</v>
      </c>
      <c r="B3212" s="45" t="s">
        <v>11</v>
      </c>
      <c r="C3212" s="45" t="s">
        <v>30</v>
      </c>
      <c r="D3212" s="45">
        <v>1688</v>
      </c>
      <c r="E3212" s="45">
        <v>4.6542105800000001E-3</v>
      </c>
      <c r="F3212" s="45">
        <v>1.02957811E-3</v>
      </c>
      <c r="G3212" s="45">
        <v>6.8297297999999999E-4</v>
      </c>
      <c r="H3212" s="45">
        <v>2.94165902E-3</v>
      </c>
    </row>
    <row r="3213" spans="1:8" x14ac:dyDescent="0.35">
      <c r="A3213" s="45" t="s">
        <v>251</v>
      </c>
      <c r="B3213" s="45" t="s">
        <v>12</v>
      </c>
      <c r="C3213" s="45" t="s">
        <v>30</v>
      </c>
      <c r="D3213" s="45">
        <v>471</v>
      </c>
      <c r="E3213" s="45">
        <v>5.7728579299999999E-3</v>
      </c>
      <c r="F3213" s="45">
        <v>1.3400121400000001E-3</v>
      </c>
      <c r="G3213" s="45">
        <v>7.8944498999999999E-4</v>
      </c>
      <c r="H3213" s="45">
        <v>3.6434003199999998E-3</v>
      </c>
    </row>
    <row r="3214" spans="1:8" x14ac:dyDescent="0.35">
      <c r="A3214" s="45" t="s">
        <v>251</v>
      </c>
      <c r="B3214" s="45" t="s">
        <v>13</v>
      </c>
      <c r="C3214" s="45" t="s">
        <v>30</v>
      </c>
      <c r="D3214" s="45">
        <v>1078</v>
      </c>
      <c r="E3214" s="45">
        <v>5.4252771900000002E-3</v>
      </c>
      <c r="F3214" s="45">
        <v>1.0908186499999999E-3</v>
      </c>
      <c r="G3214" s="45">
        <v>8.5538610000000001E-4</v>
      </c>
      <c r="H3214" s="45">
        <v>3.47907194E-3</v>
      </c>
    </row>
    <row r="3215" spans="1:8" x14ac:dyDescent="0.35">
      <c r="A3215" s="45" t="s">
        <v>251</v>
      </c>
      <c r="B3215" s="45" t="s">
        <v>8</v>
      </c>
      <c r="C3215" s="45" t="s">
        <v>31</v>
      </c>
      <c r="D3215" s="45">
        <v>3194</v>
      </c>
      <c r="E3215" s="45">
        <v>5.0557176600000003E-3</v>
      </c>
      <c r="F3215" s="45">
        <v>9.970442700000001E-4</v>
      </c>
      <c r="G3215" s="45">
        <v>5.3573371999999998E-4</v>
      </c>
      <c r="H3215" s="45">
        <v>3.5229391900000002E-3</v>
      </c>
    </row>
    <row r="3216" spans="1:8" x14ac:dyDescent="0.35">
      <c r="A3216" s="45" t="s">
        <v>251</v>
      </c>
      <c r="B3216" s="45" t="s">
        <v>10</v>
      </c>
      <c r="C3216" s="45" t="s">
        <v>31</v>
      </c>
      <c r="D3216" s="45">
        <v>1527</v>
      </c>
      <c r="E3216" s="45">
        <v>4.7209713500000004E-3</v>
      </c>
      <c r="F3216" s="45">
        <v>9.4567059000000005E-4</v>
      </c>
      <c r="G3216" s="45">
        <v>4.9478954000000005E-4</v>
      </c>
      <c r="H3216" s="45">
        <v>3.28051075E-3</v>
      </c>
    </row>
    <row r="3217" spans="1:8" x14ac:dyDescent="0.35">
      <c r="A3217" s="45" t="s">
        <v>251</v>
      </c>
      <c r="B3217" s="45" t="s">
        <v>11</v>
      </c>
      <c r="C3217" s="45" t="s">
        <v>31</v>
      </c>
      <c r="D3217" s="45">
        <v>835</v>
      </c>
      <c r="E3217" s="45">
        <v>4.9682299499999999E-3</v>
      </c>
      <c r="F3217" s="45">
        <v>1.03366854E-3</v>
      </c>
      <c r="G3217" s="45">
        <v>4.8745538999999999E-4</v>
      </c>
      <c r="H3217" s="45">
        <v>3.4471055600000002E-3</v>
      </c>
    </row>
    <row r="3218" spans="1:8" x14ac:dyDescent="0.35">
      <c r="A3218" s="45" t="s">
        <v>251</v>
      </c>
      <c r="B3218" s="45" t="s">
        <v>12</v>
      </c>
      <c r="C3218" s="45" t="s">
        <v>31</v>
      </c>
      <c r="D3218" s="45">
        <v>121</v>
      </c>
      <c r="E3218" s="45">
        <v>5.7218967700000001E-3</v>
      </c>
      <c r="F3218" s="45">
        <v>1.1756770099999999E-3</v>
      </c>
      <c r="G3218" s="45">
        <v>6.7072216000000002E-4</v>
      </c>
      <c r="H3218" s="45">
        <v>3.8754971700000001E-3</v>
      </c>
    </row>
    <row r="3219" spans="1:8" x14ac:dyDescent="0.35">
      <c r="A3219" s="45" t="s">
        <v>251</v>
      </c>
      <c r="B3219" s="45" t="s">
        <v>13</v>
      </c>
      <c r="C3219" s="45" t="s">
        <v>31</v>
      </c>
      <c r="D3219" s="45">
        <v>711</v>
      </c>
      <c r="E3219" s="45">
        <v>5.76401888E-3</v>
      </c>
      <c r="F3219" s="45">
        <v>1.0339666399999999E-3</v>
      </c>
      <c r="G3219" s="45">
        <v>6.5739415E-4</v>
      </c>
      <c r="H3219" s="45">
        <v>4.0726576099999997E-3</v>
      </c>
    </row>
    <row r="3220" spans="1:8" x14ac:dyDescent="0.35">
      <c r="A3220" s="45" t="s">
        <v>251</v>
      </c>
      <c r="B3220" s="45" t="s">
        <v>8</v>
      </c>
      <c r="C3220" s="45" t="s">
        <v>159</v>
      </c>
      <c r="D3220" s="45">
        <v>1858</v>
      </c>
      <c r="E3220" s="45">
        <v>6.9678477499999997E-3</v>
      </c>
      <c r="F3220" s="45">
        <v>1.16138147E-3</v>
      </c>
      <c r="G3220" s="45">
        <v>1.0348702399999999E-3</v>
      </c>
      <c r="H3220" s="45">
        <v>4.7715955600000004E-3</v>
      </c>
    </row>
    <row r="3221" spans="1:8" x14ac:dyDescent="0.35">
      <c r="A3221" s="45" t="s">
        <v>251</v>
      </c>
      <c r="B3221" s="45" t="s">
        <v>10</v>
      </c>
      <c r="C3221" s="45" t="s">
        <v>159</v>
      </c>
      <c r="D3221" s="45">
        <v>731</v>
      </c>
      <c r="E3221" s="45">
        <v>6.1920343900000001E-3</v>
      </c>
      <c r="F3221" s="45">
        <v>1.0158741300000001E-3</v>
      </c>
      <c r="G3221" s="45">
        <v>9.2277487E-4</v>
      </c>
      <c r="H3221" s="45">
        <v>4.2533848999999997E-3</v>
      </c>
    </row>
    <row r="3222" spans="1:8" x14ac:dyDescent="0.35">
      <c r="A3222" s="45" t="s">
        <v>251</v>
      </c>
      <c r="B3222" s="45" t="s">
        <v>11</v>
      </c>
      <c r="C3222" s="45" t="s">
        <v>159</v>
      </c>
      <c r="D3222" s="45">
        <v>390</v>
      </c>
      <c r="E3222" s="45">
        <v>6.6377609100000002E-3</v>
      </c>
      <c r="F3222" s="45">
        <v>1.20678987E-3</v>
      </c>
      <c r="G3222" s="45">
        <v>9.2601472000000001E-4</v>
      </c>
      <c r="H3222" s="45">
        <v>4.5049558199999999E-3</v>
      </c>
    </row>
    <row r="3223" spans="1:8" x14ac:dyDescent="0.35">
      <c r="A3223" s="45" t="s">
        <v>251</v>
      </c>
      <c r="B3223" s="45" t="s">
        <v>12</v>
      </c>
      <c r="C3223" s="45" t="s">
        <v>159</v>
      </c>
      <c r="D3223" s="45">
        <v>247</v>
      </c>
      <c r="E3223" s="45">
        <v>8.6278862499999994E-3</v>
      </c>
      <c r="F3223" s="45">
        <v>1.41719125E-3</v>
      </c>
      <c r="G3223" s="45">
        <v>1.3531823800000001E-3</v>
      </c>
      <c r="H3223" s="45">
        <v>5.85751212E-3</v>
      </c>
    </row>
    <row r="3224" spans="1:8" x14ac:dyDescent="0.35">
      <c r="A3224" s="45" t="s">
        <v>251</v>
      </c>
      <c r="B3224" s="45" t="s">
        <v>13</v>
      </c>
      <c r="C3224" s="45" t="s">
        <v>159</v>
      </c>
      <c r="D3224" s="45">
        <v>490</v>
      </c>
      <c r="E3224" s="45">
        <v>7.5511618999999997E-3</v>
      </c>
      <c r="F3224" s="45">
        <v>1.21336427E-3</v>
      </c>
      <c r="G3224" s="45">
        <v>1.12828302E-3</v>
      </c>
      <c r="H3224" s="45">
        <v>5.2095141399999996E-3</v>
      </c>
    </row>
    <row r="3225" spans="1:8" x14ac:dyDescent="0.35">
      <c r="A3225" s="45" t="s">
        <v>251</v>
      </c>
      <c r="B3225" s="45" t="s">
        <v>8</v>
      </c>
      <c r="C3225" s="45" t="s">
        <v>33</v>
      </c>
      <c r="D3225" s="45">
        <v>864</v>
      </c>
      <c r="E3225" s="45">
        <v>8.3673587299999998E-3</v>
      </c>
      <c r="F3225" s="45">
        <v>1.32299413E-3</v>
      </c>
      <c r="G3225" s="45">
        <v>1.54271398E-3</v>
      </c>
      <c r="H3225" s="45">
        <v>5.5016099499999999E-3</v>
      </c>
    </row>
    <row r="3226" spans="1:8" x14ac:dyDescent="0.35">
      <c r="A3226" s="45" t="s">
        <v>251</v>
      </c>
      <c r="B3226" s="45" t="s">
        <v>10</v>
      </c>
      <c r="C3226" s="45" t="s">
        <v>33</v>
      </c>
      <c r="D3226" s="45">
        <v>339</v>
      </c>
      <c r="E3226" s="45">
        <v>7.5902707000000003E-3</v>
      </c>
      <c r="F3226" s="45">
        <v>1.29564738E-3</v>
      </c>
      <c r="G3226" s="45">
        <v>1.26010573E-3</v>
      </c>
      <c r="H3226" s="45">
        <v>5.0345171100000001E-3</v>
      </c>
    </row>
    <row r="3227" spans="1:8" x14ac:dyDescent="0.35">
      <c r="A3227" s="45" t="s">
        <v>251</v>
      </c>
      <c r="B3227" s="45" t="s">
        <v>11</v>
      </c>
      <c r="C3227" s="45" t="s">
        <v>33</v>
      </c>
      <c r="D3227" s="45">
        <v>191</v>
      </c>
      <c r="E3227" s="45">
        <v>8.0102285899999997E-3</v>
      </c>
      <c r="F3227" s="45">
        <v>1.1157162599999999E-3</v>
      </c>
      <c r="G3227" s="45">
        <v>1.58164847E-3</v>
      </c>
      <c r="H3227" s="45">
        <v>5.3128633600000004E-3</v>
      </c>
    </row>
    <row r="3228" spans="1:8" x14ac:dyDescent="0.35">
      <c r="A3228" s="45" t="s">
        <v>251</v>
      </c>
      <c r="B3228" s="45" t="s">
        <v>12</v>
      </c>
      <c r="C3228" s="45" t="s">
        <v>33</v>
      </c>
      <c r="D3228" s="45">
        <v>75</v>
      </c>
      <c r="E3228" s="45">
        <v>1.028287011E-2</v>
      </c>
      <c r="F3228" s="45">
        <v>1.85833311E-3</v>
      </c>
      <c r="G3228" s="45">
        <v>1.9825614800000001E-3</v>
      </c>
      <c r="H3228" s="45">
        <v>6.4419750899999996E-3</v>
      </c>
    </row>
    <row r="3229" spans="1:8" x14ac:dyDescent="0.35">
      <c r="A3229" s="45" t="s">
        <v>251</v>
      </c>
      <c r="B3229" s="45" t="s">
        <v>13</v>
      </c>
      <c r="C3229" s="45" t="s">
        <v>33</v>
      </c>
      <c r="D3229" s="45">
        <v>259</v>
      </c>
      <c r="E3229" s="45">
        <v>9.0931554099999996E-3</v>
      </c>
      <c r="F3229" s="45">
        <v>1.3566242499999999E-3</v>
      </c>
      <c r="G3229" s="45">
        <v>1.7565330900000001E-3</v>
      </c>
      <c r="H3229" s="45">
        <v>5.9798635699999996E-3</v>
      </c>
    </row>
    <row r="3230" spans="1:8" x14ac:dyDescent="0.35">
      <c r="A3230" s="45" t="s">
        <v>251</v>
      </c>
      <c r="B3230" s="45" t="s">
        <v>8</v>
      </c>
      <c r="C3230" s="45" t="s">
        <v>34</v>
      </c>
      <c r="D3230" s="45">
        <v>959</v>
      </c>
      <c r="E3230" s="45">
        <v>6.2387273999999996E-3</v>
      </c>
      <c r="F3230" s="45">
        <v>1.0574887600000001E-3</v>
      </c>
      <c r="G3230" s="45">
        <v>8.1148837999999997E-4</v>
      </c>
      <c r="H3230" s="45">
        <v>4.3697497800000004E-3</v>
      </c>
    </row>
    <row r="3231" spans="1:8" x14ac:dyDescent="0.35">
      <c r="A3231" s="45" t="s">
        <v>251</v>
      </c>
      <c r="B3231" s="45" t="s">
        <v>10</v>
      </c>
      <c r="C3231" s="45" t="s">
        <v>34</v>
      </c>
      <c r="D3231" s="45">
        <v>359</v>
      </c>
      <c r="E3231" s="45">
        <v>5.6796783899999998E-3</v>
      </c>
      <c r="F3231" s="45">
        <v>9.4265813999999996E-4</v>
      </c>
      <c r="G3231" s="45">
        <v>7.3487286000000005E-4</v>
      </c>
      <c r="H3231" s="45">
        <v>4.0021469299999996E-3</v>
      </c>
    </row>
    <row r="3232" spans="1:8" x14ac:dyDescent="0.35">
      <c r="A3232" s="45" t="s">
        <v>251</v>
      </c>
      <c r="B3232" s="45" t="s">
        <v>11</v>
      </c>
      <c r="C3232" s="45" t="s">
        <v>34</v>
      </c>
      <c r="D3232" s="45">
        <v>166</v>
      </c>
      <c r="E3232" s="45">
        <v>6.1977769699999999E-3</v>
      </c>
      <c r="F3232" s="45">
        <v>1.12142991E-3</v>
      </c>
      <c r="G3232" s="45">
        <v>8.0579238000000005E-4</v>
      </c>
      <c r="H3232" s="45">
        <v>4.2705541800000003E-3</v>
      </c>
    </row>
    <row r="3233" spans="1:8" x14ac:dyDescent="0.35">
      <c r="A3233" s="45" t="s">
        <v>251</v>
      </c>
      <c r="B3233" s="45" t="s">
        <v>12</v>
      </c>
      <c r="C3233" s="45" t="s">
        <v>34</v>
      </c>
      <c r="D3233" s="45">
        <v>141</v>
      </c>
      <c r="E3233" s="45">
        <v>7.2807490200000003E-3</v>
      </c>
      <c r="F3233" s="45">
        <v>1.2147029499999999E-3</v>
      </c>
      <c r="G3233" s="45">
        <v>8.9415852999999998E-4</v>
      </c>
      <c r="H3233" s="45">
        <v>5.1718870799999997E-3</v>
      </c>
    </row>
    <row r="3234" spans="1:8" x14ac:dyDescent="0.35">
      <c r="A3234" s="45" t="s">
        <v>251</v>
      </c>
      <c r="B3234" s="45" t="s">
        <v>13</v>
      </c>
      <c r="C3234" s="45" t="s">
        <v>34</v>
      </c>
      <c r="D3234" s="45">
        <v>293</v>
      </c>
      <c r="E3234" s="45">
        <v>6.4454554300000001E-3</v>
      </c>
      <c r="F3234" s="45">
        <v>1.08630366E-3</v>
      </c>
      <c r="G3234" s="45">
        <v>8.6880585000000002E-4</v>
      </c>
      <c r="H3234" s="45">
        <v>4.4903454799999996E-3</v>
      </c>
    </row>
    <row r="3235" spans="1:8" x14ac:dyDescent="0.35">
      <c r="A3235" s="45" t="s">
        <v>251</v>
      </c>
      <c r="B3235" s="45" t="s">
        <v>8</v>
      </c>
      <c r="C3235" s="45" t="s">
        <v>35</v>
      </c>
      <c r="D3235" s="45">
        <v>1090</v>
      </c>
      <c r="E3235" s="45">
        <v>6.5192934299999998E-3</v>
      </c>
      <c r="F3235" s="45">
        <v>1.0407957199999999E-3</v>
      </c>
      <c r="G3235" s="45">
        <v>1.1537862900000001E-3</v>
      </c>
      <c r="H3235" s="45">
        <v>4.3247109299999996E-3</v>
      </c>
    </row>
    <row r="3236" spans="1:8" x14ac:dyDescent="0.35">
      <c r="A3236" s="45" t="s">
        <v>251</v>
      </c>
      <c r="B3236" s="45" t="s">
        <v>10</v>
      </c>
      <c r="C3236" s="45" t="s">
        <v>35</v>
      </c>
      <c r="D3236" s="45">
        <v>383</v>
      </c>
      <c r="E3236" s="45">
        <v>5.3950292699999998E-3</v>
      </c>
      <c r="F3236" s="45">
        <v>9.7427691999999995E-4</v>
      </c>
      <c r="G3236" s="45">
        <v>8.9386277999999996E-4</v>
      </c>
      <c r="H3236" s="45">
        <v>3.5268890800000002E-3</v>
      </c>
    </row>
    <row r="3237" spans="1:8" x14ac:dyDescent="0.35">
      <c r="A3237" s="45" t="s">
        <v>251</v>
      </c>
      <c r="B3237" s="45" t="s">
        <v>11</v>
      </c>
      <c r="C3237" s="45" t="s">
        <v>35</v>
      </c>
      <c r="D3237" s="45">
        <v>333</v>
      </c>
      <c r="E3237" s="45">
        <v>6.81945811E-3</v>
      </c>
      <c r="F3237" s="45">
        <v>1.0455939700000001E-3</v>
      </c>
      <c r="G3237" s="45">
        <v>1.23925985E-3</v>
      </c>
      <c r="H3237" s="45">
        <v>4.5346038100000001E-3</v>
      </c>
    </row>
    <row r="3238" spans="1:8" x14ac:dyDescent="0.35">
      <c r="A3238" s="45" t="s">
        <v>251</v>
      </c>
      <c r="B3238" s="45" t="s">
        <v>12</v>
      </c>
      <c r="C3238" s="45" t="s">
        <v>35</v>
      </c>
      <c r="D3238" s="45">
        <v>97</v>
      </c>
      <c r="E3238" s="45">
        <v>8.5087340000000004E-3</v>
      </c>
      <c r="F3238" s="45">
        <v>1.1741119999999999E-3</v>
      </c>
      <c r="G3238" s="45">
        <v>1.37731458E-3</v>
      </c>
      <c r="H3238" s="45">
        <v>5.9573068999999998E-3</v>
      </c>
    </row>
    <row r="3239" spans="1:8" x14ac:dyDescent="0.35">
      <c r="A3239" s="45" t="s">
        <v>251</v>
      </c>
      <c r="B3239" s="45" t="s">
        <v>13</v>
      </c>
      <c r="C3239" s="45" t="s">
        <v>35</v>
      </c>
      <c r="D3239" s="45">
        <v>277</v>
      </c>
      <c r="E3239" s="45">
        <v>7.0162703200000003E-3</v>
      </c>
      <c r="F3239" s="45">
        <v>1.0803163100000001E-3</v>
      </c>
      <c r="G3239" s="45">
        <v>1.3321464499999999E-3</v>
      </c>
      <c r="H3239" s="45">
        <v>4.6038070800000002E-3</v>
      </c>
    </row>
    <row r="3240" spans="1:8" x14ac:dyDescent="0.35">
      <c r="A3240" s="45" t="s">
        <v>251</v>
      </c>
      <c r="B3240" s="45" t="s">
        <v>8</v>
      </c>
      <c r="C3240" s="45" t="s">
        <v>57</v>
      </c>
      <c r="D3240" s="45">
        <v>2</v>
      </c>
      <c r="E3240" s="45">
        <v>9.4328701299999998E-3</v>
      </c>
      <c r="F3240" s="45">
        <v>1.86342569E-3</v>
      </c>
      <c r="G3240" s="45">
        <v>3.4085645800000001E-3</v>
      </c>
      <c r="H3240" s="45">
        <v>4.1608791600000004E-3</v>
      </c>
    </row>
    <row r="3241" spans="1:8" x14ac:dyDescent="0.35">
      <c r="A3241" s="45" t="s">
        <v>251</v>
      </c>
      <c r="B3241" s="45" t="s">
        <v>11</v>
      </c>
      <c r="C3241" s="45" t="s">
        <v>57</v>
      </c>
      <c r="D3241" s="45">
        <v>1</v>
      </c>
      <c r="E3241" s="45">
        <v>6.5856479099999999E-3</v>
      </c>
      <c r="F3241" s="45">
        <v>1.65509236E-3</v>
      </c>
      <c r="G3241" s="45">
        <v>2.9398145800000001E-3</v>
      </c>
      <c r="H3241" s="45">
        <v>1.9907402700000002E-3</v>
      </c>
    </row>
    <row r="3242" spans="1:8" x14ac:dyDescent="0.35">
      <c r="A3242" s="45" t="s">
        <v>251</v>
      </c>
      <c r="B3242" s="45" t="s">
        <v>12</v>
      </c>
      <c r="C3242" s="45" t="s">
        <v>57</v>
      </c>
      <c r="D3242" s="45">
        <v>1</v>
      </c>
      <c r="E3242" s="45">
        <v>1.228009236E-2</v>
      </c>
      <c r="F3242" s="45">
        <v>2.0717590200000002E-3</v>
      </c>
      <c r="G3242" s="45">
        <v>3.87731458E-3</v>
      </c>
      <c r="H3242" s="45">
        <v>6.3310180499999997E-3</v>
      </c>
    </row>
    <row r="3243" spans="1:8" x14ac:dyDescent="0.35">
      <c r="A3243" s="45" t="s">
        <v>251</v>
      </c>
      <c r="B3243" s="45" t="s">
        <v>8</v>
      </c>
      <c r="C3243" s="45" t="s">
        <v>36</v>
      </c>
      <c r="D3243" s="45">
        <v>1611</v>
      </c>
      <c r="E3243" s="45">
        <v>7.7570361600000004E-3</v>
      </c>
      <c r="F3243" s="45">
        <v>1.0678104700000001E-3</v>
      </c>
      <c r="G3243" s="45">
        <v>1.2951752799999999E-3</v>
      </c>
      <c r="H3243" s="45">
        <v>5.3940499300000003E-3</v>
      </c>
    </row>
    <row r="3244" spans="1:8" x14ac:dyDescent="0.35">
      <c r="A3244" s="45" t="s">
        <v>251</v>
      </c>
      <c r="B3244" s="45" t="s">
        <v>10</v>
      </c>
      <c r="C3244" s="45" t="s">
        <v>36</v>
      </c>
      <c r="D3244" s="45">
        <v>557</v>
      </c>
      <c r="E3244" s="45">
        <v>6.6881314499999999E-3</v>
      </c>
      <c r="F3244" s="45">
        <v>8.3206554999999997E-4</v>
      </c>
      <c r="G3244" s="45">
        <v>1.1923787500000001E-3</v>
      </c>
      <c r="H3244" s="45">
        <v>4.6636866700000001E-3</v>
      </c>
    </row>
    <row r="3245" spans="1:8" x14ac:dyDescent="0.35">
      <c r="A3245" s="45" t="s">
        <v>251</v>
      </c>
      <c r="B3245" s="45" t="s">
        <v>11</v>
      </c>
      <c r="C3245" s="45" t="s">
        <v>36</v>
      </c>
      <c r="D3245" s="45">
        <v>428</v>
      </c>
      <c r="E3245" s="45">
        <v>7.9114202300000006E-3</v>
      </c>
      <c r="F3245" s="45">
        <v>9.7465577999999997E-4</v>
      </c>
      <c r="G3245" s="45">
        <v>1.35129993E-3</v>
      </c>
      <c r="H3245" s="45">
        <v>5.5854640299999999E-3</v>
      </c>
    </row>
    <row r="3246" spans="1:8" x14ac:dyDescent="0.35">
      <c r="A3246" s="45" t="s">
        <v>251</v>
      </c>
      <c r="B3246" s="45" t="s">
        <v>12</v>
      </c>
      <c r="C3246" s="45" t="s">
        <v>36</v>
      </c>
      <c r="D3246" s="45">
        <v>140</v>
      </c>
      <c r="E3246" s="45">
        <v>9.03282054E-3</v>
      </c>
      <c r="F3246" s="45">
        <v>1.58903747E-3</v>
      </c>
      <c r="G3246" s="45">
        <v>1.28976495E-3</v>
      </c>
      <c r="H3246" s="45">
        <v>6.1540176300000004E-3</v>
      </c>
    </row>
    <row r="3247" spans="1:8" x14ac:dyDescent="0.35">
      <c r="A3247" s="45" t="s">
        <v>251</v>
      </c>
      <c r="B3247" s="45" t="s">
        <v>13</v>
      </c>
      <c r="C3247" s="45" t="s">
        <v>36</v>
      </c>
      <c r="D3247" s="45">
        <v>486</v>
      </c>
      <c r="E3247" s="45">
        <v>8.4786281999999994E-3</v>
      </c>
      <c r="F3247" s="45">
        <v>1.26988524E-3</v>
      </c>
      <c r="G3247" s="45">
        <v>1.3651213000000001E-3</v>
      </c>
      <c r="H3247" s="45">
        <v>5.8436211499999996E-3</v>
      </c>
    </row>
    <row r="3248" spans="1:8" x14ac:dyDescent="0.35">
      <c r="A3248" s="45" t="s">
        <v>251</v>
      </c>
      <c r="B3248" s="45" t="s">
        <v>8</v>
      </c>
      <c r="C3248" s="45" t="s">
        <v>37</v>
      </c>
      <c r="D3248" s="45">
        <v>1632</v>
      </c>
      <c r="E3248" s="45">
        <v>5.8150003800000001E-3</v>
      </c>
      <c r="F3248" s="45">
        <v>1.0019656500000001E-3</v>
      </c>
      <c r="G3248" s="45">
        <v>7.9400817999999995E-4</v>
      </c>
      <c r="H3248" s="45">
        <v>4.01902606E-3</v>
      </c>
    </row>
    <row r="3249" spans="1:8" x14ac:dyDescent="0.35">
      <c r="A3249" s="45" t="s">
        <v>251</v>
      </c>
      <c r="B3249" s="45" t="s">
        <v>10</v>
      </c>
      <c r="C3249" s="45" t="s">
        <v>37</v>
      </c>
      <c r="D3249" s="45">
        <v>716</v>
      </c>
      <c r="E3249" s="45">
        <v>5.2010427100000001E-3</v>
      </c>
      <c r="F3249" s="45">
        <v>9.0880704999999999E-4</v>
      </c>
      <c r="G3249" s="45">
        <v>7.2299142000000003E-4</v>
      </c>
      <c r="H3249" s="45">
        <v>3.5692437500000002E-3</v>
      </c>
    </row>
    <row r="3250" spans="1:8" x14ac:dyDescent="0.35">
      <c r="A3250" s="45" t="s">
        <v>251</v>
      </c>
      <c r="B3250" s="45" t="s">
        <v>11</v>
      </c>
      <c r="C3250" s="45" t="s">
        <v>37</v>
      </c>
      <c r="D3250" s="45">
        <v>436</v>
      </c>
      <c r="E3250" s="45">
        <v>6.0892900399999996E-3</v>
      </c>
      <c r="F3250" s="45">
        <v>1.02486278E-3</v>
      </c>
      <c r="G3250" s="45">
        <v>7.3750186999999999E-4</v>
      </c>
      <c r="H3250" s="45">
        <v>4.3269248800000002E-3</v>
      </c>
    </row>
    <row r="3251" spans="1:8" x14ac:dyDescent="0.35">
      <c r="A3251" s="45" t="s">
        <v>251</v>
      </c>
      <c r="B3251" s="45" t="s">
        <v>12</v>
      </c>
      <c r="C3251" s="45" t="s">
        <v>37</v>
      </c>
      <c r="D3251" s="45">
        <v>100</v>
      </c>
      <c r="E3251" s="45">
        <v>7.0156247500000003E-3</v>
      </c>
      <c r="F3251" s="45">
        <v>1.50486086E-3</v>
      </c>
      <c r="G3251" s="45">
        <v>1.0605321599999999E-3</v>
      </c>
      <c r="H3251" s="45">
        <v>4.4502312499999997E-3</v>
      </c>
    </row>
    <row r="3252" spans="1:8" x14ac:dyDescent="0.35">
      <c r="A3252" s="45" t="s">
        <v>251</v>
      </c>
      <c r="B3252" s="45" t="s">
        <v>13</v>
      </c>
      <c r="C3252" s="45" t="s">
        <v>37</v>
      </c>
      <c r="D3252" s="45">
        <v>380</v>
      </c>
      <c r="E3252" s="45">
        <v>6.3411607999999996E-3</v>
      </c>
      <c r="F3252" s="45">
        <v>1.0188837800000001E-3</v>
      </c>
      <c r="G3252" s="45">
        <v>9.2251436999999997E-4</v>
      </c>
      <c r="H3252" s="45">
        <v>4.3997621899999999E-3</v>
      </c>
    </row>
    <row r="3253" spans="1:8" x14ac:dyDescent="0.35">
      <c r="A3253" s="45" t="s">
        <v>251</v>
      </c>
      <c r="B3253" s="45" t="s">
        <v>8</v>
      </c>
      <c r="C3253" s="45" t="s">
        <v>38</v>
      </c>
      <c r="D3253" s="45">
        <v>956</v>
      </c>
      <c r="E3253" s="45">
        <v>7.10437467E-3</v>
      </c>
      <c r="F3253" s="45">
        <v>1.1756278600000001E-3</v>
      </c>
      <c r="G3253" s="45">
        <v>9.9630235000000003E-4</v>
      </c>
      <c r="H3253" s="45">
        <v>4.9324439700000004E-3</v>
      </c>
    </row>
    <row r="3254" spans="1:8" x14ac:dyDescent="0.35">
      <c r="A3254" s="45" t="s">
        <v>251</v>
      </c>
      <c r="B3254" s="45" t="s">
        <v>10</v>
      </c>
      <c r="C3254" s="45" t="s">
        <v>38</v>
      </c>
      <c r="D3254" s="45">
        <v>366</v>
      </c>
      <c r="E3254" s="45">
        <v>6.1464023200000001E-3</v>
      </c>
      <c r="F3254" s="45">
        <v>1.01877126E-3</v>
      </c>
      <c r="G3254" s="45">
        <v>8.6745447E-4</v>
      </c>
      <c r="H3254" s="45">
        <v>4.2601760899999997E-3</v>
      </c>
    </row>
    <row r="3255" spans="1:8" x14ac:dyDescent="0.35">
      <c r="A3255" s="45" t="s">
        <v>251</v>
      </c>
      <c r="B3255" s="45" t="s">
        <v>11</v>
      </c>
      <c r="C3255" s="45" t="s">
        <v>38</v>
      </c>
      <c r="D3255" s="45">
        <v>241</v>
      </c>
      <c r="E3255" s="45">
        <v>6.9974160000000002E-3</v>
      </c>
      <c r="F3255" s="45">
        <v>1.10563598E-3</v>
      </c>
      <c r="G3255" s="45">
        <v>8.9288433999999998E-4</v>
      </c>
      <c r="H3255" s="45">
        <v>4.9988951699999999E-3</v>
      </c>
    </row>
    <row r="3256" spans="1:8" x14ac:dyDescent="0.35">
      <c r="A3256" s="45" t="s">
        <v>251</v>
      </c>
      <c r="B3256" s="45" t="s">
        <v>12</v>
      </c>
      <c r="C3256" s="45" t="s">
        <v>38</v>
      </c>
      <c r="D3256" s="45">
        <v>72</v>
      </c>
      <c r="E3256" s="45">
        <v>8.5998582800000008E-3</v>
      </c>
      <c r="F3256" s="45">
        <v>1.7790313799999999E-3</v>
      </c>
      <c r="G3256" s="45">
        <v>1.23328168E-3</v>
      </c>
      <c r="H3256" s="45">
        <v>5.5875447600000003E-3</v>
      </c>
    </row>
    <row r="3257" spans="1:8" x14ac:dyDescent="0.35">
      <c r="A3257" s="45" t="s">
        <v>251</v>
      </c>
      <c r="B3257" s="45" t="s">
        <v>13</v>
      </c>
      <c r="C3257" s="45" t="s">
        <v>38</v>
      </c>
      <c r="D3257" s="45">
        <v>277</v>
      </c>
      <c r="E3257" s="45">
        <v>8.0744833299999999E-3</v>
      </c>
      <c r="F3257" s="45">
        <v>1.2869365300000001E-3</v>
      </c>
      <c r="G3257" s="45">
        <v>1.19492889E-3</v>
      </c>
      <c r="H3257" s="45">
        <v>5.5926174200000003E-3</v>
      </c>
    </row>
    <row r="3258" spans="1:8" x14ac:dyDescent="0.35">
      <c r="A3258" s="45" t="s">
        <v>251</v>
      </c>
      <c r="B3258" s="45" t="s">
        <v>8</v>
      </c>
      <c r="C3258" s="45" t="s">
        <v>39</v>
      </c>
      <c r="D3258" s="45">
        <v>821</v>
      </c>
      <c r="E3258" s="45">
        <v>7.6185599999999999E-3</v>
      </c>
      <c r="F3258" s="45">
        <v>9.1975094999999999E-4</v>
      </c>
      <c r="G3258" s="45">
        <v>1.8771425799999999E-3</v>
      </c>
      <c r="H3258" s="45">
        <v>4.8216659799999997E-3</v>
      </c>
    </row>
    <row r="3259" spans="1:8" x14ac:dyDescent="0.35">
      <c r="A3259" s="45" t="s">
        <v>251</v>
      </c>
      <c r="B3259" s="45" t="s">
        <v>10</v>
      </c>
      <c r="C3259" s="45" t="s">
        <v>39</v>
      </c>
      <c r="D3259" s="45">
        <v>328</v>
      </c>
      <c r="E3259" s="45">
        <v>6.7714329599999996E-3</v>
      </c>
      <c r="F3259" s="45">
        <v>8.2899278999999995E-4</v>
      </c>
      <c r="G3259" s="45">
        <v>1.83710173E-3</v>
      </c>
      <c r="H3259" s="45">
        <v>4.1053379600000002E-3</v>
      </c>
    </row>
    <row r="3260" spans="1:8" x14ac:dyDescent="0.35">
      <c r="A3260" s="45" t="s">
        <v>251</v>
      </c>
      <c r="B3260" s="45" t="s">
        <v>11</v>
      </c>
      <c r="C3260" s="45" t="s">
        <v>39</v>
      </c>
      <c r="D3260" s="45">
        <v>208</v>
      </c>
      <c r="E3260" s="45">
        <v>7.2330726600000001E-3</v>
      </c>
      <c r="F3260" s="45">
        <v>8.5776106000000005E-4</v>
      </c>
      <c r="G3260" s="45">
        <v>1.67935338E-3</v>
      </c>
      <c r="H3260" s="45">
        <v>4.6959577400000002E-3</v>
      </c>
    </row>
    <row r="3261" spans="1:8" x14ac:dyDescent="0.35">
      <c r="A3261" s="45" t="s">
        <v>251</v>
      </c>
      <c r="B3261" s="45" t="s">
        <v>12</v>
      </c>
      <c r="C3261" s="45" t="s">
        <v>39</v>
      </c>
      <c r="D3261" s="45">
        <v>76</v>
      </c>
      <c r="E3261" s="45">
        <v>9.4534293399999997E-3</v>
      </c>
      <c r="F3261" s="45">
        <v>1.06892643E-3</v>
      </c>
      <c r="G3261" s="45">
        <v>1.89632042E-3</v>
      </c>
      <c r="H3261" s="45">
        <v>6.4881820000000003E-3</v>
      </c>
    </row>
    <row r="3262" spans="1:8" x14ac:dyDescent="0.35">
      <c r="A3262" s="45" t="s">
        <v>251</v>
      </c>
      <c r="B3262" s="45" t="s">
        <v>13</v>
      </c>
      <c r="C3262" s="45" t="s">
        <v>39</v>
      </c>
      <c r="D3262" s="45">
        <v>209</v>
      </c>
      <c r="E3262" s="45">
        <v>8.6644402300000006E-3</v>
      </c>
      <c r="F3262" s="45">
        <v>1.0696324800000001E-3</v>
      </c>
      <c r="G3262" s="45">
        <v>2.1298508999999998E-3</v>
      </c>
      <c r="H3262" s="45">
        <v>5.4649563400000004E-3</v>
      </c>
    </row>
    <row r="3263" spans="1:8" x14ac:dyDescent="0.35">
      <c r="A3263" s="45" t="s">
        <v>251</v>
      </c>
      <c r="B3263" s="45" t="s">
        <v>8</v>
      </c>
      <c r="C3263" s="45" t="s">
        <v>40</v>
      </c>
      <c r="D3263" s="45">
        <v>1498</v>
      </c>
      <c r="E3263" s="45">
        <v>5.1478512200000002E-3</v>
      </c>
      <c r="F3263" s="45">
        <v>9.9606549999999992E-4</v>
      </c>
      <c r="G3263" s="45">
        <v>5.2217747000000004E-4</v>
      </c>
      <c r="H3263" s="45">
        <v>3.62960775E-3</v>
      </c>
    </row>
    <row r="3264" spans="1:8" x14ac:dyDescent="0.35">
      <c r="A3264" s="45" t="s">
        <v>251</v>
      </c>
      <c r="B3264" s="45" t="s">
        <v>10</v>
      </c>
      <c r="C3264" s="45" t="s">
        <v>40</v>
      </c>
      <c r="D3264" s="45">
        <v>773</v>
      </c>
      <c r="E3264" s="45">
        <v>4.8953689400000003E-3</v>
      </c>
      <c r="F3264" s="45">
        <v>8.8178549000000005E-4</v>
      </c>
      <c r="G3264" s="45">
        <v>5.1783850000000002E-4</v>
      </c>
      <c r="H3264" s="45">
        <v>3.4957444499999998E-3</v>
      </c>
    </row>
    <row r="3265" spans="1:8" x14ac:dyDescent="0.35">
      <c r="A3265" s="45" t="s">
        <v>251</v>
      </c>
      <c r="B3265" s="45" t="s">
        <v>11</v>
      </c>
      <c r="C3265" s="45" t="s">
        <v>40</v>
      </c>
      <c r="D3265" s="45">
        <v>273</v>
      </c>
      <c r="E3265" s="45">
        <v>4.9104597099999996E-3</v>
      </c>
      <c r="F3265" s="45">
        <v>1.0283965200000001E-3</v>
      </c>
      <c r="G3265" s="45">
        <v>4.3214091999999998E-4</v>
      </c>
      <c r="H3265" s="45">
        <v>3.4499217599999999E-3</v>
      </c>
    </row>
    <row r="3266" spans="1:8" x14ac:dyDescent="0.35">
      <c r="A3266" s="45" t="s">
        <v>251</v>
      </c>
      <c r="B3266" s="45" t="s">
        <v>12</v>
      </c>
      <c r="C3266" s="45" t="s">
        <v>40</v>
      </c>
      <c r="D3266" s="45">
        <v>87</v>
      </c>
      <c r="E3266" s="45">
        <v>6.16126521E-3</v>
      </c>
      <c r="F3266" s="45">
        <v>1.3580244600000001E-3</v>
      </c>
      <c r="G3266" s="45">
        <v>5.0194206999999995E-4</v>
      </c>
      <c r="H3266" s="45">
        <v>4.3012981800000004E-3</v>
      </c>
    </row>
    <row r="3267" spans="1:8" x14ac:dyDescent="0.35">
      <c r="A3267" s="45" t="s">
        <v>251</v>
      </c>
      <c r="B3267" s="45" t="s">
        <v>13</v>
      </c>
      <c r="C3267" s="45" t="s">
        <v>40</v>
      </c>
      <c r="D3267" s="45">
        <v>365</v>
      </c>
      <c r="E3267" s="45">
        <v>5.6185626699999996E-3</v>
      </c>
      <c r="F3267" s="45">
        <v>1.12763167E-3</v>
      </c>
      <c r="G3267" s="45">
        <v>6.0353222000000004E-4</v>
      </c>
      <c r="H3267" s="45">
        <v>3.88739828E-3</v>
      </c>
    </row>
    <row r="3268" spans="1:8" x14ac:dyDescent="0.35">
      <c r="A3268" s="45" t="s">
        <v>251</v>
      </c>
      <c r="B3268" s="45" t="s">
        <v>8</v>
      </c>
      <c r="C3268" s="45" t="s">
        <v>41</v>
      </c>
      <c r="D3268" s="45">
        <v>1107</v>
      </c>
      <c r="E3268" s="45">
        <v>7.4003811700000003E-3</v>
      </c>
      <c r="F3268" s="45">
        <v>9.3164476000000003E-4</v>
      </c>
      <c r="G3268" s="45">
        <v>1.3005304699999999E-3</v>
      </c>
      <c r="H3268" s="45">
        <v>5.1682054500000003E-3</v>
      </c>
    </row>
    <row r="3269" spans="1:8" x14ac:dyDescent="0.35">
      <c r="A3269" s="45" t="s">
        <v>251</v>
      </c>
      <c r="B3269" s="45" t="s">
        <v>10</v>
      </c>
      <c r="C3269" s="45" t="s">
        <v>41</v>
      </c>
      <c r="D3269" s="45">
        <v>445</v>
      </c>
      <c r="E3269" s="45">
        <v>7.0539427600000001E-3</v>
      </c>
      <c r="F3269" s="45">
        <v>8.7463562999999999E-4</v>
      </c>
      <c r="G3269" s="45">
        <v>1.1109027900000001E-3</v>
      </c>
      <c r="H3269" s="45">
        <v>5.0684038400000001E-3</v>
      </c>
    </row>
    <row r="3270" spans="1:8" x14ac:dyDescent="0.35">
      <c r="A3270" s="45" t="s">
        <v>251</v>
      </c>
      <c r="B3270" s="45" t="s">
        <v>11</v>
      </c>
      <c r="C3270" s="45" t="s">
        <v>41</v>
      </c>
      <c r="D3270" s="45">
        <v>292</v>
      </c>
      <c r="E3270" s="45">
        <v>6.9391328E-3</v>
      </c>
      <c r="F3270" s="45">
        <v>9.1764148999999996E-4</v>
      </c>
      <c r="G3270" s="45">
        <v>1.2463531199999999E-3</v>
      </c>
      <c r="H3270" s="45">
        <v>4.7751376900000003E-3</v>
      </c>
    </row>
    <row r="3271" spans="1:8" x14ac:dyDescent="0.35">
      <c r="A3271" s="45" t="s">
        <v>251</v>
      </c>
      <c r="B3271" s="45" t="s">
        <v>12</v>
      </c>
      <c r="C3271" s="45" t="s">
        <v>41</v>
      </c>
      <c r="D3271" s="45">
        <v>152</v>
      </c>
      <c r="E3271" s="45">
        <v>8.2188106600000008E-3</v>
      </c>
      <c r="F3271" s="45">
        <v>1.1647932800000001E-3</v>
      </c>
      <c r="G3271" s="45">
        <v>1.38744189E-3</v>
      </c>
      <c r="H3271" s="45">
        <v>5.6665750499999999E-3</v>
      </c>
    </row>
    <row r="3272" spans="1:8" x14ac:dyDescent="0.35">
      <c r="A3272" s="45" t="s">
        <v>251</v>
      </c>
      <c r="B3272" s="45" t="s">
        <v>13</v>
      </c>
      <c r="C3272" s="45" t="s">
        <v>41</v>
      </c>
      <c r="D3272" s="45">
        <v>218</v>
      </c>
      <c r="E3272" s="45">
        <v>8.1547313400000005E-3</v>
      </c>
      <c r="F3272" s="45">
        <v>9.0421100999999999E-4</v>
      </c>
      <c r="G3272" s="45">
        <v>1.69958352E-3</v>
      </c>
      <c r="H3272" s="45">
        <v>5.5509362999999999E-3</v>
      </c>
    </row>
    <row r="3273" spans="1:8" x14ac:dyDescent="0.35">
      <c r="A3273" s="45" t="s">
        <v>251</v>
      </c>
      <c r="B3273" s="45" t="s">
        <v>8</v>
      </c>
      <c r="C3273" s="45" t="s">
        <v>42</v>
      </c>
      <c r="D3273" s="45">
        <v>640</v>
      </c>
      <c r="E3273" s="45">
        <v>8.6117980899999991E-3</v>
      </c>
      <c r="F3273" s="45">
        <v>1.1621633799999999E-3</v>
      </c>
      <c r="G3273" s="45">
        <v>1.7470338999999999E-3</v>
      </c>
      <c r="H3273" s="45">
        <v>5.70260032E-3</v>
      </c>
    </row>
    <row r="3274" spans="1:8" x14ac:dyDescent="0.35">
      <c r="A3274" s="45" t="s">
        <v>251</v>
      </c>
      <c r="B3274" s="45" t="s">
        <v>10</v>
      </c>
      <c r="C3274" s="45" t="s">
        <v>42</v>
      </c>
      <c r="D3274" s="45">
        <v>244</v>
      </c>
      <c r="E3274" s="45">
        <v>7.4398525299999999E-3</v>
      </c>
      <c r="F3274" s="45">
        <v>1.12339644E-3</v>
      </c>
      <c r="G3274" s="45">
        <v>1.5994988500000001E-3</v>
      </c>
      <c r="H3274" s="45">
        <v>4.7169567500000001E-3</v>
      </c>
    </row>
    <row r="3275" spans="1:8" x14ac:dyDescent="0.35">
      <c r="A3275" s="45" t="s">
        <v>251</v>
      </c>
      <c r="B3275" s="45" t="s">
        <v>11</v>
      </c>
      <c r="C3275" s="45" t="s">
        <v>42</v>
      </c>
      <c r="D3275" s="45">
        <v>158</v>
      </c>
      <c r="E3275" s="45">
        <v>8.5857651100000008E-3</v>
      </c>
      <c r="F3275" s="45">
        <v>1.1848040400000001E-3</v>
      </c>
      <c r="G3275" s="45">
        <v>1.7520801500000001E-3</v>
      </c>
      <c r="H3275" s="45">
        <v>5.6488804600000001E-3</v>
      </c>
    </row>
    <row r="3276" spans="1:8" x14ac:dyDescent="0.35">
      <c r="A3276" s="45" t="s">
        <v>251</v>
      </c>
      <c r="B3276" s="45" t="s">
        <v>12</v>
      </c>
      <c r="C3276" s="45" t="s">
        <v>42</v>
      </c>
      <c r="D3276" s="45">
        <v>47</v>
      </c>
      <c r="E3276" s="45">
        <v>8.2402480099999995E-3</v>
      </c>
      <c r="F3276" s="45">
        <v>1.0101455400000001E-3</v>
      </c>
      <c r="G3276" s="45">
        <v>1.9153859E-3</v>
      </c>
      <c r="H3276" s="45">
        <v>5.3147160099999997E-3</v>
      </c>
    </row>
    <row r="3277" spans="1:8" x14ac:dyDescent="0.35">
      <c r="A3277" s="45" t="s">
        <v>251</v>
      </c>
      <c r="B3277" s="45" t="s">
        <v>13</v>
      </c>
      <c r="C3277" s="45" t="s">
        <v>42</v>
      </c>
      <c r="D3277" s="45">
        <v>191</v>
      </c>
      <c r="E3277" s="45">
        <v>1.0221906879999999E-2</v>
      </c>
      <c r="F3277" s="45">
        <v>1.23036625E-3</v>
      </c>
      <c r="G3277" s="45">
        <v>1.8899066799999999E-3</v>
      </c>
      <c r="H3277" s="45">
        <v>7.1016334600000003E-3</v>
      </c>
    </row>
    <row r="3278" spans="1:8" x14ac:dyDescent="0.35">
      <c r="A3278" s="45" t="s">
        <v>251</v>
      </c>
      <c r="B3278" s="45" t="s">
        <v>8</v>
      </c>
      <c r="C3278" s="45" t="s">
        <v>43</v>
      </c>
      <c r="D3278" s="45">
        <v>860</v>
      </c>
      <c r="E3278" s="45">
        <v>7.0476688000000003E-3</v>
      </c>
      <c r="F3278" s="45">
        <v>1.0317342499999999E-3</v>
      </c>
      <c r="G3278" s="45">
        <v>1.2694334399999999E-3</v>
      </c>
      <c r="H3278" s="45">
        <v>4.74650062E-3</v>
      </c>
    </row>
    <row r="3279" spans="1:8" x14ac:dyDescent="0.35">
      <c r="A3279" s="45" t="s">
        <v>251</v>
      </c>
      <c r="B3279" s="45" t="s">
        <v>10</v>
      </c>
      <c r="C3279" s="45" t="s">
        <v>43</v>
      </c>
      <c r="D3279" s="45">
        <v>345</v>
      </c>
      <c r="E3279" s="45">
        <v>6.2969334700000001E-3</v>
      </c>
      <c r="F3279" s="45">
        <v>9.4122358999999996E-4</v>
      </c>
      <c r="G3279" s="45">
        <v>1.03878129E-3</v>
      </c>
      <c r="H3279" s="45">
        <v>4.3169280899999999E-3</v>
      </c>
    </row>
    <row r="3280" spans="1:8" x14ac:dyDescent="0.35">
      <c r="A3280" s="45" t="s">
        <v>251</v>
      </c>
      <c r="B3280" s="45" t="s">
        <v>11</v>
      </c>
      <c r="C3280" s="45" t="s">
        <v>43</v>
      </c>
      <c r="D3280" s="45">
        <v>204</v>
      </c>
      <c r="E3280" s="45">
        <v>6.7428057E-3</v>
      </c>
      <c r="F3280" s="45">
        <v>1.00240534E-3</v>
      </c>
      <c r="G3280" s="45">
        <v>1.25408474E-3</v>
      </c>
      <c r="H3280" s="45">
        <v>4.4863151399999997E-3</v>
      </c>
    </row>
    <row r="3281" spans="1:8" x14ac:dyDescent="0.35">
      <c r="A3281" s="45" t="s">
        <v>251</v>
      </c>
      <c r="B3281" s="45" t="s">
        <v>12</v>
      </c>
      <c r="C3281" s="45" t="s">
        <v>43</v>
      </c>
      <c r="D3281" s="45">
        <v>69</v>
      </c>
      <c r="E3281" s="45">
        <v>8.0681358200000008E-3</v>
      </c>
      <c r="F3281" s="45">
        <v>1.11362697E-3</v>
      </c>
      <c r="G3281" s="45">
        <v>1.5400225900000001E-3</v>
      </c>
      <c r="H3281" s="45">
        <v>5.4144858100000004E-3</v>
      </c>
    </row>
    <row r="3282" spans="1:8" x14ac:dyDescent="0.35">
      <c r="A3282" s="45" t="s">
        <v>251</v>
      </c>
      <c r="B3282" s="45" t="s">
        <v>13</v>
      </c>
      <c r="C3282" s="45" t="s">
        <v>43</v>
      </c>
      <c r="D3282" s="45">
        <v>242</v>
      </c>
      <c r="E3282" s="45">
        <v>8.0839643999999992E-3</v>
      </c>
      <c r="F3282" s="45">
        <v>1.1621420100000001E-3</v>
      </c>
      <c r="G3282" s="45">
        <v>1.53404286E-3</v>
      </c>
      <c r="H3282" s="45">
        <v>5.3877790700000002E-3</v>
      </c>
    </row>
    <row r="3283" spans="1:8" x14ac:dyDescent="0.35">
      <c r="A3283" s="45" t="s">
        <v>251</v>
      </c>
      <c r="B3283" s="45" t="s">
        <v>8</v>
      </c>
      <c r="C3283" s="45" t="s">
        <v>44</v>
      </c>
      <c r="D3283" s="45">
        <v>352</v>
      </c>
      <c r="E3283" s="45">
        <v>8.1105650500000008E-3</v>
      </c>
      <c r="F3283" s="45">
        <v>6.3900701999999995E-4</v>
      </c>
      <c r="G3283" s="45">
        <v>1.3994434100000001E-3</v>
      </c>
      <c r="H3283" s="45">
        <v>6.0721141400000003E-3</v>
      </c>
    </row>
    <row r="3284" spans="1:8" x14ac:dyDescent="0.35">
      <c r="A3284" s="45" t="s">
        <v>251</v>
      </c>
      <c r="B3284" s="45" t="s">
        <v>10</v>
      </c>
      <c r="C3284" s="45" t="s">
        <v>44</v>
      </c>
      <c r="D3284" s="45">
        <v>120</v>
      </c>
      <c r="E3284" s="45">
        <v>6.7672644200000003E-3</v>
      </c>
      <c r="F3284" s="45">
        <v>5.3260008000000005E-4</v>
      </c>
      <c r="G3284" s="45">
        <v>1.15219883E-3</v>
      </c>
      <c r="H3284" s="45">
        <v>5.0824650300000003E-3</v>
      </c>
    </row>
    <row r="3285" spans="1:8" x14ac:dyDescent="0.35">
      <c r="A3285" s="45" t="s">
        <v>251</v>
      </c>
      <c r="B3285" s="45" t="s">
        <v>11</v>
      </c>
      <c r="C3285" s="45" t="s">
        <v>44</v>
      </c>
      <c r="D3285" s="45">
        <v>84</v>
      </c>
      <c r="E3285" s="45">
        <v>8.3946481200000006E-3</v>
      </c>
      <c r="F3285" s="45">
        <v>8.1803876999999995E-4</v>
      </c>
      <c r="G3285" s="45">
        <v>1.3125548999999999E-3</v>
      </c>
      <c r="H3285" s="45">
        <v>6.2640539799999999E-3</v>
      </c>
    </row>
    <row r="3286" spans="1:8" x14ac:dyDescent="0.35">
      <c r="A3286" s="45" t="s">
        <v>251</v>
      </c>
      <c r="B3286" s="45" t="s">
        <v>12</v>
      </c>
      <c r="C3286" s="45" t="s">
        <v>44</v>
      </c>
      <c r="D3286" s="45">
        <v>36</v>
      </c>
      <c r="E3286" s="45">
        <v>1.0787358299999999E-2</v>
      </c>
      <c r="F3286" s="45">
        <v>6.8704963999999995E-4</v>
      </c>
      <c r="G3286" s="45">
        <v>1.92001E-3</v>
      </c>
      <c r="H3286" s="45">
        <v>8.1802981400000002E-3</v>
      </c>
    </row>
    <row r="3287" spans="1:8" x14ac:dyDescent="0.35">
      <c r="A3287" s="45" t="s">
        <v>251</v>
      </c>
      <c r="B3287" s="45" t="s">
        <v>13</v>
      </c>
      <c r="C3287" s="45" t="s">
        <v>44</v>
      </c>
      <c r="D3287" s="45">
        <v>112</v>
      </c>
      <c r="E3287" s="45">
        <v>8.4763556000000007E-3</v>
      </c>
      <c r="F3287" s="45">
        <v>6.0329836999999998E-4</v>
      </c>
      <c r="G3287" s="45">
        <v>1.5621897399999999E-3</v>
      </c>
      <c r="H3287" s="45">
        <v>6.3108670200000003E-3</v>
      </c>
    </row>
    <row r="3288" spans="1:8" x14ac:dyDescent="0.35">
      <c r="A3288" s="45" t="s">
        <v>251</v>
      </c>
      <c r="B3288" s="45" t="s">
        <v>8</v>
      </c>
      <c r="C3288" s="45" t="s">
        <v>45</v>
      </c>
      <c r="D3288" s="45">
        <v>1237</v>
      </c>
      <c r="E3288" s="45">
        <v>6.6465404500000002E-3</v>
      </c>
      <c r="F3288" s="45">
        <v>9.0697862999999999E-4</v>
      </c>
      <c r="G3288" s="45">
        <v>1.20864373E-3</v>
      </c>
      <c r="H3288" s="45">
        <v>4.5309176E-3</v>
      </c>
    </row>
    <row r="3289" spans="1:8" x14ac:dyDescent="0.35">
      <c r="A3289" s="45" t="s">
        <v>251</v>
      </c>
      <c r="B3289" s="45" t="s">
        <v>10</v>
      </c>
      <c r="C3289" s="45" t="s">
        <v>45</v>
      </c>
      <c r="D3289" s="45">
        <v>553</v>
      </c>
      <c r="E3289" s="45">
        <v>5.9161934200000002E-3</v>
      </c>
      <c r="F3289" s="45">
        <v>8.2190550999999997E-4</v>
      </c>
      <c r="G3289" s="45">
        <v>1.09620898E-3</v>
      </c>
      <c r="H3289" s="45">
        <v>3.9980784300000004E-3</v>
      </c>
    </row>
    <row r="3290" spans="1:8" x14ac:dyDescent="0.35">
      <c r="A3290" s="45" t="s">
        <v>251</v>
      </c>
      <c r="B3290" s="45" t="s">
        <v>11</v>
      </c>
      <c r="C3290" s="45" t="s">
        <v>45</v>
      </c>
      <c r="D3290" s="45">
        <v>331</v>
      </c>
      <c r="E3290" s="45">
        <v>6.9160160300000004E-3</v>
      </c>
      <c r="F3290" s="45">
        <v>8.5350903999999997E-4</v>
      </c>
      <c r="G3290" s="45">
        <v>1.0446036500000001E-3</v>
      </c>
      <c r="H3290" s="45">
        <v>5.0179028500000004E-3</v>
      </c>
    </row>
    <row r="3291" spans="1:8" x14ac:dyDescent="0.35">
      <c r="A3291" s="45" t="s">
        <v>251</v>
      </c>
      <c r="B3291" s="45" t="s">
        <v>12</v>
      </c>
      <c r="C3291" s="45" t="s">
        <v>45</v>
      </c>
      <c r="D3291" s="45">
        <v>93</v>
      </c>
      <c r="E3291" s="45">
        <v>8.2250594999999996E-3</v>
      </c>
      <c r="F3291" s="45">
        <v>1.1205692700000001E-3</v>
      </c>
      <c r="G3291" s="45">
        <v>1.5819143499999999E-3</v>
      </c>
      <c r="H3291" s="45">
        <v>5.5225754300000001E-3</v>
      </c>
    </row>
    <row r="3292" spans="1:8" x14ac:dyDescent="0.35">
      <c r="A3292" s="45" t="s">
        <v>251</v>
      </c>
      <c r="B3292" s="45" t="s">
        <v>13</v>
      </c>
      <c r="C3292" s="45" t="s">
        <v>45</v>
      </c>
      <c r="D3292" s="45">
        <v>260</v>
      </c>
      <c r="E3292" s="45">
        <v>7.2922451500000004E-3</v>
      </c>
      <c r="F3292" s="45">
        <v>1.07959376E-3</v>
      </c>
      <c r="G3292" s="45">
        <v>1.52310338E-3</v>
      </c>
      <c r="H3292" s="45">
        <v>4.6895474900000003E-3</v>
      </c>
    </row>
    <row r="3293" spans="1:8" x14ac:dyDescent="0.35">
      <c r="A3293" s="45" t="s">
        <v>251</v>
      </c>
      <c r="B3293" s="45" t="s">
        <v>8</v>
      </c>
      <c r="C3293" s="45" t="s">
        <v>46</v>
      </c>
      <c r="D3293" s="45">
        <v>668</v>
      </c>
      <c r="E3293" s="45">
        <v>7.9481312799999995E-3</v>
      </c>
      <c r="F3293" s="45">
        <v>9.6281372999999998E-4</v>
      </c>
      <c r="G3293" s="45">
        <v>1.49820128E-3</v>
      </c>
      <c r="H3293" s="45">
        <v>5.4871158100000001E-3</v>
      </c>
    </row>
    <row r="3294" spans="1:8" x14ac:dyDescent="0.35">
      <c r="A3294" s="45" t="s">
        <v>251</v>
      </c>
      <c r="B3294" s="45" t="s">
        <v>10</v>
      </c>
      <c r="C3294" s="45" t="s">
        <v>46</v>
      </c>
      <c r="D3294" s="45">
        <v>230</v>
      </c>
      <c r="E3294" s="45">
        <v>7.2136169099999998E-3</v>
      </c>
      <c r="F3294" s="45">
        <v>8.0535405E-4</v>
      </c>
      <c r="G3294" s="45">
        <v>1.4313604700000001E-3</v>
      </c>
      <c r="H3294" s="45">
        <v>4.9769019300000003E-3</v>
      </c>
    </row>
    <row r="3295" spans="1:8" x14ac:dyDescent="0.35">
      <c r="A3295" s="45" t="s">
        <v>251</v>
      </c>
      <c r="B3295" s="45" t="s">
        <v>11</v>
      </c>
      <c r="C3295" s="45" t="s">
        <v>46</v>
      </c>
      <c r="D3295" s="45">
        <v>188</v>
      </c>
      <c r="E3295" s="45">
        <v>8.0577100699999998E-3</v>
      </c>
      <c r="F3295" s="45">
        <v>9.6674277999999995E-4</v>
      </c>
      <c r="G3295" s="45">
        <v>1.2039497599999999E-3</v>
      </c>
      <c r="H3295" s="45">
        <v>5.88701711E-3</v>
      </c>
    </row>
    <row r="3296" spans="1:8" x14ac:dyDescent="0.35">
      <c r="A3296" s="45" t="s">
        <v>251</v>
      </c>
      <c r="B3296" s="45" t="s">
        <v>12</v>
      </c>
      <c r="C3296" s="45" t="s">
        <v>46</v>
      </c>
      <c r="D3296" s="45">
        <v>67</v>
      </c>
      <c r="E3296" s="45">
        <v>8.6131838499999992E-3</v>
      </c>
      <c r="F3296" s="45">
        <v>1.20560369E-3</v>
      </c>
      <c r="G3296" s="45">
        <v>2.0432556699999998E-3</v>
      </c>
      <c r="H3296" s="45">
        <v>5.3643240100000001E-3</v>
      </c>
    </row>
    <row r="3297" spans="1:8" x14ac:dyDescent="0.35">
      <c r="A3297" s="45" t="s">
        <v>251</v>
      </c>
      <c r="B3297" s="45" t="s">
        <v>13</v>
      </c>
      <c r="C3297" s="45" t="s">
        <v>46</v>
      </c>
      <c r="D3297" s="45">
        <v>183</v>
      </c>
      <c r="E3297" s="45">
        <v>8.5152294600000008E-3</v>
      </c>
      <c r="F3297" s="45">
        <v>1.06778715E-3</v>
      </c>
      <c r="G3297" s="45">
        <v>1.6849445900000001E-3</v>
      </c>
      <c r="H3297" s="45">
        <v>5.7624972200000001E-3</v>
      </c>
    </row>
    <row r="3298" spans="1:8" x14ac:dyDescent="0.35">
      <c r="A3298" s="45" t="s">
        <v>251</v>
      </c>
      <c r="B3298" s="45" t="s">
        <v>8</v>
      </c>
      <c r="C3298" s="45" t="s">
        <v>47</v>
      </c>
      <c r="D3298" s="45">
        <v>484</v>
      </c>
      <c r="E3298" s="45">
        <v>7.4365336600000003E-3</v>
      </c>
      <c r="F3298" s="45">
        <v>2.5223804000000001E-4</v>
      </c>
      <c r="G3298" s="45">
        <v>1.7290324899999999E-3</v>
      </c>
      <c r="H3298" s="45">
        <v>5.4438320199999999E-3</v>
      </c>
    </row>
    <row r="3299" spans="1:8" x14ac:dyDescent="0.35">
      <c r="A3299" s="45" t="s">
        <v>251</v>
      </c>
      <c r="B3299" s="45" t="s">
        <v>10</v>
      </c>
      <c r="C3299" s="45" t="s">
        <v>47</v>
      </c>
      <c r="D3299" s="45">
        <v>183</v>
      </c>
      <c r="E3299" s="45">
        <v>6.7130892300000002E-3</v>
      </c>
      <c r="F3299" s="45">
        <v>1.8777805000000001E-4</v>
      </c>
      <c r="G3299" s="45">
        <v>1.5899486500000001E-3</v>
      </c>
      <c r="H3299" s="45">
        <v>4.9242939200000004E-3</v>
      </c>
    </row>
    <row r="3300" spans="1:8" x14ac:dyDescent="0.35">
      <c r="A3300" s="45" t="s">
        <v>251</v>
      </c>
      <c r="B3300" s="45" t="s">
        <v>11</v>
      </c>
      <c r="C3300" s="45" t="s">
        <v>47</v>
      </c>
      <c r="D3300" s="45">
        <v>132</v>
      </c>
      <c r="E3300" s="45">
        <v>7.4171399300000003E-3</v>
      </c>
      <c r="F3300" s="45">
        <v>2.7497169E-4</v>
      </c>
      <c r="G3300" s="45">
        <v>1.84904573E-3</v>
      </c>
      <c r="H3300" s="45">
        <v>5.2817232500000002E-3</v>
      </c>
    </row>
    <row r="3301" spans="1:8" x14ac:dyDescent="0.35">
      <c r="A3301" s="45" t="s">
        <v>251</v>
      </c>
      <c r="B3301" s="45" t="s">
        <v>12</v>
      </c>
      <c r="C3301" s="45" t="s">
        <v>47</v>
      </c>
      <c r="D3301" s="45">
        <v>21</v>
      </c>
      <c r="E3301" s="45">
        <v>7.7259698000000003E-3</v>
      </c>
      <c r="F3301" s="45">
        <v>1.0637106000000001E-4</v>
      </c>
      <c r="G3301" s="45">
        <v>2.0414460200000001E-3</v>
      </c>
      <c r="H3301" s="45">
        <v>5.5654759200000001E-3</v>
      </c>
    </row>
    <row r="3302" spans="1:8" x14ac:dyDescent="0.35">
      <c r="A3302" s="45" t="s">
        <v>251</v>
      </c>
      <c r="B3302" s="45" t="s">
        <v>13</v>
      </c>
      <c r="C3302" s="45" t="s">
        <v>47</v>
      </c>
      <c r="D3302" s="45">
        <v>148</v>
      </c>
      <c r="E3302" s="45">
        <v>8.3072913900000007E-3</v>
      </c>
      <c r="F3302" s="45">
        <v>3.3236334000000001E-4</v>
      </c>
      <c r="G3302" s="45">
        <v>1.74963999E-3</v>
      </c>
      <c r="H3302" s="45">
        <v>6.2135570700000003E-3</v>
      </c>
    </row>
    <row r="3303" spans="1:8" x14ac:dyDescent="0.35">
      <c r="A3303" s="45" t="s">
        <v>251</v>
      </c>
      <c r="B3303" s="45" t="s">
        <v>8</v>
      </c>
      <c r="C3303" s="45" t="s">
        <v>48</v>
      </c>
      <c r="D3303" s="45">
        <v>1642</v>
      </c>
      <c r="E3303" s="45">
        <v>5.9263486099999999E-3</v>
      </c>
      <c r="F3303" s="45">
        <v>9.6306563999999997E-4</v>
      </c>
      <c r="G3303" s="45">
        <v>7.7348906999999997E-4</v>
      </c>
      <c r="H3303" s="45">
        <v>4.1897934199999999E-3</v>
      </c>
    </row>
    <row r="3304" spans="1:8" x14ac:dyDescent="0.35">
      <c r="A3304" s="45" t="s">
        <v>251</v>
      </c>
      <c r="B3304" s="45" t="s">
        <v>10</v>
      </c>
      <c r="C3304" s="45" t="s">
        <v>48</v>
      </c>
      <c r="D3304" s="45">
        <v>627</v>
      </c>
      <c r="E3304" s="45">
        <v>5.2950740300000002E-3</v>
      </c>
      <c r="F3304" s="45">
        <v>8.8465036000000003E-4</v>
      </c>
      <c r="G3304" s="45">
        <v>6.5957430999999996E-4</v>
      </c>
      <c r="H3304" s="45">
        <v>3.7508488900000001E-3</v>
      </c>
    </row>
    <row r="3305" spans="1:8" x14ac:dyDescent="0.35">
      <c r="A3305" s="45" t="s">
        <v>251</v>
      </c>
      <c r="B3305" s="45" t="s">
        <v>11</v>
      </c>
      <c r="C3305" s="45" t="s">
        <v>48</v>
      </c>
      <c r="D3305" s="45">
        <v>331</v>
      </c>
      <c r="E3305" s="45">
        <v>6.1782475200000001E-3</v>
      </c>
      <c r="F3305" s="45">
        <v>1.02208491E-3</v>
      </c>
      <c r="G3305" s="45">
        <v>7.4647509999999995E-4</v>
      </c>
      <c r="H3305" s="45">
        <v>4.4096869999999998E-3</v>
      </c>
    </row>
    <row r="3306" spans="1:8" x14ac:dyDescent="0.35">
      <c r="A3306" s="45" t="s">
        <v>251</v>
      </c>
      <c r="B3306" s="45" t="s">
        <v>12</v>
      </c>
      <c r="C3306" s="45" t="s">
        <v>48</v>
      </c>
      <c r="D3306" s="45">
        <v>103</v>
      </c>
      <c r="E3306" s="45">
        <v>7.5904573499999996E-3</v>
      </c>
      <c r="F3306" s="45">
        <v>1.2513482000000001E-3</v>
      </c>
      <c r="G3306" s="45">
        <v>8.4412061999999998E-4</v>
      </c>
      <c r="H3306" s="45">
        <v>5.4949880599999999E-3</v>
      </c>
    </row>
    <row r="3307" spans="1:8" x14ac:dyDescent="0.35">
      <c r="A3307" s="45" t="s">
        <v>251</v>
      </c>
      <c r="B3307" s="45" t="s">
        <v>13</v>
      </c>
      <c r="C3307" s="45" t="s">
        <v>48</v>
      </c>
      <c r="D3307" s="45">
        <v>581</v>
      </c>
      <c r="E3307" s="45">
        <v>6.1690808399999996E-3</v>
      </c>
      <c r="F3307" s="45">
        <v>9.6295875000000002E-4</v>
      </c>
      <c r="G3307" s="45">
        <v>8.9929135999999995E-4</v>
      </c>
      <c r="H3307" s="45">
        <v>4.3068302500000001E-3</v>
      </c>
    </row>
    <row r="3308" spans="1:8" x14ac:dyDescent="0.35">
      <c r="A3308" s="45" t="s">
        <v>251</v>
      </c>
      <c r="B3308" s="45" t="s">
        <v>8</v>
      </c>
      <c r="C3308" s="45" t="s">
        <v>49</v>
      </c>
      <c r="D3308" s="45">
        <v>1137</v>
      </c>
      <c r="E3308" s="45">
        <v>7.7836307400000002E-3</v>
      </c>
      <c r="F3308" s="45">
        <v>1.1260747099999999E-3</v>
      </c>
      <c r="G3308" s="45">
        <v>1.12883336E-3</v>
      </c>
      <c r="H3308" s="45">
        <v>5.5175960200000004E-3</v>
      </c>
    </row>
    <row r="3309" spans="1:8" x14ac:dyDescent="0.35">
      <c r="A3309" s="45" t="s">
        <v>251</v>
      </c>
      <c r="B3309" s="45" t="s">
        <v>10</v>
      </c>
      <c r="C3309" s="45" t="s">
        <v>49</v>
      </c>
      <c r="D3309" s="45">
        <v>467</v>
      </c>
      <c r="E3309" s="45">
        <v>7.1050685500000004E-3</v>
      </c>
      <c r="F3309" s="45">
        <v>1.05514884E-3</v>
      </c>
      <c r="G3309" s="45">
        <v>1.0552479999999999E-3</v>
      </c>
      <c r="H3309" s="45">
        <v>4.9837911E-3</v>
      </c>
    </row>
    <row r="3310" spans="1:8" x14ac:dyDescent="0.35">
      <c r="A3310" s="45" t="s">
        <v>251</v>
      </c>
      <c r="B3310" s="45" t="s">
        <v>11</v>
      </c>
      <c r="C3310" s="45" t="s">
        <v>49</v>
      </c>
      <c r="D3310" s="45">
        <v>311</v>
      </c>
      <c r="E3310" s="45">
        <v>8.11521204E-3</v>
      </c>
      <c r="F3310" s="45">
        <v>1.1085429800000001E-3</v>
      </c>
      <c r="G3310" s="45">
        <v>1.18509563E-3</v>
      </c>
      <c r="H3310" s="45">
        <v>5.8103338000000003E-3</v>
      </c>
    </row>
    <row r="3311" spans="1:8" x14ac:dyDescent="0.35">
      <c r="A3311" s="45" t="s">
        <v>251</v>
      </c>
      <c r="B3311" s="45" t="s">
        <v>12</v>
      </c>
      <c r="C3311" s="45" t="s">
        <v>49</v>
      </c>
      <c r="D3311" s="45">
        <v>49</v>
      </c>
      <c r="E3311" s="45">
        <v>7.58952167E-3</v>
      </c>
      <c r="F3311" s="45">
        <v>1.0709559400000001E-3</v>
      </c>
      <c r="G3311" s="45">
        <v>1.1130005400000001E-3</v>
      </c>
      <c r="H3311" s="45">
        <v>5.3935183200000004E-3</v>
      </c>
    </row>
    <row r="3312" spans="1:8" x14ac:dyDescent="0.35">
      <c r="A3312" s="45" t="s">
        <v>251</v>
      </c>
      <c r="B3312" s="45" t="s">
        <v>13</v>
      </c>
      <c r="C3312" s="45" t="s">
        <v>49</v>
      </c>
      <c r="D3312" s="45">
        <v>310</v>
      </c>
      <c r="E3312" s="45">
        <v>8.5038826900000006E-3</v>
      </c>
      <c r="F3312" s="45">
        <v>1.2592217000000001E-3</v>
      </c>
      <c r="G3312" s="45">
        <v>1.18574499E-3</v>
      </c>
      <c r="H3312" s="45">
        <v>6.0476774800000003E-3</v>
      </c>
    </row>
    <row r="3313" spans="1:8" x14ac:dyDescent="0.35">
      <c r="A3313" s="45" t="s">
        <v>251</v>
      </c>
      <c r="B3313" s="45" t="s">
        <v>8</v>
      </c>
      <c r="C3313" s="45" t="s">
        <v>50</v>
      </c>
      <c r="D3313" s="45">
        <v>546</v>
      </c>
      <c r="E3313" s="45">
        <v>7.9360201300000006E-3</v>
      </c>
      <c r="F3313" s="45">
        <v>6.5885287000000002E-4</v>
      </c>
      <c r="G3313" s="45">
        <v>2.2325877800000002E-3</v>
      </c>
      <c r="H3313" s="45">
        <v>5.0440914700000004E-3</v>
      </c>
    </row>
    <row r="3314" spans="1:8" x14ac:dyDescent="0.35">
      <c r="A3314" s="45" t="s">
        <v>251</v>
      </c>
      <c r="B3314" s="45" t="s">
        <v>10</v>
      </c>
      <c r="C3314" s="45" t="s">
        <v>50</v>
      </c>
      <c r="D3314" s="45">
        <v>219</v>
      </c>
      <c r="E3314" s="45">
        <v>7.0930574099999999E-3</v>
      </c>
      <c r="F3314" s="45">
        <v>5.7067030999999996E-4</v>
      </c>
      <c r="G3314" s="45">
        <v>1.9698120299999999E-3</v>
      </c>
      <c r="H3314" s="45">
        <v>4.5518875599999996E-3</v>
      </c>
    </row>
    <row r="3315" spans="1:8" x14ac:dyDescent="0.35">
      <c r="A3315" s="45" t="s">
        <v>251</v>
      </c>
      <c r="B3315" s="45" t="s">
        <v>11</v>
      </c>
      <c r="C3315" s="45" t="s">
        <v>50</v>
      </c>
      <c r="D3315" s="45">
        <v>137</v>
      </c>
      <c r="E3315" s="45">
        <v>7.58870616E-3</v>
      </c>
      <c r="F3315" s="45">
        <v>6.5228753999999999E-4</v>
      </c>
      <c r="G3315" s="45">
        <v>2.2882026400000001E-3</v>
      </c>
      <c r="H3315" s="45">
        <v>4.6479620400000001E-3</v>
      </c>
    </row>
    <row r="3316" spans="1:8" x14ac:dyDescent="0.35">
      <c r="A3316" s="45" t="s">
        <v>251</v>
      </c>
      <c r="B3316" s="45" t="s">
        <v>12</v>
      </c>
      <c r="C3316" s="45" t="s">
        <v>50</v>
      </c>
      <c r="D3316" s="45">
        <v>49</v>
      </c>
      <c r="E3316" s="45">
        <v>1.062618077E-2</v>
      </c>
      <c r="F3316" s="45">
        <v>9.2805161E-4</v>
      </c>
      <c r="G3316" s="45">
        <v>2.4251225999999998E-3</v>
      </c>
      <c r="H3316" s="45">
        <v>7.2727699599999997E-3</v>
      </c>
    </row>
    <row r="3317" spans="1:8" x14ac:dyDescent="0.35">
      <c r="A3317" s="45" t="s">
        <v>251</v>
      </c>
      <c r="B3317" s="45" t="s">
        <v>13</v>
      </c>
      <c r="C3317" s="45" t="s">
        <v>50</v>
      </c>
      <c r="D3317" s="45">
        <v>141</v>
      </c>
      <c r="E3317" s="45">
        <v>8.6478852099999993E-3</v>
      </c>
      <c r="F3317" s="45">
        <v>7.0864501999999996E-4</v>
      </c>
      <c r="G3317" s="45">
        <v>2.5197824499999999E-3</v>
      </c>
      <c r="H3317" s="45">
        <v>5.4189648200000003E-3</v>
      </c>
    </row>
    <row r="3318" spans="1:8" x14ac:dyDescent="0.35">
      <c r="A3318" s="45" t="s">
        <v>251</v>
      </c>
      <c r="B3318" s="45" t="s">
        <v>8</v>
      </c>
      <c r="C3318" s="45" t="s">
        <v>51</v>
      </c>
      <c r="D3318" s="45">
        <v>925</v>
      </c>
      <c r="E3318" s="45">
        <v>6.8765638299999998E-3</v>
      </c>
      <c r="F3318" s="45">
        <v>9.9150375999999991E-4</v>
      </c>
      <c r="G3318" s="45">
        <v>7.4296773999999995E-4</v>
      </c>
      <c r="H3318" s="45">
        <v>5.1420918499999997E-3</v>
      </c>
    </row>
    <row r="3319" spans="1:8" x14ac:dyDescent="0.35">
      <c r="A3319" s="45" t="s">
        <v>251</v>
      </c>
      <c r="B3319" s="45" t="s">
        <v>10</v>
      </c>
      <c r="C3319" s="45" t="s">
        <v>51</v>
      </c>
      <c r="D3319" s="45">
        <v>392</v>
      </c>
      <c r="E3319" s="45">
        <v>6.2997505700000001E-3</v>
      </c>
      <c r="F3319" s="45">
        <v>9.0608441000000002E-4</v>
      </c>
      <c r="G3319" s="45">
        <v>6.9532999000000001E-4</v>
      </c>
      <c r="H3319" s="45">
        <v>4.6983356800000004E-3</v>
      </c>
    </row>
    <row r="3320" spans="1:8" x14ac:dyDescent="0.35">
      <c r="A3320" s="45" t="s">
        <v>251</v>
      </c>
      <c r="B3320" s="45" t="s">
        <v>11</v>
      </c>
      <c r="C3320" s="45" t="s">
        <v>51</v>
      </c>
      <c r="D3320" s="45">
        <v>199</v>
      </c>
      <c r="E3320" s="45">
        <v>6.68993091E-3</v>
      </c>
      <c r="F3320" s="45">
        <v>9.8367973000000001E-4</v>
      </c>
      <c r="G3320" s="45">
        <v>7.0811208999999996E-4</v>
      </c>
      <c r="H3320" s="45">
        <v>4.9981386000000003E-3</v>
      </c>
    </row>
    <row r="3321" spans="1:8" x14ac:dyDescent="0.35">
      <c r="A3321" s="45" t="s">
        <v>251</v>
      </c>
      <c r="B3321" s="45" t="s">
        <v>12</v>
      </c>
      <c r="C3321" s="45" t="s">
        <v>51</v>
      </c>
      <c r="D3321" s="45">
        <v>48</v>
      </c>
      <c r="E3321" s="45">
        <v>8.3781826699999996E-3</v>
      </c>
      <c r="F3321" s="45">
        <v>1.08748049E-3</v>
      </c>
      <c r="G3321" s="45">
        <v>7.3905265000000003E-4</v>
      </c>
      <c r="H3321" s="45">
        <v>6.5516490500000003E-3</v>
      </c>
    </row>
    <row r="3322" spans="1:8" x14ac:dyDescent="0.35">
      <c r="A3322" s="45" t="s">
        <v>251</v>
      </c>
      <c r="B3322" s="45" t="s">
        <v>13</v>
      </c>
      <c r="C3322" s="45" t="s">
        <v>51</v>
      </c>
      <c r="D3322" s="45">
        <v>286</v>
      </c>
      <c r="E3322" s="45">
        <v>7.5450010499999998E-3</v>
      </c>
      <c r="F3322" s="45">
        <v>1.09791805E-3</v>
      </c>
      <c r="G3322" s="45">
        <v>8.3317122000000005E-4</v>
      </c>
      <c r="H3322" s="45">
        <v>5.6139113299999996E-3</v>
      </c>
    </row>
    <row r="3323" spans="1:8" x14ac:dyDescent="0.35">
      <c r="A3323" s="45" t="s">
        <v>251</v>
      </c>
      <c r="B3323" s="45" t="s">
        <v>8</v>
      </c>
      <c r="C3323" s="45" t="s">
        <v>52</v>
      </c>
      <c r="D3323" s="45">
        <v>1532</v>
      </c>
      <c r="E3323" s="45">
        <v>4.6428504199999996E-3</v>
      </c>
      <c r="F3323" s="45">
        <v>7.1942063999999996E-4</v>
      </c>
      <c r="G3323" s="45">
        <v>4.9505584999999996E-4</v>
      </c>
      <c r="H3323" s="45">
        <v>3.4283734600000001E-3</v>
      </c>
    </row>
    <row r="3324" spans="1:8" x14ac:dyDescent="0.35">
      <c r="A3324" s="45" t="s">
        <v>251</v>
      </c>
      <c r="B3324" s="45" t="s">
        <v>10</v>
      </c>
      <c r="C3324" s="45" t="s">
        <v>52</v>
      </c>
      <c r="D3324" s="45">
        <v>547</v>
      </c>
      <c r="E3324" s="45">
        <v>4.3236887299999997E-3</v>
      </c>
      <c r="F3324" s="45">
        <v>6.6539264000000005E-4</v>
      </c>
      <c r="G3324" s="45">
        <v>4.4901883000000002E-4</v>
      </c>
      <c r="H3324" s="45">
        <v>3.2092767899999999E-3</v>
      </c>
    </row>
    <row r="3325" spans="1:8" x14ac:dyDescent="0.35">
      <c r="A3325" s="45" t="s">
        <v>251</v>
      </c>
      <c r="B3325" s="45" t="s">
        <v>11</v>
      </c>
      <c r="C3325" s="45" t="s">
        <v>52</v>
      </c>
      <c r="D3325" s="45">
        <v>290</v>
      </c>
      <c r="E3325" s="45">
        <v>4.7614940199999997E-3</v>
      </c>
      <c r="F3325" s="45">
        <v>7.8955118000000003E-4</v>
      </c>
      <c r="G3325" s="45">
        <v>4.7677176999999998E-4</v>
      </c>
      <c r="H3325" s="45">
        <v>3.49517058E-3</v>
      </c>
    </row>
    <row r="3326" spans="1:8" x14ac:dyDescent="0.35">
      <c r="A3326" s="45" t="s">
        <v>251</v>
      </c>
      <c r="B3326" s="45" t="s">
        <v>12</v>
      </c>
      <c r="C3326" s="45" t="s">
        <v>52</v>
      </c>
      <c r="D3326" s="45">
        <v>108</v>
      </c>
      <c r="E3326" s="45">
        <v>5.3840875499999996E-3</v>
      </c>
      <c r="F3326" s="45">
        <v>9.5421787000000004E-4</v>
      </c>
      <c r="G3326" s="45">
        <v>5.2919212000000001E-4</v>
      </c>
      <c r="H3326" s="45">
        <v>3.9006770700000001E-3</v>
      </c>
    </row>
    <row r="3327" spans="1:8" x14ac:dyDescent="0.35">
      <c r="A3327" s="45" t="s">
        <v>251</v>
      </c>
      <c r="B3327" s="45" t="s">
        <v>13</v>
      </c>
      <c r="C3327" s="45" t="s">
        <v>52</v>
      </c>
      <c r="D3327" s="45">
        <v>587</v>
      </c>
      <c r="E3327" s="45">
        <v>4.7452715400000001E-3</v>
      </c>
      <c r="F3327" s="45">
        <v>6.9192039000000002E-4</v>
      </c>
      <c r="G3327" s="45">
        <v>5.4070816999999996E-4</v>
      </c>
      <c r="H3327" s="45">
        <v>3.5126425E-3</v>
      </c>
    </row>
    <row r="3328" spans="1:8" x14ac:dyDescent="0.35">
      <c r="A3328" s="45" t="s">
        <v>251</v>
      </c>
      <c r="B3328" s="45" t="s">
        <v>8</v>
      </c>
      <c r="C3328" s="45" t="s">
        <v>53</v>
      </c>
      <c r="D3328" s="45">
        <v>572</v>
      </c>
      <c r="E3328" s="45">
        <v>7.24458099E-3</v>
      </c>
      <c r="F3328" s="45">
        <v>8.1127759000000003E-4</v>
      </c>
      <c r="G3328" s="45">
        <v>1.2166939499999999E-3</v>
      </c>
      <c r="H3328" s="45">
        <v>5.2165482600000004E-3</v>
      </c>
    </row>
    <row r="3329" spans="1:8" x14ac:dyDescent="0.35">
      <c r="A3329" s="45" t="s">
        <v>251</v>
      </c>
      <c r="B3329" s="45" t="s">
        <v>10</v>
      </c>
      <c r="C3329" s="45" t="s">
        <v>53</v>
      </c>
      <c r="D3329" s="45">
        <v>201</v>
      </c>
      <c r="E3329" s="45">
        <v>5.8267111200000004E-3</v>
      </c>
      <c r="F3329" s="45">
        <v>6.0737949000000001E-4</v>
      </c>
      <c r="G3329" s="45">
        <v>1.0663693000000001E-3</v>
      </c>
      <c r="H3329" s="45">
        <v>4.1529617899999996E-3</v>
      </c>
    </row>
    <row r="3330" spans="1:8" x14ac:dyDescent="0.35">
      <c r="A3330" s="45" t="s">
        <v>251</v>
      </c>
      <c r="B3330" s="45" t="s">
        <v>11</v>
      </c>
      <c r="C3330" s="45" t="s">
        <v>53</v>
      </c>
      <c r="D3330" s="45">
        <v>111</v>
      </c>
      <c r="E3330" s="45">
        <v>7.1423504700000003E-3</v>
      </c>
      <c r="F3330" s="45">
        <v>9.3499729000000005E-4</v>
      </c>
      <c r="G3330" s="45">
        <v>1.1301924299999999E-3</v>
      </c>
      <c r="H3330" s="45">
        <v>5.0771602599999997E-3</v>
      </c>
    </row>
    <row r="3331" spans="1:8" x14ac:dyDescent="0.35">
      <c r="A3331" s="45" t="s">
        <v>251</v>
      </c>
      <c r="B3331" s="45" t="s">
        <v>12</v>
      </c>
      <c r="C3331" s="45" t="s">
        <v>53</v>
      </c>
      <c r="D3331" s="45">
        <v>57</v>
      </c>
      <c r="E3331" s="45">
        <v>8.3152612700000007E-3</v>
      </c>
      <c r="F3331" s="45">
        <v>1.0369961999999999E-3</v>
      </c>
      <c r="G3331" s="45">
        <v>1.43559104E-3</v>
      </c>
      <c r="H3331" s="45">
        <v>5.8426735799999999E-3</v>
      </c>
    </row>
    <row r="3332" spans="1:8" x14ac:dyDescent="0.35">
      <c r="A3332" s="45" t="s">
        <v>251</v>
      </c>
      <c r="B3332" s="45" t="s">
        <v>13</v>
      </c>
      <c r="C3332" s="45" t="s">
        <v>53</v>
      </c>
      <c r="D3332" s="45">
        <v>203</v>
      </c>
      <c r="E3332" s="45">
        <v>8.4037467899999996E-3</v>
      </c>
      <c r="F3332" s="45">
        <v>8.8213804000000003E-4</v>
      </c>
      <c r="G3332" s="45">
        <v>1.35137271E-3</v>
      </c>
      <c r="H3332" s="45">
        <v>6.1700645399999999E-3</v>
      </c>
    </row>
    <row r="3333" spans="1:8" x14ac:dyDescent="0.35">
      <c r="A3333" s="45" t="s">
        <v>251</v>
      </c>
      <c r="B3333" s="45" t="s">
        <v>8</v>
      </c>
      <c r="C3333" s="45" t="s">
        <v>54</v>
      </c>
      <c r="D3333" s="45">
        <v>2964</v>
      </c>
      <c r="E3333" s="45">
        <v>4.6351704200000001E-3</v>
      </c>
      <c r="F3333" s="45">
        <v>9.5636815000000003E-4</v>
      </c>
      <c r="G3333" s="45">
        <v>5.9723603999999996E-4</v>
      </c>
      <c r="H3333" s="45">
        <v>3.06993309E-3</v>
      </c>
    </row>
    <row r="3334" spans="1:8" x14ac:dyDescent="0.35">
      <c r="A3334" s="45" t="s">
        <v>251</v>
      </c>
      <c r="B3334" s="45" t="s">
        <v>10</v>
      </c>
      <c r="C3334" s="45" t="s">
        <v>54</v>
      </c>
      <c r="D3334" s="45">
        <v>1484</v>
      </c>
      <c r="E3334" s="45">
        <v>4.4138166000000003E-3</v>
      </c>
      <c r="F3334" s="45">
        <v>9.0790942999999995E-4</v>
      </c>
      <c r="G3334" s="45">
        <v>5.5471299999999997E-4</v>
      </c>
      <c r="H3334" s="45">
        <v>2.9393778200000002E-3</v>
      </c>
    </row>
    <row r="3335" spans="1:8" x14ac:dyDescent="0.35">
      <c r="A3335" s="45" t="s">
        <v>251</v>
      </c>
      <c r="B3335" s="45" t="s">
        <v>11</v>
      </c>
      <c r="C3335" s="45" t="s">
        <v>54</v>
      </c>
      <c r="D3335" s="45">
        <v>577</v>
      </c>
      <c r="E3335" s="45">
        <v>4.4669304000000002E-3</v>
      </c>
      <c r="F3335" s="45">
        <v>9.8185032000000006E-4</v>
      </c>
      <c r="G3335" s="45">
        <v>5.6251580000000003E-4</v>
      </c>
      <c r="H3335" s="45">
        <v>2.9114109399999998E-3</v>
      </c>
    </row>
    <row r="3336" spans="1:8" x14ac:dyDescent="0.35">
      <c r="A3336" s="45" t="s">
        <v>251</v>
      </c>
      <c r="B3336" s="45" t="s">
        <v>12</v>
      </c>
      <c r="C3336" s="45" t="s">
        <v>54</v>
      </c>
      <c r="D3336" s="45">
        <v>102</v>
      </c>
      <c r="E3336" s="45">
        <v>5.52401028E-3</v>
      </c>
      <c r="F3336" s="45">
        <v>1.3859384100000001E-3</v>
      </c>
      <c r="G3336" s="45">
        <v>6.2375158000000004E-4</v>
      </c>
      <c r="H3336" s="45">
        <v>3.5031996399999999E-3</v>
      </c>
    </row>
    <row r="3337" spans="1:8" x14ac:dyDescent="0.35">
      <c r="A3337" s="45" t="s">
        <v>251</v>
      </c>
      <c r="B3337" s="45" t="s">
        <v>13</v>
      </c>
      <c r="C3337" s="45" t="s">
        <v>54</v>
      </c>
      <c r="D3337" s="45">
        <v>801</v>
      </c>
      <c r="E3337" s="45">
        <v>5.0532751599999997E-3</v>
      </c>
      <c r="F3337" s="45">
        <v>9.7308895999999995E-4</v>
      </c>
      <c r="G3337" s="45">
        <v>6.9765199999999999E-4</v>
      </c>
      <c r="H3337" s="45">
        <v>3.3708296199999998E-3</v>
      </c>
    </row>
    <row r="3338" spans="1:8" x14ac:dyDescent="0.35">
      <c r="A3338" s="45" t="s">
        <v>251</v>
      </c>
      <c r="B3338" s="45" t="s">
        <v>8</v>
      </c>
      <c r="C3338" s="45" t="s">
        <v>55</v>
      </c>
      <c r="D3338" s="45">
        <v>776</v>
      </c>
      <c r="E3338" s="45">
        <v>6.5741931400000002E-3</v>
      </c>
      <c r="F3338" s="45">
        <v>1.0053333899999999E-3</v>
      </c>
      <c r="G3338" s="45">
        <v>9.6486887000000001E-4</v>
      </c>
      <c r="H3338" s="45">
        <v>4.6039904399999996E-3</v>
      </c>
    </row>
    <row r="3339" spans="1:8" x14ac:dyDescent="0.35">
      <c r="A3339" s="45" t="s">
        <v>251</v>
      </c>
      <c r="B3339" s="45" t="s">
        <v>10</v>
      </c>
      <c r="C3339" s="45" t="s">
        <v>55</v>
      </c>
      <c r="D3339" s="45">
        <v>374</v>
      </c>
      <c r="E3339" s="45">
        <v>6.18702318E-3</v>
      </c>
      <c r="F3339" s="45">
        <v>8.9401962000000004E-4</v>
      </c>
      <c r="G3339" s="45">
        <v>9.4365816000000001E-4</v>
      </c>
      <c r="H3339" s="45">
        <v>4.3493449500000003E-3</v>
      </c>
    </row>
    <row r="3340" spans="1:8" x14ac:dyDescent="0.35">
      <c r="A3340" s="45" t="s">
        <v>251</v>
      </c>
      <c r="B3340" s="45" t="s">
        <v>11</v>
      </c>
      <c r="C3340" s="45" t="s">
        <v>55</v>
      </c>
      <c r="D3340" s="45">
        <v>133</v>
      </c>
      <c r="E3340" s="45">
        <v>6.7451612500000003E-3</v>
      </c>
      <c r="F3340" s="45">
        <v>1.0563733499999999E-3</v>
      </c>
      <c r="G3340" s="45">
        <v>1.04288475E-3</v>
      </c>
      <c r="H3340" s="45">
        <v>4.64590274E-3</v>
      </c>
    </row>
    <row r="3341" spans="1:8" x14ac:dyDescent="0.35">
      <c r="A3341" s="45" t="s">
        <v>251</v>
      </c>
      <c r="B3341" s="45" t="s">
        <v>12</v>
      </c>
      <c r="C3341" s="45" t="s">
        <v>55</v>
      </c>
      <c r="D3341" s="45">
        <v>77</v>
      </c>
      <c r="E3341" s="45">
        <v>8.0707368800000002E-3</v>
      </c>
      <c r="F3341" s="45">
        <v>1.3670933499999999E-3</v>
      </c>
      <c r="G3341" s="45">
        <v>9.3915321E-4</v>
      </c>
      <c r="H3341" s="45">
        <v>5.7644899000000001E-3</v>
      </c>
    </row>
    <row r="3342" spans="1:8" x14ac:dyDescent="0.35">
      <c r="A3342" s="45" t="s">
        <v>251</v>
      </c>
      <c r="B3342" s="45" t="s">
        <v>13</v>
      </c>
      <c r="C3342" s="45" t="s">
        <v>55</v>
      </c>
      <c r="D3342" s="45">
        <v>192</v>
      </c>
      <c r="E3342" s="45">
        <v>6.6097605399999997E-3</v>
      </c>
      <c r="F3342" s="45">
        <v>1.0417267300000001E-3</v>
      </c>
      <c r="G3342" s="45">
        <v>9.6245635E-4</v>
      </c>
      <c r="H3342" s="45">
        <v>4.6055770100000004E-3</v>
      </c>
    </row>
    <row r="3343" spans="1:8" x14ac:dyDescent="0.35">
      <c r="A3343" s="45" t="s">
        <v>251</v>
      </c>
      <c r="B3343" s="45" t="s">
        <v>8</v>
      </c>
      <c r="C3343" s="45" t="s">
        <v>56</v>
      </c>
      <c r="D3343" s="45">
        <v>2686</v>
      </c>
      <c r="E3343" s="45">
        <v>6.13719778E-3</v>
      </c>
      <c r="F3343" s="45">
        <v>1.0425454600000001E-3</v>
      </c>
      <c r="G3343" s="45">
        <v>9.3047604000000002E-4</v>
      </c>
      <c r="H3343" s="45">
        <v>4.1641758000000003E-3</v>
      </c>
    </row>
    <row r="3344" spans="1:8" x14ac:dyDescent="0.35">
      <c r="A3344" s="45" t="s">
        <v>251</v>
      </c>
      <c r="B3344" s="45" t="s">
        <v>10</v>
      </c>
      <c r="C3344" s="45" t="s">
        <v>56</v>
      </c>
      <c r="D3344" s="45">
        <v>1017</v>
      </c>
      <c r="E3344" s="45">
        <v>5.5501381599999998E-3</v>
      </c>
      <c r="F3344" s="45">
        <v>9.7446396000000002E-4</v>
      </c>
      <c r="G3344" s="45">
        <v>7.2250877999999999E-4</v>
      </c>
      <c r="H3344" s="45">
        <v>3.8531649299999998E-3</v>
      </c>
    </row>
    <row r="3345" spans="1:8" x14ac:dyDescent="0.35">
      <c r="A3345" s="45" t="s">
        <v>251</v>
      </c>
      <c r="B3345" s="45" t="s">
        <v>11</v>
      </c>
      <c r="C3345" s="45" t="s">
        <v>56</v>
      </c>
      <c r="D3345" s="45">
        <v>556</v>
      </c>
      <c r="E3345" s="45">
        <v>5.7456740399999999E-3</v>
      </c>
      <c r="F3345" s="45">
        <v>1.0086303299999999E-3</v>
      </c>
      <c r="G3345" s="45">
        <v>8.7080312999999999E-4</v>
      </c>
      <c r="H3345" s="45">
        <v>3.8662401E-3</v>
      </c>
    </row>
    <row r="3346" spans="1:8" x14ac:dyDescent="0.35">
      <c r="A3346" s="45" t="s">
        <v>251</v>
      </c>
      <c r="B3346" s="45" t="s">
        <v>12</v>
      </c>
      <c r="C3346" s="45" t="s">
        <v>56</v>
      </c>
      <c r="D3346" s="45">
        <v>149</v>
      </c>
      <c r="E3346" s="45">
        <v>7.9183753400000004E-3</v>
      </c>
      <c r="F3346" s="45">
        <v>1.35199139E-3</v>
      </c>
      <c r="G3346" s="45">
        <v>1.1172474599999999E-3</v>
      </c>
      <c r="H3346" s="45">
        <v>5.4491359800000003E-3</v>
      </c>
    </row>
    <row r="3347" spans="1:8" x14ac:dyDescent="0.35">
      <c r="A3347" s="45" t="s">
        <v>251</v>
      </c>
      <c r="B3347" s="45" t="s">
        <v>13</v>
      </c>
      <c r="C3347" s="45" t="s">
        <v>56</v>
      </c>
      <c r="D3347" s="45">
        <v>964</v>
      </c>
      <c r="E3347" s="45">
        <v>6.7070436100000004E-3</v>
      </c>
      <c r="F3347" s="45">
        <v>1.08610174E-3</v>
      </c>
      <c r="G3347" s="45">
        <v>1.1554261400000001E-3</v>
      </c>
      <c r="H3347" s="45">
        <v>4.4655152599999996E-3</v>
      </c>
    </row>
    <row r="3348" spans="1:8" x14ac:dyDescent="0.35">
      <c r="A3348" s="45" t="s">
        <v>252</v>
      </c>
      <c r="B3348" s="45" t="s">
        <v>8</v>
      </c>
      <c r="C3348" s="45" t="s">
        <v>9</v>
      </c>
      <c r="D3348" s="45">
        <v>60962</v>
      </c>
      <c r="E3348" s="45">
        <v>6.5344641199999998E-3</v>
      </c>
      <c r="F3348" s="45">
        <v>9.9602020000000009E-4</v>
      </c>
      <c r="G3348" s="45">
        <v>1.0686455099999999E-3</v>
      </c>
      <c r="H3348" s="45">
        <v>4.46884541E-3</v>
      </c>
    </row>
    <row r="3349" spans="1:8" x14ac:dyDescent="0.35">
      <c r="A3349" s="45" t="s">
        <v>252</v>
      </c>
      <c r="B3349" s="45" t="s">
        <v>10</v>
      </c>
      <c r="C3349" s="45" t="s">
        <v>9</v>
      </c>
      <c r="D3349" s="45">
        <v>25322</v>
      </c>
      <c r="E3349" s="45">
        <v>5.7098814799999998E-3</v>
      </c>
      <c r="F3349" s="45">
        <v>8.9544786999999995E-4</v>
      </c>
      <c r="G3349" s="45">
        <v>9.2127905000000002E-4</v>
      </c>
      <c r="H3349" s="45">
        <v>3.8921165199999998E-3</v>
      </c>
    </row>
    <row r="3350" spans="1:8" x14ac:dyDescent="0.35">
      <c r="A3350" s="45" t="s">
        <v>252</v>
      </c>
      <c r="B3350" s="45" t="s">
        <v>11</v>
      </c>
      <c r="C3350" s="45" t="s">
        <v>9</v>
      </c>
      <c r="D3350" s="45">
        <v>13502</v>
      </c>
      <c r="E3350" s="45">
        <v>6.3978936599999999E-3</v>
      </c>
      <c r="F3350" s="45">
        <v>9.8251451999999996E-4</v>
      </c>
      <c r="G3350" s="45">
        <v>1.0356265099999999E-3</v>
      </c>
      <c r="H3350" s="45">
        <v>4.3786960600000003E-3</v>
      </c>
    </row>
    <row r="3351" spans="1:8" x14ac:dyDescent="0.35">
      <c r="A3351" s="45" t="s">
        <v>252</v>
      </c>
      <c r="B3351" s="45" t="s">
        <v>12</v>
      </c>
      <c r="C3351" s="45" t="s">
        <v>9</v>
      </c>
      <c r="D3351" s="45">
        <v>6848</v>
      </c>
      <c r="E3351" s="45">
        <v>8.4394214499999998E-3</v>
      </c>
      <c r="F3351" s="45">
        <v>1.3278830699999999E-3</v>
      </c>
      <c r="G3351" s="45">
        <v>1.3301596799999999E-3</v>
      </c>
      <c r="H3351" s="45">
        <v>5.7809184900000001E-3</v>
      </c>
    </row>
    <row r="3352" spans="1:8" x14ac:dyDescent="0.35">
      <c r="A3352" s="45" t="s">
        <v>252</v>
      </c>
      <c r="B3352" s="45" t="s">
        <v>13</v>
      </c>
      <c r="C3352" s="45" t="s">
        <v>9</v>
      </c>
      <c r="D3352" s="45">
        <v>15290</v>
      </c>
      <c r="E3352" s="45">
        <v>7.1674862299999998E-3</v>
      </c>
      <c r="F3352" s="45">
        <v>1.0258730000000001E-3</v>
      </c>
      <c r="G3352" s="45">
        <v>1.2247336099999999E-3</v>
      </c>
      <c r="H3352" s="45">
        <v>4.9159382199999999E-3</v>
      </c>
    </row>
    <row r="3353" spans="1:8" x14ac:dyDescent="0.35">
      <c r="A3353" s="45" t="s">
        <v>252</v>
      </c>
      <c r="B3353" s="45" t="s">
        <v>8</v>
      </c>
      <c r="C3353" s="45" t="s">
        <v>14</v>
      </c>
      <c r="D3353" s="45">
        <v>1408</v>
      </c>
      <c r="E3353" s="45">
        <v>7.0350392799999996E-3</v>
      </c>
      <c r="F3353" s="45">
        <v>1.5458373600000001E-3</v>
      </c>
      <c r="G3353" s="45">
        <v>1.0208117099999999E-3</v>
      </c>
      <c r="H3353" s="45">
        <v>4.4683897100000003E-3</v>
      </c>
    </row>
    <row r="3354" spans="1:8" x14ac:dyDescent="0.35">
      <c r="A3354" s="45" t="s">
        <v>252</v>
      </c>
      <c r="B3354" s="45" t="s">
        <v>10</v>
      </c>
      <c r="C3354" s="45" t="s">
        <v>14</v>
      </c>
      <c r="D3354" s="45">
        <v>507</v>
      </c>
      <c r="E3354" s="45">
        <v>6.34186184E-3</v>
      </c>
      <c r="F3354" s="45">
        <v>1.4126760000000001E-3</v>
      </c>
      <c r="G3354" s="45">
        <v>8.4365158999999998E-4</v>
      </c>
      <c r="H3354" s="45">
        <v>4.0855337600000001E-3</v>
      </c>
    </row>
    <row r="3355" spans="1:8" x14ac:dyDescent="0.35">
      <c r="A3355" s="45" t="s">
        <v>252</v>
      </c>
      <c r="B3355" s="45" t="s">
        <v>11</v>
      </c>
      <c r="C3355" s="45" t="s">
        <v>14</v>
      </c>
      <c r="D3355" s="45">
        <v>302</v>
      </c>
      <c r="E3355" s="45">
        <v>6.24796854E-3</v>
      </c>
      <c r="F3355" s="45">
        <v>1.3392580899999999E-3</v>
      </c>
      <c r="G3355" s="45">
        <v>8.7625680000000001E-4</v>
      </c>
      <c r="H3355" s="45">
        <v>4.0324531400000004E-3</v>
      </c>
    </row>
    <row r="3356" spans="1:8" x14ac:dyDescent="0.35">
      <c r="A3356" s="45" t="s">
        <v>252</v>
      </c>
      <c r="B3356" s="45" t="s">
        <v>12</v>
      </c>
      <c r="C3356" s="45" t="s">
        <v>14</v>
      </c>
      <c r="D3356" s="45">
        <v>265</v>
      </c>
      <c r="E3356" s="45">
        <v>8.58813743E-3</v>
      </c>
      <c r="F3356" s="45">
        <v>2.1212873199999999E-3</v>
      </c>
      <c r="G3356" s="45">
        <v>1.3373075699999999E-3</v>
      </c>
      <c r="H3356" s="45">
        <v>5.1295420399999998E-3</v>
      </c>
    </row>
    <row r="3357" spans="1:8" x14ac:dyDescent="0.35">
      <c r="A3357" s="45" t="s">
        <v>252</v>
      </c>
      <c r="B3357" s="45" t="s">
        <v>13</v>
      </c>
      <c r="C3357" s="45" t="s">
        <v>14</v>
      </c>
      <c r="D3357" s="45">
        <v>334</v>
      </c>
      <c r="E3357" s="45">
        <v>7.5666719800000001E-3</v>
      </c>
      <c r="F3357" s="45">
        <v>1.4781892E-3</v>
      </c>
      <c r="G3357" s="45">
        <v>1.16932776E-3</v>
      </c>
      <c r="H3357" s="45">
        <v>4.9191545E-3</v>
      </c>
    </row>
    <row r="3358" spans="1:8" x14ac:dyDescent="0.35">
      <c r="A3358" s="45" t="s">
        <v>252</v>
      </c>
      <c r="B3358" s="45" t="s">
        <v>8</v>
      </c>
      <c r="C3358" s="45" t="s">
        <v>15</v>
      </c>
      <c r="D3358" s="45">
        <v>740</v>
      </c>
      <c r="E3358" s="45">
        <v>6.5630628299999999E-3</v>
      </c>
      <c r="F3358" s="45">
        <v>9.8769055999999998E-4</v>
      </c>
      <c r="G3358" s="45">
        <v>1.2170293E-3</v>
      </c>
      <c r="H3358" s="45">
        <v>4.3583424600000002E-3</v>
      </c>
    </row>
    <row r="3359" spans="1:8" x14ac:dyDescent="0.35">
      <c r="A3359" s="45" t="s">
        <v>252</v>
      </c>
      <c r="B3359" s="45" t="s">
        <v>10</v>
      </c>
      <c r="C3359" s="45" t="s">
        <v>15</v>
      </c>
      <c r="D3359" s="45">
        <v>290</v>
      </c>
      <c r="E3359" s="45">
        <v>5.93167281E-3</v>
      </c>
      <c r="F3359" s="45">
        <v>8.7372261000000001E-4</v>
      </c>
      <c r="G3359" s="45">
        <v>1.05970603E-3</v>
      </c>
      <c r="H3359" s="45">
        <v>3.9982436800000002E-3</v>
      </c>
    </row>
    <row r="3360" spans="1:8" x14ac:dyDescent="0.35">
      <c r="A3360" s="45" t="s">
        <v>252</v>
      </c>
      <c r="B3360" s="45" t="s">
        <v>11</v>
      </c>
      <c r="C3360" s="45" t="s">
        <v>15</v>
      </c>
      <c r="D3360" s="45">
        <v>145</v>
      </c>
      <c r="E3360" s="45">
        <v>5.91459108E-3</v>
      </c>
      <c r="F3360" s="45">
        <v>8.9527430000000004E-4</v>
      </c>
      <c r="G3360" s="45">
        <v>1.05954638E-3</v>
      </c>
      <c r="H3360" s="45">
        <v>3.9597698800000001E-3</v>
      </c>
    </row>
    <row r="3361" spans="1:8" x14ac:dyDescent="0.35">
      <c r="A3361" s="45" t="s">
        <v>252</v>
      </c>
      <c r="B3361" s="45" t="s">
        <v>12</v>
      </c>
      <c r="C3361" s="45" t="s">
        <v>15</v>
      </c>
      <c r="D3361" s="45">
        <v>99</v>
      </c>
      <c r="E3361" s="45">
        <v>8.2389868699999994E-3</v>
      </c>
      <c r="F3361" s="45">
        <v>1.40736041E-3</v>
      </c>
      <c r="G3361" s="45">
        <v>1.62680017E-3</v>
      </c>
      <c r="H3361" s="45">
        <v>5.2048257600000002E-3</v>
      </c>
    </row>
    <row r="3362" spans="1:8" x14ac:dyDescent="0.35">
      <c r="A3362" s="45" t="s">
        <v>252</v>
      </c>
      <c r="B3362" s="45" t="s">
        <v>13</v>
      </c>
      <c r="C3362" s="45" t="s">
        <v>15</v>
      </c>
      <c r="D3362" s="45">
        <v>206</v>
      </c>
      <c r="E3362" s="45">
        <v>7.1029416099999999E-3</v>
      </c>
      <c r="F3362" s="45">
        <v>1.01149518E-3</v>
      </c>
      <c r="G3362" s="45">
        <v>1.3524247000000001E-3</v>
      </c>
      <c r="H3362" s="45">
        <v>4.7390212200000004E-3</v>
      </c>
    </row>
    <row r="3363" spans="1:8" x14ac:dyDescent="0.35">
      <c r="A3363" s="45" t="s">
        <v>252</v>
      </c>
      <c r="B3363" s="45" t="s">
        <v>8</v>
      </c>
      <c r="C3363" s="45" t="s">
        <v>16</v>
      </c>
      <c r="D3363" s="45">
        <v>741</v>
      </c>
      <c r="E3363" s="45">
        <v>5.8868768400000002E-3</v>
      </c>
      <c r="F3363" s="45">
        <v>8.8490879999999995E-4</v>
      </c>
      <c r="G3363" s="45">
        <v>5.1444470999999995E-4</v>
      </c>
      <c r="H3363" s="45">
        <v>4.4875228799999998E-3</v>
      </c>
    </row>
    <row r="3364" spans="1:8" x14ac:dyDescent="0.35">
      <c r="A3364" s="45" t="s">
        <v>252</v>
      </c>
      <c r="B3364" s="45" t="s">
        <v>10</v>
      </c>
      <c r="C3364" s="45" t="s">
        <v>16</v>
      </c>
      <c r="D3364" s="45">
        <v>361</v>
      </c>
      <c r="E3364" s="45">
        <v>5.2766233199999998E-3</v>
      </c>
      <c r="F3364" s="45">
        <v>7.5539244999999996E-4</v>
      </c>
      <c r="G3364" s="45">
        <v>4.9508799999999997E-4</v>
      </c>
      <c r="H3364" s="45">
        <v>4.02614242E-3</v>
      </c>
    </row>
    <row r="3365" spans="1:8" x14ac:dyDescent="0.35">
      <c r="A3365" s="45" t="s">
        <v>252</v>
      </c>
      <c r="B3365" s="45" t="s">
        <v>11</v>
      </c>
      <c r="C3365" s="45" t="s">
        <v>16</v>
      </c>
      <c r="D3365" s="45">
        <v>141</v>
      </c>
      <c r="E3365" s="45">
        <v>5.7415613600000004E-3</v>
      </c>
      <c r="F3365" s="45">
        <v>1.03370414E-3</v>
      </c>
      <c r="G3365" s="45">
        <v>5.3092961000000003E-4</v>
      </c>
      <c r="H3365" s="45">
        <v>4.1769271399999999E-3</v>
      </c>
    </row>
    <row r="3366" spans="1:8" x14ac:dyDescent="0.35">
      <c r="A3366" s="45" t="s">
        <v>252</v>
      </c>
      <c r="B3366" s="45" t="s">
        <v>12</v>
      </c>
      <c r="C3366" s="45" t="s">
        <v>16</v>
      </c>
      <c r="D3366" s="45">
        <v>29</v>
      </c>
      <c r="E3366" s="45">
        <v>7.8615898099999998E-3</v>
      </c>
      <c r="F3366" s="45">
        <v>1.19212935E-3</v>
      </c>
      <c r="G3366" s="45">
        <v>5.2721878999999997E-4</v>
      </c>
      <c r="H3366" s="45">
        <v>6.1422411799999998E-3</v>
      </c>
    </row>
    <row r="3367" spans="1:8" x14ac:dyDescent="0.35">
      <c r="A3367" s="45" t="s">
        <v>252</v>
      </c>
      <c r="B3367" s="45" t="s">
        <v>13</v>
      </c>
      <c r="C3367" s="45" t="s">
        <v>16</v>
      </c>
      <c r="D3367" s="45">
        <v>210</v>
      </c>
      <c r="E3367" s="45">
        <v>6.7608022199999998E-3</v>
      </c>
      <c r="F3367" s="45">
        <v>9.6522242999999997E-4</v>
      </c>
      <c r="G3367" s="45">
        <v>5.3488734E-4</v>
      </c>
      <c r="H3367" s="45">
        <v>5.26069199E-3</v>
      </c>
    </row>
    <row r="3368" spans="1:8" x14ac:dyDescent="0.35">
      <c r="A3368" s="45" t="s">
        <v>252</v>
      </c>
      <c r="B3368" s="45" t="s">
        <v>8</v>
      </c>
      <c r="C3368" s="45" t="s">
        <v>17</v>
      </c>
      <c r="D3368" s="45">
        <v>964</v>
      </c>
      <c r="E3368" s="45">
        <v>7.0615176399999998E-3</v>
      </c>
      <c r="F3368" s="45">
        <v>8.802177E-4</v>
      </c>
      <c r="G3368" s="45">
        <v>9.8354391999999993E-4</v>
      </c>
      <c r="H3368" s="45">
        <v>5.1977555399999997E-3</v>
      </c>
    </row>
    <row r="3369" spans="1:8" x14ac:dyDescent="0.35">
      <c r="A3369" s="45" t="s">
        <v>252</v>
      </c>
      <c r="B3369" s="45" t="s">
        <v>10</v>
      </c>
      <c r="C3369" s="45" t="s">
        <v>17</v>
      </c>
      <c r="D3369" s="45">
        <v>320</v>
      </c>
      <c r="E3369" s="45">
        <v>6.3528281799999997E-3</v>
      </c>
      <c r="F3369" s="45">
        <v>7.5806544999999998E-4</v>
      </c>
      <c r="G3369" s="45">
        <v>9.5381196999999997E-4</v>
      </c>
      <c r="H3369" s="45">
        <v>4.6409502700000002E-3</v>
      </c>
    </row>
    <row r="3370" spans="1:8" x14ac:dyDescent="0.35">
      <c r="A3370" s="45" t="s">
        <v>252</v>
      </c>
      <c r="B3370" s="45" t="s">
        <v>11</v>
      </c>
      <c r="C3370" s="45" t="s">
        <v>17</v>
      </c>
      <c r="D3370" s="45">
        <v>261</v>
      </c>
      <c r="E3370" s="45">
        <v>6.78653125E-3</v>
      </c>
      <c r="F3370" s="45">
        <v>8.1900964000000004E-4</v>
      </c>
      <c r="G3370" s="45">
        <v>8.4078305999999998E-4</v>
      </c>
      <c r="H3370" s="45">
        <v>5.1267380900000001E-3</v>
      </c>
    </row>
    <row r="3371" spans="1:8" x14ac:dyDescent="0.35">
      <c r="A3371" s="45" t="s">
        <v>252</v>
      </c>
      <c r="B3371" s="45" t="s">
        <v>12</v>
      </c>
      <c r="C3371" s="45" t="s">
        <v>17</v>
      </c>
      <c r="D3371" s="45">
        <v>123</v>
      </c>
      <c r="E3371" s="45">
        <v>8.2601247399999994E-3</v>
      </c>
      <c r="F3371" s="45">
        <v>1.1299304799999999E-3</v>
      </c>
      <c r="G3371" s="45">
        <v>1.09078568E-3</v>
      </c>
      <c r="H3371" s="45">
        <v>6.0394080500000002E-3</v>
      </c>
    </row>
    <row r="3372" spans="1:8" x14ac:dyDescent="0.35">
      <c r="A3372" s="45" t="s">
        <v>252</v>
      </c>
      <c r="B3372" s="45" t="s">
        <v>13</v>
      </c>
      <c r="C3372" s="45" t="s">
        <v>17</v>
      </c>
      <c r="D3372" s="45">
        <v>260</v>
      </c>
      <c r="E3372" s="45">
        <v>7.6427615000000003E-3</v>
      </c>
      <c r="F3372" s="45">
        <v>9.7386906000000001E-4</v>
      </c>
      <c r="G3372" s="45">
        <v>1.11271343E-3</v>
      </c>
      <c r="H3372" s="45">
        <v>5.5561785299999998E-3</v>
      </c>
    </row>
    <row r="3373" spans="1:8" x14ac:dyDescent="0.35">
      <c r="A3373" s="45" t="s">
        <v>252</v>
      </c>
      <c r="B3373" s="45" t="s">
        <v>8</v>
      </c>
      <c r="C3373" s="45" t="s">
        <v>18</v>
      </c>
      <c r="D3373" s="45">
        <v>895</v>
      </c>
      <c r="E3373" s="45">
        <v>7.5999118200000002E-3</v>
      </c>
      <c r="F3373" s="45">
        <v>8.8848777000000005E-4</v>
      </c>
      <c r="G3373" s="45">
        <v>1.48728768E-3</v>
      </c>
      <c r="H3373" s="45">
        <v>5.2241359000000003E-3</v>
      </c>
    </row>
    <row r="3374" spans="1:8" x14ac:dyDescent="0.35">
      <c r="A3374" s="45" t="s">
        <v>252</v>
      </c>
      <c r="B3374" s="45" t="s">
        <v>10</v>
      </c>
      <c r="C3374" s="45" t="s">
        <v>18</v>
      </c>
      <c r="D3374" s="45">
        <v>264</v>
      </c>
      <c r="E3374" s="45">
        <v>6.5327754200000003E-3</v>
      </c>
      <c r="F3374" s="45">
        <v>7.0009974E-4</v>
      </c>
      <c r="G3374" s="45">
        <v>1.33040451E-3</v>
      </c>
      <c r="H3374" s="45">
        <v>4.5022707099999998E-3</v>
      </c>
    </row>
    <row r="3375" spans="1:8" x14ac:dyDescent="0.35">
      <c r="A3375" s="45" t="s">
        <v>252</v>
      </c>
      <c r="B3375" s="45" t="s">
        <v>11</v>
      </c>
      <c r="C3375" s="45" t="s">
        <v>18</v>
      </c>
      <c r="D3375" s="45">
        <v>210</v>
      </c>
      <c r="E3375" s="45">
        <v>7.1599424499999998E-3</v>
      </c>
      <c r="F3375" s="45">
        <v>8.7544068E-4</v>
      </c>
      <c r="G3375" s="45">
        <v>1.4629627200000001E-3</v>
      </c>
      <c r="H3375" s="45">
        <v>4.8215385699999997E-3</v>
      </c>
    </row>
    <row r="3376" spans="1:8" x14ac:dyDescent="0.35">
      <c r="A3376" s="45" t="s">
        <v>252</v>
      </c>
      <c r="B3376" s="45" t="s">
        <v>12</v>
      </c>
      <c r="C3376" s="45" t="s">
        <v>18</v>
      </c>
      <c r="D3376" s="45">
        <v>123</v>
      </c>
      <c r="E3376" s="45">
        <v>9.1728768900000007E-3</v>
      </c>
      <c r="F3376" s="45">
        <v>1.08222274E-3</v>
      </c>
      <c r="G3376" s="45">
        <v>1.5190264000000001E-3</v>
      </c>
      <c r="H3376" s="45">
        <v>6.5716273099999997E-3</v>
      </c>
    </row>
    <row r="3377" spans="1:8" x14ac:dyDescent="0.35">
      <c r="A3377" s="45" t="s">
        <v>252</v>
      </c>
      <c r="B3377" s="45" t="s">
        <v>13</v>
      </c>
      <c r="C3377" s="45" t="s">
        <v>18</v>
      </c>
      <c r="D3377" s="45">
        <v>298</v>
      </c>
      <c r="E3377" s="45">
        <v>8.2060959700000005E-3</v>
      </c>
      <c r="F3377" s="45">
        <v>9.8461167999999992E-4</v>
      </c>
      <c r="G3377" s="45">
        <v>1.6303129800000001E-3</v>
      </c>
      <c r="H3377" s="45">
        <v>5.5911708399999996E-3</v>
      </c>
    </row>
    <row r="3378" spans="1:8" x14ac:dyDescent="0.35">
      <c r="A3378" s="45" t="s">
        <v>252</v>
      </c>
      <c r="B3378" s="45" t="s">
        <v>8</v>
      </c>
      <c r="C3378" s="45" t="s">
        <v>19</v>
      </c>
      <c r="D3378" s="45">
        <v>804</v>
      </c>
      <c r="E3378" s="45">
        <v>6.7612024200000001E-3</v>
      </c>
      <c r="F3378" s="45">
        <v>9.8854661000000003E-4</v>
      </c>
      <c r="G3378" s="45">
        <v>1.0188493800000001E-3</v>
      </c>
      <c r="H3378" s="45">
        <v>4.7538059600000003E-3</v>
      </c>
    </row>
    <row r="3379" spans="1:8" x14ac:dyDescent="0.35">
      <c r="A3379" s="45" t="s">
        <v>252</v>
      </c>
      <c r="B3379" s="45" t="s">
        <v>10</v>
      </c>
      <c r="C3379" s="45" t="s">
        <v>19</v>
      </c>
      <c r="D3379" s="45">
        <v>313</v>
      </c>
      <c r="E3379" s="45">
        <v>5.8964173299999997E-3</v>
      </c>
      <c r="F3379" s="45">
        <v>8.7478529000000003E-4</v>
      </c>
      <c r="G3379" s="45">
        <v>9.5384398E-4</v>
      </c>
      <c r="H3379" s="45">
        <v>4.06778761E-3</v>
      </c>
    </row>
    <row r="3380" spans="1:8" x14ac:dyDescent="0.35">
      <c r="A3380" s="45" t="s">
        <v>252</v>
      </c>
      <c r="B3380" s="45" t="s">
        <v>11</v>
      </c>
      <c r="C3380" s="45" t="s">
        <v>19</v>
      </c>
      <c r="D3380" s="45">
        <v>175</v>
      </c>
      <c r="E3380" s="45">
        <v>6.5853833599999996E-3</v>
      </c>
      <c r="F3380" s="45">
        <v>9.4074049000000002E-4</v>
      </c>
      <c r="G3380" s="45">
        <v>8.8968230999999999E-4</v>
      </c>
      <c r="H3380" s="45">
        <v>4.7549600699999996E-3</v>
      </c>
    </row>
    <row r="3381" spans="1:8" x14ac:dyDescent="0.35">
      <c r="A3381" s="45" t="s">
        <v>252</v>
      </c>
      <c r="B3381" s="45" t="s">
        <v>12</v>
      </c>
      <c r="C3381" s="45" t="s">
        <v>19</v>
      </c>
      <c r="D3381" s="45">
        <v>76</v>
      </c>
      <c r="E3381" s="45">
        <v>8.8291908200000008E-3</v>
      </c>
      <c r="F3381" s="45">
        <v>1.2228920599999999E-3</v>
      </c>
      <c r="G3381" s="45">
        <v>1.2152775299999999E-3</v>
      </c>
      <c r="H3381" s="45">
        <v>6.3910206799999997E-3</v>
      </c>
    </row>
    <row r="3382" spans="1:8" x14ac:dyDescent="0.35">
      <c r="A3382" s="45" t="s">
        <v>252</v>
      </c>
      <c r="B3382" s="45" t="s">
        <v>13</v>
      </c>
      <c r="C3382" s="45" t="s">
        <v>19</v>
      </c>
      <c r="D3382" s="45">
        <v>240</v>
      </c>
      <c r="E3382" s="45">
        <v>7.3623647200000003E-3</v>
      </c>
      <c r="F3382" s="45">
        <v>1.0975595600000001E-3</v>
      </c>
      <c r="G3382" s="45">
        <v>1.13560934E-3</v>
      </c>
      <c r="H3382" s="45">
        <v>5.1291953699999998E-3</v>
      </c>
    </row>
    <row r="3383" spans="1:8" x14ac:dyDescent="0.35">
      <c r="A3383" s="45" t="s">
        <v>252</v>
      </c>
      <c r="B3383" s="45" t="s">
        <v>8</v>
      </c>
      <c r="C3383" s="45" t="s">
        <v>20</v>
      </c>
      <c r="D3383" s="45">
        <v>796</v>
      </c>
      <c r="E3383" s="45">
        <v>5.3649029799999999E-3</v>
      </c>
      <c r="F3383" s="45">
        <v>8.9688872999999999E-4</v>
      </c>
      <c r="G3383" s="45">
        <v>6.4523985999999996E-4</v>
      </c>
      <c r="H3383" s="45">
        <v>3.8227739399999999E-3</v>
      </c>
    </row>
    <row r="3384" spans="1:8" x14ac:dyDescent="0.35">
      <c r="A3384" s="45" t="s">
        <v>252</v>
      </c>
      <c r="B3384" s="45" t="s">
        <v>10</v>
      </c>
      <c r="C3384" s="45" t="s">
        <v>20</v>
      </c>
      <c r="D3384" s="45">
        <v>260</v>
      </c>
      <c r="E3384" s="45">
        <v>5.0482992599999998E-3</v>
      </c>
      <c r="F3384" s="45">
        <v>8.0243922000000005E-4</v>
      </c>
      <c r="G3384" s="45">
        <v>5.9027753999999996E-4</v>
      </c>
      <c r="H3384" s="45">
        <v>3.6555820100000001E-3</v>
      </c>
    </row>
    <row r="3385" spans="1:8" x14ac:dyDescent="0.35">
      <c r="A3385" s="45" t="s">
        <v>252</v>
      </c>
      <c r="B3385" s="45" t="s">
        <v>11</v>
      </c>
      <c r="C3385" s="45" t="s">
        <v>20</v>
      </c>
      <c r="D3385" s="45">
        <v>215</v>
      </c>
      <c r="E3385" s="45">
        <v>5.4131134399999998E-3</v>
      </c>
      <c r="F3385" s="45">
        <v>9.8099675000000008E-4</v>
      </c>
      <c r="G3385" s="45">
        <v>4.7475214999999999E-4</v>
      </c>
      <c r="H3385" s="45">
        <v>3.9573641200000001E-3</v>
      </c>
    </row>
    <row r="3386" spans="1:8" x14ac:dyDescent="0.35">
      <c r="A3386" s="45" t="s">
        <v>252</v>
      </c>
      <c r="B3386" s="45" t="s">
        <v>12</v>
      </c>
      <c r="C3386" s="45" t="s">
        <v>20</v>
      </c>
      <c r="D3386" s="45">
        <v>57</v>
      </c>
      <c r="E3386" s="45">
        <v>6.99541077E-3</v>
      </c>
      <c r="F3386" s="45">
        <v>1.3230992E-3</v>
      </c>
      <c r="G3386" s="45">
        <v>1.0067411500000001E-3</v>
      </c>
      <c r="H3386" s="45">
        <v>4.6655699600000001E-3</v>
      </c>
    </row>
    <row r="3387" spans="1:8" x14ac:dyDescent="0.35">
      <c r="A3387" s="45" t="s">
        <v>252</v>
      </c>
      <c r="B3387" s="45" t="s">
        <v>13</v>
      </c>
      <c r="C3387" s="45" t="s">
        <v>20</v>
      </c>
      <c r="D3387" s="45">
        <v>264</v>
      </c>
      <c r="E3387" s="45">
        <v>5.2854059099999998E-3</v>
      </c>
      <c r="F3387" s="45">
        <v>8.2938738999999997E-4</v>
      </c>
      <c r="G3387" s="45">
        <v>7.6016216E-4</v>
      </c>
      <c r="H3387" s="45">
        <v>3.69585589E-3</v>
      </c>
    </row>
    <row r="3388" spans="1:8" x14ac:dyDescent="0.35">
      <c r="A3388" s="45" t="s">
        <v>252</v>
      </c>
      <c r="B3388" s="45" t="s">
        <v>8</v>
      </c>
      <c r="C3388" s="45" t="s">
        <v>21</v>
      </c>
      <c r="D3388" s="45">
        <v>657</v>
      </c>
      <c r="E3388" s="45">
        <v>9.2169616900000008E-3</v>
      </c>
      <c r="F3388" s="45">
        <v>1.22517804E-3</v>
      </c>
      <c r="G3388" s="45">
        <v>1.8806723E-3</v>
      </c>
      <c r="H3388" s="45">
        <v>6.1111108700000003E-3</v>
      </c>
    </row>
    <row r="3389" spans="1:8" x14ac:dyDescent="0.35">
      <c r="A3389" s="45" t="s">
        <v>252</v>
      </c>
      <c r="B3389" s="45" t="s">
        <v>10</v>
      </c>
      <c r="C3389" s="45" t="s">
        <v>21</v>
      </c>
      <c r="D3389" s="45">
        <v>218</v>
      </c>
      <c r="E3389" s="45">
        <v>8.3194229399999996E-3</v>
      </c>
      <c r="F3389" s="45">
        <v>1.0683186599999999E-3</v>
      </c>
      <c r="G3389" s="45">
        <v>1.8642751600000001E-3</v>
      </c>
      <c r="H3389" s="45">
        <v>5.3868286699999997E-3</v>
      </c>
    </row>
    <row r="3390" spans="1:8" x14ac:dyDescent="0.35">
      <c r="A3390" s="45" t="s">
        <v>252</v>
      </c>
      <c r="B3390" s="45" t="s">
        <v>11</v>
      </c>
      <c r="C3390" s="45" t="s">
        <v>21</v>
      </c>
      <c r="D3390" s="45">
        <v>137</v>
      </c>
      <c r="E3390" s="45">
        <v>8.6495503399999993E-3</v>
      </c>
      <c r="F3390" s="45">
        <v>1.15292959E-3</v>
      </c>
      <c r="G3390" s="45">
        <v>1.6607526599999999E-3</v>
      </c>
      <c r="H3390" s="45">
        <v>5.8358675700000001E-3</v>
      </c>
    </row>
    <row r="3391" spans="1:8" x14ac:dyDescent="0.35">
      <c r="A3391" s="45" t="s">
        <v>252</v>
      </c>
      <c r="B3391" s="45" t="s">
        <v>12</v>
      </c>
      <c r="C3391" s="45" t="s">
        <v>21</v>
      </c>
      <c r="D3391" s="45">
        <v>111</v>
      </c>
      <c r="E3391" s="45">
        <v>1.082196759E-2</v>
      </c>
      <c r="F3391" s="45">
        <v>1.7737526699999999E-3</v>
      </c>
      <c r="G3391" s="45">
        <v>1.8094133500000001E-3</v>
      </c>
      <c r="H3391" s="45">
        <v>7.2388010700000002E-3</v>
      </c>
    </row>
    <row r="3392" spans="1:8" x14ac:dyDescent="0.35">
      <c r="A3392" s="45" t="s">
        <v>252</v>
      </c>
      <c r="B3392" s="45" t="s">
        <v>13</v>
      </c>
      <c r="C3392" s="45" t="s">
        <v>21</v>
      </c>
      <c r="D3392" s="45">
        <v>191</v>
      </c>
      <c r="E3392" s="45">
        <v>9.7156168999999997E-3</v>
      </c>
      <c r="F3392" s="45">
        <v>1.1372282800000001E-3</v>
      </c>
      <c r="G3392" s="45">
        <v>2.0985430199999999E-3</v>
      </c>
      <c r="H3392" s="45">
        <v>6.4798451100000001E-3</v>
      </c>
    </row>
    <row r="3393" spans="1:8" x14ac:dyDescent="0.35">
      <c r="A3393" s="45" t="s">
        <v>252</v>
      </c>
      <c r="B3393" s="45" t="s">
        <v>8</v>
      </c>
      <c r="C3393" s="45" t="s">
        <v>22</v>
      </c>
      <c r="D3393" s="45">
        <v>651</v>
      </c>
      <c r="E3393" s="45">
        <v>7.7151957699999997E-3</v>
      </c>
      <c r="F3393" s="45">
        <v>8.8147840000000002E-4</v>
      </c>
      <c r="G3393" s="45">
        <v>1.5403650200000001E-3</v>
      </c>
      <c r="H3393" s="45">
        <v>5.29335186E-3</v>
      </c>
    </row>
    <row r="3394" spans="1:8" x14ac:dyDescent="0.35">
      <c r="A3394" s="45" t="s">
        <v>252</v>
      </c>
      <c r="B3394" s="45" t="s">
        <v>10</v>
      </c>
      <c r="C3394" s="45" t="s">
        <v>22</v>
      </c>
      <c r="D3394" s="45">
        <v>219</v>
      </c>
      <c r="E3394" s="45">
        <v>6.6950467100000003E-3</v>
      </c>
      <c r="F3394" s="45">
        <v>7.8677254000000005E-4</v>
      </c>
      <c r="G3394" s="45">
        <v>1.4174274600000001E-3</v>
      </c>
      <c r="H3394" s="45">
        <v>4.4908462099999998E-3</v>
      </c>
    </row>
    <row r="3395" spans="1:8" x14ac:dyDescent="0.35">
      <c r="A3395" s="45" t="s">
        <v>252</v>
      </c>
      <c r="B3395" s="45" t="s">
        <v>11</v>
      </c>
      <c r="C3395" s="45" t="s">
        <v>22</v>
      </c>
      <c r="D3395" s="45">
        <v>136</v>
      </c>
      <c r="E3395" s="45">
        <v>7.1172042899999999E-3</v>
      </c>
      <c r="F3395" s="45">
        <v>8.6967230000000004E-4</v>
      </c>
      <c r="G3395" s="45">
        <v>1.3828463099999999E-3</v>
      </c>
      <c r="H3395" s="45">
        <v>4.8646851999999997E-3</v>
      </c>
    </row>
    <row r="3396" spans="1:8" x14ac:dyDescent="0.35">
      <c r="A3396" s="45" t="s">
        <v>252</v>
      </c>
      <c r="B3396" s="45" t="s">
        <v>12</v>
      </c>
      <c r="C3396" s="45" t="s">
        <v>22</v>
      </c>
      <c r="D3396" s="45">
        <v>111</v>
      </c>
      <c r="E3396" s="45">
        <v>9.1669792599999994E-3</v>
      </c>
      <c r="F3396" s="45">
        <v>9.7816543000000004E-4</v>
      </c>
      <c r="G3396" s="45">
        <v>1.6876249000000001E-3</v>
      </c>
      <c r="H3396" s="45">
        <v>6.5011884699999996E-3</v>
      </c>
    </row>
    <row r="3397" spans="1:8" x14ac:dyDescent="0.35">
      <c r="A3397" s="45" t="s">
        <v>252</v>
      </c>
      <c r="B3397" s="45" t="s">
        <v>13</v>
      </c>
      <c r="C3397" s="45" t="s">
        <v>22</v>
      </c>
      <c r="D3397" s="45">
        <v>185</v>
      </c>
      <c r="E3397" s="45">
        <v>8.4913661199999997E-3</v>
      </c>
      <c r="F3397" s="45">
        <v>9.4425651E-4</v>
      </c>
      <c r="G3397" s="45">
        <v>1.71333811E-3</v>
      </c>
      <c r="H3397" s="45">
        <v>5.8337709999999997E-3</v>
      </c>
    </row>
    <row r="3398" spans="1:8" x14ac:dyDescent="0.35">
      <c r="A3398" s="45" t="s">
        <v>252</v>
      </c>
      <c r="B3398" s="45" t="s">
        <v>8</v>
      </c>
      <c r="C3398" s="45" t="s">
        <v>23</v>
      </c>
      <c r="D3398" s="45">
        <v>988</v>
      </c>
      <c r="E3398" s="45">
        <v>7.2144786000000001E-3</v>
      </c>
      <c r="F3398" s="45">
        <v>8.4525861000000005E-4</v>
      </c>
      <c r="G3398" s="45">
        <v>1.43943737E-3</v>
      </c>
      <c r="H3398" s="45">
        <v>4.92978214E-3</v>
      </c>
    </row>
    <row r="3399" spans="1:8" x14ac:dyDescent="0.35">
      <c r="A3399" s="45" t="s">
        <v>252</v>
      </c>
      <c r="B3399" s="45" t="s">
        <v>10</v>
      </c>
      <c r="C3399" s="45" t="s">
        <v>23</v>
      </c>
      <c r="D3399" s="45">
        <v>389</v>
      </c>
      <c r="E3399" s="45">
        <v>6.31495144E-3</v>
      </c>
      <c r="F3399" s="45">
        <v>7.3654527000000002E-4</v>
      </c>
      <c r="G3399" s="45">
        <v>1.2122129499999999E-3</v>
      </c>
      <c r="H3399" s="45">
        <v>4.3661927300000002E-3</v>
      </c>
    </row>
    <row r="3400" spans="1:8" x14ac:dyDescent="0.35">
      <c r="A3400" s="45" t="s">
        <v>252</v>
      </c>
      <c r="B3400" s="45" t="s">
        <v>11</v>
      </c>
      <c r="C3400" s="45" t="s">
        <v>23</v>
      </c>
      <c r="D3400" s="45">
        <v>202</v>
      </c>
      <c r="E3400" s="45">
        <v>6.90806036E-3</v>
      </c>
      <c r="F3400" s="45">
        <v>8.0353844999999995E-4</v>
      </c>
      <c r="G3400" s="45">
        <v>1.5569419200000001E-3</v>
      </c>
      <c r="H3400" s="45">
        <v>4.5475795100000001E-3</v>
      </c>
    </row>
    <row r="3401" spans="1:8" x14ac:dyDescent="0.35">
      <c r="A3401" s="45" t="s">
        <v>252</v>
      </c>
      <c r="B3401" s="45" t="s">
        <v>12</v>
      </c>
      <c r="C3401" s="45" t="s">
        <v>23</v>
      </c>
      <c r="D3401" s="45">
        <v>131</v>
      </c>
      <c r="E3401" s="45">
        <v>9.2847043099999992E-3</v>
      </c>
      <c r="F3401" s="45">
        <v>1.02797191E-3</v>
      </c>
      <c r="G3401" s="45">
        <v>1.7306330399999999E-3</v>
      </c>
      <c r="H3401" s="45">
        <v>6.5260988800000001E-3</v>
      </c>
    </row>
    <row r="3402" spans="1:8" x14ac:dyDescent="0.35">
      <c r="A3402" s="45" t="s">
        <v>252</v>
      </c>
      <c r="B3402" s="45" t="s">
        <v>13</v>
      </c>
      <c r="C3402" s="45" t="s">
        <v>23</v>
      </c>
      <c r="D3402" s="45">
        <v>266</v>
      </c>
      <c r="E3402" s="45">
        <v>7.7430988199999997E-3</v>
      </c>
      <c r="F3402" s="45">
        <v>9.4594099999999995E-4</v>
      </c>
      <c r="G3402" s="45">
        <v>1.5390905399999999E-3</v>
      </c>
      <c r="H3402" s="45">
        <v>5.2580668099999998E-3</v>
      </c>
    </row>
    <row r="3403" spans="1:8" x14ac:dyDescent="0.35">
      <c r="A3403" s="45" t="s">
        <v>252</v>
      </c>
      <c r="B3403" s="45" t="s">
        <v>8</v>
      </c>
      <c r="C3403" s="45" t="s">
        <v>24</v>
      </c>
      <c r="D3403" s="45">
        <v>1940</v>
      </c>
      <c r="E3403" s="45">
        <v>7.6351061900000001E-3</v>
      </c>
      <c r="F3403" s="45">
        <v>6.9676498999999995E-4</v>
      </c>
      <c r="G3403" s="45">
        <v>1.86380154E-3</v>
      </c>
      <c r="H3403" s="45">
        <v>5.0745391799999996E-3</v>
      </c>
    </row>
    <row r="3404" spans="1:8" x14ac:dyDescent="0.35">
      <c r="A3404" s="45" t="s">
        <v>252</v>
      </c>
      <c r="B3404" s="45" t="s">
        <v>10</v>
      </c>
      <c r="C3404" s="45" t="s">
        <v>24</v>
      </c>
      <c r="D3404" s="45">
        <v>791</v>
      </c>
      <c r="E3404" s="45">
        <v>6.7534793100000002E-3</v>
      </c>
      <c r="F3404" s="45">
        <v>6.3771514000000005E-4</v>
      </c>
      <c r="G3404" s="45">
        <v>1.7078707199999999E-3</v>
      </c>
      <c r="H3404" s="45">
        <v>4.4078929499999997E-3</v>
      </c>
    </row>
    <row r="3405" spans="1:8" x14ac:dyDescent="0.35">
      <c r="A3405" s="45" t="s">
        <v>252</v>
      </c>
      <c r="B3405" s="45" t="s">
        <v>11</v>
      </c>
      <c r="C3405" s="45" t="s">
        <v>24</v>
      </c>
      <c r="D3405" s="45">
        <v>412</v>
      </c>
      <c r="E3405" s="45">
        <v>7.1220163399999996E-3</v>
      </c>
      <c r="F3405" s="45">
        <v>6.5272696999999998E-4</v>
      </c>
      <c r="G3405" s="45">
        <v>1.8026336899999999E-3</v>
      </c>
      <c r="H3405" s="45">
        <v>4.6666551799999997E-3</v>
      </c>
    </row>
    <row r="3406" spans="1:8" x14ac:dyDescent="0.35">
      <c r="A3406" s="45" t="s">
        <v>252</v>
      </c>
      <c r="B3406" s="45" t="s">
        <v>12</v>
      </c>
      <c r="C3406" s="45" t="s">
        <v>24</v>
      </c>
      <c r="D3406" s="45">
        <v>164</v>
      </c>
      <c r="E3406" s="45">
        <v>9.9317550699999993E-3</v>
      </c>
      <c r="F3406" s="45">
        <v>8.6375031999999996E-4</v>
      </c>
      <c r="G3406" s="45">
        <v>2.1736673199999998E-3</v>
      </c>
      <c r="H3406" s="45">
        <v>6.8943369399999998E-3</v>
      </c>
    </row>
    <row r="3407" spans="1:8" x14ac:dyDescent="0.35">
      <c r="A3407" s="45" t="s">
        <v>252</v>
      </c>
      <c r="B3407" s="45" t="s">
        <v>13</v>
      </c>
      <c r="C3407" s="45" t="s">
        <v>24</v>
      </c>
      <c r="D3407" s="45">
        <v>573</v>
      </c>
      <c r="E3407" s="45">
        <v>8.5637440199999998E-3</v>
      </c>
      <c r="F3407" s="45">
        <v>7.6215153000000002E-4</v>
      </c>
      <c r="G3407" s="45">
        <v>2.0343503099999999E-3</v>
      </c>
      <c r="H3407" s="45">
        <v>5.7672417E-3</v>
      </c>
    </row>
    <row r="3408" spans="1:8" x14ac:dyDescent="0.35">
      <c r="A3408" s="45" t="s">
        <v>252</v>
      </c>
      <c r="B3408" s="45" t="s">
        <v>8</v>
      </c>
      <c r="C3408" s="45" t="s">
        <v>25</v>
      </c>
      <c r="D3408" s="45">
        <v>1850</v>
      </c>
      <c r="E3408" s="45">
        <v>7.9191689299999996E-3</v>
      </c>
      <c r="F3408" s="45">
        <v>9.4486338E-4</v>
      </c>
      <c r="G3408" s="45">
        <v>1.7320693199999999E-3</v>
      </c>
      <c r="H3408" s="45">
        <v>5.2422357400000001E-3</v>
      </c>
    </row>
    <row r="3409" spans="1:8" x14ac:dyDescent="0.35">
      <c r="A3409" s="45" t="s">
        <v>252</v>
      </c>
      <c r="B3409" s="45" t="s">
        <v>10</v>
      </c>
      <c r="C3409" s="45" t="s">
        <v>25</v>
      </c>
      <c r="D3409" s="45">
        <v>698</v>
      </c>
      <c r="E3409" s="45">
        <v>6.7342537199999997E-3</v>
      </c>
      <c r="F3409" s="45">
        <v>7.8415156999999997E-4</v>
      </c>
      <c r="G3409" s="45">
        <v>1.53454288E-3</v>
      </c>
      <c r="H3409" s="45">
        <v>4.4155587600000004E-3</v>
      </c>
    </row>
    <row r="3410" spans="1:8" x14ac:dyDescent="0.35">
      <c r="A3410" s="45" t="s">
        <v>252</v>
      </c>
      <c r="B3410" s="45" t="s">
        <v>11</v>
      </c>
      <c r="C3410" s="45" t="s">
        <v>25</v>
      </c>
      <c r="D3410" s="45">
        <v>434</v>
      </c>
      <c r="E3410" s="45">
        <v>8.1137990399999995E-3</v>
      </c>
      <c r="F3410" s="45">
        <v>9.2672575000000003E-4</v>
      </c>
      <c r="G3410" s="45">
        <v>1.86902605E-3</v>
      </c>
      <c r="H3410" s="45">
        <v>5.3180467700000003E-3</v>
      </c>
    </row>
    <row r="3411" spans="1:8" x14ac:dyDescent="0.35">
      <c r="A3411" s="45" t="s">
        <v>252</v>
      </c>
      <c r="B3411" s="45" t="s">
        <v>12</v>
      </c>
      <c r="C3411" s="45" t="s">
        <v>25</v>
      </c>
      <c r="D3411" s="45">
        <v>356</v>
      </c>
      <c r="E3411" s="45">
        <v>9.3365387299999998E-3</v>
      </c>
      <c r="F3411" s="45">
        <v>1.1724274499999999E-3</v>
      </c>
      <c r="G3411" s="45">
        <v>1.8185273699999999E-3</v>
      </c>
      <c r="H3411" s="45">
        <v>6.3455834100000002E-3</v>
      </c>
    </row>
    <row r="3412" spans="1:8" x14ac:dyDescent="0.35">
      <c r="A3412" s="45" t="s">
        <v>252</v>
      </c>
      <c r="B3412" s="45" t="s">
        <v>13</v>
      </c>
      <c r="C3412" s="45" t="s">
        <v>25</v>
      </c>
      <c r="D3412" s="45">
        <v>362</v>
      </c>
      <c r="E3412" s="45">
        <v>8.5766764099999993E-3</v>
      </c>
      <c r="F3412" s="45">
        <v>1.0526969699999999E-3</v>
      </c>
      <c r="G3412" s="45">
        <v>1.8637134299999999E-3</v>
      </c>
      <c r="H3412" s="45">
        <v>5.66026551E-3</v>
      </c>
    </row>
    <row r="3413" spans="1:8" x14ac:dyDescent="0.35">
      <c r="A3413" s="45" t="s">
        <v>252</v>
      </c>
      <c r="B3413" s="45" t="s">
        <v>8</v>
      </c>
      <c r="C3413" s="45" t="s">
        <v>26</v>
      </c>
      <c r="D3413" s="45">
        <v>985</v>
      </c>
      <c r="E3413" s="45">
        <v>6.3159896100000003E-3</v>
      </c>
      <c r="F3413" s="45">
        <v>6.3626831999999997E-4</v>
      </c>
      <c r="G3413" s="45">
        <v>1.3566457600000001E-3</v>
      </c>
      <c r="H3413" s="45">
        <v>4.3230750599999998E-3</v>
      </c>
    </row>
    <row r="3414" spans="1:8" x14ac:dyDescent="0.35">
      <c r="A3414" s="45" t="s">
        <v>252</v>
      </c>
      <c r="B3414" s="45" t="s">
        <v>10</v>
      </c>
      <c r="C3414" s="45" t="s">
        <v>26</v>
      </c>
      <c r="D3414" s="45">
        <v>260</v>
      </c>
      <c r="E3414" s="45">
        <v>5.7047718200000002E-3</v>
      </c>
      <c r="F3414" s="45">
        <v>5.3650260999999996E-4</v>
      </c>
      <c r="G3414" s="45">
        <v>1.0614314E-3</v>
      </c>
      <c r="H3414" s="45">
        <v>4.1068373799999997E-3</v>
      </c>
    </row>
    <row r="3415" spans="1:8" x14ac:dyDescent="0.35">
      <c r="A3415" s="45" t="s">
        <v>252</v>
      </c>
      <c r="B3415" s="45" t="s">
        <v>11</v>
      </c>
      <c r="C3415" s="45" t="s">
        <v>26</v>
      </c>
      <c r="D3415" s="45">
        <v>248</v>
      </c>
      <c r="E3415" s="45">
        <v>6.5002891099999998E-3</v>
      </c>
      <c r="F3415" s="45">
        <v>8.2110562000000005E-4</v>
      </c>
      <c r="G3415" s="45">
        <v>1.38352164E-3</v>
      </c>
      <c r="H3415" s="45">
        <v>4.2956613399999996E-3</v>
      </c>
    </row>
    <row r="3416" spans="1:8" x14ac:dyDescent="0.35">
      <c r="A3416" s="45" t="s">
        <v>252</v>
      </c>
      <c r="B3416" s="45" t="s">
        <v>12</v>
      </c>
      <c r="C3416" s="45" t="s">
        <v>26</v>
      </c>
      <c r="D3416" s="45">
        <v>75</v>
      </c>
      <c r="E3416" s="45">
        <v>7.16836399E-3</v>
      </c>
      <c r="F3416" s="45">
        <v>6.5370345999999995E-4</v>
      </c>
      <c r="G3416" s="45">
        <v>1.4753084300000001E-3</v>
      </c>
      <c r="H3416" s="45">
        <v>5.0393516300000002E-3</v>
      </c>
    </row>
    <row r="3417" spans="1:8" x14ac:dyDescent="0.35">
      <c r="A3417" s="45" t="s">
        <v>252</v>
      </c>
      <c r="B3417" s="45" t="s">
        <v>13</v>
      </c>
      <c r="C3417" s="45" t="s">
        <v>26</v>
      </c>
      <c r="D3417" s="45">
        <v>402</v>
      </c>
      <c r="E3417" s="45">
        <v>6.4385823199999996E-3</v>
      </c>
      <c r="F3417" s="45">
        <v>5.8351159999999998E-4</v>
      </c>
      <c r="G3417" s="45">
        <v>1.50886171E-3</v>
      </c>
      <c r="H3417" s="45">
        <v>4.3462085500000002E-3</v>
      </c>
    </row>
    <row r="3418" spans="1:8" x14ac:dyDescent="0.35">
      <c r="A3418" s="45" t="s">
        <v>252</v>
      </c>
      <c r="B3418" s="45" t="s">
        <v>8</v>
      </c>
      <c r="C3418" s="45" t="s">
        <v>27</v>
      </c>
      <c r="D3418" s="45">
        <v>916</v>
      </c>
      <c r="E3418" s="45">
        <v>6.2541441899999998E-3</v>
      </c>
      <c r="F3418" s="45">
        <v>1.01376733E-3</v>
      </c>
      <c r="G3418" s="45">
        <v>1.1569017599999999E-3</v>
      </c>
      <c r="H3418" s="45">
        <v>4.0834746100000003E-3</v>
      </c>
    </row>
    <row r="3419" spans="1:8" x14ac:dyDescent="0.35">
      <c r="A3419" s="45" t="s">
        <v>252</v>
      </c>
      <c r="B3419" s="45" t="s">
        <v>10</v>
      </c>
      <c r="C3419" s="45" t="s">
        <v>27</v>
      </c>
      <c r="D3419" s="45">
        <v>436</v>
      </c>
      <c r="E3419" s="45">
        <v>5.8217590200000001E-3</v>
      </c>
      <c r="F3419" s="45">
        <v>9.0004327999999997E-4</v>
      </c>
      <c r="G3419" s="45">
        <v>1.0915464400000001E-3</v>
      </c>
      <c r="H3419" s="45">
        <v>3.8301688E-3</v>
      </c>
    </row>
    <row r="3420" spans="1:8" x14ac:dyDescent="0.35">
      <c r="A3420" s="45" t="s">
        <v>252</v>
      </c>
      <c r="B3420" s="45" t="s">
        <v>11</v>
      </c>
      <c r="C3420" s="45" t="s">
        <v>27</v>
      </c>
      <c r="D3420" s="45">
        <v>174</v>
      </c>
      <c r="E3420" s="45">
        <v>5.77486406E-3</v>
      </c>
      <c r="F3420" s="45">
        <v>1.0489833699999999E-3</v>
      </c>
      <c r="G3420" s="45">
        <v>1.0123986500000001E-3</v>
      </c>
      <c r="H3420" s="45">
        <v>3.7134815700000001E-3</v>
      </c>
    </row>
    <row r="3421" spans="1:8" x14ac:dyDescent="0.35">
      <c r="A3421" s="45" t="s">
        <v>252</v>
      </c>
      <c r="B3421" s="45" t="s">
        <v>12</v>
      </c>
      <c r="C3421" s="45" t="s">
        <v>27</v>
      </c>
      <c r="D3421" s="45">
        <v>123</v>
      </c>
      <c r="E3421" s="45">
        <v>7.7833293399999998E-3</v>
      </c>
      <c r="F3421" s="45">
        <v>1.3327120300000001E-3</v>
      </c>
      <c r="G3421" s="45">
        <v>1.3543546499999999E-3</v>
      </c>
      <c r="H3421" s="45">
        <v>5.0962621899999999E-3</v>
      </c>
    </row>
    <row r="3422" spans="1:8" x14ac:dyDescent="0.35">
      <c r="A3422" s="45" t="s">
        <v>252</v>
      </c>
      <c r="B3422" s="45" t="s">
        <v>13</v>
      </c>
      <c r="C3422" s="45" t="s">
        <v>27</v>
      </c>
      <c r="D3422" s="45">
        <v>183</v>
      </c>
      <c r="E3422" s="45">
        <v>6.7122037600000004E-3</v>
      </c>
      <c r="F3422" s="45">
        <v>1.0368596699999999E-3</v>
      </c>
      <c r="G3422" s="45">
        <v>1.3172938500000001E-3</v>
      </c>
      <c r="H3422" s="45">
        <v>4.3580497599999997E-3</v>
      </c>
    </row>
    <row r="3423" spans="1:8" x14ac:dyDescent="0.35">
      <c r="A3423" s="45" t="s">
        <v>252</v>
      </c>
      <c r="B3423" s="45" t="s">
        <v>8</v>
      </c>
      <c r="C3423" s="45" t="s">
        <v>28</v>
      </c>
      <c r="D3423" s="45">
        <v>2008</v>
      </c>
      <c r="E3423" s="45">
        <v>7.5394599699999997E-3</v>
      </c>
      <c r="F3423" s="45">
        <v>1.0381676900000001E-3</v>
      </c>
      <c r="G3423" s="45">
        <v>1.47948691E-3</v>
      </c>
      <c r="H3423" s="45">
        <v>5.0218049000000002E-3</v>
      </c>
    </row>
    <row r="3424" spans="1:8" x14ac:dyDescent="0.35">
      <c r="A3424" s="45" t="s">
        <v>252</v>
      </c>
      <c r="B3424" s="45" t="s">
        <v>10</v>
      </c>
      <c r="C3424" s="45" t="s">
        <v>28</v>
      </c>
      <c r="D3424" s="45">
        <v>798</v>
      </c>
      <c r="E3424" s="45">
        <v>6.4514727600000002E-3</v>
      </c>
      <c r="F3424" s="45">
        <v>8.7569883999999995E-4</v>
      </c>
      <c r="G3424" s="45">
        <v>1.2920319199999999E-3</v>
      </c>
      <c r="H3424" s="45">
        <v>4.2837415200000003E-3</v>
      </c>
    </row>
    <row r="3425" spans="1:8" x14ac:dyDescent="0.35">
      <c r="A3425" s="45" t="s">
        <v>252</v>
      </c>
      <c r="B3425" s="45" t="s">
        <v>11</v>
      </c>
      <c r="C3425" s="45" t="s">
        <v>28</v>
      </c>
      <c r="D3425" s="45">
        <v>382</v>
      </c>
      <c r="E3425" s="45">
        <v>7.3035131800000003E-3</v>
      </c>
      <c r="F3425" s="45">
        <v>9.3362154000000005E-4</v>
      </c>
      <c r="G3425" s="45">
        <v>1.4864805299999999E-3</v>
      </c>
      <c r="H3425" s="45">
        <v>4.8834106600000003E-3</v>
      </c>
    </row>
    <row r="3426" spans="1:8" x14ac:dyDescent="0.35">
      <c r="A3426" s="45" t="s">
        <v>252</v>
      </c>
      <c r="B3426" s="45" t="s">
        <v>12</v>
      </c>
      <c r="C3426" s="45" t="s">
        <v>28</v>
      </c>
      <c r="D3426" s="45">
        <v>354</v>
      </c>
      <c r="E3426" s="45">
        <v>8.7539885699999993E-3</v>
      </c>
      <c r="F3426" s="45">
        <v>1.2726574899999999E-3</v>
      </c>
      <c r="G3426" s="45">
        <v>1.6677126799999999E-3</v>
      </c>
      <c r="H3426" s="45">
        <v>5.8136179299999998E-3</v>
      </c>
    </row>
    <row r="3427" spans="1:8" x14ac:dyDescent="0.35">
      <c r="A3427" s="45" t="s">
        <v>252</v>
      </c>
      <c r="B3427" s="45" t="s">
        <v>13</v>
      </c>
      <c r="C3427" s="45" t="s">
        <v>28</v>
      </c>
      <c r="D3427" s="45">
        <v>474</v>
      </c>
      <c r="E3427" s="45">
        <v>8.6542328500000005E-3</v>
      </c>
      <c r="F3427" s="45">
        <v>1.22082039E-3</v>
      </c>
      <c r="G3427" s="45">
        <v>1.6488657900000001E-3</v>
      </c>
      <c r="H3427" s="45">
        <v>5.78454617E-3</v>
      </c>
    </row>
    <row r="3428" spans="1:8" x14ac:dyDescent="0.35">
      <c r="A3428" s="45" t="s">
        <v>252</v>
      </c>
      <c r="B3428" s="45" t="s">
        <v>8</v>
      </c>
      <c r="C3428" s="45" t="s">
        <v>29</v>
      </c>
      <c r="D3428" s="45">
        <v>738</v>
      </c>
      <c r="E3428" s="45">
        <v>7.9166037000000002E-3</v>
      </c>
      <c r="F3428" s="45">
        <v>9.8760703000000004E-4</v>
      </c>
      <c r="G3428" s="45">
        <v>1.6174687599999999E-3</v>
      </c>
      <c r="H3428" s="45">
        <v>5.31152741E-3</v>
      </c>
    </row>
    <row r="3429" spans="1:8" x14ac:dyDescent="0.35">
      <c r="A3429" s="45" t="s">
        <v>252</v>
      </c>
      <c r="B3429" s="45" t="s">
        <v>10</v>
      </c>
      <c r="C3429" s="45" t="s">
        <v>29</v>
      </c>
      <c r="D3429" s="45">
        <v>313</v>
      </c>
      <c r="E3429" s="45">
        <v>7.0909875099999997E-3</v>
      </c>
      <c r="F3429" s="45">
        <v>9.2148836000000001E-4</v>
      </c>
      <c r="G3429" s="45">
        <v>1.50470334E-3</v>
      </c>
      <c r="H3429" s="45">
        <v>4.6647953499999997E-3</v>
      </c>
    </row>
    <row r="3430" spans="1:8" x14ac:dyDescent="0.35">
      <c r="A3430" s="45" t="s">
        <v>252</v>
      </c>
      <c r="B3430" s="45" t="s">
        <v>11</v>
      </c>
      <c r="C3430" s="45" t="s">
        <v>29</v>
      </c>
      <c r="D3430" s="45">
        <v>137</v>
      </c>
      <c r="E3430" s="45">
        <v>7.2996922699999998E-3</v>
      </c>
      <c r="F3430" s="45">
        <v>9.9976319999999994E-4</v>
      </c>
      <c r="G3430" s="45">
        <v>1.4369590400000001E-3</v>
      </c>
      <c r="H3430" s="45">
        <v>4.8629694899999997E-3</v>
      </c>
    </row>
    <row r="3431" spans="1:8" x14ac:dyDescent="0.35">
      <c r="A3431" s="45" t="s">
        <v>252</v>
      </c>
      <c r="B3431" s="45" t="s">
        <v>12</v>
      </c>
      <c r="C3431" s="45" t="s">
        <v>29</v>
      </c>
      <c r="D3431" s="45">
        <v>95</v>
      </c>
      <c r="E3431" s="45">
        <v>1.071515571E-2</v>
      </c>
      <c r="F3431" s="45">
        <v>1.2038252799999999E-3</v>
      </c>
      <c r="G3431" s="45">
        <v>2.14692957E-3</v>
      </c>
      <c r="H3431" s="45">
        <v>7.3644003399999996E-3</v>
      </c>
    </row>
    <row r="3432" spans="1:8" x14ac:dyDescent="0.35">
      <c r="A3432" s="45" t="s">
        <v>252</v>
      </c>
      <c r="B3432" s="45" t="s">
        <v>13</v>
      </c>
      <c r="C3432" s="45" t="s">
        <v>29</v>
      </c>
      <c r="D3432" s="45">
        <v>193</v>
      </c>
      <c r="E3432" s="45">
        <v>8.3159419999999998E-3</v>
      </c>
      <c r="F3432" s="45">
        <v>9.7977809999999998E-4</v>
      </c>
      <c r="G3432" s="45">
        <v>1.6678658099999999E-3</v>
      </c>
      <c r="H3432" s="45">
        <v>5.6682975900000003E-3</v>
      </c>
    </row>
    <row r="3433" spans="1:8" x14ac:dyDescent="0.35">
      <c r="A3433" s="45" t="s">
        <v>252</v>
      </c>
      <c r="B3433" s="45" t="s">
        <v>8</v>
      </c>
      <c r="C3433" s="45" t="s">
        <v>30</v>
      </c>
      <c r="D3433" s="45">
        <v>8620</v>
      </c>
      <c r="E3433" s="45">
        <v>4.9621691899999999E-3</v>
      </c>
      <c r="F3433" s="45">
        <v>1.05280949E-3</v>
      </c>
      <c r="G3433" s="45">
        <v>7.1984540000000002E-4</v>
      </c>
      <c r="H3433" s="45">
        <v>3.18951381E-3</v>
      </c>
    </row>
    <row r="3434" spans="1:8" x14ac:dyDescent="0.35">
      <c r="A3434" s="45" t="s">
        <v>252</v>
      </c>
      <c r="B3434" s="45" t="s">
        <v>10</v>
      </c>
      <c r="C3434" s="45" t="s">
        <v>30</v>
      </c>
      <c r="D3434" s="45">
        <v>4857</v>
      </c>
      <c r="E3434" s="45">
        <v>4.7341177599999999E-3</v>
      </c>
      <c r="F3434" s="45">
        <v>9.8067436000000003E-4</v>
      </c>
      <c r="G3434" s="45">
        <v>6.8707369000000002E-4</v>
      </c>
      <c r="H3434" s="45">
        <v>3.0663692200000002E-3</v>
      </c>
    </row>
    <row r="3435" spans="1:8" x14ac:dyDescent="0.35">
      <c r="A3435" s="45" t="s">
        <v>252</v>
      </c>
      <c r="B3435" s="45" t="s">
        <v>11</v>
      </c>
      <c r="C3435" s="45" t="s">
        <v>30</v>
      </c>
      <c r="D3435" s="45">
        <v>1884</v>
      </c>
      <c r="E3435" s="45">
        <v>4.8058207000000004E-3</v>
      </c>
      <c r="F3435" s="45">
        <v>1.0579708700000001E-3</v>
      </c>
      <c r="G3435" s="45">
        <v>6.9038957999999998E-4</v>
      </c>
      <c r="H3435" s="45">
        <v>3.0574597599999998E-3</v>
      </c>
    </row>
    <row r="3436" spans="1:8" x14ac:dyDescent="0.35">
      <c r="A3436" s="45" t="s">
        <v>252</v>
      </c>
      <c r="B3436" s="45" t="s">
        <v>12</v>
      </c>
      <c r="C3436" s="45" t="s">
        <v>30</v>
      </c>
      <c r="D3436" s="45">
        <v>650</v>
      </c>
      <c r="E3436" s="45">
        <v>6.04531672E-3</v>
      </c>
      <c r="F3436" s="45">
        <v>1.3753558899999999E-3</v>
      </c>
      <c r="G3436" s="45">
        <v>7.9070487000000003E-4</v>
      </c>
      <c r="H3436" s="45">
        <v>3.8792554499999998E-3</v>
      </c>
    </row>
    <row r="3437" spans="1:8" x14ac:dyDescent="0.35">
      <c r="A3437" s="45" t="s">
        <v>252</v>
      </c>
      <c r="B3437" s="45" t="s">
        <v>13</v>
      </c>
      <c r="C3437" s="45" t="s">
        <v>30</v>
      </c>
      <c r="D3437" s="45">
        <v>1229</v>
      </c>
      <c r="E3437" s="45">
        <v>5.5302411500000002E-3</v>
      </c>
      <c r="F3437" s="45">
        <v>1.15938483E-3</v>
      </c>
      <c r="G3437" s="45">
        <v>8.5703687999999999E-4</v>
      </c>
      <c r="H3437" s="45">
        <v>3.5138189499999998E-3</v>
      </c>
    </row>
    <row r="3438" spans="1:8" x14ac:dyDescent="0.35">
      <c r="A3438" s="45" t="s">
        <v>252</v>
      </c>
      <c r="B3438" s="45" t="s">
        <v>8</v>
      </c>
      <c r="C3438" s="45" t="s">
        <v>31</v>
      </c>
      <c r="D3438" s="45">
        <v>3506</v>
      </c>
      <c r="E3438" s="45">
        <v>5.2674414200000004E-3</v>
      </c>
      <c r="F3438" s="45">
        <v>1.0067395200000001E-3</v>
      </c>
      <c r="G3438" s="45">
        <v>5.5305299E-4</v>
      </c>
      <c r="H3438" s="45">
        <v>3.7076484200000001E-3</v>
      </c>
    </row>
    <row r="3439" spans="1:8" x14ac:dyDescent="0.35">
      <c r="A3439" s="45" t="s">
        <v>252</v>
      </c>
      <c r="B3439" s="45" t="s">
        <v>10</v>
      </c>
      <c r="C3439" s="45" t="s">
        <v>31</v>
      </c>
      <c r="D3439" s="45">
        <v>1739</v>
      </c>
      <c r="E3439" s="45">
        <v>4.8188079200000003E-3</v>
      </c>
      <c r="F3439" s="45">
        <v>9.5887086000000005E-4</v>
      </c>
      <c r="G3439" s="45">
        <v>4.9441705000000005E-4</v>
      </c>
      <c r="H3439" s="45">
        <v>3.36551954E-3</v>
      </c>
    </row>
    <row r="3440" spans="1:8" x14ac:dyDescent="0.35">
      <c r="A3440" s="45" t="s">
        <v>252</v>
      </c>
      <c r="B3440" s="45" t="s">
        <v>11</v>
      </c>
      <c r="C3440" s="45" t="s">
        <v>31</v>
      </c>
      <c r="D3440" s="45">
        <v>815</v>
      </c>
      <c r="E3440" s="45">
        <v>5.0346935900000001E-3</v>
      </c>
      <c r="F3440" s="45">
        <v>1.0274225E-3</v>
      </c>
      <c r="G3440" s="45">
        <v>5.1340578999999997E-4</v>
      </c>
      <c r="H3440" s="45">
        <v>3.49386479E-3</v>
      </c>
    </row>
    <row r="3441" spans="1:8" x14ac:dyDescent="0.35">
      <c r="A3441" s="45" t="s">
        <v>252</v>
      </c>
      <c r="B3441" s="45" t="s">
        <v>12</v>
      </c>
      <c r="C3441" s="45" t="s">
        <v>31</v>
      </c>
      <c r="D3441" s="45">
        <v>207</v>
      </c>
      <c r="E3441" s="45">
        <v>7.8279318500000007E-3</v>
      </c>
      <c r="F3441" s="45">
        <v>1.4775113799999999E-3</v>
      </c>
      <c r="G3441" s="45">
        <v>7.2480516000000004E-4</v>
      </c>
      <c r="H3441" s="45">
        <v>5.6256148000000004E-3</v>
      </c>
    </row>
    <row r="3442" spans="1:8" x14ac:dyDescent="0.35">
      <c r="A3442" s="45" t="s">
        <v>252</v>
      </c>
      <c r="B3442" s="45" t="s">
        <v>13</v>
      </c>
      <c r="C3442" s="45" t="s">
        <v>31</v>
      </c>
      <c r="D3442" s="45">
        <v>745</v>
      </c>
      <c r="E3442" s="45">
        <v>5.8578328299999996E-3</v>
      </c>
      <c r="F3442" s="45">
        <v>9.6504450000000003E-4</v>
      </c>
      <c r="G3442" s="45">
        <v>6.8557334000000003E-4</v>
      </c>
      <c r="H3442" s="45">
        <v>4.2072145300000004E-3</v>
      </c>
    </row>
    <row r="3443" spans="1:8" x14ac:dyDescent="0.35">
      <c r="A3443" s="45" t="s">
        <v>252</v>
      </c>
      <c r="B3443" s="45" t="s">
        <v>8</v>
      </c>
      <c r="C3443" s="45" t="s">
        <v>159</v>
      </c>
      <c r="D3443" s="45">
        <v>2015</v>
      </c>
      <c r="E3443" s="45">
        <v>7.1930828899999999E-3</v>
      </c>
      <c r="F3443" s="45">
        <v>1.13190974E-3</v>
      </c>
      <c r="G3443" s="45">
        <v>1.0765265100000001E-3</v>
      </c>
      <c r="H3443" s="45">
        <v>4.9846461699999999E-3</v>
      </c>
    </row>
    <row r="3444" spans="1:8" x14ac:dyDescent="0.35">
      <c r="A3444" s="45" t="s">
        <v>252</v>
      </c>
      <c r="B3444" s="45" t="s">
        <v>10</v>
      </c>
      <c r="C3444" s="45" t="s">
        <v>159</v>
      </c>
      <c r="D3444" s="45">
        <v>706</v>
      </c>
      <c r="E3444" s="45">
        <v>6.2243433599999997E-3</v>
      </c>
      <c r="F3444" s="45">
        <v>1.01689528E-3</v>
      </c>
      <c r="G3444" s="45">
        <v>9.8776338000000001E-4</v>
      </c>
      <c r="H3444" s="45">
        <v>4.2196842199999996E-3</v>
      </c>
    </row>
    <row r="3445" spans="1:8" x14ac:dyDescent="0.35">
      <c r="A3445" s="45" t="s">
        <v>252</v>
      </c>
      <c r="B3445" s="45" t="s">
        <v>11</v>
      </c>
      <c r="C3445" s="45" t="s">
        <v>159</v>
      </c>
      <c r="D3445" s="45">
        <v>386</v>
      </c>
      <c r="E3445" s="45">
        <v>6.6014498E-3</v>
      </c>
      <c r="F3445" s="45">
        <v>1.1623546199999999E-3</v>
      </c>
      <c r="G3445" s="45">
        <v>8.5729082999999996E-4</v>
      </c>
      <c r="H3445" s="45">
        <v>4.5818038899999997E-3</v>
      </c>
    </row>
    <row r="3446" spans="1:8" x14ac:dyDescent="0.35">
      <c r="A3446" s="45" t="s">
        <v>252</v>
      </c>
      <c r="B3446" s="45" t="s">
        <v>12</v>
      </c>
      <c r="C3446" s="45" t="s">
        <v>159</v>
      </c>
      <c r="D3446" s="45">
        <v>483</v>
      </c>
      <c r="E3446" s="45">
        <v>8.6527583699999994E-3</v>
      </c>
      <c r="F3446" s="45">
        <v>1.3463545399999999E-3</v>
      </c>
      <c r="G3446" s="45">
        <v>1.2317400299999999E-3</v>
      </c>
      <c r="H3446" s="45">
        <v>6.0746633199999997E-3</v>
      </c>
    </row>
    <row r="3447" spans="1:8" x14ac:dyDescent="0.35">
      <c r="A3447" s="45" t="s">
        <v>252</v>
      </c>
      <c r="B3447" s="45" t="s">
        <v>13</v>
      </c>
      <c r="C3447" s="45" t="s">
        <v>159</v>
      </c>
      <c r="D3447" s="45">
        <v>440</v>
      </c>
      <c r="E3447" s="45">
        <v>7.6641674900000002E-3</v>
      </c>
      <c r="F3447" s="45">
        <v>1.0543452900000001E-3</v>
      </c>
      <c r="G3447" s="45">
        <v>1.24089833E-3</v>
      </c>
      <c r="H3447" s="45">
        <v>5.3689233699999997E-3</v>
      </c>
    </row>
    <row r="3448" spans="1:8" x14ac:dyDescent="0.35">
      <c r="A3448" s="45" t="s">
        <v>252</v>
      </c>
      <c r="B3448" s="45" t="s">
        <v>8</v>
      </c>
      <c r="C3448" s="45" t="s">
        <v>33</v>
      </c>
      <c r="D3448" s="45">
        <v>1045</v>
      </c>
      <c r="E3448" s="45">
        <v>8.8050901300000001E-3</v>
      </c>
      <c r="F3448" s="45">
        <v>1.3164205599999999E-3</v>
      </c>
      <c r="G3448" s="45">
        <v>1.53894182E-3</v>
      </c>
      <c r="H3448" s="45">
        <v>5.9497162199999998E-3</v>
      </c>
    </row>
    <row r="3449" spans="1:8" x14ac:dyDescent="0.35">
      <c r="A3449" s="45" t="s">
        <v>252</v>
      </c>
      <c r="B3449" s="45" t="s">
        <v>10</v>
      </c>
      <c r="C3449" s="45" t="s">
        <v>33</v>
      </c>
      <c r="D3449" s="45">
        <v>336</v>
      </c>
      <c r="E3449" s="45">
        <v>7.49490164E-3</v>
      </c>
      <c r="F3449" s="45">
        <v>1.17883301E-3</v>
      </c>
      <c r="G3449" s="45">
        <v>1.3425234600000001E-3</v>
      </c>
      <c r="H3449" s="45">
        <v>4.9735447400000004E-3</v>
      </c>
    </row>
    <row r="3450" spans="1:8" x14ac:dyDescent="0.35">
      <c r="A3450" s="45" t="s">
        <v>252</v>
      </c>
      <c r="B3450" s="45" t="s">
        <v>11</v>
      </c>
      <c r="C3450" s="45" t="s">
        <v>33</v>
      </c>
      <c r="D3450" s="45">
        <v>240</v>
      </c>
      <c r="E3450" s="45">
        <v>8.90952905E-3</v>
      </c>
      <c r="F3450" s="45">
        <v>1.1726463700000001E-3</v>
      </c>
      <c r="G3450" s="45">
        <v>1.6553335000000001E-3</v>
      </c>
      <c r="H3450" s="45">
        <v>6.0815487800000003E-3</v>
      </c>
    </row>
    <row r="3451" spans="1:8" x14ac:dyDescent="0.35">
      <c r="A3451" s="45" t="s">
        <v>252</v>
      </c>
      <c r="B3451" s="45" t="s">
        <v>12</v>
      </c>
      <c r="C3451" s="45" t="s">
        <v>33</v>
      </c>
      <c r="D3451" s="45">
        <v>203</v>
      </c>
      <c r="E3451" s="45">
        <v>1.003432288E-2</v>
      </c>
      <c r="F3451" s="45">
        <v>1.7879946699999999E-3</v>
      </c>
      <c r="G3451" s="45">
        <v>1.8074368400000001E-3</v>
      </c>
      <c r="H3451" s="45">
        <v>6.4388909199999999E-3</v>
      </c>
    </row>
    <row r="3452" spans="1:8" x14ac:dyDescent="0.35">
      <c r="A3452" s="45" t="s">
        <v>252</v>
      </c>
      <c r="B3452" s="45" t="s">
        <v>13</v>
      </c>
      <c r="C3452" s="45" t="s">
        <v>33</v>
      </c>
      <c r="D3452" s="45">
        <v>266</v>
      </c>
      <c r="E3452" s="45">
        <v>9.4277357900000008E-3</v>
      </c>
      <c r="F3452" s="45">
        <v>1.2600509500000001E-3</v>
      </c>
      <c r="G3452" s="45">
        <v>1.47713009E-3</v>
      </c>
      <c r="H3452" s="45">
        <v>6.6905107399999999E-3</v>
      </c>
    </row>
    <row r="3453" spans="1:8" x14ac:dyDescent="0.35">
      <c r="A3453" s="45" t="s">
        <v>252</v>
      </c>
      <c r="B3453" s="45" t="s">
        <v>8</v>
      </c>
      <c r="C3453" s="45" t="s">
        <v>34</v>
      </c>
      <c r="D3453" s="45">
        <v>1062</v>
      </c>
      <c r="E3453" s="45">
        <v>6.1716731400000002E-3</v>
      </c>
      <c r="F3453" s="45">
        <v>9.934738199999999E-4</v>
      </c>
      <c r="G3453" s="45">
        <v>7.9622411999999995E-4</v>
      </c>
      <c r="H3453" s="45">
        <v>4.38197472E-3</v>
      </c>
    </row>
    <row r="3454" spans="1:8" x14ac:dyDescent="0.35">
      <c r="A3454" s="45" t="s">
        <v>252</v>
      </c>
      <c r="B3454" s="45" t="s">
        <v>10</v>
      </c>
      <c r="C3454" s="45" t="s">
        <v>34</v>
      </c>
      <c r="D3454" s="45">
        <v>365</v>
      </c>
      <c r="E3454" s="45">
        <v>5.5826037599999998E-3</v>
      </c>
      <c r="F3454" s="45">
        <v>8.7094091E-4</v>
      </c>
      <c r="G3454" s="45">
        <v>7.2437824000000004E-4</v>
      </c>
      <c r="H3454" s="45">
        <v>3.9872841300000001E-3</v>
      </c>
    </row>
    <row r="3455" spans="1:8" x14ac:dyDescent="0.35">
      <c r="A3455" s="45" t="s">
        <v>252</v>
      </c>
      <c r="B3455" s="45" t="s">
        <v>11</v>
      </c>
      <c r="C3455" s="45" t="s">
        <v>34</v>
      </c>
      <c r="D3455" s="45">
        <v>190</v>
      </c>
      <c r="E3455" s="45">
        <v>6.1857331899999998E-3</v>
      </c>
      <c r="F3455" s="45">
        <v>1.0614033100000001E-3</v>
      </c>
      <c r="G3455" s="45">
        <v>7.7747296000000004E-4</v>
      </c>
      <c r="H3455" s="45">
        <v>4.3468564900000003E-3</v>
      </c>
    </row>
    <row r="3456" spans="1:8" x14ac:dyDescent="0.35">
      <c r="A3456" s="45" t="s">
        <v>252</v>
      </c>
      <c r="B3456" s="45" t="s">
        <v>12</v>
      </c>
      <c r="C3456" s="45" t="s">
        <v>34</v>
      </c>
      <c r="D3456" s="45">
        <v>215</v>
      </c>
      <c r="E3456" s="45">
        <v>6.8509364500000001E-3</v>
      </c>
      <c r="F3456" s="45">
        <v>1.1168710099999999E-3</v>
      </c>
      <c r="G3456" s="45">
        <v>9.3556179999999996E-4</v>
      </c>
      <c r="H3456" s="45">
        <v>4.7985031800000001E-3</v>
      </c>
    </row>
    <row r="3457" spans="1:8" x14ac:dyDescent="0.35">
      <c r="A3457" s="45" t="s">
        <v>252</v>
      </c>
      <c r="B3457" s="45" t="s">
        <v>13</v>
      </c>
      <c r="C3457" s="45" t="s">
        <v>34</v>
      </c>
      <c r="D3457" s="45">
        <v>292</v>
      </c>
      <c r="E3457" s="45">
        <v>6.3987186900000001E-3</v>
      </c>
      <c r="F3457" s="45">
        <v>1.01158174E-3</v>
      </c>
      <c r="G3457" s="45">
        <v>7.9563805999999996E-4</v>
      </c>
      <c r="H3457" s="45">
        <v>4.5914983699999997E-3</v>
      </c>
    </row>
    <row r="3458" spans="1:8" x14ac:dyDescent="0.35">
      <c r="A3458" s="45" t="s">
        <v>252</v>
      </c>
      <c r="B3458" s="45" t="s">
        <v>8</v>
      </c>
      <c r="C3458" s="45" t="s">
        <v>35</v>
      </c>
      <c r="D3458" s="45">
        <v>1132</v>
      </c>
      <c r="E3458" s="45">
        <v>6.7459161199999998E-3</v>
      </c>
      <c r="F3458" s="45">
        <v>9.9645392999999998E-4</v>
      </c>
      <c r="G3458" s="45">
        <v>1.22855909E-3</v>
      </c>
      <c r="H3458" s="45">
        <v>4.5209026200000004E-3</v>
      </c>
    </row>
    <row r="3459" spans="1:8" x14ac:dyDescent="0.35">
      <c r="A3459" s="45" t="s">
        <v>252</v>
      </c>
      <c r="B3459" s="45" t="s">
        <v>10</v>
      </c>
      <c r="C3459" s="45" t="s">
        <v>35</v>
      </c>
      <c r="D3459" s="45">
        <v>418</v>
      </c>
      <c r="E3459" s="45">
        <v>5.57028596E-3</v>
      </c>
      <c r="F3459" s="45">
        <v>8.9178494E-4</v>
      </c>
      <c r="G3459" s="45">
        <v>9.0742931999999998E-4</v>
      </c>
      <c r="H3459" s="45">
        <v>3.7710712299999999E-3</v>
      </c>
    </row>
    <row r="3460" spans="1:8" x14ac:dyDescent="0.35">
      <c r="A3460" s="45" t="s">
        <v>252</v>
      </c>
      <c r="B3460" s="45" t="s">
        <v>11</v>
      </c>
      <c r="C3460" s="45" t="s">
        <v>35</v>
      </c>
      <c r="D3460" s="45">
        <v>286</v>
      </c>
      <c r="E3460" s="45">
        <v>6.9325868700000001E-3</v>
      </c>
      <c r="F3460" s="45">
        <v>9.0548894999999997E-4</v>
      </c>
      <c r="G3460" s="45">
        <v>1.36861379E-3</v>
      </c>
      <c r="H3460" s="45">
        <v>4.6584836399999998E-3</v>
      </c>
    </row>
    <row r="3461" spans="1:8" x14ac:dyDescent="0.35">
      <c r="A3461" s="45" t="s">
        <v>252</v>
      </c>
      <c r="B3461" s="45" t="s">
        <v>12</v>
      </c>
      <c r="C3461" s="45" t="s">
        <v>35</v>
      </c>
      <c r="D3461" s="45">
        <v>133</v>
      </c>
      <c r="E3461" s="45">
        <v>8.3959897099999993E-3</v>
      </c>
      <c r="F3461" s="45">
        <v>1.3355435099999999E-3</v>
      </c>
      <c r="G3461" s="45">
        <v>1.55962798E-3</v>
      </c>
      <c r="H3461" s="45">
        <v>5.5008178000000001E-3</v>
      </c>
    </row>
    <row r="3462" spans="1:8" x14ac:dyDescent="0.35">
      <c r="A3462" s="45" t="s">
        <v>252</v>
      </c>
      <c r="B3462" s="45" t="s">
        <v>13</v>
      </c>
      <c r="C3462" s="45" t="s">
        <v>35</v>
      </c>
      <c r="D3462" s="45">
        <v>295</v>
      </c>
      <c r="E3462" s="45">
        <v>7.4868170700000004E-3</v>
      </c>
      <c r="F3462" s="45">
        <v>1.0800766700000001E-3</v>
      </c>
      <c r="G3462" s="45">
        <v>1.3985402500000001E-3</v>
      </c>
      <c r="H3462" s="45">
        <v>5.0081996900000003E-3</v>
      </c>
    </row>
    <row r="3463" spans="1:8" x14ac:dyDescent="0.35">
      <c r="A3463" s="45" t="s">
        <v>252</v>
      </c>
      <c r="B3463" s="45" t="s">
        <v>8</v>
      </c>
      <c r="C3463" s="45" t="s">
        <v>57</v>
      </c>
      <c r="D3463" s="45">
        <v>5</v>
      </c>
      <c r="E3463" s="45">
        <v>7.5300923499999999E-3</v>
      </c>
      <c r="F3463" s="45">
        <v>3.05555527E-3</v>
      </c>
      <c r="G3463" s="45">
        <v>3.3009255500000001E-3</v>
      </c>
      <c r="H3463" s="45">
        <v>1.17361082E-3</v>
      </c>
    </row>
    <row r="3464" spans="1:8" x14ac:dyDescent="0.35">
      <c r="A3464" s="45" t="s">
        <v>252</v>
      </c>
      <c r="B3464" s="45" t="s">
        <v>10</v>
      </c>
      <c r="C3464" s="45" t="s">
        <v>57</v>
      </c>
      <c r="D3464" s="45">
        <v>3</v>
      </c>
      <c r="E3464" s="45">
        <v>6.08410462E-3</v>
      </c>
      <c r="F3464" s="45">
        <v>1.19984536E-3</v>
      </c>
      <c r="G3464" s="45">
        <v>3.9506168899999996E-3</v>
      </c>
      <c r="H3464" s="45">
        <v>9.3364165999999999E-4</v>
      </c>
    </row>
    <row r="3465" spans="1:8" x14ac:dyDescent="0.35">
      <c r="A3465" s="45" t="s">
        <v>252</v>
      </c>
      <c r="B3465" s="45" t="s">
        <v>11</v>
      </c>
      <c r="C3465" s="45" t="s">
        <v>57</v>
      </c>
      <c r="D3465" s="45">
        <v>2</v>
      </c>
      <c r="E3465" s="45">
        <v>9.6990739499999996E-3</v>
      </c>
      <c r="F3465" s="45">
        <v>5.8391201300000001E-3</v>
      </c>
      <c r="G3465" s="45">
        <v>2.32638854E-3</v>
      </c>
      <c r="H3465" s="45">
        <v>1.53356457E-3</v>
      </c>
    </row>
    <row r="3466" spans="1:8" x14ac:dyDescent="0.35">
      <c r="A3466" s="45" t="s">
        <v>252</v>
      </c>
      <c r="B3466" s="45" t="s">
        <v>8</v>
      </c>
      <c r="C3466" s="45" t="s">
        <v>36</v>
      </c>
      <c r="D3466" s="45">
        <v>1800</v>
      </c>
      <c r="E3466" s="45">
        <v>7.9288449299999997E-3</v>
      </c>
      <c r="F3466" s="45">
        <v>1.0836031600000001E-3</v>
      </c>
      <c r="G3466" s="45">
        <v>1.2993631799999999E-3</v>
      </c>
      <c r="H3466" s="45">
        <v>5.5458781000000002E-3</v>
      </c>
    </row>
    <row r="3467" spans="1:8" x14ac:dyDescent="0.35">
      <c r="A3467" s="45" t="s">
        <v>252</v>
      </c>
      <c r="B3467" s="45" t="s">
        <v>10</v>
      </c>
      <c r="C3467" s="45" t="s">
        <v>36</v>
      </c>
      <c r="D3467" s="45">
        <v>561</v>
      </c>
      <c r="E3467" s="45">
        <v>6.9321067799999999E-3</v>
      </c>
      <c r="F3467" s="45">
        <v>9.0506759999999995E-4</v>
      </c>
      <c r="G3467" s="45">
        <v>1.1323403199999999E-3</v>
      </c>
      <c r="H3467" s="45">
        <v>4.8946983799999996E-3</v>
      </c>
    </row>
    <row r="3468" spans="1:8" x14ac:dyDescent="0.35">
      <c r="A3468" s="45" t="s">
        <v>252</v>
      </c>
      <c r="B3468" s="45" t="s">
        <v>11</v>
      </c>
      <c r="C3468" s="45" t="s">
        <v>36</v>
      </c>
      <c r="D3468" s="45">
        <v>495</v>
      </c>
      <c r="E3468" s="45">
        <v>8.0885706600000006E-3</v>
      </c>
      <c r="F3468" s="45">
        <v>9.7154390000000004E-4</v>
      </c>
      <c r="G3468" s="45">
        <v>1.5143562800000001E-3</v>
      </c>
      <c r="H3468" s="45">
        <v>5.6026699699999998E-3</v>
      </c>
    </row>
    <row r="3469" spans="1:8" x14ac:dyDescent="0.35">
      <c r="A3469" s="45" t="s">
        <v>252</v>
      </c>
      <c r="B3469" s="45" t="s">
        <v>12</v>
      </c>
      <c r="C3469" s="45" t="s">
        <v>36</v>
      </c>
      <c r="D3469" s="45">
        <v>234</v>
      </c>
      <c r="E3469" s="45">
        <v>9.3681740300000007E-3</v>
      </c>
      <c r="F3469" s="45">
        <v>1.5246119900000001E-3</v>
      </c>
      <c r="G3469" s="45">
        <v>1.24935677E-3</v>
      </c>
      <c r="H3469" s="45">
        <v>6.5942048300000004E-3</v>
      </c>
    </row>
    <row r="3470" spans="1:8" x14ac:dyDescent="0.35">
      <c r="A3470" s="45" t="s">
        <v>252</v>
      </c>
      <c r="B3470" s="45" t="s">
        <v>13</v>
      </c>
      <c r="C3470" s="45" t="s">
        <v>36</v>
      </c>
      <c r="D3470" s="45">
        <v>510</v>
      </c>
      <c r="E3470" s="45">
        <v>8.2098309199999994E-3</v>
      </c>
      <c r="F3470" s="45">
        <v>1.18641043E-3</v>
      </c>
      <c r="G3470" s="45">
        <v>1.2973626799999999E-3</v>
      </c>
      <c r="H3470" s="45">
        <v>5.7260573100000002E-3</v>
      </c>
    </row>
    <row r="3471" spans="1:8" x14ac:dyDescent="0.35">
      <c r="A3471" s="45" t="s">
        <v>252</v>
      </c>
      <c r="B3471" s="45" t="s">
        <v>8</v>
      </c>
      <c r="C3471" s="45" t="s">
        <v>37</v>
      </c>
      <c r="D3471" s="45">
        <v>1756</v>
      </c>
      <c r="E3471" s="45">
        <v>5.9731974700000003E-3</v>
      </c>
      <c r="F3471" s="45">
        <v>9.7017212E-4</v>
      </c>
      <c r="G3471" s="45">
        <v>8.3183031000000004E-4</v>
      </c>
      <c r="H3471" s="45">
        <v>4.17119455E-3</v>
      </c>
    </row>
    <row r="3472" spans="1:8" x14ac:dyDescent="0.35">
      <c r="A3472" s="45" t="s">
        <v>252</v>
      </c>
      <c r="B3472" s="45" t="s">
        <v>10</v>
      </c>
      <c r="C3472" s="45" t="s">
        <v>37</v>
      </c>
      <c r="D3472" s="45">
        <v>783</v>
      </c>
      <c r="E3472" s="45">
        <v>5.2346740900000004E-3</v>
      </c>
      <c r="F3472" s="45">
        <v>8.8616289000000004E-4</v>
      </c>
      <c r="G3472" s="45">
        <v>7.2792476999999998E-4</v>
      </c>
      <c r="H3472" s="45">
        <v>3.6205859400000001E-3</v>
      </c>
    </row>
    <row r="3473" spans="1:8" x14ac:dyDescent="0.35">
      <c r="A3473" s="45" t="s">
        <v>252</v>
      </c>
      <c r="B3473" s="45" t="s">
        <v>11</v>
      </c>
      <c r="C3473" s="45" t="s">
        <v>37</v>
      </c>
      <c r="D3473" s="45">
        <v>463</v>
      </c>
      <c r="E3473" s="45">
        <v>6.04479118E-3</v>
      </c>
      <c r="F3473" s="45">
        <v>1.0104189199999999E-3</v>
      </c>
      <c r="G3473" s="45">
        <v>7.6113886E-4</v>
      </c>
      <c r="H3473" s="45">
        <v>4.2732329099999999E-3</v>
      </c>
    </row>
    <row r="3474" spans="1:8" x14ac:dyDescent="0.35">
      <c r="A3474" s="45" t="s">
        <v>252</v>
      </c>
      <c r="B3474" s="45" t="s">
        <v>12</v>
      </c>
      <c r="C3474" s="45" t="s">
        <v>37</v>
      </c>
      <c r="D3474" s="45">
        <v>100</v>
      </c>
      <c r="E3474" s="45">
        <v>7.6053238299999999E-3</v>
      </c>
      <c r="F3474" s="45">
        <v>1.32384232E-3</v>
      </c>
      <c r="G3474" s="45">
        <v>1.00289326E-3</v>
      </c>
      <c r="H3474" s="45">
        <v>5.2785876900000002E-3</v>
      </c>
    </row>
    <row r="3475" spans="1:8" x14ac:dyDescent="0.35">
      <c r="A3475" s="45" t="s">
        <v>252</v>
      </c>
      <c r="B3475" s="45" t="s">
        <v>13</v>
      </c>
      <c r="C3475" s="45" t="s">
        <v>37</v>
      </c>
      <c r="D3475" s="45">
        <v>410</v>
      </c>
      <c r="E3475" s="45">
        <v>6.9046689E-3</v>
      </c>
      <c r="F3475" s="45">
        <v>9.9889880000000007E-4</v>
      </c>
      <c r="G3475" s="45">
        <v>1.0683714800000001E-3</v>
      </c>
      <c r="H3475" s="45">
        <v>4.8373981200000001E-3</v>
      </c>
    </row>
    <row r="3476" spans="1:8" x14ac:dyDescent="0.35">
      <c r="A3476" s="45" t="s">
        <v>252</v>
      </c>
      <c r="B3476" s="45" t="s">
        <v>8</v>
      </c>
      <c r="C3476" s="45" t="s">
        <v>38</v>
      </c>
      <c r="D3476" s="45">
        <v>1094</v>
      </c>
      <c r="E3476" s="45">
        <v>7.17946985E-3</v>
      </c>
      <c r="F3476" s="45">
        <v>1.11345955E-3</v>
      </c>
      <c r="G3476" s="45">
        <v>1.0600749100000001E-3</v>
      </c>
      <c r="H3476" s="45">
        <v>5.0059349099999999E-3</v>
      </c>
    </row>
    <row r="3477" spans="1:8" x14ac:dyDescent="0.35">
      <c r="A3477" s="45" t="s">
        <v>252</v>
      </c>
      <c r="B3477" s="45" t="s">
        <v>10</v>
      </c>
      <c r="C3477" s="45" t="s">
        <v>38</v>
      </c>
      <c r="D3477" s="45">
        <v>411</v>
      </c>
      <c r="E3477" s="45">
        <v>6.0815702199999997E-3</v>
      </c>
      <c r="F3477" s="45">
        <v>9.9452532000000003E-4</v>
      </c>
      <c r="G3477" s="45">
        <v>9.6194328999999997E-4</v>
      </c>
      <c r="H3477" s="45">
        <v>4.1251011400000002E-3</v>
      </c>
    </row>
    <row r="3478" spans="1:8" x14ac:dyDescent="0.35">
      <c r="A3478" s="45" t="s">
        <v>252</v>
      </c>
      <c r="B3478" s="45" t="s">
        <v>11</v>
      </c>
      <c r="C3478" s="45" t="s">
        <v>38</v>
      </c>
      <c r="D3478" s="45">
        <v>273</v>
      </c>
      <c r="E3478" s="45">
        <v>7.4068984100000004E-3</v>
      </c>
      <c r="F3478" s="45">
        <v>9.8540710999999999E-4</v>
      </c>
      <c r="G3478" s="45">
        <v>1.04548204E-3</v>
      </c>
      <c r="H3478" s="45">
        <v>5.3760088000000001E-3</v>
      </c>
    </row>
    <row r="3479" spans="1:8" x14ac:dyDescent="0.35">
      <c r="A3479" s="45" t="s">
        <v>252</v>
      </c>
      <c r="B3479" s="45" t="s">
        <v>12</v>
      </c>
      <c r="C3479" s="45" t="s">
        <v>38</v>
      </c>
      <c r="D3479" s="45">
        <v>120</v>
      </c>
      <c r="E3479" s="45">
        <v>8.1757327600000002E-3</v>
      </c>
      <c r="F3479" s="45">
        <v>1.44048972E-3</v>
      </c>
      <c r="G3479" s="45">
        <v>1.2934989699999999E-3</v>
      </c>
      <c r="H3479" s="45">
        <v>5.4417435700000001E-3</v>
      </c>
    </row>
    <row r="3480" spans="1:8" x14ac:dyDescent="0.35">
      <c r="A3480" s="45" t="s">
        <v>252</v>
      </c>
      <c r="B3480" s="45" t="s">
        <v>13</v>
      </c>
      <c r="C3480" s="45" t="s">
        <v>38</v>
      </c>
      <c r="D3480" s="45">
        <v>290</v>
      </c>
      <c r="E3480" s="45">
        <v>8.1091153600000004E-3</v>
      </c>
      <c r="F3480" s="45">
        <v>1.2672411499999999E-3</v>
      </c>
      <c r="G3480" s="45">
        <v>1.1162992499999999E-3</v>
      </c>
      <c r="H3480" s="45">
        <v>5.7255744599999997E-3</v>
      </c>
    </row>
    <row r="3481" spans="1:8" x14ac:dyDescent="0.35">
      <c r="A3481" s="45" t="s">
        <v>252</v>
      </c>
      <c r="B3481" s="45" t="s">
        <v>8</v>
      </c>
      <c r="C3481" s="45" t="s">
        <v>39</v>
      </c>
      <c r="D3481" s="45">
        <v>914</v>
      </c>
      <c r="E3481" s="45">
        <v>8.2282799900000002E-3</v>
      </c>
      <c r="F3481" s="45">
        <v>9.7185475000000001E-4</v>
      </c>
      <c r="G3481" s="45">
        <v>2.0152056100000001E-3</v>
      </c>
      <c r="H3481" s="45">
        <v>5.2412191700000003E-3</v>
      </c>
    </row>
    <row r="3482" spans="1:8" x14ac:dyDescent="0.35">
      <c r="A3482" s="45" t="s">
        <v>252</v>
      </c>
      <c r="B3482" s="45" t="s">
        <v>10</v>
      </c>
      <c r="C3482" s="45" t="s">
        <v>39</v>
      </c>
      <c r="D3482" s="45">
        <v>318</v>
      </c>
      <c r="E3482" s="45">
        <v>7.3034224800000002E-3</v>
      </c>
      <c r="F3482" s="45">
        <v>8.5426104999999995E-4</v>
      </c>
      <c r="G3482" s="45">
        <v>1.93505392E-3</v>
      </c>
      <c r="H3482" s="45">
        <v>4.5141070299999997E-3</v>
      </c>
    </row>
    <row r="3483" spans="1:8" x14ac:dyDescent="0.35">
      <c r="A3483" s="45" t="s">
        <v>252</v>
      </c>
      <c r="B3483" s="45" t="s">
        <v>11</v>
      </c>
      <c r="C3483" s="45" t="s">
        <v>39</v>
      </c>
      <c r="D3483" s="45">
        <v>227</v>
      </c>
      <c r="E3483" s="45">
        <v>7.9430267500000002E-3</v>
      </c>
      <c r="F3483" s="45">
        <v>9.1955232000000004E-4</v>
      </c>
      <c r="G3483" s="45">
        <v>1.91237333E-3</v>
      </c>
      <c r="H3483" s="45">
        <v>5.1111006900000002E-3</v>
      </c>
    </row>
    <row r="3484" spans="1:8" x14ac:dyDescent="0.35">
      <c r="A3484" s="45" t="s">
        <v>252</v>
      </c>
      <c r="B3484" s="45" t="s">
        <v>12</v>
      </c>
      <c r="C3484" s="45" t="s">
        <v>39</v>
      </c>
      <c r="D3484" s="45">
        <v>127</v>
      </c>
      <c r="E3484" s="45">
        <v>9.8952862499999995E-3</v>
      </c>
      <c r="F3484" s="45">
        <v>1.2707784100000001E-3</v>
      </c>
      <c r="G3484" s="45">
        <v>2.0291992400000001E-3</v>
      </c>
      <c r="H3484" s="45">
        <v>6.5953081699999996E-3</v>
      </c>
    </row>
    <row r="3485" spans="1:8" x14ac:dyDescent="0.35">
      <c r="A3485" s="45" t="s">
        <v>252</v>
      </c>
      <c r="B3485" s="45" t="s">
        <v>13</v>
      </c>
      <c r="C3485" s="45" t="s">
        <v>39</v>
      </c>
      <c r="D3485" s="45">
        <v>242</v>
      </c>
      <c r="E3485" s="45">
        <v>8.8363270300000005E-3</v>
      </c>
      <c r="F3485" s="45">
        <v>1.0185660899999999E-3</v>
      </c>
      <c r="G3485" s="45">
        <v>2.2096435399999999E-3</v>
      </c>
      <c r="H3485" s="45">
        <v>5.6081168999999997E-3</v>
      </c>
    </row>
    <row r="3486" spans="1:8" x14ac:dyDescent="0.35">
      <c r="A3486" s="45" t="s">
        <v>252</v>
      </c>
      <c r="B3486" s="45" t="s">
        <v>8</v>
      </c>
      <c r="C3486" s="45" t="s">
        <v>40</v>
      </c>
      <c r="D3486" s="45">
        <v>1590</v>
      </c>
      <c r="E3486" s="45">
        <v>5.1490141499999998E-3</v>
      </c>
      <c r="F3486" s="45">
        <v>9.6975429999999997E-4</v>
      </c>
      <c r="G3486" s="45">
        <v>5.4191392E-4</v>
      </c>
      <c r="H3486" s="45">
        <v>3.6373454400000001E-3</v>
      </c>
    </row>
    <row r="3487" spans="1:8" x14ac:dyDescent="0.35">
      <c r="A3487" s="45" t="s">
        <v>252</v>
      </c>
      <c r="B3487" s="45" t="s">
        <v>10</v>
      </c>
      <c r="C3487" s="45" t="s">
        <v>40</v>
      </c>
      <c r="D3487" s="45">
        <v>827</v>
      </c>
      <c r="E3487" s="45">
        <v>4.7789447399999999E-3</v>
      </c>
      <c r="F3487" s="45">
        <v>8.5814669000000001E-4</v>
      </c>
      <c r="G3487" s="45">
        <v>5.0112777000000004E-4</v>
      </c>
      <c r="H3487" s="45">
        <v>3.4196698E-3</v>
      </c>
    </row>
    <row r="3488" spans="1:8" x14ac:dyDescent="0.35">
      <c r="A3488" s="45" t="s">
        <v>252</v>
      </c>
      <c r="B3488" s="45" t="s">
        <v>11</v>
      </c>
      <c r="C3488" s="45" t="s">
        <v>40</v>
      </c>
      <c r="D3488" s="45">
        <v>266</v>
      </c>
      <c r="E3488" s="45">
        <v>4.9644943400000002E-3</v>
      </c>
      <c r="F3488" s="45">
        <v>1.04327635E-3</v>
      </c>
      <c r="G3488" s="45">
        <v>4.5378178000000003E-4</v>
      </c>
      <c r="H3488" s="45">
        <v>3.4674357200000002E-3</v>
      </c>
    </row>
    <row r="3489" spans="1:8" x14ac:dyDescent="0.35">
      <c r="A3489" s="45" t="s">
        <v>252</v>
      </c>
      <c r="B3489" s="45" t="s">
        <v>12</v>
      </c>
      <c r="C3489" s="45" t="s">
        <v>40</v>
      </c>
      <c r="D3489" s="45">
        <v>122</v>
      </c>
      <c r="E3489" s="45">
        <v>5.88399336E-3</v>
      </c>
      <c r="F3489" s="45">
        <v>1.15076631E-3</v>
      </c>
      <c r="G3489" s="45">
        <v>6.2556896999999998E-4</v>
      </c>
      <c r="H3489" s="45">
        <v>4.1076576199999999E-3</v>
      </c>
    </row>
    <row r="3490" spans="1:8" x14ac:dyDescent="0.35">
      <c r="A3490" s="45" t="s">
        <v>252</v>
      </c>
      <c r="B3490" s="45" t="s">
        <v>13</v>
      </c>
      <c r="C3490" s="45" t="s">
        <v>40</v>
      </c>
      <c r="D3490" s="45">
        <v>375</v>
      </c>
      <c r="E3490" s="45">
        <v>5.8569133500000004E-3</v>
      </c>
      <c r="F3490" s="45">
        <v>1.1048454299999999E-3</v>
      </c>
      <c r="G3490" s="45">
        <v>6.6716026999999998E-4</v>
      </c>
      <c r="H3490" s="45">
        <v>4.0849071699999998E-3</v>
      </c>
    </row>
    <row r="3491" spans="1:8" x14ac:dyDescent="0.35">
      <c r="A3491" s="45" t="s">
        <v>252</v>
      </c>
      <c r="B3491" s="45" t="s">
        <v>8</v>
      </c>
      <c r="C3491" s="45" t="s">
        <v>41</v>
      </c>
      <c r="D3491" s="45">
        <v>1289</v>
      </c>
      <c r="E3491" s="45">
        <v>7.4807665000000004E-3</v>
      </c>
      <c r="F3491" s="45">
        <v>1.03241794E-3</v>
      </c>
      <c r="G3491" s="45">
        <v>1.38208249E-3</v>
      </c>
      <c r="H3491" s="45">
        <v>5.0662655899999997E-3</v>
      </c>
    </row>
    <row r="3492" spans="1:8" x14ac:dyDescent="0.35">
      <c r="A3492" s="45" t="s">
        <v>252</v>
      </c>
      <c r="B3492" s="45" t="s">
        <v>10</v>
      </c>
      <c r="C3492" s="45" t="s">
        <v>41</v>
      </c>
      <c r="D3492" s="45">
        <v>498</v>
      </c>
      <c r="E3492" s="45">
        <v>6.7315556000000004E-3</v>
      </c>
      <c r="F3492" s="45">
        <v>9.0477628E-4</v>
      </c>
      <c r="G3492" s="45">
        <v>1.2434457599999999E-3</v>
      </c>
      <c r="H3492" s="45">
        <v>4.5833330899999998E-3</v>
      </c>
    </row>
    <row r="3493" spans="1:8" x14ac:dyDescent="0.35">
      <c r="A3493" s="45" t="s">
        <v>252</v>
      </c>
      <c r="B3493" s="45" t="s">
        <v>11</v>
      </c>
      <c r="C3493" s="45" t="s">
        <v>41</v>
      </c>
      <c r="D3493" s="45">
        <v>258</v>
      </c>
      <c r="E3493" s="45">
        <v>6.8914188100000001E-3</v>
      </c>
      <c r="F3493" s="45">
        <v>9.2588082999999996E-4</v>
      </c>
      <c r="G3493" s="45">
        <v>1.3212834899999999E-3</v>
      </c>
      <c r="H3493" s="45">
        <v>4.6442539699999997E-3</v>
      </c>
    </row>
    <row r="3494" spans="1:8" x14ac:dyDescent="0.35">
      <c r="A3494" s="45" t="s">
        <v>252</v>
      </c>
      <c r="B3494" s="45" t="s">
        <v>12</v>
      </c>
      <c r="C3494" s="45" t="s">
        <v>41</v>
      </c>
      <c r="D3494" s="45">
        <v>282</v>
      </c>
      <c r="E3494" s="45">
        <v>9.2079965499999999E-3</v>
      </c>
      <c r="F3494" s="45">
        <v>1.44803134E-3</v>
      </c>
      <c r="G3494" s="45">
        <v>1.36606886E-3</v>
      </c>
      <c r="H3494" s="45">
        <v>6.3938958800000001E-3</v>
      </c>
    </row>
    <row r="3495" spans="1:8" x14ac:dyDescent="0.35">
      <c r="A3495" s="45" t="s">
        <v>252</v>
      </c>
      <c r="B3495" s="45" t="s">
        <v>13</v>
      </c>
      <c r="C3495" s="45" t="s">
        <v>41</v>
      </c>
      <c r="D3495" s="45">
        <v>251</v>
      </c>
      <c r="E3495" s="45">
        <v>7.6324790999999998E-3</v>
      </c>
      <c r="F3495" s="45">
        <v>9.2823128999999999E-4</v>
      </c>
      <c r="G3495" s="45">
        <v>1.7376325699999999E-3</v>
      </c>
      <c r="H3495" s="45">
        <v>4.9666147799999998E-3</v>
      </c>
    </row>
    <row r="3496" spans="1:8" x14ac:dyDescent="0.35">
      <c r="A3496" s="45" t="s">
        <v>252</v>
      </c>
      <c r="B3496" s="45" t="s">
        <v>8</v>
      </c>
      <c r="C3496" s="45" t="s">
        <v>42</v>
      </c>
      <c r="D3496" s="45">
        <v>759</v>
      </c>
      <c r="E3496" s="45">
        <v>8.91040515E-3</v>
      </c>
      <c r="F3496" s="45">
        <v>1.1652299599999999E-3</v>
      </c>
      <c r="G3496" s="45">
        <v>1.63296589E-3</v>
      </c>
      <c r="H3496" s="45">
        <v>6.1122088100000003E-3</v>
      </c>
    </row>
    <row r="3497" spans="1:8" x14ac:dyDescent="0.35">
      <c r="A3497" s="45" t="s">
        <v>252</v>
      </c>
      <c r="B3497" s="45" t="s">
        <v>10</v>
      </c>
      <c r="C3497" s="45" t="s">
        <v>42</v>
      </c>
      <c r="D3497" s="45">
        <v>233</v>
      </c>
      <c r="E3497" s="45">
        <v>7.3250474500000003E-3</v>
      </c>
      <c r="F3497" s="45">
        <v>1.0523463600000001E-3</v>
      </c>
      <c r="G3497" s="45">
        <v>1.4457655299999999E-3</v>
      </c>
      <c r="H3497" s="45">
        <v>4.8269350799999998E-3</v>
      </c>
    </row>
    <row r="3498" spans="1:8" x14ac:dyDescent="0.35">
      <c r="A3498" s="45" t="s">
        <v>252</v>
      </c>
      <c r="B3498" s="45" t="s">
        <v>11</v>
      </c>
      <c r="C3498" s="45" t="s">
        <v>42</v>
      </c>
      <c r="D3498" s="45">
        <v>186</v>
      </c>
      <c r="E3498" s="45">
        <v>9.2909321700000002E-3</v>
      </c>
      <c r="F3498" s="45">
        <v>1.3247956499999999E-3</v>
      </c>
      <c r="G3498" s="45">
        <v>1.4956065800000001E-3</v>
      </c>
      <c r="H3498" s="45">
        <v>6.4705294200000001E-3</v>
      </c>
    </row>
    <row r="3499" spans="1:8" x14ac:dyDescent="0.35">
      <c r="A3499" s="45" t="s">
        <v>252</v>
      </c>
      <c r="B3499" s="45" t="s">
        <v>12</v>
      </c>
      <c r="C3499" s="45" t="s">
        <v>42</v>
      </c>
      <c r="D3499" s="45">
        <v>82</v>
      </c>
      <c r="E3499" s="45">
        <v>9.2290534800000008E-3</v>
      </c>
      <c r="F3499" s="45">
        <v>1.23588504E-3</v>
      </c>
      <c r="G3499" s="45">
        <v>1.8288446E-3</v>
      </c>
      <c r="H3499" s="45">
        <v>6.1643234000000003E-3</v>
      </c>
    </row>
    <row r="3500" spans="1:8" x14ac:dyDescent="0.35">
      <c r="A3500" s="45" t="s">
        <v>252</v>
      </c>
      <c r="B3500" s="45" t="s">
        <v>13</v>
      </c>
      <c r="C3500" s="45" t="s">
        <v>42</v>
      </c>
      <c r="D3500" s="45">
        <v>258</v>
      </c>
      <c r="E3500" s="45">
        <v>9.9665336499999996E-3</v>
      </c>
      <c r="F3500" s="45">
        <v>1.12968323E-3</v>
      </c>
      <c r="G3500" s="45">
        <v>1.83879712E-3</v>
      </c>
      <c r="H3500" s="45">
        <v>6.9980528099999996E-3</v>
      </c>
    </row>
    <row r="3501" spans="1:8" x14ac:dyDescent="0.35">
      <c r="A3501" s="45" t="s">
        <v>252</v>
      </c>
      <c r="B3501" s="45" t="s">
        <v>8</v>
      </c>
      <c r="C3501" s="45" t="s">
        <v>43</v>
      </c>
      <c r="D3501" s="45">
        <v>903</v>
      </c>
      <c r="E3501" s="45">
        <v>7.2331039200000001E-3</v>
      </c>
      <c r="F3501" s="45">
        <v>1.0780164599999999E-3</v>
      </c>
      <c r="G3501" s="45">
        <v>1.18492604E-3</v>
      </c>
      <c r="H3501" s="45">
        <v>4.97016095E-3</v>
      </c>
    </row>
    <row r="3502" spans="1:8" x14ac:dyDescent="0.35">
      <c r="A3502" s="45" t="s">
        <v>252</v>
      </c>
      <c r="B3502" s="45" t="s">
        <v>10</v>
      </c>
      <c r="C3502" s="45" t="s">
        <v>43</v>
      </c>
      <c r="D3502" s="45">
        <v>398</v>
      </c>
      <c r="E3502" s="45">
        <v>6.4956144100000003E-3</v>
      </c>
      <c r="F3502" s="45">
        <v>8.5374767E-4</v>
      </c>
      <c r="G3502" s="45">
        <v>1.0952910300000001E-3</v>
      </c>
      <c r="H3502" s="45">
        <v>4.5465752299999997E-3</v>
      </c>
    </row>
    <row r="3503" spans="1:8" x14ac:dyDescent="0.35">
      <c r="A3503" s="45" t="s">
        <v>252</v>
      </c>
      <c r="B3503" s="45" t="s">
        <v>11</v>
      </c>
      <c r="C3503" s="45" t="s">
        <v>43</v>
      </c>
      <c r="D3503" s="45">
        <v>186</v>
      </c>
      <c r="E3503" s="45">
        <v>6.93038106E-3</v>
      </c>
      <c r="F3503" s="45">
        <v>1.3042610100000001E-3</v>
      </c>
      <c r="G3503" s="45">
        <v>1.1789374299999999E-3</v>
      </c>
      <c r="H3503" s="45">
        <v>4.4471821600000003E-3</v>
      </c>
    </row>
    <row r="3504" spans="1:8" x14ac:dyDescent="0.35">
      <c r="A3504" s="45" t="s">
        <v>252</v>
      </c>
      <c r="B3504" s="45" t="s">
        <v>12</v>
      </c>
      <c r="C3504" s="45" t="s">
        <v>43</v>
      </c>
      <c r="D3504" s="45">
        <v>89</v>
      </c>
      <c r="E3504" s="45">
        <v>8.6194338399999994E-3</v>
      </c>
      <c r="F3504" s="45">
        <v>1.10694941E-3</v>
      </c>
      <c r="G3504" s="45">
        <v>1.20864521E-3</v>
      </c>
      <c r="H3504" s="45">
        <v>6.3038387399999996E-3</v>
      </c>
    </row>
    <row r="3505" spans="1:8" x14ac:dyDescent="0.35">
      <c r="A3505" s="45" t="s">
        <v>252</v>
      </c>
      <c r="B3505" s="45" t="s">
        <v>13</v>
      </c>
      <c r="C3505" s="45" t="s">
        <v>43</v>
      </c>
      <c r="D3505" s="45">
        <v>230</v>
      </c>
      <c r="E3505" s="45">
        <v>8.2176426599999998E-3</v>
      </c>
      <c r="F3505" s="45">
        <v>1.27194018E-3</v>
      </c>
      <c r="G3505" s="45">
        <v>1.3356982400000001E-3</v>
      </c>
      <c r="H3505" s="45">
        <v>5.61000378E-3</v>
      </c>
    </row>
    <row r="3506" spans="1:8" x14ac:dyDescent="0.35">
      <c r="A3506" s="45" t="s">
        <v>252</v>
      </c>
      <c r="B3506" s="45" t="s">
        <v>8</v>
      </c>
      <c r="C3506" s="45" t="s">
        <v>44</v>
      </c>
      <c r="D3506" s="45">
        <v>408</v>
      </c>
      <c r="E3506" s="45">
        <v>8.75822643E-3</v>
      </c>
      <c r="F3506" s="45">
        <v>6.1867373000000004E-4</v>
      </c>
      <c r="G3506" s="45">
        <v>1.43450412E-3</v>
      </c>
      <c r="H3506" s="45">
        <v>6.7050481000000004E-3</v>
      </c>
    </row>
    <row r="3507" spans="1:8" x14ac:dyDescent="0.35">
      <c r="A3507" s="45" t="s">
        <v>252</v>
      </c>
      <c r="B3507" s="45" t="s">
        <v>10</v>
      </c>
      <c r="C3507" s="45" t="s">
        <v>44</v>
      </c>
      <c r="D3507" s="45">
        <v>128</v>
      </c>
      <c r="E3507" s="45">
        <v>7.13306545E-3</v>
      </c>
      <c r="F3507" s="45">
        <v>6.2997298999999997E-4</v>
      </c>
      <c r="G3507" s="45">
        <v>1.13091341E-3</v>
      </c>
      <c r="H3507" s="45">
        <v>5.3721786000000002E-3</v>
      </c>
    </row>
    <row r="3508" spans="1:8" x14ac:dyDescent="0.35">
      <c r="A3508" s="45" t="s">
        <v>252</v>
      </c>
      <c r="B3508" s="45" t="s">
        <v>11</v>
      </c>
      <c r="C3508" s="45" t="s">
        <v>44</v>
      </c>
      <c r="D3508" s="45">
        <v>90</v>
      </c>
      <c r="E3508" s="45">
        <v>9.2348248599999991E-3</v>
      </c>
      <c r="F3508" s="45">
        <v>5.8127547999999995E-4</v>
      </c>
      <c r="G3508" s="45">
        <v>1.34657897E-3</v>
      </c>
      <c r="H3508" s="45">
        <v>7.3069699099999998E-3</v>
      </c>
    </row>
    <row r="3509" spans="1:8" x14ac:dyDescent="0.35">
      <c r="A3509" s="45" t="s">
        <v>252</v>
      </c>
      <c r="B3509" s="45" t="s">
        <v>12</v>
      </c>
      <c r="C3509" s="45" t="s">
        <v>44</v>
      </c>
      <c r="D3509" s="45">
        <v>58</v>
      </c>
      <c r="E3509" s="45">
        <v>1.114523439E-2</v>
      </c>
      <c r="F3509" s="45">
        <v>7.3874499E-4</v>
      </c>
      <c r="G3509" s="45">
        <v>1.72812875E-3</v>
      </c>
      <c r="H3509" s="45">
        <v>8.6783602499999994E-3</v>
      </c>
    </row>
    <row r="3510" spans="1:8" x14ac:dyDescent="0.35">
      <c r="A3510" s="45" t="s">
        <v>252</v>
      </c>
      <c r="B3510" s="45" t="s">
        <v>13</v>
      </c>
      <c r="C3510" s="45" t="s">
        <v>44</v>
      </c>
      <c r="D3510" s="45">
        <v>132</v>
      </c>
      <c r="E3510" s="45">
        <v>8.9603497900000006E-3</v>
      </c>
      <c r="F3510" s="45">
        <v>5.8045711000000004E-4</v>
      </c>
      <c r="G3510" s="45">
        <v>1.6598271799999999E-3</v>
      </c>
      <c r="H3510" s="45">
        <v>6.7200649899999999E-3</v>
      </c>
    </row>
    <row r="3511" spans="1:8" x14ac:dyDescent="0.35">
      <c r="A3511" s="45" t="s">
        <v>252</v>
      </c>
      <c r="B3511" s="45" t="s">
        <v>8</v>
      </c>
      <c r="C3511" s="45" t="s">
        <v>45</v>
      </c>
      <c r="D3511" s="45">
        <v>1430</v>
      </c>
      <c r="E3511" s="45">
        <v>6.8908797199999997E-3</v>
      </c>
      <c r="F3511" s="45">
        <v>8.3455525000000004E-4</v>
      </c>
      <c r="G3511" s="45">
        <v>1.2932689899999999E-3</v>
      </c>
      <c r="H3511" s="45">
        <v>4.7630549899999996E-3</v>
      </c>
    </row>
    <row r="3512" spans="1:8" x14ac:dyDescent="0.35">
      <c r="A3512" s="45" t="s">
        <v>252</v>
      </c>
      <c r="B3512" s="45" t="s">
        <v>10</v>
      </c>
      <c r="C3512" s="45" t="s">
        <v>45</v>
      </c>
      <c r="D3512" s="45">
        <v>571</v>
      </c>
      <c r="E3512" s="45">
        <v>5.7771451200000004E-3</v>
      </c>
      <c r="F3512" s="45">
        <v>6.9561985000000004E-4</v>
      </c>
      <c r="G3512" s="45">
        <v>1.0902126700000001E-3</v>
      </c>
      <c r="H3512" s="45">
        <v>3.9913121099999999E-3</v>
      </c>
    </row>
    <row r="3513" spans="1:8" x14ac:dyDescent="0.35">
      <c r="A3513" s="45" t="s">
        <v>252</v>
      </c>
      <c r="B3513" s="45" t="s">
        <v>11</v>
      </c>
      <c r="C3513" s="45" t="s">
        <v>45</v>
      </c>
      <c r="D3513" s="45">
        <v>361</v>
      </c>
      <c r="E3513" s="45">
        <v>6.7986301100000004E-3</v>
      </c>
      <c r="F3513" s="45">
        <v>7.9479557000000005E-4</v>
      </c>
      <c r="G3513" s="45">
        <v>1.27398149E-3</v>
      </c>
      <c r="H3513" s="45">
        <v>4.7298525300000002E-3</v>
      </c>
    </row>
    <row r="3514" spans="1:8" x14ac:dyDescent="0.35">
      <c r="A3514" s="45" t="s">
        <v>252</v>
      </c>
      <c r="B3514" s="45" t="s">
        <v>12</v>
      </c>
      <c r="C3514" s="45" t="s">
        <v>45</v>
      </c>
      <c r="D3514" s="45">
        <v>177</v>
      </c>
      <c r="E3514" s="45">
        <v>9.2378110299999993E-3</v>
      </c>
      <c r="F3514" s="45">
        <v>1.16257301E-3</v>
      </c>
      <c r="G3514" s="45">
        <v>1.6133079600000001E-3</v>
      </c>
      <c r="H3514" s="45">
        <v>6.4619295500000003E-3</v>
      </c>
    </row>
    <row r="3515" spans="1:8" x14ac:dyDescent="0.35">
      <c r="A3515" s="45" t="s">
        <v>252</v>
      </c>
      <c r="B3515" s="45" t="s">
        <v>13</v>
      </c>
      <c r="C3515" s="45" t="s">
        <v>45</v>
      </c>
      <c r="D3515" s="45">
        <v>321</v>
      </c>
      <c r="E3515" s="45">
        <v>7.6816514200000003E-3</v>
      </c>
      <c r="F3515" s="45">
        <v>9.4554030999999998E-4</v>
      </c>
      <c r="G3515" s="45">
        <v>1.4996896799999999E-3</v>
      </c>
      <c r="H3515" s="45">
        <v>5.23642095E-3</v>
      </c>
    </row>
    <row r="3516" spans="1:8" x14ac:dyDescent="0.35">
      <c r="A3516" s="45" t="s">
        <v>252</v>
      </c>
      <c r="B3516" s="45" t="s">
        <v>8</v>
      </c>
      <c r="C3516" s="45" t="s">
        <v>46</v>
      </c>
      <c r="D3516" s="45">
        <v>689</v>
      </c>
      <c r="E3516" s="45">
        <v>7.9877570999999994E-3</v>
      </c>
      <c r="F3516" s="45">
        <v>9.3954916000000004E-4</v>
      </c>
      <c r="G3516" s="45">
        <v>1.53387534E-3</v>
      </c>
      <c r="H3516" s="45">
        <v>5.5143321299999997E-3</v>
      </c>
    </row>
    <row r="3517" spans="1:8" x14ac:dyDescent="0.35">
      <c r="A3517" s="45" t="s">
        <v>252</v>
      </c>
      <c r="B3517" s="45" t="s">
        <v>10</v>
      </c>
      <c r="C3517" s="45" t="s">
        <v>46</v>
      </c>
      <c r="D3517" s="45">
        <v>249</v>
      </c>
      <c r="E3517" s="45">
        <v>7.1273052700000002E-3</v>
      </c>
      <c r="F3517" s="45">
        <v>7.2056721E-4</v>
      </c>
      <c r="G3517" s="45">
        <v>1.4686056699999999E-3</v>
      </c>
      <c r="H3517" s="45">
        <v>4.93813191E-3</v>
      </c>
    </row>
    <row r="3518" spans="1:8" x14ac:dyDescent="0.35">
      <c r="A3518" s="45" t="s">
        <v>252</v>
      </c>
      <c r="B3518" s="45" t="s">
        <v>11</v>
      </c>
      <c r="C3518" s="45" t="s">
        <v>46</v>
      </c>
      <c r="D3518" s="45">
        <v>170</v>
      </c>
      <c r="E3518" s="45">
        <v>7.7507486799999999E-3</v>
      </c>
      <c r="F3518" s="45">
        <v>9.0053080999999999E-4</v>
      </c>
      <c r="G3518" s="45">
        <v>1.22739627E-3</v>
      </c>
      <c r="H3518" s="45">
        <v>5.6228211099999996E-3</v>
      </c>
    </row>
    <row r="3519" spans="1:8" x14ac:dyDescent="0.35">
      <c r="A3519" s="45" t="s">
        <v>252</v>
      </c>
      <c r="B3519" s="45" t="s">
        <v>12</v>
      </c>
      <c r="C3519" s="45" t="s">
        <v>46</v>
      </c>
      <c r="D3519" s="45">
        <v>92</v>
      </c>
      <c r="E3519" s="45">
        <v>9.4781599799999994E-3</v>
      </c>
      <c r="F3519" s="45">
        <v>1.3953047199999999E-3</v>
      </c>
      <c r="G3519" s="45">
        <v>1.9638181800000001E-3</v>
      </c>
      <c r="H3519" s="45">
        <v>6.1190366199999997E-3</v>
      </c>
    </row>
    <row r="3520" spans="1:8" x14ac:dyDescent="0.35">
      <c r="A3520" s="45" t="s">
        <v>252</v>
      </c>
      <c r="B3520" s="45" t="s">
        <v>13</v>
      </c>
      <c r="C3520" s="45" t="s">
        <v>46</v>
      </c>
      <c r="D3520" s="45">
        <v>178</v>
      </c>
      <c r="E3520" s="45">
        <v>8.6474586399999994E-3</v>
      </c>
      <c r="F3520" s="45">
        <v>1.0475835100000001E-3</v>
      </c>
      <c r="G3520" s="45">
        <v>1.6956666099999999E-3</v>
      </c>
      <c r="H3520" s="45">
        <v>5.90420805E-3</v>
      </c>
    </row>
    <row r="3521" spans="1:8" x14ac:dyDescent="0.35">
      <c r="A3521" s="45" t="s">
        <v>252</v>
      </c>
      <c r="B3521" s="45" t="s">
        <v>8</v>
      </c>
      <c r="C3521" s="45" t="s">
        <v>47</v>
      </c>
      <c r="D3521" s="45">
        <v>501</v>
      </c>
      <c r="E3521" s="45">
        <v>7.8045757899999997E-3</v>
      </c>
      <c r="F3521" s="45">
        <v>3.9970958E-4</v>
      </c>
      <c r="G3521" s="45">
        <v>1.7246291999999999E-3</v>
      </c>
      <c r="H3521" s="45">
        <v>5.6686393200000001E-3</v>
      </c>
    </row>
    <row r="3522" spans="1:8" x14ac:dyDescent="0.35">
      <c r="A3522" s="45" t="s">
        <v>252</v>
      </c>
      <c r="B3522" s="45" t="s">
        <v>10</v>
      </c>
      <c r="C3522" s="45" t="s">
        <v>47</v>
      </c>
      <c r="D3522" s="45">
        <v>192</v>
      </c>
      <c r="E3522" s="45">
        <v>6.9015236799999996E-3</v>
      </c>
      <c r="F3522" s="45">
        <v>2.9194369999999999E-4</v>
      </c>
      <c r="G3522" s="45">
        <v>1.45785084E-3</v>
      </c>
      <c r="H3522" s="45">
        <v>5.1400942600000003E-3</v>
      </c>
    </row>
    <row r="3523" spans="1:8" x14ac:dyDescent="0.35">
      <c r="A3523" s="45" t="s">
        <v>252</v>
      </c>
      <c r="B3523" s="45" t="s">
        <v>11</v>
      </c>
      <c r="C3523" s="45" t="s">
        <v>47</v>
      </c>
      <c r="D3523" s="45">
        <v>138</v>
      </c>
      <c r="E3523" s="45">
        <v>8.1842959199999992E-3</v>
      </c>
      <c r="F3523" s="45">
        <v>5.1781373999999997E-4</v>
      </c>
      <c r="G3523" s="45">
        <v>1.9095542400000001E-3</v>
      </c>
      <c r="H3523" s="45">
        <v>5.7456888299999998E-3</v>
      </c>
    </row>
    <row r="3524" spans="1:8" x14ac:dyDescent="0.35">
      <c r="A3524" s="45" t="s">
        <v>252</v>
      </c>
      <c r="B3524" s="45" t="s">
        <v>12</v>
      </c>
      <c r="C3524" s="45" t="s">
        <v>47</v>
      </c>
      <c r="D3524" s="45">
        <v>30</v>
      </c>
      <c r="E3524" s="45">
        <v>1.311458312E-2</v>
      </c>
      <c r="F3524" s="45">
        <v>1.5381942E-3</v>
      </c>
      <c r="G3524" s="45">
        <v>2.1940583699999999E-3</v>
      </c>
      <c r="H3524" s="45">
        <v>9.3699843000000001E-3</v>
      </c>
    </row>
    <row r="3525" spans="1:8" x14ac:dyDescent="0.35">
      <c r="A3525" s="45" t="s">
        <v>252</v>
      </c>
      <c r="B3525" s="45" t="s">
        <v>13</v>
      </c>
      <c r="C3525" s="45" t="s">
        <v>47</v>
      </c>
      <c r="D3525" s="45">
        <v>141</v>
      </c>
      <c r="E3525" s="45">
        <v>7.5328340100000004E-3</v>
      </c>
      <c r="F3525" s="45">
        <v>1.8863254E-4</v>
      </c>
      <c r="G3525" s="45">
        <v>1.8070328700000001E-3</v>
      </c>
      <c r="H3525" s="45">
        <v>5.5254298800000001E-3</v>
      </c>
    </row>
    <row r="3526" spans="1:8" x14ac:dyDescent="0.35">
      <c r="A3526" s="45" t="s">
        <v>252</v>
      </c>
      <c r="B3526" s="45" t="s">
        <v>8</v>
      </c>
      <c r="C3526" s="45" t="s">
        <v>48</v>
      </c>
      <c r="D3526" s="45">
        <v>1767</v>
      </c>
      <c r="E3526" s="45">
        <v>6.00926949E-3</v>
      </c>
      <c r="F3526" s="45">
        <v>1.00609268E-3</v>
      </c>
      <c r="G3526" s="45">
        <v>7.6266376999999997E-4</v>
      </c>
      <c r="H3526" s="45">
        <v>4.2405125499999996E-3</v>
      </c>
    </row>
    <row r="3527" spans="1:8" x14ac:dyDescent="0.35">
      <c r="A3527" s="45" t="s">
        <v>252</v>
      </c>
      <c r="B3527" s="45" t="s">
        <v>10</v>
      </c>
      <c r="C3527" s="45" t="s">
        <v>48</v>
      </c>
      <c r="D3527" s="45">
        <v>608</v>
      </c>
      <c r="E3527" s="45">
        <v>5.2604354399999999E-3</v>
      </c>
      <c r="F3527" s="45">
        <v>9.5297627999999998E-4</v>
      </c>
      <c r="G3527" s="45">
        <v>6.4692959E-4</v>
      </c>
      <c r="H3527" s="45">
        <v>3.66052912E-3</v>
      </c>
    </row>
    <row r="3528" spans="1:8" x14ac:dyDescent="0.35">
      <c r="A3528" s="45" t="s">
        <v>252</v>
      </c>
      <c r="B3528" s="45" t="s">
        <v>11</v>
      </c>
      <c r="C3528" s="45" t="s">
        <v>48</v>
      </c>
      <c r="D3528" s="45">
        <v>353</v>
      </c>
      <c r="E3528" s="45">
        <v>6.0983564300000001E-3</v>
      </c>
      <c r="F3528" s="45">
        <v>9.5179520000000003E-4</v>
      </c>
      <c r="G3528" s="45">
        <v>6.7523056999999997E-4</v>
      </c>
      <c r="H3528" s="45">
        <v>4.4713301600000002E-3</v>
      </c>
    </row>
    <row r="3529" spans="1:8" x14ac:dyDescent="0.35">
      <c r="A3529" s="45" t="s">
        <v>252</v>
      </c>
      <c r="B3529" s="45" t="s">
        <v>12</v>
      </c>
      <c r="C3529" s="45" t="s">
        <v>48</v>
      </c>
      <c r="D3529" s="45">
        <v>188</v>
      </c>
      <c r="E3529" s="45">
        <v>7.3824120800000002E-3</v>
      </c>
      <c r="F3529" s="45">
        <v>1.2523392099999999E-3</v>
      </c>
      <c r="G3529" s="45">
        <v>8.4810848999999997E-4</v>
      </c>
      <c r="H3529" s="45">
        <v>5.2819638899999997E-3</v>
      </c>
    </row>
    <row r="3530" spans="1:8" x14ac:dyDescent="0.35">
      <c r="A3530" s="45" t="s">
        <v>252</v>
      </c>
      <c r="B3530" s="45" t="s">
        <v>13</v>
      </c>
      <c r="C3530" s="45" t="s">
        <v>48</v>
      </c>
      <c r="D3530" s="45">
        <v>618</v>
      </c>
      <c r="E3530" s="45">
        <v>6.2773804999999997E-3</v>
      </c>
      <c r="F3530" s="45">
        <v>1.0144542300000001E-3</v>
      </c>
      <c r="G3530" s="45">
        <v>9.0047395000000005E-4</v>
      </c>
      <c r="H3530" s="45">
        <v>4.3624518100000001E-3</v>
      </c>
    </row>
    <row r="3531" spans="1:8" x14ac:dyDescent="0.35">
      <c r="A3531" s="45" t="s">
        <v>252</v>
      </c>
      <c r="B3531" s="45" t="s">
        <v>8</v>
      </c>
      <c r="C3531" s="45" t="s">
        <v>49</v>
      </c>
      <c r="D3531" s="45">
        <v>1186</v>
      </c>
      <c r="E3531" s="45">
        <v>7.5444125899999997E-3</v>
      </c>
      <c r="F3531" s="45">
        <v>1.03375194E-3</v>
      </c>
      <c r="G3531" s="45">
        <v>1.0477364699999999E-3</v>
      </c>
      <c r="H3531" s="45">
        <v>5.4515740700000004E-3</v>
      </c>
    </row>
    <row r="3532" spans="1:8" x14ac:dyDescent="0.35">
      <c r="A3532" s="45" t="s">
        <v>252</v>
      </c>
      <c r="B3532" s="45" t="s">
        <v>10</v>
      </c>
      <c r="C3532" s="45" t="s">
        <v>49</v>
      </c>
      <c r="D3532" s="45">
        <v>476</v>
      </c>
      <c r="E3532" s="45">
        <v>6.8066738100000003E-3</v>
      </c>
      <c r="F3532" s="45">
        <v>9.3521412000000003E-4</v>
      </c>
      <c r="G3532" s="45">
        <v>9.5773007E-4</v>
      </c>
      <c r="H3532" s="45">
        <v>4.9024711800000004E-3</v>
      </c>
    </row>
    <row r="3533" spans="1:8" x14ac:dyDescent="0.35">
      <c r="A3533" s="45" t="s">
        <v>252</v>
      </c>
      <c r="B3533" s="45" t="s">
        <v>11</v>
      </c>
      <c r="C3533" s="45" t="s">
        <v>49</v>
      </c>
      <c r="D3533" s="45">
        <v>315</v>
      </c>
      <c r="E3533" s="45">
        <v>7.8841120600000002E-3</v>
      </c>
      <c r="F3533" s="45">
        <v>9.5859028000000002E-4</v>
      </c>
      <c r="G3533" s="45">
        <v>1.0575761800000001E-3</v>
      </c>
      <c r="H3533" s="45">
        <v>5.8564077499999997E-3</v>
      </c>
    </row>
    <row r="3534" spans="1:8" x14ac:dyDescent="0.35">
      <c r="A3534" s="45" t="s">
        <v>252</v>
      </c>
      <c r="B3534" s="45" t="s">
        <v>12</v>
      </c>
      <c r="C3534" s="45" t="s">
        <v>49</v>
      </c>
      <c r="D3534" s="45">
        <v>80</v>
      </c>
      <c r="E3534" s="45">
        <v>7.6859082799999997E-3</v>
      </c>
      <c r="F3534" s="45">
        <v>1.0805842300000001E-3</v>
      </c>
      <c r="G3534" s="45">
        <v>1.05121503E-3</v>
      </c>
      <c r="H3534" s="45">
        <v>5.5428238099999999E-3</v>
      </c>
    </row>
    <row r="3535" spans="1:8" x14ac:dyDescent="0.35">
      <c r="A3535" s="45" t="s">
        <v>252</v>
      </c>
      <c r="B3535" s="45" t="s">
        <v>13</v>
      </c>
      <c r="C3535" s="45" t="s">
        <v>49</v>
      </c>
      <c r="D3535" s="45">
        <v>315</v>
      </c>
      <c r="E3535" s="45">
        <v>8.2835829600000008E-3</v>
      </c>
      <c r="F3535" s="45">
        <v>1.2459212700000001E-3</v>
      </c>
      <c r="G3535" s="45">
        <v>1.1730229799999999E-3</v>
      </c>
      <c r="H3535" s="45">
        <v>5.8533213300000003E-3</v>
      </c>
    </row>
    <row r="3536" spans="1:8" x14ac:dyDescent="0.35">
      <c r="A3536" s="45" t="s">
        <v>252</v>
      </c>
      <c r="B3536" s="45" t="s">
        <v>8</v>
      </c>
      <c r="C3536" s="45" t="s">
        <v>50</v>
      </c>
      <c r="D3536" s="45">
        <v>439</v>
      </c>
      <c r="E3536" s="45">
        <v>8.9249291100000003E-3</v>
      </c>
      <c r="F3536" s="45">
        <v>1.05880341E-3</v>
      </c>
      <c r="G3536" s="45">
        <v>2.50548359E-3</v>
      </c>
      <c r="H3536" s="45">
        <v>5.3604306700000002E-3</v>
      </c>
    </row>
    <row r="3537" spans="1:8" x14ac:dyDescent="0.35">
      <c r="A3537" s="45" t="s">
        <v>252</v>
      </c>
      <c r="B3537" s="45" t="s">
        <v>10</v>
      </c>
      <c r="C3537" s="45" t="s">
        <v>50</v>
      </c>
      <c r="D3537" s="45">
        <v>174</v>
      </c>
      <c r="E3537" s="45">
        <v>8.0232942500000001E-3</v>
      </c>
      <c r="F3537" s="45">
        <v>9.3477250000000001E-4</v>
      </c>
      <c r="G3537" s="45">
        <v>2.2825534999999998E-3</v>
      </c>
      <c r="H3537" s="45">
        <v>4.8058347099999999E-3</v>
      </c>
    </row>
    <row r="3538" spans="1:8" x14ac:dyDescent="0.35">
      <c r="A3538" s="45" t="s">
        <v>252</v>
      </c>
      <c r="B3538" s="45" t="s">
        <v>11</v>
      </c>
      <c r="C3538" s="45" t="s">
        <v>50</v>
      </c>
      <c r="D3538" s="45">
        <v>94</v>
      </c>
      <c r="E3538" s="45">
        <v>8.7392876199999994E-3</v>
      </c>
      <c r="F3538" s="45">
        <v>8.0045774000000005E-4</v>
      </c>
      <c r="G3538" s="45">
        <v>2.4660163100000002E-3</v>
      </c>
      <c r="H3538" s="45">
        <v>5.4726898800000002E-3</v>
      </c>
    </row>
    <row r="3539" spans="1:8" x14ac:dyDescent="0.35">
      <c r="A3539" s="45" t="s">
        <v>252</v>
      </c>
      <c r="B3539" s="45" t="s">
        <v>12</v>
      </c>
      <c r="C3539" s="45" t="s">
        <v>50</v>
      </c>
      <c r="D3539" s="45">
        <v>54</v>
      </c>
      <c r="E3539" s="45">
        <v>1.136209683E-2</v>
      </c>
      <c r="F3539" s="45">
        <v>1.58907725E-3</v>
      </c>
      <c r="G3539" s="45">
        <v>3.10442361E-3</v>
      </c>
      <c r="H3539" s="45">
        <v>6.66816679E-3</v>
      </c>
    </row>
    <row r="3540" spans="1:8" x14ac:dyDescent="0.35">
      <c r="A3540" s="45" t="s">
        <v>252</v>
      </c>
      <c r="B3540" s="45" t="s">
        <v>13</v>
      </c>
      <c r="C3540" s="45" t="s">
        <v>50</v>
      </c>
      <c r="D3540" s="45">
        <v>117</v>
      </c>
      <c r="E3540" s="45">
        <v>9.2901231899999992E-3</v>
      </c>
      <c r="F3540" s="45">
        <v>1.2060776299999999E-3</v>
      </c>
      <c r="G3540" s="45">
        <v>2.59229556E-3</v>
      </c>
      <c r="H3540" s="45">
        <v>5.4914527399999996E-3</v>
      </c>
    </row>
    <row r="3541" spans="1:8" x14ac:dyDescent="0.35">
      <c r="A3541" s="45" t="s">
        <v>252</v>
      </c>
      <c r="B3541" s="45" t="s">
        <v>8</v>
      </c>
      <c r="C3541" s="45" t="s">
        <v>51</v>
      </c>
      <c r="D3541" s="45">
        <v>1014</v>
      </c>
      <c r="E3541" s="45">
        <v>7.1059790100000001E-3</v>
      </c>
      <c r="F3541" s="45">
        <v>1.01561905E-3</v>
      </c>
      <c r="G3541" s="45">
        <v>7.2234070000000005E-4</v>
      </c>
      <c r="H3541" s="45">
        <v>5.3680187899999999E-3</v>
      </c>
    </row>
    <row r="3542" spans="1:8" x14ac:dyDescent="0.35">
      <c r="A3542" s="45" t="s">
        <v>252</v>
      </c>
      <c r="B3542" s="45" t="s">
        <v>10</v>
      </c>
      <c r="C3542" s="45" t="s">
        <v>51</v>
      </c>
      <c r="D3542" s="45">
        <v>427</v>
      </c>
      <c r="E3542" s="45">
        <v>6.5828289200000004E-3</v>
      </c>
      <c r="F3542" s="45">
        <v>8.3566415999999997E-4</v>
      </c>
      <c r="G3542" s="45">
        <v>7.1092439E-4</v>
      </c>
      <c r="H3542" s="45">
        <v>5.0362399000000004E-3</v>
      </c>
    </row>
    <row r="3543" spans="1:8" x14ac:dyDescent="0.35">
      <c r="A3543" s="45" t="s">
        <v>252</v>
      </c>
      <c r="B3543" s="45" t="s">
        <v>11</v>
      </c>
      <c r="C3543" s="45" t="s">
        <v>51</v>
      </c>
      <c r="D3543" s="45">
        <v>207</v>
      </c>
      <c r="E3543" s="45">
        <v>6.77418789E-3</v>
      </c>
      <c r="F3543" s="45">
        <v>1.0097957900000001E-3</v>
      </c>
      <c r="G3543" s="45">
        <v>6.4630278999999995E-4</v>
      </c>
      <c r="H3543" s="45">
        <v>5.1180888499999999E-3</v>
      </c>
    </row>
    <row r="3544" spans="1:8" x14ac:dyDescent="0.35">
      <c r="A3544" s="45" t="s">
        <v>252</v>
      </c>
      <c r="B3544" s="45" t="s">
        <v>12</v>
      </c>
      <c r="C3544" s="45" t="s">
        <v>51</v>
      </c>
      <c r="D3544" s="45">
        <v>77</v>
      </c>
      <c r="E3544" s="45">
        <v>8.7251981900000001E-3</v>
      </c>
      <c r="F3544" s="45">
        <v>1.50853751E-3</v>
      </c>
      <c r="G3544" s="45">
        <v>7.813249E-4</v>
      </c>
      <c r="H3544" s="45">
        <v>6.4353352800000001E-3</v>
      </c>
    </row>
    <row r="3545" spans="1:8" x14ac:dyDescent="0.35">
      <c r="A3545" s="45" t="s">
        <v>252</v>
      </c>
      <c r="B3545" s="45" t="s">
        <v>13</v>
      </c>
      <c r="C3545" s="45" t="s">
        <v>51</v>
      </c>
      <c r="D3545" s="45">
        <v>303</v>
      </c>
      <c r="E3545" s="45">
        <v>7.6584079600000004E-3</v>
      </c>
      <c r="F3545" s="45">
        <v>1.14793399E-3</v>
      </c>
      <c r="G3545" s="45">
        <v>7.7538634000000003E-4</v>
      </c>
      <c r="H3545" s="45">
        <v>5.7350871500000001E-3</v>
      </c>
    </row>
    <row r="3546" spans="1:8" x14ac:dyDescent="0.35">
      <c r="A3546" s="45" t="s">
        <v>252</v>
      </c>
      <c r="B3546" s="45" t="s">
        <v>8</v>
      </c>
      <c r="C3546" s="45" t="s">
        <v>52</v>
      </c>
      <c r="D3546" s="45">
        <v>1595</v>
      </c>
      <c r="E3546" s="45">
        <v>5.0193455100000003E-3</v>
      </c>
      <c r="F3546" s="45">
        <v>7.9969933000000005E-4</v>
      </c>
      <c r="G3546" s="45">
        <v>6.2594308999999997E-4</v>
      </c>
      <c r="H3546" s="45">
        <v>3.5937025900000001E-3</v>
      </c>
    </row>
    <row r="3547" spans="1:8" x14ac:dyDescent="0.35">
      <c r="A3547" s="45" t="s">
        <v>252</v>
      </c>
      <c r="B3547" s="45" t="s">
        <v>10</v>
      </c>
      <c r="C3547" s="45" t="s">
        <v>52</v>
      </c>
      <c r="D3547" s="45">
        <v>539</v>
      </c>
      <c r="E3547" s="45">
        <v>4.5255486000000001E-3</v>
      </c>
      <c r="F3547" s="45">
        <v>6.9805170999999997E-4</v>
      </c>
      <c r="G3547" s="45">
        <v>5.8727127999999996E-4</v>
      </c>
      <c r="H3547" s="45">
        <v>3.2402251300000001E-3</v>
      </c>
    </row>
    <row r="3548" spans="1:8" x14ac:dyDescent="0.35">
      <c r="A3548" s="45" t="s">
        <v>252</v>
      </c>
      <c r="B3548" s="45" t="s">
        <v>11</v>
      </c>
      <c r="C3548" s="45" t="s">
        <v>52</v>
      </c>
      <c r="D3548" s="45">
        <v>290</v>
      </c>
      <c r="E3548" s="45">
        <v>5.0653733200000002E-3</v>
      </c>
      <c r="F3548" s="45">
        <v>8.2135989000000004E-4</v>
      </c>
      <c r="G3548" s="45">
        <v>5.4497898999999995E-4</v>
      </c>
      <c r="H3548" s="45">
        <v>3.6990338999999999E-3</v>
      </c>
    </row>
    <row r="3549" spans="1:8" x14ac:dyDescent="0.35">
      <c r="A3549" s="45" t="s">
        <v>252</v>
      </c>
      <c r="B3549" s="45" t="s">
        <v>12</v>
      </c>
      <c r="C3549" s="45" t="s">
        <v>52</v>
      </c>
      <c r="D3549" s="45">
        <v>102</v>
      </c>
      <c r="E3549" s="45">
        <v>6.7808185700000004E-3</v>
      </c>
      <c r="F3549" s="45">
        <v>1.1774915899999999E-3</v>
      </c>
      <c r="G3549" s="45">
        <v>5.9992257999999998E-4</v>
      </c>
      <c r="H3549" s="45">
        <v>5.0034039099999999E-3</v>
      </c>
    </row>
    <row r="3550" spans="1:8" x14ac:dyDescent="0.35">
      <c r="A3550" s="45" t="s">
        <v>252</v>
      </c>
      <c r="B3550" s="45" t="s">
        <v>13</v>
      </c>
      <c r="C3550" s="45" t="s">
        <v>52</v>
      </c>
      <c r="D3550" s="45">
        <v>664</v>
      </c>
      <c r="E3550" s="45">
        <v>5.1294934399999997E-3</v>
      </c>
      <c r="F3550" s="45">
        <v>8.1471695000000005E-4</v>
      </c>
      <c r="G3550" s="45">
        <v>6.9669277999999998E-4</v>
      </c>
      <c r="H3550" s="45">
        <v>3.6180832099999998E-3</v>
      </c>
    </row>
    <row r="3551" spans="1:8" x14ac:dyDescent="0.35">
      <c r="A3551" s="45" t="s">
        <v>252</v>
      </c>
      <c r="B3551" s="45" t="s">
        <v>8</v>
      </c>
      <c r="C3551" s="45" t="s">
        <v>53</v>
      </c>
      <c r="D3551" s="45">
        <v>631</v>
      </c>
      <c r="E3551" s="45">
        <v>7.4608937000000004E-3</v>
      </c>
      <c r="F3551" s="45">
        <v>1.01022751E-3</v>
      </c>
      <c r="G3551" s="45">
        <v>9.9617720000000007E-4</v>
      </c>
      <c r="H3551" s="45">
        <v>5.4543784600000001E-3</v>
      </c>
    </row>
    <row r="3552" spans="1:8" x14ac:dyDescent="0.35">
      <c r="A3552" s="45" t="s">
        <v>252</v>
      </c>
      <c r="B3552" s="45" t="s">
        <v>10</v>
      </c>
      <c r="C3552" s="45" t="s">
        <v>53</v>
      </c>
      <c r="D3552" s="45">
        <v>246</v>
      </c>
      <c r="E3552" s="45">
        <v>6.1121929900000002E-3</v>
      </c>
      <c r="F3552" s="45">
        <v>7.7593322999999997E-4</v>
      </c>
      <c r="G3552" s="45">
        <v>9.1712751000000003E-4</v>
      </c>
      <c r="H3552" s="45">
        <v>4.4189906500000002E-3</v>
      </c>
    </row>
    <row r="3553" spans="1:8" x14ac:dyDescent="0.35">
      <c r="A3553" s="45" t="s">
        <v>252</v>
      </c>
      <c r="B3553" s="45" t="s">
        <v>11</v>
      </c>
      <c r="C3553" s="45" t="s">
        <v>53</v>
      </c>
      <c r="D3553" s="45">
        <v>114</v>
      </c>
      <c r="E3553" s="45">
        <v>7.5395952900000002E-3</v>
      </c>
      <c r="F3553" s="45">
        <v>1.02349308E-3</v>
      </c>
      <c r="G3553" s="45">
        <v>9.1780354999999999E-4</v>
      </c>
      <c r="H3553" s="45">
        <v>5.59829816E-3</v>
      </c>
    </row>
    <row r="3554" spans="1:8" x14ac:dyDescent="0.35">
      <c r="A3554" s="45" t="s">
        <v>252</v>
      </c>
      <c r="B3554" s="45" t="s">
        <v>12</v>
      </c>
      <c r="C3554" s="45" t="s">
        <v>53</v>
      </c>
      <c r="D3554" s="45">
        <v>85</v>
      </c>
      <c r="E3554" s="45">
        <v>8.3587960500000006E-3</v>
      </c>
      <c r="F3554" s="45">
        <v>1.23188974E-3</v>
      </c>
      <c r="G3554" s="45">
        <v>1.0234202400000001E-3</v>
      </c>
      <c r="H3554" s="45">
        <v>6.1034855899999999E-3</v>
      </c>
    </row>
    <row r="3555" spans="1:8" x14ac:dyDescent="0.35">
      <c r="A3555" s="45" t="s">
        <v>252</v>
      </c>
      <c r="B3555" s="45" t="s">
        <v>13</v>
      </c>
      <c r="C3555" s="45" t="s">
        <v>53</v>
      </c>
      <c r="D3555" s="45">
        <v>186</v>
      </c>
      <c r="E3555" s="45">
        <v>8.7860909799999994E-3</v>
      </c>
      <c r="F3555" s="45">
        <v>1.2106728200000001E-3</v>
      </c>
      <c r="G3555" s="45">
        <v>1.13631248E-3</v>
      </c>
      <c r="H3555" s="45">
        <v>6.4389185099999998E-3</v>
      </c>
    </row>
    <row r="3556" spans="1:8" x14ac:dyDescent="0.35">
      <c r="A3556" s="45" t="s">
        <v>252</v>
      </c>
      <c r="B3556" s="45" t="s">
        <v>8</v>
      </c>
      <c r="C3556" s="45" t="s">
        <v>54</v>
      </c>
      <c r="D3556" s="45">
        <v>3305</v>
      </c>
      <c r="E3556" s="45">
        <v>4.67018942E-3</v>
      </c>
      <c r="F3556" s="45">
        <v>8.9043651999999997E-4</v>
      </c>
      <c r="G3556" s="45">
        <v>5.9554102999999998E-4</v>
      </c>
      <c r="H3556" s="45">
        <v>3.1725252500000001E-3</v>
      </c>
    </row>
    <row r="3557" spans="1:8" x14ac:dyDescent="0.35">
      <c r="A3557" s="45" t="s">
        <v>252</v>
      </c>
      <c r="B3557" s="45" t="s">
        <v>10</v>
      </c>
      <c r="C3557" s="45" t="s">
        <v>54</v>
      </c>
      <c r="D3557" s="45">
        <v>1567</v>
      </c>
      <c r="E3557" s="45">
        <v>4.4777630499999999E-3</v>
      </c>
      <c r="F3557" s="45">
        <v>8.4489978E-4</v>
      </c>
      <c r="G3557" s="45">
        <v>5.6267554999999997E-4</v>
      </c>
      <c r="H3557" s="45">
        <v>3.0583029599999998E-3</v>
      </c>
    </row>
    <row r="3558" spans="1:8" x14ac:dyDescent="0.35">
      <c r="A3558" s="45" t="s">
        <v>252</v>
      </c>
      <c r="B3558" s="45" t="s">
        <v>11</v>
      </c>
      <c r="C3558" s="45" t="s">
        <v>54</v>
      </c>
      <c r="D3558" s="45">
        <v>790</v>
      </c>
      <c r="E3558" s="45">
        <v>4.5924311900000002E-3</v>
      </c>
      <c r="F3558" s="45">
        <v>9.6915996999999995E-4</v>
      </c>
      <c r="G3558" s="45">
        <v>5.5473488000000004E-4</v>
      </c>
      <c r="H3558" s="45">
        <v>3.0570643299999999E-3</v>
      </c>
    </row>
    <row r="3559" spans="1:8" x14ac:dyDescent="0.35">
      <c r="A3559" s="45" t="s">
        <v>252</v>
      </c>
      <c r="B3559" s="45" t="s">
        <v>12</v>
      </c>
      <c r="C3559" s="45" t="s">
        <v>54</v>
      </c>
      <c r="D3559" s="45">
        <v>143</v>
      </c>
      <c r="E3559" s="45">
        <v>5.7847705700000002E-3</v>
      </c>
      <c r="F3559" s="45">
        <v>1.1758609299999999E-3</v>
      </c>
      <c r="G3559" s="45">
        <v>6.7445261999999999E-4</v>
      </c>
      <c r="H3559" s="45">
        <v>3.9215064899999997E-3</v>
      </c>
    </row>
    <row r="3560" spans="1:8" x14ac:dyDescent="0.35">
      <c r="A3560" s="45" t="s">
        <v>252</v>
      </c>
      <c r="B3560" s="45" t="s">
        <v>13</v>
      </c>
      <c r="C3560" s="45" t="s">
        <v>54</v>
      </c>
      <c r="D3560" s="45">
        <v>805</v>
      </c>
      <c r="E3560" s="45">
        <v>4.9230788999999999E-3</v>
      </c>
      <c r="F3560" s="45">
        <v>8.5111834000000004E-4</v>
      </c>
      <c r="G3560" s="45">
        <v>6.8554439000000002E-4</v>
      </c>
      <c r="H3560" s="45">
        <v>3.3751291599999999E-3</v>
      </c>
    </row>
    <row r="3561" spans="1:8" x14ac:dyDescent="0.35">
      <c r="A3561" s="45" t="s">
        <v>252</v>
      </c>
      <c r="B3561" s="45" t="s">
        <v>8</v>
      </c>
      <c r="C3561" s="45" t="s">
        <v>55</v>
      </c>
      <c r="D3561" s="45">
        <v>823</v>
      </c>
      <c r="E3561" s="45">
        <v>6.8000706300000002E-3</v>
      </c>
      <c r="F3561" s="45">
        <v>9.8922447999999995E-4</v>
      </c>
      <c r="G3561" s="45">
        <v>9.9974380000000004E-4</v>
      </c>
      <c r="H3561" s="45">
        <v>4.8111018699999999E-3</v>
      </c>
    </row>
    <row r="3562" spans="1:8" x14ac:dyDescent="0.35">
      <c r="A3562" s="45" t="s">
        <v>252</v>
      </c>
      <c r="B3562" s="45" t="s">
        <v>10</v>
      </c>
      <c r="C3562" s="45" t="s">
        <v>55</v>
      </c>
      <c r="D3562" s="45">
        <v>352</v>
      </c>
      <c r="E3562" s="45">
        <v>6.2643029499999999E-3</v>
      </c>
      <c r="F3562" s="45">
        <v>8.9524782000000003E-4</v>
      </c>
      <c r="G3562" s="45">
        <v>9.5755709999999997E-4</v>
      </c>
      <c r="H3562" s="45">
        <v>4.4114975399999999E-3</v>
      </c>
    </row>
    <row r="3563" spans="1:8" x14ac:dyDescent="0.35">
      <c r="A3563" s="45" t="s">
        <v>252</v>
      </c>
      <c r="B3563" s="45" t="s">
        <v>11</v>
      </c>
      <c r="C3563" s="45" t="s">
        <v>55</v>
      </c>
      <c r="D3563" s="45">
        <v>165</v>
      </c>
      <c r="E3563" s="45">
        <v>6.5065233399999997E-3</v>
      </c>
      <c r="F3563" s="45">
        <v>1.0432096400000001E-3</v>
      </c>
      <c r="G3563" s="45">
        <v>1.02097334E-3</v>
      </c>
      <c r="H3563" s="45">
        <v>4.4423398300000002E-3</v>
      </c>
    </row>
    <row r="3564" spans="1:8" x14ac:dyDescent="0.35">
      <c r="A3564" s="45" t="s">
        <v>252</v>
      </c>
      <c r="B3564" s="45" t="s">
        <v>12</v>
      </c>
      <c r="C3564" s="45" t="s">
        <v>55</v>
      </c>
      <c r="D3564" s="45">
        <v>101</v>
      </c>
      <c r="E3564" s="45">
        <v>8.5209247599999996E-3</v>
      </c>
      <c r="F3564" s="45">
        <v>1.2557294899999999E-3</v>
      </c>
      <c r="G3564" s="45">
        <v>9.5938735000000003E-4</v>
      </c>
      <c r="H3564" s="45">
        <v>6.3058074200000001E-3</v>
      </c>
    </row>
    <row r="3565" spans="1:8" x14ac:dyDescent="0.35">
      <c r="A3565" s="45" t="s">
        <v>252</v>
      </c>
      <c r="B3565" s="45" t="s">
        <v>13</v>
      </c>
      <c r="C3565" s="45" t="s">
        <v>55</v>
      </c>
      <c r="D3565" s="45">
        <v>205</v>
      </c>
      <c r="E3565" s="45">
        <v>7.10845729E-3</v>
      </c>
      <c r="F3565" s="45">
        <v>9.7583535999999995E-4</v>
      </c>
      <c r="G3565" s="45">
        <v>1.0749771900000001E-3</v>
      </c>
      <c r="H3565" s="45">
        <v>5.0576442999999997E-3</v>
      </c>
    </row>
    <row r="3566" spans="1:8" x14ac:dyDescent="0.35">
      <c r="A3566" s="45" t="s">
        <v>252</v>
      </c>
      <c r="B3566" s="45" t="s">
        <v>8</v>
      </c>
      <c r="C3566" s="45" t="s">
        <v>56</v>
      </c>
      <c r="D3566" s="45">
        <v>2603</v>
      </c>
      <c r="E3566" s="45">
        <v>6.7663822099999996E-3</v>
      </c>
      <c r="F3566" s="45">
        <v>1.11746483E-3</v>
      </c>
      <c r="G3566" s="45">
        <v>1.0181714499999999E-3</v>
      </c>
      <c r="H3566" s="45">
        <v>4.6307454400000003E-3</v>
      </c>
    </row>
    <row r="3567" spans="1:8" x14ac:dyDescent="0.35">
      <c r="A3567" s="45" t="s">
        <v>252</v>
      </c>
      <c r="B3567" s="45" t="s">
        <v>10</v>
      </c>
      <c r="C3567" s="45" t="s">
        <v>56</v>
      </c>
      <c r="D3567" s="45">
        <v>903</v>
      </c>
      <c r="E3567" s="45">
        <v>6.0502540500000004E-3</v>
      </c>
      <c r="F3567" s="45">
        <v>1.02992573E-3</v>
      </c>
      <c r="G3567" s="45">
        <v>7.6972054000000001E-4</v>
      </c>
      <c r="H3567" s="45">
        <v>4.2506072999999997E-3</v>
      </c>
    </row>
    <row r="3568" spans="1:8" x14ac:dyDescent="0.35">
      <c r="A3568" s="45" t="s">
        <v>252</v>
      </c>
      <c r="B3568" s="45" t="s">
        <v>11</v>
      </c>
      <c r="C3568" s="45" t="s">
        <v>56</v>
      </c>
      <c r="D3568" s="45">
        <v>547</v>
      </c>
      <c r="E3568" s="45">
        <v>6.2906465699999999E-3</v>
      </c>
      <c r="F3568" s="45">
        <v>1.05996911E-3</v>
      </c>
      <c r="G3568" s="45">
        <v>9.2526974999999998E-4</v>
      </c>
      <c r="H3568" s="45">
        <v>4.3054071999999999E-3</v>
      </c>
    </row>
    <row r="3569" spans="1:8" x14ac:dyDescent="0.35">
      <c r="A3569" s="45" t="s">
        <v>252</v>
      </c>
      <c r="B3569" s="45" t="s">
        <v>12</v>
      </c>
      <c r="C3569" s="45" t="s">
        <v>56</v>
      </c>
      <c r="D3569" s="45">
        <v>322</v>
      </c>
      <c r="E3569" s="45">
        <v>9.1628922799999995E-3</v>
      </c>
      <c r="F3569" s="45">
        <v>1.4603819299999999E-3</v>
      </c>
      <c r="G3569" s="45">
        <v>1.2823496600000001E-3</v>
      </c>
      <c r="H3569" s="45">
        <v>6.4201602000000003E-3</v>
      </c>
    </row>
    <row r="3570" spans="1:8" x14ac:dyDescent="0.35">
      <c r="A3570" s="45" t="s">
        <v>252</v>
      </c>
      <c r="B3570" s="45" t="s">
        <v>13</v>
      </c>
      <c r="C3570" s="45" t="s">
        <v>56</v>
      </c>
      <c r="D3570" s="45">
        <v>831</v>
      </c>
      <c r="E3570" s="45">
        <v>6.9290956699999996E-3</v>
      </c>
      <c r="F3570" s="45">
        <v>1.11755948E-3</v>
      </c>
      <c r="G3570" s="45">
        <v>1.2469356199999999E-3</v>
      </c>
      <c r="H3570" s="45">
        <v>4.5646000899999999E-3</v>
      </c>
    </row>
    <row r="3571" spans="1:8" x14ac:dyDescent="0.35">
      <c r="A3571" s="45" t="s">
        <v>237</v>
      </c>
      <c r="B3571" s="45" t="s">
        <v>69</v>
      </c>
      <c r="C3571" s="45" t="s">
        <v>9</v>
      </c>
      <c r="D3571" s="45">
        <v>8489</v>
      </c>
      <c r="E3571" s="45">
        <v>4.71040522E-3</v>
      </c>
      <c r="F3571" s="45">
        <v>8.7796738E-4</v>
      </c>
      <c r="G3571" s="45">
        <v>1.0274732200000001E-3</v>
      </c>
      <c r="H3571" s="45">
        <v>2.80496413E-3</v>
      </c>
    </row>
    <row r="3572" spans="1:8" x14ac:dyDescent="0.35">
      <c r="A3572" s="45" t="s">
        <v>237</v>
      </c>
      <c r="B3572" s="45" t="s">
        <v>70</v>
      </c>
      <c r="C3572" s="45" t="s">
        <v>9</v>
      </c>
      <c r="D3572" s="45">
        <v>15437</v>
      </c>
      <c r="E3572" s="45">
        <v>5.3885990899999996E-3</v>
      </c>
      <c r="F3572" s="45">
        <v>7.1335995E-4</v>
      </c>
      <c r="G3572" s="45">
        <v>1.2238495700000001E-3</v>
      </c>
      <c r="H3572" s="45">
        <v>3.4513891000000001E-3</v>
      </c>
    </row>
    <row r="3573" spans="1:8" x14ac:dyDescent="0.35">
      <c r="A3573" s="45" t="s">
        <v>237</v>
      </c>
      <c r="B3573" s="45" t="s">
        <v>71</v>
      </c>
      <c r="C3573" s="45" t="s">
        <v>9</v>
      </c>
      <c r="D3573" s="45">
        <v>2789</v>
      </c>
      <c r="E3573" s="45">
        <v>4.9588949899999997E-3</v>
      </c>
      <c r="F3573" s="45">
        <v>8.2394602000000002E-4</v>
      </c>
      <c r="G3573" s="45">
        <v>1.2211870000000001E-3</v>
      </c>
      <c r="H3573" s="45">
        <v>2.9137615000000001E-3</v>
      </c>
    </row>
    <row r="3574" spans="1:8" x14ac:dyDescent="0.35">
      <c r="A3574" s="45" t="s">
        <v>237</v>
      </c>
      <c r="B3574" s="45" t="s">
        <v>69</v>
      </c>
      <c r="C3574" s="45" t="s">
        <v>14</v>
      </c>
      <c r="D3574" s="45">
        <v>206</v>
      </c>
      <c r="E3574" s="45">
        <v>5.0008425399999997E-3</v>
      </c>
      <c r="F3574" s="45">
        <v>9.5952419999999997E-4</v>
      </c>
      <c r="G3574" s="45">
        <v>1.14622638E-3</v>
      </c>
      <c r="H3574" s="45">
        <v>2.8950914199999999E-3</v>
      </c>
    </row>
    <row r="3575" spans="1:8" x14ac:dyDescent="0.35">
      <c r="A3575" s="45" t="s">
        <v>237</v>
      </c>
      <c r="B3575" s="45" t="s">
        <v>70</v>
      </c>
      <c r="C3575" s="45" t="s">
        <v>14</v>
      </c>
      <c r="D3575" s="45">
        <v>224</v>
      </c>
      <c r="E3575" s="45">
        <v>5.6731561699999997E-3</v>
      </c>
      <c r="F3575" s="45">
        <v>8.0884152000000001E-4</v>
      </c>
      <c r="G3575" s="45">
        <v>1.29061237E-3</v>
      </c>
      <c r="H3575" s="45">
        <v>3.5737018200000001E-3</v>
      </c>
    </row>
    <row r="3576" spans="1:8" x14ac:dyDescent="0.35">
      <c r="A3576" s="45" t="s">
        <v>237</v>
      </c>
      <c r="B3576" s="45" t="s">
        <v>71</v>
      </c>
      <c r="C3576" s="45" t="s">
        <v>14</v>
      </c>
      <c r="D3576" s="45">
        <v>68</v>
      </c>
      <c r="E3576" s="45">
        <v>5.2342045199999998E-3</v>
      </c>
      <c r="F3576" s="45">
        <v>1.0918774999999999E-3</v>
      </c>
      <c r="G3576" s="45">
        <v>1.13085485E-3</v>
      </c>
      <c r="H3576" s="45">
        <v>3.0114716699999999E-3</v>
      </c>
    </row>
    <row r="3577" spans="1:8" x14ac:dyDescent="0.35">
      <c r="A3577" s="45" t="s">
        <v>237</v>
      </c>
      <c r="B3577" s="45" t="s">
        <v>69</v>
      </c>
      <c r="C3577" s="45" t="s">
        <v>15</v>
      </c>
      <c r="D3577" s="45">
        <v>98</v>
      </c>
      <c r="E3577" s="45">
        <v>4.7271822899999996E-3</v>
      </c>
      <c r="F3577" s="45">
        <v>7.3164656999999997E-4</v>
      </c>
      <c r="G3577" s="45">
        <v>1.3684568700000001E-3</v>
      </c>
      <c r="H3577" s="45">
        <v>2.6270783799999999E-3</v>
      </c>
    </row>
    <row r="3578" spans="1:8" x14ac:dyDescent="0.35">
      <c r="A3578" s="45" t="s">
        <v>237</v>
      </c>
      <c r="B3578" s="45" t="s">
        <v>70</v>
      </c>
      <c r="C3578" s="45" t="s">
        <v>15</v>
      </c>
      <c r="D3578" s="45">
        <v>184</v>
      </c>
      <c r="E3578" s="45">
        <v>5.5652423100000003E-3</v>
      </c>
      <c r="F3578" s="45">
        <v>5.6863905999999999E-4</v>
      </c>
      <c r="G3578" s="45">
        <v>1.6788695399999999E-3</v>
      </c>
      <c r="H3578" s="45">
        <v>3.3177332500000001E-3</v>
      </c>
    </row>
    <row r="3579" spans="1:8" x14ac:dyDescent="0.35">
      <c r="A3579" s="45" t="s">
        <v>237</v>
      </c>
      <c r="B3579" s="45" t="s">
        <v>71</v>
      </c>
      <c r="C3579" s="45" t="s">
        <v>15</v>
      </c>
      <c r="D3579" s="45">
        <v>42</v>
      </c>
      <c r="E3579" s="45">
        <v>4.97492256E-3</v>
      </c>
      <c r="F3579" s="45">
        <v>6.9857782000000001E-4</v>
      </c>
      <c r="G3579" s="45">
        <v>1.8055553E-3</v>
      </c>
      <c r="H3579" s="45">
        <v>2.4707890000000001E-3</v>
      </c>
    </row>
    <row r="3580" spans="1:8" x14ac:dyDescent="0.35">
      <c r="A3580" s="45" t="s">
        <v>237</v>
      </c>
      <c r="B3580" s="45" t="s">
        <v>69</v>
      </c>
      <c r="C3580" s="45" t="s">
        <v>16</v>
      </c>
      <c r="D3580" s="45">
        <v>97</v>
      </c>
      <c r="E3580" s="45">
        <v>4.9095549499999997E-3</v>
      </c>
      <c r="F3580" s="45">
        <v>8.1817936999999997E-4</v>
      </c>
      <c r="G3580" s="45">
        <v>9.8021641E-4</v>
      </c>
      <c r="H3580" s="45">
        <v>3.11115858E-3</v>
      </c>
    </row>
    <row r="3581" spans="1:8" x14ac:dyDescent="0.35">
      <c r="A3581" s="45" t="s">
        <v>237</v>
      </c>
      <c r="B3581" s="45" t="s">
        <v>70</v>
      </c>
      <c r="C3581" s="45" t="s">
        <v>16</v>
      </c>
      <c r="D3581" s="45">
        <v>193</v>
      </c>
      <c r="E3581" s="45">
        <v>5.4308191800000001E-3</v>
      </c>
      <c r="F3581" s="45">
        <v>7.0715769999999995E-4</v>
      </c>
      <c r="G3581" s="45">
        <v>9.5483088E-4</v>
      </c>
      <c r="H3581" s="45">
        <v>3.7688301199999999E-3</v>
      </c>
    </row>
    <row r="3582" spans="1:8" x14ac:dyDescent="0.35">
      <c r="A3582" s="45" t="s">
        <v>237</v>
      </c>
      <c r="B3582" s="45" t="s">
        <v>71</v>
      </c>
      <c r="C3582" s="45" t="s">
        <v>16</v>
      </c>
      <c r="D3582" s="45">
        <v>28</v>
      </c>
      <c r="E3582" s="45">
        <v>5.2868714200000003E-3</v>
      </c>
      <c r="F3582" s="45">
        <v>7.295798E-4</v>
      </c>
      <c r="G3582" s="45">
        <v>1.07762869E-3</v>
      </c>
      <c r="H3582" s="45">
        <v>3.4796625200000002E-3</v>
      </c>
    </row>
    <row r="3583" spans="1:8" x14ac:dyDescent="0.35">
      <c r="A3583" s="45" t="s">
        <v>237</v>
      </c>
      <c r="B3583" s="45" t="s">
        <v>69</v>
      </c>
      <c r="C3583" s="45" t="s">
        <v>17</v>
      </c>
      <c r="D3583" s="45">
        <v>65</v>
      </c>
      <c r="E3583" s="45">
        <v>6.50320494E-3</v>
      </c>
      <c r="F3583" s="45">
        <v>1.36360378E-3</v>
      </c>
      <c r="G3583" s="45">
        <v>1.2070866300000001E-3</v>
      </c>
      <c r="H3583" s="45">
        <v>3.93251395E-3</v>
      </c>
    </row>
    <row r="3584" spans="1:8" x14ac:dyDescent="0.35">
      <c r="A3584" s="45" t="s">
        <v>237</v>
      </c>
      <c r="B3584" s="45" t="s">
        <v>70</v>
      </c>
      <c r="C3584" s="45" t="s">
        <v>17</v>
      </c>
      <c r="D3584" s="45">
        <v>212</v>
      </c>
      <c r="E3584" s="45">
        <v>6.8390218399999999E-3</v>
      </c>
      <c r="F3584" s="45">
        <v>1.13873579E-3</v>
      </c>
      <c r="G3584" s="45">
        <v>1.19223858E-3</v>
      </c>
      <c r="H3584" s="45">
        <v>4.5080470200000002E-3</v>
      </c>
    </row>
    <row r="3585" spans="1:8" x14ac:dyDescent="0.35">
      <c r="A3585" s="45" t="s">
        <v>237</v>
      </c>
      <c r="B3585" s="45" t="s">
        <v>71</v>
      </c>
      <c r="C3585" s="45" t="s">
        <v>17</v>
      </c>
      <c r="D3585" s="45">
        <v>30</v>
      </c>
      <c r="E3585" s="45">
        <v>6.0841047400000004E-3</v>
      </c>
      <c r="F3585" s="45">
        <v>1.17553987E-3</v>
      </c>
      <c r="G3585" s="45">
        <v>1.51967573E-3</v>
      </c>
      <c r="H3585" s="45">
        <v>3.38888867E-3</v>
      </c>
    </row>
    <row r="3586" spans="1:8" x14ac:dyDescent="0.35">
      <c r="A3586" s="45" t="s">
        <v>237</v>
      </c>
      <c r="B3586" s="45" t="s">
        <v>69</v>
      </c>
      <c r="C3586" s="45" t="s">
        <v>18</v>
      </c>
      <c r="D3586" s="45">
        <v>40</v>
      </c>
      <c r="E3586" s="45">
        <v>6.2653353899999997E-3</v>
      </c>
      <c r="F3586" s="45">
        <v>1.51562475E-3</v>
      </c>
      <c r="G3586" s="45">
        <v>1.8113423300000001E-3</v>
      </c>
      <c r="H3586" s="45">
        <v>2.9383677699999998E-3</v>
      </c>
    </row>
    <row r="3587" spans="1:8" x14ac:dyDescent="0.35">
      <c r="A3587" s="45" t="s">
        <v>237</v>
      </c>
      <c r="B3587" s="45" t="s">
        <v>70</v>
      </c>
      <c r="C3587" s="45" t="s">
        <v>18</v>
      </c>
      <c r="D3587" s="45">
        <v>169</v>
      </c>
      <c r="E3587" s="45">
        <v>7.1840754599999997E-3</v>
      </c>
      <c r="F3587" s="45">
        <v>5.8801751000000005E-4</v>
      </c>
      <c r="G3587" s="45">
        <v>1.9719754399999999E-3</v>
      </c>
      <c r="H3587" s="45">
        <v>4.6240820399999997E-3</v>
      </c>
    </row>
    <row r="3588" spans="1:8" x14ac:dyDescent="0.35">
      <c r="A3588" s="45" t="s">
        <v>237</v>
      </c>
      <c r="B3588" s="45" t="s">
        <v>71</v>
      </c>
      <c r="C3588" s="45" t="s">
        <v>18</v>
      </c>
      <c r="D3588" s="45">
        <v>25</v>
      </c>
      <c r="E3588" s="45">
        <v>6.0833331000000003E-3</v>
      </c>
      <c r="F3588" s="45">
        <v>5.1805530000000001E-4</v>
      </c>
      <c r="G3588" s="45">
        <v>1.80601832E-3</v>
      </c>
      <c r="H3588" s="45">
        <v>3.7592590700000002E-3</v>
      </c>
    </row>
    <row r="3589" spans="1:8" x14ac:dyDescent="0.35">
      <c r="A3589" s="45" t="s">
        <v>237</v>
      </c>
      <c r="B3589" s="45" t="s">
        <v>69</v>
      </c>
      <c r="C3589" s="45" t="s">
        <v>19</v>
      </c>
      <c r="D3589" s="45">
        <v>75</v>
      </c>
      <c r="E3589" s="45">
        <v>5.3800923499999998E-3</v>
      </c>
      <c r="F3589" s="45">
        <v>1.0395059499999999E-3</v>
      </c>
      <c r="G3589" s="45">
        <v>1.2089504E-3</v>
      </c>
      <c r="H3589" s="45">
        <v>3.1316355500000002E-3</v>
      </c>
    </row>
    <row r="3590" spans="1:8" x14ac:dyDescent="0.35">
      <c r="A3590" s="45" t="s">
        <v>237</v>
      </c>
      <c r="B3590" s="45" t="s">
        <v>70</v>
      </c>
      <c r="C3590" s="45" t="s">
        <v>19</v>
      </c>
      <c r="D3590" s="45">
        <v>283</v>
      </c>
      <c r="E3590" s="45">
        <v>6.0086210200000004E-3</v>
      </c>
      <c r="F3590" s="45">
        <v>8.6449719999999995E-4</v>
      </c>
      <c r="G3590" s="45">
        <v>1.2226391300000001E-3</v>
      </c>
      <c r="H3590" s="45">
        <v>3.9214841800000004E-3</v>
      </c>
    </row>
    <row r="3591" spans="1:8" x14ac:dyDescent="0.35">
      <c r="A3591" s="45" t="s">
        <v>237</v>
      </c>
      <c r="B3591" s="45" t="s">
        <v>71</v>
      </c>
      <c r="C3591" s="45" t="s">
        <v>19</v>
      </c>
      <c r="D3591" s="45">
        <v>25</v>
      </c>
      <c r="E3591" s="45">
        <v>6.5064812700000004E-3</v>
      </c>
      <c r="F3591" s="45">
        <v>1.7444441300000001E-3</v>
      </c>
      <c r="G3591" s="45">
        <v>1.3134256900000001E-3</v>
      </c>
      <c r="H3591" s="45">
        <v>3.4486108200000001E-3</v>
      </c>
    </row>
    <row r="3592" spans="1:8" x14ac:dyDescent="0.35">
      <c r="A3592" s="45" t="s">
        <v>237</v>
      </c>
      <c r="B3592" s="45" t="s">
        <v>69</v>
      </c>
      <c r="C3592" s="45" t="s">
        <v>20</v>
      </c>
      <c r="D3592" s="45">
        <v>41</v>
      </c>
      <c r="E3592" s="45">
        <v>4.0958104899999999E-3</v>
      </c>
      <c r="F3592" s="45">
        <v>6.4814791999999997E-4</v>
      </c>
      <c r="G3592" s="45">
        <v>7.0150153000000004E-4</v>
      </c>
      <c r="H3592" s="45">
        <v>2.7461605899999999E-3</v>
      </c>
    </row>
    <row r="3593" spans="1:8" x14ac:dyDescent="0.35">
      <c r="A3593" s="45" t="s">
        <v>237</v>
      </c>
      <c r="B3593" s="45" t="s">
        <v>70</v>
      </c>
      <c r="C3593" s="45" t="s">
        <v>20</v>
      </c>
      <c r="D3593" s="45">
        <v>167</v>
      </c>
      <c r="E3593" s="45">
        <v>3.9762140099999996E-3</v>
      </c>
      <c r="F3593" s="45">
        <v>5.1043721999999997E-4</v>
      </c>
      <c r="G3593" s="45">
        <v>7.2937434000000002E-4</v>
      </c>
      <c r="H3593" s="45">
        <v>2.7364019699999999E-3</v>
      </c>
    </row>
    <row r="3594" spans="1:8" x14ac:dyDescent="0.35">
      <c r="A3594" s="45" t="s">
        <v>237</v>
      </c>
      <c r="B3594" s="45" t="s">
        <v>71</v>
      </c>
      <c r="C3594" s="45" t="s">
        <v>20</v>
      </c>
      <c r="D3594" s="45">
        <v>10</v>
      </c>
      <c r="E3594" s="45">
        <v>4.6782404100000003E-3</v>
      </c>
      <c r="F3594" s="45">
        <v>4.2939798000000002E-4</v>
      </c>
      <c r="G3594" s="45">
        <v>1.4479163099999999E-3</v>
      </c>
      <c r="H3594" s="45">
        <v>2.8009257600000001E-3</v>
      </c>
    </row>
    <row r="3595" spans="1:8" x14ac:dyDescent="0.35">
      <c r="A3595" s="45" t="s">
        <v>237</v>
      </c>
      <c r="B3595" s="45" t="s">
        <v>69</v>
      </c>
      <c r="C3595" s="45" t="s">
        <v>21</v>
      </c>
      <c r="D3595" s="45">
        <v>43</v>
      </c>
      <c r="E3595" s="45">
        <v>7.1621983100000003E-3</v>
      </c>
      <c r="F3595" s="45">
        <v>1.2868752499999999E-3</v>
      </c>
      <c r="G3595" s="45">
        <v>2.0128119900000001E-3</v>
      </c>
      <c r="H3595" s="45">
        <v>3.8625105899999998E-3</v>
      </c>
    </row>
    <row r="3596" spans="1:8" x14ac:dyDescent="0.35">
      <c r="A3596" s="45" t="s">
        <v>237</v>
      </c>
      <c r="B3596" s="45" t="s">
        <v>70</v>
      </c>
      <c r="C3596" s="45" t="s">
        <v>21</v>
      </c>
      <c r="D3596" s="45">
        <v>142</v>
      </c>
      <c r="E3596" s="45">
        <v>7.6159850300000003E-3</v>
      </c>
      <c r="F3596" s="45">
        <v>1.0869846400000001E-3</v>
      </c>
      <c r="G3596" s="45">
        <v>1.7237217100000001E-3</v>
      </c>
      <c r="H3596" s="45">
        <v>4.8052781799999998E-3</v>
      </c>
    </row>
    <row r="3597" spans="1:8" x14ac:dyDescent="0.35">
      <c r="A3597" s="45" t="s">
        <v>237</v>
      </c>
      <c r="B3597" s="45" t="s">
        <v>71</v>
      </c>
      <c r="C3597" s="45" t="s">
        <v>21</v>
      </c>
      <c r="D3597" s="45">
        <v>42</v>
      </c>
      <c r="E3597" s="45">
        <v>6.4481369299999999E-3</v>
      </c>
      <c r="F3597" s="45">
        <v>1.2673609E-3</v>
      </c>
      <c r="G3597" s="45">
        <v>1.96952135E-3</v>
      </c>
      <c r="H3597" s="45">
        <v>3.2112541400000001E-3</v>
      </c>
    </row>
    <row r="3598" spans="1:8" x14ac:dyDescent="0.35">
      <c r="A3598" s="45" t="s">
        <v>237</v>
      </c>
      <c r="B3598" s="45" t="s">
        <v>69</v>
      </c>
      <c r="C3598" s="45" t="s">
        <v>22</v>
      </c>
      <c r="D3598" s="45">
        <v>42</v>
      </c>
      <c r="E3598" s="45">
        <v>5.0225967300000004E-3</v>
      </c>
      <c r="F3598" s="45">
        <v>7.2696179999999998E-4</v>
      </c>
      <c r="G3598" s="45">
        <v>1.5930884299999999E-3</v>
      </c>
      <c r="H3598" s="45">
        <v>2.70254604E-3</v>
      </c>
    </row>
    <row r="3599" spans="1:8" x14ac:dyDescent="0.35">
      <c r="A3599" s="45" t="s">
        <v>237</v>
      </c>
      <c r="B3599" s="45" t="s">
        <v>70</v>
      </c>
      <c r="C3599" s="45" t="s">
        <v>22</v>
      </c>
      <c r="D3599" s="45">
        <v>145</v>
      </c>
      <c r="E3599" s="45">
        <v>5.9439653000000004E-3</v>
      </c>
      <c r="F3599" s="45">
        <v>7.5319263000000005E-4</v>
      </c>
      <c r="G3599" s="45">
        <v>1.3497762600000001E-3</v>
      </c>
      <c r="H3599" s="45">
        <v>3.8409959499999999E-3</v>
      </c>
    </row>
    <row r="3600" spans="1:8" x14ac:dyDescent="0.35">
      <c r="A3600" s="45" t="s">
        <v>237</v>
      </c>
      <c r="B3600" s="45" t="s">
        <v>71</v>
      </c>
      <c r="C3600" s="45" t="s">
        <v>22</v>
      </c>
      <c r="D3600" s="45">
        <v>15</v>
      </c>
      <c r="E3600" s="45">
        <v>6.0169750799999996E-3</v>
      </c>
      <c r="F3600" s="45">
        <v>7.3148123999999999E-4</v>
      </c>
      <c r="G3600" s="45">
        <v>1.63425897E-3</v>
      </c>
      <c r="H3600" s="45">
        <v>3.65123425E-3</v>
      </c>
    </row>
    <row r="3601" spans="1:8" x14ac:dyDescent="0.35">
      <c r="A3601" s="45" t="s">
        <v>237</v>
      </c>
      <c r="B3601" s="45" t="s">
        <v>69</v>
      </c>
      <c r="C3601" s="45" t="s">
        <v>23</v>
      </c>
      <c r="D3601" s="45">
        <v>68</v>
      </c>
      <c r="E3601" s="45">
        <v>5.7519741400000003E-3</v>
      </c>
      <c r="F3601" s="45">
        <v>4.2483638E-4</v>
      </c>
      <c r="G3601" s="45">
        <v>1.09647303E-3</v>
      </c>
      <c r="H3601" s="45">
        <v>4.23066428E-3</v>
      </c>
    </row>
    <row r="3602" spans="1:8" x14ac:dyDescent="0.35">
      <c r="A3602" s="45" t="s">
        <v>237</v>
      </c>
      <c r="B3602" s="45" t="s">
        <v>70</v>
      </c>
      <c r="C3602" s="45" t="s">
        <v>23</v>
      </c>
      <c r="D3602" s="45">
        <v>319</v>
      </c>
      <c r="E3602" s="45">
        <v>5.6979272999999999E-3</v>
      </c>
      <c r="F3602" s="45">
        <v>3.1014140999999999E-4</v>
      </c>
      <c r="G3602" s="45">
        <v>1.30975681E-3</v>
      </c>
      <c r="H3602" s="45">
        <v>4.0780286100000002E-3</v>
      </c>
    </row>
    <row r="3603" spans="1:8" x14ac:dyDescent="0.35">
      <c r="A3603" s="45" t="s">
        <v>237</v>
      </c>
      <c r="B3603" s="45" t="s">
        <v>71</v>
      </c>
      <c r="C3603" s="45" t="s">
        <v>23</v>
      </c>
      <c r="D3603" s="45">
        <v>34</v>
      </c>
      <c r="E3603" s="45">
        <v>5.4445803600000004E-3</v>
      </c>
      <c r="F3603" s="45">
        <v>4.4492076000000001E-4</v>
      </c>
      <c r="G3603" s="45">
        <v>1.32148671E-3</v>
      </c>
      <c r="H3603" s="45">
        <v>3.6781724599999998E-3</v>
      </c>
    </row>
    <row r="3604" spans="1:8" x14ac:dyDescent="0.35">
      <c r="A3604" s="45" t="s">
        <v>237</v>
      </c>
      <c r="B3604" s="45" t="s">
        <v>69</v>
      </c>
      <c r="C3604" s="45" t="s">
        <v>24</v>
      </c>
      <c r="D3604" s="45">
        <v>238</v>
      </c>
      <c r="E3604" s="45">
        <v>5.2645500299999997E-3</v>
      </c>
      <c r="F3604" s="45">
        <v>1.0757078199999999E-3</v>
      </c>
      <c r="G3604" s="45">
        <v>1.7039660600000001E-3</v>
      </c>
      <c r="H3604" s="45">
        <v>2.4848756400000001E-3</v>
      </c>
    </row>
    <row r="3605" spans="1:8" x14ac:dyDescent="0.35">
      <c r="A3605" s="45" t="s">
        <v>237</v>
      </c>
      <c r="B3605" s="45" t="s">
        <v>70</v>
      </c>
      <c r="C3605" s="45" t="s">
        <v>24</v>
      </c>
      <c r="D3605" s="45">
        <v>519</v>
      </c>
      <c r="E3605" s="45">
        <v>7.0296775600000002E-3</v>
      </c>
      <c r="F3605" s="45">
        <v>9.8952734999999993E-4</v>
      </c>
      <c r="G3605" s="45">
        <v>2.1143533999999999E-3</v>
      </c>
      <c r="H3605" s="45">
        <v>3.92579634E-3</v>
      </c>
    </row>
    <row r="3606" spans="1:8" x14ac:dyDescent="0.35">
      <c r="A3606" s="45" t="s">
        <v>237</v>
      </c>
      <c r="B3606" s="45" t="s">
        <v>71</v>
      </c>
      <c r="C3606" s="45" t="s">
        <v>24</v>
      </c>
      <c r="D3606" s="45">
        <v>131</v>
      </c>
      <c r="E3606" s="45">
        <v>5.5397403499999999E-3</v>
      </c>
      <c r="F3606" s="45">
        <v>9.8635828000000008E-4</v>
      </c>
      <c r="G3606" s="45">
        <v>1.8377153299999999E-3</v>
      </c>
      <c r="H3606" s="45">
        <v>2.7156662600000001E-3</v>
      </c>
    </row>
    <row r="3607" spans="1:8" x14ac:dyDescent="0.35">
      <c r="A3607" s="45" t="s">
        <v>237</v>
      </c>
      <c r="B3607" s="45" t="s">
        <v>69</v>
      </c>
      <c r="C3607" s="45" t="s">
        <v>25</v>
      </c>
      <c r="D3607" s="45">
        <v>160</v>
      </c>
      <c r="E3607" s="45">
        <v>4.8874419000000001E-3</v>
      </c>
      <c r="F3607" s="45">
        <v>6.9017625E-4</v>
      </c>
      <c r="G3607" s="45">
        <v>1.38794825E-3</v>
      </c>
      <c r="H3607" s="45">
        <v>2.80931689E-3</v>
      </c>
    </row>
    <row r="3608" spans="1:8" x14ac:dyDescent="0.35">
      <c r="A3608" s="45" t="s">
        <v>237</v>
      </c>
      <c r="B3608" s="45" t="s">
        <v>70</v>
      </c>
      <c r="C3608" s="45" t="s">
        <v>25</v>
      </c>
      <c r="D3608" s="45">
        <v>390</v>
      </c>
      <c r="E3608" s="45">
        <v>6.4935598099999997E-3</v>
      </c>
      <c r="F3608" s="45">
        <v>6.2399072999999995E-4</v>
      </c>
      <c r="G3608" s="45">
        <v>1.9733793800000001E-3</v>
      </c>
      <c r="H3608" s="45">
        <v>3.89618921E-3</v>
      </c>
    </row>
    <row r="3609" spans="1:8" x14ac:dyDescent="0.35">
      <c r="A3609" s="45" t="s">
        <v>237</v>
      </c>
      <c r="B3609" s="45" t="s">
        <v>71</v>
      </c>
      <c r="C3609" s="45" t="s">
        <v>25</v>
      </c>
      <c r="D3609" s="45">
        <v>81</v>
      </c>
      <c r="E3609" s="45">
        <v>5.2757770299999996E-3</v>
      </c>
      <c r="F3609" s="45">
        <v>7.2330794999999996E-4</v>
      </c>
      <c r="G3609" s="45">
        <v>1.6483765300000001E-3</v>
      </c>
      <c r="H3609" s="45">
        <v>2.90409212E-3</v>
      </c>
    </row>
    <row r="3610" spans="1:8" x14ac:dyDescent="0.35">
      <c r="A3610" s="45" t="s">
        <v>237</v>
      </c>
      <c r="B3610" s="45" t="s">
        <v>69</v>
      </c>
      <c r="C3610" s="45" t="s">
        <v>26</v>
      </c>
      <c r="D3610" s="45">
        <v>26</v>
      </c>
      <c r="E3610" s="45">
        <v>4.9510325799999996E-3</v>
      </c>
      <c r="F3610" s="45">
        <v>6.1832244999999997E-4</v>
      </c>
      <c r="G3610" s="45">
        <v>1.1970261099999999E-3</v>
      </c>
      <c r="H3610" s="45">
        <v>3.1356834600000001E-3</v>
      </c>
    </row>
    <row r="3611" spans="1:8" x14ac:dyDescent="0.35">
      <c r="A3611" s="45" t="s">
        <v>237</v>
      </c>
      <c r="B3611" s="45" t="s">
        <v>70</v>
      </c>
      <c r="C3611" s="45" t="s">
        <v>26</v>
      </c>
      <c r="D3611" s="45">
        <v>198</v>
      </c>
      <c r="E3611" s="45">
        <v>5.5775343599999997E-3</v>
      </c>
      <c r="F3611" s="45">
        <v>5.1364314000000002E-4</v>
      </c>
      <c r="G3611" s="45">
        <v>1.1879791000000001E-3</v>
      </c>
      <c r="H3611" s="45">
        <v>3.8759116600000001E-3</v>
      </c>
    </row>
    <row r="3612" spans="1:8" x14ac:dyDescent="0.35">
      <c r="A3612" s="45" t="s">
        <v>237</v>
      </c>
      <c r="B3612" s="45" t="s">
        <v>71</v>
      </c>
      <c r="C3612" s="45" t="s">
        <v>26</v>
      </c>
      <c r="D3612" s="45">
        <v>7</v>
      </c>
      <c r="E3612" s="45">
        <v>4.7999336200000003E-3</v>
      </c>
      <c r="F3612" s="45">
        <v>4.6296268999999998E-4</v>
      </c>
      <c r="G3612" s="45">
        <v>9.9040981000000005E-4</v>
      </c>
      <c r="H3612" s="45">
        <v>3.3465605099999999E-3</v>
      </c>
    </row>
    <row r="3613" spans="1:8" x14ac:dyDescent="0.35">
      <c r="A3613" s="45" t="s">
        <v>237</v>
      </c>
      <c r="B3613" s="45" t="s">
        <v>69</v>
      </c>
      <c r="C3613" s="45" t="s">
        <v>27</v>
      </c>
      <c r="D3613" s="45">
        <v>168</v>
      </c>
      <c r="E3613" s="45">
        <v>3.9592976099999998E-3</v>
      </c>
      <c r="F3613" s="45">
        <v>3.2545167000000002E-4</v>
      </c>
      <c r="G3613" s="45">
        <v>1.03959966E-3</v>
      </c>
      <c r="H3613" s="45">
        <v>2.5942457900000001E-3</v>
      </c>
    </row>
    <row r="3614" spans="1:8" x14ac:dyDescent="0.35">
      <c r="A3614" s="45" t="s">
        <v>237</v>
      </c>
      <c r="B3614" s="45" t="s">
        <v>70</v>
      </c>
      <c r="C3614" s="45" t="s">
        <v>27</v>
      </c>
      <c r="D3614" s="45">
        <v>191</v>
      </c>
      <c r="E3614" s="45">
        <v>5.33546612E-3</v>
      </c>
      <c r="F3614" s="45">
        <v>2.9365405999999999E-4</v>
      </c>
      <c r="G3614" s="45">
        <v>1.4132487400000001E-3</v>
      </c>
      <c r="H3614" s="45">
        <v>3.6285628600000001E-3</v>
      </c>
    </row>
    <row r="3615" spans="1:8" x14ac:dyDescent="0.35">
      <c r="A3615" s="45" t="s">
        <v>237</v>
      </c>
      <c r="B3615" s="45" t="s">
        <v>71</v>
      </c>
      <c r="C3615" s="45" t="s">
        <v>27</v>
      </c>
      <c r="D3615" s="45">
        <v>60</v>
      </c>
      <c r="E3615" s="45">
        <v>4.5777389400000002E-3</v>
      </c>
      <c r="F3615" s="45">
        <v>3.2407380999999999E-4</v>
      </c>
      <c r="G3615" s="45">
        <v>1.3013114900000001E-3</v>
      </c>
      <c r="H3615" s="45">
        <v>2.9523531499999998E-3</v>
      </c>
    </row>
    <row r="3616" spans="1:8" x14ac:dyDescent="0.35">
      <c r="A3616" s="45" t="s">
        <v>237</v>
      </c>
      <c r="B3616" s="45" t="s">
        <v>69</v>
      </c>
      <c r="C3616" s="45" t="s">
        <v>28</v>
      </c>
      <c r="D3616" s="45">
        <v>192</v>
      </c>
      <c r="E3616" s="45">
        <v>5.2352789799999999E-3</v>
      </c>
      <c r="F3616" s="45">
        <v>6.8594448999999996E-4</v>
      </c>
      <c r="G3616" s="45">
        <v>1.6735385199999999E-3</v>
      </c>
      <c r="H3616" s="45">
        <v>2.8757954499999999E-3</v>
      </c>
    </row>
    <row r="3617" spans="1:8" x14ac:dyDescent="0.35">
      <c r="A3617" s="45" t="s">
        <v>237</v>
      </c>
      <c r="B3617" s="45" t="s">
        <v>70</v>
      </c>
      <c r="C3617" s="45" t="s">
        <v>28</v>
      </c>
      <c r="D3617" s="45">
        <v>459</v>
      </c>
      <c r="E3617" s="45">
        <v>5.8682318399999999E-3</v>
      </c>
      <c r="F3617" s="45">
        <v>6.1942705999999995E-4</v>
      </c>
      <c r="G3617" s="45">
        <v>1.8815811E-3</v>
      </c>
      <c r="H3617" s="45">
        <v>3.36722319E-3</v>
      </c>
    </row>
    <row r="3618" spans="1:8" x14ac:dyDescent="0.35">
      <c r="A3618" s="45" t="s">
        <v>237</v>
      </c>
      <c r="B3618" s="45" t="s">
        <v>71</v>
      </c>
      <c r="C3618" s="45" t="s">
        <v>28</v>
      </c>
      <c r="D3618" s="45">
        <v>103</v>
      </c>
      <c r="E3618" s="45">
        <v>5.3336252499999997E-3</v>
      </c>
      <c r="F3618" s="45">
        <v>7.1073781000000004E-4</v>
      </c>
      <c r="G3618" s="45">
        <v>1.7200420200000001E-3</v>
      </c>
      <c r="H3618" s="45">
        <v>2.9028449799999999E-3</v>
      </c>
    </row>
    <row r="3619" spans="1:8" x14ac:dyDescent="0.35">
      <c r="A3619" s="45" t="s">
        <v>237</v>
      </c>
      <c r="B3619" s="45" t="s">
        <v>69</v>
      </c>
      <c r="C3619" s="45" t="s">
        <v>29</v>
      </c>
      <c r="D3619" s="45">
        <v>37</v>
      </c>
      <c r="E3619" s="45">
        <v>5.4592089999999996E-3</v>
      </c>
      <c r="F3619" s="45">
        <v>8.3176903999999995E-4</v>
      </c>
      <c r="G3619" s="45">
        <v>1.39013984E-3</v>
      </c>
      <c r="H3619" s="45">
        <v>3.2372995399999999E-3</v>
      </c>
    </row>
    <row r="3620" spans="1:8" x14ac:dyDescent="0.35">
      <c r="A3620" s="45" t="s">
        <v>237</v>
      </c>
      <c r="B3620" s="45" t="s">
        <v>70</v>
      </c>
      <c r="C3620" s="45" t="s">
        <v>29</v>
      </c>
      <c r="D3620" s="45">
        <v>169</v>
      </c>
      <c r="E3620" s="45">
        <v>6.1853493000000002E-3</v>
      </c>
      <c r="F3620" s="45">
        <v>6.6937845999999999E-4</v>
      </c>
      <c r="G3620" s="45">
        <v>1.7356999499999999E-3</v>
      </c>
      <c r="H3620" s="45">
        <v>3.7802704100000002E-3</v>
      </c>
    </row>
    <row r="3621" spans="1:8" x14ac:dyDescent="0.35">
      <c r="A3621" s="45" t="s">
        <v>237</v>
      </c>
      <c r="B3621" s="45" t="s">
        <v>71</v>
      </c>
      <c r="C3621" s="45" t="s">
        <v>29</v>
      </c>
      <c r="D3621" s="45">
        <v>32</v>
      </c>
      <c r="E3621" s="45">
        <v>4.6072045900000004E-3</v>
      </c>
      <c r="F3621" s="45">
        <v>7.3061320999999999E-4</v>
      </c>
      <c r="G3621" s="45">
        <v>1.45326941E-3</v>
      </c>
      <c r="H3621" s="45">
        <v>2.4233215000000002E-3</v>
      </c>
    </row>
    <row r="3622" spans="1:8" x14ac:dyDescent="0.35">
      <c r="A3622" s="45" t="s">
        <v>237</v>
      </c>
      <c r="B3622" s="45" t="s">
        <v>69</v>
      </c>
      <c r="C3622" s="45" t="s">
        <v>30</v>
      </c>
      <c r="D3622" s="45">
        <v>2863</v>
      </c>
      <c r="E3622" s="45">
        <v>4.5897851400000002E-3</v>
      </c>
      <c r="F3622" s="45">
        <v>9.6655421000000003E-4</v>
      </c>
      <c r="G3622" s="45">
        <v>8.5593547999999998E-4</v>
      </c>
      <c r="H3622" s="45">
        <v>2.76729497E-3</v>
      </c>
    </row>
    <row r="3623" spans="1:8" x14ac:dyDescent="0.35">
      <c r="A3623" s="45" t="s">
        <v>237</v>
      </c>
      <c r="B3623" s="45" t="s">
        <v>70</v>
      </c>
      <c r="C3623" s="45" t="s">
        <v>30</v>
      </c>
      <c r="D3623" s="45">
        <v>1757</v>
      </c>
      <c r="E3623" s="45">
        <v>4.7327354899999998E-3</v>
      </c>
      <c r="F3623" s="45">
        <v>7.9630528000000005E-4</v>
      </c>
      <c r="G3623" s="45">
        <v>8.6990638000000004E-4</v>
      </c>
      <c r="H3623" s="45">
        <v>3.0665233400000002E-3</v>
      </c>
    </row>
    <row r="3624" spans="1:8" x14ac:dyDescent="0.35">
      <c r="A3624" s="45" t="s">
        <v>237</v>
      </c>
      <c r="B3624" s="45" t="s">
        <v>71</v>
      </c>
      <c r="C3624" s="45" t="s">
        <v>30</v>
      </c>
      <c r="D3624" s="45">
        <v>382</v>
      </c>
      <c r="E3624" s="45">
        <v>4.4798027100000004E-3</v>
      </c>
      <c r="F3624" s="45">
        <v>9.2389569000000005E-4</v>
      </c>
      <c r="G3624" s="45">
        <v>8.4233178000000001E-4</v>
      </c>
      <c r="H3624" s="45">
        <v>2.7135747599999998E-3</v>
      </c>
    </row>
    <row r="3625" spans="1:8" x14ac:dyDescent="0.35">
      <c r="A3625" s="45" t="s">
        <v>237</v>
      </c>
      <c r="B3625" s="45" t="s">
        <v>69</v>
      </c>
      <c r="C3625" s="45" t="s">
        <v>31</v>
      </c>
      <c r="D3625" s="45">
        <v>529</v>
      </c>
      <c r="E3625" s="45">
        <v>4.5012206200000003E-3</v>
      </c>
      <c r="F3625" s="45">
        <v>1.09531411E-3</v>
      </c>
      <c r="G3625" s="45">
        <v>7.8093251000000005E-4</v>
      </c>
      <c r="H3625" s="45">
        <v>2.6249735100000002E-3</v>
      </c>
    </row>
    <row r="3626" spans="1:8" x14ac:dyDescent="0.35">
      <c r="A3626" s="45" t="s">
        <v>237</v>
      </c>
      <c r="B3626" s="45" t="s">
        <v>70</v>
      </c>
      <c r="C3626" s="45" t="s">
        <v>31</v>
      </c>
      <c r="D3626" s="45">
        <v>1250</v>
      </c>
      <c r="E3626" s="45">
        <v>4.6877127199999999E-3</v>
      </c>
      <c r="F3626" s="45">
        <v>9.7587013000000002E-4</v>
      </c>
      <c r="G3626" s="45">
        <v>8.0824049999999995E-4</v>
      </c>
      <c r="H3626" s="45">
        <v>2.9036016200000001E-3</v>
      </c>
    </row>
    <row r="3627" spans="1:8" x14ac:dyDescent="0.35">
      <c r="A3627" s="45" t="s">
        <v>237</v>
      </c>
      <c r="B3627" s="45" t="s">
        <v>71</v>
      </c>
      <c r="C3627" s="45" t="s">
        <v>31</v>
      </c>
      <c r="D3627" s="45">
        <v>216</v>
      </c>
      <c r="E3627" s="45">
        <v>4.7168636100000001E-3</v>
      </c>
      <c r="F3627" s="45">
        <v>1.04284526E-3</v>
      </c>
      <c r="G3627" s="45">
        <v>8.2422387999999997E-4</v>
      </c>
      <c r="H3627" s="45">
        <v>2.8497940000000001E-3</v>
      </c>
    </row>
    <row r="3628" spans="1:8" x14ac:dyDescent="0.35">
      <c r="A3628" s="45" t="s">
        <v>237</v>
      </c>
      <c r="B3628" s="45" t="s">
        <v>69</v>
      </c>
      <c r="C3628" s="45" t="s">
        <v>159</v>
      </c>
      <c r="D3628" s="45">
        <v>291</v>
      </c>
      <c r="E3628" s="45">
        <v>4.5604235900000003E-3</v>
      </c>
      <c r="F3628" s="45">
        <v>6.5689807999999995E-4</v>
      </c>
      <c r="G3628" s="45">
        <v>1.0674396100000001E-3</v>
      </c>
      <c r="H3628" s="45">
        <v>2.83608541E-3</v>
      </c>
    </row>
    <row r="3629" spans="1:8" x14ac:dyDescent="0.35">
      <c r="A3629" s="45" t="s">
        <v>237</v>
      </c>
      <c r="B3629" s="45" t="s">
        <v>70</v>
      </c>
      <c r="C3629" s="45" t="s">
        <v>159</v>
      </c>
      <c r="D3629" s="45">
        <v>422</v>
      </c>
      <c r="E3629" s="45">
        <v>5.6794143500000002E-3</v>
      </c>
      <c r="F3629" s="45">
        <v>5.5667979999999998E-4</v>
      </c>
      <c r="G3629" s="45">
        <v>1.3697996600000001E-3</v>
      </c>
      <c r="H3629" s="45">
        <v>3.7529344199999999E-3</v>
      </c>
    </row>
    <row r="3630" spans="1:8" x14ac:dyDescent="0.35">
      <c r="A3630" s="45" t="s">
        <v>237</v>
      </c>
      <c r="B3630" s="45" t="s">
        <v>71</v>
      </c>
      <c r="C3630" s="45" t="s">
        <v>159</v>
      </c>
      <c r="D3630" s="45">
        <v>93</v>
      </c>
      <c r="E3630" s="45">
        <v>4.9800873499999997E-3</v>
      </c>
      <c r="F3630" s="45">
        <v>6.5598844000000001E-4</v>
      </c>
      <c r="G3630" s="45">
        <v>1.27377016E-3</v>
      </c>
      <c r="H3630" s="45">
        <v>3.0503282999999998E-3</v>
      </c>
    </row>
    <row r="3631" spans="1:8" x14ac:dyDescent="0.35">
      <c r="A3631" s="45" t="s">
        <v>237</v>
      </c>
      <c r="B3631" s="45" t="s">
        <v>69</v>
      </c>
      <c r="C3631" s="45" t="s">
        <v>33</v>
      </c>
      <c r="D3631" s="45">
        <v>76</v>
      </c>
      <c r="E3631" s="45">
        <v>4.9878165400000004E-3</v>
      </c>
      <c r="F3631" s="45">
        <v>6.1982189000000002E-4</v>
      </c>
      <c r="G3631" s="45">
        <v>1.72727802E-3</v>
      </c>
      <c r="H3631" s="45">
        <v>2.6407161499999998E-3</v>
      </c>
    </row>
    <row r="3632" spans="1:8" x14ac:dyDescent="0.35">
      <c r="A3632" s="45" t="s">
        <v>237</v>
      </c>
      <c r="B3632" s="45" t="s">
        <v>70</v>
      </c>
      <c r="C3632" s="45" t="s">
        <v>33</v>
      </c>
      <c r="D3632" s="45">
        <v>176</v>
      </c>
      <c r="E3632" s="45">
        <v>6.3741580000000004E-3</v>
      </c>
      <c r="F3632" s="45">
        <v>5.1780803000000002E-4</v>
      </c>
      <c r="G3632" s="45">
        <v>2.00573419E-3</v>
      </c>
      <c r="H3632" s="45">
        <v>3.8506152800000001E-3</v>
      </c>
    </row>
    <row r="3633" spans="1:8" x14ac:dyDescent="0.35">
      <c r="A3633" s="45" t="s">
        <v>237</v>
      </c>
      <c r="B3633" s="45" t="s">
        <v>71</v>
      </c>
      <c r="C3633" s="45" t="s">
        <v>33</v>
      </c>
      <c r="D3633" s="45">
        <v>33</v>
      </c>
      <c r="E3633" s="45">
        <v>6.1991439900000002E-3</v>
      </c>
      <c r="F3633" s="45">
        <v>1.1475867700000001E-3</v>
      </c>
      <c r="G3633" s="45">
        <v>1.8150250299999999E-3</v>
      </c>
      <c r="H3633" s="45">
        <v>3.2365317699999999E-3</v>
      </c>
    </row>
    <row r="3634" spans="1:8" x14ac:dyDescent="0.35">
      <c r="A3634" s="45" t="s">
        <v>237</v>
      </c>
      <c r="B3634" s="45" t="s">
        <v>69</v>
      </c>
      <c r="C3634" s="45" t="s">
        <v>34</v>
      </c>
      <c r="D3634" s="45">
        <v>116</v>
      </c>
      <c r="E3634" s="45">
        <v>4.7610350500000001E-3</v>
      </c>
      <c r="F3634" s="45">
        <v>7.1190507000000003E-4</v>
      </c>
      <c r="G3634" s="45">
        <v>1.4125356600000001E-3</v>
      </c>
      <c r="H3634" s="45">
        <v>2.6365938200000002E-3</v>
      </c>
    </row>
    <row r="3635" spans="1:8" x14ac:dyDescent="0.35">
      <c r="A3635" s="45" t="s">
        <v>237</v>
      </c>
      <c r="B3635" s="45" t="s">
        <v>70</v>
      </c>
      <c r="C3635" s="45" t="s">
        <v>34</v>
      </c>
      <c r="D3635" s="45">
        <v>248</v>
      </c>
      <c r="E3635" s="45">
        <v>5.2989655499999996E-3</v>
      </c>
      <c r="F3635" s="45">
        <v>6.4553440000000004E-4</v>
      </c>
      <c r="G3635" s="45">
        <v>1.36032682E-3</v>
      </c>
      <c r="H3635" s="45">
        <v>3.29310385E-3</v>
      </c>
    </row>
    <row r="3636" spans="1:8" x14ac:dyDescent="0.35">
      <c r="A3636" s="45" t="s">
        <v>237</v>
      </c>
      <c r="B3636" s="45" t="s">
        <v>71</v>
      </c>
      <c r="C3636" s="45" t="s">
        <v>34</v>
      </c>
      <c r="D3636" s="45">
        <v>75</v>
      </c>
      <c r="E3636" s="45">
        <v>5.0972219800000003E-3</v>
      </c>
      <c r="F3636" s="45">
        <v>7.2407386999999998E-4</v>
      </c>
      <c r="G3636" s="45">
        <v>1.4424380999999999E-3</v>
      </c>
      <c r="H3636" s="45">
        <v>2.9307096500000001E-3</v>
      </c>
    </row>
    <row r="3637" spans="1:8" x14ac:dyDescent="0.35">
      <c r="A3637" s="45" t="s">
        <v>237</v>
      </c>
      <c r="B3637" s="45" t="s">
        <v>69</v>
      </c>
      <c r="C3637" s="45" t="s">
        <v>35</v>
      </c>
      <c r="D3637" s="45">
        <v>121</v>
      </c>
      <c r="E3637" s="45">
        <v>4.4610879099999997E-3</v>
      </c>
      <c r="F3637" s="45">
        <v>9.9403094000000006E-4</v>
      </c>
      <c r="G3637" s="45">
        <v>1.0491273899999999E-3</v>
      </c>
      <c r="H3637" s="45">
        <v>2.41792903E-3</v>
      </c>
    </row>
    <row r="3638" spans="1:8" x14ac:dyDescent="0.35">
      <c r="A3638" s="45" t="s">
        <v>237</v>
      </c>
      <c r="B3638" s="45" t="s">
        <v>70</v>
      </c>
      <c r="C3638" s="45" t="s">
        <v>35</v>
      </c>
      <c r="D3638" s="45">
        <v>335</v>
      </c>
      <c r="E3638" s="45">
        <v>5.2312393799999997E-3</v>
      </c>
      <c r="F3638" s="45">
        <v>8.2220815999999996E-4</v>
      </c>
      <c r="G3638" s="45">
        <v>1.1604475200000001E-3</v>
      </c>
      <c r="H3638" s="45">
        <v>3.2485832400000001E-3</v>
      </c>
    </row>
    <row r="3639" spans="1:8" x14ac:dyDescent="0.35">
      <c r="A3639" s="45" t="s">
        <v>237</v>
      </c>
      <c r="B3639" s="45" t="s">
        <v>71</v>
      </c>
      <c r="C3639" s="45" t="s">
        <v>35</v>
      </c>
      <c r="D3639" s="45">
        <v>59</v>
      </c>
      <c r="E3639" s="45">
        <v>4.8550295799999997E-3</v>
      </c>
      <c r="F3639" s="45">
        <v>9.0670099000000003E-4</v>
      </c>
      <c r="G3639" s="45">
        <v>1.3184633399999999E-3</v>
      </c>
      <c r="H3639" s="45">
        <v>2.6298647999999998E-3</v>
      </c>
    </row>
    <row r="3640" spans="1:8" x14ac:dyDescent="0.35">
      <c r="A3640" s="45" t="s">
        <v>237</v>
      </c>
      <c r="B3640" s="45" t="s">
        <v>70</v>
      </c>
      <c r="C3640" s="45" t="s">
        <v>57</v>
      </c>
      <c r="D3640" s="45">
        <v>1</v>
      </c>
      <c r="E3640" s="45">
        <v>6.1226847200000004E-3</v>
      </c>
      <c r="F3640" s="45">
        <v>1.6203680000000001E-4</v>
      </c>
      <c r="G3640" s="45">
        <v>4.4328701299999997E-3</v>
      </c>
      <c r="H3640" s="45">
        <v>1.5277777700000001E-3</v>
      </c>
    </row>
    <row r="3641" spans="1:8" x14ac:dyDescent="0.35">
      <c r="A3641" s="45" t="s">
        <v>237</v>
      </c>
      <c r="B3641" s="45" t="s">
        <v>69</v>
      </c>
      <c r="C3641" s="45" t="s">
        <v>36</v>
      </c>
      <c r="D3641" s="45">
        <v>182</v>
      </c>
      <c r="E3641" s="45">
        <v>4.1223415500000003E-3</v>
      </c>
      <c r="F3641" s="45">
        <v>2.7485220999999999E-4</v>
      </c>
      <c r="G3641" s="45">
        <v>9.7056854000000001E-4</v>
      </c>
      <c r="H3641" s="45">
        <v>2.8769202999999999E-3</v>
      </c>
    </row>
    <row r="3642" spans="1:8" x14ac:dyDescent="0.35">
      <c r="A3642" s="45" t="s">
        <v>237</v>
      </c>
      <c r="B3642" s="45" t="s">
        <v>70</v>
      </c>
      <c r="C3642" s="45" t="s">
        <v>36</v>
      </c>
      <c r="D3642" s="45">
        <v>354</v>
      </c>
      <c r="E3642" s="45">
        <v>5.1990476899999999E-3</v>
      </c>
      <c r="F3642" s="45">
        <v>2.2216312999999999E-4</v>
      </c>
      <c r="G3642" s="45">
        <v>1.2964595199999999E-3</v>
      </c>
      <c r="H3642" s="45">
        <v>3.6804245299999999E-3</v>
      </c>
    </row>
    <row r="3643" spans="1:8" x14ac:dyDescent="0.35">
      <c r="A3643" s="45" t="s">
        <v>237</v>
      </c>
      <c r="B3643" s="45" t="s">
        <v>71</v>
      </c>
      <c r="C3643" s="45" t="s">
        <v>36</v>
      </c>
      <c r="D3643" s="45">
        <v>52</v>
      </c>
      <c r="E3643" s="45">
        <v>4.37989652E-3</v>
      </c>
      <c r="F3643" s="45">
        <v>3.0181602000000003E-4</v>
      </c>
      <c r="G3643" s="45">
        <v>1.0049409799999999E-3</v>
      </c>
      <c r="H3643" s="45">
        <v>3.07313897E-3</v>
      </c>
    </row>
    <row r="3644" spans="1:8" x14ac:dyDescent="0.35">
      <c r="A3644" s="45" t="s">
        <v>237</v>
      </c>
      <c r="B3644" s="45" t="s">
        <v>69</v>
      </c>
      <c r="C3644" s="45" t="s">
        <v>37</v>
      </c>
      <c r="D3644" s="45">
        <v>169</v>
      </c>
      <c r="E3644" s="45">
        <v>4.5348452599999999E-3</v>
      </c>
      <c r="F3644" s="45">
        <v>9.6215456000000004E-4</v>
      </c>
      <c r="G3644" s="45">
        <v>7.2820763000000001E-4</v>
      </c>
      <c r="H3644" s="45">
        <v>2.8444825500000001E-3</v>
      </c>
    </row>
    <row r="3645" spans="1:8" x14ac:dyDescent="0.35">
      <c r="A3645" s="45" t="s">
        <v>237</v>
      </c>
      <c r="B3645" s="45" t="s">
        <v>70</v>
      </c>
      <c r="C3645" s="45" t="s">
        <v>37</v>
      </c>
      <c r="D3645" s="45">
        <v>687</v>
      </c>
      <c r="E3645" s="45">
        <v>4.7094685899999999E-3</v>
      </c>
      <c r="F3645" s="45">
        <v>8.2971092000000001E-4</v>
      </c>
      <c r="G3645" s="45">
        <v>8.5607689999999998E-4</v>
      </c>
      <c r="H3645" s="45">
        <v>3.0236802800000001E-3</v>
      </c>
    </row>
    <row r="3646" spans="1:8" x14ac:dyDescent="0.35">
      <c r="A3646" s="45" t="s">
        <v>237</v>
      </c>
      <c r="B3646" s="45" t="s">
        <v>71</v>
      </c>
      <c r="C3646" s="45" t="s">
        <v>37</v>
      </c>
      <c r="D3646" s="45">
        <v>129</v>
      </c>
      <c r="E3646" s="45">
        <v>4.4893946799999997E-3</v>
      </c>
      <c r="F3646" s="45">
        <v>9.0825056999999999E-4</v>
      </c>
      <c r="G3646" s="45">
        <v>8.1619630000000004E-4</v>
      </c>
      <c r="H3646" s="45">
        <v>2.7649473500000001E-3</v>
      </c>
    </row>
    <row r="3647" spans="1:8" x14ac:dyDescent="0.35">
      <c r="A3647" s="45" t="s">
        <v>237</v>
      </c>
      <c r="B3647" s="45" t="s">
        <v>69</v>
      </c>
      <c r="C3647" s="45" t="s">
        <v>38</v>
      </c>
      <c r="D3647" s="45">
        <v>87</v>
      </c>
      <c r="E3647" s="45">
        <v>4.9392026300000003E-3</v>
      </c>
      <c r="F3647" s="45">
        <v>8.2335541999999996E-4</v>
      </c>
      <c r="G3647" s="45">
        <v>1.42573945E-3</v>
      </c>
      <c r="H3647" s="45">
        <v>2.69010725E-3</v>
      </c>
    </row>
    <row r="3648" spans="1:8" x14ac:dyDescent="0.35">
      <c r="A3648" s="45" t="s">
        <v>237</v>
      </c>
      <c r="B3648" s="45" t="s">
        <v>70</v>
      </c>
      <c r="C3648" s="45" t="s">
        <v>38</v>
      </c>
      <c r="D3648" s="45">
        <v>251</v>
      </c>
      <c r="E3648" s="45">
        <v>5.4605187799999996E-3</v>
      </c>
      <c r="F3648" s="45">
        <v>6.7171106000000005E-4</v>
      </c>
      <c r="G3648" s="45">
        <v>1.45243077E-3</v>
      </c>
      <c r="H3648" s="45">
        <v>3.3363765E-3</v>
      </c>
    </row>
    <row r="3649" spans="1:8" x14ac:dyDescent="0.35">
      <c r="A3649" s="45" t="s">
        <v>237</v>
      </c>
      <c r="B3649" s="45" t="s">
        <v>71</v>
      </c>
      <c r="C3649" s="45" t="s">
        <v>38</v>
      </c>
      <c r="D3649" s="45">
        <v>52</v>
      </c>
      <c r="E3649" s="45">
        <v>4.8526528999999997E-3</v>
      </c>
      <c r="F3649" s="45">
        <v>8.4535233000000004E-4</v>
      </c>
      <c r="G3649" s="45">
        <v>1.31855389E-3</v>
      </c>
      <c r="H3649" s="45">
        <v>2.68874614E-3</v>
      </c>
    </row>
    <row r="3650" spans="1:8" x14ac:dyDescent="0.35">
      <c r="A3650" s="45" t="s">
        <v>237</v>
      </c>
      <c r="B3650" s="45" t="s">
        <v>69</v>
      </c>
      <c r="C3650" s="45" t="s">
        <v>39</v>
      </c>
      <c r="D3650" s="45">
        <v>48</v>
      </c>
      <c r="E3650" s="45">
        <v>5.2625865799999999E-3</v>
      </c>
      <c r="F3650" s="45">
        <v>5.8834849999999999E-4</v>
      </c>
      <c r="G3650" s="45">
        <v>1.73948659E-3</v>
      </c>
      <c r="H3650" s="45">
        <v>2.9347508599999999E-3</v>
      </c>
    </row>
    <row r="3651" spans="1:8" x14ac:dyDescent="0.35">
      <c r="A3651" s="45" t="s">
        <v>237</v>
      </c>
      <c r="B3651" s="45" t="s">
        <v>70</v>
      </c>
      <c r="C3651" s="45" t="s">
        <v>39</v>
      </c>
      <c r="D3651" s="45">
        <v>210</v>
      </c>
      <c r="E3651" s="45">
        <v>6.4821426299999998E-3</v>
      </c>
      <c r="F3651" s="45">
        <v>5.7346757000000003E-4</v>
      </c>
      <c r="G3651" s="45">
        <v>1.82980574E-3</v>
      </c>
      <c r="H3651" s="45">
        <v>4.0788688199999996E-3</v>
      </c>
    </row>
    <row r="3652" spans="1:8" x14ac:dyDescent="0.35">
      <c r="A3652" s="45" t="s">
        <v>237</v>
      </c>
      <c r="B3652" s="45" t="s">
        <v>71</v>
      </c>
      <c r="C3652" s="45" t="s">
        <v>39</v>
      </c>
      <c r="D3652" s="45">
        <v>45</v>
      </c>
      <c r="E3652" s="45">
        <v>5.2564298100000002E-3</v>
      </c>
      <c r="F3652" s="45">
        <v>4.9279811999999997E-4</v>
      </c>
      <c r="G3652" s="45">
        <v>1.9693928200000001E-3</v>
      </c>
      <c r="H3652" s="45">
        <v>2.7942384200000002E-3</v>
      </c>
    </row>
    <row r="3653" spans="1:8" x14ac:dyDescent="0.35">
      <c r="A3653" s="45" t="s">
        <v>237</v>
      </c>
      <c r="B3653" s="45" t="s">
        <v>69</v>
      </c>
      <c r="C3653" s="45" t="s">
        <v>40</v>
      </c>
      <c r="D3653" s="45">
        <v>274</v>
      </c>
      <c r="E3653" s="45">
        <v>4.3807867999999996E-3</v>
      </c>
      <c r="F3653" s="45">
        <v>1.01260451E-3</v>
      </c>
      <c r="G3653" s="45">
        <v>1.06092839E-3</v>
      </c>
      <c r="H3653" s="45">
        <v>2.3072534000000001E-3</v>
      </c>
    </row>
    <row r="3654" spans="1:8" x14ac:dyDescent="0.35">
      <c r="A3654" s="45" t="s">
        <v>237</v>
      </c>
      <c r="B3654" s="45" t="s">
        <v>70</v>
      </c>
      <c r="C3654" s="45" t="s">
        <v>40</v>
      </c>
      <c r="D3654" s="45">
        <v>694</v>
      </c>
      <c r="E3654" s="45">
        <v>4.5598347200000002E-3</v>
      </c>
      <c r="F3654" s="45">
        <v>8.4153834999999998E-4</v>
      </c>
      <c r="G3654" s="45">
        <v>1.0161667900000001E-3</v>
      </c>
      <c r="H3654" s="45">
        <v>2.7021291300000001E-3</v>
      </c>
    </row>
    <row r="3655" spans="1:8" x14ac:dyDescent="0.35">
      <c r="A3655" s="45" t="s">
        <v>237</v>
      </c>
      <c r="B3655" s="45" t="s">
        <v>71</v>
      </c>
      <c r="C3655" s="45" t="s">
        <v>40</v>
      </c>
      <c r="D3655" s="45">
        <v>126</v>
      </c>
      <c r="E3655" s="45">
        <v>4.3057390300000001E-3</v>
      </c>
      <c r="F3655" s="45">
        <v>8.0614319000000005E-4</v>
      </c>
      <c r="G3655" s="45">
        <v>1.04423846E-3</v>
      </c>
      <c r="H3655" s="45">
        <v>2.45535691E-3</v>
      </c>
    </row>
    <row r="3656" spans="1:8" x14ac:dyDescent="0.35">
      <c r="A3656" s="45" t="s">
        <v>237</v>
      </c>
      <c r="B3656" s="45" t="s">
        <v>69</v>
      </c>
      <c r="C3656" s="45" t="s">
        <v>41</v>
      </c>
      <c r="D3656" s="45">
        <v>91</v>
      </c>
      <c r="E3656" s="45">
        <v>4.1571273299999996E-3</v>
      </c>
      <c r="F3656" s="45">
        <v>7.0779890999999998E-4</v>
      </c>
      <c r="G3656" s="45">
        <v>8.6576595999999996E-4</v>
      </c>
      <c r="H3656" s="45">
        <v>2.5835620300000001E-3</v>
      </c>
    </row>
    <row r="3657" spans="1:8" x14ac:dyDescent="0.35">
      <c r="A3657" s="45" t="s">
        <v>237</v>
      </c>
      <c r="B3657" s="45" t="s">
        <v>70</v>
      </c>
      <c r="C3657" s="45" t="s">
        <v>41</v>
      </c>
      <c r="D3657" s="45">
        <v>205</v>
      </c>
      <c r="E3657" s="45">
        <v>6.3158308599999997E-3</v>
      </c>
      <c r="F3657" s="45">
        <v>6.4509915000000005E-4</v>
      </c>
      <c r="G3657" s="45">
        <v>1.4944668100000001E-3</v>
      </c>
      <c r="H3657" s="45">
        <v>4.1762644499999998E-3</v>
      </c>
    </row>
    <row r="3658" spans="1:8" x14ac:dyDescent="0.35">
      <c r="A3658" s="45" t="s">
        <v>237</v>
      </c>
      <c r="B3658" s="45" t="s">
        <v>71</v>
      </c>
      <c r="C3658" s="45" t="s">
        <v>41</v>
      </c>
      <c r="D3658" s="45">
        <v>53</v>
      </c>
      <c r="E3658" s="45">
        <v>4.9028212E-3</v>
      </c>
      <c r="F3658" s="45">
        <v>6.4203331000000003E-4</v>
      </c>
      <c r="G3658" s="45">
        <v>1.06590648E-3</v>
      </c>
      <c r="H3658" s="45">
        <v>3.1948809699999998E-3</v>
      </c>
    </row>
    <row r="3659" spans="1:8" x14ac:dyDescent="0.35">
      <c r="A3659" s="45" t="s">
        <v>237</v>
      </c>
      <c r="B3659" s="45" t="s">
        <v>69</v>
      </c>
      <c r="C3659" s="45" t="s">
        <v>42</v>
      </c>
      <c r="D3659" s="45">
        <v>71</v>
      </c>
      <c r="E3659" s="45">
        <v>5.0207026300000002E-3</v>
      </c>
      <c r="F3659" s="45">
        <v>8.7376087E-4</v>
      </c>
      <c r="G3659" s="45">
        <v>1.6409100099999999E-3</v>
      </c>
      <c r="H3659" s="45">
        <v>2.50603137E-3</v>
      </c>
    </row>
    <row r="3660" spans="1:8" x14ac:dyDescent="0.35">
      <c r="A3660" s="45" t="s">
        <v>237</v>
      </c>
      <c r="B3660" s="45" t="s">
        <v>70</v>
      </c>
      <c r="C3660" s="45" t="s">
        <v>42</v>
      </c>
      <c r="D3660" s="45">
        <v>201</v>
      </c>
      <c r="E3660" s="45">
        <v>7.0350789899999997E-3</v>
      </c>
      <c r="F3660" s="45">
        <v>8.5803596999999997E-4</v>
      </c>
      <c r="G3660" s="45">
        <v>1.9744446600000001E-3</v>
      </c>
      <c r="H3660" s="45">
        <v>4.2025978799999997E-3</v>
      </c>
    </row>
    <row r="3661" spans="1:8" x14ac:dyDescent="0.35">
      <c r="A3661" s="45" t="s">
        <v>237</v>
      </c>
      <c r="B3661" s="45" t="s">
        <v>71</v>
      </c>
      <c r="C3661" s="45" t="s">
        <v>42</v>
      </c>
      <c r="D3661" s="45">
        <v>35</v>
      </c>
      <c r="E3661" s="45">
        <v>6.0535712199999998E-3</v>
      </c>
      <c r="F3661" s="45">
        <v>8.4622994999999999E-4</v>
      </c>
      <c r="G3661" s="45">
        <v>1.75462942E-3</v>
      </c>
      <c r="H3661" s="45">
        <v>3.4527114199999999E-3</v>
      </c>
    </row>
    <row r="3662" spans="1:8" x14ac:dyDescent="0.35">
      <c r="A3662" s="45" t="s">
        <v>237</v>
      </c>
      <c r="B3662" s="45" t="s">
        <v>69</v>
      </c>
      <c r="C3662" s="45" t="s">
        <v>43</v>
      </c>
      <c r="D3662" s="45">
        <v>78</v>
      </c>
      <c r="E3662" s="45">
        <v>5.1106954000000003E-3</v>
      </c>
      <c r="F3662" s="45">
        <v>8.4668784000000005E-4</v>
      </c>
      <c r="G3662" s="45">
        <v>1.31751516E-3</v>
      </c>
      <c r="H3662" s="45">
        <v>2.94649194E-3</v>
      </c>
    </row>
    <row r="3663" spans="1:8" x14ac:dyDescent="0.35">
      <c r="A3663" s="45" t="s">
        <v>237</v>
      </c>
      <c r="B3663" s="45" t="s">
        <v>70</v>
      </c>
      <c r="C3663" s="45" t="s">
        <v>43</v>
      </c>
      <c r="D3663" s="45">
        <v>198</v>
      </c>
      <c r="E3663" s="45">
        <v>6.4922369499999999E-3</v>
      </c>
      <c r="F3663" s="45">
        <v>7.8048986000000002E-4</v>
      </c>
      <c r="G3663" s="45">
        <v>1.5755936600000001E-3</v>
      </c>
      <c r="H3663" s="45">
        <v>4.1361529800000001E-3</v>
      </c>
    </row>
    <row r="3664" spans="1:8" x14ac:dyDescent="0.35">
      <c r="A3664" s="45" t="s">
        <v>237</v>
      </c>
      <c r="B3664" s="45" t="s">
        <v>71</v>
      </c>
      <c r="C3664" s="45" t="s">
        <v>43</v>
      </c>
      <c r="D3664" s="45">
        <v>46</v>
      </c>
      <c r="E3664" s="45">
        <v>4.8359498300000001E-3</v>
      </c>
      <c r="F3664" s="45">
        <v>6.4009638000000005E-4</v>
      </c>
      <c r="G3664" s="45">
        <v>1.42210118E-3</v>
      </c>
      <c r="H3664" s="45">
        <v>2.7737518299999998E-3</v>
      </c>
    </row>
    <row r="3665" spans="1:8" x14ac:dyDescent="0.35">
      <c r="A3665" s="45" t="s">
        <v>237</v>
      </c>
      <c r="B3665" s="45" t="s">
        <v>69</v>
      </c>
      <c r="C3665" s="45" t="s">
        <v>44</v>
      </c>
      <c r="D3665" s="45">
        <v>25</v>
      </c>
      <c r="E3665" s="45">
        <v>6.0074071299999997E-3</v>
      </c>
      <c r="F3665" s="45">
        <v>6.0416644000000003E-4</v>
      </c>
      <c r="G3665" s="45">
        <v>1.79861085E-3</v>
      </c>
      <c r="H3665" s="45">
        <v>3.60462938E-3</v>
      </c>
    </row>
    <row r="3666" spans="1:8" x14ac:dyDescent="0.35">
      <c r="A3666" s="45" t="s">
        <v>237</v>
      </c>
      <c r="B3666" s="45" t="s">
        <v>70</v>
      </c>
      <c r="C3666" s="45" t="s">
        <v>44</v>
      </c>
      <c r="D3666" s="45">
        <v>114</v>
      </c>
      <c r="E3666" s="45">
        <v>6.6059533199999999E-3</v>
      </c>
      <c r="F3666" s="45">
        <v>5.8570884E-4</v>
      </c>
      <c r="G3666" s="45">
        <v>1.6790526999999999E-3</v>
      </c>
      <c r="H3666" s="45">
        <v>4.3411912700000001E-3</v>
      </c>
    </row>
    <row r="3667" spans="1:8" x14ac:dyDescent="0.35">
      <c r="A3667" s="45" t="s">
        <v>237</v>
      </c>
      <c r="B3667" s="45" t="s">
        <v>71</v>
      </c>
      <c r="C3667" s="45" t="s">
        <v>44</v>
      </c>
      <c r="D3667" s="45">
        <v>11</v>
      </c>
      <c r="E3667" s="45">
        <v>5.9490737900000003E-3</v>
      </c>
      <c r="F3667" s="45">
        <v>6.2499967999999999E-4</v>
      </c>
      <c r="G3667" s="45">
        <v>1.8476428600000001E-3</v>
      </c>
      <c r="H3667" s="45">
        <v>3.4764307999999998E-3</v>
      </c>
    </row>
    <row r="3668" spans="1:8" x14ac:dyDescent="0.35">
      <c r="A3668" s="45" t="s">
        <v>237</v>
      </c>
      <c r="B3668" s="45" t="s">
        <v>69</v>
      </c>
      <c r="C3668" s="45" t="s">
        <v>45</v>
      </c>
      <c r="D3668" s="45">
        <v>139</v>
      </c>
      <c r="E3668" s="45">
        <v>4.2590091900000003E-3</v>
      </c>
      <c r="F3668" s="45">
        <v>6.0543206999999998E-4</v>
      </c>
      <c r="G3668" s="45">
        <v>6.8836574E-4</v>
      </c>
      <c r="H3668" s="45">
        <v>2.9652108900000002E-3</v>
      </c>
    </row>
    <row r="3669" spans="1:8" x14ac:dyDescent="0.35">
      <c r="A3669" s="45" t="s">
        <v>237</v>
      </c>
      <c r="B3669" s="45" t="s">
        <v>70</v>
      </c>
      <c r="C3669" s="45" t="s">
        <v>45</v>
      </c>
      <c r="D3669" s="45">
        <v>400</v>
      </c>
      <c r="E3669" s="45">
        <v>4.8513597100000002E-3</v>
      </c>
      <c r="F3669" s="45">
        <v>5.1359927999999997E-4</v>
      </c>
      <c r="G3669" s="45">
        <v>7.8437476000000001E-4</v>
      </c>
      <c r="H3669" s="45">
        <v>3.5533851599999998E-3</v>
      </c>
    </row>
    <row r="3670" spans="1:8" x14ac:dyDescent="0.35">
      <c r="A3670" s="45" t="s">
        <v>237</v>
      </c>
      <c r="B3670" s="45" t="s">
        <v>71</v>
      </c>
      <c r="C3670" s="45" t="s">
        <v>45</v>
      </c>
      <c r="D3670" s="45">
        <v>55</v>
      </c>
      <c r="E3670" s="45">
        <v>4.5008415399999998E-3</v>
      </c>
      <c r="F3670" s="45">
        <v>5.8522702000000004E-4</v>
      </c>
      <c r="G3670" s="45">
        <v>7.5021018999999996E-4</v>
      </c>
      <c r="H3670" s="45">
        <v>3.16540382E-3</v>
      </c>
    </row>
    <row r="3671" spans="1:8" x14ac:dyDescent="0.35">
      <c r="A3671" s="45" t="s">
        <v>237</v>
      </c>
      <c r="B3671" s="45" t="s">
        <v>69</v>
      </c>
      <c r="C3671" s="45" t="s">
        <v>46</v>
      </c>
      <c r="D3671" s="45">
        <v>53</v>
      </c>
      <c r="E3671" s="45">
        <v>5.3640371399999998E-3</v>
      </c>
      <c r="F3671" s="45">
        <v>7.5253297999999997E-4</v>
      </c>
      <c r="G3671" s="45">
        <v>1.52340999E-3</v>
      </c>
      <c r="H3671" s="45">
        <v>3.0880937500000001E-3</v>
      </c>
    </row>
    <row r="3672" spans="1:8" x14ac:dyDescent="0.35">
      <c r="A3672" s="45" t="s">
        <v>237</v>
      </c>
      <c r="B3672" s="45" t="s">
        <v>70</v>
      </c>
      <c r="C3672" s="45" t="s">
        <v>46</v>
      </c>
      <c r="D3672" s="45">
        <v>193</v>
      </c>
      <c r="E3672" s="45">
        <v>7.1554161899999996E-3</v>
      </c>
      <c r="F3672" s="45">
        <v>6.4946724000000005E-4</v>
      </c>
      <c r="G3672" s="45">
        <v>2.3400016699999999E-3</v>
      </c>
      <c r="H3672" s="45">
        <v>4.1659467799999997E-3</v>
      </c>
    </row>
    <row r="3673" spans="1:8" x14ac:dyDescent="0.35">
      <c r="A3673" s="45" t="s">
        <v>237</v>
      </c>
      <c r="B3673" s="45" t="s">
        <v>71</v>
      </c>
      <c r="C3673" s="45" t="s">
        <v>46</v>
      </c>
      <c r="D3673" s="45">
        <v>38</v>
      </c>
      <c r="E3673" s="45">
        <v>5.82754606E-3</v>
      </c>
      <c r="F3673" s="45">
        <v>5.1504603999999996E-4</v>
      </c>
      <c r="G3673" s="45">
        <v>1.77357431E-3</v>
      </c>
      <c r="H3673" s="45">
        <v>3.5389251900000002E-3</v>
      </c>
    </row>
    <row r="3674" spans="1:8" x14ac:dyDescent="0.35">
      <c r="A3674" s="45" t="s">
        <v>237</v>
      </c>
      <c r="B3674" s="45" t="s">
        <v>69</v>
      </c>
      <c r="C3674" s="45" t="s">
        <v>47</v>
      </c>
      <c r="D3674" s="45">
        <v>28</v>
      </c>
      <c r="E3674" s="45">
        <v>4.9007934199999997E-3</v>
      </c>
      <c r="F3674" s="45">
        <v>6.7708307999999999E-4</v>
      </c>
      <c r="G3674" s="45">
        <v>1.34589917E-3</v>
      </c>
      <c r="H3674" s="45">
        <v>2.8778106800000001E-3</v>
      </c>
    </row>
    <row r="3675" spans="1:8" x14ac:dyDescent="0.35">
      <c r="A3675" s="45" t="s">
        <v>237</v>
      </c>
      <c r="B3675" s="45" t="s">
        <v>70</v>
      </c>
      <c r="C3675" s="45" t="s">
        <v>47</v>
      </c>
      <c r="D3675" s="45">
        <v>149</v>
      </c>
      <c r="E3675" s="45">
        <v>6.8533274700000001E-3</v>
      </c>
      <c r="F3675" s="45">
        <v>7.6769491000000002E-4</v>
      </c>
      <c r="G3675" s="45">
        <v>1.7908741399999999E-3</v>
      </c>
      <c r="H3675" s="45">
        <v>4.29475803E-3</v>
      </c>
    </row>
    <row r="3676" spans="1:8" x14ac:dyDescent="0.35">
      <c r="A3676" s="45" t="s">
        <v>237</v>
      </c>
      <c r="B3676" s="45" t="s">
        <v>71</v>
      </c>
      <c r="C3676" s="45" t="s">
        <v>47</v>
      </c>
      <c r="D3676" s="45">
        <v>25</v>
      </c>
      <c r="E3676" s="45">
        <v>5.2499998000000003E-3</v>
      </c>
      <c r="F3676" s="45">
        <v>8.1111085000000005E-4</v>
      </c>
      <c r="G3676" s="45">
        <v>1.1898145700000001E-3</v>
      </c>
      <c r="H3676" s="45">
        <v>3.2490738200000001E-3</v>
      </c>
    </row>
    <row r="3677" spans="1:8" x14ac:dyDescent="0.35">
      <c r="A3677" s="45" t="s">
        <v>237</v>
      </c>
      <c r="B3677" s="45" t="s">
        <v>69</v>
      </c>
      <c r="C3677" s="45" t="s">
        <v>48</v>
      </c>
      <c r="D3677" s="45">
        <v>150</v>
      </c>
      <c r="E3677" s="45">
        <v>4.8261571700000004E-3</v>
      </c>
      <c r="F3677" s="45">
        <v>1.0768516300000001E-3</v>
      </c>
      <c r="G3677" s="45">
        <v>6.4822508999999996E-4</v>
      </c>
      <c r="H3677" s="45">
        <v>3.1010800099999999E-3</v>
      </c>
    </row>
    <row r="3678" spans="1:8" x14ac:dyDescent="0.35">
      <c r="A3678" s="45" t="s">
        <v>237</v>
      </c>
      <c r="B3678" s="45" t="s">
        <v>70</v>
      </c>
      <c r="C3678" s="45" t="s">
        <v>48</v>
      </c>
      <c r="D3678" s="45">
        <v>443</v>
      </c>
      <c r="E3678" s="45">
        <v>5.1526312400000003E-3</v>
      </c>
      <c r="F3678" s="45">
        <v>8.1305888000000003E-4</v>
      </c>
      <c r="G3678" s="45">
        <v>6.6544371000000003E-4</v>
      </c>
      <c r="H3678" s="45">
        <v>3.6741281800000002E-3</v>
      </c>
    </row>
    <row r="3679" spans="1:8" x14ac:dyDescent="0.35">
      <c r="A3679" s="45" t="s">
        <v>237</v>
      </c>
      <c r="B3679" s="45" t="s">
        <v>71</v>
      </c>
      <c r="C3679" s="45" t="s">
        <v>48</v>
      </c>
      <c r="D3679" s="45">
        <v>45</v>
      </c>
      <c r="E3679" s="45">
        <v>5.4611623099999999E-3</v>
      </c>
      <c r="F3679" s="45">
        <v>1.0339503800000001E-3</v>
      </c>
      <c r="G3679" s="45">
        <v>6.8055527000000001E-4</v>
      </c>
      <c r="H3679" s="45">
        <v>3.7466561599999999E-3</v>
      </c>
    </row>
    <row r="3680" spans="1:8" x14ac:dyDescent="0.35">
      <c r="A3680" s="45" t="s">
        <v>237</v>
      </c>
      <c r="B3680" s="45" t="s">
        <v>69</v>
      </c>
      <c r="C3680" s="45" t="s">
        <v>49</v>
      </c>
      <c r="D3680" s="45">
        <v>88</v>
      </c>
      <c r="E3680" s="45">
        <v>5.48045532E-3</v>
      </c>
      <c r="F3680" s="45">
        <v>5.1596669999999999E-4</v>
      </c>
      <c r="G3680" s="45">
        <v>1.6691653600000001E-3</v>
      </c>
      <c r="H3680" s="45">
        <v>3.2953227900000001E-3</v>
      </c>
    </row>
    <row r="3681" spans="1:8" x14ac:dyDescent="0.35">
      <c r="A3681" s="45" t="s">
        <v>237</v>
      </c>
      <c r="B3681" s="45" t="s">
        <v>70</v>
      </c>
      <c r="C3681" s="45" t="s">
        <v>49</v>
      </c>
      <c r="D3681" s="45">
        <v>366</v>
      </c>
      <c r="E3681" s="45">
        <v>5.7297356499999997E-3</v>
      </c>
      <c r="F3681" s="45">
        <v>5.0274466999999999E-4</v>
      </c>
      <c r="G3681" s="45">
        <v>1.4564673400000001E-3</v>
      </c>
      <c r="H3681" s="45">
        <v>3.7705231900000001E-3</v>
      </c>
    </row>
    <row r="3682" spans="1:8" x14ac:dyDescent="0.35">
      <c r="A3682" s="45" t="s">
        <v>237</v>
      </c>
      <c r="B3682" s="45" t="s">
        <v>71</v>
      </c>
      <c r="C3682" s="45" t="s">
        <v>49</v>
      </c>
      <c r="D3682" s="45">
        <v>53</v>
      </c>
      <c r="E3682" s="45">
        <v>5.9158802599999999E-3</v>
      </c>
      <c r="F3682" s="45">
        <v>8.8028450000000001E-4</v>
      </c>
      <c r="G3682" s="45">
        <v>1.74331735E-3</v>
      </c>
      <c r="H3682" s="45">
        <v>3.29227791E-3</v>
      </c>
    </row>
    <row r="3683" spans="1:8" x14ac:dyDescent="0.35">
      <c r="A3683" s="45" t="s">
        <v>237</v>
      </c>
      <c r="B3683" s="45" t="s">
        <v>69</v>
      </c>
      <c r="C3683" s="45" t="s">
        <v>50</v>
      </c>
      <c r="D3683" s="45">
        <v>65</v>
      </c>
      <c r="E3683" s="45">
        <v>5.2159897600000003E-3</v>
      </c>
      <c r="F3683" s="45">
        <v>8.0591142999999999E-4</v>
      </c>
      <c r="G3683" s="45">
        <v>1.80252823E-3</v>
      </c>
      <c r="H3683" s="45">
        <v>2.6075496299999999E-3</v>
      </c>
    </row>
    <row r="3684" spans="1:8" x14ac:dyDescent="0.35">
      <c r="A3684" s="45" t="s">
        <v>237</v>
      </c>
      <c r="B3684" s="45" t="s">
        <v>70</v>
      </c>
      <c r="C3684" s="45" t="s">
        <v>50</v>
      </c>
      <c r="D3684" s="45">
        <v>201</v>
      </c>
      <c r="E3684" s="45">
        <v>6.7644414300000004E-3</v>
      </c>
      <c r="F3684" s="45">
        <v>6.7417517999999999E-4</v>
      </c>
      <c r="G3684" s="45">
        <v>2.39162959E-3</v>
      </c>
      <c r="H3684" s="45">
        <v>3.6986362299999999E-3</v>
      </c>
    </row>
    <row r="3685" spans="1:8" x14ac:dyDescent="0.35">
      <c r="A3685" s="45" t="s">
        <v>237</v>
      </c>
      <c r="B3685" s="45" t="s">
        <v>71</v>
      </c>
      <c r="C3685" s="45" t="s">
        <v>50</v>
      </c>
      <c r="D3685" s="45">
        <v>40</v>
      </c>
      <c r="E3685" s="45">
        <v>5.4386571799999997E-3</v>
      </c>
      <c r="F3685" s="45">
        <v>6.9502289000000002E-4</v>
      </c>
      <c r="G3685" s="45">
        <v>1.84548586E-3</v>
      </c>
      <c r="H3685" s="45">
        <v>2.8981478900000001E-3</v>
      </c>
    </row>
    <row r="3686" spans="1:8" x14ac:dyDescent="0.35">
      <c r="A3686" s="45" t="s">
        <v>237</v>
      </c>
      <c r="B3686" s="45" t="s">
        <v>69</v>
      </c>
      <c r="C3686" s="45" t="s">
        <v>51</v>
      </c>
      <c r="D3686" s="45">
        <v>133</v>
      </c>
      <c r="E3686" s="45">
        <v>5.2652461899999996E-3</v>
      </c>
      <c r="F3686" s="45">
        <v>7.9086581999999995E-4</v>
      </c>
      <c r="G3686" s="45">
        <v>9.3062492000000002E-4</v>
      </c>
      <c r="H3686" s="45">
        <v>3.5437549600000002E-3</v>
      </c>
    </row>
    <row r="3687" spans="1:8" x14ac:dyDescent="0.35">
      <c r="A3687" s="45" t="s">
        <v>237</v>
      </c>
      <c r="B3687" s="45" t="s">
        <v>70</v>
      </c>
      <c r="C3687" s="45" t="s">
        <v>51</v>
      </c>
      <c r="D3687" s="45">
        <v>246</v>
      </c>
      <c r="E3687" s="45">
        <v>5.83704996E-3</v>
      </c>
      <c r="F3687" s="45">
        <v>7.1815694999999996E-4</v>
      </c>
      <c r="G3687" s="45">
        <v>8.4904748000000005E-4</v>
      </c>
      <c r="H3687" s="45">
        <v>4.2698450800000001E-3</v>
      </c>
    </row>
    <row r="3688" spans="1:8" x14ac:dyDescent="0.35">
      <c r="A3688" s="45" t="s">
        <v>237</v>
      </c>
      <c r="B3688" s="45" t="s">
        <v>71</v>
      </c>
      <c r="C3688" s="45" t="s">
        <v>51</v>
      </c>
      <c r="D3688" s="45">
        <v>44</v>
      </c>
      <c r="E3688" s="45">
        <v>5.0410350899999998E-3</v>
      </c>
      <c r="F3688" s="45">
        <v>1.0122051699999999E-3</v>
      </c>
      <c r="G3688" s="45">
        <v>1.0398250999999999E-3</v>
      </c>
      <c r="H3688" s="45">
        <v>2.9890043800000002E-3</v>
      </c>
    </row>
    <row r="3689" spans="1:8" x14ac:dyDescent="0.35">
      <c r="A3689" s="45" t="s">
        <v>237</v>
      </c>
      <c r="B3689" s="45" t="s">
        <v>69</v>
      </c>
      <c r="C3689" s="45" t="s">
        <v>52</v>
      </c>
      <c r="D3689" s="45">
        <v>183</v>
      </c>
      <c r="E3689" s="45">
        <v>3.3074653600000002E-3</v>
      </c>
      <c r="F3689" s="45">
        <v>3.2167045999999998E-4</v>
      </c>
      <c r="G3689" s="45">
        <v>6.8957424E-4</v>
      </c>
      <c r="H3689" s="45">
        <v>2.2962201600000001E-3</v>
      </c>
    </row>
    <row r="3690" spans="1:8" x14ac:dyDescent="0.35">
      <c r="A3690" s="45" t="s">
        <v>237</v>
      </c>
      <c r="B3690" s="45" t="s">
        <v>70</v>
      </c>
      <c r="C3690" s="45" t="s">
        <v>52</v>
      </c>
      <c r="D3690" s="45">
        <v>364</v>
      </c>
      <c r="E3690" s="45">
        <v>3.86176589E-3</v>
      </c>
      <c r="F3690" s="45">
        <v>2.8935164000000002E-4</v>
      </c>
      <c r="G3690" s="45">
        <v>7.0446023000000002E-4</v>
      </c>
      <c r="H3690" s="45">
        <v>2.8679535599999998E-3</v>
      </c>
    </row>
    <row r="3691" spans="1:8" x14ac:dyDescent="0.35">
      <c r="A3691" s="45" t="s">
        <v>237</v>
      </c>
      <c r="B3691" s="45" t="s">
        <v>71</v>
      </c>
      <c r="C3691" s="45" t="s">
        <v>52</v>
      </c>
      <c r="D3691" s="45">
        <v>46</v>
      </c>
      <c r="E3691" s="45">
        <v>3.33710725E-3</v>
      </c>
      <c r="F3691" s="45">
        <v>3.5778968000000001E-4</v>
      </c>
      <c r="G3691" s="45">
        <v>6.8639267999999996E-4</v>
      </c>
      <c r="H3691" s="45">
        <v>2.2929244799999998E-3</v>
      </c>
    </row>
    <row r="3692" spans="1:8" x14ac:dyDescent="0.35">
      <c r="A3692" s="45" t="s">
        <v>237</v>
      </c>
      <c r="B3692" s="45" t="s">
        <v>69</v>
      </c>
      <c r="C3692" s="45" t="s">
        <v>53</v>
      </c>
      <c r="D3692" s="45">
        <v>33</v>
      </c>
      <c r="E3692" s="45">
        <v>4.2624156099999996E-3</v>
      </c>
      <c r="F3692" s="45">
        <v>2.9391105999999998E-4</v>
      </c>
      <c r="G3692" s="45">
        <v>1.1924800999999999E-3</v>
      </c>
      <c r="H3692" s="45">
        <v>2.7760239000000002E-3</v>
      </c>
    </row>
    <row r="3693" spans="1:8" x14ac:dyDescent="0.35">
      <c r="A3693" s="45" t="s">
        <v>237</v>
      </c>
      <c r="B3693" s="45" t="s">
        <v>70</v>
      </c>
      <c r="C3693" s="45" t="s">
        <v>53</v>
      </c>
      <c r="D3693" s="45">
        <v>109</v>
      </c>
      <c r="E3693" s="45">
        <v>5.5355927300000003E-3</v>
      </c>
      <c r="F3693" s="45">
        <v>2.2330507E-4</v>
      </c>
      <c r="G3693" s="45">
        <v>1.3911185200000001E-3</v>
      </c>
      <c r="H3693" s="45">
        <v>3.9211686300000001E-3</v>
      </c>
    </row>
    <row r="3694" spans="1:8" x14ac:dyDescent="0.35">
      <c r="A3694" s="45" t="s">
        <v>237</v>
      </c>
      <c r="B3694" s="45" t="s">
        <v>71</v>
      </c>
      <c r="C3694" s="45" t="s">
        <v>53</v>
      </c>
      <c r="D3694" s="45">
        <v>16</v>
      </c>
      <c r="E3694" s="45">
        <v>5.7921004199999997E-3</v>
      </c>
      <c r="F3694" s="45">
        <v>2.0688628E-4</v>
      </c>
      <c r="G3694" s="45">
        <v>1.9552949599999998E-3</v>
      </c>
      <c r="H3694" s="45">
        <v>3.6299187399999999E-3</v>
      </c>
    </row>
    <row r="3695" spans="1:8" x14ac:dyDescent="0.35">
      <c r="A3695" s="45" t="s">
        <v>237</v>
      </c>
      <c r="B3695" s="45" t="s">
        <v>69</v>
      </c>
      <c r="C3695" s="45" t="s">
        <v>54</v>
      </c>
      <c r="D3695" s="45">
        <v>593</v>
      </c>
      <c r="E3695" s="45">
        <v>4.6846501599999996E-3</v>
      </c>
      <c r="F3695" s="45">
        <v>1.0893875199999999E-3</v>
      </c>
      <c r="G3695" s="45">
        <v>8.1693811000000001E-4</v>
      </c>
      <c r="H3695" s="45">
        <v>2.7783240399999998E-3</v>
      </c>
    </row>
    <row r="3696" spans="1:8" x14ac:dyDescent="0.35">
      <c r="A3696" s="45" t="s">
        <v>237</v>
      </c>
      <c r="B3696" s="45" t="s">
        <v>70</v>
      </c>
      <c r="C3696" s="45" t="s">
        <v>54</v>
      </c>
      <c r="D3696" s="45">
        <v>952</v>
      </c>
      <c r="E3696" s="45">
        <v>4.49469173E-3</v>
      </c>
      <c r="F3696" s="45">
        <v>8.2988031999999998E-4</v>
      </c>
      <c r="G3696" s="45">
        <v>7.8449586E-4</v>
      </c>
      <c r="H3696" s="45">
        <v>2.8803150800000002E-3</v>
      </c>
    </row>
    <row r="3697" spans="1:8" x14ac:dyDescent="0.35">
      <c r="A3697" s="45" t="s">
        <v>237</v>
      </c>
      <c r="B3697" s="45" t="s">
        <v>71</v>
      </c>
      <c r="C3697" s="45" t="s">
        <v>54</v>
      </c>
      <c r="D3697" s="45">
        <v>152</v>
      </c>
      <c r="E3697" s="45">
        <v>4.41962087E-3</v>
      </c>
      <c r="F3697" s="45">
        <v>1.0289501600000001E-3</v>
      </c>
      <c r="G3697" s="45">
        <v>8.0317957999999996E-4</v>
      </c>
      <c r="H3697" s="45">
        <v>2.5874906200000001E-3</v>
      </c>
    </row>
    <row r="3698" spans="1:8" x14ac:dyDescent="0.35">
      <c r="A3698" s="45" t="s">
        <v>237</v>
      </c>
      <c r="B3698" s="45" t="s">
        <v>69</v>
      </c>
      <c r="C3698" s="45" t="s">
        <v>55</v>
      </c>
      <c r="D3698" s="45">
        <v>118</v>
      </c>
      <c r="E3698" s="45">
        <v>5.6704133199999996E-3</v>
      </c>
      <c r="F3698" s="45">
        <v>1.05500606E-3</v>
      </c>
      <c r="G3698" s="45">
        <v>1.80918447E-3</v>
      </c>
      <c r="H3698" s="45">
        <v>2.8062222899999999E-3</v>
      </c>
    </row>
    <row r="3699" spans="1:8" x14ac:dyDescent="0.35">
      <c r="A3699" s="45" t="s">
        <v>237</v>
      </c>
      <c r="B3699" s="45" t="s">
        <v>70</v>
      </c>
      <c r="C3699" s="45" t="s">
        <v>55</v>
      </c>
      <c r="D3699" s="45">
        <v>205</v>
      </c>
      <c r="E3699" s="45">
        <v>6.13160545E-3</v>
      </c>
      <c r="F3699" s="45">
        <v>8.5461811000000002E-4</v>
      </c>
      <c r="G3699" s="45">
        <v>1.91181094E-3</v>
      </c>
      <c r="H3699" s="45">
        <v>3.3651758700000002E-3</v>
      </c>
    </row>
    <row r="3700" spans="1:8" x14ac:dyDescent="0.35">
      <c r="A3700" s="45" t="s">
        <v>237</v>
      </c>
      <c r="B3700" s="45" t="s">
        <v>71</v>
      </c>
      <c r="C3700" s="45" t="s">
        <v>55</v>
      </c>
      <c r="D3700" s="45">
        <v>44</v>
      </c>
      <c r="E3700" s="45">
        <v>5.7688865400000004E-3</v>
      </c>
      <c r="F3700" s="45">
        <v>8.7436854000000005E-4</v>
      </c>
      <c r="G3700" s="45">
        <v>1.8287035299999999E-3</v>
      </c>
      <c r="H3700" s="45">
        <v>3.0658141900000001E-3</v>
      </c>
    </row>
    <row r="3701" spans="1:8" x14ac:dyDescent="0.35">
      <c r="A3701" s="45" t="s">
        <v>237</v>
      </c>
      <c r="B3701" s="45" t="s">
        <v>69</v>
      </c>
      <c r="C3701" s="45" t="s">
        <v>56</v>
      </c>
      <c r="D3701" s="45">
        <v>289</v>
      </c>
      <c r="E3701" s="45">
        <v>4.74480943E-3</v>
      </c>
      <c r="F3701" s="45">
        <v>7.0661900000000002E-4</v>
      </c>
      <c r="G3701" s="45">
        <v>8.7350193999999998E-4</v>
      </c>
      <c r="H3701" s="45">
        <v>3.1646880200000001E-3</v>
      </c>
    </row>
    <row r="3702" spans="1:8" x14ac:dyDescent="0.35">
      <c r="A3702" s="45" t="s">
        <v>237</v>
      </c>
      <c r="B3702" s="45" t="s">
        <v>70</v>
      </c>
      <c r="C3702" s="45" t="s">
        <v>56</v>
      </c>
      <c r="D3702" s="45">
        <v>742</v>
      </c>
      <c r="E3702" s="45">
        <v>4.6622770100000002E-3</v>
      </c>
      <c r="F3702" s="45">
        <v>5.6555392999999997E-4</v>
      </c>
      <c r="G3702" s="45">
        <v>8.9558664000000002E-4</v>
      </c>
      <c r="H3702" s="45">
        <v>3.20113596E-3</v>
      </c>
    </row>
    <row r="3703" spans="1:8" x14ac:dyDescent="0.35">
      <c r="A3703" s="45" t="s">
        <v>237</v>
      </c>
      <c r="B3703" s="45" t="s">
        <v>71</v>
      </c>
      <c r="C3703" s="45" t="s">
        <v>56</v>
      </c>
      <c r="D3703" s="45">
        <v>91</v>
      </c>
      <c r="E3703" s="45">
        <v>4.7685182899999999E-3</v>
      </c>
      <c r="F3703" s="45">
        <v>5.9180378000000004E-4</v>
      </c>
      <c r="G3703" s="45">
        <v>9.8176106999999999E-4</v>
      </c>
      <c r="H3703" s="45">
        <v>3.1949529700000001E-3</v>
      </c>
    </row>
    <row r="3704" spans="1:8" x14ac:dyDescent="0.35">
      <c r="A3704" s="45" t="s">
        <v>238</v>
      </c>
      <c r="B3704" s="45" t="s">
        <v>69</v>
      </c>
      <c r="C3704" s="45" t="s">
        <v>9</v>
      </c>
      <c r="D3704" s="45">
        <v>10968</v>
      </c>
      <c r="E3704" s="45">
        <v>4.6706483399999998E-3</v>
      </c>
      <c r="F3704" s="45">
        <v>8.9666653999999997E-4</v>
      </c>
      <c r="G3704" s="45">
        <v>9.7933548000000005E-4</v>
      </c>
      <c r="H3704" s="45">
        <v>2.7946458399999998E-3</v>
      </c>
    </row>
    <row r="3705" spans="1:8" x14ac:dyDescent="0.35">
      <c r="A3705" s="45" t="s">
        <v>238</v>
      </c>
      <c r="B3705" s="45" t="s">
        <v>70</v>
      </c>
      <c r="C3705" s="45" t="s">
        <v>9</v>
      </c>
      <c r="D3705" s="45">
        <v>19320</v>
      </c>
      <c r="E3705" s="45">
        <v>5.28289481E-3</v>
      </c>
      <c r="F3705" s="45">
        <v>6.9411530999999999E-4</v>
      </c>
      <c r="G3705" s="45">
        <v>1.1870558500000001E-3</v>
      </c>
      <c r="H3705" s="45">
        <v>3.4017231699999999E-3</v>
      </c>
    </row>
    <row r="3706" spans="1:8" x14ac:dyDescent="0.35">
      <c r="A3706" s="45" t="s">
        <v>238</v>
      </c>
      <c r="B3706" s="45" t="s">
        <v>71</v>
      </c>
      <c r="C3706" s="45" t="s">
        <v>9</v>
      </c>
      <c r="D3706" s="45">
        <v>3555</v>
      </c>
      <c r="E3706" s="45">
        <v>4.8661181700000002E-3</v>
      </c>
      <c r="F3706" s="45">
        <v>7.9818762999999998E-4</v>
      </c>
      <c r="G3706" s="45">
        <v>1.16417906E-3</v>
      </c>
      <c r="H3706" s="45">
        <v>2.903751E-3</v>
      </c>
    </row>
    <row r="3707" spans="1:8" x14ac:dyDescent="0.35">
      <c r="A3707" s="45" t="s">
        <v>238</v>
      </c>
      <c r="B3707" s="45" t="s">
        <v>69</v>
      </c>
      <c r="C3707" s="45" t="s">
        <v>14</v>
      </c>
      <c r="D3707" s="45">
        <v>212</v>
      </c>
      <c r="E3707" s="45">
        <v>5.0385981900000001E-3</v>
      </c>
      <c r="F3707" s="45">
        <v>9.766987400000001E-4</v>
      </c>
      <c r="G3707" s="45">
        <v>1.09385894E-3</v>
      </c>
      <c r="H3707" s="45">
        <v>2.9680400400000002E-3</v>
      </c>
    </row>
    <row r="3708" spans="1:8" x14ac:dyDescent="0.35">
      <c r="A3708" s="45" t="s">
        <v>238</v>
      </c>
      <c r="B3708" s="45" t="s">
        <v>70</v>
      </c>
      <c r="C3708" s="45" t="s">
        <v>14</v>
      </c>
      <c r="D3708" s="45">
        <v>314</v>
      </c>
      <c r="E3708" s="45">
        <v>5.3381175300000003E-3</v>
      </c>
      <c r="F3708" s="45">
        <v>8.0506139E-4</v>
      </c>
      <c r="G3708" s="45">
        <v>1.3955234699999999E-3</v>
      </c>
      <c r="H3708" s="45">
        <v>3.1375321899999998E-3</v>
      </c>
    </row>
    <row r="3709" spans="1:8" x14ac:dyDescent="0.35">
      <c r="A3709" s="45" t="s">
        <v>238</v>
      </c>
      <c r="B3709" s="45" t="s">
        <v>71</v>
      </c>
      <c r="C3709" s="45" t="s">
        <v>14</v>
      </c>
      <c r="D3709" s="45">
        <v>78</v>
      </c>
      <c r="E3709" s="45">
        <v>5.3078997899999999E-3</v>
      </c>
      <c r="F3709" s="45">
        <v>9.9774428999999999E-4</v>
      </c>
      <c r="G3709" s="45">
        <v>1.22076781E-3</v>
      </c>
      <c r="H3709" s="45">
        <v>3.0893872099999999E-3</v>
      </c>
    </row>
    <row r="3710" spans="1:8" x14ac:dyDescent="0.35">
      <c r="A3710" s="45" t="s">
        <v>238</v>
      </c>
      <c r="B3710" s="45" t="s">
        <v>69</v>
      </c>
      <c r="C3710" s="45" t="s">
        <v>15</v>
      </c>
      <c r="D3710" s="45">
        <v>125</v>
      </c>
      <c r="E3710" s="45">
        <v>4.4870367800000002E-3</v>
      </c>
      <c r="F3710" s="45">
        <v>7.3481456999999997E-4</v>
      </c>
      <c r="G3710" s="45">
        <v>1.2437960599999999E-3</v>
      </c>
      <c r="H3710" s="45">
        <v>2.5084256699999998E-3</v>
      </c>
    </row>
    <row r="3711" spans="1:8" x14ac:dyDescent="0.35">
      <c r="A3711" s="45" t="s">
        <v>238</v>
      </c>
      <c r="B3711" s="45" t="s">
        <v>70</v>
      </c>
      <c r="C3711" s="45" t="s">
        <v>15</v>
      </c>
      <c r="D3711" s="45">
        <v>240</v>
      </c>
      <c r="E3711" s="45">
        <v>5.2298415800000001E-3</v>
      </c>
      <c r="F3711" s="45">
        <v>5.6023319000000004E-4</v>
      </c>
      <c r="G3711" s="45">
        <v>1.57556882E-3</v>
      </c>
      <c r="H3711" s="45">
        <v>3.0940390899999999E-3</v>
      </c>
    </row>
    <row r="3712" spans="1:8" x14ac:dyDescent="0.35">
      <c r="A3712" s="45" t="s">
        <v>238</v>
      </c>
      <c r="B3712" s="45" t="s">
        <v>71</v>
      </c>
      <c r="C3712" s="45" t="s">
        <v>15</v>
      </c>
      <c r="D3712" s="45">
        <v>63</v>
      </c>
      <c r="E3712" s="45">
        <v>4.6577378399999996E-3</v>
      </c>
      <c r="F3712" s="45">
        <v>7.0473227999999998E-4</v>
      </c>
      <c r="G3712" s="45">
        <v>1.5360447100000001E-3</v>
      </c>
      <c r="H3712" s="45">
        <v>2.41696035E-3</v>
      </c>
    </row>
    <row r="3713" spans="1:8" x14ac:dyDescent="0.35">
      <c r="A3713" s="45" t="s">
        <v>238</v>
      </c>
      <c r="B3713" s="45" t="s">
        <v>69</v>
      </c>
      <c r="C3713" s="45" t="s">
        <v>16</v>
      </c>
      <c r="D3713" s="45">
        <v>121</v>
      </c>
      <c r="E3713" s="45">
        <v>4.9579122200000001E-3</v>
      </c>
      <c r="F3713" s="45">
        <v>8.8087289000000001E-4</v>
      </c>
      <c r="G3713" s="45">
        <v>9.6514362999999999E-4</v>
      </c>
      <c r="H3713" s="45">
        <v>3.1118952E-3</v>
      </c>
    </row>
    <row r="3714" spans="1:8" x14ac:dyDescent="0.35">
      <c r="A3714" s="45" t="s">
        <v>238</v>
      </c>
      <c r="B3714" s="45" t="s">
        <v>70</v>
      </c>
      <c r="C3714" s="45" t="s">
        <v>16</v>
      </c>
      <c r="D3714" s="45">
        <v>228</v>
      </c>
      <c r="E3714" s="45">
        <v>5.6024607699999996E-3</v>
      </c>
      <c r="F3714" s="45">
        <v>7.5734013000000003E-4</v>
      </c>
      <c r="G3714" s="45">
        <v>9.9684226999999996E-4</v>
      </c>
      <c r="H3714" s="45">
        <v>3.8482778700000002E-3</v>
      </c>
    </row>
    <row r="3715" spans="1:8" x14ac:dyDescent="0.35">
      <c r="A3715" s="45" t="s">
        <v>238</v>
      </c>
      <c r="B3715" s="45" t="s">
        <v>71</v>
      </c>
      <c r="C3715" s="45" t="s">
        <v>16</v>
      </c>
      <c r="D3715" s="45">
        <v>44</v>
      </c>
      <c r="E3715" s="45">
        <v>5.2251680800000002E-3</v>
      </c>
      <c r="F3715" s="45">
        <v>9.2355824999999997E-4</v>
      </c>
      <c r="G3715" s="45">
        <v>1.1553027699999999E-3</v>
      </c>
      <c r="H3715" s="45">
        <v>3.14630659E-3</v>
      </c>
    </row>
    <row r="3716" spans="1:8" x14ac:dyDescent="0.35">
      <c r="A3716" s="45" t="s">
        <v>238</v>
      </c>
      <c r="B3716" s="45" t="s">
        <v>69</v>
      </c>
      <c r="C3716" s="45" t="s">
        <v>17</v>
      </c>
      <c r="D3716" s="45">
        <v>96</v>
      </c>
      <c r="E3716" s="45">
        <v>5.8317658000000003E-3</v>
      </c>
      <c r="F3716" s="45">
        <v>1.34006051E-3</v>
      </c>
      <c r="G3716" s="45">
        <v>9.9368228000000004E-4</v>
      </c>
      <c r="H3716" s="45">
        <v>3.49802253E-3</v>
      </c>
    </row>
    <row r="3717" spans="1:8" x14ac:dyDescent="0.35">
      <c r="A3717" s="45" t="s">
        <v>238</v>
      </c>
      <c r="B3717" s="45" t="s">
        <v>70</v>
      </c>
      <c r="C3717" s="45" t="s">
        <v>17</v>
      </c>
      <c r="D3717" s="45">
        <v>260</v>
      </c>
      <c r="E3717" s="45">
        <v>6.50569776E-3</v>
      </c>
      <c r="F3717" s="45">
        <v>1.06147589E-3</v>
      </c>
      <c r="G3717" s="45">
        <v>1.010639E-3</v>
      </c>
      <c r="H3717" s="45">
        <v>4.4335823800000004E-3</v>
      </c>
    </row>
    <row r="3718" spans="1:8" x14ac:dyDescent="0.35">
      <c r="A3718" s="45" t="s">
        <v>238</v>
      </c>
      <c r="B3718" s="45" t="s">
        <v>71</v>
      </c>
      <c r="C3718" s="45" t="s">
        <v>17</v>
      </c>
      <c r="D3718" s="45">
        <v>44</v>
      </c>
      <c r="E3718" s="45">
        <v>6.9299766300000001E-3</v>
      </c>
      <c r="F3718" s="45">
        <v>1.43913067E-3</v>
      </c>
      <c r="G3718" s="45">
        <v>1.10953261E-3</v>
      </c>
      <c r="H3718" s="45">
        <v>4.38131287E-3</v>
      </c>
    </row>
    <row r="3719" spans="1:8" x14ac:dyDescent="0.35">
      <c r="A3719" s="45" t="s">
        <v>238</v>
      </c>
      <c r="B3719" s="45" t="s">
        <v>69</v>
      </c>
      <c r="C3719" s="45" t="s">
        <v>18</v>
      </c>
      <c r="D3719" s="45">
        <v>61</v>
      </c>
      <c r="E3719" s="45">
        <v>6.24335889E-3</v>
      </c>
      <c r="F3719" s="45">
        <v>6.1494366000000003E-4</v>
      </c>
      <c r="G3719" s="45">
        <v>1.5359363E-3</v>
      </c>
      <c r="H3719" s="45">
        <v>4.0924784999999998E-3</v>
      </c>
    </row>
    <row r="3720" spans="1:8" x14ac:dyDescent="0.35">
      <c r="A3720" s="45" t="s">
        <v>238</v>
      </c>
      <c r="B3720" s="45" t="s">
        <v>70</v>
      </c>
      <c r="C3720" s="45" t="s">
        <v>18</v>
      </c>
      <c r="D3720" s="45">
        <v>199</v>
      </c>
      <c r="E3720" s="45">
        <v>6.7669944400000001E-3</v>
      </c>
      <c r="F3720" s="45">
        <v>5.8550829000000003E-4</v>
      </c>
      <c r="G3720" s="45">
        <v>1.9769562799999999E-3</v>
      </c>
      <c r="H3720" s="45">
        <v>4.2045293599999997E-3</v>
      </c>
    </row>
    <row r="3721" spans="1:8" x14ac:dyDescent="0.35">
      <c r="A3721" s="45" t="s">
        <v>238</v>
      </c>
      <c r="B3721" s="45" t="s">
        <v>71</v>
      </c>
      <c r="C3721" s="45" t="s">
        <v>18</v>
      </c>
      <c r="D3721" s="45">
        <v>38</v>
      </c>
      <c r="E3721" s="45">
        <v>6.4808720500000002E-3</v>
      </c>
      <c r="F3721" s="45">
        <v>5.9576002E-4</v>
      </c>
      <c r="G3721" s="45">
        <v>1.8826143199999999E-3</v>
      </c>
      <c r="H3721" s="45">
        <v>4.0024973000000004E-3</v>
      </c>
    </row>
    <row r="3722" spans="1:8" x14ac:dyDescent="0.35">
      <c r="A3722" s="45" t="s">
        <v>238</v>
      </c>
      <c r="B3722" s="45" t="s">
        <v>69</v>
      </c>
      <c r="C3722" s="45" t="s">
        <v>19</v>
      </c>
      <c r="D3722" s="45">
        <v>98</v>
      </c>
      <c r="E3722" s="45">
        <v>5.0892855000000004E-3</v>
      </c>
      <c r="F3722" s="45">
        <v>9.2368175999999998E-4</v>
      </c>
      <c r="G3722" s="45">
        <v>1.1381563999999999E-3</v>
      </c>
      <c r="H3722" s="45">
        <v>3.0274468199999998E-3</v>
      </c>
    </row>
    <row r="3723" spans="1:8" x14ac:dyDescent="0.35">
      <c r="A3723" s="45" t="s">
        <v>238</v>
      </c>
      <c r="B3723" s="45" t="s">
        <v>70</v>
      </c>
      <c r="C3723" s="45" t="s">
        <v>19</v>
      </c>
      <c r="D3723" s="45">
        <v>350</v>
      </c>
      <c r="E3723" s="45">
        <v>5.8606479199999999E-3</v>
      </c>
      <c r="F3723" s="45">
        <v>7.6792302000000003E-4</v>
      </c>
      <c r="G3723" s="45">
        <v>1.2259587600000001E-3</v>
      </c>
      <c r="H3723" s="45">
        <v>3.86676563E-3</v>
      </c>
    </row>
    <row r="3724" spans="1:8" x14ac:dyDescent="0.35">
      <c r="A3724" s="45" t="s">
        <v>238</v>
      </c>
      <c r="B3724" s="45" t="s">
        <v>71</v>
      </c>
      <c r="C3724" s="45" t="s">
        <v>19</v>
      </c>
      <c r="D3724" s="45">
        <v>31</v>
      </c>
      <c r="E3724" s="45">
        <v>5.7866634300000001E-3</v>
      </c>
      <c r="F3724" s="45">
        <v>8.7589576000000001E-4</v>
      </c>
      <c r="G3724" s="45">
        <v>1.3997160299999999E-3</v>
      </c>
      <c r="H3724" s="45">
        <v>3.5110511300000002E-3</v>
      </c>
    </row>
    <row r="3725" spans="1:8" x14ac:dyDescent="0.35">
      <c r="A3725" s="45" t="s">
        <v>238</v>
      </c>
      <c r="B3725" s="45" t="s">
        <v>69</v>
      </c>
      <c r="C3725" s="45" t="s">
        <v>20</v>
      </c>
      <c r="D3725" s="45">
        <v>43</v>
      </c>
      <c r="E3725" s="45">
        <v>3.5274007300000001E-3</v>
      </c>
      <c r="F3725" s="45">
        <v>3.2218964000000001E-4</v>
      </c>
      <c r="G3725" s="45">
        <v>6.5272370000000004E-4</v>
      </c>
      <c r="H3725" s="45">
        <v>2.5524868299999998E-3</v>
      </c>
    </row>
    <row r="3726" spans="1:8" x14ac:dyDescent="0.35">
      <c r="A3726" s="45" t="s">
        <v>238</v>
      </c>
      <c r="B3726" s="45" t="s">
        <v>70</v>
      </c>
      <c r="C3726" s="45" t="s">
        <v>20</v>
      </c>
      <c r="D3726" s="45">
        <v>204</v>
      </c>
      <c r="E3726" s="45">
        <v>3.8755557800000001E-3</v>
      </c>
      <c r="F3726" s="45">
        <v>3.3269765000000002E-4</v>
      </c>
      <c r="G3726" s="45">
        <v>6.7611859999999995E-4</v>
      </c>
      <c r="H3726" s="45">
        <v>2.8667390399999999E-3</v>
      </c>
    </row>
    <row r="3727" spans="1:8" x14ac:dyDescent="0.35">
      <c r="A3727" s="45" t="s">
        <v>238</v>
      </c>
      <c r="B3727" s="45" t="s">
        <v>71</v>
      </c>
      <c r="C3727" s="45" t="s">
        <v>20</v>
      </c>
      <c r="D3727" s="45">
        <v>14</v>
      </c>
      <c r="E3727" s="45">
        <v>3.7814151200000002E-3</v>
      </c>
      <c r="F3727" s="45">
        <v>4.5634899999999999E-4</v>
      </c>
      <c r="G3727" s="45">
        <v>7.3247326000000002E-4</v>
      </c>
      <c r="H3727" s="45">
        <v>2.5925923E-3</v>
      </c>
    </row>
    <row r="3728" spans="1:8" x14ac:dyDescent="0.35">
      <c r="A3728" s="45" t="s">
        <v>238</v>
      </c>
      <c r="B3728" s="45" t="s">
        <v>69</v>
      </c>
      <c r="C3728" s="45" t="s">
        <v>21</v>
      </c>
      <c r="D3728" s="45">
        <v>51</v>
      </c>
      <c r="E3728" s="45">
        <v>6.4227031099999997E-3</v>
      </c>
      <c r="F3728" s="45">
        <v>1.1755625599999999E-3</v>
      </c>
      <c r="G3728" s="45">
        <v>1.48306983E-3</v>
      </c>
      <c r="H3728" s="45">
        <v>3.7640701800000002E-3</v>
      </c>
    </row>
    <row r="3729" spans="1:8" x14ac:dyDescent="0.35">
      <c r="A3729" s="45" t="s">
        <v>238</v>
      </c>
      <c r="B3729" s="45" t="s">
        <v>70</v>
      </c>
      <c r="C3729" s="45" t="s">
        <v>21</v>
      </c>
      <c r="D3729" s="45">
        <v>211</v>
      </c>
      <c r="E3729" s="45">
        <v>7.1583725799999999E-3</v>
      </c>
      <c r="F3729" s="45">
        <v>1.00085546E-3</v>
      </c>
      <c r="G3729" s="45">
        <v>1.70972637E-3</v>
      </c>
      <c r="H3729" s="45">
        <v>4.44779024E-3</v>
      </c>
    </row>
    <row r="3730" spans="1:8" x14ac:dyDescent="0.35">
      <c r="A3730" s="45" t="s">
        <v>238</v>
      </c>
      <c r="B3730" s="45" t="s">
        <v>71</v>
      </c>
      <c r="C3730" s="45" t="s">
        <v>21</v>
      </c>
      <c r="D3730" s="45">
        <v>49</v>
      </c>
      <c r="E3730" s="45">
        <v>6.0036373800000003E-3</v>
      </c>
      <c r="F3730" s="45">
        <v>1.09056096E-3</v>
      </c>
      <c r="G3730" s="45">
        <v>1.3392854600000001E-3</v>
      </c>
      <c r="H3730" s="45">
        <v>3.5737904E-3</v>
      </c>
    </row>
    <row r="3731" spans="1:8" x14ac:dyDescent="0.35">
      <c r="A3731" s="45" t="s">
        <v>238</v>
      </c>
      <c r="B3731" s="45" t="s">
        <v>69</v>
      </c>
      <c r="C3731" s="45" t="s">
        <v>22</v>
      </c>
      <c r="D3731" s="45">
        <v>55</v>
      </c>
      <c r="E3731" s="45">
        <v>4.9675923400000002E-3</v>
      </c>
      <c r="F3731" s="45">
        <v>7.805132E-4</v>
      </c>
      <c r="G3731" s="45">
        <v>1.24852672E-3</v>
      </c>
      <c r="H3731" s="45">
        <v>2.9385519700000002E-3</v>
      </c>
    </row>
    <row r="3732" spans="1:8" x14ac:dyDescent="0.35">
      <c r="A3732" s="45" t="s">
        <v>238</v>
      </c>
      <c r="B3732" s="45" t="s">
        <v>70</v>
      </c>
      <c r="C3732" s="45" t="s">
        <v>22</v>
      </c>
      <c r="D3732" s="45">
        <v>199</v>
      </c>
      <c r="E3732" s="45">
        <v>5.7678436000000001E-3</v>
      </c>
      <c r="F3732" s="45">
        <v>7.2300133999999997E-4</v>
      </c>
      <c r="G3732" s="45">
        <v>1.2740784900000001E-3</v>
      </c>
      <c r="H3732" s="45">
        <v>3.77076331E-3</v>
      </c>
    </row>
    <row r="3733" spans="1:8" x14ac:dyDescent="0.35">
      <c r="A3733" s="45" t="s">
        <v>238</v>
      </c>
      <c r="B3733" s="45" t="s">
        <v>71</v>
      </c>
      <c r="C3733" s="45" t="s">
        <v>22</v>
      </c>
      <c r="D3733" s="45">
        <v>16</v>
      </c>
      <c r="E3733" s="45">
        <v>7.4312788099999997E-3</v>
      </c>
      <c r="F3733" s="45">
        <v>8.7384243999999998E-4</v>
      </c>
      <c r="G3733" s="45">
        <v>1.80555542E-3</v>
      </c>
      <c r="H3733" s="45">
        <v>4.7518804999999997E-3</v>
      </c>
    </row>
    <row r="3734" spans="1:8" x14ac:dyDescent="0.35">
      <c r="A3734" s="45" t="s">
        <v>238</v>
      </c>
      <c r="B3734" s="45" t="s">
        <v>69</v>
      </c>
      <c r="C3734" s="45" t="s">
        <v>23</v>
      </c>
      <c r="D3734" s="45">
        <v>98</v>
      </c>
      <c r="E3734" s="45">
        <v>5.0387374299999997E-3</v>
      </c>
      <c r="F3734" s="45">
        <v>3.6281156999999999E-4</v>
      </c>
      <c r="G3734" s="45">
        <v>9.6950560000000005E-4</v>
      </c>
      <c r="H3734" s="45">
        <v>3.7064198100000001E-3</v>
      </c>
    </row>
    <row r="3735" spans="1:8" x14ac:dyDescent="0.35">
      <c r="A3735" s="45" t="s">
        <v>238</v>
      </c>
      <c r="B3735" s="45" t="s">
        <v>70</v>
      </c>
      <c r="C3735" s="45" t="s">
        <v>23</v>
      </c>
      <c r="D3735" s="45">
        <v>399</v>
      </c>
      <c r="E3735" s="45">
        <v>5.8463575600000003E-3</v>
      </c>
      <c r="F3735" s="45">
        <v>3.6555486000000001E-4</v>
      </c>
      <c r="G3735" s="45">
        <v>1.1918393099999999E-3</v>
      </c>
      <c r="H3735" s="45">
        <v>4.2889629200000001E-3</v>
      </c>
    </row>
    <row r="3736" spans="1:8" x14ac:dyDescent="0.35">
      <c r="A3736" s="45" t="s">
        <v>238</v>
      </c>
      <c r="B3736" s="45" t="s">
        <v>71</v>
      </c>
      <c r="C3736" s="45" t="s">
        <v>23</v>
      </c>
      <c r="D3736" s="45">
        <v>37</v>
      </c>
      <c r="E3736" s="45">
        <v>5.1335708599999997E-3</v>
      </c>
      <c r="F3736" s="45">
        <v>3.0718195000000001E-4</v>
      </c>
      <c r="G3736" s="45">
        <v>1.2903526E-3</v>
      </c>
      <c r="H3736" s="45">
        <v>3.5360357599999999E-3</v>
      </c>
    </row>
    <row r="3737" spans="1:8" x14ac:dyDescent="0.35">
      <c r="A3737" s="45" t="s">
        <v>238</v>
      </c>
      <c r="B3737" s="45" t="s">
        <v>69</v>
      </c>
      <c r="C3737" s="45" t="s">
        <v>24</v>
      </c>
      <c r="D3737" s="45">
        <v>293</v>
      </c>
      <c r="E3737" s="45">
        <v>5.4415131699999996E-3</v>
      </c>
      <c r="F3737" s="45">
        <v>1.0147260899999999E-3</v>
      </c>
      <c r="G3737" s="45">
        <v>1.86453175E-3</v>
      </c>
      <c r="H3737" s="45">
        <v>2.56225486E-3</v>
      </c>
    </row>
    <row r="3738" spans="1:8" x14ac:dyDescent="0.35">
      <c r="A3738" s="45" t="s">
        <v>238</v>
      </c>
      <c r="B3738" s="45" t="s">
        <v>70</v>
      </c>
      <c r="C3738" s="45" t="s">
        <v>24</v>
      </c>
      <c r="D3738" s="45">
        <v>563</v>
      </c>
      <c r="E3738" s="45">
        <v>6.8563743299999997E-3</v>
      </c>
      <c r="F3738" s="45">
        <v>9.3805482999999995E-4</v>
      </c>
      <c r="G3738" s="45">
        <v>2.10158847E-3</v>
      </c>
      <c r="H3738" s="45">
        <v>3.8167305799999998E-3</v>
      </c>
    </row>
    <row r="3739" spans="1:8" x14ac:dyDescent="0.35">
      <c r="A3739" s="45" t="s">
        <v>238</v>
      </c>
      <c r="B3739" s="45" t="s">
        <v>71</v>
      </c>
      <c r="C3739" s="45" t="s">
        <v>24</v>
      </c>
      <c r="D3739" s="45">
        <v>130</v>
      </c>
      <c r="E3739" s="45">
        <v>5.4864669700000002E-3</v>
      </c>
      <c r="F3739" s="45">
        <v>1.0034719799999999E-3</v>
      </c>
      <c r="G3739" s="45">
        <v>2.04558378E-3</v>
      </c>
      <c r="H3739" s="45">
        <v>2.4374107500000001E-3</v>
      </c>
    </row>
    <row r="3740" spans="1:8" x14ac:dyDescent="0.35">
      <c r="A3740" s="45" t="s">
        <v>238</v>
      </c>
      <c r="B3740" s="45" t="s">
        <v>69</v>
      </c>
      <c r="C3740" s="45" t="s">
        <v>25</v>
      </c>
      <c r="D3740" s="45">
        <v>222</v>
      </c>
      <c r="E3740" s="45">
        <v>5.20296314E-3</v>
      </c>
      <c r="F3740" s="45">
        <v>7.1243095999999997E-4</v>
      </c>
      <c r="G3740" s="45">
        <v>1.43523707E-3</v>
      </c>
      <c r="H3740" s="45">
        <v>3.0552946300000002E-3</v>
      </c>
    </row>
    <row r="3741" spans="1:8" x14ac:dyDescent="0.35">
      <c r="A3741" s="45" t="s">
        <v>238</v>
      </c>
      <c r="B3741" s="45" t="s">
        <v>70</v>
      </c>
      <c r="C3741" s="45" t="s">
        <v>25</v>
      </c>
      <c r="D3741" s="45">
        <v>441</v>
      </c>
      <c r="E3741" s="45">
        <v>6.4751824200000004E-3</v>
      </c>
      <c r="F3741" s="45">
        <v>6.2476356999999997E-4</v>
      </c>
      <c r="G3741" s="45">
        <v>1.96869465E-3</v>
      </c>
      <c r="H3741" s="45">
        <v>3.8817237500000002E-3</v>
      </c>
    </row>
    <row r="3742" spans="1:8" x14ac:dyDescent="0.35">
      <c r="A3742" s="45" t="s">
        <v>238</v>
      </c>
      <c r="B3742" s="45" t="s">
        <v>71</v>
      </c>
      <c r="C3742" s="45" t="s">
        <v>25</v>
      </c>
      <c r="D3742" s="45">
        <v>113</v>
      </c>
      <c r="E3742" s="45">
        <v>5.20013909E-3</v>
      </c>
      <c r="F3742" s="45">
        <v>6.2295126E-4</v>
      </c>
      <c r="G3742" s="45">
        <v>1.40671066E-3</v>
      </c>
      <c r="H3742" s="45">
        <v>3.1704766299999998E-3</v>
      </c>
    </row>
    <row r="3743" spans="1:8" x14ac:dyDescent="0.35">
      <c r="A3743" s="45" t="s">
        <v>238</v>
      </c>
      <c r="B3743" s="45" t="s">
        <v>69</v>
      </c>
      <c r="C3743" s="45" t="s">
        <v>26</v>
      </c>
      <c r="D3743" s="45">
        <v>34</v>
      </c>
      <c r="E3743" s="45">
        <v>5.1535264400000003E-3</v>
      </c>
      <c r="F3743" s="45">
        <v>5.5044909000000002E-4</v>
      </c>
      <c r="G3743" s="45">
        <v>1.1771512E-3</v>
      </c>
      <c r="H3743" s="45">
        <v>3.42592571E-3</v>
      </c>
    </row>
    <row r="3744" spans="1:8" x14ac:dyDescent="0.35">
      <c r="A3744" s="45" t="s">
        <v>238</v>
      </c>
      <c r="B3744" s="45" t="s">
        <v>70</v>
      </c>
      <c r="C3744" s="45" t="s">
        <v>26</v>
      </c>
      <c r="D3744" s="45">
        <v>278</v>
      </c>
      <c r="E3744" s="45">
        <v>5.55060091E-3</v>
      </c>
      <c r="F3744" s="45">
        <v>4.7574415E-4</v>
      </c>
      <c r="G3744" s="45">
        <v>1.1557002E-3</v>
      </c>
      <c r="H3744" s="45">
        <v>3.9191561099999996E-3</v>
      </c>
    </row>
    <row r="3745" spans="1:8" x14ac:dyDescent="0.35">
      <c r="A3745" s="45" t="s">
        <v>238</v>
      </c>
      <c r="B3745" s="45" t="s">
        <v>71</v>
      </c>
      <c r="C3745" s="45" t="s">
        <v>26</v>
      </c>
      <c r="D3745" s="45">
        <v>18</v>
      </c>
      <c r="E3745" s="45">
        <v>5.7593875699999998E-3</v>
      </c>
      <c r="F3745" s="45">
        <v>5.3112112999999998E-4</v>
      </c>
      <c r="G3745" s="45">
        <v>9.7800898000000003E-4</v>
      </c>
      <c r="H3745" s="45">
        <v>4.2502569399999997E-3</v>
      </c>
    </row>
    <row r="3746" spans="1:8" x14ac:dyDescent="0.35">
      <c r="A3746" s="45" t="s">
        <v>238</v>
      </c>
      <c r="B3746" s="45" t="s">
        <v>69</v>
      </c>
      <c r="C3746" s="45" t="s">
        <v>27</v>
      </c>
      <c r="D3746" s="45">
        <v>239</v>
      </c>
      <c r="E3746" s="45">
        <v>3.7509198800000001E-3</v>
      </c>
      <c r="F3746" s="45">
        <v>3.3932837E-4</v>
      </c>
      <c r="G3746" s="45">
        <v>9.4907384000000004E-4</v>
      </c>
      <c r="H3746" s="45">
        <v>2.4625171900000001E-3</v>
      </c>
    </row>
    <row r="3747" spans="1:8" x14ac:dyDescent="0.35">
      <c r="A3747" s="45" t="s">
        <v>238</v>
      </c>
      <c r="B3747" s="45" t="s">
        <v>70</v>
      </c>
      <c r="C3747" s="45" t="s">
        <v>27</v>
      </c>
      <c r="D3747" s="45">
        <v>255</v>
      </c>
      <c r="E3747" s="45">
        <v>5.2939358499999997E-3</v>
      </c>
      <c r="F3747" s="45">
        <v>3.1082038000000001E-4</v>
      </c>
      <c r="G3747" s="45">
        <v>1.35357637E-3</v>
      </c>
      <c r="H3747" s="45">
        <v>3.62953862E-3</v>
      </c>
    </row>
    <row r="3748" spans="1:8" x14ac:dyDescent="0.35">
      <c r="A3748" s="45" t="s">
        <v>238</v>
      </c>
      <c r="B3748" s="45" t="s">
        <v>71</v>
      </c>
      <c r="C3748" s="45" t="s">
        <v>27</v>
      </c>
      <c r="D3748" s="45">
        <v>72</v>
      </c>
      <c r="E3748" s="45">
        <v>3.7266908999999998E-3</v>
      </c>
      <c r="F3748" s="45">
        <v>3.3436191999999999E-4</v>
      </c>
      <c r="G3748" s="45">
        <v>1.0138564800000001E-3</v>
      </c>
      <c r="H3748" s="45">
        <v>2.378472E-3</v>
      </c>
    </row>
    <row r="3749" spans="1:8" x14ac:dyDescent="0.35">
      <c r="A3749" s="45" t="s">
        <v>238</v>
      </c>
      <c r="B3749" s="45" t="s">
        <v>69</v>
      </c>
      <c r="C3749" s="45" t="s">
        <v>28</v>
      </c>
      <c r="D3749" s="45">
        <v>273</v>
      </c>
      <c r="E3749" s="45">
        <v>5.1325716499999998E-3</v>
      </c>
      <c r="F3749" s="45">
        <v>6.5628791999999998E-4</v>
      </c>
      <c r="G3749" s="45">
        <v>1.50399347E-3</v>
      </c>
      <c r="H3749" s="45">
        <v>2.9722898000000002E-3</v>
      </c>
    </row>
    <row r="3750" spans="1:8" x14ac:dyDescent="0.35">
      <c r="A3750" s="45" t="s">
        <v>238</v>
      </c>
      <c r="B3750" s="45" t="s">
        <v>70</v>
      </c>
      <c r="C3750" s="45" t="s">
        <v>28</v>
      </c>
      <c r="D3750" s="45">
        <v>602</v>
      </c>
      <c r="E3750" s="45">
        <v>5.8134918299999998E-3</v>
      </c>
      <c r="F3750" s="45">
        <v>5.7464677000000001E-4</v>
      </c>
      <c r="G3750" s="45">
        <v>1.74326296E-3</v>
      </c>
      <c r="H3750" s="45">
        <v>3.4955816099999999E-3</v>
      </c>
    </row>
    <row r="3751" spans="1:8" x14ac:dyDescent="0.35">
      <c r="A3751" s="45" t="s">
        <v>238</v>
      </c>
      <c r="B3751" s="45" t="s">
        <v>71</v>
      </c>
      <c r="C3751" s="45" t="s">
        <v>28</v>
      </c>
      <c r="D3751" s="45">
        <v>113</v>
      </c>
      <c r="E3751" s="45">
        <v>5.1040639800000003E-3</v>
      </c>
      <c r="F3751" s="45">
        <v>7.2107482999999998E-4</v>
      </c>
      <c r="G3751" s="45">
        <v>1.63399273E-3</v>
      </c>
      <c r="H3751" s="45">
        <v>2.74899601E-3</v>
      </c>
    </row>
    <row r="3752" spans="1:8" x14ac:dyDescent="0.35">
      <c r="A3752" s="45" t="s">
        <v>238</v>
      </c>
      <c r="B3752" s="45" t="s">
        <v>69</v>
      </c>
      <c r="C3752" s="45" t="s">
        <v>29</v>
      </c>
      <c r="D3752" s="45">
        <v>85</v>
      </c>
      <c r="E3752" s="45">
        <v>5.3168570300000002E-3</v>
      </c>
      <c r="F3752" s="45">
        <v>7.6007600000000005E-4</v>
      </c>
      <c r="G3752" s="45">
        <v>1.6915847499999999E-3</v>
      </c>
      <c r="H3752" s="45">
        <v>2.8651957999999999E-3</v>
      </c>
    </row>
    <row r="3753" spans="1:8" x14ac:dyDescent="0.35">
      <c r="A3753" s="45" t="s">
        <v>238</v>
      </c>
      <c r="B3753" s="45" t="s">
        <v>70</v>
      </c>
      <c r="C3753" s="45" t="s">
        <v>29</v>
      </c>
      <c r="D3753" s="45">
        <v>209</v>
      </c>
      <c r="E3753" s="45">
        <v>6.1475498199999997E-3</v>
      </c>
      <c r="F3753" s="45">
        <v>6.9521950999999998E-4</v>
      </c>
      <c r="G3753" s="45">
        <v>1.7921537700000001E-3</v>
      </c>
      <c r="H3753" s="45">
        <v>3.6601760899999999E-3</v>
      </c>
    </row>
    <row r="3754" spans="1:8" x14ac:dyDescent="0.35">
      <c r="A3754" s="45" t="s">
        <v>238</v>
      </c>
      <c r="B3754" s="45" t="s">
        <v>71</v>
      </c>
      <c r="C3754" s="45" t="s">
        <v>29</v>
      </c>
      <c r="D3754" s="45">
        <v>34</v>
      </c>
      <c r="E3754" s="45">
        <v>5.7822709900000003E-3</v>
      </c>
      <c r="F3754" s="45">
        <v>7.3120889999999999E-4</v>
      </c>
      <c r="G3754" s="45">
        <v>1.49611905E-3</v>
      </c>
      <c r="H3754" s="45">
        <v>3.5549425600000001E-3</v>
      </c>
    </row>
    <row r="3755" spans="1:8" x14ac:dyDescent="0.35">
      <c r="A3755" s="45" t="s">
        <v>238</v>
      </c>
      <c r="B3755" s="45" t="s">
        <v>69</v>
      </c>
      <c r="C3755" s="45" t="s">
        <v>30</v>
      </c>
      <c r="D3755" s="45">
        <v>3774</v>
      </c>
      <c r="E3755" s="45">
        <v>4.5843451400000004E-3</v>
      </c>
      <c r="F3755" s="45">
        <v>1.06632037E-3</v>
      </c>
      <c r="G3755" s="45">
        <v>7.7058651999999995E-4</v>
      </c>
      <c r="H3755" s="45">
        <v>2.7474377600000001E-3</v>
      </c>
    </row>
    <row r="3756" spans="1:8" x14ac:dyDescent="0.35">
      <c r="A3756" s="45" t="s">
        <v>238</v>
      </c>
      <c r="B3756" s="45" t="s">
        <v>70</v>
      </c>
      <c r="C3756" s="45" t="s">
        <v>30</v>
      </c>
      <c r="D3756" s="45">
        <v>2253</v>
      </c>
      <c r="E3756" s="45">
        <v>4.7049096700000001E-3</v>
      </c>
      <c r="F3756" s="45">
        <v>8.8269114999999995E-4</v>
      </c>
      <c r="G3756" s="45">
        <v>7.7119885999999999E-4</v>
      </c>
      <c r="H3756" s="45">
        <v>3.05101918E-3</v>
      </c>
    </row>
    <row r="3757" spans="1:8" x14ac:dyDescent="0.35">
      <c r="A3757" s="45" t="s">
        <v>238</v>
      </c>
      <c r="B3757" s="45" t="s">
        <v>71</v>
      </c>
      <c r="C3757" s="45" t="s">
        <v>30</v>
      </c>
      <c r="D3757" s="45">
        <v>549</v>
      </c>
      <c r="E3757" s="45">
        <v>4.3884922999999996E-3</v>
      </c>
      <c r="F3757" s="45">
        <v>1.0445335799999999E-3</v>
      </c>
      <c r="G3757" s="45">
        <v>7.3323528000000002E-4</v>
      </c>
      <c r="H3757" s="45">
        <v>2.6107229599999998E-3</v>
      </c>
    </row>
    <row r="3758" spans="1:8" x14ac:dyDescent="0.35">
      <c r="A3758" s="45" t="s">
        <v>238</v>
      </c>
      <c r="B3758" s="45" t="s">
        <v>69</v>
      </c>
      <c r="C3758" s="45" t="s">
        <v>31</v>
      </c>
      <c r="D3758" s="45">
        <v>693</v>
      </c>
      <c r="E3758" s="45">
        <v>4.3661981200000003E-3</v>
      </c>
      <c r="F3758" s="45">
        <v>9.9485239000000002E-4</v>
      </c>
      <c r="G3758" s="45">
        <v>7.4020605E-4</v>
      </c>
      <c r="H3758" s="45">
        <v>2.6311391899999999E-3</v>
      </c>
    </row>
    <row r="3759" spans="1:8" x14ac:dyDescent="0.35">
      <c r="A3759" s="45" t="s">
        <v>238</v>
      </c>
      <c r="B3759" s="45" t="s">
        <v>70</v>
      </c>
      <c r="C3759" s="45" t="s">
        <v>31</v>
      </c>
      <c r="D3759" s="45">
        <v>1547</v>
      </c>
      <c r="E3759" s="45">
        <v>4.5422514799999996E-3</v>
      </c>
      <c r="F3759" s="45">
        <v>8.5189501000000004E-4</v>
      </c>
      <c r="G3759" s="45">
        <v>7.6295344E-4</v>
      </c>
      <c r="H3759" s="45">
        <v>2.9274025499999999E-3</v>
      </c>
    </row>
    <row r="3760" spans="1:8" x14ac:dyDescent="0.35">
      <c r="A3760" s="45" t="s">
        <v>238</v>
      </c>
      <c r="B3760" s="45" t="s">
        <v>71</v>
      </c>
      <c r="C3760" s="45" t="s">
        <v>31</v>
      </c>
      <c r="D3760" s="45">
        <v>280</v>
      </c>
      <c r="E3760" s="45">
        <v>4.7268516299999999E-3</v>
      </c>
      <c r="F3760" s="45">
        <v>8.4990882E-4</v>
      </c>
      <c r="G3760" s="45">
        <v>8.4230302E-4</v>
      </c>
      <c r="H3760" s="45">
        <v>3.03463932E-3</v>
      </c>
    </row>
    <row r="3761" spans="1:8" x14ac:dyDescent="0.35">
      <c r="A3761" s="45" t="s">
        <v>238</v>
      </c>
      <c r="B3761" s="45" t="s">
        <v>69</v>
      </c>
      <c r="C3761" s="45" t="s">
        <v>159</v>
      </c>
      <c r="D3761" s="45">
        <v>375</v>
      </c>
      <c r="E3761" s="45">
        <v>4.7228701200000001E-3</v>
      </c>
      <c r="F3761" s="45">
        <v>7.7990716000000005E-4</v>
      </c>
      <c r="G3761" s="45">
        <v>1.0968516E-3</v>
      </c>
      <c r="H3761" s="45">
        <v>2.8461108800000002E-3</v>
      </c>
    </row>
    <row r="3762" spans="1:8" x14ac:dyDescent="0.35">
      <c r="A3762" s="45" t="s">
        <v>238</v>
      </c>
      <c r="B3762" s="45" t="s">
        <v>70</v>
      </c>
      <c r="C3762" s="45" t="s">
        <v>159</v>
      </c>
      <c r="D3762" s="45">
        <v>549</v>
      </c>
      <c r="E3762" s="45">
        <v>5.4998353100000003E-3</v>
      </c>
      <c r="F3762" s="45">
        <v>5.9118406999999996E-4</v>
      </c>
      <c r="G3762" s="45">
        <v>1.40421535E-3</v>
      </c>
      <c r="H3762" s="45">
        <v>3.5044354400000002E-3</v>
      </c>
    </row>
    <row r="3763" spans="1:8" x14ac:dyDescent="0.35">
      <c r="A3763" s="45" t="s">
        <v>238</v>
      </c>
      <c r="B3763" s="45" t="s">
        <v>71</v>
      </c>
      <c r="C3763" s="45" t="s">
        <v>159</v>
      </c>
      <c r="D3763" s="45">
        <v>91</v>
      </c>
      <c r="E3763" s="45">
        <v>4.6534134500000003E-3</v>
      </c>
      <c r="F3763" s="45">
        <v>6.2805228E-4</v>
      </c>
      <c r="G3763" s="45">
        <v>1.5923888300000001E-3</v>
      </c>
      <c r="H3763" s="45">
        <v>2.4329718899999998E-3</v>
      </c>
    </row>
    <row r="3764" spans="1:8" x14ac:dyDescent="0.35">
      <c r="A3764" s="45" t="s">
        <v>238</v>
      </c>
      <c r="B3764" s="45" t="s">
        <v>69</v>
      </c>
      <c r="C3764" s="45" t="s">
        <v>33</v>
      </c>
      <c r="D3764" s="45">
        <v>109</v>
      </c>
      <c r="E3764" s="45">
        <v>5.1467463000000003E-3</v>
      </c>
      <c r="F3764" s="45">
        <v>5.6744791000000005E-4</v>
      </c>
      <c r="G3764" s="45">
        <v>1.70170716E-3</v>
      </c>
      <c r="H3764" s="45">
        <v>2.8775906500000002E-3</v>
      </c>
    </row>
    <row r="3765" spans="1:8" x14ac:dyDescent="0.35">
      <c r="A3765" s="45" t="s">
        <v>238</v>
      </c>
      <c r="B3765" s="45" t="s">
        <v>70</v>
      </c>
      <c r="C3765" s="45" t="s">
        <v>33</v>
      </c>
      <c r="D3765" s="45">
        <v>283</v>
      </c>
      <c r="E3765" s="45">
        <v>6.1152006700000002E-3</v>
      </c>
      <c r="F3765" s="45">
        <v>5.0038420000000005E-4</v>
      </c>
      <c r="G3765" s="45">
        <v>1.89884319E-3</v>
      </c>
      <c r="H3765" s="45">
        <v>3.7159728099999999E-3</v>
      </c>
    </row>
    <row r="3766" spans="1:8" x14ac:dyDescent="0.35">
      <c r="A3766" s="45" t="s">
        <v>238</v>
      </c>
      <c r="B3766" s="45" t="s">
        <v>71</v>
      </c>
      <c r="C3766" s="45" t="s">
        <v>33</v>
      </c>
      <c r="D3766" s="45">
        <v>51</v>
      </c>
      <c r="E3766" s="45">
        <v>6.0688995700000003E-3</v>
      </c>
      <c r="F3766" s="45">
        <v>5.4602374000000005E-4</v>
      </c>
      <c r="G3766" s="45">
        <v>2.11056619E-3</v>
      </c>
      <c r="H3766" s="45">
        <v>3.4123090699999998E-3</v>
      </c>
    </row>
    <row r="3767" spans="1:8" x14ac:dyDescent="0.35">
      <c r="A3767" s="45" t="s">
        <v>238</v>
      </c>
      <c r="B3767" s="45" t="s">
        <v>69</v>
      </c>
      <c r="C3767" s="45" t="s">
        <v>34</v>
      </c>
      <c r="D3767" s="45">
        <v>149</v>
      </c>
      <c r="E3767" s="45">
        <v>4.9798033999999998E-3</v>
      </c>
      <c r="F3767" s="45">
        <v>9.1823554E-4</v>
      </c>
      <c r="G3767" s="45">
        <v>1.293888E-3</v>
      </c>
      <c r="H3767" s="45">
        <v>2.7676793399999998E-3</v>
      </c>
    </row>
    <row r="3768" spans="1:8" x14ac:dyDescent="0.35">
      <c r="A3768" s="45" t="s">
        <v>238</v>
      </c>
      <c r="B3768" s="45" t="s">
        <v>70</v>
      </c>
      <c r="C3768" s="45" t="s">
        <v>34</v>
      </c>
      <c r="D3768" s="45">
        <v>307</v>
      </c>
      <c r="E3768" s="45">
        <v>5.3856011399999997E-3</v>
      </c>
      <c r="F3768" s="45">
        <v>7.4458597E-4</v>
      </c>
      <c r="G3768" s="45">
        <v>1.3041378E-3</v>
      </c>
      <c r="H3768" s="45">
        <v>3.33687695E-3</v>
      </c>
    </row>
    <row r="3769" spans="1:8" x14ac:dyDescent="0.35">
      <c r="A3769" s="45" t="s">
        <v>238</v>
      </c>
      <c r="B3769" s="45" t="s">
        <v>71</v>
      </c>
      <c r="C3769" s="45" t="s">
        <v>34</v>
      </c>
      <c r="D3769" s="45">
        <v>66</v>
      </c>
      <c r="E3769" s="45">
        <v>4.93002918E-3</v>
      </c>
      <c r="F3769" s="45">
        <v>7.4740433999999996E-4</v>
      </c>
      <c r="G3769" s="45">
        <v>1.2805132600000001E-3</v>
      </c>
      <c r="H3769" s="45">
        <v>2.9021111699999999E-3</v>
      </c>
    </row>
    <row r="3770" spans="1:8" x14ac:dyDescent="0.35">
      <c r="A3770" s="45" t="s">
        <v>238</v>
      </c>
      <c r="B3770" s="45" t="s">
        <v>69</v>
      </c>
      <c r="C3770" s="45" t="s">
        <v>35</v>
      </c>
      <c r="D3770" s="45">
        <v>166</v>
      </c>
      <c r="E3770" s="45">
        <v>4.3490626899999997E-3</v>
      </c>
      <c r="F3770" s="45">
        <v>1.0252814300000001E-3</v>
      </c>
      <c r="G3770" s="45">
        <v>9.2013866E-4</v>
      </c>
      <c r="H3770" s="45">
        <v>2.4036420799999998E-3</v>
      </c>
    </row>
    <row r="3771" spans="1:8" x14ac:dyDescent="0.35">
      <c r="A3771" s="45" t="s">
        <v>238</v>
      </c>
      <c r="B3771" s="45" t="s">
        <v>70</v>
      </c>
      <c r="C3771" s="45" t="s">
        <v>35</v>
      </c>
      <c r="D3771" s="45">
        <v>374</v>
      </c>
      <c r="E3771" s="45">
        <v>4.88961281E-3</v>
      </c>
      <c r="F3771" s="45">
        <v>8.3933675999999999E-4</v>
      </c>
      <c r="G3771" s="45">
        <v>1.00873912E-3</v>
      </c>
      <c r="H3771" s="45">
        <v>3.04153645E-3</v>
      </c>
    </row>
    <row r="3772" spans="1:8" x14ac:dyDescent="0.35">
      <c r="A3772" s="45" t="s">
        <v>238</v>
      </c>
      <c r="B3772" s="45" t="s">
        <v>71</v>
      </c>
      <c r="C3772" s="45" t="s">
        <v>35</v>
      </c>
      <c r="D3772" s="45">
        <v>59</v>
      </c>
      <c r="E3772" s="45">
        <v>4.9026990599999997E-3</v>
      </c>
      <c r="F3772" s="45">
        <v>8.4549568999999999E-4</v>
      </c>
      <c r="G3772" s="45">
        <v>1.1962489499999999E-3</v>
      </c>
      <c r="H3772" s="45">
        <v>2.8609539200000001E-3</v>
      </c>
    </row>
    <row r="3773" spans="1:8" x14ac:dyDescent="0.35">
      <c r="A3773" s="45" t="s">
        <v>238</v>
      </c>
      <c r="B3773" s="45" t="s">
        <v>69</v>
      </c>
      <c r="C3773" s="45" t="s">
        <v>57</v>
      </c>
      <c r="D3773" s="45">
        <v>1</v>
      </c>
      <c r="E3773" s="45">
        <v>4.0046291600000002E-3</v>
      </c>
      <c r="F3773" s="45">
        <v>1.3888888E-4</v>
      </c>
      <c r="G3773" s="45">
        <v>2.88194444E-3</v>
      </c>
      <c r="H3773" s="45">
        <v>9.8379582999999992E-4</v>
      </c>
    </row>
    <row r="3774" spans="1:8" x14ac:dyDescent="0.35">
      <c r="A3774" s="45" t="s">
        <v>238</v>
      </c>
      <c r="B3774" s="45" t="s">
        <v>69</v>
      </c>
      <c r="C3774" s="45" t="s">
        <v>36</v>
      </c>
      <c r="D3774" s="45">
        <v>204</v>
      </c>
      <c r="E3774" s="45">
        <v>4.1988922799999998E-3</v>
      </c>
      <c r="F3774" s="45">
        <v>3.9953226000000001E-4</v>
      </c>
      <c r="G3774" s="45">
        <v>8.8779931000000005E-4</v>
      </c>
      <c r="H3774" s="45">
        <v>2.9115602000000002E-3</v>
      </c>
    </row>
    <row r="3775" spans="1:8" x14ac:dyDescent="0.35">
      <c r="A3775" s="45" t="s">
        <v>238</v>
      </c>
      <c r="B3775" s="45" t="s">
        <v>70</v>
      </c>
      <c r="C3775" s="45" t="s">
        <v>36</v>
      </c>
      <c r="D3775" s="45">
        <v>473</v>
      </c>
      <c r="E3775" s="45">
        <v>5.37893447E-3</v>
      </c>
      <c r="F3775" s="45">
        <v>2.2453189999999999E-4</v>
      </c>
      <c r="G3775" s="45">
        <v>1.15574324E-3</v>
      </c>
      <c r="H3775" s="45">
        <v>3.9986588199999997E-3</v>
      </c>
    </row>
    <row r="3776" spans="1:8" x14ac:dyDescent="0.35">
      <c r="A3776" s="45" t="s">
        <v>238</v>
      </c>
      <c r="B3776" s="45" t="s">
        <v>71</v>
      </c>
      <c r="C3776" s="45" t="s">
        <v>36</v>
      </c>
      <c r="D3776" s="45">
        <v>87</v>
      </c>
      <c r="E3776" s="45">
        <v>4.6835086700000002E-3</v>
      </c>
      <c r="F3776" s="45">
        <v>2.8389719999999998E-4</v>
      </c>
      <c r="G3776" s="45">
        <v>1.18428033E-3</v>
      </c>
      <c r="H3776" s="45">
        <v>3.2153307099999999E-3</v>
      </c>
    </row>
    <row r="3777" spans="1:8" x14ac:dyDescent="0.35">
      <c r="A3777" s="45" t="s">
        <v>238</v>
      </c>
      <c r="B3777" s="45" t="s">
        <v>69</v>
      </c>
      <c r="C3777" s="45" t="s">
        <v>37</v>
      </c>
      <c r="D3777" s="45">
        <v>210</v>
      </c>
      <c r="E3777" s="45">
        <v>4.2308749600000004E-3</v>
      </c>
      <c r="F3777" s="45">
        <v>8.1134234999999996E-4</v>
      </c>
      <c r="G3777" s="45">
        <v>7.7744684E-4</v>
      </c>
      <c r="H3777" s="45">
        <v>2.6420852999999998E-3</v>
      </c>
    </row>
    <row r="3778" spans="1:8" x14ac:dyDescent="0.35">
      <c r="A3778" s="45" t="s">
        <v>238</v>
      </c>
      <c r="B3778" s="45" t="s">
        <v>70</v>
      </c>
      <c r="C3778" s="45" t="s">
        <v>37</v>
      </c>
      <c r="D3778" s="45">
        <v>854</v>
      </c>
      <c r="E3778" s="45">
        <v>4.5627735299999996E-3</v>
      </c>
      <c r="F3778" s="45">
        <v>7.1005700000000005E-4</v>
      </c>
      <c r="G3778" s="45">
        <v>8.4863417999999995E-4</v>
      </c>
      <c r="H3778" s="45">
        <v>3.0040818600000001E-3</v>
      </c>
    </row>
    <row r="3779" spans="1:8" x14ac:dyDescent="0.35">
      <c r="A3779" s="45" t="s">
        <v>238</v>
      </c>
      <c r="B3779" s="45" t="s">
        <v>71</v>
      </c>
      <c r="C3779" s="45" t="s">
        <v>37</v>
      </c>
      <c r="D3779" s="45">
        <v>182</v>
      </c>
      <c r="E3779" s="45">
        <v>4.3805960400000003E-3</v>
      </c>
      <c r="F3779" s="45">
        <v>8.6532076000000004E-4</v>
      </c>
      <c r="G3779" s="45">
        <v>8.4185466000000003E-4</v>
      </c>
      <c r="H3779" s="45">
        <v>2.6734200799999998E-3</v>
      </c>
    </row>
    <row r="3780" spans="1:8" x14ac:dyDescent="0.35">
      <c r="A3780" s="45" t="s">
        <v>238</v>
      </c>
      <c r="B3780" s="45" t="s">
        <v>69</v>
      </c>
      <c r="C3780" s="45" t="s">
        <v>38</v>
      </c>
      <c r="D3780" s="45">
        <v>95</v>
      </c>
      <c r="E3780" s="45">
        <v>4.7130845599999997E-3</v>
      </c>
      <c r="F3780" s="45">
        <v>7.4305529999999995E-4</v>
      </c>
      <c r="G3780" s="45">
        <v>1.2599899999999999E-3</v>
      </c>
      <c r="H3780" s="45">
        <v>2.7100387500000002E-3</v>
      </c>
    </row>
    <row r="3781" spans="1:8" x14ac:dyDescent="0.35">
      <c r="A3781" s="45" t="s">
        <v>238</v>
      </c>
      <c r="B3781" s="45" t="s">
        <v>70</v>
      </c>
      <c r="C3781" s="45" t="s">
        <v>38</v>
      </c>
      <c r="D3781" s="45">
        <v>327</v>
      </c>
      <c r="E3781" s="45">
        <v>5.5717660900000002E-3</v>
      </c>
      <c r="F3781" s="45">
        <v>6.4970529000000002E-4</v>
      </c>
      <c r="G3781" s="45">
        <v>1.4132402200000001E-3</v>
      </c>
      <c r="H3781" s="45">
        <v>3.5088201300000001E-3</v>
      </c>
    </row>
    <row r="3782" spans="1:8" x14ac:dyDescent="0.35">
      <c r="A3782" s="45" t="s">
        <v>238</v>
      </c>
      <c r="B3782" s="45" t="s">
        <v>71</v>
      </c>
      <c r="C3782" s="45" t="s">
        <v>38</v>
      </c>
      <c r="D3782" s="45">
        <v>81</v>
      </c>
      <c r="E3782" s="45">
        <v>4.59847941E-3</v>
      </c>
      <c r="F3782" s="45">
        <v>6.8287014999999997E-4</v>
      </c>
      <c r="G3782" s="45">
        <v>1.2245653799999999E-3</v>
      </c>
      <c r="H3782" s="45">
        <v>2.6910434400000001E-3</v>
      </c>
    </row>
    <row r="3783" spans="1:8" x14ac:dyDescent="0.35">
      <c r="A3783" s="45" t="s">
        <v>238</v>
      </c>
      <c r="B3783" s="45" t="s">
        <v>69</v>
      </c>
      <c r="C3783" s="45" t="s">
        <v>39</v>
      </c>
      <c r="D3783" s="45">
        <v>58</v>
      </c>
      <c r="E3783" s="45">
        <v>5.2107277499999997E-3</v>
      </c>
      <c r="F3783" s="45">
        <v>5.7730661000000003E-4</v>
      </c>
      <c r="G3783" s="45">
        <v>1.71356137E-3</v>
      </c>
      <c r="H3783" s="45">
        <v>2.9198592600000002E-3</v>
      </c>
    </row>
    <row r="3784" spans="1:8" x14ac:dyDescent="0.35">
      <c r="A3784" s="45" t="s">
        <v>238</v>
      </c>
      <c r="B3784" s="45" t="s">
        <v>70</v>
      </c>
      <c r="C3784" s="45" t="s">
        <v>39</v>
      </c>
      <c r="D3784" s="45">
        <v>270</v>
      </c>
      <c r="E3784" s="45">
        <v>6.6218275999999996E-3</v>
      </c>
      <c r="F3784" s="45">
        <v>5.4020893999999996E-4</v>
      </c>
      <c r="G3784" s="45">
        <v>1.8383056499999999E-3</v>
      </c>
      <c r="H3784" s="45">
        <v>4.2433125299999996E-3</v>
      </c>
    </row>
    <row r="3785" spans="1:8" x14ac:dyDescent="0.35">
      <c r="A3785" s="45" t="s">
        <v>238</v>
      </c>
      <c r="B3785" s="45" t="s">
        <v>71</v>
      </c>
      <c r="C3785" s="45" t="s">
        <v>39</v>
      </c>
      <c r="D3785" s="45">
        <v>37</v>
      </c>
      <c r="E3785" s="45">
        <v>5.4154152099999998E-3</v>
      </c>
      <c r="F3785" s="45">
        <v>5.2427405000000005E-4</v>
      </c>
      <c r="G3785" s="45">
        <v>1.81869346E-3</v>
      </c>
      <c r="H3785" s="45">
        <v>3.07244718E-3</v>
      </c>
    </row>
    <row r="3786" spans="1:8" x14ac:dyDescent="0.35">
      <c r="A3786" s="45" t="s">
        <v>238</v>
      </c>
      <c r="B3786" s="45" t="s">
        <v>69</v>
      </c>
      <c r="C3786" s="45" t="s">
        <v>40</v>
      </c>
      <c r="D3786" s="45">
        <v>363</v>
      </c>
      <c r="E3786" s="45">
        <v>4.6140059799999996E-3</v>
      </c>
      <c r="F3786" s="45">
        <v>1.0396896000000001E-3</v>
      </c>
      <c r="G3786" s="45">
        <v>1.01855016E-3</v>
      </c>
      <c r="H3786" s="45">
        <v>2.5557657499999998E-3</v>
      </c>
    </row>
    <row r="3787" spans="1:8" x14ac:dyDescent="0.35">
      <c r="A3787" s="45" t="s">
        <v>238</v>
      </c>
      <c r="B3787" s="45" t="s">
        <v>70</v>
      </c>
      <c r="C3787" s="45" t="s">
        <v>40</v>
      </c>
      <c r="D3787" s="45">
        <v>874</v>
      </c>
      <c r="E3787" s="45">
        <v>4.5066714000000004E-3</v>
      </c>
      <c r="F3787" s="45">
        <v>9.0098977999999996E-4</v>
      </c>
      <c r="G3787" s="45">
        <v>9.973697599999999E-4</v>
      </c>
      <c r="H3787" s="45">
        <v>2.6083113800000001E-3</v>
      </c>
    </row>
    <row r="3788" spans="1:8" x14ac:dyDescent="0.35">
      <c r="A3788" s="45" t="s">
        <v>238</v>
      </c>
      <c r="B3788" s="45" t="s">
        <v>71</v>
      </c>
      <c r="C3788" s="45" t="s">
        <v>40</v>
      </c>
      <c r="D3788" s="45">
        <v>163</v>
      </c>
      <c r="E3788" s="45">
        <v>4.2383120599999999E-3</v>
      </c>
      <c r="F3788" s="45">
        <v>8.4668232999999995E-4</v>
      </c>
      <c r="G3788" s="45">
        <v>1.0292402499999999E-3</v>
      </c>
      <c r="H3788" s="45">
        <v>2.36238898E-3</v>
      </c>
    </row>
    <row r="3789" spans="1:8" x14ac:dyDescent="0.35">
      <c r="A3789" s="45" t="s">
        <v>238</v>
      </c>
      <c r="B3789" s="45" t="s">
        <v>69</v>
      </c>
      <c r="C3789" s="45" t="s">
        <v>41</v>
      </c>
      <c r="D3789" s="45">
        <v>130</v>
      </c>
      <c r="E3789" s="45">
        <v>4.7459933599999999E-3</v>
      </c>
      <c r="F3789" s="45">
        <v>6.5900971999999995E-4</v>
      </c>
      <c r="G3789" s="45">
        <v>1.04050906E-3</v>
      </c>
      <c r="H3789" s="45">
        <v>3.04647411E-3</v>
      </c>
    </row>
    <row r="3790" spans="1:8" x14ac:dyDescent="0.35">
      <c r="A3790" s="45" t="s">
        <v>238</v>
      </c>
      <c r="B3790" s="45" t="s">
        <v>70</v>
      </c>
      <c r="C3790" s="45" t="s">
        <v>41</v>
      </c>
      <c r="D3790" s="45">
        <v>319</v>
      </c>
      <c r="E3790" s="45">
        <v>6.0089397500000001E-3</v>
      </c>
      <c r="F3790" s="45">
        <v>5.9949326999999999E-4</v>
      </c>
      <c r="G3790" s="45">
        <v>1.54112944E-3</v>
      </c>
      <c r="H3790" s="45">
        <v>3.86831656E-3</v>
      </c>
    </row>
    <row r="3791" spans="1:8" x14ac:dyDescent="0.35">
      <c r="A3791" s="45" t="s">
        <v>238</v>
      </c>
      <c r="B3791" s="45" t="s">
        <v>71</v>
      </c>
      <c r="C3791" s="45" t="s">
        <v>41</v>
      </c>
      <c r="D3791" s="45">
        <v>70</v>
      </c>
      <c r="E3791" s="45">
        <v>4.7096558500000002E-3</v>
      </c>
      <c r="F3791" s="45">
        <v>5.6944421000000003E-4</v>
      </c>
      <c r="G3791" s="45">
        <v>1.01603814E-3</v>
      </c>
      <c r="H3791" s="45">
        <v>3.1241730700000002E-3</v>
      </c>
    </row>
    <row r="3792" spans="1:8" x14ac:dyDescent="0.35">
      <c r="A3792" s="45" t="s">
        <v>238</v>
      </c>
      <c r="B3792" s="45" t="s">
        <v>69</v>
      </c>
      <c r="C3792" s="45" t="s">
        <v>42</v>
      </c>
      <c r="D3792" s="45">
        <v>71</v>
      </c>
      <c r="E3792" s="45">
        <v>4.8410600000000003E-3</v>
      </c>
      <c r="F3792" s="45">
        <v>9.1321049999999997E-4</v>
      </c>
      <c r="G3792" s="45">
        <v>1.5103349199999999E-3</v>
      </c>
      <c r="H3792" s="45">
        <v>2.4175140800000001E-3</v>
      </c>
    </row>
    <row r="3793" spans="1:8" x14ac:dyDescent="0.35">
      <c r="A3793" s="45" t="s">
        <v>238</v>
      </c>
      <c r="B3793" s="45" t="s">
        <v>70</v>
      </c>
      <c r="C3793" s="45" t="s">
        <v>42</v>
      </c>
      <c r="D3793" s="45">
        <v>272</v>
      </c>
      <c r="E3793" s="45">
        <v>6.8152145800000003E-3</v>
      </c>
      <c r="F3793" s="45">
        <v>8.0575956000000001E-4</v>
      </c>
      <c r="G3793" s="45">
        <v>1.88763763E-3</v>
      </c>
      <c r="H3793" s="45">
        <v>4.1218168800000003E-3</v>
      </c>
    </row>
    <row r="3794" spans="1:8" x14ac:dyDescent="0.35">
      <c r="A3794" s="45" t="s">
        <v>238</v>
      </c>
      <c r="B3794" s="45" t="s">
        <v>71</v>
      </c>
      <c r="C3794" s="45" t="s">
        <v>42</v>
      </c>
      <c r="D3794" s="45">
        <v>51</v>
      </c>
      <c r="E3794" s="45">
        <v>5.6685727599999998E-3</v>
      </c>
      <c r="F3794" s="45">
        <v>8.9801173999999996E-4</v>
      </c>
      <c r="G3794" s="45">
        <v>1.8872546500000001E-3</v>
      </c>
      <c r="H3794" s="45">
        <v>2.8833058999999999E-3</v>
      </c>
    </row>
    <row r="3795" spans="1:8" x14ac:dyDescent="0.35">
      <c r="A3795" s="45" t="s">
        <v>238</v>
      </c>
      <c r="B3795" s="45" t="s">
        <v>69</v>
      </c>
      <c r="C3795" s="45" t="s">
        <v>43</v>
      </c>
      <c r="D3795" s="45">
        <v>86</v>
      </c>
      <c r="E3795" s="45">
        <v>5.0449502100000003E-3</v>
      </c>
      <c r="F3795" s="45">
        <v>8.0157164999999995E-4</v>
      </c>
      <c r="G3795" s="45">
        <v>1.2267170300000001E-3</v>
      </c>
      <c r="H3795" s="45">
        <v>3.0166610500000001E-3</v>
      </c>
    </row>
    <row r="3796" spans="1:8" x14ac:dyDescent="0.35">
      <c r="A3796" s="45" t="s">
        <v>238</v>
      </c>
      <c r="B3796" s="45" t="s">
        <v>70</v>
      </c>
      <c r="C3796" s="45" t="s">
        <v>43</v>
      </c>
      <c r="D3796" s="45">
        <v>234</v>
      </c>
      <c r="E3796" s="45">
        <v>5.9962604599999997E-3</v>
      </c>
      <c r="F3796" s="45">
        <v>7.1561387999999999E-4</v>
      </c>
      <c r="G3796" s="45">
        <v>1.46085566E-3</v>
      </c>
      <c r="H3796" s="45">
        <v>3.81979044E-3</v>
      </c>
    </row>
    <row r="3797" spans="1:8" x14ac:dyDescent="0.35">
      <c r="A3797" s="45" t="s">
        <v>238</v>
      </c>
      <c r="B3797" s="45" t="s">
        <v>71</v>
      </c>
      <c r="C3797" s="45" t="s">
        <v>43</v>
      </c>
      <c r="D3797" s="45">
        <v>33</v>
      </c>
      <c r="E3797" s="45">
        <v>5.6074633099999997E-3</v>
      </c>
      <c r="F3797" s="45">
        <v>8.4034774000000005E-4</v>
      </c>
      <c r="G3797" s="45">
        <v>1.5260239200000001E-3</v>
      </c>
      <c r="H3797" s="45">
        <v>3.2410912400000001E-3</v>
      </c>
    </row>
    <row r="3798" spans="1:8" x14ac:dyDescent="0.35">
      <c r="A3798" s="45" t="s">
        <v>238</v>
      </c>
      <c r="B3798" s="45" t="s">
        <v>69</v>
      </c>
      <c r="C3798" s="45" t="s">
        <v>44</v>
      </c>
      <c r="D3798" s="45">
        <v>32</v>
      </c>
      <c r="E3798" s="45">
        <v>6.59975383E-3</v>
      </c>
      <c r="F3798" s="45">
        <v>6.3874394000000003E-4</v>
      </c>
      <c r="G3798" s="45">
        <v>1.9650605399999998E-3</v>
      </c>
      <c r="H3798" s="45">
        <v>3.99594888E-3</v>
      </c>
    </row>
    <row r="3799" spans="1:8" x14ac:dyDescent="0.35">
      <c r="A3799" s="45" t="s">
        <v>238</v>
      </c>
      <c r="B3799" s="45" t="s">
        <v>70</v>
      </c>
      <c r="C3799" s="45" t="s">
        <v>44</v>
      </c>
      <c r="D3799" s="45">
        <v>135</v>
      </c>
      <c r="E3799" s="45">
        <v>6.2421979800000001E-3</v>
      </c>
      <c r="F3799" s="45">
        <v>5.2614855999999998E-4</v>
      </c>
      <c r="G3799" s="45">
        <v>1.7481136100000001E-3</v>
      </c>
      <c r="H3799" s="45">
        <v>3.9679352900000003E-3</v>
      </c>
    </row>
    <row r="3800" spans="1:8" x14ac:dyDescent="0.35">
      <c r="A3800" s="45" t="s">
        <v>238</v>
      </c>
      <c r="B3800" s="45" t="s">
        <v>71</v>
      </c>
      <c r="C3800" s="45" t="s">
        <v>44</v>
      </c>
      <c r="D3800" s="45">
        <v>20</v>
      </c>
      <c r="E3800" s="45">
        <v>6.9490738400000002E-3</v>
      </c>
      <c r="F3800" s="45">
        <v>5.3935166000000005E-4</v>
      </c>
      <c r="G3800" s="45">
        <v>2.0341432900000001E-3</v>
      </c>
      <c r="H3800" s="45">
        <v>4.3755784599999997E-3</v>
      </c>
    </row>
    <row r="3801" spans="1:8" x14ac:dyDescent="0.35">
      <c r="A3801" s="45" t="s">
        <v>238</v>
      </c>
      <c r="B3801" s="45" t="s">
        <v>69</v>
      </c>
      <c r="C3801" s="45" t="s">
        <v>45</v>
      </c>
      <c r="D3801" s="45">
        <v>158</v>
      </c>
      <c r="E3801" s="45">
        <v>4.3218908800000001E-3</v>
      </c>
      <c r="F3801" s="45">
        <v>5.5665410999999995E-4</v>
      </c>
      <c r="G3801" s="45">
        <v>8.9633119999999995E-4</v>
      </c>
      <c r="H3801" s="45">
        <v>2.86890505E-3</v>
      </c>
    </row>
    <row r="3802" spans="1:8" x14ac:dyDescent="0.35">
      <c r="A3802" s="45" t="s">
        <v>238</v>
      </c>
      <c r="B3802" s="45" t="s">
        <v>70</v>
      </c>
      <c r="C3802" s="45" t="s">
        <v>45</v>
      </c>
      <c r="D3802" s="45">
        <v>488</v>
      </c>
      <c r="E3802" s="45">
        <v>4.9169415499999997E-3</v>
      </c>
      <c r="F3802" s="45">
        <v>5.0268929999999995E-4</v>
      </c>
      <c r="G3802" s="45">
        <v>9.6389719000000002E-4</v>
      </c>
      <c r="H3802" s="45">
        <v>3.45035457E-3</v>
      </c>
    </row>
    <row r="3803" spans="1:8" x14ac:dyDescent="0.35">
      <c r="A3803" s="45" t="s">
        <v>238</v>
      </c>
      <c r="B3803" s="45" t="s">
        <v>71</v>
      </c>
      <c r="C3803" s="45" t="s">
        <v>45</v>
      </c>
      <c r="D3803" s="45">
        <v>70</v>
      </c>
      <c r="E3803" s="45">
        <v>4.6142523900000003E-3</v>
      </c>
      <c r="F3803" s="45">
        <v>6.6335954999999995E-4</v>
      </c>
      <c r="G3803" s="45">
        <v>8.8343231000000003E-4</v>
      </c>
      <c r="H3803" s="45">
        <v>3.0674601000000002E-3</v>
      </c>
    </row>
    <row r="3804" spans="1:8" x14ac:dyDescent="0.35">
      <c r="A3804" s="45" t="s">
        <v>238</v>
      </c>
      <c r="B3804" s="45" t="s">
        <v>69</v>
      </c>
      <c r="C3804" s="45" t="s">
        <v>46</v>
      </c>
      <c r="D3804" s="45">
        <v>67</v>
      </c>
      <c r="E3804" s="45">
        <v>5.6229267699999998E-3</v>
      </c>
      <c r="F3804" s="45">
        <v>6.7388728000000004E-4</v>
      </c>
      <c r="G3804" s="45">
        <v>1.9328701699999999E-3</v>
      </c>
      <c r="H3804" s="45">
        <v>3.0161689400000002E-3</v>
      </c>
    </row>
    <row r="3805" spans="1:8" x14ac:dyDescent="0.35">
      <c r="A3805" s="45" t="s">
        <v>238</v>
      </c>
      <c r="B3805" s="45" t="s">
        <v>70</v>
      </c>
      <c r="C3805" s="45" t="s">
        <v>46</v>
      </c>
      <c r="D3805" s="45">
        <v>192</v>
      </c>
      <c r="E3805" s="45">
        <v>6.4535105700000003E-3</v>
      </c>
      <c r="F3805" s="45">
        <v>5.6254798000000003E-4</v>
      </c>
      <c r="G3805" s="45">
        <v>2.1542242899999999E-3</v>
      </c>
      <c r="H3805" s="45">
        <v>3.7367377899999998E-3</v>
      </c>
    </row>
    <row r="3806" spans="1:8" x14ac:dyDescent="0.35">
      <c r="A3806" s="45" t="s">
        <v>238</v>
      </c>
      <c r="B3806" s="45" t="s">
        <v>71</v>
      </c>
      <c r="C3806" s="45" t="s">
        <v>46</v>
      </c>
      <c r="D3806" s="45">
        <v>55</v>
      </c>
      <c r="E3806" s="45">
        <v>4.9048818999999997E-3</v>
      </c>
      <c r="F3806" s="45">
        <v>6.1805528000000002E-4</v>
      </c>
      <c r="G3806" s="45">
        <v>1.6155300699999999E-3</v>
      </c>
      <c r="H3806" s="45">
        <v>2.6712960900000002E-3</v>
      </c>
    </row>
    <row r="3807" spans="1:8" x14ac:dyDescent="0.35">
      <c r="A3807" s="45" t="s">
        <v>238</v>
      </c>
      <c r="B3807" s="45" t="s">
        <v>69</v>
      </c>
      <c r="C3807" s="45" t="s">
        <v>47</v>
      </c>
      <c r="D3807" s="45">
        <v>38</v>
      </c>
      <c r="E3807" s="45">
        <v>5.1416299099999998E-3</v>
      </c>
      <c r="F3807" s="45">
        <v>5.0773609999999999E-4</v>
      </c>
      <c r="G3807" s="45">
        <v>1.8375363E-3</v>
      </c>
      <c r="H3807" s="45">
        <v>2.7963570300000001E-3</v>
      </c>
    </row>
    <row r="3808" spans="1:8" x14ac:dyDescent="0.35">
      <c r="A3808" s="45" t="s">
        <v>238</v>
      </c>
      <c r="B3808" s="45" t="s">
        <v>70</v>
      </c>
      <c r="C3808" s="45" t="s">
        <v>47</v>
      </c>
      <c r="D3808" s="45">
        <v>158</v>
      </c>
      <c r="E3808" s="45">
        <v>6.97733508E-3</v>
      </c>
      <c r="F3808" s="45">
        <v>5.8939850000000005E-4</v>
      </c>
      <c r="G3808" s="45">
        <v>1.9649552499999999E-3</v>
      </c>
      <c r="H3808" s="45">
        <v>4.4229809599999996E-3</v>
      </c>
    </row>
    <row r="3809" spans="1:8" x14ac:dyDescent="0.35">
      <c r="A3809" s="45" t="s">
        <v>238</v>
      </c>
      <c r="B3809" s="45" t="s">
        <v>71</v>
      </c>
      <c r="C3809" s="45" t="s">
        <v>47</v>
      </c>
      <c r="D3809" s="45">
        <v>32</v>
      </c>
      <c r="E3809" s="45">
        <v>6.7910877499999999E-3</v>
      </c>
      <c r="F3809" s="45">
        <v>6.1017041000000004E-4</v>
      </c>
      <c r="G3809" s="45">
        <v>2.0008678100000002E-3</v>
      </c>
      <c r="H3809" s="45">
        <v>4.18004899E-3</v>
      </c>
    </row>
    <row r="3810" spans="1:8" x14ac:dyDescent="0.35">
      <c r="A3810" s="45" t="s">
        <v>238</v>
      </c>
      <c r="B3810" s="45" t="s">
        <v>69</v>
      </c>
      <c r="C3810" s="45" t="s">
        <v>48</v>
      </c>
      <c r="D3810" s="45">
        <v>210</v>
      </c>
      <c r="E3810" s="45">
        <v>4.91479251E-3</v>
      </c>
      <c r="F3810" s="45">
        <v>1.13436923E-3</v>
      </c>
      <c r="G3810" s="45">
        <v>6.8816112999999998E-4</v>
      </c>
      <c r="H3810" s="45">
        <v>3.0922616800000001E-3</v>
      </c>
    </row>
    <row r="3811" spans="1:8" x14ac:dyDescent="0.35">
      <c r="A3811" s="45" t="s">
        <v>238</v>
      </c>
      <c r="B3811" s="45" t="s">
        <v>70</v>
      </c>
      <c r="C3811" s="45" t="s">
        <v>48</v>
      </c>
      <c r="D3811" s="45">
        <v>496</v>
      </c>
      <c r="E3811" s="45">
        <v>5.0056701199999998E-3</v>
      </c>
      <c r="F3811" s="45">
        <v>7.9830752000000004E-4</v>
      </c>
      <c r="G3811" s="45">
        <v>6.9890116000000005E-4</v>
      </c>
      <c r="H3811" s="45">
        <v>3.5084609700000002E-3</v>
      </c>
    </row>
    <row r="3812" spans="1:8" x14ac:dyDescent="0.35">
      <c r="A3812" s="45" t="s">
        <v>238</v>
      </c>
      <c r="B3812" s="45" t="s">
        <v>71</v>
      </c>
      <c r="C3812" s="45" t="s">
        <v>48</v>
      </c>
      <c r="D3812" s="45">
        <v>52</v>
      </c>
      <c r="E3812" s="45">
        <v>4.8257209000000002E-3</v>
      </c>
      <c r="F3812" s="45">
        <v>9.5486086999999997E-4</v>
      </c>
      <c r="G3812" s="45">
        <v>6.5972199E-4</v>
      </c>
      <c r="H3812" s="45">
        <v>3.2111375700000001E-3</v>
      </c>
    </row>
    <row r="3813" spans="1:8" x14ac:dyDescent="0.35">
      <c r="A3813" s="45" t="s">
        <v>238</v>
      </c>
      <c r="B3813" s="45" t="s">
        <v>69</v>
      </c>
      <c r="C3813" s="45" t="s">
        <v>49</v>
      </c>
      <c r="D3813" s="45">
        <v>109</v>
      </c>
      <c r="E3813" s="45">
        <v>4.9573137100000003E-3</v>
      </c>
      <c r="F3813" s="45">
        <v>5.6139544999999995E-4</v>
      </c>
      <c r="G3813" s="45">
        <v>1.34779537E-3</v>
      </c>
      <c r="H3813" s="45">
        <v>3.0481224E-3</v>
      </c>
    </row>
    <row r="3814" spans="1:8" x14ac:dyDescent="0.35">
      <c r="A3814" s="45" t="s">
        <v>238</v>
      </c>
      <c r="B3814" s="45" t="s">
        <v>70</v>
      </c>
      <c r="C3814" s="45" t="s">
        <v>49</v>
      </c>
      <c r="D3814" s="45">
        <v>426</v>
      </c>
      <c r="E3814" s="45">
        <v>5.6936562999999997E-3</v>
      </c>
      <c r="F3814" s="45">
        <v>5.1836069999999996E-4</v>
      </c>
      <c r="G3814" s="45">
        <v>1.50530863E-3</v>
      </c>
      <c r="H3814" s="45">
        <v>3.6699864999999998E-3</v>
      </c>
    </row>
    <row r="3815" spans="1:8" x14ac:dyDescent="0.35">
      <c r="A3815" s="45" t="s">
        <v>238</v>
      </c>
      <c r="B3815" s="45" t="s">
        <v>71</v>
      </c>
      <c r="C3815" s="45" t="s">
        <v>49</v>
      </c>
      <c r="D3815" s="45">
        <v>60</v>
      </c>
      <c r="E3815" s="45">
        <v>5.5113809500000003E-3</v>
      </c>
      <c r="F3815" s="45">
        <v>5.1658925999999996E-4</v>
      </c>
      <c r="G3815" s="45">
        <v>1.2438269400000001E-3</v>
      </c>
      <c r="H3815" s="45">
        <v>3.7509642400000002E-3</v>
      </c>
    </row>
    <row r="3816" spans="1:8" x14ac:dyDescent="0.35">
      <c r="A3816" s="45" t="s">
        <v>238</v>
      </c>
      <c r="B3816" s="45" t="s">
        <v>69</v>
      </c>
      <c r="C3816" s="45" t="s">
        <v>50</v>
      </c>
      <c r="D3816" s="45">
        <v>91</v>
      </c>
      <c r="E3816" s="45">
        <v>5.3436607099999998E-3</v>
      </c>
      <c r="F3816" s="45">
        <v>7.9988273999999999E-4</v>
      </c>
      <c r="G3816" s="45">
        <v>2.0121080099999998E-3</v>
      </c>
      <c r="H3816" s="45">
        <v>2.5316694700000001E-3</v>
      </c>
    </row>
    <row r="3817" spans="1:8" x14ac:dyDescent="0.35">
      <c r="A3817" s="45" t="s">
        <v>238</v>
      </c>
      <c r="B3817" s="45" t="s">
        <v>70</v>
      </c>
      <c r="C3817" s="45" t="s">
        <v>50</v>
      </c>
      <c r="D3817" s="45">
        <v>224</v>
      </c>
      <c r="E3817" s="45">
        <v>7.2291457599999998E-3</v>
      </c>
      <c r="F3817" s="45">
        <v>6.9413419000000001E-4</v>
      </c>
      <c r="G3817" s="45">
        <v>2.4643475100000001E-3</v>
      </c>
      <c r="H3817" s="45">
        <v>4.0706636199999997E-3</v>
      </c>
    </row>
    <row r="3818" spans="1:8" x14ac:dyDescent="0.35">
      <c r="A3818" s="45" t="s">
        <v>238</v>
      </c>
      <c r="B3818" s="45" t="s">
        <v>71</v>
      </c>
      <c r="C3818" s="45" t="s">
        <v>50</v>
      </c>
      <c r="D3818" s="45">
        <v>43</v>
      </c>
      <c r="E3818" s="45">
        <v>5.3474911900000003E-3</v>
      </c>
      <c r="F3818" s="45">
        <v>9.1462075999999999E-4</v>
      </c>
      <c r="G3818" s="45">
        <v>1.9646314999999998E-3</v>
      </c>
      <c r="H3818" s="45">
        <v>2.4682383600000001E-3</v>
      </c>
    </row>
    <row r="3819" spans="1:8" x14ac:dyDescent="0.35">
      <c r="A3819" s="45" t="s">
        <v>238</v>
      </c>
      <c r="B3819" s="45" t="s">
        <v>69</v>
      </c>
      <c r="C3819" s="45" t="s">
        <v>51</v>
      </c>
      <c r="D3819" s="45">
        <v>158</v>
      </c>
      <c r="E3819" s="45">
        <v>5.0969143399999996E-3</v>
      </c>
      <c r="F3819" s="45">
        <v>7.6169105000000001E-4</v>
      </c>
      <c r="G3819" s="45">
        <v>8.1406740000000005E-4</v>
      </c>
      <c r="H3819" s="45">
        <v>3.5211554099999999E-3</v>
      </c>
    </row>
    <row r="3820" spans="1:8" x14ac:dyDescent="0.35">
      <c r="A3820" s="45" t="s">
        <v>238</v>
      </c>
      <c r="B3820" s="45" t="s">
        <v>70</v>
      </c>
      <c r="C3820" s="45" t="s">
        <v>51</v>
      </c>
      <c r="D3820" s="45">
        <v>325</v>
      </c>
      <c r="E3820" s="45">
        <v>5.6479698500000002E-3</v>
      </c>
      <c r="F3820" s="45">
        <v>6.4565501000000004E-4</v>
      </c>
      <c r="G3820" s="45">
        <v>8.1862510000000005E-4</v>
      </c>
      <c r="H3820" s="45">
        <v>4.18368922E-3</v>
      </c>
    </row>
    <row r="3821" spans="1:8" x14ac:dyDescent="0.35">
      <c r="A3821" s="45" t="s">
        <v>238</v>
      </c>
      <c r="B3821" s="45" t="s">
        <v>71</v>
      </c>
      <c r="C3821" s="45" t="s">
        <v>51</v>
      </c>
      <c r="D3821" s="45">
        <v>70</v>
      </c>
      <c r="E3821" s="45">
        <v>5.1066465899999997E-3</v>
      </c>
      <c r="F3821" s="45">
        <v>7.3429208E-4</v>
      </c>
      <c r="G3821" s="45">
        <v>9.5535683999999998E-4</v>
      </c>
      <c r="H3821" s="45">
        <v>3.4169971300000001E-3</v>
      </c>
    </row>
    <row r="3822" spans="1:8" x14ac:dyDescent="0.35">
      <c r="A3822" s="45" t="s">
        <v>238</v>
      </c>
      <c r="B3822" s="45" t="s">
        <v>69</v>
      </c>
      <c r="C3822" s="45" t="s">
        <v>52</v>
      </c>
      <c r="D3822" s="45">
        <v>233</v>
      </c>
      <c r="E3822" s="45">
        <v>3.3258819900000001E-3</v>
      </c>
      <c r="F3822" s="45">
        <v>3.1051279999999999E-4</v>
      </c>
      <c r="G3822" s="45">
        <v>7.2469576999999999E-4</v>
      </c>
      <c r="H3822" s="45">
        <v>2.2906729299999999E-3</v>
      </c>
    </row>
    <row r="3823" spans="1:8" x14ac:dyDescent="0.35">
      <c r="A3823" s="45" t="s">
        <v>238</v>
      </c>
      <c r="B3823" s="45" t="s">
        <v>70</v>
      </c>
      <c r="C3823" s="45" t="s">
        <v>52</v>
      </c>
      <c r="D3823" s="45">
        <v>404</v>
      </c>
      <c r="E3823" s="45">
        <v>3.7901079300000002E-3</v>
      </c>
      <c r="F3823" s="45">
        <v>2.9568298000000001E-4</v>
      </c>
      <c r="G3823" s="45">
        <v>7.1455558999999999E-4</v>
      </c>
      <c r="H3823" s="45">
        <v>2.7798688999999999E-3</v>
      </c>
    </row>
    <row r="3824" spans="1:8" x14ac:dyDescent="0.35">
      <c r="A3824" s="45" t="s">
        <v>238</v>
      </c>
      <c r="B3824" s="45" t="s">
        <v>71</v>
      </c>
      <c r="C3824" s="45" t="s">
        <v>52</v>
      </c>
      <c r="D3824" s="45">
        <v>72</v>
      </c>
      <c r="E3824" s="45">
        <v>3.52028656E-3</v>
      </c>
      <c r="F3824" s="45">
        <v>3.6651210000000002E-4</v>
      </c>
      <c r="G3824" s="45">
        <v>6.5763222E-4</v>
      </c>
      <c r="H3824" s="45">
        <v>2.49614174E-3</v>
      </c>
    </row>
    <row r="3825" spans="1:8" x14ac:dyDescent="0.35">
      <c r="A3825" s="45" t="s">
        <v>238</v>
      </c>
      <c r="B3825" s="45" t="s">
        <v>69</v>
      </c>
      <c r="C3825" s="45" t="s">
        <v>53</v>
      </c>
      <c r="D3825" s="45">
        <v>46</v>
      </c>
      <c r="E3825" s="45">
        <v>4.12867327E-3</v>
      </c>
      <c r="F3825" s="45">
        <v>2.1235888000000001E-4</v>
      </c>
      <c r="G3825" s="45">
        <v>1.28849614E-3</v>
      </c>
      <c r="H3825" s="45">
        <v>2.6278178E-3</v>
      </c>
    </row>
    <row r="3826" spans="1:8" x14ac:dyDescent="0.35">
      <c r="A3826" s="45" t="s">
        <v>238</v>
      </c>
      <c r="B3826" s="45" t="s">
        <v>70</v>
      </c>
      <c r="C3826" s="45" t="s">
        <v>53</v>
      </c>
      <c r="D3826" s="45">
        <v>125</v>
      </c>
      <c r="E3826" s="45">
        <v>5.6851849699999998E-3</v>
      </c>
      <c r="F3826" s="45">
        <v>1.7185162000000001E-4</v>
      </c>
      <c r="G3826" s="45">
        <v>1.47629606E-3</v>
      </c>
      <c r="H3826" s="45">
        <v>4.0370368000000002E-3</v>
      </c>
    </row>
    <row r="3827" spans="1:8" x14ac:dyDescent="0.35">
      <c r="A3827" s="45" t="s">
        <v>238</v>
      </c>
      <c r="B3827" s="45" t="s">
        <v>71</v>
      </c>
      <c r="C3827" s="45" t="s">
        <v>53</v>
      </c>
      <c r="D3827" s="45">
        <v>19</v>
      </c>
      <c r="E3827" s="45">
        <v>6.00816245E-3</v>
      </c>
      <c r="F3827" s="45">
        <v>3.2651048E-4</v>
      </c>
      <c r="G3827" s="45">
        <v>1.74403004E-3</v>
      </c>
      <c r="H3827" s="45">
        <v>3.9376215899999999E-3</v>
      </c>
    </row>
    <row r="3828" spans="1:8" x14ac:dyDescent="0.35">
      <c r="A3828" s="45" t="s">
        <v>238</v>
      </c>
      <c r="B3828" s="45" t="s">
        <v>69</v>
      </c>
      <c r="C3828" s="45" t="s">
        <v>54</v>
      </c>
      <c r="D3828" s="45">
        <v>727</v>
      </c>
      <c r="E3828" s="45">
        <v>4.55636407E-3</v>
      </c>
      <c r="F3828" s="45">
        <v>1.0281500799999999E-3</v>
      </c>
      <c r="G3828" s="45">
        <v>7.8176717000000002E-4</v>
      </c>
      <c r="H3828" s="45">
        <v>2.74644634E-3</v>
      </c>
    </row>
    <row r="3829" spans="1:8" x14ac:dyDescent="0.35">
      <c r="A3829" s="45" t="s">
        <v>238</v>
      </c>
      <c r="B3829" s="45" t="s">
        <v>70</v>
      </c>
      <c r="C3829" s="45" t="s">
        <v>54</v>
      </c>
      <c r="D3829" s="45">
        <v>1213</v>
      </c>
      <c r="E3829" s="45">
        <v>4.3101353300000001E-3</v>
      </c>
      <c r="F3829" s="45">
        <v>7.5963305000000003E-4</v>
      </c>
      <c r="G3829" s="45">
        <v>7.7822027000000005E-4</v>
      </c>
      <c r="H3829" s="45">
        <v>2.7722815199999998E-3</v>
      </c>
    </row>
    <row r="3830" spans="1:8" x14ac:dyDescent="0.35">
      <c r="A3830" s="45" t="s">
        <v>238</v>
      </c>
      <c r="B3830" s="45" t="s">
        <v>71</v>
      </c>
      <c r="C3830" s="45" t="s">
        <v>54</v>
      </c>
      <c r="D3830" s="45">
        <v>197</v>
      </c>
      <c r="E3830" s="45">
        <v>4.3062603399999996E-3</v>
      </c>
      <c r="F3830" s="45">
        <v>9.8826116000000006E-4</v>
      </c>
      <c r="G3830" s="45">
        <v>8.0049091E-4</v>
      </c>
      <c r="H3830" s="45">
        <v>2.5175077400000001E-3</v>
      </c>
    </row>
    <row r="3831" spans="1:8" x14ac:dyDescent="0.35">
      <c r="A3831" s="45" t="s">
        <v>238</v>
      </c>
      <c r="B3831" s="45" t="s">
        <v>69</v>
      </c>
      <c r="C3831" s="45" t="s">
        <v>55</v>
      </c>
      <c r="D3831" s="45">
        <v>140</v>
      </c>
      <c r="E3831" s="45">
        <v>5.2216432499999996E-3</v>
      </c>
      <c r="F3831" s="45">
        <v>9.4990052999999999E-4</v>
      </c>
      <c r="G3831" s="45">
        <v>1.7271823099999999E-3</v>
      </c>
      <c r="H3831" s="45">
        <v>2.5445598999999999E-3</v>
      </c>
    </row>
    <row r="3832" spans="1:8" x14ac:dyDescent="0.35">
      <c r="A3832" s="45" t="s">
        <v>238</v>
      </c>
      <c r="B3832" s="45" t="s">
        <v>70</v>
      </c>
      <c r="C3832" s="45" t="s">
        <v>55</v>
      </c>
      <c r="D3832" s="45">
        <v>270</v>
      </c>
      <c r="E3832" s="45">
        <v>6.0528975800000001E-3</v>
      </c>
      <c r="F3832" s="45">
        <v>8.7662869000000002E-4</v>
      </c>
      <c r="G3832" s="45">
        <v>1.8291321399999999E-3</v>
      </c>
      <c r="H3832" s="45">
        <v>3.34713625E-3</v>
      </c>
    </row>
    <row r="3833" spans="1:8" x14ac:dyDescent="0.35">
      <c r="A3833" s="45" t="s">
        <v>238</v>
      </c>
      <c r="B3833" s="45" t="s">
        <v>71</v>
      </c>
      <c r="C3833" s="45" t="s">
        <v>55</v>
      </c>
      <c r="D3833" s="45">
        <v>52</v>
      </c>
      <c r="E3833" s="45">
        <v>5.3521187100000001E-3</v>
      </c>
      <c r="F3833" s="45">
        <v>8.4067820000000004E-4</v>
      </c>
      <c r="G3833" s="45">
        <v>1.92352184E-3</v>
      </c>
      <c r="H3833" s="45">
        <v>2.5879182199999998E-3</v>
      </c>
    </row>
    <row r="3834" spans="1:8" x14ac:dyDescent="0.35">
      <c r="A3834" s="45" t="s">
        <v>238</v>
      </c>
      <c r="B3834" s="45" t="s">
        <v>69</v>
      </c>
      <c r="C3834" s="45" t="s">
        <v>56</v>
      </c>
      <c r="D3834" s="45">
        <v>369</v>
      </c>
      <c r="E3834" s="45">
        <v>4.3594421899999999E-3</v>
      </c>
      <c r="F3834" s="45">
        <v>7.1856470999999997E-4</v>
      </c>
      <c r="G3834" s="45">
        <v>7.8647221E-4</v>
      </c>
      <c r="H3834" s="45">
        <v>2.8544048199999998E-3</v>
      </c>
    </row>
    <row r="3835" spans="1:8" x14ac:dyDescent="0.35">
      <c r="A3835" s="45" t="s">
        <v>238</v>
      </c>
      <c r="B3835" s="45" t="s">
        <v>70</v>
      </c>
      <c r="C3835" s="45" t="s">
        <v>56</v>
      </c>
      <c r="D3835" s="45">
        <v>976</v>
      </c>
      <c r="E3835" s="45">
        <v>4.6302223300000002E-3</v>
      </c>
      <c r="F3835" s="45">
        <v>5.7767175999999998E-4</v>
      </c>
      <c r="G3835" s="45">
        <v>8.5629149999999997E-4</v>
      </c>
      <c r="H3835" s="45">
        <v>3.1962585799999998E-3</v>
      </c>
    </row>
    <row r="3836" spans="1:8" x14ac:dyDescent="0.35">
      <c r="A3836" s="45" t="s">
        <v>238</v>
      </c>
      <c r="B3836" s="45" t="s">
        <v>71</v>
      </c>
      <c r="C3836" s="45" t="s">
        <v>56</v>
      </c>
      <c r="D3836" s="45">
        <v>119</v>
      </c>
      <c r="E3836" s="45">
        <v>4.7389509100000003E-3</v>
      </c>
      <c r="F3836" s="45">
        <v>6.6001375999999998E-4</v>
      </c>
      <c r="G3836" s="45">
        <v>1.0119045000000001E-3</v>
      </c>
      <c r="H3836" s="45">
        <v>3.0670321199999999E-3</v>
      </c>
    </row>
    <row r="3837" spans="1:8" x14ac:dyDescent="0.35">
      <c r="A3837" s="45" t="s">
        <v>239</v>
      </c>
      <c r="B3837" s="45" t="s">
        <v>69</v>
      </c>
      <c r="C3837" s="45" t="s">
        <v>9</v>
      </c>
      <c r="D3837" s="45">
        <v>10633</v>
      </c>
      <c r="E3837" s="45">
        <v>4.6722900799999996E-3</v>
      </c>
      <c r="F3837" s="45">
        <v>8.8859648999999995E-4</v>
      </c>
      <c r="G3837" s="45">
        <v>9.4639067E-4</v>
      </c>
      <c r="H3837" s="45">
        <v>2.8372969899999999E-3</v>
      </c>
    </row>
    <row r="3838" spans="1:8" x14ac:dyDescent="0.35">
      <c r="A3838" s="45" t="s">
        <v>239</v>
      </c>
      <c r="B3838" s="45" t="s">
        <v>70</v>
      </c>
      <c r="C3838" s="45" t="s">
        <v>9</v>
      </c>
      <c r="D3838" s="45">
        <v>18581</v>
      </c>
      <c r="E3838" s="45">
        <v>5.3981221200000004E-3</v>
      </c>
      <c r="F3838" s="45">
        <v>6.9496182999999995E-4</v>
      </c>
      <c r="G3838" s="45">
        <v>1.1996589799999999E-3</v>
      </c>
      <c r="H3838" s="45">
        <v>3.5034453800000002E-3</v>
      </c>
    </row>
    <row r="3839" spans="1:8" x14ac:dyDescent="0.35">
      <c r="A3839" s="45" t="s">
        <v>239</v>
      </c>
      <c r="B3839" s="45" t="s">
        <v>71</v>
      </c>
      <c r="C3839" s="45" t="s">
        <v>9</v>
      </c>
      <c r="D3839" s="45">
        <v>3354</v>
      </c>
      <c r="E3839" s="45">
        <v>4.9187638399999997E-3</v>
      </c>
      <c r="F3839" s="45">
        <v>7.9780683000000002E-4</v>
      </c>
      <c r="G3839" s="45">
        <v>1.16429502E-3</v>
      </c>
      <c r="H3839" s="45">
        <v>2.9565786999999999E-3</v>
      </c>
    </row>
    <row r="3840" spans="1:8" x14ac:dyDescent="0.35">
      <c r="A3840" s="45" t="s">
        <v>239</v>
      </c>
      <c r="B3840" s="45" t="s">
        <v>69</v>
      </c>
      <c r="C3840" s="45" t="s">
        <v>14</v>
      </c>
      <c r="D3840" s="45">
        <v>165</v>
      </c>
      <c r="E3840" s="45">
        <v>5.2906142199999999E-3</v>
      </c>
      <c r="F3840" s="45">
        <v>1.0992562100000001E-3</v>
      </c>
      <c r="G3840" s="45">
        <v>1.26115297E-3</v>
      </c>
      <c r="H3840" s="45">
        <v>2.9302045899999999E-3</v>
      </c>
    </row>
    <row r="3841" spans="1:8" x14ac:dyDescent="0.35">
      <c r="A3841" s="45" t="s">
        <v>239</v>
      </c>
      <c r="B3841" s="45" t="s">
        <v>70</v>
      </c>
      <c r="C3841" s="45" t="s">
        <v>14</v>
      </c>
      <c r="D3841" s="45">
        <v>275</v>
      </c>
      <c r="E3841" s="45">
        <v>5.5406563300000001E-3</v>
      </c>
      <c r="F3841" s="45">
        <v>8.3682636999999997E-4</v>
      </c>
      <c r="G3841" s="45">
        <v>1.3495368E-3</v>
      </c>
      <c r="H3841" s="45">
        <v>3.3542926799999999E-3</v>
      </c>
    </row>
    <row r="3842" spans="1:8" x14ac:dyDescent="0.35">
      <c r="A3842" s="45" t="s">
        <v>239</v>
      </c>
      <c r="B3842" s="45" t="s">
        <v>71</v>
      </c>
      <c r="C3842" s="45" t="s">
        <v>14</v>
      </c>
      <c r="D3842" s="45">
        <v>65</v>
      </c>
      <c r="E3842" s="45">
        <v>5.4134612800000002E-3</v>
      </c>
      <c r="F3842" s="45">
        <v>1.13212225E-3</v>
      </c>
      <c r="G3842" s="45">
        <v>1.1611465E-3</v>
      </c>
      <c r="H3842" s="45">
        <v>3.1201920500000002E-3</v>
      </c>
    </row>
    <row r="3843" spans="1:8" x14ac:dyDescent="0.35">
      <c r="A3843" s="45" t="s">
        <v>239</v>
      </c>
      <c r="B3843" s="45" t="s">
        <v>69</v>
      </c>
      <c r="C3843" s="45" t="s">
        <v>15</v>
      </c>
      <c r="D3843" s="45">
        <v>134</v>
      </c>
      <c r="E3843" s="45">
        <v>4.9144034400000003E-3</v>
      </c>
      <c r="F3843" s="45">
        <v>7.0921411E-4</v>
      </c>
      <c r="G3843" s="45">
        <v>1.40892735E-3</v>
      </c>
      <c r="H3843" s="45">
        <v>2.7962615200000001E-3</v>
      </c>
    </row>
    <row r="3844" spans="1:8" x14ac:dyDescent="0.35">
      <c r="A3844" s="45" t="s">
        <v>239</v>
      </c>
      <c r="B3844" s="45" t="s">
        <v>70</v>
      </c>
      <c r="C3844" s="45" t="s">
        <v>15</v>
      </c>
      <c r="D3844" s="45">
        <v>201</v>
      </c>
      <c r="E3844" s="45">
        <v>5.4255341299999996E-3</v>
      </c>
      <c r="F3844" s="45">
        <v>5.8140983999999997E-4</v>
      </c>
      <c r="G3844" s="45">
        <v>1.6288923200000001E-3</v>
      </c>
      <c r="H3844" s="45">
        <v>3.2152314800000001E-3</v>
      </c>
    </row>
    <row r="3845" spans="1:8" x14ac:dyDescent="0.35">
      <c r="A3845" s="45" t="s">
        <v>239</v>
      </c>
      <c r="B3845" s="45" t="s">
        <v>71</v>
      </c>
      <c r="C3845" s="45" t="s">
        <v>15</v>
      </c>
      <c r="D3845" s="45">
        <v>55</v>
      </c>
      <c r="E3845" s="45">
        <v>4.8438549900000002E-3</v>
      </c>
      <c r="F3845" s="45">
        <v>6.6350985000000003E-4</v>
      </c>
      <c r="G3845" s="45">
        <v>1.5776512899999999E-3</v>
      </c>
      <c r="H3845" s="45">
        <v>2.60269334E-3</v>
      </c>
    </row>
    <row r="3846" spans="1:8" x14ac:dyDescent="0.35">
      <c r="A3846" s="45" t="s">
        <v>239</v>
      </c>
      <c r="B3846" s="45" t="s">
        <v>69</v>
      </c>
      <c r="C3846" s="45" t="s">
        <v>16</v>
      </c>
      <c r="D3846" s="45">
        <v>142</v>
      </c>
      <c r="E3846" s="45">
        <v>5.0247780700000003E-3</v>
      </c>
      <c r="F3846" s="45">
        <v>1.0264245100000001E-3</v>
      </c>
      <c r="G3846" s="45">
        <v>9.2755582000000002E-4</v>
      </c>
      <c r="H3846" s="45">
        <v>3.0707972200000001E-3</v>
      </c>
    </row>
    <row r="3847" spans="1:8" x14ac:dyDescent="0.35">
      <c r="A3847" s="45" t="s">
        <v>239</v>
      </c>
      <c r="B3847" s="45" t="s">
        <v>70</v>
      </c>
      <c r="C3847" s="45" t="s">
        <v>16</v>
      </c>
      <c r="D3847" s="45">
        <v>256</v>
      </c>
      <c r="E3847" s="45">
        <v>5.9508370600000002E-3</v>
      </c>
      <c r="F3847" s="45">
        <v>8.3093687999999995E-4</v>
      </c>
      <c r="G3847" s="45">
        <v>9.2443370999999999E-4</v>
      </c>
      <c r="H3847" s="45">
        <v>4.1954659700000002E-3</v>
      </c>
    </row>
    <row r="3848" spans="1:8" x14ac:dyDescent="0.35">
      <c r="A3848" s="45" t="s">
        <v>239</v>
      </c>
      <c r="B3848" s="45" t="s">
        <v>71</v>
      </c>
      <c r="C3848" s="45" t="s">
        <v>16</v>
      </c>
      <c r="D3848" s="45">
        <v>34</v>
      </c>
      <c r="E3848" s="45">
        <v>4.8920885499999997E-3</v>
      </c>
      <c r="F3848" s="45">
        <v>8.1699324999999999E-4</v>
      </c>
      <c r="G3848" s="45">
        <v>9.7017947999999998E-4</v>
      </c>
      <c r="H3848" s="45">
        <v>3.1049153099999998E-3</v>
      </c>
    </row>
    <row r="3849" spans="1:8" x14ac:dyDescent="0.35">
      <c r="A3849" s="45" t="s">
        <v>239</v>
      </c>
      <c r="B3849" s="45" t="s">
        <v>69</v>
      </c>
      <c r="C3849" s="45" t="s">
        <v>17</v>
      </c>
      <c r="D3849" s="45">
        <v>116</v>
      </c>
      <c r="E3849" s="45">
        <v>6.1328621599999996E-3</v>
      </c>
      <c r="F3849" s="45">
        <v>1.3259296800000001E-3</v>
      </c>
      <c r="G3849" s="45">
        <v>9.1594805999999996E-4</v>
      </c>
      <c r="H3849" s="45">
        <v>3.8909839800000002E-3</v>
      </c>
    </row>
    <row r="3850" spans="1:8" x14ac:dyDescent="0.35">
      <c r="A3850" s="45" t="s">
        <v>239</v>
      </c>
      <c r="B3850" s="45" t="s">
        <v>70</v>
      </c>
      <c r="C3850" s="45" t="s">
        <v>17</v>
      </c>
      <c r="D3850" s="45">
        <v>283</v>
      </c>
      <c r="E3850" s="45">
        <v>6.4014033700000002E-3</v>
      </c>
      <c r="F3850" s="45">
        <v>1.10002759E-3</v>
      </c>
      <c r="G3850" s="45">
        <v>1.0132833700000001E-3</v>
      </c>
      <c r="H3850" s="45">
        <v>4.2880919599999996E-3</v>
      </c>
    </row>
    <row r="3851" spans="1:8" x14ac:dyDescent="0.35">
      <c r="A3851" s="45" t="s">
        <v>239</v>
      </c>
      <c r="B3851" s="45" t="s">
        <v>71</v>
      </c>
      <c r="C3851" s="45" t="s">
        <v>17</v>
      </c>
      <c r="D3851" s="45">
        <v>37</v>
      </c>
      <c r="E3851" s="45">
        <v>6.17742724E-3</v>
      </c>
      <c r="F3851" s="45">
        <v>1.30505485E-3</v>
      </c>
      <c r="G3851" s="45">
        <v>1.2074572E-3</v>
      </c>
      <c r="H3851" s="45">
        <v>3.6649146899999999E-3</v>
      </c>
    </row>
    <row r="3852" spans="1:8" x14ac:dyDescent="0.35">
      <c r="A3852" s="45" t="s">
        <v>239</v>
      </c>
      <c r="B3852" s="45" t="s">
        <v>69</v>
      </c>
      <c r="C3852" s="45" t="s">
        <v>18</v>
      </c>
      <c r="D3852" s="45">
        <v>42</v>
      </c>
      <c r="E3852" s="45">
        <v>5.2714393900000003E-3</v>
      </c>
      <c r="F3852" s="45">
        <v>6.1370125E-4</v>
      </c>
      <c r="G3852" s="45">
        <v>1.6137564099999999E-3</v>
      </c>
      <c r="H3852" s="45">
        <v>3.0439812700000001E-3</v>
      </c>
    </row>
    <row r="3853" spans="1:8" x14ac:dyDescent="0.35">
      <c r="A3853" s="45" t="s">
        <v>239</v>
      </c>
      <c r="B3853" s="45" t="s">
        <v>70</v>
      </c>
      <c r="C3853" s="45" t="s">
        <v>18</v>
      </c>
      <c r="D3853" s="45">
        <v>195</v>
      </c>
      <c r="E3853" s="45">
        <v>6.7200258600000002E-3</v>
      </c>
      <c r="F3853" s="45">
        <v>5.9817167000000002E-4</v>
      </c>
      <c r="G3853" s="45">
        <v>1.73154058E-3</v>
      </c>
      <c r="H3853" s="45">
        <v>4.3903131600000001E-3</v>
      </c>
    </row>
    <row r="3854" spans="1:8" x14ac:dyDescent="0.35">
      <c r="A3854" s="45" t="s">
        <v>239</v>
      </c>
      <c r="B3854" s="45" t="s">
        <v>71</v>
      </c>
      <c r="C3854" s="45" t="s">
        <v>18</v>
      </c>
      <c r="D3854" s="45">
        <v>32</v>
      </c>
      <c r="E3854" s="45">
        <v>6.01056106E-3</v>
      </c>
      <c r="F3854" s="45">
        <v>5.8557555000000004E-4</v>
      </c>
      <c r="G3854" s="45">
        <v>1.7784285899999999E-3</v>
      </c>
      <c r="H3854" s="45">
        <v>3.6465564799999998E-3</v>
      </c>
    </row>
    <row r="3855" spans="1:8" x14ac:dyDescent="0.35">
      <c r="A3855" s="45" t="s">
        <v>239</v>
      </c>
      <c r="B3855" s="45" t="s">
        <v>69</v>
      </c>
      <c r="C3855" s="45" t="s">
        <v>19</v>
      </c>
      <c r="D3855" s="45">
        <v>87</v>
      </c>
      <c r="E3855" s="45">
        <v>5.3602594599999999E-3</v>
      </c>
      <c r="F3855" s="45">
        <v>9.7248804999999999E-4</v>
      </c>
      <c r="G3855" s="45">
        <v>1.1447688500000001E-3</v>
      </c>
      <c r="H3855" s="45">
        <v>3.24300212E-3</v>
      </c>
    </row>
    <row r="3856" spans="1:8" x14ac:dyDescent="0.35">
      <c r="A3856" s="45" t="s">
        <v>239</v>
      </c>
      <c r="B3856" s="45" t="s">
        <v>70</v>
      </c>
      <c r="C3856" s="45" t="s">
        <v>19</v>
      </c>
      <c r="D3856" s="45">
        <v>351</v>
      </c>
      <c r="E3856" s="45">
        <v>6.1243666400000001E-3</v>
      </c>
      <c r="F3856" s="45">
        <v>7.9979797000000001E-4</v>
      </c>
      <c r="G3856" s="45">
        <v>1.3610581000000001E-3</v>
      </c>
      <c r="H3856" s="45">
        <v>3.9635101100000004E-3</v>
      </c>
    </row>
    <row r="3857" spans="1:8" x14ac:dyDescent="0.35">
      <c r="A3857" s="45" t="s">
        <v>239</v>
      </c>
      <c r="B3857" s="45" t="s">
        <v>71</v>
      </c>
      <c r="C3857" s="45" t="s">
        <v>19</v>
      </c>
      <c r="D3857" s="45">
        <v>27</v>
      </c>
      <c r="E3857" s="45">
        <v>5.66443734E-3</v>
      </c>
      <c r="F3857" s="45">
        <v>1.0763886700000001E-3</v>
      </c>
      <c r="G3857" s="45">
        <v>1.64223227E-3</v>
      </c>
      <c r="H3857" s="45">
        <v>2.9458159600000001E-3</v>
      </c>
    </row>
    <row r="3858" spans="1:8" x14ac:dyDescent="0.35">
      <c r="A3858" s="45" t="s">
        <v>239</v>
      </c>
      <c r="B3858" s="45" t="s">
        <v>69</v>
      </c>
      <c r="C3858" s="45" t="s">
        <v>20</v>
      </c>
      <c r="D3858" s="45">
        <v>40</v>
      </c>
      <c r="E3858" s="45">
        <v>4.3003469699999996E-3</v>
      </c>
      <c r="F3858" s="45">
        <v>1.50115714E-3</v>
      </c>
      <c r="G3858" s="45">
        <v>6.5451368999999997E-4</v>
      </c>
      <c r="H3858" s="45">
        <v>2.1446756799999999E-3</v>
      </c>
    </row>
    <row r="3859" spans="1:8" x14ac:dyDescent="0.35">
      <c r="A3859" s="45" t="s">
        <v>239</v>
      </c>
      <c r="B3859" s="45" t="s">
        <v>70</v>
      </c>
      <c r="C3859" s="45" t="s">
        <v>20</v>
      </c>
      <c r="D3859" s="45">
        <v>161</v>
      </c>
      <c r="E3859" s="45">
        <v>3.9722794900000002E-3</v>
      </c>
      <c r="F3859" s="45">
        <v>6.4958568000000004E-4</v>
      </c>
      <c r="G3859" s="45">
        <v>5.3700806000000004E-4</v>
      </c>
      <c r="H3859" s="45">
        <v>2.7856852900000001E-3</v>
      </c>
    </row>
    <row r="3860" spans="1:8" x14ac:dyDescent="0.35">
      <c r="A3860" s="45" t="s">
        <v>239</v>
      </c>
      <c r="B3860" s="45" t="s">
        <v>71</v>
      </c>
      <c r="C3860" s="45" t="s">
        <v>20</v>
      </c>
      <c r="D3860" s="45">
        <v>7</v>
      </c>
      <c r="E3860" s="45">
        <v>3.1382271700000001E-3</v>
      </c>
      <c r="F3860" s="45">
        <v>5.4894145999999995E-4</v>
      </c>
      <c r="G3860" s="45">
        <v>4.1170604000000002E-4</v>
      </c>
      <c r="H3860" s="45">
        <v>2.17757896E-3</v>
      </c>
    </row>
    <row r="3861" spans="1:8" x14ac:dyDescent="0.35">
      <c r="A3861" s="45" t="s">
        <v>239</v>
      </c>
      <c r="B3861" s="45" t="s">
        <v>69</v>
      </c>
      <c r="C3861" s="45" t="s">
        <v>21</v>
      </c>
      <c r="D3861" s="45">
        <v>60</v>
      </c>
      <c r="E3861" s="45">
        <v>5.6984950800000002E-3</v>
      </c>
      <c r="F3861" s="45">
        <v>1.12808619E-3</v>
      </c>
      <c r="G3861" s="45">
        <v>1.5156247700000001E-3</v>
      </c>
      <c r="H3861" s="45">
        <v>3.0547837199999999E-3</v>
      </c>
    </row>
    <row r="3862" spans="1:8" x14ac:dyDescent="0.35">
      <c r="A3862" s="45" t="s">
        <v>239</v>
      </c>
      <c r="B3862" s="45" t="s">
        <v>70</v>
      </c>
      <c r="C3862" s="45" t="s">
        <v>21</v>
      </c>
      <c r="D3862" s="45">
        <v>192</v>
      </c>
      <c r="E3862" s="45">
        <v>7.0671776200000001E-3</v>
      </c>
      <c r="F3862" s="45">
        <v>1.0092952E-3</v>
      </c>
      <c r="G3862" s="45">
        <v>1.5789566500000001E-3</v>
      </c>
      <c r="H3862" s="45">
        <v>4.4789252899999996E-3</v>
      </c>
    </row>
    <row r="3863" spans="1:8" x14ac:dyDescent="0.35">
      <c r="A3863" s="45" t="s">
        <v>239</v>
      </c>
      <c r="B3863" s="45" t="s">
        <v>71</v>
      </c>
      <c r="C3863" s="45" t="s">
        <v>21</v>
      </c>
      <c r="D3863" s="45">
        <v>40</v>
      </c>
      <c r="E3863" s="45">
        <v>6.5245946999999997E-3</v>
      </c>
      <c r="F3863" s="45">
        <v>1.25491876E-3</v>
      </c>
      <c r="G3863" s="45">
        <v>1.38628449E-3</v>
      </c>
      <c r="H3863" s="45">
        <v>3.8833909999999999E-3</v>
      </c>
    </row>
    <row r="3864" spans="1:8" x14ac:dyDescent="0.35">
      <c r="A3864" s="45" t="s">
        <v>239</v>
      </c>
      <c r="B3864" s="45" t="s">
        <v>69</v>
      </c>
      <c r="C3864" s="45" t="s">
        <v>22</v>
      </c>
      <c r="D3864" s="45">
        <v>46</v>
      </c>
      <c r="E3864" s="45">
        <v>5.7389792299999999E-3</v>
      </c>
      <c r="F3864" s="45">
        <v>1.13677511E-3</v>
      </c>
      <c r="G3864" s="45">
        <v>1.66867931E-3</v>
      </c>
      <c r="H3864" s="45">
        <v>2.9335243099999999E-3</v>
      </c>
    </row>
    <row r="3865" spans="1:8" x14ac:dyDescent="0.35">
      <c r="A3865" s="45" t="s">
        <v>239</v>
      </c>
      <c r="B3865" s="45" t="s">
        <v>70</v>
      </c>
      <c r="C3865" s="45" t="s">
        <v>22</v>
      </c>
      <c r="D3865" s="45">
        <v>224</v>
      </c>
      <c r="E3865" s="45">
        <v>6.5805326100000002E-3</v>
      </c>
      <c r="F3865" s="45">
        <v>9.6571155000000004E-4</v>
      </c>
      <c r="G3865" s="45">
        <v>1.5120182E-3</v>
      </c>
      <c r="H3865" s="45">
        <v>4.1028023300000004E-3</v>
      </c>
    </row>
    <row r="3866" spans="1:8" x14ac:dyDescent="0.35">
      <c r="A3866" s="45" t="s">
        <v>239</v>
      </c>
      <c r="B3866" s="45" t="s">
        <v>71</v>
      </c>
      <c r="C3866" s="45" t="s">
        <v>22</v>
      </c>
      <c r="D3866" s="45">
        <v>29</v>
      </c>
      <c r="E3866" s="45">
        <v>6.6247602900000001E-3</v>
      </c>
      <c r="F3866" s="45">
        <v>1.0680074899999999E-3</v>
      </c>
      <c r="G3866" s="45">
        <v>1.8797890199999999E-3</v>
      </c>
      <c r="H3866" s="45">
        <v>3.67696345E-3</v>
      </c>
    </row>
    <row r="3867" spans="1:8" x14ac:dyDescent="0.35">
      <c r="A3867" s="45" t="s">
        <v>239</v>
      </c>
      <c r="B3867" s="45" t="s">
        <v>69</v>
      </c>
      <c r="C3867" s="45" t="s">
        <v>23</v>
      </c>
      <c r="D3867" s="45">
        <v>88</v>
      </c>
      <c r="E3867" s="45">
        <v>4.6864475600000002E-3</v>
      </c>
      <c r="F3867" s="45">
        <v>3.2604668999999998E-4</v>
      </c>
      <c r="G3867" s="45">
        <v>9.8432214999999998E-4</v>
      </c>
      <c r="H3867" s="45">
        <v>3.3760782600000001E-3</v>
      </c>
    </row>
    <row r="3868" spans="1:8" x14ac:dyDescent="0.35">
      <c r="A3868" s="45" t="s">
        <v>239</v>
      </c>
      <c r="B3868" s="45" t="s">
        <v>70</v>
      </c>
      <c r="C3868" s="45" t="s">
        <v>23</v>
      </c>
      <c r="D3868" s="45">
        <v>395</v>
      </c>
      <c r="E3868" s="45">
        <v>5.6944735199999999E-3</v>
      </c>
      <c r="F3868" s="45">
        <v>3.1976651E-4</v>
      </c>
      <c r="G3868" s="45">
        <v>1.1966125000000001E-3</v>
      </c>
      <c r="H3868" s="45">
        <v>4.1780940100000002E-3</v>
      </c>
    </row>
    <row r="3869" spans="1:8" x14ac:dyDescent="0.35">
      <c r="A3869" s="45" t="s">
        <v>239</v>
      </c>
      <c r="B3869" s="45" t="s">
        <v>71</v>
      </c>
      <c r="C3869" s="45" t="s">
        <v>23</v>
      </c>
      <c r="D3869" s="45">
        <v>48</v>
      </c>
      <c r="E3869" s="45">
        <v>5.6749129800000003E-3</v>
      </c>
      <c r="F3869" s="45">
        <v>2.8525247000000002E-4</v>
      </c>
      <c r="G3869" s="45">
        <v>1.4800344699999999E-3</v>
      </c>
      <c r="H3869" s="45">
        <v>3.9096255400000004E-3</v>
      </c>
    </row>
    <row r="3870" spans="1:8" x14ac:dyDescent="0.35">
      <c r="A3870" s="45" t="s">
        <v>239</v>
      </c>
      <c r="B3870" s="45" t="s">
        <v>69</v>
      </c>
      <c r="C3870" s="45" t="s">
        <v>24</v>
      </c>
      <c r="D3870" s="45">
        <v>271</v>
      </c>
      <c r="E3870" s="45">
        <v>5.6285872999999997E-3</v>
      </c>
      <c r="F3870" s="45">
        <v>1.0522582E-3</v>
      </c>
      <c r="G3870" s="45">
        <v>1.8395942E-3</v>
      </c>
      <c r="H3870" s="45">
        <v>2.7367344099999999E-3</v>
      </c>
    </row>
    <row r="3871" spans="1:8" x14ac:dyDescent="0.35">
      <c r="A3871" s="45" t="s">
        <v>239</v>
      </c>
      <c r="B3871" s="45" t="s">
        <v>70</v>
      </c>
      <c r="C3871" s="45" t="s">
        <v>24</v>
      </c>
      <c r="D3871" s="45">
        <v>651</v>
      </c>
      <c r="E3871" s="45">
        <v>7.1705742399999998E-3</v>
      </c>
      <c r="F3871" s="45">
        <v>1.0031572900000001E-3</v>
      </c>
      <c r="G3871" s="45">
        <v>2.2175639099999999E-3</v>
      </c>
      <c r="H3871" s="45">
        <v>3.9498525499999998E-3</v>
      </c>
    </row>
    <row r="3872" spans="1:8" x14ac:dyDescent="0.35">
      <c r="A3872" s="45" t="s">
        <v>239</v>
      </c>
      <c r="B3872" s="45" t="s">
        <v>71</v>
      </c>
      <c r="C3872" s="45" t="s">
        <v>24</v>
      </c>
      <c r="D3872" s="45">
        <v>153</v>
      </c>
      <c r="E3872" s="45">
        <v>6.0139794200000001E-3</v>
      </c>
      <c r="F3872" s="45">
        <v>1.0506685E-3</v>
      </c>
      <c r="G3872" s="45">
        <v>2.0794750500000001E-3</v>
      </c>
      <c r="H3872" s="45">
        <v>2.8838353800000002E-3</v>
      </c>
    </row>
    <row r="3873" spans="1:8" x14ac:dyDescent="0.35">
      <c r="A3873" s="45" t="s">
        <v>239</v>
      </c>
      <c r="B3873" s="45" t="s">
        <v>69</v>
      </c>
      <c r="C3873" s="45" t="s">
        <v>25</v>
      </c>
      <c r="D3873" s="45">
        <v>254</v>
      </c>
      <c r="E3873" s="45">
        <v>5.17917008E-3</v>
      </c>
      <c r="F3873" s="45">
        <v>7.2287814999999998E-4</v>
      </c>
      <c r="G3873" s="45">
        <v>1.45714835E-3</v>
      </c>
      <c r="H3873" s="45">
        <v>2.9991431000000002E-3</v>
      </c>
    </row>
    <row r="3874" spans="1:8" x14ac:dyDescent="0.35">
      <c r="A3874" s="45" t="s">
        <v>239</v>
      </c>
      <c r="B3874" s="45" t="s">
        <v>70</v>
      </c>
      <c r="C3874" s="45" t="s">
        <v>25</v>
      </c>
      <c r="D3874" s="45">
        <v>499</v>
      </c>
      <c r="E3874" s="45">
        <v>6.6102341199999999E-3</v>
      </c>
      <c r="F3874" s="45">
        <v>6.0669927000000005E-4</v>
      </c>
      <c r="G3874" s="45">
        <v>1.9752233600000002E-3</v>
      </c>
      <c r="H3874" s="45">
        <v>4.0283110099999997E-3</v>
      </c>
    </row>
    <row r="3875" spans="1:8" x14ac:dyDescent="0.35">
      <c r="A3875" s="45" t="s">
        <v>239</v>
      </c>
      <c r="B3875" s="45" t="s">
        <v>71</v>
      </c>
      <c r="C3875" s="45" t="s">
        <v>25</v>
      </c>
      <c r="D3875" s="45">
        <v>119</v>
      </c>
      <c r="E3875" s="45">
        <v>5.0005833199999999E-3</v>
      </c>
      <c r="F3875" s="45">
        <v>5.9494606000000004E-4</v>
      </c>
      <c r="G3875" s="45">
        <v>1.2724670900000001E-3</v>
      </c>
      <c r="H3875" s="45">
        <v>3.1331696900000002E-3</v>
      </c>
    </row>
    <row r="3876" spans="1:8" x14ac:dyDescent="0.35">
      <c r="A3876" s="45" t="s">
        <v>239</v>
      </c>
      <c r="B3876" s="45" t="s">
        <v>69</v>
      </c>
      <c r="C3876" s="45" t="s">
        <v>26</v>
      </c>
      <c r="D3876" s="45">
        <v>51</v>
      </c>
      <c r="E3876" s="45">
        <v>4.8876632099999996E-3</v>
      </c>
      <c r="F3876" s="45">
        <v>4.3572964999999999E-4</v>
      </c>
      <c r="G3876" s="45">
        <v>1.1499180300000001E-3</v>
      </c>
      <c r="H3876" s="45">
        <v>3.3020150200000001E-3</v>
      </c>
    </row>
    <row r="3877" spans="1:8" x14ac:dyDescent="0.35">
      <c r="A3877" s="45" t="s">
        <v>239</v>
      </c>
      <c r="B3877" s="45" t="s">
        <v>70</v>
      </c>
      <c r="C3877" s="45" t="s">
        <v>26</v>
      </c>
      <c r="D3877" s="45">
        <v>261</v>
      </c>
      <c r="E3877" s="45">
        <v>5.5191479799999998E-3</v>
      </c>
      <c r="F3877" s="45">
        <v>5.1262924999999999E-4</v>
      </c>
      <c r="G3877" s="45">
        <v>1.0509345500000001E-3</v>
      </c>
      <c r="H3877" s="45">
        <v>3.9555836900000002E-3</v>
      </c>
    </row>
    <row r="3878" spans="1:8" x14ac:dyDescent="0.35">
      <c r="A3878" s="45" t="s">
        <v>239</v>
      </c>
      <c r="B3878" s="45" t="s">
        <v>71</v>
      </c>
      <c r="C3878" s="45" t="s">
        <v>26</v>
      </c>
      <c r="D3878" s="45">
        <v>14</v>
      </c>
      <c r="E3878" s="45">
        <v>5.0545633300000002E-3</v>
      </c>
      <c r="F3878" s="45">
        <v>5.0099181000000002E-4</v>
      </c>
      <c r="G3878" s="45">
        <v>1.1044971600000001E-3</v>
      </c>
      <c r="H3878" s="45">
        <v>3.4490738500000001E-3</v>
      </c>
    </row>
    <row r="3879" spans="1:8" x14ac:dyDescent="0.35">
      <c r="A3879" s="45" t="s">
        <v>239</v>
      </c>
      <c r="B3879" s="45" t="s">
        <v>69</v>
      </c>
      <c r="C3879" s="45" t="s">
        <v>27</v>
      </c>
      <c r="D3879" s="45">
        <v>233</v>
      </c>
      <c r="E3879" s="45">
        <v>4.0000593699999996E-3</v>
      </c>
      <c r="F3879" s="45">
        <v>3.9009077000000001E-4</v>
      </c>
      <c r="G3879" s="45">
        <v>9.5289873999999995E-4</v>
      </c>
      <c r="H3879" s="45">
        <v>2.6570693899999999E-3</v>
      </c>
    </row>
    <row r="3880" spans="1:8" x14ac:dyDescent="0.35">
      <c r="A3880" s="45" t="s">
        <v>239</v>
      </c>
      <c r="B3880" s="45" t="s">
        <v>70</v>
      </c>
      <c r="C3880" s="45" t="s">
        <v>27</v>
      </c>
      <c r="D3880" s="45">
        <v>277</v>
      </c>
      <c r="E3880" s="45">
        <v>5.5779513599999997E-3</v>
      </c>
      <c r="F3880" s="45">
        <v>3.0740215000000002E-4</v>
      </c>
      <c r="G3880" s="45">
        <v>1.3965768600000001E-3</v>
      </c>
      <c r="H3880" s="45">
        <v>3.8739718799999999E-3</v>
      </c>
    </row>
    <row r="3881" spans="1:8" x14ac:dyDescent="0.35">
      <c r="A3881" s="45" t="s">
        <v>239</v>
      </c>
      <c r="B3881" s="45" t="s">
        <v>71</v>
      </c>
      <c r="C3881" s="45" t="s">
        <v>27</v>
      </c>
      <c r="D3881" s="45">
        <v>76</v>
      </c>
      <c r="E3881" s="45">
        <v>4.0297572899999998E-3</v>
      </c>
      <c r="F3881" s="45">
        <v>3.2224636000000002E-4</v>
      </c>
      <c r="G3881" s="45">
        <v>9.8882164000000002E-4</v>
      </c>
      <c r="H3881" s="45">
        <v>2.7186888699999999E-3</v>
      </c>
    </row>
    <row r="3882" spans="1:8" x14ac:dyDescent="0.35">
      <c r="A3882" s="45" t="s">
        <v>239</v>
      </c>
      <c r="B3882" s="45" t="s">
        <v>69</v>
      </c>
      <c r="C3882" s="45" t="s">
        <v>28</v>
      </c>
      <c r="D3882" s="45">
        <v>264</v>
      </c>
      <c r="E3882" s="45">
        <v>4.9369122899999996E-3</v>
      </c>
      <c r="F3882" s="45">
        <v>6.7383885000000003E-4</v>
      </c>
      <c r="G3882" s="45">
        <v>1.4463206000000001E-3</v>
      </c>
      <c r="H3882" s="45">
        <v>2.8167523599999999E-3</v>
      </c>
    </row>
    <row r="3883" spans="1:8" x14ac:dyDescent="0.35">
      <c r="A3883" s="45" t="s">
        <v>239</v>
      </c>
      <c r="B3883" s="45" t="s">
        <v>70</v>
      </c>
      <c r="C3883" s="45" t="s">
        <v>28</v>
      </c>
      <c r="D3883" s="45">
        <v>585</v>
      </c>
      <c r="E3883" s="45">
        <v>5.9369457800000002E-3</v>
      </c>
      <c r="F3883" s="45">
        <v>6.6098820999999997E-4</v>
      </c>
      <c r="G3883" s="45">
        <v>1.66082992E-3</v>
      </c>
      <c r="H3883" s="45">
        <v>3.6151271599999999E-3</v>
      </c>
    </row>
    <row r="3884" spans="1:8" x14ac:dyDescent="0.35">
      <c r="A3884" s="45" t="s">
        <v>239</v>
      </c>
      <c r="B3884" s="45" t="s">
        <v>71</v>
      </c>
      <c r="C3884" s="45" t="s">
        <v>28</v>
      </c>
      <c r="D3884" s="45">
        <v>98</v>
      </c>
      <c r="E3884" s="45">
        <v>5.5100857400000001E-3</v>
      </c>
      <c r="F3884" s="45">
        <v>6.5464353000000005E-4</v>
      </c>
      <c r="G3884" s="45">
        <v>1.59332464E-3</v>
      </c>
      <c r="H3884" s="45">
        <v>3.2621171000000002E-3</v>
      </c>
    </row>
    <row r="3885" spans="1:8" x14ac:dyDescent="0.35">
      <c r="A3885" s="45" t="s">
        <v>239</v>
      </c>
      <c r="B3885" s="45" t="s">
        <v>69</v>
      </c>
      <c r="C3885" s="45" t="s">
        <v>29</v>
      </c>
      <c r="D3885" s="45">
        <v>74</v>
      </c>
      <c r="E3885" s="45">
        <v>5.2261634599999997E-3</v>
      </c>
      <c r="F3885" s="45">
        <v>7.6467069999999998E-4</v>
      </c>
      <c r="G3885" s="45">
        <v>1.2850347900000001E-3</v>
      </c>
      <c r="H3885" s="45">
        <v>3.17645747E-3</v>
      </c>
    </row>
    <row r="3886" spans="1:8" x14ac:dyDescent="0.35">
      <c r="A3886" s="45" t="s">
        <v>239</v>
      </c>
      <c r="B3886" s="45" t="s">
        <v>70</v>
      </c>
      <c r="C3886" s="45" t="s">
        <v>29</v>
      </c>
      <c r="D3886" s="45">
        <v>213</v>
      </c>
      <c r="E3886" s="45">
        <v>6.4128518799999997E-3</v>
      </c>
      <c r="F3886" s="45">
        <v>7.1433206000000001E-4</v>
      </c>
      <c r="G3886" s="45">
        <v>1.72638429E-3</v>
      </c>
      <c r="H3886" s="45">
        <v>3.9721350199999998E-3</v>
      </c>
    </row>
    <row r="3887" spans="1:8" x14ac:dyDescent="0.35">
      <c r="A3887" s="45" t="s">
        <v>239</v>
      </c>
      <c r="B3887" s="45" t="s">
        <v>71</v>
      </c>
      <c r="C3887" s="45" t="s">
        <v>29</v>
      </c>
      <c r="D3887" s="45">
        <v>38</v>
      </c>
      <c r="E3887" s="45">
        <v>6.1309086300000001E-3</v>
      </c>
      <c r="F3887" s="45">
        <v>7.4165427000000002E-4</v>
      </c>
      <c r="G3887" s="45">
        <v>1.5271683899999999E-3</v>
      </c>
      <c r="H3887" s="45">
        <v>3.86208552E-3</v>
      </c>
    </row>
    <row r="3888" spans="1:8" x14ac:dyDescent="0.35">
      <c r="A3888" s="45" t="s">
        <v>239</v>
      </c>
      <c r="B3888" s="45" t="s">
        <v>69</v>
      </c>
      <c r="C3888" s="45" t="s">
        <v>30</v>
      </c>
      <c r="D3888" s="45">
        <v>3788</v>
      </c>
      <c r="E3888" s="45">
        <v>4.5629226399999997E-3</v>
      </c>
      <c r="F3888" s="45">
        <v>1.0598525099999999E-3</v>
      </c>
      <c r="G3888" s="45">
        <v>7.2278968000000004E-4</v>
      </c>
      <c r="H3888" s="45">
        <v>2.7802799600000002E-3</v>
      </c>
    </row>
    <row r="3889" spans="1:8" x14ac:dyDescent="0.35">
      <c r="A3889" s="45" t="s">
        <v>239</v>
      </c>
      <c r="B3889" s="45" t="s">
        <v>70</v>
      </c>
      <c r="C3889" s="45" t="s">
        <v>30</v>
      </c>
      <c r="D3889" s="45">
        <v>2096</v>
      </c>
      <c r="E3889" s="45">
        <v>4.6780185099999996E-3</v>
      </c>
      <c r="F3889" s="45">
        <v>8.3291341999999996E-4</v>
      </c>
      <c r="G3889" s="45">
        <v>7.1570936E-4</v>
      </c>
      <c r="H3889" s="45">
        <v>3.1293952599999999E-3</v>
      </c>
    </row>
    <row r="3890" spans="1:8" x14ac:dyDescent="0.35">
      <c r="A3890" s="45" t="s">
        <v>239</v>
      </c>
      <c r="B3890" s="45" t="s">
        <v>71</v>
      </c>
      <c r="C3890" s="45" t="s">
        <v>30</v>
      </c>
      <c r="D3890" s="45">
        <v>527</v>
      </c>
      <c r="E3890" s="45">
        <v>4.3460316500000002E-3</v>
      </c>
      <c r="F3890" s="45">
        <v>1.0262050500000001E-3</v>
      </c>
      <c r="G3890" s="45">
        <v>6.9257742000000005E-4</v>
      </c>
      <c r="H3890" s="45">
        <v>2.6272486899999998E-3</v>
      </c>
    </row>
    <row r="3891" spans="1:8" x14ac:dyDescent="0.35">
      <c r="A3891" s="45" t="s">
        <v>239</v>
      </c>
      <c r="B3891" s="45" t="s">
        <v>69</v>
      </c>
      <c r="C3891" s="45" t="s">
        <v>31</v>
      </c>
      <c r="D3891" s="45">
        <v>646</v>
      </c>
      <c r="E3891" s="45">
        <v>4.3011299199999997E-3</v>
      </c>
      <c r="F3891" s="45">
        <v>9.0281335000000004E-4</v>
      </c>
      <c r="G3891" s="45">
        <v>7.5254749E-4</v>
      </c>
      <c r="H3891" s="45">
        <v>2.64576858E-3</v>
      </c>
    </row>
    <row r="3892" spans="1:8" x14ac:dyDescent="0.35">
      <c r="A3892" s="45" t="s">
        <v>239</v>
      </c>
      <c r="B3892" s="45" t="s">
        <v>70</v>
      </c>
      <c r="C3892" s="45" t="s">
        <v>31</v>
      </c>
      <c r="D3892" s="45">
        <v>1441</v>
      </c>
      <c r="E3892" s="45">
        <v>4.4109508700000003E-3</v>
      </c>
      <c r="F3892" s="45">
        <v>7.6656330000000005E-4</v>
      </c>
      <c r="G3892" s="45">
        <v>7.4780059999999995E-4</v>
      </c>
      <c r="H3892" s="45">
        <v>2.8965864899999998E-3</v>
      </c>
    </row>
    <row r="3893" spans="1:8" x14ac:dyDescent="0.35">
      <c r="A3893" s="45" t="s">
        <v>239</v>
      </c>
      <c r="B3893" s="45" t="s">
        <v>71</v>
      </c>
      <c r="C3893" s="45" t="s">
        <v>31</v>
      </c>
      <c r="D3893" s="45">
        <v>290</v>
      </c>
      <c r="E3893" s="45">
        <v>4.4890243399999998E-3</v>
      </c>
      <c r="F3893" s="45">
        <v>7.9366194999999997E-4</v>
      </c>
      <c r="G3893" s="45">
        <v>8.0156422000000004E-4</v>
      </c>
      <c r="H3893" s="45">
        <v>2.8937976799999999E-3</v>
      </c>
    </row>
    <row r="3894" spans="1:8" x14ac:dyDescent="0.35">
      <c r="A3894" s="45" t="s">
        <v>239</v>
      </c>
      <c r="B3894" s="45" t="s">
        <v>69</v>
      </c>
      <c r="C3894" s="45" t="s">
        <v>159</v>
      </c>
      <c r="D3894" s="45">
        <v>369</v>
      </c>
      <c r="E3894" s="45">
        <v>4.7182071299999998E-3</v>
      </c>
      <c r="F3894" s="45">
        <v>6.9654574999999995E-4</v>
      </c>
      <c r="G3894" s="45">
        <v>9.5964418999999995E-4</v>
      </c>
      <c r="H3894" s="45">
        <v>3.06201672E-3</v>
      </c>
    </row>
    <row r="3895" spans="1:8" x14ac:dyDescent="0.35">
      <c r="A3895" s="45" t="s">
        <v>239</v>
      </c>
      <c r="B3895" s="45" t="s">
        <v>70</v>
      </c>
      <c r="C3895" s="45" t="s">
        <v>159</v>
      </c>
      <c r="D3895" s="45">
        <v>556</v>
      </c>
      <c r="E3895" s="45">
        <v>5.5494560100000003E-3</v>
      </c>
      <c r="F3895" s="45">
        <v>6.0222631000000004E-4</v>
      </c>
      <c r="G3895" s="45">
        <v>1.33085173E-3</v>
      </c>
      <c r="H3895" s="45">
        <v>3.6163775000000002E-3</v>
      </c>
    </row>
    <row r="3896" spans="1:8" x14ac:dyDescent="0.35">
      <c r="A3896" s="45" t="s">
        <v>239</v>
      </c>
      <c r="B3896" s="45" t="s">
        <v>71</v>
      </c>
      <c r="C3896" s="45" t="s">
        <v>159</v>
      </c>
      <c r="D3896" s="45">
        <v>110</v>
      </c>
      <c r="E3896" s="45">
        <v>4.7081226900000002E-3</v>
      </c>
      <c r="F3896" s="45">
        <v>6.0153593000000002E-4</v>
      </c>
      <c r="G3896" s="45">
        <v>1.3269147299999999E-3</v>
      </c>
      <c r="H3896" s="45">
        <v>2.7796714699999999E-3</v>
      </c>
    </row>
    <row r="3897" spans="1:8" x14ac:dyDescent="0.35">
      <c r="A3897" s="45" t="s">
        <v>239</v>
      </c>
      <c r="B3897" s="45" t="s">
        <v>69</v>
      </c>
      <c r="C3897" s="45" t="s">
        <v>33</v>
      </c>
      <c r="D3897" s="45">
        <v>74</v>
      </c>
      <c r="E3897" s="45">
        <v>5.3724034400000004E-3</v>
      </c>
      <c r="F3897" s="45">
        <v>6.9725953000000004E-4</v>
      </c>
      <c r="G3897" s="45">
        <v>1.6230290400000001E-3</v>
      </c>
      <c r="H3897" s="45">
        <v>3.05211441E-3</v>
      </c>
    </row>
    <row r="3898" spans="1:8" x14ac:dyDescent="0.35">
      <c r="A3898" s="45" t="s">
        <v>239</v>
      </c>
      <c r="B3898" s="45" t="s">
        <v>70</v>
      </c>
      <c r="C3898" s="45" t="s">
        <v>33</v>
      </c>
      <c r="D3898" s="45">
        <v>267</v>
      </c>
      <c r="E3898" s="45">
        <v>7.1448014000000002E-3</v>
      </c>
      <c r="F3898" s="45">
        <v>6.6175936999999998E-4</v>
      </c>
      <c r="G3898" s="45">
        <v>1.8294404E-3</v>
      </c>
      <c r="H3898" s="45">
        <v>4.6536011499999997E-3</v>
      </c>
    </row>
    <row r="3899" spans="1:8" x14ac:dyDescent="0.35">
      <c r="A3899" s="45" t="s">
        <v>239</v>
      </c>
      <c r="B3899" s="45" t="s">
        <v>71</v>
      </c>
      <c r="C3899" s="45" t="s">
        <v>33</v>
      </c>
      <c r="D3899" s="45">
        <v>57</v>
      </c>
      <c r="E3899" s="45">
        <v>5.8034841499999996E-3</v>
      </c>
      <c r="F3899" s="45">
        <v>7.4074054000000005E-4</v>
      </c>
      <c r="G3899" s="45">
        <v>1.5289958899999999E-3</v>
      </c>
      <c r="H3899" s="45">
        <v>3.5337473199999999E-3</v>
      </c>
    </row>
    <row r="3900" spans="1:8" x14ac:dyDescent="0.35">
      <c r="A3900" s="45" t="s">
        <v>239</v>
      </c>
      <c r="B3900" s="45" t="s">
        <v>69</v>
      </c>
      <c r="C3900" s="45" t="s">
        <v>34</v>
      </c>
      <c r="D3900" s="45">
        <v>156</v>
      </c>
      <c r="E3900" s="45">
        <v>4.9911708199999998E-3</v>
      </c>
      <c r="F3900" s="45">
        <v>8.1330105000000001E-4</v>
      </c>
      <c r="G3900" s="45">
        <v>1.1354461399999999E-3</v>
      </c>
      <c r="H3900" s="45">
        <v>3.0424232099999999E-3</v>
      </c>
    </row>
    <row r="3901" spans="1:8" x14ac:dyDescent="0.35">
      <c r="A3901" s="45" t="s">
        <v>239</v>
      </c>
      <c r="B3901" s="45" t="s">
        <v>70</v>
      </c>
      <c r="C3901" s="45" t="s">
        <v>34</v>
      </c>
      <c r="D3901" s="45">
        <v>347</v>
      </c>
      <c r="E3901" s="45">
        <v>5.2052310999999999E-3</v>
      </c>
      <c r="F3901" s="45">
        <v>7.3607084000000002E-4</v>
      </c>
      <c r="G3901" s="45">
        <v>1.24262838E-3</v>
      </c>
      <c r="H3901" s="45">
        <v>3.22653141E-3</v>
      </c>
    </row>
    <row r="3902" spans="1:8" x14ac:dyDescent="0.35">
      <c r="A3902" s="45" t="s">
        <v>239</v>
      </c>
      <c r="B3902" s="45" t="s">
        <v>71</v>
      </c>
      <c r="C3902" s="45" t="s">
        <v>34</v>
      </c>
      <c r="D3902" s="45">
        <v>68</v>
      </c>
      <c r="E3902" s="45">
        <v>4.7698799200000001E-3</v>
      </c>
      <c r="F3902" s="45">
        <v>8.9852238000000001E-4</v>
      </c>
      <c r="G3902" s="45">
        <v>1.24880829E-3</v>
      </c>
      <c r="H3902" s="45">
        <v>2.6225487600000002E-3</v>
      </c>
    </row>
    <row r="3903" spans="1:8" x14ac:dyDescent="0.35">
      <c r="A3903" s="45" t="s">
        <v>239</v>
      </c>
      <c r="B3903" s="45" t="s">
        <v>69</v>
      </c>
      <c r="C3903" s="45" t="s">
        <v>35</v>
      </c>
      <c r="D3903" s="45">
        <v>164</v>
      </c>
      <c r="E3903" s="45">
        <v>4.2522016599999997E-3</v>
      </c>
      <c r="F3903" s="45">
        <v>6.9063323999999998E-4</v>
      </c>
      <c r="G3903" s="45">
        <v>9.1992691E-4</v>
      </c>
      <c r="H3903" s="45">
        <v>2.6416410100000001E-3</v>
      </c>
    </row>
    <row r="3904" spans="1:8" x14ac:dyDescent="0.35">
      <c r="A3904" s="45" t="s">
        <v>239</v>
      </c>
      <c r="B3904" s="45" t="s">
        <v>70</v>
      </c>
      <c r="C3904" s="45" t="s">
        <v>35</v>
      </c>
      <c r="D3904" s="45">
        <v>364</v>
      </c>
      <c r="E3904" s="45">
        <v>4.8837820600000003E-3</v>
      </c>
      <c r="F3904" s="45">
        <v>5.7692284000000001E-4</v>
      </c>
      <c r="G3904" s="45">
        <v>1.1109518799999999E-3</v>
      </c>
      <c r="H3904" s="45">
        <v>3.1959068600000001E-3</v>
      </c>
    </row>
    <row r="3905" spans="1:8" x14ac:dyDescent="0.35">
      <c r="A3905" s="45" t="s">
        <v>239</v>
      </c>
      <c r="B3905" s="45" t="s">
        <v>71</v>
      </c>
      <c r="C3905" s="45" t="s">
        <v>35</v>
      </c>
      <c r="D3905" s="45">
        <v>52</v>
      </c>
      <c r="E3905" s="45">
        <v>5.2319264199999996E-3</v>
      </c>
      <c r="F3905" s="45">
        <v>6.7708310000000002E-4</v>
      </c>
      <c r="G3905" s="45">
        <v>1.2711446500000001E-3</v>
      </c>
      <c r="H3905" s="45">
        <v>3.28369817E-3</v>
      </c>
    </row>
    <row r="3906" spans="1:8" x14ac:dyDescent="0.35">
      <c r="A3906" s="45" t="s">
        <v>239</v>
      </c>
      <c r="B3906" s="45" t="s">
        <v>69</v>
      </c>
      <c r="C3906" s="45" t="s">
        <v>57</v>
      </c>
      <c r="D3906" s="45">
        <v>1</v>
      </c>
      <c r="E3906" s="45">
        <v>6.4004624999999997E-3</v>
      </c>
      <c r="F3906" s="45">
        <v>7.6388887999999996E-4</v>
      </c>
      <c r="G3906" s="45">
        <v>4.1898145800000003E-3</v>
      </c>
      <c r="H3906" s="45">
        <v>1.4467590200000001E-3</v>
      </c>
    </row>
    <row r="3907" spans="1:8" x14ac:dyDescent="0.35">
      <c r="A3907" s="45" t="s">
        <v>239</v>
      </c>
      <c r="B3907" s="45" t="s">
        <v>71</v>
      </c>
      <c r="C3907" s="45" t="s">
        <v>57</v>
      </c>
      <c r="D3907" s="45">
        <v>1</v>
      </c>
      <c r="E3907" s="45">
        <v>4.7222222199999999E-3</v>
      </c>
      <c r="F3907" s="45">
        <v>1.2384256900000001E-3</v>
      </c>
      <c r="G3907" s="45">
        <v>2.0486111100000001E-3</v>
      </c>
      <c r="H3907" s="45">
        <v>1.4351847200000001E-3</v>
      </c>
    </row>
    <row r="3908" spans="1:8" x14ac:dyDescent="0.35">
      <c r="A3908" s="45" t="s">
        <v>239</v>
      </c>
      <c r="B3908" s="45" t="s">
        <v>69</v>
      </c>
      <c r="C3908" s="45" t="s">
        <v>36</v>
      </c>
      <c r="D3908" s="45">
        <v>188</v>
      </c>
      <c r="E3908" s="45">
        <v>4.2430060600000003E-3</v>
      </c>
      <c r="F3908" s="45">
        <v>2.5980076999999999E-4</v>
      </c>
      <c r="G3908" s="45">
        <v>9.0591732000000003E-4</v>
      </c>
      <c r="H3908" s="45">
        <v>3.0772874999999999E-3</v>
      </c>
    </row>
    <row r="3909" spans="1:8" x14ac:dyDescent="0.35">
      <c r="A3909" s="45" t="s">
        <v>239</v>
      </c>
      <c r="B3909" s="45" t="s">
        <v>70</v>
      </c>
      <c r="C3909" s="45" t="s">
        <v>36</v>
      </c>
      <c r="D3909" s="45">
        <v>412</v>
      </c>
      <c r="E3909" s="45">
        <v>5.2491794600000004E-3</v>
      </c>
      <c r="F3909" s="45">
        <v>2.2631225E-4</v>
      </c>
      <c r="G3909" s="45">
        <v>1.17990918E-3</v>
      </c>
      <c r="H3909" s="45">
        <v>3.8429575400000002E-3</v>
      </c>
    </row>
    <row r="3910" spans="1:8" x14ac:dyDescent="0.35">
      <c r="A3910" s="45" t="s">
        <v>239</v>
      </c>
      <c r="B3910" s="45" t="s">
        <v>71</v>
      </c>
      <c r="C3910" s="45" t="s">
        <v>36</v>
      </c>
      <c r="D3910" s="45">
        <v>49</v>
      </c>
      <c r="E3910" s="45">
        <v>4.74962184E-3</v>
      </c>
      <c r="F3910" s="45">
        <v>2.6336901000000002E-4</v>
      </c>
      <c r="G3910" s="45">
        <v>1.0088338799999999E-3</v>
      </c>
      <c r="H3910" s="45">
        <v>3.47741851E-3</v>
      </c>
    </row>
    <row r="3911" spans="1:8" x14ac:dyDescent="0.35">
      <c r="A3911" s="45" t="s">
        <v>239</v>
      </c>
      <c r="B3911" s="45" t="s">
        <v>69</v>
      </c>
      <c r="C3911" s="45" t="s">
        <v>37</v>
      </c>
      <c r="D3911" s="45">
        <v>229</v>
      </c>
      <c r="E3911" s="45">
        <v>4.3378515099999999E-3</v>
      </c>
      <c r="F3911" s="45">
        <v>7.2876213000000001E-4</v>
      </c>
      <c r="G3911" s="45">
        <v>8.0775892999999997E-4</v>
      </c>
      <c r="H3911" s="45">
        <v>2.8013300199999998E-3</v>
      </c>
    </row>
    <row r="3912" spans="1:8" x14ac:dyDescent="0.35">
      <c r="A3912" s="45" t="s">
        <v>239</v>
      </c>
      <c r="B3912" s="45" t="s">
        <v>70</v>
      </c>
      <c r="C3912" s="45" t="s">
        <v>37</v>
      </c>
      <c r="D3912" s="45">
        <v>754</v>
      </c>
      <c r="E3912" s="45">
        <v>4.4989528799999996E-3</v>
      </c>
      <c r="F3912" s="45">
        <v>6.5229247999999999E-4</v>
      </c>
      <c r="G3912" s="45">
        <v>8.6237572999999998E-4</v>
      </c>
      <c r="H3912" s="45">
        <v>2.9842841899999999E-3</v>
      </c>
    </row>
    <row r="3913" spans="1:8" x14ac:dyDescent="0.35">
      <c r="A3913" s="45" t="s">
        <v>239</v>
      </c>
      <c r="B3913" s="45" t="s">
        <v>71</v>
      </c>
      <c r="C3913" s="45" t="s">
        <v>37</v>
      </c>
      <c r="D3913" s="45">
        <v>166</v>
      </c>
      <c r="E3913" s="45">
        <v>4.4975036699999998E-3</v>
      </c>
      <c r="F3913" s="45">
        <v>7.9226603000000001E-4</v>
      </c>
      <c r="G3913" s="45">
        <v>8.3995680000000005E-4</v>
      </c>
      <c r="H3913" s="45">
        <v>2.86528033E-3</v>
      </c>
    </row>
    <row r="3914" spans="1:8" x14ac:dyDescent="0.35">
      <c r="A3914" s="45" t="s">
        <v>239</v>
      </c>
      <c r="B3914" s="45" t="s">
        <v>69</v>
      </c>
      <c r="C3914" s="45" t="s">
        <v>38</v>
      </c>
      <c r="D3914" s="45">
        <v>106</v>
      </c>
      <c r="E3914" s="45">
        <v>4.5043891700000003E-3</v>
      </c>
      <c r="F3914" s="45">
        <v>7.6519890999999997E-4</v>
      </c>
      <c r="G3914" s="45">
        <v>1.23547755E-3</v>
      </c>
      <c r="H3914" s="45">
        <v>2.5037122600000002E-3</v>
      </c>
    </row>
    <row r="3915" spans="1:8" x14ac:dyDescent="0.35">
      <c r="A3915" s="45" t="s">
        <v>239</v>
      </c>
      <c r="B3915" s="45" t="s">
        <v>70</v>
      </c>
      <c r="C3915" s="45" t="s">
        <v>38</v>
      </c>
      <c r="D3915" s="45">
        <v>303</v>
      </c>
      <c r="E3915" s="45">
        <v>5.6181240700000001E-3</v>
      </c>
      <c r="F3915" s="45">
        <v>6.6453495000000004E-4</v>
      </c>
      <c r="G3915" s="45">
        <v>1.4770884400000001E-3</v>
      </c>
      <c r="H3915" s="45">
        <v>3.4765001700000002E-3</v>
      </c>
    </row>
    <row r="3916" spans="1:8" x14ac:dyDescent="0.35">
      <c r="A3916" s="45" t="s">
        <v>239</v>
      </c>
      <c r="B3916" s="45" t="s">
        <v>71</v>
      </c>
      <c r="C3916" s="45" t="s">
        <v>38</v>
      </c>
      <c r="D3916" s="45">
        <v>44</v>
      </c>
      <c r="E3916" s="45">
        <v>5.6715590800000002E-3</v>
      </c>
      <c r="F3916" s="45">
        <v>7.9887394999999996E-4</v>
      </c>
      <c r="G3916" s="45">
        <v>1.19923165E-3</v>
      </c>
      <c r="H3916" s="45">
        <v>3.6734530699999999E-3</v>
      </c>
    </row>
    <row r="3917" spans="1:8" x14ac:dyDescent="0.35">
      <c r="A3917" s="45" t="s">
        <v>239</v>
      </c>
      <c r="B3917" s="45" t="s">
        <v>69</v>
      </c>
      <c r="C3917" s="45" t="s">
        <v>39</v>
      </c>
      <c r="D3917" s="45">
        <v>43</v>
      </c>
      <c r="E3917" s="45">
        <v>5.0500643200000004E-3</v>
      </c>
      <c r="F3917" s="45">
        <v>6.0454324000000005E-4</v>
      </c>
      <c r="G3917" s="45">
        <v>1.5205101499999999E-3</v>
      </c>
      <c r="H3917" s="45">
        <v>2.92501055E-3</v>
      </c>
    </row>
    <row r="3918" spans="1:8" x14ac:dyDescent="0.35">
      <c r="A3918" s="45" t="s">
        <v>239</v>
      </c>
      <c r="B3918" s="45" t="s">
        <v>70</v>
      </c>
      <c r="C3918" s="45" t="s">
        <v>39</v>
      </c>
      <c r="D3918" s="45">
        <v>254</v>
      </c>
      <c r="E3918" s="45">
        <v>6.9994894000000004E-3</v>
      </c>
      <c r="F3918" s="45">
        <v>5.4416352000000005E-4</v>
      </c>
      <c r="G3918" s="45">
        <v>1.98057902E-3</v>
      </c>
      <c r="H3918" s="45">
        <v>4.47474642E-3</v>
      </c>
    </row>
    <row r="3919" spans="1:8" x14ac:dyDescent="0.35">
      <c r="A3919" s="45" t="s">
        <v>239</v>
      </c>
      <c r="B3919" s="45" t="s">
        <v>71</v>
      </c>
      <c r="C3919" s="45" t="s">
        <v>39</v>
      </c>
      <c r="D3919" s="45">
        <v>33</v>
      </c>
      <c r="E3919" s="45">
        <v>6.2356198800000004E-3</v>
      </c>
      <c r="F3919" s="45">
        <v>5.6362211000000005E-4</v>
      </c>
      <c r="G3919" s="45">
        <v>2.3639167199999999E-3</v>
      </c>
      <c r="H3919" s="45">
        <v>3.3080806099999999E-3</v>
      </c>
    </row>
    <row r="3920" spans="1:8" x14ac:dyDescent="0.35">
      <c r="A3920" s="45" t="s">
        <v>239</v>
      </c>
      <c r="B3920" s="45" t="s">
        <v>69</v>
      </c>
      <c r="C3920" s="45" t="s">
        <v>40</v>
      </c>
      <c r="D3920" s="45">
        <v>317</v>
      </c>
      <c r="E3920" s="45">
        <v>4.5030447899999998E-3</v>
      </c>
      <c r="F3920" s="45">
        <v>9.8160538999999994E-4</v>
      </c>
      <c r="G3920" s="45">
        <v>9.7985283999999992E-4</v>
      </c>
      <c r="H3920" s="45">
        <v>2.5415861100000002E-3</v>
      </c>
    </row>
    <row r="3921" spans="1:8" x14ac:dyDescent="0.35">
      <c r="A3921" s="45" t="s">
        <v>239</v>
      </c>
      <c r="B3921" s="45" t="s">
        <v>70</v>
      </c>
      <c r="C3921" s="45" t="s">
        <v>40</v>
      </c>
      <c r="D3921" s="45">
        <v>796</v>
      </c>
      <c r="E3921" s="45">
        <v>4.5304209599999999E-3</v>
      </c>
      <c r="F3921" s="45">
        <v>8.7057078000000001E-4</v>
      </c>
      <c r="G3921" s="45">
        <v>9.4055322999999995E-4</v>
      </c>
      <c r="H3921" s="45">
        <v>2.7192964699999998E-3</v>
      </c>
    </row>
    <row r="3922" spans="1:8" x14ac:dyDescent="0.35">
      <c r="A3922" s="45" t="s">
        <v>239</v>
      </c>
      <c r="B3922" s="45" t="s">
        <v>71</v>
      </c>
      <c r="C3922" s="45" t="s">
        <v>40</v>
      </c>
      <c r="D3922" s="45">
        <v>138</v>
      </c>
      <c r="E3922" s="45">
        <v>4.3811222500000002E-3</v>
      </c>
      <c r="F3922" s="45">
        <v>8.8742933E-4</v>
      </c>
      <c r="G3922" s="45">
        <v>9.4060292000000003E-4</v>
      </c>
      <c r="H3922" s="45">
        <v>2.5530895400000002E-3</v>
      </c>
    </row>
    <row r="3923" spans="1:8" x14ac:dyDescent="0.35">
      <c r="A3923" s="45" t="s">
        <v>239</v>
      </c>
      <c r="B3923" s="45" t="s">
        <v>69</v>
      </c>
      <c r="C3923" s="45" t="s">
        <v>41</v>
      </c>
      <c r="D3923" s="45">
        <v>111</v>
      </c>
      <c r="E3923" s="45">
        <v>4.2423671499999998E-3</v>
      </c>
      <c r="F3923" s="45">
        <v>6.1175737000000003E-4</v>
      </c>
      <c r="G3923" s="45">
        <v>9.7357746E-4</v>
      </c>
      <c r="H3923" s="45">
        <v>2.6570318000000001E-3</v>
      </c>
    </row>
    <row r="3924" spans="1:8" x14ac:dyDescent="0.35">
      <c r="A3924" s="45" t="s">
        <v>239</v>
      </c>
      <c r="B3924" s="45" t="s">
        <v>70</v>
      </c>
      <c r="C3924" s="45" t="s">
        <v>41</v>
      </c>
      <c r="D3924" s="45">
        <v>288</v>
      </c>
      <c r="E3924" s="45">
        <v>6.2797387099999998E-3</v>
      </c>
      <c r="F3924" s="45">
        <v>5.5145617000000005E-4</v>
      </c>
      <c r="G3924" s="45">
        <v>1.54055725E-3</v>
      </c>
      <c r="H3924" s="45">
        <v>4.1877248099999997E-3</v>
      </c>
    </row>
    <row r="3925" spans="1:8" x14ac:dyDescent="0.35">
      <c r="A3925" s="45" t="s">
        <v>239</v>
      </c>
      <c r="B3925" s="45" t="s">
        <v>71</v>
      </c>
      <c r="C3925" s="45" t="s">
        <v>41</v>
      </c>
      <c r="D3925" s="45">
        <v>64</v>
      </c>
      <c r="E3925" s="45">
        <v>4.92332154E-3</v>
      </c>
      <c r="F3925" s="45">
        <v>5.7092711000000004E-4</v>
      </c>
      <c r="G3925" s="45">
        <v>1.17802349E-3</v>
      </c>
      <c r="H3925" s="45">
        <v>3.1743703999999998E-3</v>
      </c>
    </row>
    <row r="3926" spans="1:8" x14ac:dyDescent="0.35">
      <c r="A3926" s="45" t="s">
        <v>239</v>
      </c>
      <c r="B3926" s="45" t="s">
        <v>69</v>
      </c>
      <c r="C3926" s="45" t="s">
        <v>42</v>
      </c>
      <c r="D3926" s="45">
        <v>72</v>
      </c>
      <c r="E3926" s="45">
        <v>4.8140108399999998E-3</v>
      </c>
      <c r="F3926" s="45">
        <v>1.02141184E-3</v>
      </c>
      <c r="G3926" s="45">
        <v>1.4925730500000001E-3</v>
      </c>
      <c r="H3926" s="45">
        <v>2.3000254700000001E-3</v>
      </c>
    </row>
    <row r="3927" spans="1:8" x14ac:dyDescent="0.35">
      <c r="A3927" s="45" t="s">
        <v>239</v>
      </c>
      <c r="B3927" s="45" t="s">
        <v>70</v>
      </c>
      <c r="C3927" s="45" t="s">
        <v>42</v>
      </c>
      <c r="D3927" s="45">
        <v>282</v>
      </c>
      <c r="E3927" s="45">
        <v>6.8233268400000003E-3</v>
      </c>
      <c r="F3927" s="45">
        <v>8.4539969E-4</v>
      </c>
      <c r="G3927" s="45">
        <v>1.93020232E-3</v>
      </c>
      <c r="H3927" s="45">
        <v>4.0477243600000002E-3</v>
      </c>
    </row>
    <row r="3928" spans="1:8" x14ac:dyDescent="0.35">
      <c r="A3928" s="45" t="s">
        <v>239</v>
      </c>
      <c r="B3928" s="45" t="s">
        <v>71</v>
      </c>
      <c r="C3928" s="45" t="s">
        <v>42</v>
      </c>
      <c r="D3928" s="45">
        <v>43</v>
      </c>
      <c r="E3928" s="45">
        <v>6.6545540599999998E-3</v>
      </c>
      <c r="F3928" s="45">
        <v>1.4158051400000001E-3</v>
      </c>
      <c r="G3928" s="45">
        <v>2.1735031899999999E-3</v>
      </c>
      <c r="H3928" s="45">
        <v>3.0652452299999998E-3</v>
      </c>
    </row>
    <row r="3929" spans="1:8" x14ac:dyDescent="0.35">
      <c r="A3929" s="45" t="s">
        <v>239</v>
      </c>
      <c r="B3929" s="45" t="s">
        <v>69</v>
      </c>
      <c r="C3929" s="45" t="s">
        <v>43</v>
      </c>
      <c r="D3929" s="45">
        <v>73</v>
      </c>
      <c r="E3929" s="45">
        <v>5.6570266499999999E-3</v>
      </c>
      <c r="F3929" s="45">
        <v>1.0757543899999999E-3</v>
      </c>
      <c r="G3929" s="45">
        <v>1.2989914100000001E-3</v>
      </c>
      <c r="H3929" s="45">
        <v>3.28228029E-3</v>
      </c>
    </row>
    <row r="3930" spans="1:8" x14ac:dyDescent="0.35">
      <c r="A3930" s="45" t="s">
        <v>239</v>
      </c>
      <c r="B3930" s="45" t="s">
        <v>70</v>
      </c>
      <c r="C3930" s="45" t="s">
        <v>43</v>
      </c>
      <c r="D3930" s="45">
        <v>258</v>
      </c>
      <c r="E3930" s="45">
        <v>6.5165623600000003E-3</v>
      </c>
      <c r="F3930" s="45">
        <v>1.09200019E-3</v>
      </c>
      <c r="G3930" s="45">
        <v>1.55886602E-3</v>
      </c>
      <c r="H3930" s="45">
        <v>3.8656956500000002E-3</v>
      </c>
    </row>
    <row r="3931" spans="1:8" x14ac:dyDescent="0.35">
      <c r="A3931" s="45" t="s">
        <v>239</v>
      </c>
      <c r="B3931" s="45" t="s">
        <v>71</v>
      </c>
      <c r="C3931" s="45" t="s">
        <v>43</v>
      </c>
      <c r="D3931" s="45">
        <v>39</v>
      </c>
      <c r="E3931" s="45">
        <v>5.7060182799999999E-3</v>
      </c>
      <c r="F3931" s="45">
        <v>1.0342471600000001E-3</v>
      </c>
      <c r="G3931" s="45">
        <v>1.65420206E-3</v>
      </c>
      <c r="H3931" s="45">
        <v>3.01756854E-3</v>
      </c>
    </row>
    <row r="3932" spans="1:8" x14ac:dyDescent="0.35">
      <c r="A3932" s="45" t="s">
        <v>239</v>
      </c>
      <c r="B3932" s="45" t="s">
        <v>69</v>
      </c>
      <c r="C3932" s="45" t="s">
        <v>44</v>
      </c>
      <c r="D3932" s="45">
        <v>23</v>
      </c>
      <c r="E3932" s="45">
        <v>5.1595206399999999E-3</v>
      </c>
      <c r="F3932" s="45">
        <v>6.0436761999999998E-4</v>
      </c>
      <c r="G3932" s="45">
        <v>1.1000400299999999E-3</v>
      </c>
      <c r="H3932" s="45">
        <v>3.4551124600000001E-3</v>
      </c>
    </row>
    <row r="3933" spans="1:8" x14ac:dyDescent="0.35">
      <c r="A3933" s="45" t="s">
        <v>239</v>
      </c>
      <c r="B3933" s="45" t="s">
        <v>70</v>
      </c>
      <c r="C3933" s="45" t="s">
        <v>44</v>
      </c>
      <c r="D3933" s="45">
        <v>137</v>
      </c>
      <c r="E3933" s="45">
        <v>6.8388413199999996E-3</v>
      </c>
      <c r="F3933" s="45">
        <v>5.5868116000000001E-4</v>
      </c>
      <c r="G3933" s="45">
        <v>1.79938808E-3</v>
      </c>
      <c r="H3933" s="45">
        <v>4.4807715999999999E-3</v>
      </c>
    </row>
    <row r="3934" spans="1:8" x14ac:dyDescent="0.35">
      <c r="A3934" s="45" t="s">
        <v>239</v>
      </c>
      <c r="B3934" s="45" t="s">
        <v>71</v>
      </c>
      <c r="C3934" s="45" t="s">
        <v>44</v>
      </c>
      <c r="D3934" s="45">
        <v>14</v>
      </c>
      <c r="E3934" s="45">
        <v>5.0347219700000003E-3</v>
      </c>
      <c r="F3934" s="45">
        <v>5.1504602000000004E-4</v>
      </c>
      <c r="G3934" s="45">
        <v>1.79480798E-3</v>
      </c>
      <c r="H3934" s="45">
        <v>2.7248675500000001E-3</v>
      </c>
    </row>
    <row r="3935" spans="1:8" x14ac:dyDescent="0.35">
      <c r="A3935" s="45" t="s">
        <v>239</v>
      </c>
      <c r="B3935" s="45" t="s">
        <v>69</v>
      </c>
      <c r="C3935" s="45" t="s">
        <v>45</v>
      </c>
      <c r="D3935" s="45">
        <v>172</v>
      </c>
      <c r="E3935" s="45">
        <v>4.5233093899999998E-3</v>
      </c>
      <c r="F3935" s="45">
        <v>6.5743408000000004E-4</v>
      </c>
      <c r="G3935" s="45">
        <v>9.3467354000000002E-4</v>
      </c>
      <c r="H3935" s="45">
        <v>2.9312012900000002E-3</v>
      </c>
    </row>
    <row r="3936" spans="1:8" x14ac:dyDescent="0.35">
      <c r="A3936" s="45" t="s">
        <v>239</v>
      </c>
      <c r="B3936" s="45" t="s">
        <v>70</v>
      </c>
      <c r="C3936" s="45" t="s">
        <v>45</v>
      </c>
      <c r="D3936" s="45">
        <v>439</v>
      </c>
      <c r="E3936" s="45">
        <v>5.0174531600000001E-3</v>
      </c>
      <c r="F3936" s="45">
        <v>5.1745841999999999E-4</v>
      </c>
      <c r="G3936" s="45">
        <v>1.04372287E-3</v>
      </c>
      <c r="H3936" s="45">
        <v>3.4562713800000001E-3</v>
      </c>
    </row>
    <row r="3937" spans="1:8" x14ac:dyDescent="0.35">
      <c r="A3937" s="45" t="s">
        <v>239</v>
      </c>
      <c r="B3937" s="45" t="s">
        <v>71</v>
      </c>
      <c r="C3937" s="45" t="s">
        <v>45</v>
      </c>
      <c r="D3937" s="45">
        <v>87</v>
      </c>
      <c r="E3937" s="45">
        <v>4.3914961400000002E-3</v>
      </c>
      <c r="F3937" s="45">
        <v>6.0038821999999997E-4</v>
      </c>
      <c r="G3937" s="45">
        <v>1.0942153799999999E-3</v>
      </c>
      <c r="H3937" s="45">
        <v>2.6968920400000001E-3</v>
      </c>
    </row>
    <row r="3938" spans="1:8" x14ac:dyDescent="0.35">
      <c r="A3938" s="45" t="s">
        <v>239</v>
      </c>
      <c r="B3938" s="45" t="s">
        <v>69</v>
      </c>
      <c r="C3938" s="45" t="s">
        <v>46</v>
      </c>
      <c r="D3938" s="45">
        <v>66</v>
      </c>
      <c r="E3938" s="45">
        <v>4.7697458599999997E-3</v>
      </c>
      <c r="F3938" s="45">
        <v>6.2429833E-4</v>
      </c>
      <c r="G3938" s="45">
        <v>1.70612348E-3</v>
      </c>
      <c r="H3938" s="45">
        <v>2.4393235500000002E-3</v>
      </c>
    </row>
    <row r="3939" spans="1:8" x14ac:dyDescent="0.35">
      <c r="A3939" s="45" t="s">
        <v>239</v>
      </c>
      <c r="B3939" s="45" t="s">
        <v>70</v>
      </c>
      <c r="C3939" s="45" t="s">
        <v>46</v>
      </c>
      <c r="D3939" s="45">
        <v>204</v>
      </c>
      <c r="E3939" s="45">
        <v>7.1081265799999996E-3</v>
      </c>
      <c r="F3939" s="45">
        <v>5.8488764999999998E-4</v>
      </c>
      <c r="G3939" s="45">
        <v>2.3899325899999998E-3</v>
      </c>
      <c r="H3939" s="45">
        <v>4.1333058700000003E-3</v>
      </c>
    </row>
    <row r="3940" spans="1:8" x14ac:dyDescent="0.35">
      <c r="A3940" s="45" t="s">
        <v>239</v>
      </c>
      <c r="B3940" s="45" t="s">
        <v>71</v>
      </c>
      <c r="C3940" s="45" t="s">
        <v>46</v>
      </c>
      <c r="D3940" s="45">
        <v>45</v>
      </c>
      <c r="E3940" s="45">
        <v>5.44264376E-3</v>
      </c>
      <c r="F3940" s="45">
        <v>5.5632697999999999E-4</v>
      </c>
      <c r="G3940" s="45">
        <v>1.9107507599999999E-3</v>
      </c>
      <c r="H3940" s="45">
        <v>2.9755656399999999E-3</v>
      </c>
    </row>
    <row r="3941" spans="1:8" x14ac:dyDescent="0.35">
      <c r="A3941" s="45" t="s">
        <v>239</v>
      </c>
      <c r="B3941" s="45" t="s">
        <v>69</v>
      </c>
      <c r="C3941" s="45" t="s">
        <v>47</v>
      </c>
      <c r="D3941" s="45">
        <v>24</v>
      </c>
      <c r="E3941" s="45">
        <v>5.3732636499999997E-3</v>
      </c>
      <c r="F3941" s="45">
        <v>3.3371890999999999E-4</v>
      </c>
      <c r="G3941" s="45">
        <v>1.57310934E-3</v>
      </c>
      <c r="H3941" s="45">
        <v>3.4640237500000001E-3</v>
      </c>
    </row>
    <row r="3942" spans="1:8" x14ac:dyDescent="0.35">
      <c r="A3942" s="45" t="s">
        <v>239</v>
      </c>
      <c r="B3942" s="45" t="s">
        <v>70</v>
      </c>
      <c r="C3942" s="45" t="s">
        <v>47</v>
      </c>
      <c r="D3942" s="45">
        <v>151</v>
      </c>
      <c r="E3942" s="45">
        <v>5.7323090400000004E-3</v>
      </c>
      <c r="F3942" s="45">
        <v>2.1852743999999999E-4</v>
      </c>
      <c r="G3942" s="45">
        <v>1.6314076500000001E-3</v>
      </c>
      <c r="H3942" s="45">
        <v>3.8756283299999999E-3</v>
      </c>
    </row>
    <row r="3943" spans="1:8" x14ac:dyDescent="0.35">
      <c r="A3943" s="45" t="s">
        <v>239</v>
      </c>
      <c r="B3943" s="45" t="s">
        <v>71</v>
      </c>
      <c r="C3943" s="45" t="s">
        <v>47</v>
      </c>
      <c r="D3943" s="45">
        <v>33</v>
      </c>
      <c r="E3943" s="45">
        <v>4.5251119699999997E-3</v>
      </c>
      <c r="F3943" s="45">
        <v>2.4936842999999999E-4</v>
      </c>
      <c r="G3943" s="45">
        <v>1.4520200500000001E-3</v>
      </c>
      <c r="H3943" s="45">
        <v>2.8153056500000002E-3</v>
      </c>
    </row>
    <row r="3944" spans="1:8" x14ac:dyDescent="0.35">
      <c r="A3944" s="45" t="s">
        <v>239</v>
      </c>
      <c r="B3944" s="45" t="s">
        <v>69</v>
      </c>
      <c r="C3944" s="45" t="s">
        <v>48</v>
      </c>
      <c r="D3944" s="45">
        <v>204</v>
      </c>
      <c r="E3944" s="45">
        <v>4.8495367700000002E-3</v>
      </c>
      <c r="F3944" s="45">
        <v>9.5361266999999998E-4</v>
      </c>
      <c r="G3944" s="45">
        <v>7.0902525000000004E-4</v>
      </c>
      <c r="H3944" s="45">
        <v>3.1868983799999999E-3</v>
      </c>
    </row>
    <row r="3945" spans="1:8" x14ac:dyDescent="0.35">
      <c r="A3945" s="45" t="s">
        <v>239</v>
      </c>
      <c r="B3945" s="45" t="s">
        <v>70</v>
      </c>
      <c r="C3945" s="45" t="s">
        <v>48</v>
      </c>
      <c r="D3945" s="45">
        <v>488</v>
      </c>
      <c r="E3945" s="45">
        <v>5.1246819500000004E-3</v>
      </c>
      <c r="F3945" s="45">
        <v>7.3623421999999999E-4</v>
      </c>
      <c r="G3945" s="45">
        <v>6.9508456000000004E-4</v>
      </c>
      <c r="H3945" s="45">
        <v>3.6933626899999998E-3</v>
      </c>
    </row>
    <row r="3946" spans="1:8" x14ac:dyDescent="0.35">
      <c r="A3946" s="45" t="s">
        <v>239</v>
      </c>
      <c r="B3946" s="45" t="s">
        <v>71</v>
      </c>
      <c r="C3946" s="45" t="s">
        <v>48</v>
      </c>
      <c r="D3946" s="45">
        <v>44</v>
      </c>
      <c r="E3946" s="45">
        <v>5.2064917700000001E-3</v>
      </c>
      <c r="F3946" s="45">
        <v>9.7748292999999997E-4</v>
      </c>
      <c r="G3946" s="45">
        <v>6.3973041999999998E-4</v>
      </c>
      <c r="H3946" s="45">
        <v>3.5892779700000001E-3</v>
      </c>
    </row>
    <row r="3947" spans="1:8" x14ac:dyDescent="0.35">
      <c r="A3947" s="45" t="s">
        <v>239</v>
      </c>
      <c r="B3947" s="45" t="s">
        <v>69</v>
      </c>
      <c r="C3947" s="45" t="s">
        <v>49</v>
      </c>
      <c r="D3947" s="45">
        <v>115</v>
      </c>
      <c r="E3947" s="45">
        <v>5.5714570899999998E-3</v>
      </c>
      <c r="F3947" s="45">
        <v>5.7558347999999999E-4</v>
      </c>
      <c r="G3947" s="45">
        <v>1.42109474E-3</v>
      </c>
      <c r="H3947" s="45">
        <v>3.5747783500000001E-3</v>
      </c>
    </row>
    <row r="3948" spans="1:8" x14ac:dyDescent="0.35">
      <c r="A3948" s="45" t="s">
        <v>239</v>
      </c>
      <c r="B3948" s="45" t="s">
        <v>70</v>
      </c>
      <c r="C3948" s="45" t="s">
        <v>49</v>
      </c>
      <c r="D3948" s="45">
        <v>450</v>
      </c>
      <c r="E3948" s="45">
        <v>5.64161499E-3</v>
      </c>
      <c r="F3948" s="45">
        <v>5.3178988999999998E-4</v>
      </c>
      <c r="G3948" s="45">
        <v>1.38240717E-3</v>
      </c>
      <c r="H3948" s="45">
        <v>3.7273917400000001E-3</v>
      </c>
    </row>
    <row r="3949" spans="1:8" x14ac:dyDescent="0.35">
      <c r="A3949" s="45" t="s">
        <v>239</v>
      </c>
      <c r="B3949" s="45" t="s">
        <v>71</v>
      </c>
      <c r="C3949" s="45" t="s">
        <v>49</v>
      </c>
      <c r="D3949" s="45">
        <v>60</v>
      </c>
      <c r="E3949" s="45">
        <v>5.2704472799999999E-3</v>
      </c>
      <c r="F3949" s="45">
        <v>5.1215251999999997E-4</v>
      </c>
      <c r="G3949" s="45">
        <v>1.67033154E-3</v>
      </c>
      <c r="H3949" s="45">
        <v>3.08796277E-3</v>
      </c>
    </row>
    <row r="3950" spans="1:8" x14ac:dyDescent="0.35">
      <c r="A3950" s="45" t="s">
        <v>239</v>
      </c>
      <c r="B3950" s="45" t="s">
        <v>69</v>
      </c>
      <c r="C3950" s="45" t="s">
        <v>50</v>
      </c>
      <c r="D3950" s="45">
        <v>53</v>
      </c>
      <c r="E3950" s="45">
        <v>5.3640371399999998E-3</v>
      </c>
      <c r="F3950" s="45">
        <v>7.5231457000000002E-4</v>
      </c>
      <c r="G3950" s="45">
        <v>1.94728309E-3</v>
      </c>
      <c r="H3950" s="45">
        <v>2.6644390000000002E-3</v>
      </c>
    </row>
    <row r="3951" spans="1:8" x14ac:dyDescent="0.35">
      <c r="A3951" s="45" t="s">
        <v>239</v>
      </c>
      <c r="B3951" s="45" t="s">
        <v>70</v>
      </c>
      <c r="C3951" s="45" t="s">
        <v>50</v>
      </c>
      <c r="D3951" s="45">
        <v>192</v>
      </c>
      <c r="E3951" s="45">
        <v>7.0622345000000003E-3</v>
      </c>
      <c r="F3951" s="45">
        <v>6.5905889000000004E-4</v>
      </c>
      <c r="G3951" s="45">
        <v>2.4895710500000001E-3</v>
      </c>
      <c r="H3951" s="45">
        <v>3.9136041399999997E-3</v>
      </c>
    </row>
    <row r="3952" spans="1:8" x14ac:dyDescent="0.35">
      <c r="A3952" s="45" t="s">
        <v>239</v>
      </c>
      <c r="B3952" s="45" t="s">
        <v>71</v>
      </c>
      <c r="C3952" s="45" t="s">
        <v>50</v>
      </c>
      <c r="D3952" s="45">
        <v>33</v>
      </c>
      <c r="E3952" s="45">
        <v>5.6449913599999997E-3</v>
      </c>
      <c r="F3952" s="45">
        <v>5.8747165E-4</v>
      </c>
      <c r="G3952" s="45">
        <v>2.1092870700000002E-3</v>
      </c>
      <c r="H3952" s="45">
        <v>2.94823206E-3</v>
      </c>
    </row>
    <row r="3953" spans="1:8" x14ac:dyDescent="0.35">
      <c r="A3953" s="45" t="s">
        <v>239</v>
      </c>
      <c r="B3953" s="45" t="s">
        <v>69</v>
      </c>
      <c r="C3953" s="45" t="s">
        <v>51</v>
      </c>
      <c r="D3953" s="45">
        <v>171</v>
      </c>
      <c r="E3953" s="45">
        <v>5.2387911799999997E-3</v>
      </c>
      <c r="F3953" s="45">
        <v>8.0740985E-4</v>
      </c>
      <c r="G3953" s="45">
        <v>8.4436568000000002E-4</v>
      </c>
      <c r="H3953" s="45">
        <v>3.5870151300000002E-3</v>
      </c>
    </row>
    <row r="3954" spans="1:8" x14ac:dyDescent="0.35">
      <c r="A3954" s="45" t="s">
        <v>239</v>
      </c>
      <c r="B3954" s="45" t="s">
        <v>70</v>
      </c>
      <c r="C3954" s="45" t="s">
        <v>51</v>
      </c>
      <c r="D3954" s="45">
        <v>320</v>
      </c>
      <c r="E3954" s="45">
        <v>5.83322457E-3</v>
      </c>
      <c r="F3954" s="45">
        <v>7.5564212999999997E-4</v>
      </c>
      <c r="G3954" s="45">
        <v>9.0230734000000003E-4</v>
      </c>
      <c r="H3954" s="45">
        <v>4.1752746299999997E-3</v>
      </c>
    </row>
    <row r="3955" spans="1:8" x14ac:dyDescent="0.35">
      <c r="A3955" s="45" t="s">
        <v>239</v>
      </c>
      <c r="B3955" s="45" t="s">
        <v>71</v>
      </c>
      <c r="C3955" s="45" t="s">
        <v>51</v>
      </c>
      <c r="D3955" s="45">
        <v>59</v>
      </c>
      <c r="E3955" s="45">
        <v>5.7103340499999999E-3</v>
      </c>
      <c r="F3955" s="45">
        <v>9.9968592999999991E-4</v>
      </c>
      <c r="G3955" s="45">
        <v>1.0524558200000001E-3</v>
      </c>
      <c r="H3955" s="45">
        <v>3.6581918799999998E-3</v>
      </c>
    </row>
    <row r="3956" spans="1:8" x14ac:dyDescent="0.35">
      <c r="A3956" s="45" t="s">
        <v>239</v>
      </c>
      <c r="B3956" s="45" t="s">
        <v>69</v>
      </c>
      <c r="C3956" s="45" t="s">
        <v>52</v>
      </c>
      <c r="D3956" s="45">
        <v>223</v>
      </c>
      <c r="E3956" s="45">
        <v>3.3758405600000001E-3</v>
      </c>
      <c r="F3956" s="45">
        <v>3.4888284999999998E-4</v>
      </c>
      <c r="G3956" s="45">
        <v>6.8146877000000003E-4</v>
      </c>
      <c r="H3956" s="45">
        <v>2.3454884600000001E-3</v>
      </c>
    </row>
    <row r="3957" spans="1:8" x14ac:dyDescent="0.35">
      <c r="A3957" s="45" t="s">
        <v>239</v>
      </c>
      <c r="B3957" s="45" t="s">
        <v>70</v>
      </c>
      <c r="C3957" s="45" t="s">
        <v>52</v>
      </c>
      <c r="D3957" s="45">
        <v>399</v>
      </c>
      <c r="E3957" s="45">
        <v>3.8237083299999999E-3</v>
      </c>
      <c r="F3957" s="45">
        <v>2.7716838E-4</v>
      </c>
      <c r="G3957" s="45">
        <v>6.6970063000000005E-4</v>
      </c>
      <c r="H3957" s="45">
        <v>2.8768388600000001E-3</v>
      </c>
    </row>
    <row r="3958" spans="1:8" x14ac:dyDescent="0.35">
      <c r="A3958" s="45" t="s">
        <v>239</v>
      </c>
      <c r="B3958" s="45" t="s">
        <v>71</v>
      </c>
      <c r="C3958" s="45" t="s">
        <v>52</v>
      </c>
      <c r="D3958" s="45">
        <v>69</v>
      </c>
      <c r="E3958" s="45">
        <v>3.29793991E-3</v>
      </c>
      <c r="F3958" s="45">
        <v>3.6332505999999999E-4</v>
      </c>
      <c r="G3958" s="45">
        <v>6.2449653000000004E-4</v>
      </c>
      <c r="H3958" s="45">
        <v>2.3101178500000001E-3</v>
      </c>
    </row>
    <row r="3959" spans="1:8" x14ac:dyDescent="0.35">
      <c r="A3959" s="45" t="s">
        <v>239</v>
      </c>
      <c r="B3959" s="45" t="s">
        <v>69</v>
      </c>
      <c r="C3959" s="45" t="s">
        <v>53</v>
      </c>
      <c r="D3959" s="45">
        <v>43</v>
      </c>
      <c r="E3959" s="45">
        <v>4.75963584E-3</v>
      </c>
      <c r="F3959" s="45">
        <v>1.4507942E-4</v>
      </c>
      <c r="G3959" s="45">
        <v>1.5102818600000001E-3</v>
      </c>
      <c r="H3959" s="45">
        <v>3.10427405E-3</v>
      </c>
    </row>
    <row r="3960" spans="1:8" x14ac:dyDescent="0.35">
      <c r="A3960" s="45" t="s">
        <v>239</v>
      </c>
      <c r="B3960" s="45" t="s">
        <v>70</v>
      </c>
      <c r="C3960" s="45" t="s">
        <v>53</v>
      </c>
      <c r="D3960" s="45">
        <v>114</v>
      </c>
      <c r="E3960" s="45">
        <v>6.1661384799999996E-3</v>
      </c>
      <c r="F3960" s="45">
        <v>1.8833228999999999E-4</v>
      </c>
      <c r="G3960" s="45">
        <v>1.47640491E-3</v>
      </c>
      <c r="H3960" s="45">
        <v>4.5014008500000001E-3</v>
      </c>
    </row>
    <row r="3961" spans="1:8" x14ac:dyDescent="0.35">
      <c r="A3961" s="45" t="s">
        <v>239</v>
      </c>
      <c r="B3961" s="45" t="s">
        <v>71</v>
      </c>
      <c r="C3961" s="45" t="s">
        <v>53</v>
      </c>
      <c r="D3961" s="45">
        <v>18</v>
      </c>
      <c r="E3961" s="45">
        <v>5.61342565E-3</v>
      </c>
      <c r="F3961" s="45">
        <v>2.2505119000000001E-4</v>
      </c>
      <c r="G3961" s="45">
        <v>1.41975288E-3</v>
      </c>
      <c r="H3961" s="45">
        <v>3.9686211699999996E-3</v>
      </c>
    </row>
    <row r="3962" spans="1:8" x14ac:dyDescent="0.35">
      <c r="A3962" s="45" t="s">
        <v>239</v>
      </c>
      <c r="B3962" s="45" t="s">
        <v>69</v>
      </c>
      <c r="C3962" s="45" t="s">
        <v>54</v>
      </c>
      <c r="D3962" s="45">
        <v>672</v>
      </c>
      <c r="E3962" s="45">
        <v>4.4414129000000004E-3</v>
      </c>
      <c r="F3962" s="45">
        <v>1.0093037899999999E-3</v>
      </c>
      <c r="G3962" s="45">
        <v>7.7301701000000004E-4</v>
      </c>
      <c r="H3962" s="45">
        <v>2.6590915999999999E-3</v>
      </c>
    </row>
    <row r="3963" spans="1:8" x14ac:dyDescent="0.35">
      <c r="A3963" s="45" t="s">
        <v>239</v>
      </c>
      <c r="B3963" s="45" t="s">
        <v>70</v>
      </c>
      <c r="C3963" s="45" t="s">
        <v>54</v>
      </c>
      <c r="D3963" s="45">
        <v>1051</v>
      </c>
      <c r="E3963" s="45">
        <v>4.4071670999999996E-3</v>
      </c>
      <c r="F3963" s="45">
        <v>7.9959097000000001E-4</v>
      </c>
      <c r="G3963" s="45">
        <v>7.8382115999999999E-4</v>
      </c>
      <c r="H3963" s="45">
        <v>2.8237544599999998E-3</v>
      </c>
    </row>
    <row r="3964" spans="1:8" x14ac:dyDescent="0.35">
      <c r="A3964" s="45" t="s">
        <v>239</v>
      </c>
      <c r="B3964" s="45" t="s">
        <v>71</v>
      </c>
      <c r="C3964" s="45" t="s">
        <v>54</v>
      </c>
      <c r="D3964" s="45">
        <v>179</v>
      </c>
      <c r="E3964" s="45">
        <v>4.5574692299999997E-3</v>
      </c>
      <c r="F3964" s="45">
        <v>9.0710976000000002E-4</v>
      </c>
      <c r="G3964" s="45">
        <v>9.0439402999999998E-4</v>
      </c>
      <c r="H3964" s="45">
        <v>2.745965E-3</v>
      </c>
    </row>
    <row r="3965" spans="1:8" x14ac:dyDescent="0.35">
      <c r="A3965" s="45" t="s">
        <v>239</v>
      </c>
      <c r="B3965" s="45" t="s">
        <v>69</v>
      </c>
      <c r="C3965" s="45" t="s">
        <v>55</v>
      </c>
      <c r="D3965" s="45">
        <v>140</v>
      </c>
      <c r="E3965" s="45">
        <v>5.4046790199999998E-3</v>
      </c>
      <c r="F3965" s="45">
        <v>7.6579011000000002E-4</v>
      </c>
      <c r="G3965" s="45">
        <v>1.7579362700000001E-3</v>
      </c>
      <c r="H3965" s="45">
        <v>2.8809521299999999E-3</v>
      </c>
    </row>
    <row r="3966" spans="1:8" x14ac:dyDescent="0.35">
      <c r="A3966" s="45" t="s">
        <v>239</v>
      </c>
      <c r="B3966" s="45" t="s">
        <v>70</v>
      </c>
      <c r="C3966" s="45" t="s">
        <v>55</v>
      </c>
      <c r="D3966" s="45">
        <v>305</v>
      </c>
      <c r="E3966" s="45">
        <v>5.9930553000000003E-3</v>
      </c>
      <c r="F3966" s="45">
        <v>6.8268039000000003E-4</v>
      </c>
      <c r="G3966" s="45">
        <v>1.7682906E-3</v>
      </c>
      <c r="H3966" s="45">
        <v>3.5420838500000002E-3</v>
      </c>
    </row>
    <row r="3967" spans="1:8" x14ac:dyDescent="0.35">
      <c r="A3967" s="45" t="s">
        <v>239</v>
      </c>
      <c r="B3967" s="45" t="s">
        <v>71</v>
      </c>
      <c r="C3967" s="45" t="s">
        <v>55</v>
      </c>
      <c r="D3967" s="45">
        <v>53</v>
      </c>
      <c r="E3967" s="45">
        <v>5.5450731399999996E-3</v>
      </c>
      <c r="F3967" s="45">
        <v>7.9555355000000003E-4</v>
      </c>
      <c r="G3967" s="45">
        <v>1.77476391E-3</v>
      </c>
      <c r="H3967" s="45">
        <v>2.9747552199999999E-3</v>
      </c>
    </row>
    <row r="3968" spans="1:8" x14ac:dyDescent="0.35">
      <c r="A3968" s="45" t="s">
        <v>239</v>
      </c>
      <c r="B3968" s="45" t="s">
        <v>69</v>
      </c>
      <c r="C3968" s="45" t="s">
        <v>56</v>
      </c>
      <c r="D3968" s="45">
        <v>323</v>
      </c>
      <c r="E3968" s="45">
        <v>4.5106994899999997E-3</v>
      </c>
      <c r="F3968" s="45">
        <v>7.7772020000000004E-4</v>
      </c>
      <c r="G3968" s="45">
        <v>8.5562124999999996E-4</v>
      </c>
      <c r="H3968" s="45">
        <v>2.8773575899999999E-3</v>
      </c>
    </row>
    <row r="3969" spans="1:8" x14ac:dyDescent="0.35">
      <c r="A3969" s="45" t="s">
        <v>239</v>
      </c>
      <c r="B3969" s="45" t="s">
        <v>70</v>
      </c>
      <c r="C3969" s="45" t="s">
        <v>56</v>
      </c>
      <c r="D3969" s="45">
        <v>894</v>
      </c>
      <c r="E3969" s="45">
        <v>4.6787609400000003E-3</v>
      </c>
      <c r="F3969" s="45">
        <v>6.2931089999999999E-4</v>
      </c>
      <c r="G3969" s="45">
        <v>8.8370748999999995E-4</v>
      </c>
      <c r="H3969" s="45">
        <v>3.1657420599999998E-3</v>
      </c>
    </row>
    <row r="3970" spans="1:8" x14ac:dyDescent="0.35">
      <c r="A3970" s="45" t="s">
        <v>239</v>
      </c>
      <c r="B3970" s="45" t="s">
        <v>71</v>
      </c>
      <c r="C3970" s="45" t="s">
        <v>56</v>
      </c>
      <c r="D3970" s="45">
        <v>107</v>
      </c>
      <c r="E3970" s="45">
        <v>4.37218734E-3</v>
      </c>
      <c r="F3970" s="45">
        <v>6.9184816999999998E-4</v>
      </c>
      <c r="G3970" s="45">
        <v>9.3739159999999997E-4</v>
      </c>
      <c r="H3970" s="45">
        <v>2.7429471399999998E-3</v>
      </c>
    </row>
    <row r="3971" spans="1:8" x14ac:dyDescent="0.35">
      <c r="A3971" s="45" t="s">
        <v>240</v>
      </c>
      <c r="B3971" s="45" t="s">
        <v>69</v>
      </c>
      <c r="C3971" s="45" t="s">
        <v>9</v>
      </c>
      <c r="D3971" s="45">
        <v>10038</v>
      </c>
      <c r="E3971" s="45">
        <v>4.7031601599999999E-3</v>
      </c>
      <c r="F3971" s="45">
        <v>8.9129339999999995E-4</v>
      </c>
      <c r="G3971" s="45">
        <v>9.3096094999999999E-4</v>
      </c>
      <c r="H3971" s="45">
        <v>2.8808764999999998E-3</v>
      </c>
    </row>
    <row r="3972" spans="1:8" x14ac:dyDescent="0.35">
      <c r="A3972" s="45" t="s">
        <v>240</v>
      </c>
      <c r="B3972" s="45" t="s">
        <v>70</v>
      </c>
      <c r="C3972" s="45" t="s">
        <v>9</v>
      </c>
      <c r="D3972" s="45">
        <v>18282</v>
      </c>
      <c r="E3972" s="45">
        <v>5.4784106500000004E-3</v>
      </c>
      <c r="F3972" s="45">
        <v>7.1795447999999996E-4</v>
      </c>
      <c r="G3972" s="45">
        <v>1.16057513E-3</v>
      </c>
      <c r="H3972" s="45">
        <v>3.5997666000000001E-3</v>
      </c>
    </row>
    <row r="3973" spans="1:8" x14ac:dyDescent="0.35">
      <c r="A3973" s="45" t="s">
        <v>240</v>
      </c>
      <c r="B3973" s="45" t="s">
        <v>71</v>
      </c>
      <c r="C3973" s="45" t="s">
        <v>9</v>
      </c>
      <c r="D3973" s="45">
        <v>3201</v>
      </c>
      <c r="E3973" s="45">
        <v>5.06997934E-3</v>
      </c>
      <c r="F3973" s="45">
        <v>8.0867354999999996E-4</v>
      </c>
      <c r="G3973" s="45">
        <v>1.15804716E-3</v>
      </c>
      <c r="H3973" s="45">
        <v>3.1031315900000001E-3</v>
      </c>
    </row>
    <row r="3974" spans="1:8" x14ac:dyDescent="0.35">
      <c r="A3974" s="45" t="s">
        <v>240</v>
      </c>
      <c r="B3974" s="45" t="s">
        <v>69</v>
      </c>
      <c r="C3974" s="45" t="s">
        <v>14</v>
      </c>
      <c r="D3974" s="45">
        <v>172</v>
      </c>
      <c r="E3974" s="45">
        <v>5.3102118499999997E-3</v>
      </c>
      <c r="F3974" s="45">
        <v>1.02531467E-3</v>
      </c>
      <c r="G3974" s="45">
        <v>1.12053164E-3</v>
      </c>
      <c r="H3974" s="45">
        <v>3.1643650699999999E-3</v>
      </c>
    </row>
    <row r="3975" spans="1:8" x14ac:dyDescent="0.35">
      <c r="A3975" s="45" t="s">
        <v>240</v>
      </c>
      <c r="B3975" s="45" t="s">
        <v>70</v>
      </c>
      <c r="C3975" s="45" t="s">
        <v>14</v>
      </c>
      <c r="D3975" s="45">
        <v>279</v>
      </c>
      <c r="E3975" s="45">
        <v>5.5982839800000003E-3</v>
      </c>
      <c r="F3975" s="45">
        <v>9.1289968E-4</v>
      </c>
      <c r="G3975" s="45">
        <v>1.32624761E-3</v>
      </c>
      <c r="H3975" s="45">
        <v>3.35913622E-3</v>
      </c>
    </row>
    <row r="3976" spans="1:8" x14ac:dyDescent="0.35">
      <c r="A3976" s="45" t="s">
        <v>240</v>
      </c>
      <c r="B3976" s="45" t="s">
        <v>71</v>
      </c>
      <c r="C3976" s="45" t="s">
        <v>14</v>
      </c>
      <c r="D3976" s="45">
        <v>39</v>
      </c>
      <c r="E3976" s="45">
        <v>5.48373673E-3</v>
      </c>
      <c r="F3976" s="45">
        <v>9.5382219E-4</v>
      </c>
      <c r="G3976" s="45">
        <v>1.18560044E-3</v>
      </c>
      <c r="H3976" s="45">
        <v>3.3443136499999998E-3</v>
      </c>
    </row>
    <row r="3977" spans="1:8" x14ac:dyDescent="0.35">
      <c r="A3977" s="45" t="s">
        <v>240</v>
      </c>
      <c r="B3977" s="45" t="s">
        <v>69</v>
      </c>
      <c r="C3977" s="45" t="s">
        <v>15</v>
      </c>
      <c r="D3977" s="45">
        <v>126</v>
      </c>
      <c r="E3977" s="45">
        <v>4.8612027699999998E-3</v>
      </c>
      <c r="F3977" s="45">
        <v>6.8378871000000004E-4</v>
      </c>
      <c r="G3977" s="45">
        <v>1.4553018E-3</v>
      </c>
      <c r="H3977" s="45">
        <v>2.7221117700000001E-3</v>
      </c>
    </row>
    <row r="3978" spans="1:8" x14ac:dyDescent="0.35">
      <c r="A3978" s="45" t="s">
        <v>240</v>
      </c>
      <c r="B3978" s="45" t="s">
        <v>70</v>
      </c>
      <c r="C3978" s="45" t="s">
        <v>15</v>
      </c>
      <c r="D3978" s="45">
        <v>186</v>
      </c>
      <c r="E3978" s="45">
        <v>5.3989319399999998E-3</v>
      </c>
      <c r="F3978" s="45">
        <v>5.6352026000000002E-4</v>
      </c>
      <c r="G3978" s="45">
        <v>1.6707111499999999E-3</v>
      </c>
      <c r="H3978" s="45">
        <v>3.16470007E-3</v>
      </c>
    </row>
    <row r="3979" spans="1:8" x14ac:dyDescent="0.35">
      <c r="A3979" s="45" t="s">
        <v>240</v>
      </c>
      <c r="B3979" s="45" t="s">
        <v>71</v>
      </c>
      <c r="C3979" s="45" t="s">
        <v>15</v>
      </c>
      <c r="D3979" s="45">
        <v>45</v>
      </c>
      <c r="E3979" s="45">
        <v>6.0663577999999999E-3</v>
      </c>
      <c r="F3979" s="45">
        <v>1.0414091999999999E-3</v>
      </c>
      <c r="G3979" s="45">
        <v>1.98508201E-3</v>
      </c>
      <c r="H3979" s="45">
        <v>3.0398659800000001E-3</v>
      </c>
    </row>
    <row r="3980" spans="1:8" x14ac:dyDescent="0.35">
      <c r="A3980" s="45" t="s">
        <v>240</v>
      </c>
      <c r="B3980" s="45" t="s">
        <v>69</v>
      </c>
      <c r="C3980" s="45" t="s">
        <v>16</v>
      </c>
      <c r="D3980" s="45">
        <v>101</v>
      </c>
      <c r="E3980" s="45">
        <v>5.1216994099999996E-3</v>
      </c>
      <c r="F3980" s="45">
        <v>8.8260886000000004E-4</v>
      </c>
      <c r="G3980" s="45">
        <v>8.7687908000000001E-4</v>
      </c>
      <c r="H3980" s="45">
        <v>3.3622109600000001E-3</v>
      </c>
    </row>
    <row r="3981" spans="1:8" x14ac:dyDescent="0.35">
      <c r="A3981" s="45" t="s">
        <v>240</v>
      </c>
      <c r="B3981" s="45" t="s">
        <v>70</v>
      </c>
      <c r="C3981" s="45" t="s">
        <v>16</v>
      </c>
      <c r="D3981" s="45">
        <v>224</v>
      </c>
      <c r="E3981" s="45">
        <v>5.8023310899999996E-3</v>
      </c>
      <c r="F3981" s="45">
        <v>8.1623033999999998E-4</v>
      </c>
      <c r="G3981" s="45">
        <v>9.1621173000000001E-4</v>
      </c>
      <c r="H3981" s="45">
        <v>4.0698885700000001E-3</v>
      </c>
    </row>
    <row r="3982" spans="1:8" x14ac:dyDescent="0.35">
      <c r="A3982" s="45" t="s">
        <v>240</v>
      </c>
      <c r="B3982" s="45" t="s">
        <v>71</v>
      </c>
      <c r="C3982" s="45" t="s">
        <v>16</v>
      </c>
      <c r="D3982" s="45">
        <v>40</v>
      </c>
      <c r="E3982" s="45">
        <v>5.3645830599999998E-3</v>
      </c>
      <c r="F3982" s="45">
        <v>8.5127287000000002E-4</v>
      </c>
      <c r="G3982" s="45">
        <v>1.1403354399999999E-3</v>
      </c>
      <c r="H3982" s="45">
        <v>3.3729742299999999E-3</v>
      </c>
    </row>
    <row r="3983" spans="1:8" x14ac:dyDescent="0.35">
      <c r="A3983" s="45" t="s">
        <v>240</v>
      </c>
      <c r="B3983" s="45" t="s">
        <v>69</v>
      </c>
      <c r="C3983" s="45" t="s">
        <v>17</v>
      </c>
      <c r="D3983" s="45">
        <v>80</v>
      </c>
      <c r="E3983" s="45">
        <v>6.2285877700000002E-3</v>
      </c>
      <c r="F3983" s="45">
        <v>1.2392937500000001E-3</v>
      </c>
      <c r="G3983" s="45">
        <v>1.07335044E-3</v>
      </c>
      <c r="H3983" s="45">
        <v>3.9159430699999996E-3</v>
      </c>
    </row>
    <row r="3984" spans="1:8" x14ac:dyDescent="0.35">
      <c r="A3984" s="45" t="s">
        <v>240</v>
      </c>
      <c r="B3984" s="45" t="s">
        <v>70</v>
      </c>
      <c r="C3984" s="45" t="s">
        <v>17</v>
      </c>
      <c r="D3984" s="45">
        <v>301</v>
      </c>
      <c r="E3984" s="45">
        <v>6.6032589600000004E-3</v>
      </c>
      <c r="F3984" s="45">
        <v>1.0306691099999999E-3</v>
      </c>
      <c r="G3984" s="45">
        <v>1.0363600500000001E-3</v>
      </c>
      <c r="H3984" s="45">
        <v>4.5362292799999999E-3</v>
      </c>
    </row>
    <row r="3985" spans="1:8" x14ac:dyDescent="0.35">
      <c r="A3985" s="45" t="s">
        <v>240</v>
      </c>
      <c r="B3985" s="45" t="s">
        <v>71</v>
      </c>
      <c r="C3985" s="45" t="s">
        <v>17</v>
      </c>
      <c r="D3985" s="45">
        <v>52</v>
      </c>
      <c r="E3985" s="45">
        <v>6.0541308399999997E-3</v>
      </c>
      <c r="F3985" s="45">
        <v>1.26268673E-3</v>
      </c>
      <c r="G3985" s="45">
        <v>1.2074872799999999E-3</v>
      </c>
      <c r="H3985" s="45">
        <v>3.58395635E-3</v>
      </c>
    </row>
    <row r="3986" spans="1:8" x14ac:dyDescent="0.35">
      <c r="A3986" s="45" t="s">
        <v>240</v>
      </c>
      <c r="B3986" s="45" t="s">
        <v>69</v>
      </c>
      <c r="C3986" s="45" t="s">
        <v>18</v>
      </c>
      <c r="D3986" s="45">
        <v>52</v>
      </c>
      <c r="E3986" s="45">
        <v>6.0732725599999997E-3</v>
      </c>
      <c r="F3986" s="45">
        <v>9.8624440999999993E-4</v>
      </c>
      <c r="G3986" s="45">
        <v>1.2106033999999999E-3</v>
      </c>
      <c r="H3986" s="45">
        <v>3.8764242600000001E-3</v>
      </c>
    </row>
    <row r="3987" spans="1:8" x14ac:dyDescent="0.35">
      <c r="A3987" s="45" t="s">
        <v>240</v>
      </c>
      <c r="B3987" s="45" t="s">
        <v>70</v>
      </c>
      <c r="C3987" s="45" t="s">
        <v>18</v>
      </c>
      <c r="D3987" s="45">
        <v>187</v>
      </c>
      <c r="E3987" s="45">
        <v>7.02564839E-3</v>
      </c>
      <c r="F3987" s="45">
        <v>6.3886390999999998E-4</v>
      </c>
      <c r="G3987" s="45">
        <v>1.70107919E-3</v>
      </c>
      <c r="H3987" s="45">
        <v>4.6857048399999999E-3</v>
      </c>
    </row>
    <row r="3988" spans="1:8" x14ac:dyDescent="0.35">
      <c r="A3988" s="45" t="s">
        <v>240</v>
      </c>
      <c r="B3988" s="45" t="s">
        <v>71</v>
      </c>
      <c r="C3988" s="45" t="s">
        <v>18</v>
      </c>
      <c r="D3988" s="45">
        <v>32</v>
      </c>
      <c r="E3988" s="45">
        <v>6.8728295899999998E-3</v>
      </c>
      <c r="F3988" s="45">
        <v>8.2175903999999998E-4</v>
      </c>
      <c r="G3988" s="45">
        <v>1.74768497E-3</v>
      </c>
      <c r="H3988" s="45">
        <v>4.3033851500000001E-3</v>
      </c>
    </row>
    <row r="3989" spans="1:8" x14ac:dyDescent="0.35">
      <c r="A3989" s="45" t="s">
        <v>240</v>
      </c>
      <c r="B3989" s="45" t="s">
        <v>69</v>
      </c>
      <c r="C3989" s="45" t="s">
        <v>19</v>
      </c>
      <c r="D3989" s="45">
        <v>87</v>
      </c>
      <c r="E3989" s="45">
        <v>5.13742526E-3</v>
      </c>
      <c r="F3989" s="45">
        <v>8.8840972999999995E-4</v>
      </c>
      <c r="G3989" s="45">
        <v>1.23536587E-3</v>
      </c>
      <c r="H3989" s="45">
        <v>3.0136491999999998E-3</v>
      </c>
    </row>
    <row r="3990" spans="1:8" x14ac:dyDescent="0.35">
      <c r="A3990" s="45" t="s">
        <v>240</v>
      </c>
      <c r="B3990" s="45" t="s">
        <v>70</v>
      </c>
      <c r="C3990" s="45" t="s">
        <v>19</v>
      </c>
      <c r="D3990" s="45">
        <v>331</v>
      </c>
      <c r="E3990" s="45">
        <v>5.7772810000000004E-3</v>
      </c>
      <c r="F3990" s="45">
        <v>7.5133549999999996E-4</v>
      </c>
      <c r="G3990" s="45">
        <v>1.18856277E-3</v>
      </c>
      <c r="H3990" s="45">
        <v>3.83738228E-3</v>
      </c>
    </row>
    <row r="3991" spans="1:8" x14ac:dyDescent="0.35">
      <c r="A3991" s="45" t="s">
        <v>240</v>
      </c>
      <c r="B3991" s="45" t="s">
        <v>71</v>
      </c>
      <c r="C3991" s="45" t="s">
        <v>19</v>
      </c>
      <c r="D3991" s="45">
        <v>26</v>
      </c>
      <c r="E3991" s="45">
        <v>5.9824605399999998E-3</v>
      </c>
      <c r="F3991" s="45">
        <v>8.7250683000000004E-4</v>
      </c>
      <c r="G3991" s="45">
        <v>1.36707595E-3</v>
      </c>
      <c r="H3991" s="45">
        <v>3.74287731E-3</v>
      </c>
    </row>
    <row r="3992" spans="1:8" x14ac:dyDescent="0.35">
      <c r="A3992" s="45" t="s">
        <v>240</v>
      </c>
      <c r="B3992" s="45" t="s">
        <v>69</v>
      </c>
      <c r="C3992" s="45" t="s">
        <v>20</v>
      </c>
      <c r="D3992" s="45">
        <v>30</v>
      </c>
      <c r="E3992" s="45">
        <v>3.5505398700000001E-3</v>
      </c>
      <c r="F3992" s="45">
        <v>8.1982998999999995E-4</v>
      </c>
      <c r="G3992" s="45">
        <v>5.4783925000000003E-4</v>
      </c>
      <c r="H3992" s="45">
        <v>2.1828701800000001E-3</v>
      </c>
    </row>
    <row r="3993" spans="1:8" x14ac:dyDescent="0.35">
      <c r="A3993" s="45" t="s">
        <v>240</v>
      </c>
      <c r="B3993" s="45" t="s">
        <v>70</v>
      </c>
      <c r="C3993" s="45" t="s">
        <v>20</v>
      </c>
      <c r="D3993" s="45">
        <v>156</v>
      </c>
      <c r="E3993" s="45">
        <v>3.7578642000000002E-3</v>
      </c>
      <c r="F3993" s="45">
        <v>5.9153880000000002E-4</v>
      </c>
      <c r="G3993" s="45">
        <v>5.3047811999999998E-4</v>
      </c>
      <c r="H3993" s="45">
        <v>2.6358467699999998E-3</v>
      </c>
    </row>
    <row r="3994" spans="1:8" x14ac:dyDescent="0.35">
      <c r="A3994" s="45" t="s">
        <v>240</v>
      </c>
      <c r="B3994" s="45" t="s">
        <v>71</v>
      </c>
      <c r="C3994" s="45" t="s">
        <v>20</v>
      </c>
      <c r="D3994" s="45">
        <v>3</v>
      </c>
      <c r="E3994" s="45">
        <v>4.3634256799999997E-3</v>
      </c>
      <c r="F3994" s="45">
        <v>6.2885785999999995E-4</v>
      </c>
      <c r="G3994" s="45">
        <v>7.9861087000000005E-4</v>
      </c>
      <c r="H3994" s="45">
        <v>2.9359564799999998E-3</v>
      </c>
    </row>
    <row r="3995" spans="1:8" x14ac:dyDescent="0.35">
      <c r="A3995" s="45" t="s">
        <v>240</v>
      </c>
      <c r="B3995" s="45" t="s">
        <v>69</v>
      </c>
      <c r="C3995" s="45" t="s">
        <v>21</v>
      </c>
      <c r="D3995" s="45">
        <v>62</v>
      </c>
      <c r="E3995" s="45">
        <v>6.1557270600000004E-3</v>
      </c>
      <c r="F3995" s="45">
        <v>1.03083906E-3</v>
      </c>
      <c r="G3995" s="45">
        <v>1.67394692E-3</v>
      </c>
      <c r="H3995" s="45">
        <v>3.4509406200000001E-3</v>
      </c>
    </row>
    <row r="3996" spans="1:8" x14ac:dyDescent="0.35">
      <c r="A3996" s="45" t="s">
        <v>240</v>
      </c>
      <c r="B3996" s="45" t="s">
        <v>70</v>
      </c>
      <c r="C3996" s="45" t="s">
        <v>21</v>
      </c>
      <c r="D3996" s="45">
        <v>212</v>
      </c>
      <c r="E3996" s="45">
        <v>7.2925945399999999E-3</v>
      </c>
      <c r="F3996" s="45">
        <v>1.00028365E-3</v>
      </c>
      <c r="G3996" s="45">
        <v>1.64286312E-3</v>
      </c>
      <c r="H3996" s="45">
        <v>4.64944726E-3</v>
      </c>
    </row>
    <row r="3997" spans="1:8" x14ac:dyDescent="0.35">
      <c r="A3997" s="45" t="s">
        <v>240</v>
      </c>
      <c r="B3997" s="45" t="s">
        <v>71</v>
      </c>
      <c r="C3997" s="45" t="s">
        <v>21</v>
      </c>
      <c r="D3997" s="45">
        <v>35</v>
      </c>
      <c r="E3997" s="45">
        <v>6.7417325299999999E-3</v>
      </c>
      <c r="F3997" s="45">
        <v>1.16964261E-3</v>
      </c>
      <c r="G3997" s="45">
        <v>1.43816112E-3</v>
      </c>
      <c r="H3997" s="45">
        <v>4.1339283399999998E-3</v>
      </c>
    </row>
    <row r="3998" spans="1:8" x14ac:dyDescent="0.35">
      <c r="A3998" s="45" t="s">
        <v>240</v>
      </c>
      <c r="B3998" s="45" t="s">
        <v>69</v>
      </c>
      <c r="C3998" s="45" t="s">
        <v>22</v>
      </c>
      <c r="D3998" s="45">
        <v>47</v>
      </c>
      <c r="E3998" s="45">
        <v>6.4639970499999998E-3</v>
      </c>
      <c r="F3998" s="45">
        <v>1.3172278600000001E-3</v>
      </c>
      <c r="G3998" s="45">
        <v>1.53984412E-3</v>
      </c>
      <c r="H3998" s="45">
        <v>3.6069245300000001E-3</v>
      </c>
    </row>
    <row r="3999" spans="1:8" x14ac:dyDescent="0.35">
      <c r="A3999" s="45" t="s">
        <v>240</v>
      </c>
      <c r="B3999" s="45" t="s">
        <v>70</v>
      </c>
      <c r="C3999" s="45" t="s">
        <v>22</v>
      </c>
      <c r="D3999" s="45">
        <v>200</v>
      </c>
      <c r="E3999" s="45">
        <v>6.3595483699999998E-3</v>
      </c>
      <c r="F3999" s="45">
        <v>1.0202544000000001E-3</v>
      </c>
      <c r="G3999" s="45">
        <v>1.7570020499999999E-3</v>
      </c>
      <c r="H3999" s="45">
        <v>3.5822914200000001E-3</v>
      </c>
    </row>
    <row r="4000" spans="1:8" x14ac:dyDescent="0.35">
      <c r="A4000" s="45" t="s">
        <v>240</v>
      </c>
      <c r="B4000" s="45" t="s">
        <v>71</v>
      </c>
      <c r="C4000" s="45" t="s">
        <v>22</v>
      </c>
      <c r="D4000" s="45">
        <v>27</v>
      </c>
      <c r="E4000" s="45">
        <v>6.4463303900000003E-3</v>
      </c>
      <c r="F4000" s="45">
        <v>1.7579730100000001E-3</v>
      </c>
      <c r="G4000" s="45">
        <v>1.9911691799999998E-3</v>
      </c>
      <c r="H4000" s="45">
        <v>2.6971876700000001E-3</v>
      </c>
    </row>
    <row r="4001" spans="1:8" x14ac:dyDescent="0.35">
      <c r="A4001" s="45" t="s">
        <v>240</v>
      </c>
      <c r="B4001" s="45" t="s">
        <v>69</v>
      </c>
      <c r="C4001" s="45" t="s">
        <v>23</v>
      </c>
      <c r="D4001" s="45">
        <v>81</v>
      </c>
      <c r="E4001" s="45">
        <v>4.66735233E-3</v>
      </c>
      <c r="F4001" s="45">
        <v>3.2607426999999999E-4</v>
      </c>
      <c r="G4001" s="45">
        <v>9.0363485000000002E-4</v>
      </c>
      <c r="H4001" s="45">
        <v>3.4376426399999999E-3</v>
      </c>
    </row>
    <row r="4002" spans="1:8" x14ac:dyDescent="0.35">
      <c r="A4002" s="45" t="s">
        <v>240</v>
      </c>
      <c r="B4002" s="45" t="s">
        <v>70</v>
      </c>
      <c r="C4002" s="45" t="s">
        <v>23</v>
      </c>
      <c r="D4002" s="45">
        <v>384</v>
      </c>
      <c r="E4002" s="45">
        <v>5.5017539400000004E-3</v>
      </c>
      <c r="F4002" s="45">
        <v>3.7368561000000001E-4</v>
      </c>
      <c r="G4002" s="45">
        <v>1.1788674E-3</v>
      </c>
      <c r="H4002" s="45">
        <v>3.94920042E-3</v>
      </c>
    </row>
    <row r="4003" spans="1:8" x14ac:dyDescent="0.35">
      <c r="A4003" s="45" t="s">
        <v>240</v>
      </c>
      <c r="B4003" s="45" t="s">
        <v>71</v>
      </c>
      <c r="C4003" s="45" t="s">
        <v>23</v>
      </c>
      <c r="D4003" s="45">
        <v>50</v>
      </c>
      <c r="E4003" s="45">
        <v>5.0141201599999997E-3</v>
      </c>
      <c r="F4003" s="45">
        <v>3.4513866000000001E-4</v>
      </c>
      <c r="G4003" s="45">
        <v>1.3736108800000001E-3</v>
      </c>
      <c r="H4003" s="45">
        <v>3.2953701300000001E-3</v>
      </c>
    </row>
    <row r="4004" spans="1:8" x14ac:dyDescent="0.35">
      <c r="A4004" s="45" t="s">
        <v>240</v>
      </c>
      <c r="B4004" s="45" t="s">
        <v>69</v>
      </c>
      <c r="C4004" s="45" t="s">
        <v>24</v>
      </c>
      <c r="D4004" s="45">
        <v>251</v>
      </c>
      <c r="E4004" s="45">
        <v>5.3833275599999997E-3</v>
      </c>
      <c r="F4004" s="45">
        <v>1.0098953499999999E-3</v>
      </c>
      <c r="G4004" s="45">
        <v>1.6698020300000001E-3</v>
      </c>
      <c r="H4004" s="45">
        <v>2.7036296900000002E-3</v>
      </c>
    </row>
    <row r="4005" spans="1:8" x14ac:dyDescent="0.35">
      <c r="A4005" s="45" t="s">
        <v>240</v>
      </c>
      <c r="B4005" s="45" t="s">
        <v>70</v>
      </c>
      <c r="C4005" s="45" t="s">
        <v>24</v>
      </c>
      <c r="D4005" s="45">
        <v>625</v>
      </c>
      <c r="E4005" s="45">
        <v>7.0615182799999999E-3</v>
      </c>
      <c r="F4005" s="45">
        <v>9.4757382999999999E-4</v>
      </c>
      <c r="G4005" s="45">
        <v>2.1715367999999998E-3</v>
      </c>
      <c r="H4005" s="45">
        <v>3.9424071700000004E-3</v>
      </c>
    </row>
    <row r="4006" spans="1:8" x14ac:dyDescent="0.35">
      <c r="A4006" s="45" t="s">
        <v>240</v>
      </c>
      <c r="B4006" s="45" t="s">
        <v>71</v>
      </c>
      <c r="C4006" s="45" t="s">
        <v>24</v>
      </c>
      <c r="D4006" s="45">
        <v>125</v>
      </c>
      <c r="E4006" s="45">
        <v>6.10999977E-3</v>
      </c>
      <c r="F4006" s="45">
        <v>8.6648124999999998E-4</v>
      </c>
      <c r="G4006" s="45">
        <v>2.0838886499999999E-3</v>
      </c>
      <c r="H4006" s="45">
        <v>3.1596293999999999E-3</v>
      </c>
    </row>
    <row r="4007" spans="1:8" x14ac:dyDescent="0.35">
      <c r="A4007" s="45" t="s">
        <v>240</v>
      </c>
      <c r="B4007" s="45" t="s">
        <v>69</v>
      </c>
      <c r="C4007" s="45" t="s">
        <v>25</v>
      </c>
      <c r="D4007" s="45">
        <v>251</v>
      </c>
      <c r="E4007" s="45">
        <v>5.09992412E-3</v>
      </c>
      <c r="F4007" s="45">
        <v>7.1182834999999997E-4</v>
      </c>
      <c r="G4007" s="45">
        <v>1.26964342E-3</v>
      </c>
      <c r="H4007" s="45">
        <v>3.1184518899999999E-3</v>
      </c>
    </row>
    <row r="4008" spans="1:8" x14ac:dyDescent="0.35">
      <c r="A4008" s="45" t="s">
        <v>240</v>
      </c>
      <c r="B4008" s="45" t="s">
        <v>70</v>
      </c>
      <c r="C4008" s="45" t="s">
        <v>25</v>
      </c>
      <c r="D4008" s="45">
        <v>459</v>
      </c>
      <c r="E4008" s="45">
        <v>6.6677002700000002E-3</v>
      </c>
      <c r="F4008" s="45">
        <v>6.4857659000000002E-4</v>
      </c>
      <c r="G4008" s="45">
        <v>1.99532979E-3</v>
      </c>
      <c r="H4008" s="45">
        <v>4.0237934300000004E-3</v>
      </c>
    </row>
    <row r="4009" spans="1:8" x14ac:dyDescent="0.35">
      <c r="A4009" s="45" t="s">
        <v>240</v>
      </c>
      <c r="B4009" s="45" t="s">
        <v>71</v>
      </c>
      <c r="C4009" s="45" t="s">
        <v>25</v>
      </c>
      <c r="D4009" s="45">
        <v>101</v>
      </c>
      <c r="E4009" s="45">
        <v>5.3441279500000003E-3</v>
      </c>
      <c r="F4009" s="45">
        <v>5.8901699999999995E-4</v>
      </c>
      <c r="G4009" s="45">
        <v>1.47930396E-3</v>
      </c>
      <c r="H4009" s="45">
        <v>3.2758065000000002E-3</v>
      </c>
    </row>
    <row r="4010" spans="1:8" x14ac:dyDescent="0.35">
      <c r="A4010" s="45" t="s">
        <v>240</v>
      </c>
      <c r="B4010" s="45" t="s">
        <v>69</v>
      </c>
      <c r="C4010" s="45" t="s">
        <v>26</v>
      </c>
      <c r="D4010" s="45">
        <v>27</v>
      </c>
      <c r="E4010" s="45">
        <v>5.2846363100000002E-3</v>
      </c>
      <c r="F4010" s="45">
        <v>6.1471169000000005E-4</v>
      </c>
      <c r="G4010" s="45">
        <v>1.25685843E-3</v>
      </c>
      <c r="H4010" s="45">
        <v>3.4130656000000001E-3</v>
      </c>
    </row>
    <row r="4011" spans="1:8" x14ac:dyDescent="0.35">
      <c r="A4011" s="45" t="s">
        <v>240</v>
      </c>
      <c r="B4011" s="45" t="s">
        <v>70</v>
      </c>
      <c r="C4011" s="45" t="s">
        <v>26</v>
      </c>
      <c r="D4011" s="45">
        <v>261</v>
      </c>
      <c r="E4011" s="45">
        <v>5.5762644699999999E-3</v>
      </c>
      <c r="F4011" s="45">
        <v>5.2167567000000001E-4</v>
      </c>
      <c r="G4011" s="45">
        <v>1.15607681E-3</v>
      </c>
      <c r="H4011" s="45">
        <v>3.89851152E-3</v>
      </c>
    </row>
    <row r="4012" spans="1:8" x14ac:dyDescent="0.35">
      <c r="A4012" s="45" t="s">
        <v>240</v>
      </c>
      <c r="B4012" s="45" t="s">
        <v>71</v>
      </c>
      <c r="C4012" s="45" t="s">
        <v>26</v>
      </c>
      <c r="D4012" s="45">
        <v>17</v>
      </c>
      <c r="E4012" s="45">
        <v>4.8624724600000004E-3</v>
      </c>
      <c r="F4012" s="45">
        <v>7.1827323000000002E-4</v>
      </c>
      <c r="G4012" s="45">
        <v>1.13221653E-3</v>
      </c>
      <c r="H4012" s="45">
        <v>3.0119822600000001E-3</v>
      </c>
    </row>
    <row r="4013" spans="1:8" x14ac:dyDescent="0.35">
      <c r="A4013" s="45" t="s">
        <v>240</v>
      </c>
      <c r="B4013" s="45" t="s">
        <v>69</v>
      </c>
      <c r="C4013" s="45" t="s">
        <v>27</v>
      </c>
      <c r="D4013" s="45">
        <v>257</v>
      </c>
      <c r="E4013" s="45">
        <v>4.2678157100000001E-3</v>
      </c>
      <c r="F4013" s="45">
        <v>3.6298432999999999E-4</v>
      </c>
      <c r="G4013" s="45">
        <v>1.1315569199999999E-3</v>
      </c>
      <c r="H4013" s="45">
        <v>2.7732740000000001E-3</v>
      </c>
    </row>
    <row r="4014" spans="1:8" x14ac:dyDescent="0.35">
      <c r="A4014" s="45" t="s">
        <v>240</v>
      </c>
      <c r="B4014" s="45" t="s">
        <v>70</v>
      </c>
      <c r="C4014" s="45" t="s">
        <v>27</v>
      </c>
      <c r="D4014" s="45">
        <v>276</v>
      </c>
      <c r="E4014" s="45">
        <v>5.3654217999999998E-3</v>
      </c>
      <c r="F4014" s="45">
        <v>3.1233203000000001E-4</v>
      </c>
      <c r="G4014" s="45">
        <v>1.45975888E-3</v>
      </c>
      <c r="H4014" s="45">
        <v>3.5933303899999998E-3</v>
      </c>
    </row>
    <row r="4015" spans="1:8" x14ac:dyDescent="0.35">
      <c r="A4015" s="45" t="s">
        <v>240</v>
      </c>
      <c r="B4015" s="45" t="s">
        <v>71</v>
      </c>
      <c r="C4015" s="45" t="s">
        <v>27</v>
      </c>
      <c r="D4015" s="45">
        <v>76</v>
      </c>
      <c r="E4015" s="45">
        <v>3.8301045599999999E-3</v>
      </c>
      <c r="F4015" s="45">
        <v>3.4341469000000001E-4</v>
      </c>
      <c r="G4015" s="45">
        <v>9.9948198999999993E-4</v>
      </c>
      <c r="H4015" s="45">
        <v>2.4872073499999999E-3</v>
      </c>
    </row>
    <row r="4016" spans="1:8" x14ac:dyDescent="0.35">
      <c r="A4016" s="45" t="s">
        <v>240</v>
      </c>
      <c r="B4016" s="45" t="s">
        <v>69</v>
      </c>
      <c r="C4016" s="45" t="s">
        <v>28</v>
      </c>
      <c r="D4016" s="45">
        <v>249</v>
      </c>
      <c r="E4016" s="45">
        <v>5.1738432899999997E-3</v>
      </c>
      <c r="F4016" s="45">
        <v>7.0276452000000002E-4</v>
      </c>
      <c r="G4016" s="45">
        <v>1.3528184100000001E-3</v>
      </c>
      <c r="H4016" s="45">
        <v>3.1182598400000001E-3</v>
      </c>
    </row>
    <row r="4017" spans="1:8" x14ac:dyDescent="0.35">
      <c r="A4017" s="45" t="s">
        <v>240</v>
      </c>
      <c r="B4017" s="45" t="s">
        <v>70</v>
      </c>
      <c r="C4017" s="45" t="s">
        <v>28</v>
      </c>
      <c r="D4017" s="45">
        <v>550</v>
      </c>
      <c r="E4017" s="45">
        <v>5.7181605199999996E-3</v>
      </c>
      <c r="F4017" s="45">
        <v>5.9745345999999996E-4</v>
      </c>
      <c r="G4017" s="45">
        <v>1.60782804E-3</v>
      </c>
      <c r="H4017" s="45">
        <v>3.5128785300000001E-3</v>
      </c>
    </row>
    <row r="4018" spans="1:8" x14ac:dyDescent="0.35">
      <c r="A4018" s="45" t="s">
        <v>240</v>
      </c>
      <c r="B4018" s="45" t="s">
        <v>71</v>
      </c>
      <c r="C4018" s="45" t="s">
        <v>28</v>
      </c>
      <c r="D4018" s="45">
        <v>98</v>
      </c>
      <c r="E4018" s="45">
        <v>5.4564670800000001E-3</v>
      </c>
      <c r="F4018" s="45">
        <v>5.9606456000000003E-4</v>
      </c>
      <c r="G4018" s="45">
        <v>1.61233911E-3</v>
      </c>
      <c r="H4018" s="45">
        <v>3.24806284E-3</v>
      </c>
    </row>
    <row r="4019" spans="1:8" x14ac:dyDescent="0.35">
      <c r="A4019" s="45" t="s">
        <v>240</v>
      </c>
      <c r="B4019" s="45" t="s">
        <v>69</v>
      </c>
      <c r="C4019" s="45" t="s">
        <v>29</v>
      </c>
      <c r="D4019" s="45">
        <v>66</v>
      </c>
      <c r="E4019" s="45">
        <v>5.70023123E-3</v>
      </c>
      <c r="F4019" s="45">
        <v>8.0229352999999998E-4</v>
      </c>
      <c r="G4019" s="45">
        <v>1.4497402E-3</v>
      </c>
      <c r="H4019" s="45">
        <v>3.4481970299999999E-3</v>
      </c>
    </row>
    <row r="4020" spans="1:8" x14ac:dyDescent="0.35">
      <c r="A4020" s="45" t="s">
        <v>240</v>
      </c>
      <c r="B4020" s="45" t="s">
        <v>70</v>
      </c>
      <c r="C4020" s="45" t="s">
        <v>29</v>
      </c>
      <c r="D4020" s="45">
        <v>191</v>
      </c>
      <c r="E4020" s="45">
        <v>7.2674881300000002E-3</v>
      </c>
      <c r="F4020" s="45">
        <v>9.0889781999999996E-4</v>
      </c>
      <c r="G4020" s="45">
        <v>1.7208403399999999E-3</v>
      </c>
      <c r="H4020" s="45">
        <v>4.6377494000000002E-3</v>
      </c>
    </row>
    <row r="4021" spans="1:8" x14ac:dyDescent="0.35">
      <c r="A4021" s="45" t="s">
        <v>240</v>
      </c>
      <c r="B4021" s="45" t="s">
        <v>71</v>
      </c>
      <c r="C4021" s="45" t="s">
        <v>29</v>
      </c>
      <c r="D4021" s="45">
        <v>23</v>
      </c>
      <c r="E4021" s="45">
        <v>5.3960344100000002E-3</v>
      </c>
      <c r="F4021" s="45">
        <v>8.0565599999999997E-4</v>
      </c>
      <c r="G4021" s="45">
        <v>1.40046267E-3</v>
      </c>
      <c r="H4021" s="45">
        <v>3.1899152099999998E-3</v>
      </c>
    </row>
    <row r="4022" spans="1:8" x14ac:dyDescent="0.35">
      <c r="A4022" s="45" t="s">
        <v>240</v>
      </c>
      <c r="B4022" s="45" t="s">
        <v>69</v>
      </c>
      <c r="C4022" s="45" t="s">
        <v>30</v>
      </c>
      <c r="D4022" s="45">
        <v>3554</v>
      </c>
      <c r="E4022" s="45">
        <v>4.4546439799999999E-3</v>
      </c>
      <c r="F4022" s="45">
        <v>1.0155905699999999E-3</v>
      </c>
      <c r="G4022" s="45">
        <v>7.1584028E-4</v>
      </c>
      <c r="H4022" s="45">
        <v>2.72321265E-3</v>
      </c>
    </row>
    <row r="4023" spans="1:8" x14ac:dyDescent="0.35">
      <c r="A4023" s="45" t="s">
        <v>240</v>
      </c>
      <c r="B4023" s="45" t="s">
        <v>70</v>
      </c>
      <c r="C4023" s="45" t="s">
        <v>30</v>
      </c>
      <c r="D4023" s="45">
        <v>2076</v>
      </c>
      <c r="E4023" s="45">
        <v>4.68176848E-3</v>
      </c>
      <c r="F4023" s="45">
        <v>8.3683430000000005E-4</v>
      </c>
      <c r="G4023" s="45">
        <v>6.9157297999999999E-4</v>
      </c>
      <c r="H4023" s="45">
        <v>3.1533606999999998E-3</v>
      </c>
    </row>
    <row r="4024" spans="1:8" x14ac:dyDescent="0.35">
      <c r="A4024" s="45" t="s">
        <v>240</v>
      </c>
      <c r="B4024" s="45" t="s">
        <v>71</v>
      </c>
      <c r="C4024" s="45" t="s">
        <v>30</v>
      </c>
      <c r="D4024" s="45">
        <v>492</v>
      </c>
      <c r="E4024" s="45">
        <v>4.4936104900000001E-3</v>
      </c>
      <c r="F4024" s="45">
        <v>9.9791077000000003E-4</v>
      </c>
      <c r="G4024" s="45">
        <v>7.0524197999999999E-4</v>
      </c>
      <c r="H4024" s="45">
        <v>2.7904572699999999E-3</v>
      </c>
    </row>
    <row r="4025" spans="1:8" x14ac:dyDescent="0.35">
      <c r="A4025" s="45" t="s">
        <v>240</v>
      </c>
      <c r="B4025" s="45" t="s">
        <v>69</v>
      </c>
      <c r="C4025" s="45" t="s">
        <v>31</v>
      </c>
      <c r="D4025" s="45">
        <v>585</v>
      </c>
      <c r="E4025" s="45">
        <v>4.4655940800000004E-3</v>
      </c>
      <c r="F4025" s="45">
        <v>9.8953362999999999E-4</v>
      </c>
      <c r="G4025" s="45">
        <v>6.8680729999999999E-4</v>
      </c>
      <c r="H4025" s="45">
        <v>2.7892526900000002E-3</v>
      </c>
    </row>
    <row r="4026" spans="1:8" x14ac:dyDescent="0.35">
      <c r="A4026" s="45" t="s">
        <v>240</v>
      </c>
      <c r="B4026" s="45" t="s">
        <v>70</v>
      </c>
      <c r="C4026" s="45" t="s">
        <v>31</v>
      </c>
      <c r="D4026" s="45">
        <v>1344</v>
      </c>
      <c r="E4026" s="45">
        <v>4.5562924699999998E-3</v>
      </c>
      <c r="F4026" s="45">
        <v>8.1479217000000003E-4</v>
      </c>
      <c r="G4026" s="45">
        <v>7.1400990999999998E-4</v>
      </c>
      <c r="H4026" s="45">
        <v>3.0274899099999998E-3</v>
      </c>
    </row>
    <row r="4027" spans="1:8" x14ac:dyDescent="0.35">
      <c r="A4027" s="45" t="s">
        <v>240</v>
      </c>
      <c r="B4027" s="45" t="s">
        <v>71</v>
      </c>
      <c r="C4027" s="45" t="s">
        <v>31</v>
      </c>
      <c r="D4027" s="45">
        <v>259</v>
      </c>
      <c r="E4027" s="45">
        <v>4.7615470099999996E-3</v>
      </c>
      <c r="F4027" s="45">
        <v>8.5889436999999995E-4</v>
      </c>
      <c r="G4027" s="45">
        <v>8.8418749999999999E-4</v>
      </c>
      <c r="H4027" s="45">
        <v>3.0184646499999998E-3</v>
      </c>
    </row>
    <row r="4028" spans="1:8" x14ac:dyDescent="0.35">
      <c r="A4028" s="45" t="s">
        <v>240</v>
      </c>
      <c r="B4028" s="45" t="s">
        <v>69</v>
      </c>
      <c r="C4028" s="45" t="s">
        <v>159</v>
      </c>
      <c r="D4028" s="45">
        <v>318</v>
      </c>
      <c r="E4028" s="45">
        <v>4.8856420799999996E-3</v>
      </c>
      <c r="F4028" s="45">
        <v>8.4785527000000001E-4</v>
      </c>
      <c r="G4028" s="45">
        <v>1.02419612E-3</v>
      </c>
      <c r="H4028" s="45">
        <v>3.01359021E-3</v>
      </c>
    </row>
    <row r="4029" spans="1:8" x14ac:dyDescent="0.35">
      <c r="A4029" s="45" t="s">
        <v>240</v>
      </c>
      <c r="B4029" s="45" t="s">
        <v>70</v>
      </c>
      <c r="C4029" s="45" t="s">
        <v>159</v>
      </c>
      <c r="D4029" s="45">
        <v>500</v>
      </c>
      <c r="E4029" s="45">
        <v>5.6520368000000003E-3</v>
      </c>
      <c r="F4029" s="45">
        <v>5.8812475999999998E-4</v>
      </c>
      <c r="G4029" s="45">
        <v>1.3124071500000001E-3</v>
      </c>
      <c r="H4029" s="45">
        <v>3.7515043899999999E-3</v>
      </c>
    </row>
    <row r="4030" spans="1:8" x14ac:dyDescent="0.35">
      <c r="A4030" s="45" t="s">
        <v>240</v>
      </c>
      <c r="B4030" s="45" t="s">
        <v>71</v>
      </c>
      <c r="C4030" s="45" t="s">
        <v>159</v>
      </c>
      <c r="D4030" s="45">
        <v>100</v>
      </c>
      <c r="E4030" s="45">
        <v>5.1163192300000002E-3</v>
      </c>
      <c r="F4030" s="45">
        <v>6.4699047999999999E-4</v>
      </c>
      <c r="G4030" s="45">
        <v>1.49976829E-3</v>
      </c>
      <c r="H4030" s="45">
        <v>2.9695599600000002E-3</v>
      </c>
    </row>
    <row r="4031" spans="1:8" x14ac:dyDescent="0.35">
      <c r="A4031" s="45" t="s">
        <v>240</v>
      </c>
      <c r="B4031" s="45" t="s">
        <v>69</v>
      </c>
      <c r="C4031" s="45" t="s">
        <v>33</v>
      </c>
      <c r="D4031" s="45">
        <v>81</v>
      </c>
      <c r="E4031" s="45">
        <v>6.1402604099999999E-3</v>
      </c>
      <c r="F4031" s="45">
        <v>1.38445905E-3</v>
      </c>
      <c r="G4031" s="45">
        <v>1.2938669200000001E-3</v>
      </c>
      <c r="H4031" s="45">
        <v>3.4619339100000002E-3</v>
      </c>
    </row>
    <row r="4032" spans="1:8" x14ac:dyDescent="0.35">
      <c r="A4032" s="45" t="s">
        <v>240</v>
      </c>
      <c r="B4032" s="45" t="s">
        <v>70</v>
      </c>
      <c r="C4032" s="45" t="s">
        <v>33</v>
      </c>
      <c r="D4032" s="45">
        <v>259</v>
      </c>
      <c r="E4032" s="45">
        <v>7.1877679100000001E-3</v>
      </c>
      <c r="F4032" s="45">
        <v>1.17398626E-3</v>
      </c>
      <c r="G4032" s="45">
        <v>1.52759877E-3</v>
      </c>
      <c r="H4032" s="45">
        <v>4.48613771E-3</v>
      </c>
    </row>
    <row r="4033" spans="1:8" x14ac:dyDescent="0.35">
      <c r="A4033" s="45" t="s">
        <v>240</v>
      </c>
      <c r="B4033" s="45" t="s">
        <v>71</v>
      </c>
      <c r="C4033" s="45" t="s">
        <v>33</v>
      </c>
      <c r="D4033" s="45">
        <v>41</v>
      </c>
      <c r="E4033" s="45">
        <v>6.2649613899999996E-3</v>
      </c>
      <c r="F4033" s="45">
        <v>1.3965106399999999E-3</v>
      </c>
      <c r="G4033" s="45">
        <v>1.2717364199999999E-3</v>
      </c>
      <c r="H4033" s="45">
        <v>3.5967138500000002E-3</v>
      </c>
    </row>
    <row r="4034" spans="1:8" x14ac:dyDescent="0.35">
      <c r="A4034" s="45" t="s">
        <v>240</v>
      </c>
      <c r="B4034" s="45" t="s">
        <v>69</v>
      </c>
      <c r="C4034" s="45" t="s">
        <v>34</v>
      </c>
      <c r="D4034" s="45">
        <v>145</v>
      </c>
      <c r="E4034" s="45">
        <v>4.8128190600000001E-3</v>
      </c>
      <c r="F4034" s="45">
        <v>7.6947612000000001E-4</v>
      </c>
      <c r="G4034" s="45">
        <v>1.01708149E-3</v>
      </c>
      <c r="H4034" s="45">
        <v>3.0262609499999999E-3</v>
      </c>
    </row>
    <row r="4035" spans="1:8" x14ac:dyDescent="0.35">
      <c r="A4035" s="45" t="s">
        <v>240</v>
      </c>
      <c r="B4035" s="45" t="s">
        <v>70</v>
      </c>
      <c r="C4035" s="45" t="s">
        <v>34</v>
      </c>
      <c r="D4035" s="45">
        <v>322</v>
      </c>
      <c r="E4035" s="45">
        <v>5.2226389399999996E-3</v>
      </c>
      <c r="F4035" s="45">
        <v>7.1680158000000005E-4</v>
      </c>
      <c r="G4035" s="45">
        <v>1.10482062E-3</v>
      </c>
      <c r="H4035" s="45">
        <v>3.40101627E-3</v>
      </c>
    </row>
    <row r="4036" spans="1:8" x14ac:dyDescent="0.35">
      <c r="A4036" s="45" t="s">
        <v>240</v>
      </c>
      <c r="B4036" s="45" t="s">
        <v>71</v>
      </c>
      <c r="C4036" s="45" t="s">
        <v>34</v>
      </c>
      <c r="D4036" s="45">
        <v>90</v>
      </c>
      <c r="E4036" s="45">
        <v>5.0208330800000003E-3</v>
      </c>
      <c r="F4036" s="45">
        <v>6.3271582000000003E-4</v>
      </c>
      <c r="G4036" s="45">
        <v>1.22633718E-3</v>
      </c>
      <c r="H4036" s="45">
        <v>3.1617795699999999E-3</v>
      </c>
    </row>
    <row r="4037" spans="1:8" x14ac:dyDescent="0.35">
      <c r="A4037" s="45" t="s">
        <v>240</v>
      </c>
      <c r="B4037" s="45" t="s">
        <v>69</v>
      </c>
      <c r="C4037" s="45" t="s">
        <v>35</v>
      </c>
      <c r="D4037" s="45">
        <v>136</v>
      </c>
      <c r="E4037" s="45">
        <v>4.3220653900000001E-3</v>
      </c>
      <c r="F4037" s="45">
        <v>7.1078408000000001E-4</v>
      </c>
      <c r="G4037" s="45">
        <v>1.01928423E-3</v>
      </c>
      <c r="H4037" s="45">
        <v>2.5919966300000001E-3</v>
      </c>
    </row>
    <row r="4038" spans="1:8" x14ac:dyDescent="0.35">
      <c r="A4038" s="45" t="s">
        <v>240</v>
      </c>
      <c r="B4038" s="45" t="s">
        <v>70</v>
      </c>
      <c r="C4038" s="45" t="s">
        <v>35</v>
      </c>
      <c r="D4038" s="45">
        <v>372</v>
      </c>
      <c r="E4038" s="45">
        <v>5.1293369299999997E-3</v>
      </c>
      <c r="F4038" s="45">
        <v>6.0704750000000005E-4</v>
      </c>
      <c r="G4038" s="45">
        <v>1.1127287599999999E-3</v>
      </c>
      <c r="H4038" s="45">
        <v>3.40956019E-3</v>
      </c>
    </row>
    <row r="4039" spans="1:8" x14ac:dyDescent="0.35">
      <c r="A4039" s="45" t="s">
        <v>240</v>
      </c>
      <c r="B4039" s="45" t="s">
        <v>71</v>
      </c>
      <c r="C4039" s="45" t="s">
        <v>35</v>
      </c>
      <c r="D4039" s="45">
        <v>34</v>
      </c>
      <c r="E4039" s="45">
        <v>4.5336326500000001E-3</v>
      </c>
      <c r="F4039" s="45">
        <v>6.5972203000000005E-4</v>
      </c>
      <c r="G4039" s="45">
        <v>1.05392133E-3</v>
      </c>
      <c r="H4039" s="45">
        <v>2.8199889000000001E-3</v>
      </c>
    </row>
    <row r="4040" spans="1:8" x14ac:dyDescent="0.35">
      <c r="A4040" s="45" t="s">
        <v>240</v>
      </c>
      <c r="B4040" s="45" t="s">
        <v>69</v>
      </c>
      <c r="C4040" s="45" t="s">
        <v>36</v>
      </c>
      <c r="D4040" s="45">
        <v>191</v>
      </c>
      <c r="E4040" s="45">
        <v>4.0490472000000001E-3</v>
      </c>
      <c r="F4040" s="45">
        <v>2.9110892E-4</v>
      </c>
      <c r="G4040" s="45">
        <v>8.7260009000000003E-4</v>
      </c>
      <c r="H4040" s="45">
        <v>2.88533765E-3</v>
      </c>
    </row>
    <row r="4041" spans="1:8" x14ac:dyDescent="0.35">
      <c r="A4041" s="45" t="s">
        <v>240</v>
      </c>
      <c r="B4041" s="45" t="s">
        <v>70</v>
      </c>
      <c r="C4041" s="45" t="s">
        <v>36</v>
      </c>
      <c r="D4041" s="45">
        <v>414</v>
      </c>
      <c r="E4041" s="45">
        <v>5.5379146399999997E-3</v>
      </c>
      <c r="F4041" s="45">
        <v>2.5725732999999998E-4</v>
      </c>
      <c r="G4041" s="45">
        <v>1.15698781E-3</v>
      </c>
      <c r="H4041" s="45">
        <v>4.1236690299999998E-3</v>
      </c>
    </row>
    <row r="4042" spans="1:8" x14ac:dyDescent="0.35">
      <c r="A4042" s="45" t="s">
        <v>240</v>
      </c>
      <c r="B4042" s="45" t="s">
        <v>71</v>
      </c>
      <c r="C4042" s="45" t="s">
        <v>36</v>
      </c>
      <c r="D4042" s="45">
        <v>55</v>
      </c>
      <c r="E4042" s="45">
        <v>5.08438528E-3</v>
      </c>
      <c r="F4042" s="45">
        <v>3.0008394000000002E-4</v>
      </c>
      <c r="G4042" s="45">
        <v>1.2255889900000001E-3</v>
      </c>
      <c r="H4042" s="45">
        <v>3.5587118799999999E-3</v>
      </c>
    </row>
    <row r="4043" spans="1:8" x14ac:dyDescent="0.35">
      <c r="A4043" s="45" t="s">
        <v>240</v>
      </c>
      <c r="B4043" s="45" t="s">
        <v>69</v>
      </c>
      <c r="C4043" s="45" t="s">
        <v>37</v>
      </c>
      <c r="D4043" s="45">
        <v>197</v>
      </c>
      <c r="E4043" s="45">
        <v>4.2841109800000002E-3</v>
      </c>
      <c r="F4043" s="45">
        <v>7.7105635000000001E-4</v>
      </c>
      <c r="G4043" s="45">
        <v>8.1670636000000002E-4</v>
      </c>
      <c r="H4043" s="45">
        <v>2.69634775E-3</v>
      </c>
    </row>
    <row r="4044" spans="1:8" x14ac:dyDescent="0.35">
      <c r="A4044" s="45" t="s">
        <v>240</v>
      </c>
      <c r="B4044" s="45" t="s">
        <v>70</v>
      </c>
      <c r="C4044" s="45" t="s">
        <v>37</v>
      </c>
      <c r="D4044" s="45">
        <v>720</v>
      </c>
      <c r="E4044" s="45">
        <v>4.6658144299999999E-3</v>
      </c>
      <c r="F4044" s="45">
        <v>6.9769137E-4</v>
      </c>
      <c r="G4044" s="45">
        <v>8.9176610000000003E-4</v>
      </c>
      <c r="H4044" s="45">
        <v>3.0763564999999999E-3</v>
      </c>
    </row>
    <row r="4045" spans="1:8" x14ac:dyDescent="0.35">
      <c r="A4045" s="45" t="s">
        <v>240</v>
      </c>
      <c r="B4045" s="45" t="s">
        <v>71</v>
      </c>
      <c r="C4045" s="45" t="s">
        <v>37</v>
      </c>
      <c r="D4045" s="45">
        <v>169</v>
      </c>
      <c r="E4045" s="45">
        <v>4.5208057199999999E-3</v>
      </c>
      <c r="F4045" s="45">
        <v>9.2017287999999998E-4</v>
      </c>
      <c r="G4045" s="45">
        <v>9.3051421000000004E-4</v>
      </c>
      <c r="H4045" s="45">
        <v>2.67011811E-3</v>
      </c>
    </row>
    <row r="4046" spans="1:8" x14ac:dyDescent="0.35">
      <c r="A4046" s="45" t="s">
        <v>240</v>
      </c>
      <c r="B4046" s="45" t="s">
        <v>69</v>
      </c>
      <c r="C4046" s="45" t="s">
        <v>38</v>
      </c>
      <c r="D4046" s="45">
        <v>86</v>
      </c>
      <c r="E4046" s="45">
        <v>4.5445733699999999E-3</v>
      </c>
      <c r="F4046" s="45">
        <v>6.4545626999999999E-4</v>
      </c>
      <c r="G4046" s="45">
        <v>1.35403189E-3</v>
      </c>
      <c r="H4046" s="45">
        <v>2.5450848300000001E-3</v>
      </c>
    </row>
    <row r="4047" spans="1:8" x14ac:dyDescent="0.35">
      <c r="A4047" s="45" t="s">
        <v>240</v>
      </c>
      <c r="B4047" s="45" t="s">
        <v>70</v>
      </c>
      <c r="C4047" s="45" t="s">
        <v>38</v>
      </c>
      <c r="D4047" s="45">
        <v>274</v>
      </c>
      <c r="E4047" s="45">
        <v>5.4907573899999999E-3</v>
      </c>
      <c r="F4047" s="45">
        <v>5.6750956000000004E-4</v>
      </c>
      <c r="G4047" s="45">
        <v>1.4114876600000001E-3</v>
      </c>
      <c r="H4047" s="45">
        <v>3.51175968E-3</v>
      </c>
    </row>
    <row r="4048" spans="1:8" x14ac:dyDescent="0.35">
      <c r="A4048" s="45" t="s">
        <v>240</v>
      </c>
      <c r="B4048" s="45" t="s">
        <v>71</v>
      </c>
      <c r="C4048" s="45" t="s">
        <v>38</v>
      </c>
      <c r="D4048" s="45">
        <v>49</v>
      </c>
      <c r="E4048" s="45">
        <v>5.4119423E-3</v>
      </c>
      <c r="F4048" s="45">
        <v>6.5854094000000003E-4</v>
      </c>
      <c r="G4048" s="45">
        <v>1.4824260699999999E-3</v>
      </c>
      <c r="H4048" s="45">
        <v>3.2709747499999999E-3</v>
      </c>
    </row>
    <row r="4049" spans="1:8" x14ac:dyDescent="0.35">
      <c r="A4049" s="45" t="s">
        <v>240</v>
      </c>
      <c r="B4049" s="45" t="s">
        <v>69</v>
      </c>
      <c r="C4049" s="45" t="s">
        <v>39</v>
      </c>
      <c r="D4049" s="45">
        <v>45</v>
      </c>
      <c r="E4049" s="45">
        <v>5.1530347299999996E-3</v>
      </c>
      <c r="F4049" s="45">
        <v>5.7073021999999997E-4</v>
      </c>
      <c r="G4049" s="45">
        <v>1.5828186499999999E-3</v>
      </c>
      <c r="H4049" s="45">
        <v>2.9994853899999998E-3</v>
      </c>
    </row>
    <row r="4050" spans="1:8" x14ac:dyDescent="0.35">
      <c r="A4050" s="45" t="s">
        <v>240</v>
      </c>
      <c r="B4050" s="45" t="s">
        <v>70</v>
      </c>
      <c r="C4050" s="45" t="s">
        <v>39</v>
      </c>
      <c r="D4050" s="45">
        <v>232</v>
      </c>
      <c r="E4050" s="45">
        <v>6.82112043E-3</v>
      </c>
      <c r="F4050" s="45">
        <v>5.0626570999999997E-4</v>
      </c>
      <c r="G4050" s="45">
        <v>2.0158342899999999E-3</v>
      </c>
      <c r="H4050" s="45">
        <v>4.2990199599999999E-3</v>
      </c>
    </row>
    <row r="4051" spans="1:8" x14ac:dyDescent="0.35">
      <c r="A4051" s="45" t="s">
        <v>240</v>
      </c>
      <c r="B4051" s="45" t="s">
        <v>71</v>
      </c>
      <c r="C4051" s="45" t="s">
        <v>39</v>
      </c>
      <c r="D4051" s="45">
        <v>44</v>
      </c>
      <c r="E4051" s="45">
        <v>6.0969062699999998E-3</v>
      </c>
      <c r="F4051" s="45">
        <v>5.2793535999999996E-4</v>
      </c>
      <c r="G4051" s="45">
        <v>1.6277354500000001E-3</v>
      </c>
      <c r="H4051" s="45">
        <v>3.9412350300000003E-3</v>
      </c>
    </row>
    <row r="4052" spans="1:8" x14ac:dyDescent="0.35">
      <c r="A4052" s="45" t="s">
        <v>240</v>
      </c>
      <c r="B4052" s="45" t="s">
        <v>69</v>
      </c>
      <c r="C4052" s="45" t="s">
        <v>40</v>
      </c>
      <c r="D4052" s="45">
        <v>328</v>
      </c>
      <c r="E4052" s="45">
        <v>4.4198140000000002E-3</v>
      </c>
      <c r="F4052" s="45">
        <v>9.8598385000000003E-4</v>
      </c>
      <c r="G4052" s="45">
        <v>6.9677314000000001E-4</v>
      </c>
      <c r="H4052" s="45">
        <v>2.7370565599999998E-3</v>
      </c>
    </row>
    <row r="4053" spans="1:8" x14ac:dyDescent="0.35">
      <c r="A4053" s="45" t="s">
        <v>240</v>
      </c>
      <c r="B4053" s="45" t="s">
        <v>70</v>
      </c>
      <c r="C4053" s="45" t="s">
        <v>40</v>
      </c>
      <c r="D4053" s="45">
        <v>896</v>
      </c>
      <c r="E4053" s="45">
        <v>4.4142172800000004E-3</v>
      </c>
      <c r="F4053" s="45">
        <v>8.1644992999999999E-4</v>
      </c>
      <c r="G4053" s="45">
        <v>6.6797627000000004E-4</v>
      </c>
      <c r="H4053" s="45">
        <v>2.9297905900000001E-3</v>
      </c>
    </row>
    <row r="4054" spans="1:8" x14ac:dyDescent="0.35">
      <c r="A4054" s="45" t="s">
        <v>240</v>
      </c>
      <c r="B4054" s="45" t="s">
        <v>71</v>
      </c>
      <c r="C4054" s="45" t="s">
        <v>40</v>
      </c>
      <c r="D4054" s="45">
        <v>135</v>
      </c>
      <c r="E4054" s="45">
        <v>4.2760628599999998E-3</v>
      </c>
      <c r="F4054" s="45">
        <v>9.2601146000000003E-4</v>
      </c>
      <c r="G4054" s="45">
        <v>6.4094629999999998E-4</v>
      </c>
      <c r="H4054" s="45">
        <v>2.7091046899999998E-3</v>
      </c>
    </row>
    <row r="4055" spans="1:8" x14ac:dyDescent="0.35">
      <c r="A4055" s="45" t="s">
        <v>240</v>
      </c>
      <c r="B4055" s="45" t="s">
        <v>69</v>
      </c>
      <c r="C4055" s="45" t="s">
        <v>41</v>
      </c>
      <c r="D4055" s="45">
        <v>96</v>
      </c>
      <c r="E4055" s="45">
        <v>4.1348377200000003E-3</v>
      </c>
      <c r="F4055" s="45">
        <v>5.9353274999999995E-4</v>
      </c>
      <c r="G4055" s="45">
        <v>7.1493998999999999E-4</v>
      </c>
      <c r="H4055" s="45">
        <v>2.82636455E-3</v>
      </c>
    </row>
    <row r="4056" spans="1:8" x14ac:dyDescent="0.35">
      <c r="A4056" s="45" t="s">
        <v>240</v>
      </c>
      <c r="B4056" s="45" t="s">
        <v>70</v>
      </c>
      <c r="C4056" s="45" t="s">
        <v>41</v>
      </c>
      <c r="D4056" s="45">
        <v>293</v>
      </c>
      <c r="E4056" s="45">
        <v>6.4347899199999996E-3</v>
      </c>
      <c r="F4056" s="45">
        <v>6.2638232E-4</v>
      </c>
      <c r="G4056" s="45">
        <v>1.44367786E-3</v>
      </c>
      <c r="H4056" s="45">
        <v>4.3647292400000003E-3</v>
      </c>
    </row>
    <row r="4057" spans="1:8" x14ac:dyDescent="0.35">
      <c r="A4057" s="45" t="s">
        <v>240</v>
      </c>
      <c r="B4057" s="45" t="s">
        <v>71</v>
      </c>
      <c r="C4057" s="45" t="s">
        <v>41</v>
      </c>
      <c r="D4057" s="45">
        <v>83</v>
      </c>
      <c r="E4057" s="45">
        <v>5.1563194700000002E-3</v>
      </c>
      <c r="F4057" s="45">
        <v>6.0115437000000005E-4</v>
      </c>
      <c r="G4057" s="45">
        <v>1.0478020799999999E-3</v>
      </c>
      <c r="H4057" s="45">
        <v>3.50736253E-3</v>
      </c>
    </row>
    <row r="4058" spans="1:8" x14ac:dyDescent="0.35">
      <c r="A4058" s="45" t="s">
        <v>240</v>
      </c>
      <c r="B4058" s="45" t="s">
        <v>69</v>
      </c>
      <c r="C4058" s="45" t="s">
        <v>42</v>
      </c>
      <c r="D4058" s="45">
        <v>86</v>
      </c>
      <c r="E4058" s="45">
        <v>5.3979594999999997E-3</v>
      </c>
      <c r="F4058" s="45">
        <v>1.1275299E-3</v>
      </c>
      <c r="G4058" s="45">
        <v>1.5806683799999999E-3</v>
      </c>
      <c r="H4058" s="45">
        <v>2.68976072E-3</v>
      </c>
    </row>
    <row r="4059" spans="1:8" x14ac:dyDescent="0.35">
      <c r="A4059" s="45" t="s">
        <v>240</v>
      </c>
      <c r="B4059" s="45" t="s">
        <v>70</v>
      </c>
      <c r="C4059" s="45" t="s">
        <v>42</v>
      </c>
      <c r="D4059" s="45">
        <v>252</v>
      </c>
      <c r="E4059" s="45">
        <v>7.1934245999999997E-3</v>
      </c>
      <c r="F4059" s="45">
        <v>1.1726555400000001E-3</v>
      </c>
      <c r="G4059" s="45">
        <v>1.71852012E-3</v>
      </c>
      <c r="H4059" s="45">
        <v>4.3022484499999998E-3</v>
      </c>
    </row>
    <row r="4060" spans="1:8" x14ac:dyDescent="0.35">
      <c r="A4060" s="45" t="s">
        <v>240</v>
      </c>
      <c r="B4060" s="45" t="s">
        <v>71</v>
      </c>
      <c r="C4060" s="45" t="s">
        <v>42</v>
      </c>
      <c r="D4060" s="45">
        <v>33</v>
      </c>
      <c r="E4060" s="45">
        <v>6.0423679199999997E-3</v>
      </c>
      <c r="F4060" s="45">
        <v>1.02412996E-3</v>
      </c>
      <c r="G4060" s="45">
        <v>1.8764026600000001E-3</v>
      </c>
      <c r="H4060" s="45">
        <v>3.1418347999999999E-3</v>
      </c>
    </row>
    <row r="4061" spans="1:8" x14ac:dyDescent="0.35">
      <c r="A4061" s="45" t="s">
        <v>240</v>
      </c>
      <c r="B4061" s="45" t="s">
        <v>69</v>
      </c>
      <c r="C4061" s="45" t="s">
        <v>43</v>
      </c>
      <c r="D4061" s="45">
        <v>81</v>
      </c>
      <c r="E4061" s="45">
        <v>5.2533434199999998E-3</v>
      </c>
      <c r="F4061" s="45">
        <v>1.0096591E-3</v>
      </c>
      <c r="G4061" s="45">
        <v>1.3583102199999999E-3</v>
      </c>
      <c r="H4061" s="45">
        <v>2.88537356E-3</v>
      </c>
    </row>
    <row r="4062" spans="1:8" x14ac:dyDescent="0.35">
      <c r="A4062" s="45" t="s">
        <v>240</v>
      </c>
      <c r="B4062" s="45" t="s">
        <v>70</v>
      </c>
      <c r="C4062" s="45" t="s">
        <v>43</v>
      </c>
      <c r="D4062" s="45">
        <v>284</v>
      </c>
      <c r="E4062" s="45">
        <v>6.7300385600000002E-3</v>
      </c>
      <c r="F4062" s="45">
        <v>9.5942529E-4</v>
      </c>
      <c r="G4062" s="45">
        <v>1.60076758E-3</v>
      </c>
      <c r="H4062" s="45">
        <v>4.1698452300000001E-3</v>
      </c>
    </row>
    <row r="4063" spans="1:8" x14ac:dyDescent="0.35">
      <c r="A4063" s="45" t="s">
        <v>240</v>
      </c>
      <c r="B4063" s="45" t="s">
        <v>71</v>
      </c>
      <c r="C4063" s="45" t="s">
        <v>43</v>
      </c>
      <c r="D4063" s="45">
        <v>50</v>
      </c>
      <c r="E4063" s="45">
        <v>5.1347219799999996E-3</v>
      </c>
      <c r="F4063" s="45">
        <v>9.0972199E-4</v>
      </c>
      <c r="G4063" s="45">
        <v>1.45972196E-3</v>
      </c>
      <c r="H4063" s="45">
        <v>2.76527755E-3</v>
      </c>
    </row>
    <row r="4064" spans="1:8" x14ac:dyDescent="0.35">
      <c r="A4064" s="45" t="s">
        <v>240</v>
      </c>
      <c r="B4064" s="45" t="s">
        <v>69</v>
      </c>
      <c r="C4064" s="45" t="s">
        <v>44</v>
      </c>
      <c r="D4064" s="45">
        <v>19</v>
      </c>
      <c r="E4064" s="45">
        <v>6.2055308699999999E-3</v>
      </c>
      <c r="F4064" s="45">
        <v>6.2682722000000004E-4</v>
      </c>
      <c r="G4064" s="45">
        <v>1.5643272199999999E-3</v>
      </c>
      <c r="H4064" s="45">
        <v>4.0143758999999996E-3</v>
      </c>
    </row>
    <row r="4065" spans="1:8" x14ac:dyDescent="0.35">
      <c r="A4065" s="45" t="s">
        <v>240</v>
      </c>
      <c r="B4065" s="45" t="s">
        <v>70</v>
      </c>
      <c r="C4065" s="45" t="s">
        <v>44</v>
      </c>
      <c r="D4065" s="45">
        <v>155</v>
      </c>
      <c r="E4065" s="45">
        <v>7.3449071699999997E-3</v>
      </c>
      <c r="F4065" s="45">
        <v>5.9416044999999998E-4</v>
      </c>
      <c r="G4065" s="45">
        <v>1.8170547E-3</v>
      </c>
      <c r="H4065" s="45">
        <v>4.9336914900000002E-3</v>
      </c>
    </row>
    <row r="4066" spans="1:8" x14ac:dyDescent="0.35">
      <c r="A4066" s="45" t="s">
        <v>240</v>
      </c>
      <c r="B4066" s="45" t="s">
        <v>71</v>
      </c>
      <c r="C4066" s="45" t="s">
        <v>44</v>
      </c>
      <c r="D4066" s="45">
        <v>17</v>
      </c>
      <c r="E4066" s="45">
        <v>6.5577339400000002E-3</v>
      </c>
      <c r="F4066" s="45">
        <v>5.6440608000000005E-4</v>
      </c>
      <c r="G4066" s="45">
        <v>1.7517700099999999E-3</v>
      </c>
      <c r="H4066" s="45">
        <v>4.2415575099999997E-3</v>
      </c>
    </row>
    <row r="4067" spans="1:8" x14ac:dyDescent="0.35">
      <c r="A4067" s="45" t="s">
        <v>240</v>
      </c>
      <c r="B4067" s="45" t="s">
        <v>69</v>
      </c>
      <c r="C4067" s="45" t="s">
        <v>45</v>
      </c>
      <c r="D4067" s="45">
        <v>143</v>
      </c>
      <c r="E4067" s="45">
        <v>4.5646365000000001E-3</v>
      </c>
      <c r="F4067" s="45">
        <v>5.7732753000000003E-4</v>
      </c>
      <c r="G4067" s="45">
        <v>9.9261827999999998E-4</v>
      </c>
      <c r="H4067" s="45">
        <v>2.9946902800000001E-3</v>
      </c>
    </row>
    <row r="4068" spans="1:8" x14ac:dyDescent="0.35">
      <c r="A4068" s="45" t="s">
        <v>240</v>
      </c>
      <c r="B4068" s="45" t="s">
        <v>70</v>
      </c>
      <c r="C4068" s="45" t="s">
        <v>45</v>
      </c>
      <c r="D4068" s="45">
        <v>468</v>
      </c>
      <c r="E4068" s="45">
        <v>5.1954482799999998E-3</v>
      </c>
      <c r="F4068" s="45">
        <v>5.0747840000000004E-4</v>
      </c>
      <c r="G4068" s="45">
        <v>1.01456133E-3</v>
      </c>
      <c r="H4068" s="45">
        <v>3.67340809E-3</v>
      </c>
    </row>
    <row r="4069" spans="1:8" x14ac:dyDescent="0.35">
      <c r="A4069" s="45" t="s">
        <v>240</v>
      </c>
      <c r="B4069" s="45" t="s">
        <v>71</v>
      </c>
      <c r="C4069" s="45" t="s">
        <v>45</v>
      </c>
      <c r="D4069" s="45">
        <v>73</v>
      </c>
      <c r="E4069" s="45">
        <v>4.8969429300000002E-3</v>
      </c>
      <c r="F4069" s="45">
        <v>5.0069738000000003E-4</v>
      </c>
      <c r="G4069" s="45">
        <v>1.1386984099999999E-3</v>
      </c>
      <c r="H4069" s="45">
        <v>3.25754667E-3</v>
      </c>
    </row>
    <row r="4070" spans="1:8" x14ac:dyDescent="0.35">
      <c r="A4070" s="45" t="s">
        <v>240</v>
      </c>
      <c r="B4070" s="45" t="s">
        <v>69</v>
      </c>
      <c r="C4070" s="45" t="s">
        <v>46</v>
      </c>
      <c r="D4070" s="45">
        <v>63</v>
      </c>
      <c r="E4070" s="45">
        <v>5.4671881899999997E-3</v>
      </c>
      <c r="F4070" s="45">
        <v>6.9389305999999998E-4</v>
      </c>
      <c r="G4070" s="45">
        <v>1.6696059000000001E-3</v>
      </c>
      <c r="H4070" s="45">
        <v>3.1036887499999999E-3</v>
      </c>
    </row>
    <row r="4071" spans="1:8" x14ac:dyDescent="0.35">
      <c r="A4071" s="45" t="s">
        <v>240</v>
      </c>
      <c r="B4071" s="45" t="s">
        <v>70</v>
      </c>
      <c r="C4071" s="45" t="s">
        <v>46</v>
      </c>
      <c r="D4071" s="45">
        <v>220</v>
      </c>
      <c r="E4071" s="45">
        <v>7.0005784600000003E-3</v>
      </c>
      <c r="F4071" s="45">
        <v>6.4625399000000001E-4</v>
      </c>
      <c r="G4071" s="45">
        <v>2.2823019500000001E-3</v>
      </c>
      <c r="H4071" s="45">
        <v>4.0720220499999996E-3</v>
      </c>
    </row>
    <row r="4072" spans="1:8" x14ac:dyDescent="0.35">
      <c r="A4072" s="45" t="s">
        <v>240</v>
      </c>
      <c r="B4072" s="45" t="s">
        <v>71</v>
      </c>
      <c r="C4072" s="45" t="s">
        <v>46</v>
      </c>
      <c r="D4072" s="45">
        <v>57</v>
      </c>
      <c r="E4072" s="45">
        <v>5.52997052E-3</v>
      </c>
      <c r="F4072" s="45">
        <v>6.2499973000000001E-4</v>
      </c>
      <c r="G4072" s="45">
        <v>1.9854610900000001E-3</v>
      </c>
      <c r="H4072" s="45">
        <v>2.9195091899999999E-3</v>
      </c>
    </row>
    <row r="4073" spans="1:8" x14ac:dyDescent="0.35">
      <c r="A4073" s="45" t="s">
        <v>240</v>
      </c>
      <c r="B4073" s="45" t="s">
        <v>69</v>
      </c>
      <c r="C4073" s="45" t="s">
        <v>47</v>
      </c>
      <c r="D4073" s="45">
        <v>23</v>
      </c>
      <c r="E4073" s="45">
        <v>5.1710948300000004E-3</v>
      </c>
      <c r="F4073" s="45">
        <v>1.8921077E-4</v>
      </c>
      <c r="G4073" s="45">
        <v>1.7597622500000001E-3</v>
      </c>
      <c r="H4073" s="45">
        <v>3.2095407799999998E-3</v>
      </c>
    </row>
    <row r="4074" spans="1:8" x14ac:dyDescent="0.35">
      <c r="A4074" s="45" t="s">
        <v>240</v>
      </c>
      <c r="B4074" s="45" t="s">
        <v>70</v>
      </c>
      <c r="C4074" s="45" t="s">
        <v>47</v>
      </c>
      <c r="D4074" s="45">
        <v>170</v>
      </c>
      <c r="E4074" s="45">
        <v>6.4147600999999999E-3</v>
      </c>
      <c r="F4074" s="45">
        <v>3.8085488999999999E-4</v>
      </c>
      <c r="G4074" s="45">
        <v>1.4773281900000001E-3</v>
      </c>
      <c r="H4074" s="45">
        <v>4.5443897499999998E-3</v>
      </c>
    </row>
    <row r="4075" spans="1:8" x14ac:dyDescent="0.35">
      <c r="A4075" s="45" t="s">
        <v>240</v>
      </c>
      <c r="B4075" s="45" t="s">
        <v>71</v>
      </c>
      <c r="C4075" s="45" t="s">
        <v>47</v>
      </c>
      <c r="D4075" s="45">
        <v>38</v>
      </c>
      <c r="E4075" s="45">
        <v>4.9960402300000002E-3</v>
      </c>
      <c r="F4075" s="45">
        <v>2.6254848999999997E-4</v>
      </c>
      <c r="G4075" s="45">
        <v>1.0185182699999999E-3</v>
      </c>
      <c r="H4075" s="45">
        <v>3.7043126000000002E-3</v>
      </c>
    </row>
    <row r="4076" spans="1:8" x14ac:dyDescent="0.35">
      <c r="A4076" s="45" t="s">
        <v>240</v>
      </c>
      <c r="B4076" s="45" t="s">
        <v>69</v>
      </c>
      <c r="C4076" s="45" t="s">
        <v>48</v>
      </c>
      <c r="D4076" s="45">
        <v>189</v>
      </c>
      <c r="E4076" s="45">
        <v>5.4085217000000001E-3</v>
      </c>
      <c r="F4076" s="45">
        <v>1.09451524E-3</v>
      </c>
      <c r="G4076" s="45">
        <v>7.5911204999999995E-4</v>
      </c>
      <c r="H4076" s="45">
        <v>3.5548939200000002E-3</v>
      </c>
    </row>
    <row r="4077" spans="1:8" x14ac:dyDescent="0.35">
      <c r="A4077" s="45" t="s">
        <v>240</v>
      </c>
      <c r="B4077" s="45" t="s">
        <v>70</v>
      </c>
      <c r="C4077" s="45" t="s">
        <v>48</v>
      </c>
      <c r="D4077" s="45">
        <v>542</v>
      </c>
      <c r="E4077" s="45">
        <v>5.4306535500000001E-3</v>
      </c>
      <c r="F4077" s="45">
        <v>8.4749105000000004E-4</v>
      </c>
      <c r="G4077" s="45">
        <v>6.9807444E-4</v>
      </c>
      <c r="H4077" s="45">
        <v>3.8850875700000001E-3</v>
      </c>
    </row>
    <row r="4078" spans="1:8" x14ac:dyDescent="0.35">
      <c r="A4078" s="45" t="s">
        <v>240</v>
      </c>
      <c r="B4078" s="45" t="s">
        <v>71</v>
      </c>
      <c r="C4078" s="45" t="s">
        <v>48</v>
      </c>
      <c r="D4078" s="45">
        <v>40</v>
      </c>
      <c r="E4078" s="45">
        <v>5.9140623E-3</v>
      </c>
      <c r="F4078" s="45">
        <v>1.17737247E-3</v>
      </c>
      <c r="G4078" s="45">
        <v>6.6464096000000005E-4</v>
      </c>
      <c r="H4078" s="45">
        <v>4.0720483400000004E-3</v>
      </c>
    </row>
    <row r="4079" spans="1:8" x14ac:dyDescent="0.35">
      <c r="A4079" s="45" t="s">
        <v>240</v>
      </c>
      <c r="B4079" s="45" t="s">
        <v>69</v>
      </c>
      <c r="C4079" s="45" t="s">
        <v>49</v>
      </c>
      <c r="D4079" s="45">
        <v>105</v>
      </c>
      <c r="E4079" s="45">
        <v>5.6159609800000001E-3</v>
      </c>
      <c r="F4079" s="45">
        <v>8.5383574000000002E-4</v>
      </c>
      <c r="G4079" s="45">
        <v>1.36496888E-3</v>
      </c>
      <c r="H4079" s="45">
        <v>3.3971558399999999E-3</v>
      </c>
    </row>
    <row r="4080" spans="1:8" x14ac:dyDescent="0.35">
      <c r="A4080" s="45" t="s">
        <v>240</v>
      </c>
      <c r="B4080" s="45" t="s">
        <v>70</v>
      </c>
      <c r="C4080" s="45" t="s">
        <v>49</v>
      </c>
      <c r="D4080" s="45">
        <v>431</v>
      </c>
      <c r="E4080" s="45">
        <v>5.9522157499999999E-3</v>
      </c>
      <c r="F4080" s="45">
        <v>6.7478706999999998E-4</v>
      </c>
      <c r="G4080" s="45">
        <v>1.3461102299999999E-3</v>
      </c>
      <c r="H4080" s="45">
        <v>3.9313179699999997E-3</v>
      </c>
    </row>
    <row r="4081" spans="1:8" x14ac:dyDescent="0.35">
      <c r="A4081" s="45" t="s">
        <v>240</v>
      </c>
      <c r="B4081" s="45" t="s">
        <v>71</v>
      </c>
      <c r="C4081" s="45" t="s">
        <v>49</v>
      </c>
      <c r="D4081" s="45">
        <v>57</v>
      </c>
      <c r="E4081" s="45">
        <v>5.3220433099999999E-3</v>
      </c>
      <c r="F4081" s="45">
        <v>6.5606699999999998E-4</v>
      </c>
      <c r="G4081" s="45">
        <v>1.45853614E-3</v>
      </c>
      <c r="H4081" s="45">
        <v>3.2074396699999998E-3</v>
      </c>
    </row>
    <row r="4082" spans="1:8" x14ac:dyDescent="0.35">
      <c r="A4082" s="45" t="s">
        <v>240</v>
      </c>
      <c r="B4082" s="45" t="s">
        <v>69</v>
      </c>
      <c r="C4082" s="45" t="s">
        <v>50</v>
      </c>
      <c r="D4082" s="45">
        <v>62</v>
      </c>
      <c r="E4082" s="45">
        <v>5.4000520600000004E-3</v>
      </c>
      <c r="F4082" s="45">
        <v>7.6276861999999995E-4</v>
      </c>
      <c r="G4082" s="45">
        <v>1.8794800900000001E-3</v>
      </c>
      <c r="H4082" s="45">
        <v>2.7578029499999998E-3</v>
      </c>
    </row>
    <row r="4083" spans="1:8" x14ac:dyDescent="0.35">
      <c r="A4083" s="45" t="s">
        <v>240</v>
      </c>
      <c r="B4083" s="45" t="s">
        <v>70</v>
      </c>
      <c r="C4083" s="45" t="s">
        <v>50</v>
      </c>
      <c r="D4083" s="45">
        <v>204</v>
      </c>
      <c r="E4083" s="45">
        <v>7.1540824599999999E-3</v>
      </c>
      <c r="F4083" s="45">
        <v>6.9767813999999995E-4</v>
      </c>
      <c r="G4083" s="45">
        <v>2.4064993800000001E-3</v>
      </c>
      <c r="H4083" s="45">
        <v>4.04990444E-3</v>
      </c>
    </row>
    <row r="4084" spans="1:8" x14ac:dyDescent="0.35">
      <c r="A4084" s="45" t="s">
        <v>240</v>
      </c>
      <c r="B4084" s="45" t="s">
        <v>71</v>
      </c>
      <c r="C4084" s="45" t="s">
        <v>50</v>
      </c>
      <c r="D4084" s="45">
        <v>38</v>
      </c>
      <c r="E4084" s="45">
        <v>6.2627921100000001E-3</v>
      </c>
      <c r="F4084" s="45">
        <v>6.5698073000000005E-4</v>
      </c>
      <c r="G4084" s="45">
        <v>2.6056893900000002E-3</v>
      </c>
      <c r="H4084" s="45">
        <v>3.0001215899999999E-3</v>
      </c>
    </row>
    <row r="4085" spans="1:8" x14ac:dyDescent="0.35">
      <c r="A4085" s="45" t="s">
        <v>240</v>
      </c>
      <c r="B4085" s="45" t="s">
        <v>69</v>
      </c>
      <c r="C4085" s="45" t="s">
        <v>51</v>
      </c>
      <c r="D4085" s="45">
        <v>161</v>
      </c>
      <c r="E4085" s="45">
        <v>5.0227884700000001E-3</v>
      </c>
      <c r="F4085" s="45">
        <v>7.3693041999999995E-4</v>
      </c>
      <c r="G4085" s="45">
        <v>8.3110455999999997E-4</v>
      </c>
      <c r="H4085" s="45">
        <v>3.4547530599999998E-3</v>
      </c>
    </row>
    <row r="4086" spans="1:8" x14ac:dyDescent="0.35">
      <c r="A4086" s="45" t="s">
        <v>240</v>
      </c>
      <c r="B4086" s="45" t="s">
        <v>70</v>
      </c>
      <c r="C4086" s="45" t="s">
        <v>51</v>
      </c>
      <c r="D4086" s="45">
        <v>326</v>
      </c>
      <c r="E4086" s="45">
        <v>5.6449881199999996E-3</v>
      </c>
      <c r="F4086" s="45">
        <v>6.0870374999999997E-4</v>
      </c>
      <c r="G4086" s="45">
        <v>8.7938087999999998E-4</v>
      </c>
      <c r="H4086" s="45">
        <v>4.1569030099999999E-3</v>
      </c>
    </row>
    <row r="4087" spans="1:8" x14ac:dyDescent="0.35">
      <c r="A4087" s="45" t="s">
        <v>240</v>
      </c>
      <c r="B4087" s="45" t="s">
        <v>71</v>
      </c>
      <c r="C4087" s="45" t="s">
        <v>51</v>
      </c>
      <c r="D4087" s="45">
        <v>59</v>
      </c>
      <c r="E4087" s="45">
        <v>5.7215158000000002E-3</v>
      </c>
      <c r="F4087" s="45">
        <v>7.2661621000000005E-4</v>
      </c>
      <c r="G4087" s="45">
        <v>9.5437040999999995E-4</v>
      </c>
      <c r="H4087" s="45">
        <v>4.0405286299999999E-3</v>
      </c>
    </row>
    <row r="4088" spans="1:8" x14ac:dyDescent="0.35">
      <c r="A4088" s="45" t="s">
        <v>240</v>
      </c>
      <c r="B4088" s="45" t="s">
        <v>69</v>
      </c>
      <c r="C4088" s="45" t="s">
        <v>52</v>
      </c>
      <c r="D4088" s="45">
        <v>220</v>
      </c>
      <c r="E4088" s="45">
        <v>3.6645094500000002E-3</v>
      </c>
      <c r="F4088" s="45">
        <v>3.3301745E-4</v>
      </c>
      <c r="G4088" s="45">
        <v>7.6099510999999998E-4</v>
      </c>
      <c r="H4088" s="45">
        <v>2.5704963999999999E-3</v>
      </c>
    </row>
    <row r="4089" spans="1:8" x14ac:dyDescent="0.35">
      <c r="A4089" s="45" t="s">
        <v>240</v>
      </c>
      <c r="B4089" s="45" t="s">
        <v>70</v>
      </c>
      <c r="C4089" s="45" t="s">
        <v>52</v>
      </c>
      <c r="D4089" s="45">
        <v>361</v>
      </c>
      <c r="E4089" s="45">
        <v>4.1029929900000001E-3</v>
      </c>
      <c r="F4089" s="45">
        <v>3.1881580000000002E-4</v>
      </c>
      <c r="G4089" s="45">
        <v>7.0056785999999995E-4</v>
      </c>
      <c r="H4089" s="45">
        <v>3.08360883E-3</v>
      </c>
    </row>
    <row r="4090" spans="1:8" x14ac:dyDescent="0.35">
      <c r="A4090" s="45" t="s">
        <v>240</v>
      </c>
      <c r="B4090" s="45" t="s">
        <v>71</v>
      </c>
      <c r="C4090" s="45" t="s">
        <v>52</v>
      </c>
      <c r="D4090" s="45">
        <v>79</v>
      </c>
      <c r="E4090" s="45">
        <v>3.62473608E-3</v>
      </c>
      <c r="F4090" s="45">
        <v>3.2436685E-4</v>
      </c>
      <c r="G4090" s="45">
        <v>6.9224659000000001E-4</v>
      </c>
      <c r="H4090" s="45">
        <v>2.6081221399999999E-3</v>
      </c>
    </row>
    <row r="4091" spans="1:8" x14ac:dyDescent="0.35">
      <c r="A4091" s="45" t="s">
        <v>240</v>
      </c>
      <c r="B4091" s="45" t="s">
        <v>69</v>
      </c>
      <c r="C4091" s="45" t="s">
        <v>53</v>
      </c>
      <c r="D4091" s="45">
        <v>30</v>
      </c>
      <c r="E4091" s="45">
        <v>4.6647373999999997E-3</v>
      </c>
      <c r="F4091" s="45">
        <v>2.6504603E-4</v>
      </c>
      <c r="G4091" s="45">
        <v>1.6585645700000001E-3</v>
      </c>
      <c r="H4091" s="45">
        <v>2.7411263599999998E-3</v>
      </c>
    </row>
    <row r="4092" spans="1:8" x14ac:dyDescent="0.35">
      <c r="A4092" s="45" t="s">
        <v>240</v>
      </c>
      <c r="B4092" s="45" t="s">
        <v>70</v>
      </c>
      <c r="C4092" s="45" t="s">
        <v>53</v>
      </c>
      <c r="D4092" s="45">
        <v>127</v>
      </c>
      <c r="E4092" s="45">
        <v>6.6478927500000003E-3</v>
      </c>
      <c r="F4092" s="45">
        <v>2.7750414000000001E-4</v>
      </c>
      <c r="G4092" s="45">
        <v>1.56249976E-3</v>
      </c>
      <c r="H4092" s="45">
        <v>4.8078883300000002E-3</v>
      </c>
    </row>
    <row r="4093" spans="1:8" x14ac:dyDescent="0.35">
      <c r="A4093" s="45" t="s">
        <v>240</v>
      </c>
      <c r="B4093" s="45" t="s">
        <v>71</v>
      </c>
      <c r="C4093" s="45" t="s">
        <v>53</v>
      </c>
      <c r="D4093" s="45">
        <v>8</v>
      </c>
      <c r="E4093" s="45">
        <v>5.3602428700000003E-3</v>
      </c>
      <c r="F4093" s="45">
        <v>1.5190954E-4</v>
      </c>
      <c r="G4093" s="45">
        <v>1.4366317600000001E-3</v>
      </c>
      <c r="H4093" s="45">
        <v>3.7717011200000001E-3</v>
      </c>
    </row>
    <row r="4094" spans="1:8" x14ac:dyDescent="0.35">
      <c r="A4094" s="45" t="s">
        <v>240</v>
      </c>
      <c r="B4094" s="45" t="s">
        <v>69</v>
      </c>
      <c r="C4094" s="45" t="s">
        <v>54</v>
      </c>
      <c r="D4094" s="45">
        <v>706</v>
      </c>
      <c r="E4094" s="45">
        <v>4.7140742400000003E-3</v>
      </c>
      <c r="F4094" s="45">
        <v>1.0756017299999999E-3</v>
      </c>
      <c r="G4094" s="45">
        <v>8.2313611000000002E-4</v>
      </c>
      <c r="H4094" s="45">
        <v>2.8153358899999999E-3</v>
      </c>
    </row>
    <row r="4095" spans="1:8" x14ac:dyDescent="0.35">
      <c r="A4095" s="45" t="s">
        <v>240</v>
      </c>
      <c r="B4095" s="45" t="s">
        <v>70</v>
      </c>
      <c r="C4095" s="45" t="s">
        <v>54</v>
      </c>
      <c r="D4095" s="45">
        <v>1100</v>
      </c>
      <c r="E4095" s="45">
        <v>4.5481899999999997E-3</v>
      </c>
      <c r="F4095" s="45">
        <v>8.1440422000000001E-4</v>
      </c>
      <c r="G4095" s="45">
        <v>8.1194209000000003E-4</v>
      </c>
      <c r="H4095" s="45">
        <v>2.92184319E-3</v>
      </c>
    </row>
    <row r="4096" spans="1:8" x14ac:dyDescent="0.35">
      <c r="A4096" s="45" t="s">
        <v>240</v>
      </c>
      <c r="B4096" s="45" t="s">
        <v>71</v>
      </c>
      <c r="C4096" s="45" t="s">
        <v>54</v>
      </c>
      <c r="D4096" s="45">
        <v>170</v>
      </c>
      <c r="E4096" s="45">
        <v>4.86165552E-3</v>
      </c>
      <c r="F4096" s="45">
        <v>1.13984179E-3</v>
      </c>
      <c r="G4096" s="45">
        <v>8.0943602999999995E-4</v>
      </c>
      <c r="H4096" s="45">
        <v>2.9123772199999998E-3</v>
      </c>
    </row>
    <row r="4097" spans="1:8" x14ac:dyDescent="0.35">
      <c r="A4097" s="45" t="s">
        <v>240</v>
      </c>
      <c r="B4097" s="45" t="s">
        <v>69</v>
      </c>
      <c r="C4097" s="45" t="s">
        <v>55</v>
      </c>
      <c r="D4097" s="45">
        <v>142</v>
      </c>
      <c r="E4097" s="45">
        <v>5.1635039299999996E-3</v>
      </c>
      <c r="F4097" s="45">
        <v>7.6983870999999999E-4</v>
      </c>
      <c r="G4097" s="45">
        <v>1.5985260899999999E-3</v>
      </c>
      <c r="H4097" s="45">
        <v>2.79513863E-3</v>
      </c>
    </row>
    <row r="4098" spans="1:8" x14ac:dyDescent="0.35">
      <c r="A4098" s="45" t="s">
        <v>240</v>
      </c>
      <c r="B4098" s="45" t="s">
        <v>70</v>
      </c>
      <c r="C4098" s="45" t="s">
        <v>55</v>
      </c>
      <c r="D4098" s="45">
        <v>282</v>
      </c>
      <c r="E4098" s="45">
        <v>6.1636456699999996E-3</v>
      </c>
      <c r="F4098" s="45">
        <v>5.9770630999999999E-4</v>
      </c>
      <c r="G4098" s="45">
        <v>1.64138406E-3</v>
      </c>
      <c r="H4098" s="45">
        <v>3.9245548400000003E-3</v>
      </c>
    </row>
    <row r="4099" spans="1:8" x14ac:dyDescent="0.35">
      <c r="A4099" s="45" t="s">
        <v>240</v>
      </c>
      <c r="B4099" s="45" t="s">
        <v>71</v>
      </c>
      <c r="C4099" s="45" t="s">
        <v>55</v>
      </c>
      <c r="D4099" s="45">
        <v>44</v>
      </c>
      <c r="E4099" s="45">
        <v>5.5808078400000002E-3</v>
      </c>
      <c r="F4099" s="45">
        <v>7.8440629999999996E-4</v>
      </c>
      <c r="G4099" s="45">
        <v>1.6072177799999999E-3</v>
      </c>
      <c r="H4099" s="45">
        <v>3.1891832299999999E-3</v>
      </c>
    </row>
    <row r="4100" spans="1:8" x14ac:dyDescent="0.35">
      <c r="A4100" s="45" t="s">
        <v>240</v>
      </c>
      <c r="B4100" s="45" t="s">
        <v>69</v>
      </c>
      <c r="C4100" s="45" t="s">
        <v>56</v>
      </c>
      <c r="D4100" s="45">
        <v>307</v>
      </c>
      <c r="E4100" s="45">
        <v>4.7121182300000003E-3</v>
      </c>
      <c r="F4100" s="45">
        <v>7.8051460000000004E-4</v>
      </c>
      <c r="G4100" s="45">
        <v>8.5523713000000003E-4</v>
      </c>
      <c r="H4100" s="45">
        <v>3.07636602E-3</v>
      </c>
    </row>
    <row r="4101" spans="1:8" x14ac:dyDescent="0.35">
      <c r="A4101" s="45" t="s">
        <v>240</v>
      </c>
      <c r="B4101" s="45" t="s">
        <v>70</v>
      </c>
      <c r="C4101" s="45" t="s">
        <v>56</v>
      </c>
      <c r="D4101" s="45">
        <v>836</v>
      </c>
      <c r="E4101" s="45">
        <v>4.9244913799999998E-3</v>
      </c>
      <c r="F4101" s="45">
        <v>6.5117986999999999E-4</v>
      </c>
      <c r="G4101" s="45">
        <v>8.7035352999999998E-4</v>
      </c>
      <c r="H4101" s="45">
        <v>3.40295751E-3</v>
      </c>
    </row>
    <row r="4102" spans="1:8" x14ac:dyDescent="0.35">
      <c r="A4102" s="45" t="s">
        <v>240</v>
      </c>
      <c r="B4102" s="45" t="s">
        <v>71</v>
      </c>
      <c r="C4102" s="45" t="s">
        <v>56</v>
      </c>
      <c r="D4102" s="45">
        <v>98</v>
      </c>
      <c r="E4102" s="45">
        <v>4.8929985800000002E-3</v>
      </c>
      <c r="F4102" s="45">
        <v>7.0967947999999999E-4</v>
      </c>
      <c r="G4102" s="45">
        <v>9.6950563000000004E-4</v>
      </c>
      <c r="H4102" s="45">
        <v>3.2138130400000001E-3</v>
      </c>
    </row>
    <row r="4103" spans="1:8" x14ac:dyDescent="0.35">
      <c r="A4103" s="45" t="s">
        <v>241</v>
      </c>
      <c r="B4103" s="45" t="s">
        <v>69</v>
      </c>
      <c r="C4103" s="45" t="s">
        <v>9</v>
      </c>
      <c r="D4103" s="45">
        <v>9689</v>
      </c>
      <c r="E4103" s="45">
        <v>4.8738592000000004E-3</v>
      </c>
      <c r="F4103" s="45">
        <v>9.5155732000000003E-4</v>
      </c>
      <c r="G4103" s="45">
        <v>9.1320245000000005E-4</v>
      </c>
      <c r="H4103" s="45">
        <v>3.0090643100000002E-3</v>
      </c>
    </row>
    <row r="4104" spans="1:8" x14ac:dyDescent="0.35">
      <c r="A4104" s="45" t="s">
        <v>241</v>
      </c>
      <c r="B4104" s="45" t="s">
        <v>70</v>
      </c>
      <c r="C4104" s="45" t="s">
        <v>9</v>
      </c>
      <c r="D4104" s="45">
        <v>17242</v>
      </c>
      <c r="E4104" s="45">
        <v>5.7028820899999999E-3</v>
      </c>
      <c r="F4104" s="45">
        <v>7.9236669999999999E-4</v>
      </c>
      <c r="G4104" s="45">
        <v>1.1344288499999999E-3</v>
      </c>
      <c r="H4104" s="45">
        <v>3.7759665799999998E-3</v>
      </c>
    </row>
    <row r="4105" spans="1:8" x14ac:dyDescent="0.35">
      <c r="A4105" s="45" t="s">
        <v>241</v>
      </c>
      <c r="B4105" s="45" t="s">
        <v>71</v>
      </c>
      <c r="C4105" s="45" t="s">
        <v>9</v>
      </c>
      <c r="D4105" s="45">
        <v>2968</v>
      </c>
      <c r="E4105" s="45">
        <v>5.2910011500000003E-3</v>
      </c>
      <c r="F4105" s="45">
        <v>9.1173885999999997E-4</v>
      </c>
      <c r="G4105" s="45">
        <v>1.1265377699999999E-3</v>
      </c>
      <c r="H4105" s="45">
        <v>3.25260315E-3</v>
      </c>
    </row>
    <row r="4106" spans="1:8" x14ac:dyDescent="0.35">
      <c r="A4106" s="45" t="s">
        <v>241</v>
      </c>
      <c r="B4106" s="45" t="s">
        <v>69</v>
      </c>
      <c r="C4106" s="45" t="s">
        <v>14</v>
      </c>
      <c r="D4106" s="45">
        <v>180</v>
      </c>
      <c r="E4106" s="45">
        <v>5.1017229999999998E-3</v>
      </c>
      <c r="F4106" s="45">
        <v>1.0028289800000001E-3</v>
      </c>
      <c r="G4106" s="45">
        <v>9.7582280000000005E-4</v>
      </c>
      <c r="H4106" s="45">
        <v>3.12307073E-3</v>
      </c>
    </row>
    <row r="4107" spans="1:8" x14ac:dyDescent="0.35">
      <c r="A4107" s="45" t="s">
        <v>241</v>
      </c>
      <c r="B4107" s="45" t="s">
        <v>70</v>
      </c>
      <c r="C4107" s="45" t="s">
        <v>14</v>
      </c>
      <c r="D4107" s="45">
        <v>257</v>
      </c>
      <c r="E4107" s="45">
        <v>5.9278171800000003E-3</v>
      </c>
      <c r="F4107" s="45">
        <v>8.5882307000000003E-4</v>
      </c>
      <c r="G4107" s="45">
        <v>1.25283697E-3</v>
      </c>
      <c r="H4107" s="45">
        <v>3.81615661E-3</v>
      </c>
    </row>
    <row r="4108" spans="1:8" x14ac:dyDescent="0.35">
      <c r="A4108" s="45" t="s">
        <v>241</v>
      </c>
      <c r="B4108" s="45" t="s">
        <v>71</v>
      </c>
      <c r="C4108" s="45" t="s">
        <v>14</v>
      </c>
      <c r="D4108" s="45">
        <v>47</v>
      </c>
      <c r="E4108" s="45">
        <v>5.2977243699999996E-3</v>
      </c>
      <c r="F4108" s="45">
        <v>9.3503719999999996E-4</v>
      </c>
      <c r="G4108" s="45">
        <v>9.9044497000000007E-4</v>
      </c>
      <c r="H4108" s="45">
        <v>3.3722416900000001E-3</v>
      </c>
    </row>
    <row r="4109" spans="1:8" x14ac:dyDescent="0.35">
      <c r="A4109" s="45" t="s">
        <v>241</v>
      </c>
      <c r="B4109" s="45" t="s">
        <v>69</v>
      </c>
      <c r="C4109" s="45" t="s">
        <v>15</v>
      </c>
      <c r="D4109" s="45">
        <v>155</v>
      </c>
      <c r="E4109" s="45">
        <v>5.0864692900000003E-3</v>
      </c>
      <c r="F4109" s="45">
        <v>7.0564493000000003E-4</v>
      </c>
      <c r="G4109" s="45">
        <v>1.3971025000000001E-3</v>
      </c>
      <c r="H4109" s="45">
        <v>2.9837214000000001E-3</v>
      </c>
    </row>
    <row r="4110" spans="1:8" x14ac:dyDescent="0.35">
      <c r="A4110" s="45" t="s">
        <v>241</v>
      </c>
      <c r="B4110" s="45" t="s">
        <v>70</v>
      </c>
      <c r="C4110" s="45" t="s">
        <v>15</v>
      </c>
      <c r="D4110" s="45">
        <v>237</v>
      </c>
      <c r="E4110" s="45">
        <v>5.7204248500000001E-3</v>
      </c>
      <c r="F4110" s="45">
        <v>5.2825612000000001E-4</v>
      </c>
      <c r="G4110" s="45">
        <v>1.6540179700000001E-3</v>
      </c>
      <c r="H4110" s="45">
        <v>3.5381502600000002E-3</v>
      </c>
    </row>
    <row r="4111" spans="1:8" x14ac:dyDescent="0.35">
      <c r="A4111" s="45" t="s">
        <v>241</v>
      </c>
      <c r="B4111" s="45" t="s">
        <v>71</v>
      </c>
      <c r="C4111" s="45" t="s">
        <v>15</v>
      </c>
      <c r="D4111" s="45">
        <v>51</v>
      </c>
      <c r="E4111" s="45">
        <v>5.3939721899999996E-3</v>
      </c>
      <c r="F4111" s="45">
        <v>5.9980910000000001E-4</v>
      </c>
      <c r="G4111" s="45">
        <v>1.7109202E-3</v>
      </c>
      <c r="H4111" s="45">
        <v>3.08324231E-3</v>
      </c>
    </row>
    <row r="4112" spans="1:8" x14ac:dyDescent="0.35">
      <c r="A4112" s="45" t="s">
        <v>241</v>
      </c>
      <c r="B4112" s="45" t="s">
        <v>69</v>
      </c>
      <c r="C4112" s="45" t="s">
        <v>16</v>
      </c>
      <c r="D4112" s="45">
        <v>148</v>
      </c>
      <c r="E4112" s="45">
        <v>5.3539474199999996E-3</v>
      </c>
      <c r="F4112" s="45">
        <v>9.7636676999999996E-4</v>
      </c>
      <c r="G4112" s="45">
        <v>9.3601391000000002E-4</v>
      </c>
      <c r="H4112" s="45">
        <v>3.4415663300000001E-3</v>
      </c>
    </row>
    <row r="4113" spans="1:8" x14ac:dyDescent="0.35">
      <c r="A4113" s="45" t="s">
        <v>241</v>
      </c>
      <c r="B4113" s="45" t="s">
        <v>70</v>
      </c>
      <c r="C4113" s="45" t="s">
        <v>16</v>
      </c>
      <c r="D4113" s="45">
        <v>217</v>
      </c>
      <c r="E4113" s="45">
        <v>6.1178846499999997E-3</v>
      </c>
      <c r="F4113" s="45">
        <v>8.8496305000000002E-4</v>
      </c>
      <c r="G4113" s="45">
        <v>9.9184991999999995E-4</v>
      </c>
      <c r="H4113" s="45">
        <v>4.2410712E-3</v>
      </c>
    </row>
    <row r="4114" spans="1:8" x14ac:dyDescent="0.35">
      <c r="A4114" s="45" t="s">
        <v>241</v>
      </c>
      <c r="B4114" s="45" t="s">
        <v>71</v>
      </c>
      <c r="C4114" s="45" t="s">
        <v>16</v>
      </c>
      <c r="D4114" s="45">
        <v>23</v>
      </c>
      <c r="E4114" s="45">
        <v>5.9868153599999998E-3</v>
      </c>
      <c r="F4114" s="45">
        <v>9.6568011999999996E-4</v>
      </c>
      <c r="G4114" s="45">
        <v>1.0321053299999999E-3</v>
      </c>
      <c r="H4114" s="45">
        <v>3.9890295200000004E-3</v>
      </c>
    </row>
    <row r="4115" spans="1:8" x14ac:dyDescent="0.35">
      <c r="A4115" s="45" t="s">
        <v>241</v>
      </c>
      <c r="B4115" s="45" t="s">
        <v>69</v>
      </c>
      <c r="C4115" s="45" t="s">
        <v>17</v>
      </c>
      <c r="D4115" s="45">
        <v>93</v>
      </c>
      <c r="E4115" s="45">
        <v>6.2007166200000003E-3</v>
      </c>
      <c r="F4115" s="45">
        <v>1.01229566E-3</v>
      </c>
      <c r="G4115" s="45">
        <v>1.0402974399999999E-3</v>
      </c>
      <c r="H4115" s="45">
        <v>4.14812301E-3</v>
      </c>
    </row>
    <row r="4116" spans="1:8" x14ac:dyDescent="0.35">
      <c r="A4116" s="45" t="s">
        <v>241</v>
      </c>
      <c r="B4116" s="45" t="s">
        <v>70</v>
      </c>
      <c r="C4116" s="45" t="s">
        <v>17</v>
      </c>
      <c r="D4116" s="45">
        <v>238</v>
      </c>
      <c r="E4116" s="45">
        <v>7.0117002499999999E-3</v>
      </c>
      <c r="F4116" s="45">
        <v>8.6251142999999996E-4</v>
      </c>
      <c r="G4116" s="45">
        <v>1.1727258099999999E-3</v>
      </c>
      <c r="H4116" s="45">
        <v>4.9764626000000003E-3</v>
      </c>
    </row>
    <row r="4117" spans="1:8" x14ac:dyDescent="0.35">
      <c r="A4117" s="45" t="s">
        <v>241</v>
      </c>
      <c r="B4117" s="45" t="s">
        <v>71</v>
      </c>
      <c r="C4117" s="45" t="s">
        <v>17</v>
      </c>
      <c r="D4117" s="45">
        <v>50</v>
      </c>
      <c r="E4117" s="45">
        <v>5.9668979100000004E-3</v>
      </c>
      <c r="F4117" s="45">
        <v>9.5694417999999998E-4</v>
      </c>
      <c r="G4117" s="45">
        <v>9.6226826999999996E-4</v>
      </c>
      <c r="H4117" s="45">
        <v>4.04768491E-3</v>
      </c>
    </row>
    <row r="4118" spans="1:8" x14ac:dyDescent="0.35">
      <c r="A4118" s="45" t="s">
        <v>241</v>
      </c>
      <c r="B4118" s="45" t="s">
        <v>69</v>
      </c>
      <c r="C4118" s="45" t="s">
        <v>18</v>
      </c>
      <c r="D4118" s="45">
        <v>52</v>
      </c>
      <c r="E4118" s="45">
        <v>5.6258900700000003E-3</v>
      </c>
      <c r="F4118" s="45">
        <v>6.5838653E-4</v>
      </c>
      <c r="G4118" s="45">
        <v>1.02808912E-3</v>
      </c>
      <c r="H4118" s="45">
        <v>3.9394139699999997E-3</v>
      </c>
    </row>
    <row r="4119" spans="1:8" x14ac:dyDescent="0.35">
      <c r="A4119" s="45" t="s">
        <v>241</v>
      </c>
      <c r="B4119" s="45" t="s">
        <v>70</v>
      </c>
      <c r="C4119" s="45" t="s">
        <v>18</v>
      </c>
      <c r="D4119" s="45">
        <v>185</v>
      </c>
      <c r="E4119" s="45">
        <v>6.96621598E-3</v>
      </c>
      <c r="F4119" s="45">
        <v>6.3776252000000003E-4</v>
      </c>
      <c r="G4119" s="45">
        <v>1.3792540100000001E-3</v>
      </c>
      <c r="H4119" s="45">
        <v>4.9491989399999999E-3</v>
      </c>
    </row>
    <row r="4120" spans="1:8" x14ac:dyDescent="0.35">
      <c r="A4120" s="45" t="s">
        <v>241</v>
      </c>
      <c r="B4120" s="45" t="s">
        <v>71</v>
      </c>
      <c r="C4120" s="45" t="s">
        <v>18</v>
      </c>
      <c r="D4120" s="45">
        <v>31</v>
      </c>
      <c r="E4120" s="45">
        <v>7.3808987999999997E-3</v>
      </c>
      <c r="F4120" s="45">
        <v>1.6476251899999999E-3</v>
      </c>
      <c r="G4120" s="45">
        <v>1.6106628E-3</v>
      </c>
      <c r="H4120" s="45">
        <v>4.1226102299999996E-3</v>
      </c>
    </row>
    <row r="4121" spans="1:8" x14ac:dyDescent="0.35">
      <c r="A4121" s="45" t="s">
        <v>241</v>
      </c>
      <c r="B4121" s="45" t="s">
        <v>69</v>
      </c>
      <c r="C4121" s="45" t="s">
        <v>19</v>
      </c>
      <c r="D4121" s="45">
        <v>88</v>
      </c>
      <c r="E4121" s="45">
        <v>5.7924292699999998E-3</v>
      </c>
      <c r="F4121" s="45">
        <v>8.1360454000000001E-4</v>
      </c>
      <c r="G4121" s="45">
        <v>1.27512077E-3</v>
      </c>
      <c r="H4121" s="45">
        <v>3.7037034599999999E-3</v>
      </c>
    </row>
    <row r="4122" spans="1:8" x14ac:dyDescent="0.35">
      <c r="A4122" s="45" t="s">
        <v>241</v>
      </c>
      <c r="B4122" s="45" t="s">
        <v>70</v>
      </c>
      <c r="C4122" s="45" t="s">
        <v>19</v>
      </c>
      <c r="D4122" s="45">
        <v>324</v>
      </c>
      <c r="E4122" s="45">
        <v>6.0422737199999996E-3</v>
      </c>
      <c r="F4122" s="45">
        <v>7.8978743000000004E-4</v>
      </c>
      <c r="G4122" s="45">
        <v>1.2499283000000001E-3</v>
      </c>
      <c r="H4122" s="45">
        <v>4.0025574900000001E-3</v>
      </c>
    </row>
    <row r="4123" spans="1:8" x14ac:dyDescent="0.35">
      <c r="A4123" s="45" t="s">
        <v>241</v>
      </c>
      <c r="B4123" s="45" t="s">
        <v>71</v>
      </c>
      <c r="C4123" s="45" t="s">
        <v>19</v>
      </c>
      <c r="D4123" s="45">
        <v>27</v>
      </c>
      <c r="E4123" s="45">
        <v>6.8081273100000003E-3</v>
      </c>
      <c r="F4123" s="45">
        <v>1.1552638800000001E-3</v>
      </c>
      <c r="G4123" s="45">
        <v>1.3760285900000001E-3</v>
      </c>
      <c r="H4123" s="45">
        <v>4.2768345299999998E-3</v>
      </c>
    </row>
    <row r="4124" spans="1:8" x14ac:dyDescent="0.35">
      <c r="A4124" s="45" t="s">
        <v>241</v>
      </c>
      <c r="B4124" s="45" t="s">
        <v>69</v>
      </c>
      <c r="C4124" s="45" t="s">
        <v>20</v>
      </c>
      <c r="D4124" s="45">
        <v>43</v>
      </c>
      <c r="E4124" s="45">
        <v>3.9074610000000001E-3</v>
      </c>
      <c r="F4124" s="45">
        <v>9.5607213E-4</v>
      </c>
      <c r="G4124" s="45">
        <v>5.1356564000000005E-4</v>
      </c>
      <c r="H4124" s="45">
        <v>2.4378227600000001E-3</v>
      </c>
    </row>
    <row r="4125" spans="1:8" x14ac:dyDescent="0.35">
      <c r="A4125" s="45" t="s">
        <v>241</v>
      </c>
      <c r="B4125" s="45" t="s">
        <v>70</v>
      </c>
      <c r="C4125" s="45" t="s">
        <v>20</v>
      </c>
      <c r="D4125" s="45">
        <v>175</v>
      </c>
      <c r="E4125" s="45">
        <v>4.0434521399999998E-3</v>
      </c>
      <c r="F4125" s="45">
        <v>7.3935158999999999E-4</v>
      </c>
      <c r="G4125" s="45">
        <v>5.0138864999999997E-4</v>
      </c>
      <c r="H4125" s="45">
        <v>2.8027114199999999E-3</v>
      </c>
    </row>
    <row r="4126" spans="1:8" x14ac:dyDescent="0.35">
      <c r="A4126" s="45" t="s">
        <v>241</v>
      </c>
      <c r="B4126" s="45" t="s">
        <v>71</v>
      </c>
      <c r="C4126" s="45" t="s">
        <v>20</v>
      </c>
      <c r="D4126" s="45">
        <v>8</v>
      </c>
      <c r="E4126" s="45">
        <v>3.9265043300000003E-3</v>
      </c>
      <c r="F4126" s="45">
        <v>5.7002291000000005E-4</v>
      </c>
      <c r="G4126" s="45">
        <v>4.7598357999999999E-4</v>
      </c>
      <c r="H4126" s="45">
        <v>2.8804974699999999E-3</v>
      </c>
    </row>
    <row r="4127" spans="1:8" x14ac:dyDescent="0.35">
      <c r="A4127" s="45" t="s">
        <v>241</v>
      </c>
      <c r="B4127" s="45" t="s">
        <v>69</v>
      </c>
      <c r="C4127" s="45" t="s">
        <v>21</v>
      </c>
      <c r="D4127" s="45">
        <v>53</v>
      </c>
      <c r="E4127" s="45">
        <v>6.62561121E-3</v>
      </c>
      <c r="F4127" s="45">
        <v>1.2294721599999999E-3</v>
      </c>
      <c r="G4127" s="45">
        <v>1.65924157E-3</v>
      </c>
      <c r="H4127" s="45">
        <v>3.7368969899999999E-3</v>
      </c>
    </row>
    <row r="4128" spans="1:8" x14ac:dyDescent="0.35">
      <c r="A4128" s="45" t="s">
        <v>241</v>
      </c>
      <c r="B4128" s="45" t="s">
        <v>70</v>
      </c>
      <c r="C4128" s="45" t="s">
        <v>21</v>
      </c>
      <c r="D4128" s="45">
        <v>189</v>
      </c>
      <c r="E4128" s="45">
        <v>7.7814518500000001E-3</v>
      </c>
      <c r="F4128" s="45">
        <v>1.13450398E-3</v>
      </c>
      <c r="G4128" s="45">
        <v>1.67242283E-3</v>
      </c>
      <c r="H4128" s="45">
        <v>4.9745245299999998E-3</v>
      </c>
    </row>
    <row r="4129" spans="1:8" x14ac:dyDescent="0.35">
      <c r="A4129" s="45" t="s">
        <v>241</v>
      </c>
      <c r="B4129" s="45" t="s">
        <v>71</v>
      </c>
      <c r="C4129" s="45" t="s">
        <v>21</v>
      </c>
      <c r="D4129" s="45">
        <v>29</v>
      </c>
      <c r="E4129" s="45">
        <v>7.5299326499999996E-3</v>
      </c>
      <c r="F4129" s="45">
        <v>1.4200188800000001E-3</v>
      </c>
      <c r="G4129" s="45">
        <v>1.15501249E-3</v>
      </c>
      <c r="H4129" s="45">
        <v>4.9549007800000003E-3</v>
      </c>
    </row>
    <row r="4130" spans="1:8" x14ac:dyDescent="0.35">
      <c r="A4130" s="45" t="s">
        <v>241</v>
      </c>
      <c r="B4130" s="45" t="s">
        <v>69</v>
      </c>
      <c r="C4130" s="45" t="s">
        <v>22</v>
      </c>
      <c r="D4130" s="45">
        <v>38</v>
      </c>
      <c r="E4130" s="45">
        <v>5.88176145E-3</v>
      </c>
      <c r="F4130" s="45">
        <v>1.1025826099999999E-3</v>
      </c>
      <c r="G4130" s="45">
        <v>1.6191517999999999E-3</v>
      </c>
      <c r="H4130" s="45">
        <v>3.1600266199999999E-3</v>
      </c>
    </row>
    <row r="4131" spans="1:8" x14ac:dyDescent="0.35">
      <c r="A4131" s="45" t="s">
        <v>241</v>
      </c>
      <c r="B4131" s="45" t="s">
        <v>70</v>
      </c>
      <c r="C4131" s="45" t="s">
        <v>22</v>
      </c>
      <c r="D4131" s="45">
        <v>230</v>
      </c>
      <c r="E4131" s="45">
        <v>6.9325178500000001E-3</v>
      </c>
      <c r="F4131" s="45">
        <v>9.7413421000000001E-4</v>
      </c>
      <c r="G4131" s="45">
        <v>1.6333532E-3</v>
      </c>
      <c r="H4131" s="45">
        <v>4.3250299499999999E-3</v>
      </c>
    </row>
    <row r="4132" spans="1:8" x14ac:dyDescent="0.35">
      <c r="A4132" s="45" t="s">
        <v>241</v>
      </c>
      <c r="B4132" s="45" t="s">
        <v>71</v>
      </c>
      <c r="C4132" s="45" t="s">
        <v>22</v>
      </c>
      <c r="D4132" s="45">
        <v>10</v>
      </c>
      <c r="E4132" s="45">
        <v>8.5358794399999997E-3</v>
      </c>
      <c r="F4132" s="45">
        <v>9.5949054999999999E-4</v>
      </c>
      <c r="G4132" s="45">
        <v>3.2881942900000001E-3</v>
      </c>
      <c r="H4132" s="45">
        <v>4.2881943E-3</v>
      </c>
    </row>
    <row r="4133" spans="1:8" x14ac:dyDescent="0.35">
      <c r="A4133" s="45" t="s">
        <v>241</v>
      </c>
      <c r="B4133" s="45" t="s">
        <v>69</v>
      </c>
      <c r="C4133" s="45" t="s">
        <v>23</v>
      </c>
      <c r="D4133" s="45">
        <v>86</v>
      </c>
      <c r="E4133" s="45">
        <v>5.0767116400000003E-3</v>
      </c>
      <c r="F4133" s="45">
        <v>3.7871427E-4</v>
      </c>
      <c r="G4133" s="45">
        <v>1.21339336E-3</v>
      </c>
      <c r="H4133" s="45">
        <v>3.4846035400000002E-3</v>
      </c>
    </row>
    <row r="4134" spans="1:8" x14ac:dyDescent="0.35">
      <c r="A4134" s="45" t="s">
        <v>241</v>
      </c>
      <c r="B4134" s="45" t="s">
        <v>70</v>
      </c>
      <c r="C4134" s="45" t="s">
        <v>23</v>
      </c>
      <c r="D4134" s="45">
        <v>331</v>
      </c>
      <c r="E4134" s="45">
        <v>6.1258319699999996E-3</v>
      </c>
      <c r="F4134" s="45">
        <v>4.1505794000000002E-4</v>
      </c>
      <c r="G4134" s="45">
        <v>1.55676518E-3</v>
      </c>
      <c r="H4134" s="45">
        <v>4.15400838E-3</v>
      </c>
    </row>
    <row r="4135" spans="1:8" x14ac:dyDescent="0.35">
      <c r="A4135" s="45" t="s">
        <v>241</v>
      </c>
      <c r="B4135" s="45" t="s">
        <v>71</v>
      </c>
      <c r="C4135" s="45" t="s">
        <v>23</v>
      </c>
      <c r="D4135" s="45">
        <v>31</v>
      </c>
      <c r="E4135" s="45">
        <v>6.3459526300000003E-3</v>
      </c>
      <c r="F4135" s="45">
        <v>4.6370937999999997E-4</v>
      </c>
      <c r="G4135" s="45">
        <v>1.91718913E-3</v>
      </c>
      <c r="H4135" s="45">
        <v>3.9650534900000003E-3</v>
      </c>
    </row>
    <row r="4136" spans="1:8" x14ac:dyDescent="0.35">
      <c r="A4136" s="45" t="s">
        <v>241</v>
      </c>
      <c r="B4136" s="45" t="s">
        <v>69</v>
      </c>
      <c r="C4136" s="45" t="s">
        <v>24</v>
      </c>
      <c r="D4136" s="45">
        <v>282</v>
      </c>
      <c r="E4136" s="45">
        <v>5.4027118600000002E-3</v>
      </c>
      <c r="F4136" s="45">
        <v>1.1711565300000001E-3</v>
      </c>
      <c r="G4136" s="45">
        <v>1.2194639100000001E-3</v>
      </c>
      <c r="H4136" s="45">
        <v>3.0120909699999998E-3</v>
      </c>
    </row>
    <row r="4137" spans="1:8" x14ac:dyDescent="0.35">
      <c r="A4137" s="45" t="s">
        <v>241</v>
      </c>
      <c r="B4137" s="45" t="s">
        <v>70</v>
      </c>
      <c r="C4137" s="45" t="s">
        <v>24</v>
      </c>
      <c r="D4137" s="45">
        <v>508</v>
      </c>
      <c r="E4137" s="45">
        <v>6.9187214899999998E-3</v>
      </c>
      <c r="F4137" s="45">
        <v>1.0877348900000001E-3</v>
      </c>
      <c r="G4137" s="45">
        <v>1.6339947300000001E-3</v>
      </c>
      <c r="H4137" s="45">
        <v>4.1969914199999998E-3</v>
      </c>
    </row>
    <row r="4138" spans="1:8" x14ac:dyDescent="0.35">
      <c r="A4138" s="45" t="s">
        <v>241</v>
      </c>
      <c r="B4138" s="45" t="s">
        <v>71</v>
      </c>
      <c r="C4138" s="45" t="s">
        <v>24</v>
      </c>
      <c r="D4138" s="45">
        <v>109</v>
      </c>
      <c r="E4138" s="45">
        <v>6.3781640400000002E-3</v>
      </c>
      <c r="F4138" s="45">
        <v>1.3068082999999999E-3</v>
      </c>
      <c r="G4138" s="45">
        <v>1.7022381299999999E-3</v>
      </c>
      <c r="H4138" s="45">
        <v>3.3691171399999999E-3</v>
      </c>
    </row>
    <row r="4139" spans="1:8" x14ac:dyDescent="0.35">
      <c r="A4139" s="45" t="s">
        <v>241</v>
      </c>
      <c r="B4139" s="45" t="s">
        <v>69</v>
      </c>
      <c r="C4139" s="45" t="s">
        <v>25</v>
      </c>
      <c r="D4139" s="45">
        <v>214</v>
      </c>
      <c r="E4139" s="45">
        <v>5.0743658699999999E-3</v>
      </c>
      <c r="F4139" s="45">
        <v>7.1715967999999998E-4</v>
      </c>
      <c r="G4139" s="45">
        <v>1.31695632E-3</v>
      </c>
      <c r="H4139" s="45">
        <v>3.0402494100000002E-3</v>
      </c>
    </row>
    <row r="4140" spans="1:8" x14ac:dyDescent="0.35">
      <c r="A4140" s="45" t="s">
        <v>241</v>
      </c>
      <c r="B4140" s="45" t="s">
        <v>70</v>
      </c>
      <c r="C4140" s="45" t="s">
        <v>25</v>
      </c>
      <c r="D4140" s="45">
        <v>430</v>
      </c>
      <c r="E4140" s="45">
        <v>6.76359258E-3</v>
      </c>
      <c r="F4140" s="45">
        <v>6.2349243000000003E-4</v>
      </c>
      <c r="G4140" s="45">
        <v>2.0145615500000002E-3</v>
      </c>
      <c r="H4140" s="45">
        <v>4.1255380900000003E-3</v>
      </c>
    </row>
    <row r="4141" spans="1:8" x14ac:dyDescent="0.35">
      <c r="A4141" s="45" t="s">
        <v>241</v>
      </c>
      <c r="B4141" s="45" t="s">
        <v>71</v>
      </c>
      <c r="C4141" s="45" t="s">
        <v>25</v>
      </c>
      <c r="D4141" s="45">
        <v>99</v>
      </c>
      <c r="E4141" s="45">
        <v>6.19060958E-3</v>
      </c>
      <c r="F4141" s="45">
        <v>7.9744175000000001E-4</v>
      </c>
      <c r="G4141" s="45">
        <v>1.47318063E-3</v>
      </c>
      <c r="H4141" s="45">
        <v>3.9199866600000003E-3</v>
      </c>
    </row>
    <row r="4142" spans="1:8" x14ac:dyDescent="0.35">
      <c r="A4142" s="45" t="s">
        <v>241</v>
      </c>
      <c r="B4142" s="45" t="s">
        <v>69</v>
      </c>
      <c r="C4142" s="45" t="s">
        <v>26</v>
      </c>
      <c r="D4142" s="45">
        <v>35</v>
      </c>
      <c r="E4142" s="45">
        <v>4.3389548300000001E-3</v>
      </c>
      <c r="F4142" s="45">
        <v>5.5720871999999995E-4</v>
      </c>
      <c r="G4142" s="45">
        <v>9.9933839999999993E-4</v>
      </c>
      <c r="H4142" s="45">
        <v>2.78240715E-3</v>
      </c>
    </row>
    <row r="4143" spans="1:8" x14ac:dyDescent="0.35">
      <c r="A4143" s="45" t="s">
        <v>241</v>
      </c>
      <c r="B4143" s="45" t="s">
        <v>70</v>
      </c>
      <c r="C4143" s="45" t="s">
        <v>26</v>
      </c>
      <c r="D4143" s="45">
        <v>233</v>
      </c>
      <c r="E4143" s="45">
        <v>5.5028510300000003E-3</v>
      </c>
      <c r="F4143" s="45">
        <v>5.2654562000000002E-4</v>
      </c>
      <c r="G4143" s="45">
        <v>1.14528668E-3</v>
      </c>
      <c r="H4143" s="45">
        <v>3.8310183099999999E-3</v>
      </c>
    </row>
    <row r="4144" spans="1:8" x14ac:dyDescent="0.35">
      <c r="A4144" s="45" t="s">
        <v>241</v>
      </c>
      <c r="B4144" s="45" t="s">
        <v>71</v>
      </c>
      <c r="C4144" s="45" t="s">
        <v>26</v>
      </c>
      <c r="D4144" s="45">
        <v>20</v>
      </c>
      <c r="E4144" s="45">
        <v>5.7806710300000001E-3</v>
      </c>
      <c r="F4144" s="45">
        <v>7.8182846000000004E-4</v>
      </c>
      <c r="G4144" s="45">
        <v>1.14699051E-3</v>
      </c>
      <c r="H4144" s="45">
        <v>3.8518516599999999E-3</v>
      </c>
    </row>
    <row r="4145" spans="1:8" x14ac:dyDescent="0.35">
      <c r="A4145" s="45" t="s">
        <v>241</v>
      </c>
      <c r="B4145" s="45" t="s">
        <v>69</v>
      </c>
      <c r="C4145" s="45" t="s">
        <v>27</v>
      </c>
      <c r="D4145" s="45">
        <v>233</v>
      </c>
      <c r="E4145" s="45">
        <v>4.45641566E-3</v>
      </c>
      <c r="F4145" s="45">
        <v>4.3678443999999999E-4</v>
      </c>
      <c r="G4145" s="45">
        <v>9.8469018000000002E-4</v>
      </c>
      <c r="H4145" s="45">
        <v>3.0349405399999999E-3</v>
      </c>
    </row>
    <row r="4146" spans="1:8" x14ac:dyDescent="0.35">
      <c r="A4146" s="45" t="s">
        <v>241</v>
      </c>
      <c r="B4146" s="45" t="s">
        <v>70</v>
      </c>
      <c r="C4146" s="45" t="s">
        <v>27</v>
      </c>
      <c r="D4146" s="45">
        <v>231</v>
      </c>
      <c r="E4146" s="45">
        <v>5.7013585800000004E-3</v>
      </c>
      <c r="F4146" s="45">
        <v>3.9151413E-4</v>
      </c>
      <c r="G4146" s="45">
        <v>1.56355193E-3</v>
      </c>
      <c r="H4146" s="45">
        <v>3.7462920599999998E-3</v>
      </c>
    </row>
    <row r="4147" spans="1:8" x14ac:dyDescent="0.35">
      <c r="A4147" s="45" t="s">
        <v>241</v>
      </c>
      <c r="B4147" s="45" t="s">
        <v>71</v>
      </c>
      <c r="C4147" s="45" t="s">
        <v>27</v>
      </c>
      <c r="D4147" s="45">
        <v>79</v>
      </c>
      <c r="E4147" s="45">
        <v>4.85642266E-3</v>
      </c>
      <c r="F4147" s="45">
        <v>3.9908549999999999E-4</v>
      </c>
      <c r="G4147" s="45">
        <v>1.3257440199999999E-3</v>
      </c>
      <c r="H4147" s="45">
        <v>3.13159262E-3</v>
      </c>
    </row>
    <row r="4148" spans="1:8" x14ac:dyDescent="0.35">
      <c r="A4148" s="45" t="s">
        <v>241</v>
      </c>
      <c r="B4148" s="45" t="s">
        <v>69</v>
      </c>
      <c r="C4148" s="45" t="s">
        <v>28</v>
      </c>
      <c r="D4148" s="45">
        <v>259</v>
      </c>
      <c r="E4148" s="45">
        <v>5.5242293399999998E-3</v>
      </c>
      <c r="F4148" s="45">
        <v>6.6557607000000002E-4</v>
      </c>
      <c r="G4148" s="45">
        <v>1.58006199E-3</v>
      </c>
      <c r="H4148" s="45">
        <v>3.2785908500000001E-3</v>
      </c>
    </row>
    <row r="4149" spans="1:8" x14ac:dyDescent="0.35">
      <c r="A4149" s="45" t="s">
        <v>241</v>
      </c>
      <c r="B4149" s="45" t="s">
        <v>70</v>
      </c>
      <c r="C4149" s="45" t="s">
        <v>28</v>
      </c>
      <c r="D4149" s="45">
        <v>550</v>
      </c>
      <c r="E4149" s="45">
        <v>5.9575755100000002E-3</v>
      </c>
      <c r="F4149" s="45">
        <v>6.4730615E-4</v>
      </c>
      <c r="G4149" s="45">
        <v>1.6436024699999999E-3</v>
      </c>
      <c r="H4149" s="45">
        <v>3.6666664199999999E-3</v>
      </c>
    </row>
    <row r="4150" spans="1:8" x14ac:dyDescent="0.35">
      <c r="A4150" s="45" t="s">
        <v>241</v>
      </c>
      <c r="B4150" s="45" t="s">
        <v>71</v>
      </c>
      <c r="C4150" s="45" t="s">
        <v>28</v>
      </c>
      <c r="D4150" s="45">
        <v>97</v>
      </c>
      <c r="E4150" s="45">
        <v>6.0463199400000002E-3</v>
      </c>
      <c r="F4150" s="45">
        <v>7.5983175999999998E-4</v>
      </c>
      <c r="G4150" s="45">
        <v>1.9039946099999999E-3</v>
      </c>
      <c r="H4150" s="45">
        <v>3.38249307E-3</v>
      </c>
    </row>
    <row r="4151" spans="1:8" x14ac:dyDescent="0.35">
      <c r="A4151" s="45" t="s">
        <v>241</v>
      </c>
      <c r="B4151" s="45" t="s">
        <v>69</v>
      </c>
      <c r="C4151" s="45" t="s">
        <v>29</v>
      </c>
      <c r="D4151" s="45">
        <v>60</v>
      </c>
      <c r="E4151" s="45">
        <v>5.7316741600000002E-3</v>
      </c>
      <c r="F4151" s="45">
        <v>1.0457173599999999E-3</v>
      </c>
      <c r="G4151" s="45">
        <v>1.49884239E-3</v>
      </c>
      <c r="H4151" s="45">
        <v>3.1871139500000002E-3</v>
      </c>
    </row>
    <row r="4152" spans="1:8" x14ac:dyDescent="0.35">
      <c r="A4152" s="45" t="s">
        <v>241</v>
      </c>
      <c r="B4152" s="45" t="s">
        <v>70</v>
      </c>
      <c r="C4152" s="45" t="s">
        <v>29</v>
      </c>
      <c r="D4152" s="45">
        <v>192</v>
      </c>
      <c r="E4152" s="45">
        <v>7.2783441900000001E-3</v>
      </c>
      <c r="F4152" s="45">
        <v>1.1950229100000001E-3</v>
      </c>
      <c r="G4152" s="45">
        <v>1.6975306299999999E-3</v>
      </c>
      <c r="H4152" s="45">
        <v>4.3857901499999999E-3</v>
      </c>
    </row>
    <row r="4153" spans="1:8" x14ac:dyDescent="0.35">
      <c r="A4153" s="45" t="s">
        <v>241</v>
      </c>
      <c r="B4153" s="45" t="s">
        <v>71</v>
      </c>
      <c r="C4153" s="45" t="s">
        <v>29</v>
      </c>
      <c r="D4153" s="45">
        <v>27</v>
      </c>
      <c r="E4153" s="45">
        <v>6.1869853800000001E-3</v>
      </c>
      <c r="F4153" s="45">
        <v>1.081104E-3</v>
      </c>
      <c r="G4153" s="45">
        <v>1.9641629800000002E-3</v>
      </c>
      <c r="H4153" s="45">
        <v>3.1417178199999998E-3</v>
      </c>
    </row>
    <row r="4154" spans="1:8" x14ac:dyDescent="0.35">
      <c r="A4154" s="45" t="s">
        <v>241</v>
      </c>
      <c r="B4154" s="45" t="s">
        <v>69</v>
      </c>
      <c r="C4154" s="45" t="s">
        <v>30</v>
      </c>
      <c r="D4154" s="45">
        <v>3256</v>
      </c>
      <c r="E4154" s="45">
        <v>4.5416578900000001E-3</v>
      </c>
      <c r="F4154" s="45">
        <v>1.01804906E-3</v>
      </c>
      <c r="G4154" s="45">
        <v>6.9947765E-4</v>
      </c>
      <c r="H4154" s="45">
        <v>2.82413071E-3</v>
      </c>
    </row>
    <row r="4155" spans="1:8" x14ac:dyDescent="0.35">
      <c r="A4155" s="45" t="s">
        <v>241</v>
      </c>
      <c r="B4155" s="45" t="s">
        <v>70</v>
      </c>
      <c r="C4155" s="45" t="s">
        <v>30</v>
      </c>
      <c r="D4155" s="45">
        <v>1920</v>
      </c>
      <c r="E4155" s="45">
        <v>4.7172487399999999E-3</v>
      </c>
      <c r="F4155" s="45">
        <v>8.2628013999999997E-4</v>
      </c>
      <c r="G4155" s="45">
        <v>6.9179783999999997E-4</v>
      </c>
      <c r="H4155" s="45">
        <v>3.19917029E-3</v>
      </c>
    </row>
    <row r="4156" spans="1:8" x14ac:dyDescent="0.35">
      <c r="A4156" s="45" t="s">
        <v>241</v>
      </c>
      <c r="B4156" s="45" t="s">
        <v>71</v>
      </c>
      <c r="C4156" s="45" t="s">
        <v>30</v>
      </c>
      <c r="D4156" s="45">
        <v>544</v>
      </c>
      <c r="E4156" s="45">
        <v>4.3705956599999997E-3</v>
      </c>
      <c r="F4156" s="45">
        <v>9.2737243999999996E-4</v>
      </c>
      <c r="G4156" s="45">
        <v>6.9689092000000004E-4</v>
      </c>
      <c r="H4156" s="45">
        <v>2.7463318000000001E-3</v>
      </c>
    </row>
    <row r="4157" spans="1:8" x14ac:dyDescent="0.35">
      <c r="A4157" s="45" t="s">
        <v>241</v>
      </c>
      <c r="B4157" s="45" t="s">
        <v>69</v>
      </c>
      <c r="C4157" s="45" t="s">
        <v>31</v>
      </c>
      <c r="D4157" s="45">
        <v>602</v>
      </c>
      <c r="E4157" s="45">
        <v>4.8531320800000001E-3</v>
      </c>
      <c r="F4157" s="45">
        <v>1.15896447E-3</v>
      </c>
      <c r="G4157" s="45">
        <v>7.4727734000000002E-4</v>
      </c>
      <c r="H4157" s="45">
        <v>2.9468897499999999E-3</v>
      </c>
    </row>
    <row r="4158" spans="1:8" x14ac:dyDescent="0.35">
      <c r="A4158" s="45" t="s">
        <v>241</v>
      </c>
      <c r="B4158" s="45" t="s">
        <v>70</v>
      </c>
      <c r="C4158" s="45" t="s">
        <v>31</v>
      </c>
      <c r="D4158" s="45">
        <v>1339</v>
      </c>
      <c r="E4158" s="45">
        <v>4.9509806599999998E-3</v>
      </c>
      <c r="F4158" s="45">
        <v>9.3985087999999995E-4</v>
      </c>
      <c r="G4158" s="45">
        <v>7.7713098E-4</v>
      </c>
      <c r="H4158" s="45">
        <v>3.2339983200000001E-3</v>
      </c>
    </row>
    <row r="4159" spans="1:8" x14ac:dyDescent="0.35">
      <c r="A4159" s="45" t="s">
        <v>241</v>
      </c>
      <c r="B4159" s="45" t="s">
        <v>71</v>
      </c>
      <c r="C4159" s="45" t="s">
        <v>31</v>
      </c>
      <c r="D4159" s="45">
        <v>198</v>
      </c>
      <c r="E4159" s="45">
        <v>4.9341210700000002E-3</v>
      </c>
      <c r="F4159" s="45">
        <v>1.25081814E-3</v>
      </c>
      <c r="G4159" s="45">
        <v>8.4479027E-4</v>
      </c>
      <c r="H4159" s="45">
        <v>2.8385122000000001E-3</v>
      </c>
    </row>
    <row r="4160" spans="1:8" x14ac:dyDescent="0.35">
      <c r="A4160" s="45" t="s">
        <v>241</v>
      </c>
      <c r="B4160" s="45" t="s">
        <v>69</v>
      </c>
      <c r="C4160" s="45" t="s">
        <v>159</v>
      </c>
      <c r="D4160" s="45">
        <v>318</v>
      </c>
      <c r="E4160" s="45">
        <v>5.1148305900000001E-3</v>
      </c>
      <c r="F4160" s="45">
        <v>8.7300523E-4</v>
      </c>
      <c r="G4160" s="45">
        <v>1.0859609399999999E-3</v>
      </c>
      <c r="H4160" s="45">
        <v>3.1558639500000002E-3</v>
      </c>
    </row>
    <row r="4161" spans="1:8" x14ac:dyDescent="0.35">
      <c r="A4161" s="45" t="s">
        <v>241</v>
      </c>
      <c r="B4161" s="45" t="s">
        <v>70</v>
      </c>
      <c r="C4161" s="45" t="s">
        <v>159</v>
      </c>
      <c r="D4161" s="45">
        <v>497</v>
      </c>
      <c r="E4161" s="45">
        <v>6.0659789700000001E-3</v>
      </c>
      <c r="F4161" s="45">
        <v>7.0757855999999998E-4</v>
      </c>
      <c r="G4161" s="45">
        <v>1.32028256E-3</v>
      </c>
      <c r="H4161" s="45">
        <v>4.0381173700000002E-3</v>
      </c>
    </row>
    <row r="4162" spans="1:8" x14ac:dyDescent="0.35">
      <c r="A4162" s="45" t="s">
        <v>241</v>
      </c>
      <c r="B4162" s="45" t="s">
        <v>71</v>
      </c>
      <c r="C4162" s="45" t="s">
        <v>159</v>
      </c>
      <c r="D4162" s="45">
        <v>90</v>
      </c>
      <c r="E4162" s="45">
        <v>4.7786777399999999E-3</v>
      </c>
      <c r="F4162" s="45">
        <v>7.6234543999999997E-4</v>
      </c>
      <c r="G4162" s="45">
        <v>1.08757692E-3</v>
      </c>
      <c r="H4162" s="45">
        <v>2.92875486E-3</v>
      </c>
    </row>
    <row r="4163" spans="1:8" x14ac:dyDescent="0.35">
      <c r="A4163" s="45" t="s">
        <v>241</v>
      </c>
      <c r="B4163" s="45" t="s">
        <v>69</v>
      </c>
      <c r="C4163" s="45" t="s">
        <v>33</v>
      </c>
      <c r="D4163" s="45">
        <v>80</v>
      </c>
      <c r="E4163" s="45">
        <v>6.0866606299999999E-3</v>
      </c>
      <c r="F4163" s="45">
        <v>1.38773125E-3</v>
      </c>
      <c r="G4163" s="45">
        <v>1.4432868299999999E-3</v>
      </c>
      <c r="H4163" s="45">
        <v>3.2556421299999999E-3</v>
      </c>
    </row>
    <row r="4164" spans="1:8" x14ac:dyDescent="0.35">
      <c r="A4164" s="45" t="s">
        <v>241</v>
      </c>
      <c r="B4164" s="45" t="s">
        <v>70</v>
      </c>
      <c r="C4164" s="45" t="s">
        <v>33</v>
      </c>
      <c r="D4164" s="45">
        <v>240</v>
      </c>
      <c r="E4164" s="45">
        <v>7.1694634899999998E-3</v>
      </c>
      <c r="F4164" s="45">
        <v>1.3101849700000001E-3</v>
      </c>
      <c r="G4164" s="45">
        <v>1.44053796E-3</v>
      </c>
      <c r="H4164" s="45">
        <v>4.4187401300000003E-3</v>
      </c>
    </row>
    <row r="4165" spans="1:8" x14ac:dyDescent="0.35">
      <c r="A4165" s="45" t="s">
        <v>241</v>
      </c>
      <c r="B4165" s="45" t="s">
        <v>71</v>
      </c>
      <c r="C4165" s="45" t="s">
        <v>33</v>
      </c>
      <c r="D4165" s="45">
        <v>60</v>
      </c>
      <c r="E4165" s="45">
        <v>6.4764658100000001E-3</v>
      </c>
      <c r="F4165" s="45">
        <v>1.14255379E-3</v>
      </c>
      <c r="G4165" s="45">
        <v>1.5694442199999999E-3</v>
      </c>
      <c r="H4165" s="45">
        <v>3.76446735E-3</v>
      </c>
    </row>
    <row r="4166" spans="1:8" x14ac:dyDescent="0.35">
      <c r="A4166" s="45" t="s">
        <v>241</v>
      </c>
      <c r="B4166" s="45" t="s">
        <v>69</v>
      </c>
      <c r="C4166" s="45" t="s">
        <v>34</v>
      </c>
      <c r="D4166" s="45">
        <v>116</v>
      </c>
      <c r="E4166" s="45">
        <v>5.0523824500000002E-3</v>
      </c>
      <c r="F4166" s="45">
        <v>8.7025039E-4</v>
      </c>
      <c r="G4166" s="45">
        <v>1.06331792E-3</v>
      </c>
      <c r="H4166" s="45">
        <v>3.1188136199999999E-3</v>
      </c>
    </row>
    <row r="4167" spans="1:8" x14ac:dyDescent="0.35">
      <c r="A4167" s="45" t="s">
        <v>241</v>
      </c>
      <c r="B4167" s="45" t="s">
        <v>70</v>
      </c>
      <c r="C4167" s="45" t="s">
        <v>34</v>
      </c>
      <c r="D4167" s="45">
        <v>300</v>
      </c>
      <c r="E4167" s="45">
        <v>5.3279704500000004E-3</v>
      </c>
      <c r="F4167" s="45">
        <v>7.1535469000000003E-4</v>
      </c>
      <c r="G4167" s="45">
        <v>1.0238423800000001E-3</v>
      </c>
      <c r="H4167" s="45">
        <v>3.5887729199999998E-3</v>
      </c>
    </row>
    <row r="4168" spans="1:8" x14ac:dyDescent="0.35">
      <c r="A4168" s="45" t="s">
        <v>241</v>
      </c>
      <c r="B4168" s="45" t="s">
        <v>71</v>
      </c>
      <c r="C4168" s="45" t="s">
        <v>34</v>
      </c>
      <c r="D4168" s="45">
        <v>86</v>
      </c>
      <c r="E4168" s="45">
        <v>4.9950202300000001E-3</v>
      </c>
      <c r="F4168" s="45">
        <v>7.3118513999999996E-4</v>
      </c>
      <c r="G4168" s="45">
        <v>1.1905143799999999E-3</v>
      </c>
      <c r="H4168" s="45">
        <v>3.0733201800000002E-3</v>
      </c>
    </row>
    <row r="4169" spans="1:8" x14ac:dyDescent="0.35">
      <c r="A4169" s="45" t="s">
        <v>241</v>
      </c>
      <c r="B4169" s="45" t="s">
        <v>69</v>
      </c>
      <c r="C4169" s="45" t="s">
        <v>35</v>
      </c>
      <c r="D4169" s="45">
        <v>106</v>
      </c>
      <c r="E4169" s="45">
        <v>4.2416795199999996E-3</v>
      </c>
      <c r="F4169" s="45">
        <v>8.2623576000000003E-4</v>
      </c>
      <c r="G4169" s="45">
        <v>7.7589949000000003E-4</v>
      </c>
      <c r="H4169" s="45">
        <v>2.6395437699999998E-3</v>
      </c>
    </row>
    <row r="4170" spans="1:8" x14ac:dyDescent="0.35">
      <c r="A4170" s="45" t="s">
        <v>241</v>
      </c>
      <c r="B4170" s="45" t="s">
        <v>70</v>
      </c>
      <c r="C4170" s="45" t="s">
        <v>35</v>
      </c>
      <c r="D4170" s="45">
        <v>354</v>
      </c>
      <c r="E4170" s="45">
        <v>5.5286472100000003E-3</v>
      </c>
      <c r="F4170" s="45">
        <v>7.3665362E-4</v>
      </c>
      <c r="G4170" s="45">
        <v>1.0377756999999999E-3</v>
      </c>
      <c r="H4170" s="45">
        <v>3.7542174400000002E-3</v>
      </c>
    </row>
    <row r="4171" spans="1:8" x14ac:dyDescent="0.35">
      <c r="A4171" s="45" t="s">
        <v>241</v>
      </c>
      <c r="B4171" s="45" t="s">
        <v>71</v>
      </c>
      <c r="C4171" s="45" t="s">
        <v>35</v>
      </c>
      <c r="D4171" s="45">
        <v>36</v>
      </c>
      <c r="E4171" s="45">
        <v>5.1755398799999998E-3</v>
      </c>
      <c r="F4171" s="45">
        <v>7.7578423000000001E-4</v>
      </c>
      <c r="G4171" s="45">
        <v>1.2188141300000001E-3</v>
      </c>
      <c r="H4171" s="45">
        <v>3.1809411399999999E-3</v>
      </c>
    </row>
    <row r="4172" spans="1:8" x14ac:dyDescent="0.35">
      <c r="A4172" s="45" t="s">
        <v>241</v>
      </c>
      <c r="B4172" s="45" t="s">
        <v>70</v>
      </c>
      <c r="C4172" s="45" t="s">
        <v>57</v>
      </c>
      <c r="D4172" s="45">
        <v>1</v>
      </c>
      <c r="E4172" s="45">
        <v>5.9606479100000002E-3</v>
      </c>
      <c r="F4172" s="45">
        <v>8.1018471999999998E-4</v>
      </c>
      <c r="G4172" s="45">
        <v>3.5069444400000001E-3</v>
      </c>
      <c r="H4172" s="45">
        <v>1.6435180500000001E-3</v>
      </c>
    </row>
    <row r="4173" spans="1:8" x14ac:dyDescent="0.35">
      <c r="A4173" s="45" t="s">
        <v>241</v>
      </c>
      <c r="B4173" s="45" t="s">
        <v>69</v>
      </c>
      <c r="C4173" s="45" t="s">
        <v>36</v>
      </c>
      <c r="D4173" s="45">
        <v>188</v>
      </c>
      <c r="E4173" s="45">
        <v>4.2634454000000004E-3</v>
      </c>
      <c r="F4173" s="45">
        <v>3.4174276999999998E-4</v>
      </c>
      <c r="G4173" s="45">
        <v>8.4035141000000002E-4</v>
      </c>
      <c r="H4173" s="45">
        <v>3.0813506999999999E-3</v>
      </c>
    </row>
    <row r="4174" spans="1:8" x14ac:dyDescent="0.35">
      <c r="A4174" s="45" t="s">
        <v>241</v>
      </c>
      <c r="B4174" s="45" t="s">
        <v>70</v>
      </c>
      <c r="C4174" s="45" t="s">
        <v>36</v>
      </c>
      <c r="D4174" s="45">
        <v>398</v>
      </c>
      <c r="E4174" s="45">
        <v>5.4248671500000002E-3</v>
      </c>
      <c r="F4174" s="45">
        <v>2.9935532999999999E-4</v>
      </c>
      <c r="G4174" s="45">
        <v>9.7451934999999998E-4</v>
      </c>
      <c r="H4174" s="45">
        <v>4.1509919900000001E-3</v>
      </c>
    </row>
    <row r="4175" spans="1:8" x14ac:dyDescent="0.35">
      <c r="A4175" s="45" t="s">
        <v>241</v>
      </c>
      <c r="B4175" s="45" t="s">
        <v>71</v>
      </c>
      <c r="C4175" s="45" t="s">
        <v>36</v>
      </c>
      <c r="D4175" s="45">
        <v>60</v>
      </c>
      <c r="E4175" s="45">
        <v>5.6736108699999999E-3</v>
      </c>
      <c r="F4175" s="45">
        <v>3.3526214E-4</v>
      </c>
      <c r="G4175" s="45">
        <v>1.0127312500000001E-3</v>
      </c>
      <c r="H4175" s="45">
        <v>4.3256170400000002E-3</v>
      </c>
    </row>
    <row r="4176" spans="1:8" x14ac:dyDescent="0.35">
      <c r="A4176" s="45" t="s">
        <v>241</v>
      </c>
      <c r="B4176" s="45" t="s">
        <v>69</v>
      </c>
      <c r="C4176" s="45" t="s">
        <v>37</v>
      </c>
      <c r="D4176" s="45">
        <v>195</v>
      </c>
      <c r="E4176" s="45">
        <v>4.67509473E-3</v>
      </c>
      <c r="F4176" s="45">
        <v>1.0616094300000001E-3</v>
      </c>
      <c r="G4176" s="45">
        <v>9.2616309999999996E-4</v>
      </c>
      <c r="H4176" s="45">
        <v>2.6873217200000001E-3</v>
      </c>
    </row>
    <row r="4177" spans="1:8" x14ac:dyDescent="0.35">
      <c r="A4177" s="45" t="s">
        <v>241</v>
      </c>
      <c r="B4177" s="45" t="s">
        <v>70</v>
      </c>
      <c r="C4177" s="45" t="s">
        <v>37</v>
      </c>
      <c r="D4177" s="45">
        <v>656</v>
      </c>
      <c r="E4177" s="45">
        <v>5.1221450499999996E-3</v>
      </c>
      <c r="F4177" s="45">
        <v>8.9316188999999998E-4</v>
      </c>
      <c r="G4177" s="45">
        <v>9.6744061999999998E-4</v>
      </c>
      <c r="H4177" s="45">
        <v>3.2615420800000002E-3</v>
      </c>
    </row>
    <row r="4178" spans="1:8" x14ac:dyDescent="0.35">
      <c r="A4178" s="45" t="s">
        <v>241</v>
      </c>
      <c r="B4178" s="45" t="s">
        <v>71</v>
      </c>
      <c r="C4178" s="45" t="s">
        <v>37</v>
      </c>
      <c r="D4178" s="45">
        <v>122</v>
      </c>
      <c r="E4178" s="45">
        <v>4.8001097999999997E-3</v>
      </c>
      <c r="F4178" s="45">
        <v>1.12486691E-3</v>
      </c>
      <c r="G4178" s="45">
        <v>9.4470983999999996E-4</v>
      </c>
      <c r="H4178" s="45">
        <v>2.7305325599999999E-3</v>
      </c>
    </row>
    <row r="4179" spans="1:8" x14ac:dyDescent="0.35">
      <c r="A4179" s="45" t="s">
        <v>241</v>
      </c>
      <c r="B4179" s="45" t="s">
        <v>69</v>
      </c>
      <c r="C4179" s="45" t="s">
        <v>38</v>
      </c>
      <c r="D4179" s="45">
        <v>108</v>
      </c>
      <c r="E4179" s="45">
        <v>4.7342246900000003E-3</v>
      </c>
      <c r="F4179" s="45">
        <v>7.3409612999999997E-4</v>
      </c>
      <c r="G4179" s="45">
        <v>1.3107636200000001E-3</v>
      </c>
      <c r="H4179" s="45">
        <v>2.6893644799999999E-3</v>
      </c>
    </row>
    <row r="4180" spans="1:8" x14ac:dyDescent="0.35">
      <c r="A4180" s="45" t="s">
        <v>241</v>
      </c>
      <c r="B4180" s="45" t="s">
        <v>70</v>
      </c>
      <c r="C4180" s="45" t="s">
        <v>38</v>
      </c>
      <c r="D4180" s="45">
        <v>261</v>
      </c>
      <c r="E4180" s="45">
        <v>5.7754183500000004E-3</v>
      </c>
      <c r="F4180" s="45">
        <v>6.1763845000000004E-4</v>
      </c>
      <c r="G4180" s="45">
        <v>1.51442966E-3</v>
      </c>
      <c r="H4180" s="45">
        <v>3.6433497800000001E-3</v>
      </c>
    </row>
    <row r="4181" spans="1:8" x14ac:dyDescent="0.35">
      <c r="A4181" s="45" t="s">
        <v>241</v>
      </c>
      <c r="B4181" s="45" t="s">
        <v>71</v>
      </c>
      <c r="C4181" s="45" t="s">
        <v>38</v>
      </c>
      <c r="D4181" s="45">
        <v>18</v>
      </c>
      <c r="E4181" s="45">
        <v>6.5059153800000004E-3</v>
      </c>
      <c r="F4181" s="45">
        <v>6.8287020999999995E-4</v>
      </c>
      <c r="G4181" s="45">
        <v>1.9000768800000001E-3</v>
      </c>
      <c r="H4181" s="45">
        <v>3.9229678500000004E-3</v>
      </c>
    </row>
    <row r="4182" spans="1:8" x14ac:dyDescent="0.35">
      <c r="A4182" s="45" t="s">
        <v>241</v>
      </c>
      <c r="B4182" s="45" t="s">
        <v>69</v>
      </c>
      <c r="C4182" s="45" t="s">
        <v>39</v>
      </c>
      <c r="D4182" s="45">
        <v>48</v>
      </c>
      <c r="E4182" s="45">
        <v>5.0311050799999998E-3</v>
      </c>
      <c r="F4182" s="45">
        <v>7.6123623000000004E-4</v>
      </c>
      <c r="G4182" s="45">
        <v>1.35296077E-3</v>
      </c>
      <c r="H4182" s="45">
        <v>2.9169075399999998E-3</v>
      </c>
    </row>
    <row r="4183" spans="1:8" x14ac:dyDescent="0.35">
      <c r="A4183" s="45" t="s">
        <v>241</v>
      </c>
      <c r="B4183" s="45" t="s">
        <v>70</v>
      </c>
      <c r="C4183" s="45" t="s">
        <v>39</v>
      </c>
      <c r="D4183" s="45">
        <v>239</v>
      </c>
      <c r="E4183" s="45">
        <v>7.05432525E-3</v>
      </c>
      <c r="F4183" s="45">
        <v>6.6330557999999995E-4</v>
      </c>
      <c r="G4183" s="45">
        <v>1.8013905999999999E-3</v>
      </c>
      <c r="H4183" s="45">
        <v>4.5896286100000003E-3</v>
      </c>
    </row>
    <row r="4184" spans="1:8" x14ac:dyDescent="0.35">
      <c r="A4184" s="45" t="s">
        <v>241</v>
      </c>
      <c r="B4184" s="45" t="s">
        <v>71</v>
      </c>
      <c r="C4184" s="45" t="s">
        <v>39</v>
      </c>
      <c r="D4184" s="45">
        <v>32</v>
      </c>
      <c r="E4184" s="45">
        <v>5.4687497699999997E-3</v>
      </c>
      <c r="F4184" s="45">
        <v>7.1940082000000001E-4</v>
      </c>
      <c r="G4184" s="45">
        <v>1.90031805E-3</v>
      </c>
      <c r="H4184" s="45">
        <v>2.84903039E-3</v>
      </c>
    </row>
    <row r="4185" spans="1:8" x14ac:dyDescent="0.35">
      <c r="A4185" s="45" t="s">
        <v>241</v>
      </c>
      <c r="B4185" s="45" t="s">
        <v>69</v>
      </c>
      <c r="C4185" s="45" t="s">
        <v>40</v>
      </c>
      <c r="D4185" s="45">
        <v>289</v>
      </c>
      <c r="E4185" s="45">
        <v>4.47584239E-3</v>
      </c>
      <c r="F4185" s="45">
        <v>1.0021383699999999E-3</v>
      </c>
      <c r="G4185" s="45">
        <v>4.9948712999999998E-4</v>
      </c>
      <c r="H4185" s="45">
        <v>2.9742164000000001E-3</v>
      </c>
    </row>
    <row r="4186" spans="1:8" x14ac:dyDescent="0.35">
      <c r="A4186" s="45" t="s">
        <v>241</v>
      </c>
      <c r="B4186" s="45" t="s">
        <v>70</v>
      </c>
      <c r="C4186" s="45" t="s">
        <v>40</v>
      </c>
      <c r="D4186" s="45">
        <v>709</v>
      </c>
      <c r="E4186" s="45">
        <v>4.6711589199999997E-3</v>
      </c>
      <c r="F4186" s="45">
        <v>8.6003998000000004E-4</v>
      </c>
      <c r="G4186" s="45">
        <v>5.1288307000000005E-4</v>
      </c>
      <c r="H4186" s="45">
        <v>3.2982354200000001E-3</v>
      </c>
    </row>
    <row r="4187" spans="1:8" x14ac:dyDescent="0.35">
      <c r="A4187" s="45" t="s">
        <v>241</v>
      </c>
      <c r="B4187" s="45" t="s">
        <v>71</v>
      </c>
      <c r="C4187" s="45" t="s">
        <v>40</v>
      </c>
      <c r="D4187" s="45">
        <v>128</v>
      </c>
      <c r="E4187" s="45">
        <v>4.50773992E-3</v>
      </c>
      <c r="F4187" s="45">
        <v>9.0521894999999995E-4</v>
      </c>
      <c r="G4187" s="45">
        <v>4.7607398000000002E-4</v>
      </c>
      <c r="H4187" s="45">
        <v>3.1264464999999999E-3</v>
      </c>
    </row>
    <row r="4188" spans="1:8" x14ac:dyDescent="0.35">
      <c r="A4188" s="45" t="s">
        <v>241</v>
      </c>
      <c r="B4188" s="45" t="s">
        <v>69</v>
      </c>
      <c r="C4188" s="45" t="s">
        <v>41</v>
      </c>
      <c r="D4188" s="45">
        <v>114</v>
      </c>
      <c r="E4188" s="45">
        <v>4.6285125799999998E-3</v>
      </c>
      <c r="F4188" s="45">
        <v>7.0216026E-4</v>
      </c>
      <c r="G4188" s="45">
        <v>8.9749815999999995E-4</v>
      </c>
      <c r="H4188" s="45">
        <v>3.0288537399999998E-3</v>
      </c>
    </row>
    <row r="4189" spans="1:8" x14ac:dyDescent="0.35">
      <c r="A4189" s="45" t="s">
        <v>241</v>
      </c>
      <c r="B4189" s="45" t="s">
        <v>70</v>
      </c>
      <c r="C4189" s="45" t="s">
        <v>41</v>
      </c>
      <c r="D4189" s="45">
        <v>286</v>
      </c>
      <c r="E4189" s="45">
        <v>6.5843529099999997E-3</v>
      </c>
      <c r="F4189" s="45">
        <v>7.0970094999999996E-4</v>
      </c>
      <c r="G4189" s="45">
        <v>1.3554209500000001E-3</v>
      </c>
      <c r="H4189" s="45">
        <v>4.5192305300000004E-3</v>
      </c>
    </row>
    <row r="4190" spans="1:8" x14ac:dyDescent="0.35">
      <c r="A4190" s="45" t="s">
        <v>241</v>
      </c>
      <c r="B4190" s="45" t="s">
        <v>71</v>
      </c>
      <c r="C4190" s="45" t="s">
        <v>41</v>
      </c>
      <c r="D4190" s="45">
        <v>63</v>
      </c>
      <c r="E4190" s="45">
        <v>5.5291002500000002E-3</v>
      </c>
      <c r="F4190" s="45">
        <v>7.5470284999999996E-4</v>
      </c>
      <c r="G4190" s="45">
        <v>1.07234688E-3</v>
      </c>
      <c r="H4190" s="45">
        <v>3.70205004E-3</v>
      </c>
    </row>
    <row r="4191" spans="1:8" x14ac:dyDescent="0.35">
      <c r="A4191" s="45" t="s">
        <v>241</v>
      </c>
      <c r="B4191" s="45" t="s">
        <v>69</v>
      </c>
      <c r="C4191" s="45" t="s">
        <v>42</v>
      </c>
      <c r="D4191" s="45">
        <v>73</v>
      </c>
      <c r="E4191" s="45">
        <v>4.9194568999999999E-3</v>
      </c>
      <c r="F4191" s="45">
        <v>1.1112694200000001E-3</v>
      </c>
      <c r="G4191" s="45">
        <v>1.3647892E-3</v>
      </c>
      <c r="H4191" s="45">
        <v>2.4433977899999998E-3</v>
      </c>
    </row>
    <row r="4192" spans="1:8" x14ac:dyDescent="0.35">
      <c r="A4192" s="45" t="s">
        <v>241</v>
      </c>
      <c r="B4192" s="45" t="s">
        <v>70</v>
      </c>
      <c r="C4192" s="45" t="s">
        <v>42</v>
      </c>
      <c r="D4192" s="45">
        <v>235</v>
      </c>
      <c r="E4192" s="45">
        <v>6.8571215200000004E-3</v>
      </c>
      <c r="F4192" s="45">
        <v>1.07648714E-3</v>
      </c>
      <c r="G4192" s="45">
        <v>1.52930432E-3</v>
      </c>
      <c r="H4192" s="45">
        <v>4.2513295500000003E-3</v>
      </c>
    </row>
    <row r="4193" spans="1:8" x14ac:dyDescent="0.35">
      <c r="A4193" s="45" t="s">
        <v>241</v>
      </c>
      <c r="B4193" s="45" t="s">
        <v>71</v>
      </c>
      <c r="C4193" s="45" t="s">
        <v>42</v>
      </c>
      <c r="D4193" s="45">
        <v>35</v>
      </c>
      <c r="E4193" s="45">
        <v>6.6607140599999996E-3</v>
      </c>
      <c r="F4193" s="45">
        <v>1.58994684E-3</v>
      </c>
      <c r="G4193" s="45">
        <v>1.5039679900000001E-3</v>
      </c>
      <c r="H4193" s="45">
        <v>3.5667987000000002E-3</v>
      </c>
    </row>
    <row r="4194" spans="1:8" x14ac:dyDescent="0.35">
      <c r="A4194" s="45" t="s">
        <v>241</v>
      </c>
      <c r="B4194" s="45" t="s">
        <v>69</v>
      </c>
      <c r="C4194" s="45" t="s">
        <v>43</v>
      </c>
      <c r="D4194" s="45">
        <v>80</v>
      </c>
      <c r="E4194" s="45">
        <v>5.35865139E-3</v>
      </c>
      <c r="F4194" s="45">
        <v>9.1536430999999995E-4</v>
      </c>
      <c r="G4194" s="45">
        <v>1.50549747E-3</v>
      </c>
      <c r="H4194" s="45">
        <v>2.93778913E-3</v>
      </c>
    </row>
    <row r="4195" spans="1:8" x14ac:dyDescent="0.35">
      <c r="A4195" s="45" t="s">
        <v>241</v>
      </c>
      <c r="B4195" s="45" t="s">
        <v>70</v>
      </c>
      <c r="C4195" s="45" t="s">
        <v>43</v>
      </c>
      <c r="D4195" s="45">
        <v>276</v>
      </c>
      <c r="E4195" s="45">
        <v>6.4997229899999998E-3</v>
      </c>
      <c r="F4195" s="45">
        <v>8.8197774999999997E-4</v>
      </c>
      <c r="G4195" s="45">
        <v>1.59265106E-3</v>
      </c>
      <c r="H4195" s="45">
        <v>4.0250936900000003E-3</v>
      </c>
    </row>
    <row r="4196" spans="1:8" x14ac:dyDescent="0.35">
      <c r="A4196" s="45" t="s">
        <v>241</v>
      </c>
      <c r="B4196" s="45" t="s">
        <v>71</v>
      </c>
      <c r="C4196" s="45" t="s">
        <v>43</v>
      </c>
      <c r="D4196" s="45">
        <v>48</v>
      </c>
      <c r="E4196" s="45">
        <v>5.9922354800000001E-3</v>
      </c>
      <c r="F4196" s="45">
        <v>9.7921458999999998E-4</v>
      </c>
      <c r="G4196" s="45">
        <v>1.60590255E-3</v>
      </c>
      <c r="H4196" s="45">
        <v>3.4071178000000001E-3</v>
      </c>
    </row>
    <row r="4197" spans="1:8" x14ac:dyDescent="0.35">
      <c r="A4197" s="45" t="s">
        <v>241</v>
      </c>
      <c r="B4197" s="45" t="s">
        <v>69</v>
      </c>
      <c r="C4197" s="45" t="s">
        <v>44</v>
      </c>
      <c r="D4197" s="45">
        <v>25</v>
      </c>
      <c r="E4197" s="45">
        <v>6.3425923800000004E-3</v>
      </c>
      <c r="F4197" s="45">
        <v>7.7916640999999996E-4</v>
      </c>
      <c r="G4197" s="45">
        <v>1.1393516E-3</v>
      </c>
      <c r="H4197" s="45">
        <v>4.4240738799999997E-3</v>
      </c>
    </row>
    <row r="4198" spans="1:8" x14ac:dyDescent="0.35">
      <c r="A4198" s="45" t="s">
        <v>241</v>
      </c>
      <c r="B4198" s="45" t="s">
        <v>70</v>
      </c>
      <c r="C4198" s="45" t="s">
        <v>44</v>
      </c>
      <c r="D4198" s="45">
        <v>142</v>
      </c>
      <c r="E4198" s="45">
        <v>6.7446691600000002E-3</v>
      </c>
      <c r="F4198" s="45">
        <v>7.4025144999999997E-4</v>
      </c>
      <c r="G4198" s="45">
        <v>1.1879725099999999E-3</v>
      </c>
      <c r="H4198" s="45">
        <v>4.8164447300000001E-3</v>
      </c>
    </row>
    <row r="4199" spans="1:8" x14ac:dyDescent="0.35">
      <c r="A4199" s="45" t="s">
        <v>241</v>
      </c>
      <c r="B4199" s="45" t="s">
        <v>71</v>
      </c>
      <c r="C4199" s="45" t="s">
        <v>44</v>
      </c>
      <c r="D4199" s="45">
        <v>11</v>
      </c>
      <c r="E4199" s="45">
        <v>7.5410350900000003E-3</v>
      </c>
      <c r="F4199" s="45">
        <v>8.0702834000000005E-4</v>
      </c>
      <c r="G4199" s="45">
        <v>1.4804292200000001E-3</v>
      </c>
      <c r="H4199" s="45">
        <v>5.25357714E-3</v>
      </c>
    </row>
    <row r="4200" spans="1:8" x14ac:dyDescent="0.35">
      <c r="A4200" s="45" t="s">
        <v>241</v>
      </c>
      <c r="B4200" s="45" t="s">
        <v>69</v>
      </c>
      <c r="C4200" s="45" t="s">
        <v>45</v>
      </c>
      <c r="D4200" s="45">
        <v>143</v>
      </c>
      <c r="E4200" s="45">
        <v>4.78073987E-3</v>
      </c>
      <c r="F4200" s="45">
        <v>7.3604612000000003E-4</v>
      </c>
      <c r="G4200" s="45">
        <v>8.9937817000000002E-4</v>
      </c>
      <c r="H4200" s="45">
        <v>3.1453151000000001E-3</v>
      </c>
    </row>
    <row r="4201" spans="1:8" x14ac:dyDescent="0.35">
      <c r="A4201" s="45" t="s">
        <v>241</v>
      </c>
      <c r="B4201" s="45" t="s">
        <v>70</v>
      </c>
      <c r="C4201" s="45" t="s">
        <v>45</v>
      </c>
      <c r="D4201" s="45">
        <v>415</v>
      </c>
      <c r="E4201" s="45">
        <v>5.3903109900000001E-3</v>
      </c>
      <c r="F4201" s="45">
        <v>5.1907606999999998E-4</v>
      </c>
      <c r="G4201" s="45">
        <v>1.02911622E-3</v>
      </c>
      <c r="H4201" s="45">
        <v>3.8421182199999998E-3</v>
      </c>
    </row>
    <row r="4202" spans="1:8" x14ac:dyDescent="0.35">
      <c r="A4202" s="45" t="s">
        <v>241</v>
      </c>
      <c r="B4202" s="45" t="s">
        <v>71</v>
      </c>
      <c r="C4202" s="45" t="s">
        <v>45</v>
      </c>
      <c r="D4202" s="45">
        <v>66</v>
      </c>
      <c r="E4202" s="45">
        <v>5.2078069900000001E-3</v>
      </c>
      <c r="F4202" s="45">
        <v>7.2232722000000003E-4</v>
      </c>
      <c r="G4202" s="45">
        <v>9.7748291000000005E-4</v>
      </c>
      <c r="H4202" s="45">
        <v>3.50799637E-3</v>
      </c>
    </row>
    <row r="4203" spans="1:8" x14ac:dyDescent="0.35">
      <c r="A4203" s="45" t="s">
        <v>241</v>
      </c>
      <c r="B4203" s="45" t="s">
        <v>69</v>
      </c>
      <c r="C4203" s="45" t="s">
        <v>46</v>
      </c>
      <c r="D4203" s="45">
        <v>36</v>
      </c>
      <c r="E4203" s="45">
        <v>5.4205244500000003E-3</v>
      </c>
      <c r="F4203" s="45">
        <v>7.6260266999999995E-4</v>
      </c>
      <c r="G4203" s="45">
        <v>1.5467461700000001E-3</v>
      </c>
      <c r="H4203" s="45">
        <v>3.1111751999999999E-3</v>
      </c>
    </row>
    <row r="4204" spans="1:8" x14ac:dyDescent="0.35">
      <c r="A4204" s="45" t="s">
        <v>241</v>
      </c>
      <c r="B4204" s="45" t="s">
        <v>70</v>
      </c>
      <c r="C4204" s="45" t="s">
        <v>46</v>
      </c>
      <c r="D4204" s="45">
        <v>185</v>
      </c>
      <c r="E4204" s="45">
        <v>7.3269516999999998E-3</v>
      </c>
      <c r="F4204" s="45">
        <v>8.0424152999999997E-4</v>
      </c>
      <c r="G4204" s="45">
        <v>2.4115363100000002E-3</v>
      </c>
      <c r="H4204" s="45">
        <v>4.11117345E-3</v>
      </c>
    </row>
    <row r="4205" spans="1:8" x14ac:dyDescent="0.35">
      <c r="A4205" s="45" t="s">
        <v>241</v>
      </c>
      <c r="B4205" s="45" t="s">
        <v>71</v>
      </c>
      <c r="C4205" s="45" t="s">
        <v>46</v>
      </c>
      <c r="D4205" s="45">
        <v>48</v>
      </c>
      <c r="E4205" s="45">
        <v>6.1405283299999997E-3</v>
      </c>
      <c r="F4205" s="45">
        <v>6.2934001999999996E-4</v>
      </c>
      <c r="G4205" s="45">
        <v>1.87379407E-3</v>
      </c>
      <c r="H4205" s="45">
        <v>3.6373936100000002E-3</v>
      </c>
    </row>
    <row r="4206" spans="1:8" x14ac:dyDescent="0.35">
      <c r="A4206" s="45" t="s">
        <v>241</v>
      </c>
      <c r="B4206" s="45" t="s">
        <v>69</v>
      </c>
      <c r="C4206" s="45" t="s">
        <v>47</v>
      </c>
      <c r="D4206" s="45">
        <v>33</v>
      </c>
      <c r="E4206" s="45">
        <v>4.94353233E-3</v>
      </c>
      <c r="F4206" s="45">
        <v>1.8027477999999999E-4</v>
      </c>
      <c r="G4206" s="45">
        <v>1.60388581E-3</v>
      </c>
      <c r="H4206" s="45">
        <v>3.1492001E-3</v>
      </c>
    </row>
    <row r="4207" spans="1:8" x14ac:dyDescent="0.35">
      <c r="A4207" s="45" t="s">
        <v>241</v>
      </c>
      <c r="B4207" s="45" t="s">
        <v>70</v>
      </c>
      <c r="C4207" s="45" t="s">
        <v>47</v>
      </c>
      <c r="D4207" s="45">
        <v>180</v>
      </c>
      <c r="E4207" s="45">
        <v>6.7782919300000003E-3</v>
      </c>
      <c r="F4207" s="45">
        <v>5.7761037999999999E-4</v>
      </c>
      <c r="G4207" s="45">
        <v>1.41274408E-3</v>
      </c>
      <c r="H4207" s="45">
        <v>4.7764915500000003E-3</v>
      </c>
    </row>
    <row r="4208" spans="1:8" x14ac:dyDescent="0.35">
      <c r="A4208" s="45" t="s">
        <v>241</v>
      </c>
      <c r="B4208" s="45" t="s">
        <v>71</v>
      </c>
      <c r="C4208" s="45" t="s">
        <v>47</v>
      </c>
      <c r="D4208" s="45">
        <v>31</v>
      </c>
      <c r="E4208" s="45">
        <v>4.9316753700000002E-3</v>
      </c>
      <c r="F4208" s="45">
        <v>2.5649622999999999E-4</v>
      </c>
      <c r="G4208" s="45">
        <v>1.1865290699999999E-3</v>
      </c>
      <c r="H4208" s="45">
        <v>3.4770756400000001E-3</v>
      </c>
    </row>
    <row r="4209" spans="1:8" x14ac:dyDescent="0.35">
      <c r="A4209" s="45" t="s">
        <v>241</v>
      </c>
      <c r="B4209" s="45" t="s">
        <v>69</v>
      </c>
      <c r="C4209" s="45" t="s">
        <v>48</v>
      </c>
      <c r="D4209" s="45">
        <v>183</v>
      </c>
      <c r="E4209" s="45">
        <v>5.3285643299999996E-3</v>
      </c>
      <c r="F4209" s="45">
        <v>1.1610754400000001E-3</v>
      </c>
      <c r="G4209" s="45">
        <v>8.1341050000000004E-4</v>
      </c>
      <c r="H4209" s="45">
        <v>3.35407788E-3</v>
      </c>
    </row>
    <row r="4210" spans="1:8" x14ac:dyDescent="0.35">
      <c r="A4210" s="45" t="s">
        <v>241</v>
      </c>
      <c r="B4210" s="45" t="s">
        <v>70</v>
      </c>
      <c r="C4210" s="45" t="s">
        <v>48</v>
      </c>
      <c r="D4210" s="45">
        <v>481</v>
      </c>
      <c r="E4210" s="45">
        <v>5.7158357800000002E-3</v>
      </c>
      <c r="F4210" s="45">
        <v>9.2272535999999997E-4</v>
      </c>
      <c r="G4210" s="45">
        <v>7.6915833999999998E-4</v>
      </c>
      <c r="H4210" s="45">
        <v>4.0239515999999998E-3</v>
      </c>
    </row>
    <row r="4211" spans="1:8" x14ac:dyDescent="0.35">
      <c r="A4211" s="45" t="s">
        <v>241</v>
      </c>
      <c r="B4211" s="45" t="s">
        <v>71</v>
      </c>
      <c r="C4211" s="45" t="s">
        <v>48</v>
      </c>
      <c r="D4211" s="45">
        <v>32</v>
      </c>
      <c r="E4211" s="45">
        <v>5.0810183100000001E-3</v>
      </c>
      <c r="F4211" s="45">
        <v>1.10460051E-3</v>
      </c>
      <c r="G4211" s="45">
        <v>7.1542223000000001E-4</v>
      </c>
      <c r="H4211" s="45">
        <v>3.26099513E-3</v>
      </c>
    </row>
    <row r="4212" spans="1:8" x14ac:dyDescent="0.35">
      <c r="A4212" s="45" t="s">
        <v>241</v>
      </c>
      <c r="B4212" s="45" t="s">
        <v>69</v>
      </c>
      <c r="C4212" s="45" t="s">
        <v>49</v>
      </c>
      <c r="D4212" s="45">
        <v>100</v>
      </c>
      <c r="E4212" s="45">
        <v>6.5081015899999999E-3</v>
      </c>
      <c r="F4212" s="45">
        <v>1.2807868200000001E-3</v>
      </c>
      <c r="G4212" s="45">
        <v>1.19583309E-3</v>
      </c>
      <c r="H4212" s="45">
        <v>4.0314812299999999E-3</v>
      </c>
    </row>
    <row r="4213" spans="1:8" x14ac:dyDescent="0.35">
      <c r="A4213" s="45" t="s">
        <v>241</v>
      </c>
      <c r="B4213" s="45" t="s">
        <v>70</v>
      </c>
      <c r="C4213" s="45" t="s">
        <v>49</v>
      </c>
      <c r="D4213" s="45">
        <v>405</v>
      </c>
      <c r="E4213" s="45">
        <v>6.6049666099999996E-3</v>
      </c>
      <c r="F4213" s="45">
        <v>9.8473913999999997E-4</v>
      </c>
      <c r="G4213" s="45">
        <v>1.0996511100000001E-3</v>
      </c>
      <c r="H4213" s="45">
        <v>4.5205758999999996E-3</v>
      </c>
    </row>
    <row r="4214" spans="1:8" x14ac:dyDescent="0.35">
      <c r="A4214" s="45" t="s">
        <v>241</v>
      </c>
      <c r="B4214" s="45" t="s">
        <v>71</v>
      </c>
      <c r="C4214" s="45" t="s">
        <v>49</v>
      </c>
      <c r="D4214" s="45">
        <v>52</v>
      </c>
      <c r="E4214" s="45">
        <v>6.40380138E-3</v>
      </c>
      <c r="F4214" s="45">
        <v>1.1264687899999999E-3</v>
      </c>
      <c r="G4214" s="45">
        <v>1.2978540900000001E-3</v>
      </c>
      <c r="H4214" s="45">
        <v>3.9794780599999996E-3</v>
      </c>
    </row>
    <row r="4215" spans="1:8" x14ac:dyDescent="0.35">
      <c r="A4215" s="45" t="s">
        <v>241</v>
      </c>
      <c r="B4215" s="45" t="s">
        <v>69</v>
      </c>
      <c r="C4215" s="45" t="s">
        <v>50</v>
      </c>
      <c r="D4215" s="45">
        <v>61</v>
      </c>
      <c r="E4215" s="45">
        <v>4.8174709499999996E-3</v>
      </c>
      <c r="F4215" s="45">
        <v>6.4700949000000003E-4</v>
      </c>
      <c r="G4215" s="45">
        <v>1.64181066E-3</v>
      </c>
      <c r="H4215" s="45">
        <v>2.5286503299999999E-3</v>
      </c>
    </row>
    <row r="4216" spans="1:8" x14ac:dyDescent="0.35">
      <c r="A4216" s="45" t="s">
        <v>241</v>
      </c>
      <c r="B4216" s="45" t="s">
        <v>70</v>
      </c>
      <c r="C4216" s="45" t="s">
        <v>50</v>
      </c>
      <c r="D4216" s="45">
        <v>194</v>
      </c>
      <c r="E4216" s="45">
        <v>8.0097363099999996E-3</v>
      </c>
      <c r="F4216" s="45">
        <v>7.0566031000000005E-4</v>
      </c>
      <c r="G4216" s="45">
        <v>2.3388576399999998E-3</v>
      </c>
      <c r="H4216" s="45">
        <v>4.9652178600000001E-3</v>
      </c>
    </row>
    <row r="4217" spans="1:8" x14ac:dyDescent="0.35">
      <c r="A4217" s="45" t="s">
        <v>241</v>
      </c>
      <c r="B4217" s="45" t="s">
        <v>71</v>
      </c>
      <c r="C4217" s="45" t="s">
        <v>50</v>
      </c>
      <c r="D4217" s="45">
        <v>36</v>
      </c>
      <c r="E4217" s="45">
        <v>6.5705373599999999E-3</v>
      </c>
      <c r="F4217" s="45">
        <v>5.8545509999999995E-4</v>
      </c>
      <c r="G4217" s="45">
        <v>1.9962060299999998E-3</v>
      </c>
      <c r="H4217" s="45">
        <v>3.9888757799999997E-3</v>
      </c>
    </row>
    <row r="4218" spans="1:8" x14ac:dyDescent="0.35">
      <c r="A4218" s="45" t="s">
        <v>241</v>
      </c>
      <c r="B4218" s="45" t="s">
        <v>69</v>
      </c>
      <c r="C4218" s="45" t="s">
        <v>51</v>
      </c>
      <c r="D4218" s="45">
        <v>145</v>
      </c>
      <c r="E4218" s="45">
        <v>5.4727009200000003E-3</v>
      </c>
      <c r="F4218" s="45">
        <v>8.4235288000000005E-4</v>
      </c>
      <c r="G4218" s="45">
        <v>8.1249977000000001E-4</v>
      </c>
      <c r="H4218" s="45">
        <v>3.8178477999999999E-3</v>
      </c>
    </row>
    <row r="4219" spans="1:8" x14ac:dyDescent="0.35">
      <c r="A4219" s="45" t="s">
        <v>241</v>
      </c>
      <c r="B4219" s="45" t="s">
        <v>70</v>
      </c>
      <c r="C4219" s="45" t="s">
        <v>51</v>
      </c>
      <c r="D4219" s="45">
        <v>340</v>
      </c>
      <c r="E4219" s="45">
        <v>6.0921498000000001E-3</v>
      </c>
      <c r="F4219" s="45">
        <v>6.7044501000000005E-4</v>
      </c>
      <c r="G4219" s="45">
        <v>8.6727234000000004E-4</v>
      </c>
      <c r="H4219" s="45">
        <v>4.55443195E-3</v>
      </c>
    </row>
    <row r="4220" spans="1:8" x14ac:dyDescent="0.35">
      <c r="A4220" s="45" t="s">
        <v>241</v>
      </c>
      <c r="B4220" s="45" t="s">
        <v>71</v>
      </c>
      <c r="C4220" s="45" t="s">
        <v>51</v>
      </c>
      <c r="D4220" s="45">
        <v>58</v>
      </c>
      <c r="E4220" s="45">
        <v>5.58768332E-3</v>
      </c>
      <c r="F4220" s="45">
        <v>5.9865874000000004E-4</v>
      </c>
      <c r="G4220" s="45">
        <v>8.0679258000000004E-4</v>
      </c>
      <c r="H4220" s="45">
        <v>4.1822315500000002E-3</v>
      </c>
    </row>
    <row r="4221" spans="1:8" x14ac:dyDescent="0.35">
      <c r="A4221" s="45" t="s">
        <v>241</v>
      </c>
      <c r="B4221" s="45" t="s">
        <v>69</v>
      </c>
      <c r="C4221" s="45" t="s">
        <v>52</v>
      </c>
      <c r="D4221" s="45">
        <v>228</v>
      </c>
      <c r="E4221" s="45">
        <v>3.7994433900000002E-3</v>
      </c>
      <c r="F4221" s="45">
        <v>6.7688004999999995E-4</v>
      </c>
      <c r="G4221" s="45">
        <v>5.4382894000000004E-4</v>
      </c>
      <c r="H4221" s="45">
        <v>2.57873391E-3</v>
      </c>
    </row>
    <row r="4222" spans="1:8" x14ac:dyDescent="0.35">
      <c r="A4222" s="45" t="s">
        <v>241</v>
      </c>
      <c r="B4222" s="45" t="s">
        <v>70</v>
      </c>
      <c r="C4222" s="45" t="s">
        <v>52</v>
      </c>
      <c r="D4222" s="45">
        <v>363</v>
      </c>
      <c r="E4222" s="45">
        <v>4.3521066900000004E-3</v>
      </c>
      <c r="F4222" s="45">
        <v>7.4587391000000003E-4</v>
      </c>
      <c r="G4222" s="45">
        <v>5.6582213000000003E-4</v>
      </c>
      <c r="H4222" s="45">
        <v>3.0404101600000001E-3</v>
      </c>
    </row>
    <row r="4223" spans="1:8" x14ac:dyDescent="0.35">
      <c r="A4223" s="45" t="s">
        <v>241</v>
      </c>
      <c r="B4223" s="45" t="s">
        <v>71</v>
      </c>
      <c r="C4223" s="45" t="s">
        <v>52</v>
      </c>
      <c r="D4223" s="45">
        <v>64</v>
      </c>
      <c r="E4223" s="45">
        <v>3.97008801E-3</v>
      </c>
      <c r="F4223" s="45">
        <v>7.3567680000000005E-4</v>
      </c>
      <c r="G4223" s="45">
        <v>5.4452375999999999E-4</v>
      </c>
      <c r="H4223" s="45">
        <v>2.6898869200000001E-3</v>
      </c>
    </row>
    <row r="4224" spans="1:8" x14ac:dyDescent="0.35">
      <c r="A4224" s="45" t="s">
        <v>241</v>
      </c>
      <c r="B4224" s="45" t="s">
        <v>69</v>
      </c>
      <c r="C4224" s="45" t="s">
        <v>53</v>
      </c>
      <c r="D4224" s="45">
        <v>37</v>
      </c>
      <c r="E4224" s="45">
        <v>5.5762009499999996E-3</v>
      </c>
      <c r="F4224" s="45">
        <v>7.8891366999999995E-4</v>
      </c>
      <c r="G4224" s="45">
        <v>1.3397770600000001E-3</v>
      </c>
      <c r="H4224" s="45">
        <v>3.4475097500000001E-3</v>
      </c>
    </row>
    <row r="4225" spans="1:8" x14ac:dyDescent="0.35">
      <c r="A4225" s="45" t="s">
        <v>241</v>
      </c>
      <c r="B4225" s="45" t="s">
        <v>70</v>
      </c>
      <c r="C4225" s="45" t="s">
        <v>53</v>
      </c>
      <c r="D4225" s="45">
        <v>121</v>
      </c>
      <c r="E4225" s="45">
        <v>6.38047111E-3</v>
      </c>
      <c r="F4225" s="45">
        <v>7.8569763999999996E-4</v>
      </c>
      <c r="G4225" s="45">
        <v>1.5993263699999999E-3</v>
      </c>
      <c r="H4225" s="45">
        <v>3.9954466499999997E-3</v>
      </c>
    </row>
    <row r="4226" spans="1:8" x14ac:dyDescent="0.35">
      <c r="A4226" s="45" t="s">
        <v>241</v>
      </c>
      <c r="B4226" s="45" t="s">
        <v>71</v>
      </c>
      <c r="C4226" s="45" t="s">
        <v>53</v>
      </c>
      <c r="D4226" s="45">
        <v>10</v>
      </c>
      <c r="E4226" s="45">
        <v>5.2187497800000003E-3</v>
      </c>
      <c r="F4226" s="45">
        <v>7.4768485000000005E-4</v>
      </c>
      <c r="G4226" s="45">
        <v>1.33564791E-3</v>
      </c>
      <c r="H4226" s="45">
        <v>3.1354164500000002E-3</v>
      </c>
    </row>
    <row r="4227" spans="1:8" x14ac:dyDescent="0.35">
      <c r="A4227" s="45" t="s">
        <v>241</v>
      </c>
      <c r="B4227" s="45" t="s">
        <v>69</v>
      </c>
      <c r="C4227" s="45" t="s">
        <v>54</v>
      </c>
      <c r="D4227" s="45">
        <v>656</v>
      </c>
      <c r="E4227" s="45">
        <v>5.0906692199999999E-3</v>
      </c>
      <c r="F4227" s="45">
        <v>1.2569865400000001E-3</v>
      </c>
      <c r="G4227" s="45">
        <v>8.4053160000000003E-4</v>
      </c>
      <c r="H4227" s="45">
        <v>2.9931505699999999E-3</v>
      </c>
    </row>
    <row r="4228" spans="1:8" x14ac:dyDescent="0.35">
      <c r="A4228" s="45" t="s">
        <v>241</v>
      </c>
      <c r="B4228" s="45" t="s">
        <v>70</v>
      </c>
      <c r="C4228" s="45" t="s">
        <v>54</v>
      </c>
      <c r="D4228" s="45">
        <v>1106</v>
      </c>
      <c r="E4228" s="45">
        <v>4.8780638400000003E-3</v>
      </c>
      <c r="F4228" s="45">
        <v>8.9571379000000001E-4</v>
      </c>
      <c r="G4228" s="45">
        <v>8.0879312999999995E-4</v>
      </c>
      <c r="H4228" s="45">
        <v>3.1735564500000001E-3</v>
      </c>
    </row>
    <row r="4229" spans="1:8" x14ac:dyDescent="0.35">
      <c r="A4229" s="45" t="s">
        <v>241</v>
      </c>
      <c r="B4229" s="45" t="s">
        <v>71</v>
      </c>
      <c r="C4229" s="45" t="s">
        <v>54</v>
      </c>
      <c r="D4229" s="45">
        <v>151</v>
      </c>
      <c r="E4229" s="45">
        <v>4.8928437599999996E-3</v>
      </c>
      <c r="F4229" s="45">
        <v>1.2043166599999999E-3</v>
      </c>
      <c r="G4229" s="45">
        <v>8.6360959000000002E-4</v>
      </c>
      <c r="H4229" s="45">
        <v>2.8249170000000001E-3</v>
      </c>
    </row>
    <row r="4230" spans="1:8" x14ac:dyDescent="0.35">
      <c r="A4230" s="45" t="s">
        <v>241</v>
      </c>
      <c r="B4230" s="45" t="s">
        <v>69</v>
      </c>
      <c r="C4230" s="45" t="s">
        <v>55</v>
      </c>
      <c r="D4230" s="45">
        <v>129</v>
      </c>
      <c r="E4230" s="45">
        <v>5.5967374799999999E-3</v>
      </c>
      <c r="F4230" s="45">
        <v>7.6065867999999999E-4</v>
      </c>
      <c r="G4230" s="45">
        <v>1.5241886999999999E-3</v>
      </c>
      <c r="H4230" s="45">
        <v>3.3118896500000002E-3</v>
      </c>
    </row>
    <row r="4231" spans="1:8" x14ac:dyDescent="0.35">
      <c r="A4231" s="45" t="s">
        <v>241</v>
      </c>
      <c r="B4231" s="45" t="s">
        <v>70</v>
      </c>
      <c r="C4231" s="45" t="s">
        <v>55</v>
      </c>
      <c r="D4231" s="45">
        <v>271</v>
      </c>
      <c r="E4231" s="45">
        <v>6.5130857399999997E-3</v>
      </c>
      <c r="F4231" s="45">
        <v>7.0490785000000002E-4</v>
      </c>
      <c r="G4231" s="45">
        <v>1.85227869E-3</v>
      </c>
      <c r="H4231" s="45">
        <v>3.9558987E-3</v>
      </c>
    </row>
    <row r="4232" spans="1:8" x14ac:dyDescent="0.35">
      <c r="A4232" s="45" t="s">
        <v>241</v>
      </c>
      <c r="B4232" s="45" t="s">
        <v>71</v>
      </c>
      <c r="C4232" s="45" t="s">
        <v>55</v>
      </c>
      <c r="D4232" s="45">
        <v>54</v>
      </c>
      <c r="E4232" s="45">
        <v>5.7362394599999996E-3</v>
      </c>
      <c r="F4232" s="45">
        <v>7.1694936999999997E-4</v>
      </c>
      <c r="G4232" s="45">
        <v>2.1975735000000001E-3</v>
      </c>
      <c r="H4232" s="45">
        <v>2.8217161699999999E-3</v>
      </c>
    </row>
    <row r="4233" spans="1:8" x14ac:dyDescent="0.35">
      <c r="A4233" s="45" t="s">
        <v>241</v>
      </c>
      <c r="B4233" s="45" t="s">
        <v>69</v>
      </c>
      <c r="C4233" s="45" t="s">
        <v>56</v>
      </c>
      <c r="D4233" s="45">
        <v>321</v>
      </c>
      <c r="E4233" s="45">
        <v>5.0153958199999999E-3</v>
      </c>
      <c r="F4233" s="45">
        <v>9.2567327000000002E-4</v>
      </c>
      <c r="G4233" s="45">
        <v>9.6702987999999995E-4</v>
      </c>
      <c r="H4233" s="45">
        <v>3.12269217E-3</v>
      </c>
    </row>
    <row r="4234" spans="1:8" x14ac:dyDescent="0.35">
      <c r="A4234" s="45" t="s">
        <v>241</v>
      </c>
      <c r="B4234" s="45" t="s">
        <v>70</v>
      </c>
      <c r="C4234" s="45" t="s">
        <v>56</v>
      </c>
      <c r="D4234" s="45">
        <v>801</v>
      </c>
      <c r="E4234" s="45">
        <v>5.0962336199999996E-3</v>
      </c>
      <c r="F4234" s="45">
        <v>7.1276621000000001E-4</v>
      </c>
      <c r="G4234" s="45">
        <v>9.2315137000000002E-4</v>
      </c>
      <c r="H4234" s="45">
        <v>3.4603155600000002E-3</v>
      </c>
    </row>
    <row r="4235" spans="1:8" x14ac:dyDescent="0.35">
      <c r="A4235" s="45" t="s">
        <v>241</v>
      </c>
      <c r="B4235" s="45" t="s">
        <v>71</v>
      </c>
      <c r="C4235" s="45" t="s">
        <v>56</v>
      </c>
      <c r="D4235" s="45">
        <v>97</v>
      </c>
      <c r="E4235" s="45">
        <v>5.1492695300000002E-3</v>
      </c>
      <c r="F4235" s="45">
        <v>8.2068514999999998E-4</v>
      </c>
      <c r="G4235" s="45">
        <v>9.9632471000000002E-4</v>
      </c>
      <c r="H4235" s="45">
        <v>3.33225925E-3</v>
      </c>
    </row>
    <row r="4236" spans="1:8" x14ac:dyDescent="0.35">
      <c r="A4236" s="45" t="s">
        <v>242</v>
      </c>
      <c r="B4236" s="45" t="s">
        <v>69</v>
      </c>
      <c r="C4236" s="45" t="s">
        <v>9</v>
      </c>
      <c r="D4236" s="45">
        <v>9641</v>
      </c>
      <c r="E4236" s="45">
        <v>4.9023446400000004E-3</v>
      </c>
      <c r="F4236" s="45">
        <v>9.8133861999999991E-4</v>
      </c>
      <c r="G4236" s="45">
        <v>8.9876184999999995E-4</v>
      </c>
      <c r="H4236" s="45">
        <v>3.0221908600000002E-3</v>
      </c>
    </row>
    <row r="4237" spans="1:8" x14ac:dyDescent="0.35">
      <c r="A4237" s="45" t="s">
        <v>242</v>
      </c>
      <c r="B4237" s="45" t="s">
        <v>70</v>
      </c>
      <c r="C4237" s="45" t="s">
        <v>9</v>
      </c>
      <c r="D4237" s="45">
        <v>17354</v>
      </c>
      <c r="E4237" s="45">
        <v>5.6854098399999999E-3</v>
      </c>
      <c r="F4237" s="45">
        <v>8.1816288000000005E-4</v>
      </c>
      <c r="G4237" s="45">
        <v>1.0979027900000001E-3</v>
      </c>
      <c r="H4237" s="45">
        <v>3.7692396399999998E-3</v>
      </c>
    </row>
    <row r="4238" spans="1:8" x14ac:dyDescent="0.35">
      <c r="A4238" s="45" t="s">
        <v>242</v>
      </c>
      <c r="B4238" s="45" t="s">
        <v>71</v>
      </c>
      <c r="C4238" s="45" t="s">
        <v>9</v>
      </c>
      <c r="D4238" s="45">
        <v>2974</v>
      </c>
      <c r="E4238" s="45">
        <v>5.35035484E-3</v>
      </c>
      <c r="F4238" s="45">
        <v>9.6176094999999998E-4</v>
      </c>
      <c r="G4238" s="45">
        <v>1.1234282700000001E-3</v>
      </c>
      <c r="H4238" s="45">
        <v>3.26497833E-3</v>
      </c>
    </row>
    <row r="4239" spans="1:8" x14ac:dyDescent="0.35">
      <c r="A4239" s="45" t="s">
        <v>242</v>
      </c>
      <c r="B4239" s="45" t="s">
        <v>69</v>
      </c>
      <c r="C4239" s="45" t="s">
        <v>14</v>
      </c>
      <c r="D4239" s="45">
        <v>166</v>
      </c>
      <c r="E4239" s="45">
        <v>5.7403221800000001E-3</v>
      </c>
      <c r="F4239" s="45">
        <v>1.2002870099999999E-3</v>
      </c>
      <c r="G4239" s="45">
        <v>1.0817573599999999E-3</v>
      </c>
      <c r="H4239" s="45">
        <v>3.4582773100000001E-3</v>
      </c>
    </row>
    <row r="4240" spans="1:8" x14ac:dyDescent="0.35">
      <c r="A4240" s="45" t="s">
        <v>242</v>
      </c>
      <c r="B4240" s="45" t="s">
        <v>70</v>
      </c>
      <c r="C4240" s="45" t="s">
        <v>14</v>
      </c>
      <c r="D4240" s="45">
        <v>276</v>
      </c>
      <c r="E4240" s="45">
        <v>5.94290936E-3</v>
      </c>
      <c r="F4240" s="45">
        <v>8.1131718000000002E-4</v>
      </c>
      <c r="G4240" s="45">
        <v>1.2844703700000001E-3</v>
      </c>
      <c r="H4240" s="45">
        <v>3.8471213300000002E-3</v>
      </c>
    </row>
    <row r="4241" spans="1:8" x14ac:dyDescent="0.35">
      <c r="A4241" s="45" t="s">
        <v>242</v>
      </c>
      <c r="B4241" s="45" t="s">
        <v>71</v>
      </c>
      <c r="C4241" s="45" t="s">
        <v>14</v>
      </c>
      <c r="D4241" s="45">
        <v>55</v>
      </c>
      <c r="E4241" s="45">
        <v>5.8701596999999996E-3</v>
      </c>
      <c r="F4241" s="45">
        <v>1.0968011100000001E-3</v>
      </c>
      <c r="G4241" s="45">
        <v>1.08417483E-3</v>
      </c>
      <c r="H4241" s="45">
        <v>3.6891833000000001E-3</v>
      </c>
    </row>
    <row r="4242" spans="1:8" x14ac:dyDescent="0.35">
      <c r="A4242" s="45" t="s">
        <v>242</v>
      </c>
      <c r="B4242" s="45" t="s">
        <v>69</v>
      </c>
      <c r="C4242" s="45" t="s">
        <v>15</v>
      </c>
      <c r="D4242" s="45">
        <v>112</v>
      </c>
      <c r="E4242" s="45">
        <v>4.9943160700000001E-3</v>
      </c>
      <c r="F4242" s="45">
        <v>7.4301396999999997E-4</v>
      </c>
      <c r="G4242" s="45">
        <v>1.43373819E-3</v>
      </c>
      <c r="H4242" s="45">
        <v>2.81756342E-3</v>
      </c>
    </row>
    <row r="4243" spans="1:8" x14ac:dyDescent="0.35">
      <c r="A4243" s="45" t="s">
        <v>242</v>
      </c>
      <c r="B4243" s="45" t="s">
        <v>70</v>
      </c>
      <c r="C4243" s="45" t="s">
        <v>15</v>
      </c>
      <c r="D4243" s="45">
        <v>207</v>
      </c>
      <c r="E4243" s="45">
        <v>5.6385308200000003E-3</v>
      </c>
      <c r="F4243" s="45">
        <v>5.7322394000000002E-4</v>
      </c>
      <c r="G4243" s="45">
        <v>1.72973675E-3</v>
      </c>
      <c r="H4243" s="45">
        <v>3.3355696100000002E-3</v>
      </c>
    </row>
    <row r="4244" spans="1:8" x14ac:dyDescent="0.35">
      <c r="A4244" s="45" t="s">
        <v>242</v>
      </c>
      <c r="B4244" s="45" t="s">
        <v>71</v>
      </c>
      <c r="C4244" s="45" t="s">
        <v>15</v>
      </c>
      <c r="D4244" s="45">
        <v>50</v>
      </c>
      <c r="E4244" s="45">
        <v>5.1157405200000002E-3</v>
      </c>
      <c r="F4244" s="45">
        <v>6.0439790999999995E-4</v>
      </c>
      <c r="G4244" s="45">
        <v>1.6754626700000001E-3</v>
      </c>
      <c r="H4244" s="45">
        <v>2.8358793900000001E-3</v>
      </c>
    </row>
    <row r="4245" spans="1:8" x14ac:dyDescent="0.35">
      <c r="A4245" s="45" t="s">
        <v>242</v>
      </c>
      <c r="B4245" s="45" t="s">
        <v>69</v>
      </c>
      <c r="C4245" s="45" t="s">
        <v>16</v>
      </c>
      <c r="D4245" s="45">
        <v>124</v>
      </c>
      <c r="E4245" s="45">
        <v>5.4942313699999999E-3</v>
      </c>
      <c r="F4245" s="45">
        <v>1.14219287E-3</v>
      </c>
      <c r="G4245" s="45">
        <v>9.7222197000000003E-4</v>
      </c>
      <c r="H4245" s="45">
        <v>3.3798160600000001E-3</v>
      </c>
    </row>
    <row r="4246" spans="1:8" x14ac:dyDescent="0.35">
      <c r="A4246" s="45" t="s">
        <v>242</v>
      </c>
      <c r="B4246" s="45" t="s">
        <v>70</v>
      </c>
      <c r="C4246" s="45" t="s">
        <v>16</v>
      </c>
      <c r="D4246" s="45">
        <v>223</v>
      </c>
      <c r="E4246" s="45">
        <v>6.0008716800000004E-3</v>
      </c>
      <c r="F4246" s="45">
        <v>8.2030576999999997E-4</v>
      </c>
      <c r="G4246" s="45">
        <v>1.0392789499999999E-3</v>
      </c>
      <c r="H4246" s="45">
        <v>4.1412864799999999E-3</v>
      </c>
    </row>
    <row r="4247" spans="1:8" x14ac:dyDescent="0.35">
      <c r="A4247" s="45" t="s">
        <v>242</v>
      </c>
      <c r="B4247" s="45" t="s">
        <v>71</v>
      </c>
      <c r="C4247" s="45" t="s">
        <v>16</v>
      </c>
      <c r="D4247" s="45">
        <v>32</v>
      </c>
      <c r="E4247" s="45">
        <v>6.0026039600000001E-3</v>
      </c>
      <c r="F4247" s="45">
        <v>1.2058736000000001E-3</v>
      </c>
      <c r="G4247" s="45">
        <v>9.5015889000000001E-4</v>
      </c>
      <c r="H4247" s="45">
        <v>3.8465709499999998E-3</v>
      </c>
    </row>
    <row r="4248" spans="1:8" x14ac:dyDescent="0.35">
      <c r="A4248" s="45" t="s">
        <v>242</v>
      </c>
      <c r="B4248" s="45" t="s">
        <v>69</v>
      </c>
      <c r="C4248" s="45" t="s">
        <v>17</v>
      </c>
      <c r="D4248" s="45">
        <v>83</v>
      </c>
      <c r="E4248" s="45">
        <v>6.1023257200000002E-3</v>
      </c>
      <c r="F4248" s="45">
        <v>1.1508532100000001E-3</v>
      </c>
      <c r="G4248" s="45">
        <v>9.9774071999999994E-4</v>
      </c>
      <c r="H4248" s="45">
        <v>3.9537313699999996E-3</v>
      </c>
    </row>
    <row r="4249" spans="1:8" x14ac:dyDescent="0.35">
      <c r="A4249" s="45" t="s">
        <v>242</v>
      </c>
      <c r="B4249" s="45" t="s">
        <v>70</v>
      </c>
      <c r="C4249" s="45" t="s">
        <v>17</v>
      </c>
      <c r="D4249" s="45">
        <v>283</v>
      </c>
      <c r="E4249" s="45">
        <v>6.9711504599999996E-3</v>
      </c>
      <c r="F4249" s="45">
        <v>9.4563839999999998E-4</v>
      </c>
      <c r="G4249" s="45">
        <v>1.0277202799999999E-3</v>
      </c>
      <c r="H4249" s="45">
        <v>4.9977912900000003E-3</v>
      </c>
    </row>
    <row r="4250" spans="1:8" x14ac:dyDescent="0.35">
      <c r="A4250" s="45" t="s">
        <v>242</v>
      </c>
      <c r="B4250" s="45" t="s">
        <v>71</v>
      </c>
      <c r="C4250" s="45" t="s">
        <v>17</v>
      </c>
      <c r="D4250" s="45">
        <v>52</v>
      </c>
      <c r="E4250" s="45">
        <v>6.0706015299999997E-3</v>
      </c>
      <c r="F4250" s="45">
        <v>1.16742319E-3</v>
      </c>
      <c r="G4250" s="45">
        <v>9.5040933000000002E-4</v>
      </c>
      <c r="H4250" s="45">
        <v>3.9527686199999999E-3</v>
      </c>
    </row>
    <row r="4251" spans="1:8" x14ac:dyDescent="0.35">
      <c r="A4251" s="45" t="s">
        <v>242</v>
      </c>
      <c r="B4251" s="45" t="s">
        <v>69</v>
      </c>
      <c r="C4251" s="45" t="s">
        <v>18</v>
      </c>
      <c r="D4251" s="45">
        <v>45</v>
      </c>
      <c r="E4251" s="45">
        <v>5.5882199299999999E-3</v>
      </c>
      <c r="F4251" s="45">
        <v>6.8981456999999996E-4</v>
      </c>
      <c r="G4251" s="45">
        <v>1.0699586200000001E-3</v>
      </c>
      <c r="H4251" s="45">
        <v>3.82844624E-3</v>
      </c>
    </row>
    <row r="4252" spans="1:8" x14ac:dyDescent="0.35">
      <c r="A4252" s="45" t="s">
        <v>242</v>
      </c>
      <c r="B4252" s="45" t="s">
        <v>70</v>
      </c>
      <c r="C4252" s="45" t="s">
        <v>18</v>
      </c>
      <c r="D4252" s="45">
        <v>196</v>
      </c>
      <c r="E4252" s="45">
        <v>7.3825465299999999E-3</v>
      </c>
      <c r="F4252" s="45">
        <v>6.2499978000000002E-4</v>
      </c>
      <c r="G4252" s="45">
        <v>1.5366943E-3</v>
      </c>
      <c r="H4252" s="45">
        <v>5.2208519899999998E-3</v>
      </c>
    </row>
    <row r="4253" spans="1:8" x14ac:dyDescent="0.35">
      <c r="A4253" s="45" t="s">
        <v>242</v>
      </c>
      <c r="B4253" s="45" t="s">
        <v>71</v>
      </c>
      <c r="C4253" s="45" t="s">
        <v>18</v>
      </c>
      <c r="D4253" s="45">
        <v>30</v>
      </c>
      <c r="E4253" s="45">
        <v>6.1959874200000001E-3</v>
      </c>
      <c r="F4253" s="45">
        <v>6.6628064000000004E-4</v>
      </c>
      <c r="G4253" s="45">
        <v>1.4012343E-3</v>
      </c>
      <c r="H4253" s="45">
        <v>4.1284719600000004E-3</v>
      </c>
    </row>
    <row r="4254" spans="1:8" x14ac:dyDescent="0.35">
      <c r="A4254" s="45" t="s">
        <v>242</v>
      </c>
      <c r="B4254" s="45" t="s">
        <v>69</v>
      </c>
      <c r="C4254" s="45" t="s">
        <v>19</v>
      </c>
      <c r="D4254" s="45">
        <v>82</v>
      </c>
      <c r="E4254" s="45">
        <v>5.8313570099999996E-3</v>
      </c>
      <c r="F4254" s="45">
        <v>9.9621699999999998E-4</v>
      </c>
      <c r="G4254" s="45">
        <v>1.15994785E-3</v>
      </c>
      <c r="H4254" s="45">
        <v>3.6751917300000001E-3</v>
      </c>
    </row>
    <row r="4255" spans="1:8" x14ac:dyDescent="0.35">
      <c r="A4255" s="45" t="s">
        <v>242</v>
      </c>
      <c r="B4255" s="45" t="s">
        <v>70</v>
      </c>
      <c r="C4255" s="45" t="s">
        <v>19</v>
      </c>
      <c r="D4255" s="45">
        <v>295</v>
      </c>
      <c r="E4255" s="45">
        <v>6.02742442E-3</v>
      </c>
      <c r="F4255" s="45">
        <v>9.5464507E-4</v>
      </c>
      <c r="G4255" s="45">
        <v>1.1812615199999999E-3</v>
      </c>
      <c r="H4255" s="45">
        <v>3.8915173400000001E-3</v>
      </c>
    </row>
    <row r="4256" spans="1:8" x14ac:dyDescent="0.35">
      <c r="A4256" s="45" t="s">
        <v>242</v>
      </c>
      <c r="B4256" s="45" t="s">
        <v>71</v>
      </c>
      <c r="C4256" s="45" t="s">
        <v>19</v>
      </c>
      <c r="D4256" s="45">
        <v>19</v>
      </c>
      <c r="E4256" s="45">
        <v>5.8954675400000002E-3</v>
      </c>
      <c r="F4256" s="45">
        <v>9.6734863999999997E-4</v>
      </c>
      <c r="G4256" s="45">
        <v>1.35112064E-3</v>
      </c>
      <c r="H4256" s="45">
        <v>3.5769978700000002E-3</v>
      </c>
    </row>
    <row r="4257" spans="1:8" x14ac:dyDescent="0.35">
      <c r="A4257" s="45" t="s">
        <v>242</v>
      </c>
      <c r="B4257" s="45" t="s">
        <v>69</v>
      </c>
      <c r="C4257" s="45" t="s">
        <v>20</v>
      </c>
      <c r="D4257" s="45">
        <v>32</v>
      </c>
      <c r="E4257" s="45">
        <v>3.8646555E-3</v>
      </c>
      <c r="F4257" s="45">
        <v>7.5159119999999998E-4</v>
      </c>
      <c r="G4257" s="45">
        <v>4.0943267000000003E-4</v>
      </c>
      <c r="H4257" s="45">
        <v>2.7036311999999998E-3</v>
      </c>
    </row>
    <row r="4258" spans="1:8" x14ac:dyDescent="0.35">
      <c r="A4258" s="45" t="s">
        <v>242</v>
      </c>
      <c r="B4258" s="45" t="s">
        <v>70</v>
      </c>
      <c r="C4258" s="45" t="s">
        <v>20</v>
      </c>
      <c r="D4258" s="45">
        <v>150</v>
      </c>
      <c r="E4258" s="45">
        <v>4.1984565400000002E-3</v>
      </c>
      <c r="F4258" s="45">
        <v>8.2708311000000004E-4</v>
      </c>
      <c r="G4258" s="45">
        <v>4.7445962000000001E-4</v>
      </c>
      <c r="H4258" s="45">
        <v>2.89691334E-3</v>
      </c>
    </row>
    <row r="4259" spans="1:8" x14ac:dyDescent="0.35">
      <c r="A4259" s="45" t="s">
        <v>242</v>
      </c>
      <c r="B4259" s="45" t="s">
        <v>71</v>
      </c>
      <c r="C4259" s="45" t="s">
        <v>20</v>
      </c>
      <c r="D4259" s="45">
        <v>2</v>
      </c>
      <c r="E4259" s="45">
        <v>4.6296291599999999E-3</v>
      </c>
      <c r="F4259" s="45">
        <v>7.5231457999999998E-4</v>
      </c>
      <c r="G4259" s="45">
        <v>3.3564791E-4</v>
      </c>
      <c r="H4259" s="45">
        <v>3.5416663099999998E-3</v>
      </c>
    </row>
    <row r="4260" spans="1:8" x14ac:dyDescent="0.35">
      <c r="A4260" s="45" t="s">
        <v>242</v>
      </c>
      <c r="B4260" s="45" t="s">
        <v>69</v>
      </c>
      <c r="C4260" s="45" t="s">
        <v>21</v>
      </c>
      <c r="D4260" s="45">
        <v>55</v>
      </c>
      <c r="E4260" s="45">
        <v>6.3211277099999999E-3</v>
      </c>
      <c r="F4260" s="45">
        <v>1.23316475E-3</v>
      </c>
      <c r="G4260" s="45">
        <v>1.6927606800000001E-3</v>
      </c>
      <c r="H4260" s="45">
        <v>3.3952017999999999E-3</v>
      </c>
    </row>
    <row r="4261" spans="1:8" x14ac:dyDescent="0.35">
      <c r="A4261" s="45" t="s">
        <v>242</v>
      </c>
      <c r="B4261" s="45" t="s">
        <v>70</v>
      </c>
      <c r="C4261" s="45" t="s">
        <v>21</v>
      </c>
      <c r="D4261" s="45">
        <v>187</v>
      </c>
      <c r="E4261" s="45">
        <v>7.4510420500000004E-3</v>
      </c>
      <c r="F4261" s="45">
        <v>1.05751115E-3</v>
      </c>
      <c r="G4261" s="45">
        <v>1.6325631499999999E-3</v>
      </c>
      <c r="H4261" s="45">
        <v>4.7609672700000003E-3</v>
      </c>
    </row>
    <row r="4262" spans="1:8" x14ac:dyDescent="0.35">
      <c r="A4262" s="45" t="s">
        <v>242</v>
      </c>
      <c r="B4262" s="45" t="s">
        <v>71</v>
      </c>
      <c r="C4262" s="45" t="s">
        <v>21</v>
      </c>
      <c r="D4262" s="45">
        <v>30</v>
      </c>
      <c r="E4262" s="45">
        <v>6.6824842699999996E-3</v>
      </c>
      <c r="F4262" s="45">
        <v>1.0821756600000001E-3</v>
      </c>
      <c r="G4262" s="45">
        <v>1.5054010099999999E-3</v>
      </c>
      <c r="H4262" s="45">
        <v>4.0949071400000004E-3</v>
      </c>
    </row>
    <row r="4263" spans="1:8" x14ac:dyDescent="0.35">
      <c r="A4263" s="45" t="s">
        <v>242</v>
      </c>
      <c r="B4263" s="45" t="s">
        <v>69</v>
      </c>
      <c r="C4263" s="45" t="s">
        <v>22</v>
      </c>
      <c r="D4263" s="45">
        <v>30</v>
      </c>
      <c r="E4263" s="45">
        <v>4.5802466800000004E-3</v>
      </c>
      <c r="F4263" s="45">
        <v>7.7160471000000004E-4</v>
      </c>
      <c r="G4263" s="45">
        <v>1.27893497E-3</v>
      </c>
      <c r="H4263" s="45">
        <v>2.5297065200000001E-3</v>
      </c>
    </row>
    <row r="4264" spans="1:8" x14ac:dyDescent="0.35">
      <c r="A4264" s="45" t="s">
        <v>242</v>
      </c>
      <c r="B4264" s="45" t="s">
        <v>70</v>
      </c>
      <c r="C4264" s="45" t="s">
        <v>22</v>
      </c>
      <c r="D4264" s="45">
        <v>231</v>
      </c>
      <c r="E4264" s="45">
        <v>7.10327458E-3</v>
      </c>
      <c r="F4264" s="45">
        <v>6.0094971000000002E-4</v>
      </c>
      <c r="G4264" s="45">
        <v>1.3654899699999999E-3</v>
      </c>
      <c r="H4264" s="45">
        <v>5.13683439E-3</v>
      </c>
    </row>
    <row r="4265" spans="1:8" x14ac:dyDescent="0.35">
      <c r="A4265" s="45" t="s">
        <v>242</v>
      </c>
      <c r="B4265" s="45" t="s">
        <v>71</v>
      </c>
      <c r="C4265" s="45" t="s">
        <v>22</v>
      </c>
      <c r="D4265" s="45">
        <v>17</v>
      </c>
      <c r="E4265" s="45">
        <v>6.2758712299999997E-3</v>
      </c>
      <c r="F4265" s="45">
        <v>5.5691697999999995E-4</v>
      </c>
      <c r="G4265" s="45">
        <v>1.1342590600000001E-3</v>
      </c>
      <c r="H4265" s="45">
        <v>4.58469472E-3</v>
      </c>
    </row>
    <row r="4266" spans="1:8" x14ac:dyDescent="0.35">
      <c r="A4266" s="45" t="s">
        <v>242</v>
      </c>
      <c r="B4266" s="45" t="s">
        <v>69</v>
      </c>
      <c r="C4266" s="45" t="s">
        <v>23</v>
      </c>
      <c r="D4266" s="45">
        <v>96</v>
      </c>
      <c r="E4266" s="45">
        <v>5.9260462399999998E-3</v>
      </c>
      <c r="F4266" s="45">
        <v>1.00272447E-3</v>
      </c>
      <c r="G4266" s="45">
        <v>1.57660566E-3</v>
      </c>
      <c r="H4266" s="45">
        <v>3.3467156300000002E-3</v>
      </c>
    </row>
    <row r="4267" spans="1:8" x14ac:dyDescent="0.35">
      <c r="A4267" s="45" t="s">
        <v>242</v>
      </c>
      <c r="B4267" s="45" t="s">
        <v>70</v>
      </c>
      <c r="C4267" s="45" t="s">
        <v>23</v>
      </c>
      <c r="D4267" s="45">
        <v>338</v>
      </c>
      <c r="E4267" s="45">
        <v>6.14538797E-3</v>
      </c>
      <c r="F4267" s="45">
        <v>7.6234773000000004E-4</v>
      </c>
      <c r="G4267" s="45">
        <v>1.6699537399999999E-3</v>
      </c>
      <c r="H4267" s="45">
        <v>3.71308601E-3</v>
      </c>
    </row>
    <row r="4268" spans="1:8" x14ac:dyDescent="0.35">
      <c r="A4268" s="45" t="s">
        <v>242</v>
      </c>
      <c r="B4268" s="45" t="s">
        <v>71</v>
      </c>
      <c r="C4268" s="45" t="s">
        <v>23</v>
      </c>
      <c r="D4268" s="45">
        <v>45</v>
      </c>
      <c r="E4268" s="45">
        <v>7.26466022E-3</v>
      </c>
      <c r="F4268" s="45">
        <v>1.1118824800000001E-3</v>
      </c>
      <c r="G4268" s="45">
        <v>2.2710902700000001E-3</v>
      </c>
      <c r="H4268" s="45">
        <v>3.8816870299999999E-3</v>
      </c>
    </row>
    <row r="4269" spans="1:8" x14ac:dyDescent="0.35">
      <c r="A4269" s="45" t="s">
        <v>242</v>
      </c>
      <c r="B4269" s="45" t="s">
        <v>69</v>
      </c>
      <c r="C4269" s="45" t="s">
        <v>24</v>
      </c>
      <c r="D4269" s="45">
        <v>258</v>
      </c>
      <c r="E4269" s="45">
        <v>5.08622213E-3</v>
      </c>
      <c r="F4269" s="45">
        <v>1.0748633799999999E-3</v>
      </c>
      <c r="G4269" s="45">
        <v>1.27664702E-3</v>
      </c>
      <c r="H4269" s="45">
        <v>2.7347112E-3</v>
      </c>
    </row>
    <row r="4270" spans="1:8" x14ac:dyDescent="0.35">
      <c r="A4270" s="45" t="s">
        <v>242</v>
      </c>
      <c r="B4270" s="45" t="s">
        <v>70</v>
      </c>
      <c r="C4270" s="45" t="s">
        <v>24</v>
      </c>
      <c r="D4270" s="45">
        <v>551</v>
      </c>
      <c r="E4270" s="45">
        <v>6.8535320599999996E-3</v>
      </c>
      <c r="F4270" s="45">
        <v>1.0933401599999999E-3</v>
      </c>
      <c r="G4270" s="45">
        <v>1.5939451000000001E-3</v>
      </c>
      <c r="H4270" s="45">
        <v>4.1662462999999999E-3</v>
      </c>
    </row>
    <row r="4271" spans="1:8" x14ac:dyDescent="0.35">
      <c r="A4271" s="45" t="s">
        <v>242</v>
      </c>
      <c r="B4271" s="45" t="s">
        <v>71</v>
      </c>
      <c r="C4271" s="45" t="s">
        <v>24</v>
      </c>
      <c r="D4271" s="45">
        <v>133</v>
      </c>
      <c r="E4271" s="45">
        <v>6.7393307199999997E-3</v>
      </c>
      <c r="F4271" s="45">
        <v>1.2362501099999999E-3</v>
      </c>
      <c r="G4271" s="45">
        <v>1.7427246200000001E-3</v>
      </c>
      <c r="H4271" s="45">
        <v>3.7603555100000001E-3</v>
      </c>
    </row>
    <row r="4272" spans="1:8" x14ac:dyDescent="0.35">
      <c r="A4272" s="45" t="s">
        <v>242</v>
      </c>
      <c r="B4272" s="45" t="s">
        <v>69</v>
      </c>
      <c r="C4272" s="45" t="s">
        <v>25</v>
      </c>
      <c r="D4272" s="45">
        <v>205</v>
      </c>
      <c r="E4272" s="45">
        <v>5.2219397099999999E-3</v>
      </c>
      <c r="F4272" s="45">
        <v>8.6122382000000002E-4</v>
      </c>
      <c r="G4272" s="45">
        <v>1.34326986E-3</v>
      </c>
      <c r="H4272" s="45">
        <v>3.0174455400000001E-3</v>
      </c>
    </row>
    <row r="4273" spans="1:8" x14ac:dyDescent="0.35">
      <c r="A4273" s="45" t="s">
        <v>242</v>
      </c>
      <c r="B4273" s="45" t="s">
        <v>70</v>
      </c>
      <c r="C4273" s="45" t="s">
        <v>25</v>
      </c>
      <c r="D4273" s="45">
        <v>437</v>
      </c>
      <c r="E4273" s="45">
        <v>7.0268664499999996E-3</v>
      </c>
      <c r="F4273" s="45">
        <v>8.6794938000000002E-4</v>
      </c>
      <c r="G4273" s="45">
        <v>1.7331445199999999E-3</v>
      </c>
      <c r="H4273" s="45">
        <v>4.4257720700000003E-3</v>
      </c>
    </row>
    <row r="4274" spans="1:8" x14ac:dyDescent="0.35">
      <c r="A4274" s="45" t="s">
        <v>242</v>
      </c>
      <c r="B4274" s="45" t="s">
        <v>71</v>
      </c>
      <c r="C4274" s="45" t="s">
        <v>25</v>
      </c>
      <c r="D4274" s="45">
        <v>106</v>
      </c>
      <c r="E4274" s="45">
        <v>5.4983400899999996E-3</v>
      </c>
      <c r="F4274" s="45">
        <v>9.3717221000000003E-4</v>
      </c>
      <c r="G4274" s="45">
        <v>1.41858815E-3</v>
      </c>
      <c r="H4274" s="45">
        <v>3.1425792199999999E-3</v>
      </c>
    </row>
    <row r="4275" spans="1:8" x14ac:dyDescent="0.35">
      <c r="A4275" s="45" t="s">
        <v>242</v>
      </c>
      <c r="B4275" s="45" t="s">
        <v>69</v>
      </c>
      <c r="C4275" s="45" t="s">
        <v>26</v>
      </c>
      <c r="D4275" s="45">
        <v>22</v>
      </c>
      <c r="E4275" s="45">
        <v>4.7027564599999997E-3</v>
      </c>
      <c r="F4275" s="45">
        <v>1.2021252100000001E-3</v>
      </c>
      <c r="G4275" s="45">
        <v>9.5223042000000004E-4</v>
      </c>
      <c r="H4275" s="45">
        <v>2.5484004300000002E-3</v>
      </c>
    </row>
    <row r="4276" spans="1:8" x14ac:dyDescent="0.35">
      <c r="A4276" s="45" t="s">
        <v>242</v>
      </c>
      <c r="B4276" s="45" t="s">
        <v>70</v>
      </c>
      <c r="C4276" s="45" t="s">
        <v>26</v>
      </c>
      <c r="D4276" s="45">
        <v>244</v>
      </c>
      <c r="E4276" s="45">
        <v>5.6223434200000002E-3</v>
      </c>
      <c r="F4276" s="45">
        <v>6.6882946000000002E-4</v>
      </c>
      <c r="G4276" s="45">
        <v>1.2315476499999999E-3</v>
      </c>
      <c r="H4276" s="45">
        <v>3.72196583E-3</v>
      </c>
    </row>
    <row r="4277" spans="1:8" x14ac:dyDescent="0.35">
      <c r="A4277" s="45" t="s">
        <v>242</v>
      </c>
      <c r="B4277" s="45" t="s">
        <v>71</v>
      </c>
      <c r="C4277" s="45" t="s">
        <v>26</v>
      </c>
      <c r="D4277" s="45">
        <v>20</v>
      </c>
      <c r="E4277" s="45">
        <v>5.9589117600000003E-3</v>
      </c>
      <c r="F4277" s="45">
        <v>7.5636550999999997E-4</v>
      </c>
      <c r="G4277" s="45">
        <v>1.2447913800000001E-3</v>
      </c>
      <c r="H4277" s="45">
        <v>3.9577543700000002E-3</v>
      </c>
    </row>
    <row r="4278" spans="1:8" x14ac:dyDescent="0.35">
      <c r="A4278" s="45" t="s">
        <v>242</v>
      </c>
      <c r="B4278" s="45" t="s">
        <v>69</v>
      </c>
      <c r="C4278" s="45" t="s">
        <v>27</v>
      </c>
      <c r="D4278" s="45">
        <v>267</v>
      </c>
      <c r="E4278" s="45">
        <v>4.5293207400000004E-3</v>
      </c>
      <c r="F4278" s="45">
        <v>4.3296548999999999E-4</v>
      </c>
      <c r="G4278" s="45">
        <v>1.0301357099999999E-3</v>
      </c>
      <c r="H4278" s="45">
        <v>3.06621907E-3</v>
      </c>
    </row>
    <row r="4279" spans="1:8" x14ac:dyDescent="0.35">
      <c r="A4279" s="45" t="s">
        <v>242</v>
      </c>
      <c r="B4279" s="45" t="s">
        <v>70</v>
      </c>
      <c r="C4279" s="45" t="s">
        <v>27</v>
      </c>
      <c r="D4279" s="45">
        <v>254</v>
      </c>
      <c r="E4279" s="45">
        <v>5.9584606900000003E-3</v>
      </c>
      <c r="F4279" s="45">
        <v>4.1885364E-4</v>
      </c>
      <c r="G4279" s="45">
        <v>1.53014703E-3</v>
      </c>
      <c r="H4279" s="45">
        <v>4.0094595199999996E-3</v>
      </c>
    </row>
    <row r="4280" spans="1:8" x14ac:dyDescent="0.35">
      <c r="A4280" s="45" t="s">
        <v>242</v>
      </c>
      <c r="B4280" s="45" t="s">
        <v>71</v>
      </c>
      <c r="C4280" s="45" t="s">
        <v>27</v>
      </c>
      <c r="D4280" s="45">
        <v>63</v>
      </c>
      <c r="E4280" s="45">
        <v>5.2766752399999997E-3</v>
      </c>
      <c r="F4280" s="45">
        <v>4.1831985000000002E-4</v>
      </c>
      <c r="G4280" s="45">
        <v>1.5336564200000001E-3</v>
      </c>
      <c r="H4280" s="45">
        <v>3.32469845E-3</v>
      </c>
    </row>
    <row r="4281" spans="1:8" x14ac:dyDescent="0.35">
      <c r="A4281" s="45" t="s">
        <v>242</v>
      </c>
      <c r="B4281" s="45" t="s">
        <v>69</v>
      </c>
      <c r="C4281" s="45" t="s">
        <v>28</v>
      </c>
      <c r="D4281" s="45">
        <v>216</v>
      </c>
      <c r="E4281" s="45">
        <v>5.1760757300000002E-3</v>
      </c>
      <c r="F4281" s="45">
        <v>7.0114218000000002E-4</v>
      </c>
      <c r="G4281" s="45">
        <v>1.4895723999999999E-3</v>
      </c>
      <c r="H4281" s="45">
        <v>2.98536071E-3</v>
      </c>
    </row>
    <row r="4282" spans="1:8" x14ac:dyDescent="0.35">
      <c r="A4282" s="45" t="s">
        <v>242</v>
      </c>
      <c r="B4282" s="45" t="s">
        <v>70</v>
      </c>
      <c r="C4282" s="45" t="s">
        <v>28</v>
      </c>
      <c r="D4282" s="45">
        <v>518</v>
      </c>
      <c r="E4282" s="45">
        <v>6.0983302499999998E-3</v>
      </c>
      <c r="F4282" s="45">
        <v>7.3298720000000001E-4</v>
      </c>
      <c r="G4282" s="45">
        <v>1.7918139E-3</v>
      </c>
      <c r="H4282" s="45">
        <v>3.5735286599999998E-3</v>
      </c>
    </row>
    <row r="4283" spans="1:8" x14ac:dyDescent="0.35">
      <c r="A4283" s="45" t="s">
        <v>242</v>
      </c>
      <c r="B4283" s="45" t="s">
        <v>71</v>
      </c>
      <c r="C4283" s="45" t="s">
        <v>28</v>
      </c>
      <c r="D4283" s="45">
        <v>101</v>
      </c>
      <c r="E4283" s="45">
        <v>5.7140398899999997E-3</v>
      </c>
      <c r="F4283" s="45">
        <v>7.5437729000000001E-4</v>
      </c>
      <c r="G4283" s="45">
        <v>2.02683788E-3</v>
      </c>
      <c r="H4283" s="45">
        <v>2.9328242799999999E-3</v>
      </c>
    </row>
    <row r="4284" spans="1:8" x14ac:dyDescent="0.35">
      <c r="A4284" s="45" t="s">
        <v>242</v>
      </c>
      <c r="B4284" s="45" t="s">
        <v>69</v>
      </c>
      <c r="C4284" s="45" t="s">
        <v>29</v>
      </c>
      <c r="D4284" s="45">
        <v>66</v>
      </c>
      <c r="E4284" s="45">
        <v>5.6570915100000001E-3</v>
      </c>
      <c r="F4284" s="45">
        <v>1.11496888E-3</v>
      </c>
      <c r="G4284" s="45">
        <v>1.3710014600000001E-3</v>
      </c>
      <c r="H4284" s="45">
        <v>3.1711207100000001E-3</v>
      </c>
    </row>
    <row r="4285" spans="1:8" x14ac:dyDescent="0.35">
      <c r="A4285" s="45" t="s">
        <v>242</v>
      </c>
      <c r="B4285" s="45" t="s">
        <v>70</v>
      </c>
      <c r="C4285" s="45" t="s">
        <v>29</v>
      </c>
      <c r="D4285" s="45">
        <v>200</v>
      </c>
      <c r="E4285" s="45">
        <v>6.8053816899999999E-3</v>
      </c>
      <c r="F4285" s="45">
        <v>9.8408539999999991E-4</v>
      </c>
      <c r="G4285" s="45">
        <v>1.7339117999999999E-3</v>
      </c>
      <c r="H4285" s="45">
        <v>4.0873840200000002E-3</v>
      </c>
    </row>
    <row r="4286" spans="1:8" x14ac:dyDescent="0.35">
      <c r="A4286" s="45" t="s">
        <v>242</v>
      </c>
      <c r="B4286" s="45" t="s">
        <v>71</v>
      </c>
      <c r="C4286" s="45" t="s">
        <v>29</v>
      </c>
      <c r="D4286" s="45">
        <v>73</v>
      </c>
      <c r="E4286" s="45">
        <v>6.5116055699999996E-3</v>
      </c>
      <c r="F4286" s="45">
        <v>1.3032722200000001E-3</v>
      </c>
      <c r="G4286" s="45">
        <v>1.58009866E-3</v>
      </c>
      <c r="H4286" s="45">
        <v>3.62823415E-3</v>
      </c>
    </row>
    <row r="4287" spans="1:8" x14ac:dyDescent="0.35">
      <c r="A4287" s="45" t="s">
        <v>242</v>
      </c>
      <c r="B4287" s="45" t="s">
        <v>69</v>
      </c>
      <c r="C4287" s="45" t="s">
        <v>30</v>
      </c>
      <c r="D4287" s="45">
        <v>3318</v>
      </c>
      <c r="E4287" s="45">
        <v>4.6135135899999999E-3</v>
      </c>
      <c r="F4287" s="45">
        <v>9.8780755999999998E-4</v>
      </c>
      <c r="G4287" s="45">
        <v>7.1833186000000004E-4</v>
      </c>
      <c r="H4287" s="45">
        <v>2.9073736799999999E-3</v>
      </c>
    </row>
    <row r="4288" spans="1:8" x14ac:dyDescent="0.35">
      <c r="A4288" s="45" t="s">
        <v>242</v>
      </c>
      <c r="B4288" s="45" t="s">
        <v>70</v>
      </c>
      <c r="C4288" s="45" t="s">
        <v>30</v>
      </c>
      <c r="D4288" s="45">
        <v>1956</v>
      </c>
      <c r="E4288" s="45">
        <v>4.6467064800000003E-3</v>
      </c>
      <c r="F4288" s="45">
        <v>7.9746293000000005E-4</v>
      </c>
      <c r="G4288" s="45">
        <v>7.0866327000000001E-4</v>
      </c>
      <c r="H4288" s="45">
        <v>3.14057979E-3</v>
      </c>
    </row>
    <row r="4289" spans="1:8" x14ac:dyDescent="0.35">
      <c r="A4289" s="45" t="s">
        <v>242</v>
      </c>
      <c r="B4289" s="45" t="s">
        <v>71</v>
      </c>
      <c r="C4289" s="45" t="s">
        <v>30</v>
      </c>
      <c r="D4289" s="45">
        <v>495</v>
      </c>
      <c r="E4289" s="45">
        <v>4.3930974100000004E-3</v>
      </c>
      <c r="F4289" s="45">
        <v>9.1390734999999995E-4</v>
      </c>
      <c r="G4289" s="45">
        <v>7.0159906999999995E-4</v>
      </c>
      <c r="H4289" s="45">
        <v>2.7775904800000002E-3</v>
      </c>
    </row>
    <row r="4290" spans="1:8" x14ac:dyDescent="0.35">
      <c r="A4290" s="45" t="s">
        <v>242</v>
      </c>
      <c r="B4290" s="45" t="s">
        <v>69</v>
      </c>
      <c r="C4290" s="45" t="s">
        <v>31</v>
      </c>
      <c r="D4290" s="45">
        <v>671</v>
      </c>
      <c r="E4290" s="45">
        <v>4.6956930399999998E-3</v>
      </c>
      <c r="F4290" s="45">
        <v>1.18936954E-3</v>
      </c>
      <c r="G4290" s="45">
        <v>6.8749285999999998E-4</v>
      </c>
      <c r="H4290" s="45">
        <v>2.8188301499999999E-3</v>
      </c>
    </row>
    <row r="4291" spans="1:8" x14ac:dyDescent="0.35">
      <c r="A4291" s="45" t="s">
        <v>242</v>
      </c>
      <c r="B4291" s="45" t="s">
        <v>70</v>
      </c>
      <c r="C4291" s="45" t="s">
        <v>31</v>
      </c>
      <c r="D4291" s="45">
        <v>1339</v>
      </c>
      <c r="E4291" s="45">
        <v>4.8383084800000002E-3</v>
      </c>
      <c r="F4291" s="45">
        <v>8.9753938000000004E-4</v>
      </c>
      <c r="G4291" s="45">
        <v>6.3672078000000004E-4</v>
      </c>
      <c r="H4291" s="45">
        <v>3.3040478400000002E-3</v>
      </c>
    </row>
    <row r="4292" spans="1:8" x14ac:dyDescent="0.35">
      <c r="A4292" s="45" t="s">
        <v>242</v>
      </c>
      <c r="B4292" s="45" t="s">
        <v>71</v>
      </c>
      <c r="C4292" s="45" t="s">
        <v>31</v>
      </c>
      <c r="D4292" s="45">
        <v>219</v>
      </c>
      <c r="E4292" s="45">
        <v>5.1102969899999998E-3</v>
      </c>
      <c r="F4292" s="45">
        <v>1.27547328E-3</v>
      </c>
      <c r="G4292" s="45">
        <v>6.9835508000000001E-4</v>
      </c>
      <c r="H4292" s="45">
        <v>3.1364681199999998E-3</v>
      </c>
    </row>
    <row r="4293" spans="1:8" x14ac:dyDescent="0.35">
      <c r="A4293" s="45" t="s">
        <v>242</v>
      </c>
      <c r="B4293" s="45" t="s">
        <v>69</v>
      </c>
      <c r="C4293" s="45" t="s">
        <v>159</v>
      </c>
      <c r="D4293" s="45">
        <v>289</v>
      </c>
      <c r="E4293" s="45">
        <v>5.0275532499999996E-3</v>
      </c>
      <c r="F4293" s="45">
        <v>1.0542817900000001E-3</v>
      </c>
      <c r="G4293" s="45">
        <v>8.7045823000000001E-4</v>
      </c>
      <c r="H4293" s="45">
        <v>3.1028127799999999E-3</v>
      </c>
    </row>
    <row r="4294" spans="1:8" x14ac:dyDescent="0.35">
      <c r="A4294" s="45" t="s">
        <v>242</v>
      </c>
      <c r="B4294" s="45" t="s">
        <v>70</v>
      </c>
      <c r="C4294" s="45" t="s">
        <v>159</v>
      </c>
      <c r="D4294" s="45">
        <v>489</v>
      </c>
      <c r="E4294" s="45">
        <v>5.9547543599999999E-3</v>
      </c>
      <c r="F4294" s="45">
        <v>9.5728692999999998E-4</v>
      </c>
      <c r="G4294" s="45">
        <v>1.2810533099999999E-3</v>
      </c>
      <c r="H4294" s="45">
        <v>3.7164136400000001E-3</v>
      </c>
    </row>
    <row r="4295" spans="1:8" x14ac:dyDescent="0.35">
      <c r="A4295" s="45" t="s">
        <v>242</v>
      </c>
      <c r="B4295" s="45" t="s">
        <v>71</v>
      </c>
      <c r="C4295" s="45" t="s">
        <v>159</v>
      </c>
      <c r="D4295" s="45">
        <v>126</v>
      </c>
      <c r="E4295" s="45">
        <v>5.2558235500000001E-3</v>
      </c>
      <c r="F4295" s="45">
        <v>1.1269104E-3</v>
      </c>
      <c r="G4295" s="45">
        <v>1.1789937599999999E-3</v>
      </c>
      <c r="H4295" s="45">
        <v>2.9499188900000001E-3</v>
      </c>
    </row>
    <row r="4296" spans="1:8" x14ac:dyDescent="0.35">
      <c r="A4296" s="45" t="s">
        <v>242</v>
      </c>
      <c r="B4296" s="45" t="s">
        <v>69</v>
      </c>
      <c r="C4296" s="45" t="s">
        <v>33</v>
      </c>
      <c r="D4296" s="45">
        <v>85</v>
      </c>
      <c r="E4296" s="45">
        <v>5.6318080500000001E-3</v>
      </c>
      <c r="F4296" s="45">
        <v>1.2372002199999999E-3</v>
      </c>
      <c r="G4296" s="45">
        <v>1.3105934699999999E-3</v>
      </c>
      <c r="H4296" s="45">
        <v>3.0840139600000001E-3</v>
      </c>
    </row>
    <row r="4297" spans="1:8" x14ac:dyDescent="0.35">
      <c r="A4297" s="45" t="s">
        <v>242</v>
      </c>
      <c r="B4297" s="45" t="s">
        <v>70</v>
      </c>
      <c r="C4297" s="45" t="s">
        <v>33</v>
      </c>
      <c r="D4297" s="45">
        <v>254</v>
      </c>
      <c r="E4297" s="45">
        <v>6.6605148600000002E-3</v>
      </c>
      <c r="F4297" s="45">
        <v>1.0912435599999999E-3</v>
      </c>
      <c r="G4297" s="45">
        <v>1.4555534800000001E-3</v>
      </c>
      <c r="H4297" s="45">
        <v>4.1137173099999999E-3</v>
      </c>
    </row>
    <row r="4298" spans="1:8" x14ac:dyDescent="0.35">
      <c r="A4298" s="45" t="s">
        <v>242</v>
      </c>
      <c r="B4298" s="45" t="s">
        <v>71</v>
      </c>
      <c r="C4298" s="45" t="s">
        <v>33</v>
      </c>
      <c r="D4298" s="45">
        <v>43</v>
      </c>
      <c r="E4298" s="45">
        <v>6.3283266199999997E-3</v>
      </c>
      <c r="F4298" s="45">
        <v>1.1094959499999999E-3</v>
      </c>
      <c r="G4298" s="45">
        <v>1.8760764600000001E-3</v>
      </c>
      <c r="H4298" s="45">
        <v>3.3427538300000001E-3</v>
      </c>
    </row>
    <row r="4299" spans="1:8" x14ac:dyDescent="0.35">
      <c r="A4299" s="45" t="s">
        <v>242</v>
      </c>
      <c r="B4299" s="45" t="s">
        <v>69</v>
      </c>
      <c r="C4299" s="45" t="s">
        <v>34</v>
      </c>
      <c r="D4299" s="45">
        <v>148</v>
      </c>
      <c r="E4299" s="45">
        <v>5.3011602899999998E-3</v>
      </c>
      <c r="F4299" s="45">
        <v>8.1831809000000003E-4</v>
      </c>
      <c r="G4299" s="45">
        <v>1.0110107599999999E-3</v>
      </c>
      <c r="H4299" s="45">
        <v>3.4718309500000001E-3</v>
      </c>
    </row>
    <row r="4300" spans="1:8" x14ac:dyDescent="0.35">
      <c r="A4300" s="45" t="s">
        <v>242</v>
      </c>
      <c r="B4300" s="45" t="s">
        <v>70</v>
      </c>
      <c r="C4300" s="45" t="s">
        <v>34</v>
      </c>
      <c r="D4300" s="45">
        <v>273</v>
      </c>
      <c r="E4300" s="45">
        <v>5.3941118500000001E-3</v>
      </c>
      <c r="F4300" s="45">
        <v>7.6079375999999995E-4</v>
      </c>
      <c r="G4300" s="45">
        <v>9.8947709999999993E-4</v>
      </c>
      <c r="H4300" s="45">
        <v>3.64384049E-3</v>
      </c>
    </row>
    <row r="4301" spans="1:8" x14ac:dyDescent="0.35">
      <c r="A4301" s="45" t="s">
        <v>242</v>
      </c>
      <c r="B4301" s="45" t="s">
        <v>71</v>
      </c>
      <c r="C4301" s="45" t="s">
        <v>34</v>
      </c>
      <c r="D4301" s="45">
        <v>60</v>
      </c>
      <c r="E4301" s="45">
        <v>4.8138500800000003E-3</v>
      </c>
      <c r="F4301" s="45">
        <v>7.0003830000000004E-4</v>
      </c>
      <c r="G4301" s="45">
        <v>1.0856479199999999E-3</v>
      </c>
      <c r="H4301" s="45">
        <v>3.0281633599999998E-3</v>
      </c>
    </row>
    <row r="4302" spans="1:8" x14ac:dyDescent="0.35">
      <c r="A4302" s="45" t="s">
        <v>242</v>
      </c>
      <c r="B4302" s="45" t="s">
        <v>69</v>
      </c>
      <c r="C4302" s="45" t="s">
        <v>35</v>
      </c>
      <c r="D4302" s="45">
        <v>121</v>
      </c>
      <c r="E4302" s="45">
        <v>4.5034624299999998E-3</v>
      </c>
      <c r="F4302" s="45">
        <v>8.0521095999999996E-4</v>
      </c>
      <c r="G4302" s="45">
        <v>8.1305454000000002E-4</v>
      </c>
      <c r="H4302" s="45">
        <v>2.8851964200000001E-3</v>
      </c>
    </row>
    <row r="4303" spans="1:8" x14ac:dyDescent="0.35">
      <c r="A4303" s="45" t="s">
        <v>242</v>
      </c>
      <c r="B4303" s="45" t="s">
        <v>70</v>
      </c>
      <c r="C4303" s="45" t="s">
        <v>35</v>
      </c>
      <c r="D4303" s="45">
        <v>323</v>
      </c>
      <c r="E4303" s="45">
        <v>5.5273905299999997E-3</v>
      </c>
      <c r="F4303" s="45">
        <v>7.0641244999999995E-4</v>
      </c>
      <c r="G4303" s="45">
        <v>1.08423608E-3</v>
      </c>
      <c r="H4303" s="45">
        <v>3.73674155E-3</v>
      </c>
    </row>
    <row r="4304" spans="1:8" x14ac:dyDescent="0.35">
      <c r="A4304" s="45" t="s">
        <v>242</v>
      </c>
      <c r="B4304" s="45" t="s">
        <v>71</v>
      </c>
      <c r="C4304" s="45" t="s">
        <v>35</v>
      </c>
      <c r="D4304" s="45">
        <v>27</v>
      </c>
      <c r="E4304" s="45">
        <v>5.2057610800000003E-3</v>
      </c>
      <c r="F4304" s="45">
        <v>6.7386807000000004E-4</v>
      </c>
      <c r="G4304" s="45">
        <v>1.1977020700000001E-3</v>
      </c>
      <c r="H4304" s="45">
        <v>3.3341904499999998E-3</v>
      </c>
    </row>
    <row r="4305" spans="1:8" x14ac:dyDescent="0.35">
      <c r="A4305" s="45" t="s">
        <v>242</v>
      </c>
      <c r="B4305" s="45" t="s">
        <v>69</v>
      </c>
      <c r="C4305" s="45" t="s">
        <v>57</v>
      </c>
      <c r="D4305" s="45">
        <v>1</v>
      </c>
      <c r="E4305" s="45">
        <v>5.8101847200000001E-3</v>
      </c>
      <c r="F4305" s="45">
        <v>1.4467590200000001E-3</v>
      </c>
      <c r="G4305" s="45">
        <v>3.32175902E-3</v>
      </c>
      <c r="H4305" s="45">
        <v>1.0416666600000001E-3</v>
      </c>
    </row>
    <row r="4306" spans="1:8" x14ac:dyDescent="0.35">
      <c r="A4306" s="45" t="s">
        <v>242</v>
      </c>
      <c r="B4306" s="45" t="s">
        <v>69</v>
      </c>
      <c r="C4306" s="45" t="s">
        <v>36</v>
      </c>
      <c r="D4306" s="45">
        <v>186</v>
      </c>
      <c r="E4306" s="45">
        <v>4.4940385000000003E-3</v>
      </c>
      <c r="F4306" s="45">
        <v>6.1330124000000003E-4</v>
      </c>
      <c r="G4306" s="45">
        <v>8.1254951999999996E-4</v>
      </c>
      <c r="H4306" s="45">
        <v>3.06818722E-3</v>
      </c>
    </row>
    <row r="4307" spans="1:8" x14ac:dyDescent="0.35">
      <c r="A4307" s="45" t="s">
        <v>242</v>
      </c>
      <c r="B4307" s="45" t="s">
        <v>70</v>
      </c>
      <c r="C4307" s="45" t="s">
        <v>36</v>
      </c>
      <c r="D4307" s="45">
        <v>396</v>
      </c>
      <c r="E4307" s="45">
        <v>5.5304196999999998E-3</v>
      </c>
      <c r="F4307" s="45">
        <v>4.9660351999999996E-4</v>
      </c>
      <c r="G4307" s="45">
        <v>9.1321174999999997E-4</v>
      </c>
      <c r="H4307" s="45">
        <v>4.1206039400000002E-3</v>
      </c>
    </row>
    <row r="4308" spans="1:8" x14ac:dyDescent="0.35">
      <c r="A4308" s="45" t="s">
        <v>242</v>
      </c>
      <c r="B4308" s="45" t="s">
        <v>71</v>
      </c>
      <c r="C4308" s="45" t="s">
        <v>36</v>
      </c>
      <c r="D4308" s="45">
        <v>58</v>
      </c>
      <c r="E4308" s="45">
        <v>5.5350013699999997E-3</v>
      </c>
      <c r="F4308" s="45">
        <v>5.5595443000000001E-4</v>
      </c>
      <c r="G4308" s="45">
        <v>6.8306965000000002E-4</v>
      </c>
      <c r="H4308" s="45">
        <v>4.2959767900000003E-3</v>
      </c>
    </row>
    <row r="4309" spans="1:8" x14ac:dyDescent="0.35">
      <c r="A4309" s="45" t="s">
        <v>242</v>
      </c>
      <c r="B4309" s="45" t="s">
        <v>69</v>
      </c>
      <c r="C4309" s="45" t="s">
        <v>37</v>
      </c>
      <c r="D4309" s="45">
        <v>198</v>
      </c>
      <c r="E4309" s="45">
        <v>4.8208938799999997E-3</v>
      </c>
      <c r="F4309" s="45">
        <v>1.07837611E-3</v>
      </c>
      <c r="G4309" s="45">
        <v>7.9750019000000003E-4</v>
      </c>
      <c r="H4309" s="45">
        <v>2.9450170600000001E-3</v>
      </c>
    </row>
    <row r="4310" spans="1:8" x14ac:dyDescent="0.35">
      <c r="A4310" s="45" t="s">
        <v>242</v>
      </c>
      <c r="B4310" s="45" t="s">
        <v>70</v>
      </c>
      <c r="C4310" s="45" t="s">
        <v>37</v>
      </c>
      <c r="D4310" s="45">
        <v>686</v>
      </c>
      <c r="E4310" s="45">
        <v>5.2261666200000001E-3</v>
      </c>
      <c r="F4310" s="45">
        <v>9.3834335000000002E-4</v>
      </c>
      <c r="G4310" s="45">
        <v>8.8381359999999999E-4</v>
      </c>
      <c r="H4310" s="45">
        <v>3.4040091700000001E-3</v>
      </c>
    </row>
    <row r="4311" spans="1:8" x14ac:dyDescent="0.35">
      <c r="A4311" s="45" t="s">
        <v>242</v>
      </c>
      <c r="B4311" s="45" t="s">
        <v>71</v>
      </c>
      <c r="C4311" s="45" t="s">
        <v>37</v>
      </c>
      <c r="D4311" s="45">
        <v>101</v>
      </c>
      <c r="E4311" s="45">
        <v>5.0448063300000002E-3</v>
      </c>
      <c r="F4311" s="45">
        <v>1.10217248E-3</v>
      </c>
      <c r="G4311" s="45">
        <v>8.0548656000000004E-4</v>
      </c>
      <c r="H4311" s="45">
        <v>3.1371468100000002E-3</v>
      </c>
    </row>
    <row r="4312" spans="1:8" x14ac:dyDescent="0.35">
      <c r="A4312" s="45" t="s">
        <v>242</v>
      </c>
      <c r="B4312" s="45" t="s">
        <v>69</v>
      </c>
      <c r="C4312" s="45" t="s">
        <v>38</v>
      </c>
      <c r="D4312" s="45">
        <v>121</v>
      </c>
      <c r="E4312" s="45">
        <v>5.2091940000000003E-3</v>
      </c>
      <c r="F4312" s="45">
        <v>9.0631672000000005E-4</v>
      </c>
      <c r="G4312" s="45">
        <v>1.39453222E-3</v>
      </c>
      <c r="H4312" s="45">
        <v>2.9083445800000001E-3</v>
      </c>
    </row>
    <row r="4313" spans="1:8" x14ac:dyDescent="0.35">
      <c r="A4313" s="45" t="s">
        <v>242</v>
      </c>
      <c r="B4313" s="45" t="s">
        <v>70</v>
      </c>
      <c r="C4313" s="45" t="s">
        <v>38</v>
      </c>
      <c r="D4313" s="45">
        <v>272</v>
      </c>
      <c r="E4313" s="45">
        <v>5.9320105999999999E-3</v>
      </c>
      <c r="F4313" s="45">
        <v>7.7610099999999996E-4</v>
      </c>
      <c r="G4313" s="45">
        <v>1.4655243500000001E-3</v>
      </c>
      <c r="H4313" s="45">
        <v>3.6903847500000002E-3</v>
      </c>
    </row>
    <row r="4314" spans="1:8" x14ac:dyDescent="0.35">
      <c r="A4314" s="45" t="s">
        <v>242</v>
      </c>
      <c r="B4314" s="45" t="s">
        <v>71</v>
      </c>
      <c r="C4314" s="45" t="s">
        <v>38</v>
      </c>
      <c r="D4314" s="45">
        <v>26</v>
      </c>
      <c r="E4314" s="45">
        <v>6.39378541E-3</v>
      </c>
      <c r="F4314" s="45">
        <v>1.15829753E-3</v>
      </c>
      <c r="G4314" s="45">
        <v>1.4788103E-3</v>
      </c>
      <c r="H4314" s="45">
        <v>3.7566771E-3</v>
      </c>
    </row>
    <row r="4315" spans="1:8" x14ac:dyDescent="0.35">
      <c r="A4315" s="45" t="s">
        <v>242</v>
      </c>
      <c r="B4315" s="45" t="s">
        <v>69</v>
      </c>
      <c r="C4315" s="45" t="s">
        <v>39</v>
      </c>
      <c r="D4315" s="45">
        <v>53</v>
      </c>
      <c r="E4315" s="45">
        <v>5.4398145599999998E-3</v>
      </c>
      <c r="F4315" s="45">
        <v>7.5821079000000003E-4</v>
      </c>
      <c r="G4315" s="45">
        <v>1.1584990700000001E-3</v>
      </c>
      <c r="H4315" s="45">
        <v>3.52310421E-3</v>
      </c>
    </row>
    <row r="4316" spans="1:8" x14ac:dyDescent="0.35">
      <c r="A4316" s="45" t="s">
        <v>242</v>
      </c>
      <c r="B4316" s="45" t="s">
        <v>70</v>
      </c>
      <c r="C4316" s="45" t="s">
        <v>39</v>
      </c>
      <c r="D4316" s="45">
        <v>269</v>
      </c>
      <c r="E4316" s="45">
        <v>6.22676555E-3</v>
      </c>
      <c r="F4316" s="45">
        <v>6.5847423999999995E-4</v>
      </c>
      <c r="G4316" s="45">
        <v>1.4198245400000001E-3</v>
      </c>
      <c r="H4316" s="45">
        <v>4.1484662999999996E-3</v>
      </c>
    </row>
    <row r="4317" spans="1:8" x14ac:dyDescent="0.35">
      <c r="A4317" s="45" t="s">
        <v>242</v>
      </c>
      <c r="B4317" s="45" t="s">
        <v>71</v>
      </c>
      <c r="C4317" s="45" t="s">
        <v>39</v>
      </c>
      <c r="D4317" s="45">
        <v>30</v>
      </c>
      <c r="E4317" s="45">
        <v>5.3260028799999998E-3</v>
      </c>
      <c r="F4317" s="45">
        <v>6.8325587000000001E-4</v>
      </c>
      <c r="G4317" s="45">
        <v>1.4799380899999999E-3</v>
      </c>
      <c r="H4317" s="45">
        <v>3.16280844E-3</v>
      </c>
    </row>
    <row r="4318" spans="1:8" x14ac:dyDescent="0.35">
      <c r="A4318" s="45" t="s">
        <v>242</v>
      </c>
      <c r="B4318" s="45" t="s">
        <v>69</v>
      </c>
      <c r="C4318" s="45" t="s">
        <v>40</v>
      </c>
      <c r="D4318" s="45">
        <v>319</v>
      </c>
      <c r="E4318" s="45">
        <v>4.5678768099999996E-3</v>
      </c>
      <c r="F4318" s="45">
        <v>1.0211668899999999E-3</v>
      </c>
      <c r="G4318" s="45">
        <v>4.9902739000000005E-4</v>
      </c>
      <c r="H4318" s="45">
        <v>3.0476820500000001E-3</v>
      </c>
    </row>
    <row r="4319" spans="1:8" x14ac:dyDescent="0.35">
      <c r="A4319" s="45" t="s">
        <v>242</v>
      </c>
      <c r="B4319" s="45" t="s">
        <v>70</v>
      </c>
      <c r="C4319" s="45" t="s">
        <v>40</v>
      </c>
      <c r="D4319" s="45">
        <v>755</v>
      </c>
      <c r="E4319" s="45">
        <v>4.6939689700000002E-3</v>
      </c>
      <c r="F4319" s="45">
        <v>8.3474343999999996E-4</v>
      </c>
      <c r="G4319" s="45">
        <v>4.7180806999999998E-4</v>
      </c>
      <c r="H4319" s="45">
        <v>3.3874169799999999E-3</v>
      </c>
    </row>
    <row r="4320" spans="1:8" x14ac:dyDescent="0.35">
      <c r="A4320" s="45" t="s">
        <v>242</v>
      </c>
      <c r="B4320" s="45" t="s">
        <v>71</v>
      </c>
      <c r="C4320" s="45" t="s">
        <v>40</v>
      </c>
      <c r="D4320" s="45">
        <v>127</v>
      </c>
      <c r="E4320" s="45">
        <v>4.4986692000000003E-3</v>
      </c>
      <c r="F4320" s="45">
        <v>9.1690336000000002E-4</v>
      </c>
      <c r="G4320" s="45">
        <v>5.1536503000000004E-4</v>
      </c>
      <c r="H4320" s="45">
        <v>3.06640031E-3</v>
      </c>
    </row>
    <row r="4321" spans="1:8" x14ac:dyDescent="0.35">
      <c r="A4321" s="45" t="s">
        <v>242</v>
      </c>
      <c r="B4321" s="45" t="s">
        <v>69</v>
      </c>
      <c r="C4321" s="45" t="s">
        <v>41</v>
      </c>
      <c r="D4321" s="45">
        <v>81</v>
      </c>
      <c r="E4321" s="45">
        <v>4.7892372799999998E-3</v>
      </c>
      <c r="F4321" s="45">
        <v>6.9530153E-4</v>
      </c>
      <c r="G4321" s="45">
        <v>8.7305645000000003E-4</v>
      </c>
      <c r="H4321" s="45">
        <v>3.2208787799999999E-3</v>
      </c>
    </row>
    <row r="4322" spans="1:8" x14ac:dyDescent="0.35">
      <c r="A4322" s="45" t="s">
        <v>242</v>
      </c>
      <c r="B4322" s="45" t="s">
        <v>70</v>
      </c>
      <c r="C4322" s="45" t="s">
        <v>41</v>
      </c>
      <c r="D4322" s="45">
        <v>307</v>
      </c>
      <c r="E4322" s="45">
        <v>6.7651780100000001E-3</v>
      </c>
      <c r="F4322" s="45">
        <v>6.8603697000000003E-4</v>
      </c>
      <c r="G4322" s="45">
        <v>1.4228191499999999E-3</v>
      </c>
      <c r="H4322" s="45">
        <v>4.6563213999999999E-3</v>
      </c>
    </row>
    <row r="4323" spans="1:8" x14ac:dyDescent="0.35">
      <c r="A4323" s="45" t="s">
        <v>242</v>
      </c>
      <c r="B4323" s="45" t="s">
        <v>71</v>
      </c>
      <c r="C4323" s="45" t="s">
        <v>41</v>
      </c>
      <c r="D4323" s="45">
        <v>67</v>
      </c>
      <c r="E4323" s="45">
        <v>5.32165539E-3</v>
      </c>
      <c r="F4323" s="45">
        <v>6.5903098999999996E-4</v>
      </c>
      <c r="G4323" s="45">
        <v>1.5143032700000001E-3</v>
      </c>
      <c r="H4323" s="45">
        <v>3.14832066E-3</v>
      </c>
    </row>
    <row r="4324" spans="1:8" x14ac:dyDescent="0.35">
      <c r="A4324" s="45" t="s">
        <v>242</v>
      </c>
      <c r="B4324" s="45" t="s">
        <v>69</v>
      </c>
      <c r="C4324" s="45" t="s">
        <v>42</v>
      </c>
      <c r="D4324" s="45">
        <v>99</v>
      </c>
      <c r="E4324" s="45">
        <v>5.0090018300000001E-3</v>
      </c>
      <c r="F4324" s="45">
        <v>1.2452064700000001E-3</v>
      </c>
      <c r="G4324" s="45">
        <v>1.30775322E-3</v>
      </c>
      <c r="H4324" s="45">
        <v>2.4560416799999998E-3</v>
      </c>
    </row>
    <row r="4325" spans="1:8" x14ac:dyDescent="0.35">
      <c r="A4325" s="45" t="s">
        <v>242</v>
      </c>
      <c r="B4325" s="45" t="s">
        <v>70</v>
      </c>
      <c r="C4325" s="45" t="s">
        <v>42</v>
      </c>
      <c r="D4325" s="45">
        <v>237</v>
      </c>
      <c r="E4325" s="45">
        <v>6.7471966099999997E-3</v>
      </c>
      <c r="F4325" s="45">
        <v>9.3071159E-4</v>
      </c>
      <c r="G4325" s="45">
        <v>1.5755389100000001E-3</v>
      </c>
      <c r="H4325" s="45">
        <v>4.2409456200000004E-3</v>
      </c>
    </row>
    <row r="4326" spans="1:8" x14ac:dyDescent="0.35">
      <c r="A4326" s="45" t="s">
        <v>242</v>
      </c>
      <c r="B4326" s="45" t="s">
        <v>71</v>
      </c>
      <c r="C4326" s="45" t="s">
        <v>42</v>
      </c>
      <c r="D4326" s="45">
        <v>37</v>
      </c>
      <c r="E4326" s="45">
        <v>6.8984607599999999E-3</v>
      </c>
      <c r="F4326" s="45">
        <v>1.6297544999999999E-3</v>
      </c>
      <c r="G4326" s="45">
        <v>1.5462334899999999E-3</v>
      </c>
      <c r="H4326" s="45">
        <v>3.7224722699999999E-3</v>
      </c>
    </row>
    <row r="4327" spans="1:8" x14ac:dyDescent="0.35">
      <c r="A4327" s="45" t="s">
        <v>242</v>
      </c>
      <c r="B4327" s="45" t="s">
        <v>69</v>
      </c>
      <c r="C4327" s="45" t="s">
        <v>43</v>
      </c>
      <c r="D4327" s="45">
        <v>78</v>
      </c>
      <c r="E4327" s="45">
        <v>5.4835883399999997E-3</v>
      </c>
      <c r="F4327" s="45">
        <v>1.0248988500000001E-3</v>
      </c>
      <c r="G4327" s="45">
        <v>1.43028824E-3</v>
      </c>
      <c r="H4327" s="45">
        <v>3.0284007500000001E-3</v>
      </c>
    </row>
    <row r="4328" spans="1:8" x14ac:dyDescent="0.35">
      <c r="A4328" s="45" t="s">
        <v>242</v>
      </c>
      <c r="B4328" s="45" t="s">
        <v>70</v>
      </c>
      <c r="C4328" s="45" t="s">
        <v>43</v>
      </c>
      <c r="D4328" s="45">
        <v>246</v>
      </c>
      <c r="E4328" s="45">
        <v>6.5864477400000001E-3</v>
      </c>
      <c r="F4328" s="45">
        <v>8.6485597999999997E-4</v>
      </c>
      <c r="G4328" s="45">
        <v>1.4075671300000001E-3</v>
      </c>
      <c r="H4328" s="45">
        <v>4.3140241399999999E-3</v>
      </c>
    </row>
    <row r="4329" spans="1:8" x14ac:dyDescent="0.35">
      <c r="A4329" s="45" t="s">
        <v>242</v>
      </c>
      <c r="B4329" s="45" t="s">
        <v>71</v>
      </c>
      <c r="C4329" s="45" t="s">
        <v>43</v>
      </c>
      <c r="D4329" s="45">
        <v>46</v>
      </c>
      <c r="E4329" s="45">
        <v>5.7017409200000001E-3</v>
      </c>
      <c r="F4329" s="45">
        <v>9.3624172999999999E-4</v>
      </c>
      <c r="G4329" s="45">
        <v>1.4377010900000001E-3</v>
      </c>
      <c r="H4329" s="45">
        <v>3.3277976699999999E-3</v>
      </c>
    </row>
    <row r="4330" spans="1:8" x14ac:dyDescent="0.35">
      <c r="A4330" s="45" t="s">
        <v>242</v>
      </c>
      <c r="B4330" s="45" t="s">
        <v>69</v>
      </c>
      <c r="C4330" s="45" t="s">
        <v>44</v>
      </c>
      <c r="D4330" s="45">
        <v>25</v>
      </c>
      <c r="E4330" s="45">
        <v>6.1222220499999999E-3</v>
      </c>
      <c r="F4330" s="45">
        <v>7.3101823999999996E-4</v>
      </c>
      <c r="G4330" s="45">
        <v>1.2495367700000001E-3</v>
      </c>
      <c r="H4330" s="45">
        <v>4.1416664600000003E-3</v>
      </c>
    </row>
    <row r="4331" spans="1:8" x14ac:dyDescent="0.35">
      <c r="A4331" s="45" t="s">
        <v>242</v>
      </c>
      <c r="B4331" s="45" t="s">
        <v>70</v>
      </c>
      <c r="C4331" s="45" t="s">
        <v>44</v>
      </c>
      <c r="D4331" s="45">
        <v>119</v>
      </c>
      <c r="E4331" s="45">
        <v>6.9460003800000001E-3</v>
      </c>
      <c r="F4331" s="45">
        <v>6.2675046000000003E-4</v>
      </c>
      <c r="G4331" s="45">
        <v>1.2135268300000001E-3</v>
      </c>
      <c r="H4331" s="45">
        <v>5.1057226200000002E-3</v>
      </c>
    </row>
    <row r="4332" spans="1:8" x14ac:dyDescent="0.35">
      <c r="A4332" s="45" t="s">
        <v>242</v>
      </c>
      <c r="B4332" s="45" t="s">
        <v>71</v>
      </c>
      <c r="C4332" s="45" t="s">
        <v>44</v>
      </c>
      <c r="D4332" s="45">
        <v>13</v>
      </c>
      <c r="E4332" s="45">
        <v>5.8279911800000004E-3</v>
      </c>
      <c r="F4332" s="45">
        <v>7.4697258999999996E-4</v>
      </c>
      <c r="G4332" s="45">
        <v>1.32033455E-3</v>
      </c>
      <c r="H4332" s="45">
        <v>3.7606834299999999E-3</v>
      </c>
    </row>
    <row r="4333" spans="1:8" x14ac:dyDescent="0.35">
      <c r="A4333" s="45" t="s">
        <v>242</v>
      </c>
      <c r="B4333" s="45" t="s">
        <v>69</v>
      </c>
      <c r="C4333" s="45" t="s">
        <v>45</v>
      </c>
      <c r="D4333" s="45">
        <v>134</v>
      </c>
      <c r="E4333" s="45">
        <v>4.9868709499999997E-3</v>
      </c>
      <c r="F4333" s="45">
        <v>9.2255710999999995E-4</v>
      </c>
      <c r="G4333" s="45">
        <v>1.02447808E-3</v>
      </c>
      <c r="H4333" s="45">
        <v>3.03983529E-3</v>
      </c>
    </row>
    <row r="4334" spans="1:8" x14ac:dyDescent="0.35">
      <c r="A4334" s="45" t="s">
        <v>242</v>
      </c>
      <c r="B4334" s="45" t="s">
        <v>70</v>
      </c>
      <c r="C4334" s="45" t="s">
        <v>45</v>
      </c>
      <c r="D4334" s="45">
        <v>384</v>
      </c>
      <c r="E4334" s="45">
        <v>5.8876167099999998E-3</v>
      </c>
      <c r="F4334" s="45">
        <v>7.8218414999999995E-4</v>
      </c>
      <c r="G4334" s="45">
        <v>1.1600595600000001E-3</v>
      </c>
      <c r="H4334" s="45">
        <v>3.9453725500000003E-3</v>
      </c>
    </row>
    <row r="4335" spans="1:8" x14ac:dyDescent="0.35">
      <c r="A4335" s="45" t="s">
        <v>242</v>
      </c>
      <c r="B4335" s="45" t="s">
        <v>71</v>
      </c>
      <c r="C4335" s="45" t="s">
        <v>45</v>
      </c>
      <c r="D4335" s="45">
        <v>42</v>
      </c>
      <c r="E4335" s="45">
        <v>5.5015429800000003E-3</v>
      </c>
      <c r="F4335" s="45">
        <v>1.19295611E-3</v>
      </c>
      <c r="G4335" s="45">
        <v>1.1210314600000001E-3</v>
      </c>
      <c r="H4335" s="45">
        <v>3.1875549199999998E-3</v>
      </c>
    </row>
    <row r="4336" spans="1:8" x14ac:dyDescent="0.35">
      <c r="A4336" s="45" t="s">
        <v>242</v>
      </c>
      <c r="B4336" s="45" t="s">
        <v>69</v>
      </c>
      <c r="C4336" s="45" t="s">
        <v>46</v>
      </c>
      <c r="D4336" s="45">
        <v>61</v>
      </c>
      <c r="E4336" s="45">
        <v>6.5456130100000004E-3</v>
      </c>
      <c r="F4336" s="45">
        <v>1.03844088E-3</v>
      </c>
      <c r="G4336" s="45">
        <v>1.74996181E-3</v>
      </c>
      <c r="H4336" s="45">
        <v>3.7572099099999999E-3</v>
      </c>
    </row>
    <row r="4337" spans="1:8" x14ac:dyDescent="0.35">
      <c r="A4337" s="45" t="s">
        <v>242</v>
      </c>
      <c r="B4337" s="45" t="s">
        <v>70</v>
      </c>
      <c r="C4337" s="45" t="s">
        <v>46</v>
      </c>
      <c r="D4337" s="45">
        <v>206</v>
      </c>
      <c r="E4337" s="45">
        <v>7.8335129000000007E-3</v>
      </c>
      <c r="F4337" s="45">
        <v>9.5609693E-4</v>
      </c>
      <c r="G4337" s="45">
        <v>1.88814699E-3</v>
      </c>
      <c r="H4337" s="45">
        <v>4.9892684599999997E-3</v>
      </c>
    </row>
    <row r="4338" spans="1:8" x14ac:dyDescent="0.35">
      <c r="A4338" s="45" t="s">
        <v>242</v>
      </c>
      <c r="B4338" s="45" t="s">
        <v>71</v>
      </c>
      <c r="C4338" s="45" t="s">
        <v>46</v>
      </c>
      <c r="D4338" s="45">
        <v>42</v>
      </c>
      <c r="E4338" s="45">
        <v>5.9242722500000003E-3</v>
      </c>
      <c r="F4338" s="45">
        <v>1.01658928E-3</v>
      </c>
      <c r="G4338" s="45">
        <v>1.4839613499999999E-3</v>
      </c>
      <c r="H4338" s="45">
        <v>3.4237210899999999E-3</v>
      </c>
    </row>
    <row r="4339" spans="1:8" x14ac:dyDescent="0.35">
      <c r="A4339" s="45" t="s">
        <v>242</v>
      </c>
      <c r="B4339" s="45" t="s">
        <v>69</v>
      </c>
      <c r="C4339" s="45" t="s">
        <v>47</v>
      </c>
      <c r="D4339" s="45">
        <v>44</v>
      </c>
      <c r="E4339" s="45">
        <v>4.6006942299999997E-3</v>
      </c>
      <c r="F4339" s="45">
        <v>1.1153181E-4</v>
      </c>
      <c r="G4339" s="45">
        <v>1.1726639000000001E-3</v>
      </c>
      <c r="H4339" s="45">
        <v>3.3049239999999999E-3</v>
      </c>
    </row>
    <row r="4340" spans="1:8" x14ac:dyDescent="0.35">
      <c r="A4340" s="45" t="s">
        <v>242</v>
      </c>
      <c r="B4340" s="45" t="s">
        <v>70</v>
      </c>
      <c r="C4340" s="45" t="s">
        <v>47</v>
      </c>
      <c r="D4340" s="45">
        <v>166</v>
      </c>
      <c r="E4340" s="45">
        <v>6.1233821900000002E-3</v>
      </c>
      <c r="F4340" s="45">
        <v>3.7671497000000003E-4</v>
      </c>
      <c r="G4340" s="45">
        <v>1.1603355499999999E-3</v>
      </c>
      <c r="H4340" s="45">
        <v>4.57545433E-3</v>
      </c>
    </row>
    <row r="4341" spans="1:8" x14ac:dyDescent="0.35">
      <c r="A4341" s="45" t="s">
        <v>242</v>
      </c>
      <c r="B4341" s="45" t="s">
        <v>71</v>
      </c>
      <c r="C4341" s="45" t="s">
        <v>47</v>
      </c>
      <c r="D4341" s="45">
        <v>38</v>
      </c>
      <c r="E4341" s="45">
        <v>5.3274242199999999E-3</v>
      </c>
      <c r="F4341" s="45">
        <v>1.0660312E-4</v>
      </c>
      <c r="G4341" s="45">
        <v>1.5719417700000001E-3</v>
      </c>
      <c r="H4341" s="45">
        <v>3.63425898E-3</v>
      </c>
    </row>
    <row r="4342" spans="1:8" x14ac:dyDescent="0.35">
      <c r="A4342" s="45" t="s">
        <v>242</v>
      </c>
      <c r="B4342" s="45" t="s">
        <v>69</v>
      </c>
      <c r="C4342" s="45" t="s">
        <v>48</v>
      </c>
      <c r="D4342" s="45">
        <v>163</v>
      </c>
      <c r="E4342" s="45">
        <v>5.3627014100000002E-3</v>
      </c>
      <c r="F4342" s="45">
        <v>1.2181177700000001E-3</v>
      </c>
      <c r="G4342" s="45">
        <v>7.6644489000000004E-4</v>
      </c>
      <c r="H4342" s="45">
        <v>3.37813825E-3</v>
      </c>
    </row>
    <row r="4343" spans="1:8" x14ac:dyDescent="0.35">
      <c r="A4343" s="45" t="s">
        <v>242</v>
      </c>
      <c r="B4343" s="45" t="s">
        <v>70</v>
      </c>
      <c r="C4343" s="45" t="s">
        <v>48</v>
      </c>
      <c r="D4343" s="45">
        <v>470</v>
      </c>
      <c r="E4343" s="45">
        <v>5.5071165799999997E-3</v>
      </c>
      <c r="F4343" s="45">
        <v>9.2176395000000003E-4</v>
      </c>
      <c r="G4343" s="45">
        <v>8.4897041999999995E-4</v>
      </c>
      <c r="H4343" s="45">
        <v>3.73638175E-3</v>
      </c>
    </row>
    <row r="4344" spans="1:8" x14ac:dyDescent="0.35">
      <c r="A4344" s="45" t="s">
        <v>242</v>
      </c>
      <c r="B4344" s="45" t="s">
        <v>71</v>
      </c>
      <c r="C4344" s="45" t="s">
        <v>48</v>
      </c>
      <c r="D4344" s="45">
        <v>35</v>
      </c>
      <c r="E4344" s="45">
        <v>5.9910712199999997E-3</v>
      </c>
      <c r="F4344" s="45">
        <v>1.1732802499999999E-3</v>
      </c>
      <c r="G4344" s="45">
        <v>7.1825369999999999E-4</v>
      </c>
      <c r="H4344" s="45">
        <v>4.0995367600000004E-3</v>
      </c>
    </row>
    <row r="4345" spans="1:8" x14ac:dyDescent="0.35">
      <c r="A4345" s="45" t="s">
        <v>242</v>
      </c>
      <c r="B4345" s="45" t="s">
        <v>69</v>
      </c>
      <c r="C4345" s="45" t="s">
        <v>49</v>
      </c>
      <c r="D4345" s="45">
        <v>111</v>
      </c>
      <c r="E4345" s="45">
        <v>6.6662493400000003E-3</v>
      </c>
      <c r="F4345" s="45">
        <v>1.1172628799999999E-3</v>
      </c>
      <c r="G4345" s="45">
        <v>1.0070484600000001E-3</v>
      </c>
      <c r="H4345" s="45">
        <v>4.5419375E-3</v>
      </c>
    </row>
    <row r="4346" spans="1:8" x14ac:dyDescent="0.35">
      <c r="A4346" s="45" t="s">
        <v>242</v>
      </c>
      <c r="B4346" s="45" t="s">
        <v>70</v>
      </c>
      <c r="C4346" s="45" t="s">
        <v>49</v>
      </c>
      <c r="D4346" s="45">
        <v>427</v>
      </c>
      <c r="E4346" s="45">
        <v>6.6542249899999998E-3</v>
      </c>
      <c r="F4346" s="45">
        <v>9.2164299000000002E-4</v>
      </c>
      <c r="G4346" s="45">
        <v>1.07197043E-3</v>
      </c>
      <c r="H4346" s="45">
        <v>4.6606110500000001E-3</v>
      </c>
    </row>
    <row r="4347" spans="1:8" x14ac:dyDescent="0.35">
      <c r="A4347" s="45" t="s">
        <v>242</v>
      </c>
      <c r="B4347" s="45" t="s">
        <v>71</v>
      </c>
      <c r="C4347" s="45" t="s">
        <v>49</v>
      </c>
      <c r="D4347" s="45">
        <v>48</v>
      </c>
      <c r="E4347" s="45">
        <v>5.6799765700000001E-3</v>
      </c>
      <c r="F4347" s="45">
        <v>1.2381846E-3</v>
      </c>
      <c r="G4347" s="45">
        <v>1.0691548099999999E-3</v>
      </c>
      <c r="H4347" s="45">
        <v>3.37263665E-3</v>
      </c>
    </row>
    <row r="4348" spans="1:8" x14ac:dyDescent="0.35">
      <c r="A4348" s="45" t="s">
        <v>242</v>
      </c>
      <c r="B4348" s="45" t="s">
        <v>69</v>
      </c>
      <c r="C4348" s="45" t="s">
        <v>50</v>
      </c>
      <c r="D4348" s="45">
        <v>55</v>
      </c>
      <c r="E4348" s="45">
        <v>5.3522724999999997E-3</v>
      </c>
      <c r="F4348" s="45">
        <v>7.3800475000000004E-4</v>
      </c>
      <c r="G4348" s="45">
        <v>1.7518937E-3</v>
      </c>
      <c r="H4348" s="45">
        <v>2.86237346E-3</v>
      </c>
    </row>
    <row r="4349" spans="1:8" x14ac:dyDescent="0.35">
      <c r="A4349" s="45" t="s">
        <v>242</v>
      </c>
      <c r="B4349" s="45" t="s">
        <v>70</v>
      </c>
      <c r="C4349" s="45" t="s">
        <v>50</v>
      </c>
      <c r="D4349" s="45">
        <v>205</v>
      </c>
      <c r="E4349" s="45">
        <v>6.8639338200000002E-3</v>
      </c>
      <c r="F4349" s="45">
        <v>6.7914383000000004E-4</v>
      </c>
      <c r="G4349" s="45">
        <v>2.2170842199999998E-3</v>
      </c>
      <c r="H4349" s="45">
        <v>3.96770527E-3</v>
      </c>
    </row>
    <row r="4350" spans="1:8" x14ac:dyDescent="0.35">
      <c r="A4350" s="45" t="s">
        <v>242</v>
      </c>
      <c r="B4350" s="45" t="s">
        <v>71</v>
      </c>
      <c r="C4350" s="45" t="s">
        <v>50</v>
      </c>
      <c r="D4350" s="45">
        <v>52</v>
      </c>
      <c r="E4350" s="45">
        <v>6.4367429500000002E-3</v>
      </c>
      <c r="F4350" s="45">
        <v>6.3279003000000003E-4</v>
      </c>
      <c r="G4350" s="45">
        <v>1.7850781000000001E-3</v>
      </c>
      <c r="H4350" s="45">
        <v>4.0188743899999997E-3</v>
      </c>
    </row>
    <row r="4351" spans="1:8" x14ac:dyDescent="0.35">
      <c r="A4351" s="45" t="s">
        <v>242</v>
      </c>
      <c r="B4351" s="45" t="s">
        <v>69</v>
      </c>
      <c r="C4351" s="45" t="s">
        <v>51</v>
      </c>
      <c r="D4351" s="45">
        <v>147</v>
      </c>
      <c r="E4351" s="45">
        <v>5.4050136500000002E-3</v>
      </c>
      <c r="F4351" s="45">
        <v>8.6167774000000001E-4</v>
      </c>
      <c r="G4351" s="45">
        <v>8.5049737999999997E-4</v>
      </c>
      <c r="H4351" s="45">
        <v>3.69283799E-3</v>
      </c>
    </row>
    <row r="4352" spans="1:8" x14ac:dyDescent="0.35">
      <c r="A4352" s="45" t="s">
        <v>242</v>
      </c>
      <c r="B4352" s="45" t="s">
        <v>70</v>
      </c>
      <c r="C4352" s="45" t="s">
        <v>51</v>
      </c>
      <c r="D4352" s="45">
        <v>348</v>
      </c>
      <c r="E4352" s="45">
        <v>5.8805273800000002E-3</v>
      </c>
      <c r="F4352" s="45">
        <v>7.1100709000000001E-4</v>
      </c>
      <c r="G4352" s="45">
        <v>8.7676913999999999E-4</v>
      </c>
      <c r="H4352" s="45">
        <v>4.2927506599999997E-3</v>
      </c>
    </row>
    <row r="4353" spans="1:8" x14ac:dyDescent="0.35">
      <c r="A4353" s="45" t="s">
        <v>242</v>
      </c>
      <c r="B4353" s="45" t="s">
        <v>71</v>
      </c>
      <c r="C4353" s="45" t="s">
        <v>51</v>
      </c>
      <c r="D4353" s="45">
        <v>53</v>
      </c>
      <c r="E4353" s="45">
        <v>5.3865301899999997E-3</v>
      </c>
      <c r="F4353" s="45">
        <v>6.6998576E-4</v>
      </c>
      <c r="G4353" s="45">
        <v>9.1478836999999997E-4</v>
      </c>
      <c r="H4353" s="45">
        <v>3.8017554799999998E-3</v>
      </c>
    </row>
    <row r="4354" spans="1:8" x14ac:dyDescent="0.35">
      <c r="A4354" s="45" t="s">
        <v>242</v>
      </c>
      <c r="B4354" s="45" t="s">
        <v>69</v>
      </c>
      <c r="C4354" s="45" t="s">
        <v>52</v>
      </c>
      <c r="D4354" s="45">
        <v>220</v>
      </c>
      <c r="E4354" s="45">
        <v>3.9311340200000001E-3</v>
      </c>
      <c r="F4354" s="45">
        <v>8.3764707E-4</v>
      </c>
      <c r="G4354" s="45">
        <v>5.3598459999999997E-4</v>
      </c>
      <c r="H4354" s="45">
        <v>2.5575018599999998E-3</v>
      </c>
    </row>
    <row r="4355" spans="1:8" x14ac:dyDescent="0.35">
      <c r="A4355" s="45" t="s">
        <v>242</v>
      </c>
      <c r="B4355" s="45" t="s">
        <v>70</v>
      </c>
      <c r="C4355" s="45" t="s">
        <v>52</v>
      </c>
      <c r="D4355" s="45">
        <v>393</v>
      </c>
      <c r="E4355" s="45">
        <v>4.22123831E-3</v>
      </c>
      <c r="F4355" s="45">
        <v>7.2919588000000003E-4</v>
      </c>
      <c r="G4355" s="45">
        <v>5.0413463000000003E-4</v>
      </c>
      <c r="H4355" s="45">
        <v>2.9879073500000001E-3</v>
      </c>
    </row>
    <row r="4356" spans="1:8" x14ac:dyDescent="0.35">
      <c r="A4356" s="45" t="s">
        <v>242</v>
      </c>
      <c r="B4356" s="45" t="s">
        <v>71</v>
      </c>
      <c r="C4356" s="45" t="s">
        <v>52</v>
      </c>
      <c r="D4356" s="45">
        <v>57</v>
      </c>
      <c r="E4356" s="45">
        <v>4.6694279899999998E-3</v>
      </c>
      <c r="F4356" s="45">
        <v>8.6561867999999996E-4</v>
      </c>
      <c r="G4356" s="45">
        <v>4.8468946000000001E-4</v>
      </c>
      <c r="H4356" s="45">
        <v>3.3191192799999999E-3</v>
      </c>
    </row>
    <row r="4357" spans="1:8" x14ac:dyDescent="0.35">
      <c r="A4357" s="45" t="s">
        <v>242</v>
      </c>
      <c r="B4357" s="45" t="s">
        <v>69</v>
      </c>
      <c r="C4357" s="45" t="s">
        <v>53</v>
      </c>
      <c r="D4357" s="45">
        <v>18</v>
      </c>
      <c r="E4357" s="45">
        <v>4.6206273799999998E-3</v>
      </c>
      <c r="F4357" s="45">
        <v>5.8384748E-4</v>
      </c>
      <c r="G4357" s="45">
        <v>1.2506428199999999E-3</v>
      </c>
      <c r="H4357" s="45">
        <v>2.7861366399999999E-3</v>
      </c>
    </row>
    <row r="4358" spans="1:8" x14ac:dyDescent="0.35">
      <c r="A4358" s="45" t="s">
        <v>242</v>
      </c>
      <c r="B4358" s="45" t="s">
        <v>70</v>
      </c>
      <c r="C4358" s="45" t="s">
        <v>53</v>
      </c>
      <c r="D4358" s="45">
        <v>134</v>
      </c>
      <c r="E4358" s="45">
        <v>6.3893204900000002E-3</v>
      </c>
      <c r="F4358" s="45">
        <v>5.9114126000000004E-4</v>
      </c>
      <c r="G4358" s="45">
        <v>1.24239888E-3</v>
      </c>
      <c r="H4358" s="45">
        <v>4.5557798700000002E-3</v>
      </c>
    </row>
    <row r="4359" spans="1:8" x14ac:dyDescent="0.35">
      <c r="A4359" s="45" t="s">
        <v>242</v>
      </c>
      <c r="B4359" s="45" t="s">
        <v>71</v>
      </c>
      <c r="C4359" s="45" t="s">
        <v>53</v>
      </c>
      <c r="D4359" s="45">
        <v>13</v>
      </c>
      <c r="E4359" s="45">
        <v>6.0185182099999996E-3</v>
      </c>
      <c r="F4359" s="45">
        <v>1.0300922399999999E-3</v>
      </c>
      <c r="G4359" s="45">
        <v>1.3345795300000001E-3</v>
      </c>
      <c r="H4359" s="45">
        <v>3.6538458800000001E-3</v>
      </c>
    </row>
    <row r="4360" spans="1:8" x14ac:dyDescent="0.35">
      <c r="A4360" s="45" t="s">
        <v>242</v>
      </c>
      <c r="B4360" s="45" t="s">
        <v>69</v>
      </c>
      <c r="C4360" s="45" t="s">
        <v>54</v>
      </c>
      <c r="D4360" s="45">
        <v>608</v>
      </c>
      <c r="E4360" s="45">
        <v>4.59517368E-3</v>
      </c>
      <c r="F4360" s="45">
        <v>1.12060999E-3</v>
      </c>
      <c r="G4360" s="45">
        <v>7.4789816E-4</v>
      </c>
      <c r="H4360" s="45">
        <v>2.7266650499999999E-3</v>
      </c>
    </row>
    <row r="4361" spans="1:8" x14ac:dyDescent="0.35">
      <c r="A4361" s="45" t="s">
        <v>242</v>
      </c>
      <c r="B4361" s="45" t="s">
        <v>70</v>
      </c>
      <c r="C4361" s="45" t="s">
        <v>54</v>
      </c>
      <c r="D4361" s="45">
        <v>1070</v>
      </c>
      <c r="E4361" s="45">
        <v>4.52181743E-3</v>
      </c>
      <c r="F4361" s="45">
        <v>8.5001274E-4</v>
      </c>
      <c r="G4361" s="45">
        <v>7.2938276999999995E-4</v>
      </c>
      <c r="H4361" s="45">
        <v>2.9424214300000002E-3</v>
      </c>
    </row>
    <row r="4362" spans="1:8" x14ac:dyDescent="0.35">
      <c r="A4362" s="45" t="s">
        <v>242</v>
      </c>
      <c r="B4362" s="45" t="s">
        <v>71</v>
      </c>
      <c r="C4362" s="45" t="s">
        <v>54</v>
      </c>
      <c r="D4362" s="45">
        <v>154</v>
      </c>
      <c r="E4362" s="45">
        <v>4.4588742099999999E-3</v>
      </c>
      <c r="F4362" s="45">
        <v>1.01415921E-3</v>
      </c>
      <c r="G4362" s="45">
        <v>7.8538339000000003E-4</v>
      </c>
      <c r="H4362" s="45">
        <v>2.6593312000000001E-3</v>
      </c>
    </row>
    <row r="4363" spans="1:8" x14ac:dyDescent="0.35">
      <c r="A4363" s="45" t="s">
        <v>242</v>
      </c>
      <c r="B4363" s="45" t="s">
        <v>69</v>
      </c>
      <c r="C4363" s="45" t="s">
        <v>55</v>
      </c>
      <c r="D4363" s="45">
        <v>119</v>
      </c>
      <c r="E4363" s="45">
        <v>5.5504004500000004E-3</v>
      </c>
      <c r="F4363" s="45">
        <v>8.1271372999999997E-4</v>
      </c>
      <c r="G4363" s="45">
        <v>1.5966384E-3</v>
      </c>
      <c r="H4363" s="45">
        <v>3.1410478600000001E-3</v>
      </c>
    </row>
    <row r="4364" spans="1:8" x14ac:dyDescent="0.35">
      <c r="A4364" s="45" t="s">
        <v>242</v>
      </c>
      <c r="B4364" s="45" t="s">
        <v>70</v>
      </c>
      <c r="C4364" s="45" t="s">
        <v>55</v>
      </c>
      <c r="D4364" s="45">
        <v>265</v>
      </c>
      <c r="E4364" s="45">
        <v>6.2503491599999999E-3</v>
      </c>
      <c r="F4364" s="45">
        <v>6.8466082999999996E-4</v>
      </c>
      <c r="G4364" s="45">
        <v>1.58870519E-3</v>
      </c>
      <c r="H4364" s="45">
        <v>3.9769826299999997E-3</v>
      </c>
    </row>
    <row r="4365" spans="1:8" x14ac:dyDescent="0.35">
      <c r="A4365" s="45" t="s">
        <v>242</v>
      </c>
      <c r="B4365" s="45" t="s">
        <v>71</v>
      </c>
      <c r="C4365" s="45" t="s">
        <v>55</v>
      </c>
      <c r="D4365" s="45">
        <v>51</v>
      </c>
      <c r="E4365" s="45">
        <v>5.44344562E-3</v>
      </c>
      <c r="F4365" s="45">
        <v>7.4891042000000004E-4</v>
      </c>
      <c r="G4365" s="45">
        <v>1.42247615E-3</v>
      </c>
      <c r="H4365" s="45">
        <v>3.2720586000000002E-3</v>
      </c>
    </row>
    <row r="4366" spans="1:8" x14ac:dyDescent="0.35">
      <c r="A4366" s="45" t="s">
        <v>242</v>
      </c>
      <c r="B4366" s="45" t="s">
        <v>69</v>
      </c>
      <c r="C4366" s="45" t="s">
        <v>56</v>
      </c>
      <c r="D4366" s="45">
        <v>309</v>
      </c>
      <c r="E4366" s="45">
        <v>5.6236887800000003E-3</v>
      </c>
      <c r="F4366" s="45">
        <v>1.1505151699999999E-3</v>
      </c>
      <c r="G4366" s="45">
        <v>1.06807331E-3</v>
      </c>
      <c r="H4366" s="45">
        <v>3.40509985E-3</v>
      </c>
    </row>
    <row r="4367" spans="1:8" x14ac:dyDescent="0.35">
      <c r="A4367" s="45" t="s">
        <v>242</v>
      </c>
      <c r="B4367" s="45" t="s">
        <v>70</v>
      </c>
      <c r="C4367" s="45" t="s">
        <v>56</v>
      </c>
      <c r="D4367" s="45">
        <v>775</v>
      </c>
      <c r="E4367" s="45">
        <v>5.6568247300000001E-3</v>
      </c>
      <c r="F4367" s="45">
        <v>9.0951289000000004E-4</v>
      </c>
      <c r="G4367" s="45">
        <v>1.0862751500000001E-3</v>
      </c>
      <c r="H4367" s="45">
        <v>3.6610362E-3</v>
      </c>
    </row>
    <row r="4368" spans="1:8" x14ac:dyDescent="0.35">
      <c r="A4368" s="45" t="s">
        <v>242</v>
      </c>
      <c r="B4368" s="45" t="s">
        <v>71</v>
      </c>
      <c r="C4368" s="45" t="s">
        <v>56</v>
      </c>
      <c r="D4368" s="45">
        <v>86</v>
      </c>
      <c r="E4368" s="45">
        <v>5.49243619E-3</v>
      </c>
      <c r="F4368" s="45">
        <v>1.04287766E-3</v>
      </c>
      <c r="G4368" s="45">
        <v>1.1109763099999999E-3</v>
      </c>
      <c r="H4368" s="45">
        <v>3.3385817800000001E-3</v>
      </c>
    </row>
    <row r="4369" spans="1:8" x14ac:dyDescent="0.35">
      <c r="A4369" s="45" t="s">
        <v>243</v>
      </c>
      <c r="B4369" s="45" t="s">
        <v>69</v>
      </c>
      <c r="C4369" s="45" t="s">
        <v>9</v>
      </c>
      <c r="D4369" s="45">
        <v>9516</v>
      </c>
      <c r="E4369" s="45">
        <v>4.8752537200000001E-3</v>
      </c>
      <c r="F4369" s="45">
        <v>9.8514977000000001E-4</v>
      </c>
      <c r="G4369" s="45">
        <v>8.8344119999999996E-4</v>
      </c>
      <c r="H4369" s="45">
        <v>3.0066318600000001E-3</v>
      </c>
    </row>
    <row r="4370" spans="1:8" x14ac:dyDescent="0.35">
      <c r="A4370" s="45" t="s">
        <v>243</v>
      </c>
      <c r="B4370" s="45" t="s">
        <v>70</v>
      </c>
      <c r="C4370" s="45" t="s">
        <v>9</v>
      </c>
      <c r="D4370" s="45">
        <v>17685</v>
      </c>
      <c r="E4370" s="45">
        <v>5.7023605199999997E-3</v>
      </c>
      <c r="F4370" s="45">
        <v>8.3662698000000002E-4</v>
      </c>
      <c r="G4370" s="45">
        <v>1.07832061E-3</v>
      </c>
      <c r="H4370" s="45">
        <v>3.7872913800000001E-3</v>
      </c>
    </row>
    <row r="4371" spans="1:8" x14ac:dyDescent="0.35">
      <c r="A4371" s="45" t="s">
        <v>243</v>
      </c>
      <c r="B4371" s="45" t="s">
        <v>71</v>
      </c>
      <c r="C4371" s="45" t="s">
        <v>9</v>
      </c>
      <c r="D4371" s="45">
        <v>2926</v>
      </c>
      <c r="E4371" s="45">
        <v>5.3286267200000001E-3</v>
      </c>
      <c r="F4371" s="45">
        <v>9.3634076999999998E-4</v>
      </c>
      <c r="G4371" s="45">
        <v>1.09611916E-3</v>
      </c>
      <c r="H4371" s="45">
        <v>3.29595667E-3</v>
      </c>
    </row>
    <row r="4372" spans="1:8" x14ac:dyDescent="0.35">
      <c r="A4372" s="45" t="s">
        <v>243</v>
      </c>
      <c r="B4372" s="45" t="s">
        <v>69</v>
      </c>
      <c r="C4372" s="45" t="s">
        <v>14</v>
      </c>
      <c r="D4372" s="45">
        <v>175</v>
      </c>
      <c r="E4372" s="45">
        <v>5.5123674799999996E-3</v>
      </c>
      <c r="F4372" s="45">
        <v>1.19404737E-3</v>
      </c>
      <c r="G4372" s="45">
        <v>9.8406062000000005E-4</v>
      </c>
      <c r="H4372" s="45">
        <v>3.33425901E-3</v>
      </c>
    </row>
    <row r="4373" spans="1:8" x14ac:dyDescent="0.35">
      <c r="A4373" s="45" t="s">
        <v>243</v>
      </c>
      <c r="B4373" s="45" t="s">
        <v>70</v>
      </c>
      <c r="C4373" s="45" t="s">
        <v>14</v>
      </c>
      <c r="D4373" s="45">
        <v>279</v>
      </c>
      <c r="E4373" s="45">
        <v>6.1314795899999998E-3</v>
      </c>
      <c r="F4373" s="45">
        <v>9.5645801000000005E-4</v>
      </c>
      <c r="G4373" s="45">
        <v>1.12529845E-3</v>
      </c>
      <c r="H4373" s="45">
        <v>4.0497226500000004E-3</v>
      </c>
    </row>
    <row r="4374" spans="1:8" x14ac:dyDescent="0.35">
      <c r="A4374" s="45" t="s">
        <v>243</v>
      </c>
      <c r="B4374" s="45" t="s">
        <v>71</v>
      </c>
      <c r="C4374" s="45" t="s">
        <v>14</v>
      </c>
      <c r="D4374" s="45">
        <v>61</v>
      </c>
      <c r="E4374" s="45">
        <v>6.0648146200000001E-3</v>
      </c>
      <c r="F4374" s="45">
        <v>1.1333103399999999E-3</v>
      </c>
      <c r="G4374" s="45">
        <v>9.4053558999999997E-4</v>
      </c>
      <c r="H4374" s="45">
        <v>3.9909682200000001E-3</v>
      </c>
    </row>
    <row r="4375" spans="1:8" x14ac:dyDescent="0.35">
      <c r="A4375" s="45" t="s">
        <v>243</v>
      </c>
      <c r="B4375" s="45" t="s">
        <v>69</v>
      </c>
      <c r="C4375" s="45" t="s">
        <v>15</v>
      </c>
      <c r="D4375" s="45">
        <v>134</v>
      </c>
      <c r="E4375" s="45">
        <v>5.1903673499999999E-3</v>
      </c>
      <c r="F4375" s="45">
        <v>8.2918713999999998E-4</v>
      </c>
      <c r="G4375" s="45">
        <v>1.52078126E-3</v>
      </c>
      <c r="H4375" s="45">
        <v>2.84039845E-3</v>
      </c>
    </row>
    <row r="4376" spans="1:8" x14ac:dyDescent="0.35">
      <c r="A4376" s="45" t="s">
        <v>243</v>
      </c>
      <c r="B4376" s="45" t="s">
        <v>70</v>
      </c>
      <c r="C4376" s="45" t="s">
        <v>15</v>
      </c>
      <c r="D4376" s="45">
        <v>197</v>
      </c>
      <c r="E4376" s="45">
        <v>5.9395561099999999E-3</v>
      </c>
      <c r="F4376" s="45">
        <v>6.2476475000000002E-4</v>
      </c>
      <c r="G4376" s="45">
        <v>1.7116702000000001E-3</v>
      </c>
      <c r="H4376" s="45">
        <v>3.6031206699999999E-3</v>
      </c>
    </row>
    <row r="4377" spans="1:8" x14ac:dyDescent="0.35">
      <c r="A4377" s="45" t="s">
        <v>243</v>
      </c>
      <c r="B4377" s="45" t="s">
        <v>71</v>
      </c>
      <c r="C4377" s="45" t="s">
        <v>15</v>
      </c>
      <c r="D4377" s="45">
        <v>38</v>
      </c>
      <c r="E4377" s="45">
        <v>5.6015470499999999E-3</v>
      </c>
      <c r="F4377" s="45">
        <v>7.9861082999999999E-4</v>
      </c>
      <c r="G4377" s="45">
        <v>1.86007534E-3</v>
      </c>
      <c r="H4377" s="45">
        <v>2.9428603500000002E-3</v>
      </c>
    </row>
    <row r="4378" spans="1:8" x14ac:dyDescent="0.35">
      <c r="A4378" s="45" t="s">
        <v>243</v>
      </c>
      <c r="B4378" s="45" t="s">
        <v>69</v>
      </c>
      <c r="C4378" s="45" t="s">
        <v>16</v>
      </c>
      <c r="D4378" s="45">
        <v>118</v>
      </c>
      <c r="E4378" s="45">
        <v>5.0868053000000003E-3</v>
      </c>
      <c r="F4378" s="45">
        <v>8.6472041999999998E-4</v>
      </c>
      <c r="G4378" s="45">
        <v>8.5922764E-4</v>
      </c>
      <c r="H4378" s="45">
        <v>3.3628567799999999E-3</v>
      </c>
    </row>
    <row r="4379" spans="1:8" x14ac:dyDescent="0.35">
      <c r="A4379" s="45" t="s">
        <v>243</v>
      </c>
      <c r="B4379" s="45" t="s">
        <v>70</v>
      </c>
      <c r="C4379" s="45" t="s">
        <v>16</v>
      </c>
      <c r="D4379" s="45">
        <v>262</v>
      </c>
      <c r="E4379" s="45">
        <v>5.8406662800000002E-3</v>
      </c>
      <c r="F4379" s="45">
        <v>6.9532771999999997E-4</v>
      </c>
      <c r="G4379" s="45">
        <v>9.0286589E-4</v>
      </c>
      <c r="H4379" s="45">
        <v>4.2424721899999998E-3</v>
      </c>
    </row>
    <row r="4380" spans="1:8" x14ac:dyDescent="0.35">
      <c r="A4380" s="45" t="s">
        <v>243</v>
      </c>
      <c r="B4380" s="45" t="s">
        <v>71</v>
      </c>
      <c r="C4380" s="45" t="s">
        <v>16</v>
      </c>
      <c r="D4380" s="45">
        <v>26</v>
      </c>
      <c r="E4380" s="45">
        <v>6.3038637200000004E-3</v>
      </c>
      <c r="F4380" s="45">
        <v>7.8035945000000005E-4</v>
      </c>
      <c r="G4380" s="45">
        <v>1.2464386100000001E-3</v>
      </c>
      <c r="H4380" s="45">
        <v>4.2770653199999996E-3</v>
      </c>
    </row>
    <row r="4381" spans="1:8" x14ac:dyDescent="0.35">
      <c r="A4381" s="45" t="s">
        <v>243</v>
      </c>
      <c r="B4381" s="45" t="s">
        <v>69</v>
      </c>
      <c r="C4381" s="45" t="s">
        <v>17</v>
      </c>
      <c r="D4381" s="45">
        <v>71</v>
      </c>
      <c r="E4381" s="45">
        <v>5.8124671300000003E-3</v>
      </c>
      <c r="F4381" s="45">
        <v>8.1768366E-4</v>
      </c>
      <c r="G4381" s="45">
        <v>7.4791316999999998E-4</v>
      </c>
      <c r="H4381" s="45">
        <v>4.2468698399999996E-3</v>
      </c>
    </row>
    <row r="4382" spans="1:8" x14ac:dyDescent="0.35">
      <c r="A4382" s="45" t="s">
        <v>243</v>
      </c>
      <c r="B4382" s="45" t="s">
        <v>70</v>
      </c>
      <c r="C4382" s="45" t="s">
        <v>17</v>
      </c>
      <c r="D4382" s="45">
        <v>256</v>
      </c>
      <c r="E4382" s="45">
        <v>6.5257882500000001E-3</v>
      </c>
      <c r="F4382" s="45">
        <v>7.3951981000000002E-4</v>
      </c>
      <c r="G4382" s="45">
        <v>8.1515817000000004E-4</v>
      </c>
      <c r="H4382" s="45">
        <v>4.97110978E-3</v>
      </c>
    </row>
    <row r="4383" spans="1:8" x14ac:dyDescent="0.35">
      <c r="A4383" s="45" t="s">
        <v>243</v>
      </c>
      <c r="B4383" s="45" t="s">
        <v>71</v>
      </c>
      <c r="C4383" s="45" t="s">
        <v>17</v>
      </c>
      <c r="D4383" s="45">
        <v>43</v>
      </c>
      <c r="E4383" s="45">
        <v>6.3372089999999999E-3</v>
      </c>
      <c r="F4383" s="45">
        <v>8.9685595E-4</v>
      </c>
      <c r="G4383" s="45">
        <v>9.2673314999999995E-4</v>
      </c>
      <c r="H4383" s="45">
        <v>4.5136194999999997E-3</v>
      </c>
    </row>
    <row r="4384" spans="1:8" x14ac:dyDescent="0.35">
      <c r="A4384" s="45" t="s">
        <v>243</v>
      </c>
      <c r="B4384" s="45" t="s">
        <v>69</v>
      </c>
      <c r="C4384" s="45" t="s">
        <v>18</v>
      </c>
      <c r="D4384" s="45">
        <v>62</v>
      </c>
      <c r="E4384" s="45">
        <v>5.85965481E-3</v>
      </c>
      <c r="F4384" s="45">
        <v>6.9388415999999998E-4</v>
      </c>
      <c r="G4384" s="45">
        <v>1.32429784E-3</v>
      </c>
      <c r="H4384" s="45">
        <v>3.8414723099999999E-3</v>
      </c>
    </row>
    <row r="4385" spans="1:8" x14ac:dyDescent="0.35">
      <c r="A4385" s="45" t="s">
        <v>243</v>
      </c>
      <c r="B4385" s="45" t="s">
        <v>70</v>
      </c>
      <c r="C4385" s="45" t="s">
        <v>18</v>
      </c>
      <c r="D4385" s="45">
        <v>196</v>
      </c>
      <c r="E4385" s="45">
        <v>6.5438395399999997E-3</v>
      </c>
      <c r="F4385" s="45">
        <v>5.8886029E-4</v>
      </c>
      <c r="G4385" s="45">
        <v>1.41292256E-3</v>
      </c>
      <c r="H4385" s="45">
        <v>4.5420561700000002E-3</v>
      </c>
    </row>
    <row r="4386" spans="1:8" x14ac:dyDescent="0.35">
      <c r="A4386" s="45" t="s">
        <v>243</v>
      </c>
      <c r="B4386" s="45" t="s">
        <v>71</v>
      </c>
      <c r="C4386" s="45" t="s">
        <v>18</v>
      </c>
      <c r="D4386" s="45">
        <v>30</v>
      </c>
      <c r="E4386" s="45">
        <v>6.2326386900000003E-3</v>
      </c>
      <c r="F4386" s="45">
        <v>6.6820967000000005E-4</v>
      </c>
      <c r="G4386" s="45">
        <v>1.1855707599999999E-3</v>
      </c>
      <c r="H4386" s="45">
        <v>4.3788577900000002E-3</v>
      </c>
    </row>
    <row r="4387" spans="1:8" x14ac:dyDescent="0.35">
      <c r="A4387" s="45" t="s">
        <v>243</v>
      </c>
      <c r="B4387" s="45" t="s">
        <v>69</v>
      </c>
      <c r="C4387" s="45" t="s">
        <v>19</v>
      </c>
      <c r="D4387" s="45">
        <v>90</v>
      </c>
      <c r="E4387" s="45">
        <v>6.0509256600000004E-3</v>
      </c>
      <c r="F4387" s="45">
        <v>1.2530861399999999E-3</v>
      </c>
      <c r="G4387" s="45">
        <v>1.29681045E-3</v>
      </c>
      <c r="H4387" s="45">
        <v>3.5010285600000001E-3</v>
      </c>
    </row>
    <row r="4388" spans="1:8" x14ac:dyDescent="0.35">
      <c r="A4388" s="45" t="s">
        <v>243</v>
      </c>
      <c r="B4388" s="45" t="s">
        <v>70</v>
      </c>
      <c r="C4388" s="45" t="s">
        <v>19</v>
      </c>
      <c r="D4388" s="45">
        <v>321</v>
      </c>
      <c r="E4388" s="45">
        <v>6.1481767399999996E-3</v>
      </c>
      <c r="F4388" s="45">
        <v>9.5188623000000004E-4</v>
      </c>
      <c r="G4388" s="45">
        <v>1.25533608E-3</v>
      </c>
      <c r="H4388" s="45">
        <v>3.9409539500000002E-3</v>
      </c>
    </row>
    <row r="4389" spans="1:8" x14ac:dyDescent="0.35">
      <c r="A4389" s="45" t="s">
        <v>243</v>
      </c>
      <c r="B4389" s="45" t="s">
        <v>71</v>
      </c>
      <c r="C4389" s="45" t="s">
        <v>19</v>
      </c>
      <c r="D4389" s="45">
        <v>29</v>
      </c>
      <c r="E4389" s="45">
        <v>6.5648943900000001E-3</v>
      </c>
      <c r="F4389" s="45">
        <v>1.36893335E-3</v>
      </c>
      <c r="G4389" s="45">
        <v>1.5054276499999999E-3</v>
      </c>
      <c r="H4389" s="45">
        <v>3.6905329200000001E-3</v>
      </c>
    </row>
    <row r="4390" spans="1:8" x14ac:dyDescent="0.35">
      <c r="A4390" s="45" t="s">
        <v>243</v>
      </c>
      <c r="B4390" s="45" t="s">
        <v>69</v>
      </c>
      <c r="C4390" s="45" t="s">
        <v>20</v>
      </c>
      <c r="D4390" s="45">
        <v>28</v>
      </c>
      <c r="E4390" s="45">
        <v>4.08482115E-3</v>
      </c>
      <c r="F4390" s="45">
        <v>8.3250630999999996E-4</v>
      </c>
      <c r="G4390" s="45">
        <v>5.6547602999999997E-4</v>
      </c>
      <c r="H4390" s="45">
        <v>2.6868383800000002E-3</v>
      </c>
    </row>
    <row r="4391" spans="1:8" x14ac:dyDescent="0.35">
      <c r="A4391" s="45" t="s">
        <v>243</v>
      </c>
      <c r="B4391" s="45" t="s">
        <v>70</v>
      </c>
      <c r="C4391" s="45" t="s">
        <v>20</v>
      </c>
      <c r="D4391" s="45">
        <v>156</v>
      </c>
      <c r="E4391" s="45">
        <v>3.9546234499999999E-3</v>
      </c>
      <c r="F4391" s="45">
        <v>7.0468280000000004E-4</v>
      </c>
      <c r="G4391" s="45">
        <v>5.5830042999999998E-4</v>
      </c>
      <c r="H4391" s="45">
        <v>2.6916397100000002E-3</v>
      </c>
    </row>
    <row r="4392" spans="1:8" x14ac:dyDescent="0.35">
      <c r="A4392" s="45" t="s">
        <v>243</v>
      </c>
      <c r="B4392" s="45" t="s">
        <v>71</v>
      </c>
      <c r="C4392" s="45" t="s">
        <v>20</v>
      </c>
      <c r="D4392" s="45">
        <v>6</v>
      </c>
      <c r="E4392" s="45">
        <v>4.2746910800000003E-3</v>
      </c>
      <c r="F4392" s="45">
        <v>9.5100288999999997E-4</v>
      </c>
      <c r="G4392" s="45">
        <v>2.7584860000000002E-4</v>
      </c>
      <c r="H4392" s="45">
        <v>3.0478392300000001E-3</v>
      </c>
    </row>
    <row r="4393" spans="1:8" x14ac:dyDescent="0.35">
      <c r="A4393" s="45" t="s">
        <v>243</v>
      </c>
      <c r="B4393" s="45" t="s">
        <v>69</v>
      </c>
      <c r="C4393" s="45" t="s">
        <v>21</v>
      </c>
      <c r="D4393" s="45">
        <v>69</v>
      </c>
      <c r="E4393" s="45">
        <v>6.4787973899999999E-3</v>
      </c>
      <c r="F4393" s="45">
        <v>1.27935431E-3</v>
      </c>
      <c r="G4393" s="45">
        <v>1.93219918E-3</v>
      </c>
      <c r="H4393" s="45">
        <v>3.2672434599999999E-3</v>
      </c>
    </row>
    <row r="4394" spans="1:8" x14ac:dyDescent="0.35">
      <c r="A4394" s="45" t="s">
        <v>243</v>
      </c>
      <c r="B4394" s="45" t="s">
        <v>70</v>
      </c>
      <c r="C4394" s="45" t="s">
        <v>21</v>
      </c>
      <c r="D4394" s="45">
        <v>182</v>
      </c>
      <c r="E4394" s="45">
        <v>7.4954846100000003E-3</v>
      </c>
      <c r="F4394" s="45">
        <v>1.17610376E-3</v>
      </c>
      <c r="G4394" s="45">
        <v>1.9259383599999999E-3</v>
      </c>
      <c r="H4394" s="45">
        <v>4.3934419600000002E-3</v>
      </c>
    </row>
    <row r="4395" spans="1:8" x14ac:dyDescent="0.35">
      <c r="A4395" s="45" t="s">
        <v>243</v>
      </c>
      <c r="B4395" s="45" t="s">
        <v>71</v>
      </c>
      <c r="C4395" s="45" t="s">
        <v>21</v>
      </c>
      <c r="D4395" s="45">
        <v>29</v>
      </c>
      <c r="E4395" s="45">
        <v>7.2445718500000001E-3</v>
      </c>
      <c r="F4395" s="45">
        <v>1.4587322199999999E-3</v>
      </c>
      <c r="G4395" s="45">
        <v>1.79757317E-3</v>
      </c>
      <c r="H4395" s="45">
        <v>3.9882660599999996E-3</v>
      </c>
    </row>
    <row r="4396" spans="1:8" x14ac:dyDescent="0.35">
      <c r="A4396" s="45" t="s">
        <v>243</v>
      </c>
      <c r="B4396" s="45" t="s">
        <v>69</v>
      </c>
      <c r="C4396" s="45" t="s">
        <v>22</v>
      </c>
      <c r="D4396" s="45">
        <v>46</v>
      </c>
      <c r="E4396" s="45">
        <v>5.5213362999999996E-3</v>
      </c>
      <c r="F4396" s="45">
        <v>9.978862199999999E-4</v>
      </c>
      <c r="G4396" s="45">
        <v>1.2474836599999999E-3</v>
      </c>
      <c r="H4396" s="45">
        <v>3.2759659299999998E-3</v>
      </c>
    </row>
    <row r="4397" spans="1:8" x14ac:dyDescent="0.35">
      <c r="A4397" s="45" t="s">
        <v>243</v>
      </c>
      <c r="B4397" s="45" t="s">
        <v>70</v>
      </c>
      <c r="C4397" s="45" t="s">
        <v>22</v>
      </c>
      <c r="D4397" s="45">
        <v>197</v>
      </c>
      <c r="E4397" s="45">
        <v>6.6289478599999997E-3</v>
      </c>
      <c r="F4397" s="45">
        <v>8.0583734000000005E-4</v>
      </c>
      <c r="G4397" s="45">
        <v>1.27073909E-3</v>
      </c>
      <c r="H4397" s="45">
        <v>4.5523709699999996E-3</v>
      </c>
    </row>
    <row r="4398" spans="1:8" x14ac:dyDescent="0.35">
      <c r="A4398" s="45" t="s">
        <v>243</v>
      </c>
      <c r="B4398" s="45" t="s">
        <v>71</v>
      </c>
      <c r="C4398" s="45" t="s">
        <v>22</v>
      </c>
      <c r="D4398" s="45">
        <v>22</v>
      </c>
      <c r="E4398" s="45">
        <v>6.4372892900000003E-3</v>
      </c>
      <c r="F4398" s="45">
        <v>1.0585014400000001E-3</v>
      </c>
      <c r="G4398" s="45">
        <v>1.8918348399999999E-3</v>
      </c>
      <c r="H4398" s="45">
        <v>3.4869526700000001E-3</v>
      </c>
    </row>
    <row r="4399" spans="1:8" x14ac:dyDescent="0.35">
      <c r="A4399" s="45" t="s">
        <v>243</v>
      </c>
      <c r="B4399" s="45" t="s">
        <v>69</v>
      </c>
      <c r="C4399" s="45" t="s">
        <v>23</v>
      </c>
      <c r="D4399" s="45">
        <v>82</v>
      </c>
      <c r="E4399" s="45">
        <v>6.6820514800000003E-3</v>
      </c>
      <c r="F4399" s="45">
        <v>1.39608713E-3</v>
      </c>
      <c r="G4399" s="45">
        <v>1.44323033E-3</v>
      </c>
      <c r="H4399" s="45">
        <v>3.8427335300000001E-3</v>
      </c>
    </row>
    <row r="4400" spans="1:8" x14ac:dyDescent="0.35">
      <c r="A4400" s="45" t="s">
        <v>243</v>
      </c>
      <c r="B4400" s="45" t="s">
        <v>70</v>
      </c>
      <c r="C4400" s="45" t="s">
        <v>23</v>
      </c>
      <c r="D4400" s="45">
        <v>367</v>
      </c>
      <c r="E4400" s="45">
        <v>6.7809564500000002E-3</v>
      </c>
      <c r="F4400" s="45">
        <v>1.31543902E-3</v>
      </c>
      <c r="G4400" s="45">
        <v>1.5787728400000001E-3</v>
      </c>
      <c r="H4400" s="45">
        <v>3.88674414E-3</v>
      </c>
    </row>
    <row r="4401" spans="1:8" x14ac:dyDescent="0.35">
      <c r="A4401" s="45" t="s">
        <v>243</v>
      </c>
      <c r="B4401" s="45" t="s">
        <v>71</v>
      </c>
      <c r="C4401" s="45" t="s">
        <v>23</v>
      </c>
      <c r="D4401" s="45">
        <v>37</v>
      </c>
      <c r="E4401" s="45">
        <v>7.0905277900000004E-3</v>
      </c>
      <c r="F4401" s="45">
        <v>1.4070318E-3</v>
      </c>
      <c r="G4401" s="45">
        <v>1.9944942700000001E-3</v>
      </c>
      <c r="H4401" s="45">
        <v>3.6890012099999999E-3</v>
      </c>
    </row>
    <row r="4402" spans="1:8" x14ac:dyDescent="0.35">
      <c r="A4402" s="45" t="s">
        <v>243</v>
      </c>
      <c r="B4402" s="45" t="s">
        <v>69</v>
      </c>
      <c r="C4402" s="45" t="s">
        <v>24</v>
      </c>
      <c r="D4402" s="45">
        <v>282</v>
      </c>
      <c r="E4402" s="45">
        <v>5.2929633799999997E-3</v>
      </c>
      <c r="F4402" s="45">
        <v>8.5582455000000001E-4</v>
      </c>
      <c r="G4402" s="45">
        <v>1.5162034599999999E-3</v>
      </c>
      <c r="H4402" s="45">
        <v>2.92093488E-3</v>
      </c>
    </row>
    <row r="4403" spans="1:8" x14ac:dyDescent="0.35">
      <c r="A4403" s="45" t="s">
        <v>243</v>
      </c>
      <c r="B4403" s="45" t="s">
        <v>70</v>
      </c>
      <c r="C4403" s="45" t="s">
        <v>24</v>
      </c>
      <c r="D4403" s="45">
        <v>578</v>
      </c>
      <c r="E4403" s="45">
        <v>6.9107632400000002E-3</v>
      </c>
      <c r="F4403" s="45">
        <v>7.7271938000000005E-4</v>
      </c>
      <c r="G4403" s="45">
        <v>1.9116042699999999E-3</v>
      </c>
      <c r="H4403" s="45">
        <v>4.2264391099999998E-3</v>
      </c>
    </row>
    <row r="4404" spans="1:8" x14ac:dyDescent="0.35">
      <c r="A4404" s="45" t="s">
        <v>243</v>
      </c>
      <c r="B4404" s="45" t="s">
        <v>71</v>
      </c>
      <c r="C4404" s="45" t="s">
        <v>24</v>
      </c>
      <c r="D4404" s="45">
        <v>124</v>
      </c>
      <c r="E4404" s="45">
        <v>6.2226513400000004E-3</v>
      </c>
      <c r="F4404" s="45">
        <v>9.0940463000000003E-4</v>
      </c>
      <c r="G4404" s="45">
        <v>1.88676051E-3</v>
      </c>
      <c r="H4404" s="45">
        <v>3.4264857200000001E-3</v>
      </c>
    </row>
    <row r="4405" spans="1:8" x14ac:dyDescent="0.35">
      <c r="A4405" s="45" t="s">
        <v>243</v>
      </c>
      <c r="B4405" s="45" t="s">
        <v>69</v>
      </c>
      <c r="C4405" s="45" t="s">
        <v>25</v>
      </c>
      <c r="D4405" s="45">
        <v>223</v>
      </c>
      <c r="E4405" s="45">
        <v>5.1781263100000004E-3</v>
      </c>
      <c r="F4405" s="45">
        <v>8.4464765000000002E-4</v>
      </c>
      <c r="G4405" s="45">
        <v>1.24839082E-3</v>
      </c>
      <c r="H4405" s="45">
        <v>3.0850873700000001E-3</v>
      </c>
    </row>
    <row r="4406" spans="1:8" x14ac:dyDescent="0.35">
      <c r="A4406" s="45" t="s">
        <v>243</v>
      </c>
      <c r="B4406" s="45" t="s">
        <v>70</v>
      </c>
      <c r="C4406" s="45" t="s">
        <v>25</v>
      </c>
      <c r="D4406" s="45">
        <v>498</v>
      </c>
      <c r="E4406" s="45">
        <v>6.8778816599999997E-3</v>
      </c>
      <c r="F4406" s="45">
        <v>8.0105119999999996E-4</v>
      </c>
      <c r="G4406" s="45">
        <v>1.63292032E-3</v>
      </c>
      <c r="H4406" s="45">
        <v>4.4439096500000002E-3</v>
      </c>
    </row>
    <row r="4407" spans="1:8" x14ac:dyDescent="0.35">
      <c r="A4407" s="45" t="s">
        <v>243</v>
      </c>
      <c r="B4407" s="45" t="s">
        <v>71</v>
      </c>
      <c r="C4407" s="45" t="s">
        <v>25</v>
      </c>
      <c r="D4407" s="45">
        <v>117</v>
      </c>
      <c r="E4407" s="45">
        <v>5.6150084500000003E-3</v>
      </c>
      <c r="F4407" s="45">
        <v>8.3353091999999998E-4</v>
      </c>
      <c r="G4407" s="45">
        <v>1.3172678899999999E-3</v>
      </c>
      <c r="H4407" s="45">
        <v>3.46420917E-3</v>
      </c>
    </row>
    <row r="4408" spans="1:8" x14ac:dyDescent="0.35">
      <c r="A4408" s="45" t="s">
        <v>243</v>
      </c>
      <c r="B4408" s="45" t="s">
        <v>69</v>
      </c>
      <c r="C4408" s="45" t="s">
        <v>26</v>
      </c>
      <c r="D4408" s="45">
        <v>30</v>
      </c>
      <c r="E4408" s="45">
        <v>4.8302466799999997E-3</v>
      </c>
      <c r="F4408" s="45">
        <v>6.4274673000000004E-4</v>
      </c>
      <c r="G4408" s="45">
        <v>8.5378061999999996E-4</v>
      </c>
      <c r="H4408" s="45">
        <v>3.3337189000000001E-3</v>
      </c>
    </row>
    <row r="4409" spans="1:8" x14ac:dyDescent="0.35">
      <c r="A4409" s="45" t="s">
        <v>243</v>
      </c>
      <c r="B4409" s="45" t="s">
        <v>70</v>
      </c>
      <c r="C4409" s="45" t="s">
        <v>26</v>
      </c>
      <c r="D4409" s="45">
        <v>224</v>
      </c>
      <c r="E4409" s="45">
        <v>5.6928941199999999E-3</v>
      </c>
      <c r="F4409" s="45">
        <v>5.5669205000000003E-4</v>
      </c>
      <c r="G4409" s="45">
        <v>1.0002787899999999E-3</v>
      </c>
      <c r="H4409" s="45">
        <v>4.1359227799999997E-3</v>
      </c>
    </row>
    <row r="4410" spans="1:8" x14ac:dyDescent="0.35">
      <c r="A4410" s="45" t="s">
        <v>243</v>
      </c>
      <c r="B4410" s="45" t="s">
        <v>71</v>
      </c>
      <c r="C4410" s="45" t="s">
        <v>26</v>
      </c>
      <c r="D4410" s="45">
        <v>17</v>
      </c>
      <c r="E4410" s="45">
        <v>5.4534311600000001E-3</v>
      </c>
      <c r="F4410" s="45">
        <v>7.2440063999999998E-4</v>
      </c>
      <c r="G4410" s="45">
        <v>8.2039734E-4</v>
      </c>
      <c r="H4410" s="45">
        <v>3.9086326700000004E-3</v>
      </c>
    </row>
    <row r="4411" spans="1:8" x14ac:dyDescent="0.35">
      <c r="A4411" s="45" t="s">
        <v>243</v>
      </c>
      <c r="B4411" s="45" t="s">
        <v>69</v>
      </c>
      <c r="C4411" s="45" t="s">
        <v>27</v>
      </c>
      <c r="D4411" s="45">
        <v>216</v>
      </c>
      <c r="E4411" s="45">
        <v>4.3046979900000001E-3</v>
      </c>
      <c r="F4411" s="45">
        <v>4.6151595000000001E-4</v>
      </c>
      <c r="G4411" s="45">
        <v>1.0948750100000001E-3</v>
      </c>
      <c r="H4411" s="45">
        <v>2.7483065E-3</v>
      </c>
    </row>
    <row r="4412" spans="1:8" x14ac:dyDescent="0.35">
      <c r="A4412" s="45" t="s">
        <v>243</v>
      </c>
      <c r="B4412" s="45" t="s">
        <v>70</v>
      </c>
      <c r="C4412" s="45" t="s">
        <v>27</v>
      </c>
      <c r="D4412" s="45">
        <v>279</v>
      </c>
      <c r="E4412" s="45">
        <v>5.8984217099999998E-3</v>
      </c>
      <c r="F4412" s="45">
        <v>3.7414518999999999E-4</v>
      </c>
      <c r="G4412" s="45">
        <v>1.46078066E-3</v>
      </c>
      <c r="H4412" s="45">
        <v>4.0634953699999997E-3</v>
      </c>
    </row>
    <row r="4413" spans="1:8" x14ac:dyDescent="0.35">
      <c r="A4413" s="45" t="s">
        <v>243</v>
      </c>
      <c r="B4413" s="45" t="s">
        <v>71</v>
      </c>
      <c r="C4413" s="45" t="s">
        <v>27</v>
      </c>
      <c r="D4413" s="45">
        <v>66</v>
      </c>
      <c r="E4413" s="45">
        <v>5.0192898599999997E-3</v>
      </c>
      <c r="F4413" s="45">
        <v>4.9347618E-4</v>
      </c>
      <c r="G4413" s="45">
        <v>1.1668768499999999E-3</v>
      </c>
      <c r="H4413" s="45">
        <v>3.3589363299999998E-3</v>
      </c>
    </row>
    <row r="4414" spans="1:8" x14ac:dyDescent="0.35">
      <c r="A4414" s="45" t="s">
        <v>243</v>
      </c>
      <c r="B4414" s="45" t="s">
        <v>69</v>
      </c>
      <c r="C4414" s="45" t="s">
        <v>28</v>
      </c>
      <c r="D4414" s="45">
        <v>227</v>
      </c>
      <c r="E4414" s="45">
        <v>5.4480744899999996E-3</v>
      </c>
      <c r="F4414" s="45">
        <v>8.0156811E-4</v>
      </c>
      <c r="G4414" s="45">
        <v>1.4740881200000001E-3</v>
      </c>
      <c r="H4414" s="45">
        <v>3.1724177699999998E-3</v>
      </c>
    </row>
    <row r="4415" spans="1:8" x14ac:dyDescent="0.35">
      <c r="A4415" s="45" t="s">
        <v>243</v>
      </c>
      <c r="B4415" s="45" t="s">
        <v>70</v>
      </c>
      <c r="C4415" s="45" t="s">
        <v>28</v>
      </c>
      <c r="D4415" s="45">
        <v>588</v>
      </c>
      <c r="E4415" s="45">
        <v>6.4378225900000004E-3</v>
      </c>
      <c r="F4415" s="45">
        <v>7.0342001000000003E-4</v>
      </c>
      <c r="G4415" s="45">
        <v>1.7933316800000001E-3</v>
      </c>
      <c r="H4415" s="45">
        <v>3.9410703999999998E-3</v>
      </c>
    </row>
    <row r="4416" spans="1:8" x14ac:dyDescent="0.35">
      <c r="A4416" s="45" t="s">
        <v>243</v>
      </c>
      <c r="B4416" s="45" t="s">
        <v>71</v>
      </c>
      <c r="C4416" s="45" t="s">
        <v>28</v>
      </c>
      <c r="D4416" s="45">
        <v>151</v>
      </c>
      <c r="E4416" s="45">
        <v>5.3609422300000004E-3</v>
      </c>
      <c r="F4416" s="45">
        <v>7.2916639999999998E-4</v>
      </c>
      <c r="G4416" s="45">
        <v>1.6347802400000001E-3</v>
      </c>
      <c r="H4416" s="45">
        <v>2.9969951000000002E-3</v>
      </c>
    </row>
    <row r="4417" spans="1:8" x14ac:dyDescent="0.35">
      <c r="A4417" s="45" t="s">
        <v>243</v>
      </c>
      <c r="B4417" s="45" t="s">
        <v>69</v>
      </c>
      <c r="C4417" s="45" t="s">
        <v>29</v>
      </c>
      <c r="D4417" s="45">
        <v>50</v>
      </c>
      <c r="E4417" s="45">
        <v>5.8284719599999996E-3</v>
      </c>
      <c r="F4417" s="45">
        <v>1.1226849200000001E-3</v>
      </c>
      <c r="G4417" s="45">
        <v>1.18634238E-3</v>
      </c>
      <c r="H4417" s="45">
        <v>3.5194441900000002E-3</v>
      </c>
    </row>
    <row r="4418" spans="1:8" x14ac:dyDescent="0.35">
      <c r="A4418" s="45" t="s">
        <v>243</v>
      </c>
      <c r="B4418" s="45" t="s">
        <v>70</v>
      </c>
      <c r="C4418" s="45" t="s">
        <v>29</v>
      </c>
      <c r="D4418" s="45">
        <v>216</v>
      </c>
      <c r="E4418" s="45">
        <v>7.1693885000000002E-3</v>
      </c>
      <c r="F4418" s="45">
        <v>1.0200722099999999E-3</v>
      </c>
      <c r="G4418" s="45">
        <v>1.68933231E-3</v>
      </c>
      <c r="H4418" s="45">
        <v>4.4599834899999996E-3</v>
      </c>
    </row>
    <row r="4419" spans="1:8" x14ac:dyDescent="0.35">
      <c r="A4419" s="45" t="s">
        <v>243</v>
      </c>
      <c r="B4419" s="45" t="s">
        <v>71</v>
      </c>
      <c r="C4419" s="45" t="s">
        <v>29</v>
      </c>
      <c r="D4419" s="45">
        <v>42</v>
      </c>
      <c r="E4419" s="45">
        <v>7.0155420900000001E-3</v>
      </c>
      <c r="F4419" s="45">
        <v>1.2976739499999999E-3</v>
      </c>
      <c r="G4419" s="45">
        <v>1.7044198799999999E-3</v>
      </c>
      <c r="H4419" s="45">
        <v>4.0134477099999996E-3</v>
      </c>
    </row>
    <row r="4420" spans="1:8" x14ac:dyDescent="0.35">
      <c r="A4420" s="45" t="s">
        <v>243</v>
      </c>
      <c r="B4420" s="45" t="s">
        <v>69</v>
      </c>
      <c r="C4420" s="45" t="s">
        <v>30</v>
      </c>
      <c r="D4420" s="45">
        <v>3230</v>
      </c>
      <c r="E4420" s="45">
        <v>4.4537428800000001E-3</v>
      </c>
      <c r="F4420" s="45">
        <v>9.3094230999999999E-4</v>
      </c>
      <c r="G4420" s="45">
        <v>6.9872624999999997E-4</v>
      </c>
      <c r="H4420" s="45">
        <v>2.82407383E-3</v>
      </c>
    </row>
    <row r="4421" spans="1:8" x14ac:dyDescent="0.35">
      <c r="A4421" s="45" t="s">
        <v>243</v>
      </c>
      <c r="B4421" s="45" t="s">
        <v>70</v>
      </c>
      <c r="C4421" s="45" t="s">
        <v>30</v>
      </c>
      <c r="D4421" s="45">
        <v>1873</v>
      </c>
      <c r="E4421" s="45">
        <v>4.5218292199999998E-3</v>
      </c>
      <c r="F4421" s="45">
        <v>7.6382684999999997E-4</v>
      </c>
      <c r="G4421" s="45">
        <v>7.1078261999999999E-4</v>
      </c>
      <c r="H4421" s="45">
        <v>3.0472192600000001E-3</v>
      </c>
    </row>
    <row r="4422" spans="1:8" x14ac:dyDescent="0.35">
      <c r="A4422" s="45" t="s">
        <v>243</v>
      </c>
      <c r="B4422" s="45" t="s">
        <v>71</v>
      </c>
      <c r="C4422" s="45" t="s">
        <v>30</v>
      </c>
      <c r="D4422" s="45">
        <v>365</v>
      </c>
      <c r="E4422" s="45">
        <v>4.2978498299999996E-3</v>
      </c>
      <c r="F4422" s="45">
        <v>9.2427676999999998E-4</v>
      </c>
      <c r="G4422" s="45">
        <v>6.9831280999999999E-4</v>
      </c>
      <c r="H4422" s="45">
        <v>2.6752597800000001E-3</v>
      </c>
    </row>
    <row r="4423" spans="1:8" x14ac:dyDescent="0.35">
      <c r="A4423" s="45" t="s">
        <v>243</v>
      </c>
      <c r="B4423" s="45" t="s">
        <v>69</v>
      </c>
      <c r="C4423" s="45" t="s">
        <v>31</v>
      </c>
      <c r="D4423" s="45">
        <v>627</v>
      </c>
      <c r="E4423" s="45">
        <v>4.5977314699999997E-3</v>
      </c>
      <c r="F4423" s="45">
        <v>1.2293805499999999E-3</v>
      </c>
      <c r="G4423" s="45">
        <v>5.2681395E-4</v>
      </c>
      <c r="H4423" s="45">
        <v>2.8415364599999999E-3</v>
      </c>
    </row>
    <row r="4424" spans="1:8" x14ac:dyDescent="0.35">
      <c r="A4424" s="45" t="s">
        <v>243</v>
      </c>
      <c r="B4424" s="45" t="s">
        <v>70</v>
      </c>
      <c r="C4424" s="45" t="s">
        <v>31</v>
      </c>
      <c r="D4424" s="45">
        <v>1485</v>
      </c>
      <c r="E4424" s="45">
        <v>4.7696250200000003E-3</v>
      </c>
      <c r="F4424" s="45">
        <v>9.5915146999999996E-4</v>
      </c>
      <c r="G4424" s="45">
        <v>5.1301571999999996E-4</v>
      </c>
      <c r="H4424" s="45">
        <v>3.29745736E-3</v>
      </c>
    </row>
    <row r="4425" spans="1:8" x14ac:dyDescent="0.35">
      <c r="A4425" s="45" t="s">
        <v>243</v>
      </c>
      <c r="B4425" s="45" t="s">
        <v>71</v>
      </c>
      <c r="C4425" s="45" t="s">
        <v>31</v>
      </c>
      <c r="D4425" s="45">
        <v>212</v>
      </c>
      <c r="E4425" s="45">
        <v>4.6301207700000001E-3</v>
      </c>
      <c r="F4425" s="45">
        <v>1.2542035700000001E-3</v>
      </c>
      <c r="G4425" s="45">
        <v>4.9249845E-4</v>
      </c>
      <c r="H4425" s="45">
        <v>2.8834182599999998E-3</v>
      </c>
    </row>
    <row r="4426" spans="1:8" x14ac:dyDescent="0.35">
      <c r="A4426" s="45" t="s">
        <v>243</v>
      </c>
      <c r="B4426" s="45" t="s">
        <v>69</v>
      </c>
      <c r="C4426" s="45" t="s">
        <v>159</v>
      </c>
      <c r="D4426" s="45">
        <v>306</v>
      </c>
      <c r="E4426" s="45">
        <v>5.0637328299999998E-3</v>
      </c>
      <c r="F4426" s="45">
        <v>1.0966622000000001E-3</v>
      </c>
      <c r="G4426" s="45">
        <v>9.5852979000000005E-4</v>
      </c>
      <c r="H4426" s="45">
        <v>3.0085403799999999E-3</v>
      </c>
    </row>
    <row r="4427" spans="1:8" x14ac:dyDescent="0.35">
      <c r="A4427" s="45" t="s">
        <v>243</v>
      </c>
      <c r="B4427" s="45" t="s">
        <v>70</v>
      </c>
      <c r="C4427" s="45" t="s">
        <v>159</v>
      </c>
      <c r="D4427" s="45">
        <v>496</v>
      </c>
      <c r="E4427" s="45">
        <v>6.1247850900000003E-3</v>
      </c>
      <c r="F4427" s="45">
        <v>9.796657900000001E-4</v>
      </c>
      <c r="G4427" s="45">
        <v>1.2414359E-3</v>
      </c>
      <c r="H4427" s="45">
        <v>3.90368294E-3</v>
      </c>
    </row>
    <row r="4428" spans="1:8" x14ac:dyDescent="0.35">
      <c r="A4428" s="45" t="s">
        <v>243</v>
      </c>
      <c r="B4428" s="45" t="s">
        <v>71</v>
      </c>
      <c r="C4428" s="45" t="s">
        <v>159</v>
      </c>
      <c r="D4428" s="45">
        <v>98</v>
      </c>
      <c r="E4428" s="45">
        <v>5.1953417800000004E-3</v>
      </c>
      <c r="F4428" s="45">
        <v>9.5273500000000002E-4</v>
      </c>
      <c r="G4428" s="45">
        <v>1.0577284399999999E-3</v>
      </c>
      <c r="H4428" s="45">
        <v>3.1848778500000001E-3</v>
      </c>
    </row>
    <row r="4429" spans="1:8" x14ac:dyDescent="0.35">
      <c r="A4429" s="45" t="s">
        <v>243</v>
      </c>
      <c r="B4429" s="45" t="s">
        <v>69</v>
      </c>
      <c r="C4429" s="45" t="s">
        <v>33</v>
      </c>
      <c r="D4429" s="45">
        <v>90</v>
      </c>
      <c r="E4429" s="45">
        <v>6.0724020000000002E-3</v>
      </c>
      <c r="F4429" s="45">
        <v>1.21527751E-3</v>
      </c>
      <c r="G4429" s="45">
        <v>1.66010778E-3</v>
      </c>
      <c r="H4429" s="45">
        <v>3.19701621E-3</v>
      </c>
    </row>
    <row r="4430" spans="1:8" x14ac:dyDescent="0.35">
      <c r="A4430" s="45" t="s">
        <v>243</v>
      </c>
      <c r="B4430" s="45" t="s">
        <v>70</v>
      </c>
      <c r="C4430" s="45" t="s">
        <v>33</v>
      </c>
      <c r="D4430" s="45">
        <v>231</v>
      </c>
      <c r="E4430" s="45">
        <v>6.5206126400000003E-3</v>
      </c>
      <c r="F4430" s="45">
        <v>1.05143677E-3</v>
      </c>
      <c r="G4430" s="45">
        <v>1.4728132200000001E-3</v>
      </c>
      <c r="H4430" s="45">
        <v>3.99636218E-3</v>
      </c>
    </row>
    <row r="4431" spans="1:8" x14ac:dyDescent="0.35">
      <c r="A4431" s="45" t="s">
        <v>243</v>
      </c>
      <c r="B4431" s="45" t="s">
        <v>71</v>
      </c>
      <c r="C4431" s="45" t="s">
        <v>33</v>
      </c>
      <c r="D4431" s="45">
        <v>43</v>
      </c>
      <c r="E4431" s="45">
        <v>5.9194657200000002E-3</v>
      </c>
      <c r="F4431" s="45">
        <v>1.1654821000000001E-3</v>
      </c>
      <c r="G4431" s="45">
        <v>1.45483397E-3</v>
      </c>
      <c r="H4431" s="45">
        <v>3.2991492199999999E-3</v>
      </c>
    </row>
    <row r="4432" spans="1:8" x14ac:dyDescent="0.35">
      <c r="A4432" s="45" t="s">
        <v>243</v>
      </c>
      <c r="B4432" s="45" t="s">
        <v>69</v>
      </c>
      <c r="C4432" s="45" t="s">
        <v>34</v>
      </c>
      <c r="D4432" s="45">
        <v>153</v>
      </c>
      <c r="E4432" s="45">
        <v>5.0106660400000003E-3</v>
      </c>
      <c r="F4432" s="45">
        <v>7.4868348000000002E-4</v>
      </c>
      <c r="G4432" s="45">
        <v>8.9778483000000004E-4</v>
      </c>
      <c r="H4432" s="45">
        <v>3.3641972899999999E-3</v>
      </c>
    </row>
    <row r="4433" spans="1:8" x14ac:dyDescent="0.35">
      <c r="A4433" s="45" t="s">
        <v>243</v>
      </c>
      <c r="B4433" s="45" t="s">
        <v>70</v>
      </c>
      <c r="C4433" s="45" t="s">
        <v>34</v>
      </c>
      <c r="D4433" s="45">
        <v>326</v>
      </c>
      <c r="E4433" s="45">
        <v>5.7399949199999998E-3</v>
      </c>
      <c r="F4433" s="45">
        <v>7.2675221000000003E-4</v>
      </c>
      <c r="G4433" s="45">
        <v>9.6625742000000004E-4</v>
      </c>
      <c r="H4433" s="45">
        <v>4.0469848100000002E-3</v>
      </c>
    </row>
    <row r="4434" spans="1:8" x14ac:dyDescent="0.35">
      <c r="A4434" s="45" t="s">
        <v>243</v>
      </c>
      <c r="B4434" s="45" t="s">
        <v>71</v>
      </c>
      <c r="C4434" s="45" t="s">
        <v>34</v>
      </c>
      <c r="D4434" s="45">
        <v>85</v>
      </c>
      <c r="E4434" s="45">
        <v>5.0096674900000004E-3</v>
      </c>
      <c r="F4434" s="45">
        <v>6.6680258000000004E-4</v>
      </c>
      <c r="G4434" s="45">
        <v>1.01674811E-3</v>
      </c>
      <c r="H4434" s="45">
        <v>3.3261162799999998E-3</v>
      </c>
    </row>
    <row r="4435" spans="1:8" x14ac:dyDescent="0.35">
      <c r="A4435" s="45" t="s">
        <v>243</v>
      </c>
      <c r="B4435" s="45" t="s">
        <v>69</v>
      </c>
      <c r="C4435" s="45" t="s">
        <v>35</v>
      </c>
      <c r="D4435" s="45">
        <v>121</v>
      </c>
      <c r="E4435" s="45">
        <v>4.2838419199999998E-3</v>
      </c>
      <c r="F4435" s="45">
        <v>7.3222733999999995E-4</v>
      </c>
      <c r="G4435" s="45">
        <v>6.5446103000000005E-4</v>
      </c>
      <c r="H4435" s="45">
        <v>2.8971530800000001E-3</v>
      </c>
    </row>
    <row r="4436" spans="1:8" x14ac:dyDescent="0.35">
      <c r="A4436" s="45" t="s">
        <v>243</v>
      </c>
      <c r="B4436" s="45" t="s">
        <v>70</v>
      </c>
      <c r="C4436" s="45" t="s">
        <v>35</v>
      </c>
      <c r="D4436" s="45">
        <v>354</v>
      </c>
      <c r="E4436" s="45">
        <v>5.1766514999999997E-3</v>
      </c>
      <c r="F4436" s="45">
        <v>6.2176294999999999E-4</v>
      </c>
      <c r="G4436" s="45">
        <v>9.4142319000000004E-4</v>
      </c>
      <c r="H4436" s="45">
        <v>3.6134649000000001E-3</v>
      </c>
    </row>
    <row r="4437" spans="1:8" x14ac:dyDescent="0.35">
      <c r="A4437" s="45" t="s">
        <v>243</v>
      </c>
      <c r="B4437" s="45" t="s">
        <v>71</v>
      </c>
      <c r="C4437" s="45" t="s">
        <v>35</v>
      </c>
      <c r="D4437" s="45">
        <v>33</v>
      </c>
      <c r="E4437" s="45">
        <v>4.4279598800000004E-3</v>
      </c>
      <c r="F4437" s="45">
        <v>6.2359674999999995E-4</v>
      </c>
      <c r="G4437" s="45">
        <v>6.8146717999999998E-4</v>
      </c>
      <c r="H4437" s="45">
        <v>3.1228954200000002E-3</v>
      </c>
    </row>
    <row r="4438" spans="1:8" x14ac:dyDescent="0.35">
      <c r="A4438" s="45" t="s">
        <v>243</v>
      </c>
      <c r="B4438" s="45" t="s">
        <v>69</v>
      </c>
      <c r="C4438" s="45" t="s">
        <v>36</v>
      </c>
      <c r="D4438" s="45">
        <v>171</v>
      </c>
      <c r="E4438" s="45">
        <v>5.4490873700000003E-3</v>
      </c>
      <c r="F4438" s="45">
        <v>1.02941551E-3</v>
      </c>
      <c r="G4438" s="45">
        <v>8.7888484999999999E-4</v>
      </c>
      <c r="H4438" s="45">
        <v>3.5407865299999998E-3</v>
      </c>
    </row>
    <row r="4439" spans="1:8" x14ac:dyDescent="0.35">
      <c r="A4439" s="45" t="s">
        <v>243</v>
      </c>
      <c r="B4439" s="45" t="s">
        <v>70</v>
      </c>
      <c r="C4439" s="45" t="s">
        <v>36</v>
      </c>
      <c r="D4439" s="45">
        <v>386</v>
      </c>
      <c r="E4439" s="45">
        <v>6.2691299599999997E-3</v>
      </c>
      <c r="F4439" s="45">
        <v>7.8649706999999998E-4</v>
      </c>
      <c r="G4439" s="45">
        <v>1.11201041E-3</v>
      </c>
      <c r="H4439" s="45">
        <v>4.3706220100000002E-3</v>
      </c>
    </row>
    <row r="4440" spans="1:8" x14ac:dyDescent="0.35">
      <c r="A4440" s="45" t="s">
        <v>243</v>
      </c>
      <c r="B4440" s="45" t="s">
        <v>71</v>
      </c>
      <c r="C4440" s="45" t="s">
        <v>36</v>
      </c>
      <c r="D4440" s="45">
        <v>45</v>
      </c>
      <c r="E4440" s="45">
        <v>6.3235594500000002E-3</v>
      </c>
      <c r="F4440" s="45">
        <v>7.9835365000000002E-4</v>
      </c>
      <c r="G4440" s="45">
        <v>1.0599277199999999E-3</v>
      </c>
      <c r="H4440" s="45">
        <v>4.4652775699999996E-3</v>
      </c>
    </row>
    <row r="4441" spans="1:8" x14ac:dyDescent="0.35">
      <c r="A4441" s="45" t="s">
        <v>243</v>
      </c>
      <c r="B4441" s="45" t="s">
        <v>69</v>
      </c>
      <c r="C4441" s="45" t="s">
        <v>37</v>
      </c>
      <c r="D4441" s="45">
        <v>202</v>
      </c>
      <c r="E4441" s="45">
        <v>4.5449438300000002E-3</v>
      </c>
      <c r="F4441" s="45">
        <v>1.1163249300000001E-3</v>
      </c>
      <c r="G4441" s="45">
        <v>7.2985401000000001E-4</v>
      </c>
      <c r="H4441" s="45">
        <v>2.6987644199999998E-3</v>
      </c>
    </row>
    <row r="4442" spans="1:8" x14ac:dyDescent="0.35">
      <c r="A4442" s="45" t="s">
        <v>243</v>
      </c>
      <c r="B4442" s="45" t="s">
        <v>70</v>
      </c>
      <c r="C4442" s="45" t="s">
        <v>37</v>
      </c>
      <c r="D4442" s="45">
        <v>648</v>
      </c>
      <c r="E4442" s="45">
        <v>5.0291135700000003E-3</v>
      </c>
      <c r="F4442" s="45">
        <v>9.3616016000000002E-4</v>
      </c>
      <c r="G4442" s="45">
        <v>8.2231272000000001E-4</v>
      </c>
      <c r="H4442" s="45">
        <v>3.2706401900000001E-3</v>
      </c>
    </row>
    <row r="4443" spans="1:8" x14ac:dyDescent="0.35">
      <c r="A4443" s="45" t="s">
        <v>243</v>
      </c>
      <c r="B4443" s="45" t="s">
        <v>71</v>
      </c>
      <c r="C4443" s="45" t="s">
        <v>37</v>
      </c>
      <c r="D4443" s="45">
        <v>116</v>
      </c>
      <c r="E4443" s="45">
        <v>4.7816887399999997E-3</v>
      </c>
      <c r="F4443" s="45">
        <v>1.0935501900000001E-3</v>
      </c>
      <c r="G4443" s="45">
        <v>8.7104862000000004E-4</v>
      </c>
      <c r="H4443" s="45">
        <v>2.8170894999999998E-3</v>
      </c>
    </row>
    <row r="4444" spans="1:8" x14ac:dyDescent="0.35">
      <c r="A4444" s="45" t="s">
        <v>243</v>
      </c>
      <c r="B4444" s="45" t="s">
        <v>69</v>
      </c>
      <c r="C4444" s="45" t="s">
        <v>38</v>
      </c>
      <c r="D4444" s="45">
        <v>107</v>
      </c>
      <c r="E4444" s="45">
        <v>5.58508545E-3</v>
      </c>
      <c r="F4444" s="45">
        <v>1.44924692E-3</v>
      </c>
      <c r="G4444" s="45">
        <v>1.26384538E-3</v>
      </c>
      <c r="H4444" s="45">
        <v>2.8719926900000001E-3</v>
      </c>
    </row>
    <row r="4445" spans="1:8" x14ac:dyDescent="0.35">
      <c r="A4445" s="45" t="s">
        <v>243</v>
      </c>
      <c r="B4445" s="45" t="s">
        <v>70</v>
      </c>
      <c r="C4445" s="45" t="s">
        <v>38</v>
      </c>
      <c r="D4445" s="45">
        <v>320</v>
      </c>
      <c r="E4445" s="45">
        <v>6.5968964600000004E-3</v>
      </c>
      <c r="F4445" s="45">
        <v>1.1214190199999999E-3</v>
      </c>
      <c r="G4445" s="45">
        <v>1.3968096700000001E-3</v>
      </c>
      <c r="H4445" s="45">
        <v>4.0786673099999999E-3</v>
      </c>
    </row>
    <row r="4446" spans="1:8" x14ac:dyDescent="0.35">
      <c r="A4446" s="45" t="s">
        <v>243</v>
      </c>
      <c r="B4446" s="45" t="s">
        <v>71</v>
      </c>
      <c r="C4446" s="45" t="s">
        <v>38</v>
      </c>
      <c r="D4446" s="45">
        <v>38</v>
      </c>
      <c r="E4446" s="45">
        <v>6.1065421E-3</v>
      </c>
      <c r="F4446" s="45">
        <v>1.3626946900000001E-3</v>
      </c>
      <c r="G4446" s="45">
        <v>1.58442961E-3</v>
      </c>
      <c r="H4446" s="45">
        <v>3.1594174199999999E-3</v>
      </c>
    </row>
    <row r="4447" spans="1:8" x14ac:dyDescent="0.35">
      <c r="A4447" s="45" t="s">
        <v>243</v>
      </c>
      <c r="B4447" s="45" t="s">
        <v>69</v>
      </c>
      <c r="C4447" s="45" t="s">
        <v>39</v>
      </c>
      <c r="D4447" s="45">
        <v>51</v>
      </c>
      <c r="E4447" s="45">
        <v>4.6684365500000002E-3</v>
      </c>
      <c r="F4447" s="45">
        <v>6.4928263999999999E-4</v>
      </c>
      <c r="G4447" s="45">
        <v>9.6473291999999995E-4</v>
      </c>
      <c r="H4447" s="45">
        <v>3.0544205900000002E-3</v>
      </c>
    </row>
    <row r="4448" spans="1:8" x14ac:dyDescent="0.35">
      <c r="A4448" s="45" t="s">
        <v>243</v>
      </c>
      <c r="B4448" s="45" t="s">
        <v>70</v>
      </c>
      <c r="C4448" s="45" t="s">
        <v>39</v>
      </c>
      <c r="D4448" s="45">
        <v>263</v>
      </c>
      <c r="E4448" s="45">
        <v>6.1439407400000002E-3</v>
      </c>
      <c r="F4448" s="45">
        <v>6.2535181000000003E-4</v>
      </c>
      <c r="G4448" s="45">
        <v>1.39773423E-3</v>
      </c>
      <c r="H4448" s="45">
        <v>4.1208542100000002E-3</v>
      </c>
    </row>
    <row r="4449" spans="1:8" x14ac:dyDescent="0.35">
      <c r="A4449" s="45" t="s">
        <v>243</v>
      </c>
      <c r="B4449" s="45" t="s">
        <v>71</v>
      </c>
      <c r="C4449" s="45" t="s">
        <v>39</v>
      </c>
      <c r="D4449" s="45">
        <v>44</v>
      </c>
      <c r="E4449" s="45">
        <v>6.3307552500000003E-3</v>
      </c>
      <c r="F4449" s="45">
        <v>9.1487771000000001E-4</v>
      </c>
      <c r="G4449" s="45">
        <v>1.69533855E-3</v>
      </c>
      <c r="H4449" s="45">
        <v>3.7205384400000002E-3</v>
      </c>
    </row>
    <row r="4450" spans="1:8" x14ac:dyDescent="0.35">
      <c r="A4450" s="45" t="s">
        <v>243</v>
      </c>
      <c r="B4450" s="45" t="s">
        <v>69</v>
      </c>
      <c r="C4450" s="45" t="s">
        <v>40</v>
      </c>
      <c r="D4450" s="45">
        <v>286</v>
      </c>
      <c r="E4450" s="45">
        <v>4.6442791099999998E-3</v>
      </c>
      <c r="F4450" s="45">
        <v>1.0169804599999999E-3</v>
      </c>
      <c r="G4450" s="45">
        <v>4.7971678999999997E-4</v>
      </c>
      <c r="H4450" s="45">
        <v>3.1475813399999999E-3</v>
      </c>
    </row>
    <row r="4451" spans="1:8" x14ac:dyDescent="0.35">
      <c r="A4451" s="45" t="s">
        <v>243</v>
      </c>
      <c r="B4451" s="45" t="s">
        <v>70</v>
      </c>
      <c r="C4451" s="45" t="s">
        <v>40</v>
      </c>
      <c r="D4451" s="45">
        <v>730</v>
      </c>
      <c r="E4451" s="45">
        <v>4.6992165299999996E-3</v>
      </c>
      <c r="F4451" s="45">
        <v>7.7376626E-4</v>
      </c>
      <c r="G4451" s="45">
        <v>4.6354934E-4</v>
      </c>
      <c r="H4451" s="45">
        <v>3.4619004399999999E-3</v>
      </c>
    </row>
    <row r="4452" spans="1:8" x14ac:dyDescent="0.35">
      <c r="A4452" s="45" t="s">
        <v>243</v>
      </c>
      <c r="B4452" s="45" t="s">
        <v>71</v>
      </c>
      <c r="C4452" s="45" t="s">
        <v>40</v>
      </c>
      <c r="D4452" s="45">
        <v>140</v>
      </c>
      <c r="E4452" s="45">
        <v>4.5357967399999996E-3</v>
      </c>
      <c r="F4452" s="45">
        <v>8.0729144E-4</v>
      </c>
      <c r="G4452" s="45">
        <v>4.7602487000000001E-4</v>
      </c>
      <c r="H4452" s="45">
        <v>3.2524799200000002E-3</v>
      </c>
    </row>
    <row r="4453" spans="1:8" x14ac:dyDescent="0.35">
      <c r="A4453" s="45" t="s">
        <v>243</v>
      </c>
      <c r="B4453" s="45" t="s">
        <v>69</v>
      </c>
      <c r="C4453" s="45" t="s">
        <v>41</v>
      </c>
      <c r="D4453" s="45">
        <v>82</v>
      </c>
      <c r="E4453" s="45">
        <v>4.5543978999999998E-3</v>
      </c>
      <c r="F4453" s="45">
        <v>7.0432448000000002E-4</v>
      </c>
      <c r="G4453" s="45">
        <v>8.4688321999999998E-4</v>
      </c>
      <c r="H4453" s="45">
        <v>3.0031896800000002E-3</v>
      </c>
    </row>
    <row r="4454" spans="1:8" x14ac:dyDescent="0.35">
      <c r="A4454" s="45" t="s">
        <v>243</v>
      </c>
      <c r="B4454" s="45" t="s">
        <v>70</v>
      </c>
      <c r="C4454" s="45" t="s">
        <v>41</v>
      </c>
      <c r="D4454" s="45">
        <v>290</v>
      </c>
      <c r="E4454" s="45">
        <v>6.65074208E-3</v>
      </c>
      <c r="F4454" s="45">
        <v>6.7444900000000003E-4</v>
      </c>
      <c r="G4454" s="45">
        <v>1.29022964E-3</v>
      </c>
      <c r="H4454" s="45">
        <v>4.68606296E-3</v>
      </c>
    </row>
    <row r="4455" spans="1:8" x14ac:dyDescent="0.35">
      <c r="A4455" s="45" t="s">
        <v>243</v>
      </c>
      <c r="B4455" s="45" t="s">
        <v>71</v>
      </c>
      <c r="C4455" s="45" t="s">
        <v>41</v>
      </c>
      <c r="D4455" s="45">
        <v>67</v>
      </c>
      <c r="E4455" s="45">
        <v>6.0872717599999996E-3</v>
      </c>
      <c r="F4455" s="45">
        <v>6.5626707000000003E-4</v>
      </c>
      <c r="G4455" s="45">
        <v>1.18211003E-3</v>
      </c>
      <c r="H4455" s="45">
        <v>4.2488941999999997E-3</v>
      </c>
    </row>
    <row r="4456" spans="1:8" x14ac:dyDescent="0.35">
      <c r="A4456" s="45" t="s">
        <v>243</v>
      </c>
      <c r="B4456" s="45" t="s">
        <v>69</v>
      </c>
      <c r="C4456" s="45" t="s">
        <v>42</v>
      </c>
      <c r="D4456" s="45">
        <v>67</v>
      </c>
      <c r="E4456" s="45">
        <v>5.2632667299999996E-3</v>
      </c>
      <c r="F4456" s="45">
        <v>1.09521811E-3</v>
      </c>
      <c r="G4456" s="45">
        <v>1.4040903999999999E-3</v>
      </c>
      <c r="H4456" s="45">
        <v>2.76395777E-3</v>
      </c>
    </row>
    <row r="4457" spans="1:8" x14ac:dyDescent="0.35">
      <c r="A4457" s="45" t="s">
        <v>243</v>
      </c>
      <c r="B4457" s="45" t="s">
        <v>70</v>
      </c>
      <c r="C4457" s="45" t="s">
        <v>42</v>
      </c>
      <c r="D4457" s="45">
        <v>245</v>
      </c>
      <c r="E4457" s="45">
        <v>6.9135485E-3</v>
      </c>
      <c r="F4457" s="45">
        <v>1.0831913800000001E-3</v>
      </c>
      <c r="G4457" s="45">
        <v>1.7305364100000001E-3</v>
      </c>
      <c r="H4457" s="45">
        <v>4.0998202500000004E-3</v>
      </c>
    </row>
    <row r="4458" spans="1:8" x14ac:dyDescent="0.35">
      <c r="A4458" s="45" t="s">
        <v>243</v>
      </c>
      <c r="B4458" s="45" t="s">
        <v>71</v>
      </c>
      <c r="C4458" s="45" t="s">
        <v>42</v>
      </c>
      <c r="D4458" s="45">
        <v>33</v>
      </c>
      <c r="E4458" s="45">
        <v>6.5358443300000003E-3</v>
      </c>
      <c r="F4458" s="45">
        <v>9.89057E-4</v>
      </c>
      <c r="G4458" s="45">
        <v>1.5909088100000001E-3</v>
      </c>
      <c r="H4458" s="45">
        <v>3.9558780200000003E-3</v>
      </c>
    </row>
    <row r="4459" spans="1:8" x14ac:dyDescent="0.35">
      <c r="A4459" s="45" t="s">
        <v>243</v>
      </c>
      <c r="B4459" s="45" t="s">
        <v>69</v>
      </c>
      <c r="C4459" s="45" t="s">
        <v>43</v>
      </c>
      <c r="D4459" s="45">
        <v>80</v>
      </c>
      <c r="E4459" s="45">
        <v>5.15379025E-3</v>
      </c>
      <c r="F4459" s="45">
        <v>9.3156805000000004E-4</v>
      </c>
      <c r="G4459" s="45">
        <v>1.1893805500000001E-3</v>
      </c>
      <c r="H4459" s="45">
        <v>3.0328411900000002E-3</v>
      </c>
    </row>
    <row r="4460" spans="1:8" x14ac:dyDescent="0.35">
      <c r="A4460" s="45" t="s">
        <v>243</v>
      </c>
      <c r="B4460" s="45" t="s">
        <v>70</v>
      </c>
      <c r="C4460" s="45" t="s">
        <v>43</v>
      </c>
      <c r="D4460" s="45">
        <v>239</v>
      </c>
      <c r="E4460" s="45">
        <v>6.2620096999999996E-3</v>
      </c>
      <c r="F4460" s="45">
        <v>9.0030771000000002E-4</v>
      </c>
      <c r="G4460" s="45">
        <v>1.3428345E-3</v>
      </c>
      <c r="H4460" s="45">
        <v>4.01886695E-3</v>
      </c>
    </row>
    <row r="4461" spans="1:8" x14ac:dyDescent="0.35">
      <c r="A4461" s="45" t="s">
        <v>243</v>
      </c>
      <c r="B4461" s="45" t="s">
        <v>71</v>
      </c>
      <c r="C4461" s="45" t="s">
        <v>43</v>
      </c>
      <c r="D4461" s="45">
        <v>56</v>
      </c>
      <c r="E4461" s="45">
        <v>5.3895913800000002E-3</v>
      </c>
      <c r="F4461" s="45">
        <v>8.5834132999999997E-4</v>
      </c>
      <c r="G4461" s="45">
        <v>1.29112907E-3</v>
      </c>
      <c r="H4461" s="45">
        <v>3.2401204599999999E-3</v>
      </c>
    </row>
    <row r="4462" spans="1:8" x14ac:dyDescent="0.35">
      <c r="A4462" s="45" t="s">
        <v>243</v>
      </c>
      <c r="B4462" s="45" t="s">
        <v>69</v>
      </c>
      <c r="C4462" s="45" t="s">
        <v>44</v>
      </c>
      <c r="D4462" s="45">
        <v>22</v>
      </c>
      <c r="E4462" s="45">
        <v>7.2837749900000002E-3</v>
      </c>
      <c r="F4462" s="45">
        <v>7.0496614999999996E-4</v>
      </c>
      <c r="G4462" s="45">
        <v>8.8541637000000002E-4</v>
      </c>
      <c r="H4462" s="45">
        <v>5.6933920400000001E-3</v>
      </c>
    </row>
    <row r="4463" spans="1:8" x14ac:dyDescent="0.35">
      <c r="A4463" s="45" t="s">
        <v>243</v>
      </c>
      <c r="B4463" s="45" t="s">
        <v>70</v>
      </c>
      <c r="C4463" s="45" t="s">
        <v>44</v>
      </c>
      <c r="D4463" s="45">
        <v>126</v>
      </c>
      <c r="E4463" s="45">
        <v>6.8263151799999996E-3</v>
      </c>
      <c r="F4463" s="45">
        <v>6.2940892000000004E-4</v>
      </c>
      <c r="G4463" s="45">
        <v>1.21941114E-3</v>
      </c>
      <c r="H4463" s="45">
        <v>4.97749462E-3</v>
      </c>
    </row>
    <row r="4464" spans="1:8" x14ac:dyDescent="0.35">
      <c r="A4464" s="45" t="s">
        <v>243</v>
      </c>
      <c r="B4464" s="45" t="s">
        <v>71</v>
      </c>
      <c r="C4464" s="45" t="s">
        <v>44</v>
      </c>
      <c r="D4464" s="45">
        <v>17</v>
      </c>
      <c r="E4464" s="45">
        <v>6.3201250300000001E-3</v>
      </c>
      <c r="F4464" s="45">
        <v>6.2976554999999998E-4</v>
      </c>
      <c r="G4464" s="45">
        <v>1.2268516200000001E-3</v>
      </c>
      <c r="H4464" s="45">
        <v>4.4635073399999997E-3</v>
      </c>
    </row>
    <row r="4465" spans="1:8" x14ac:dyDescent="0.35">
      <c r="A4465" s="45" t="s">
        <v>243</v>
      </c>
      <c r="B4465" s="45" t="s">
        <v>69</v>
      </c>
      <c r="C4465" s="45" t="s">
        <v>45</v>
      </c>
      <c r="D4465" s="45">
        <v>126</v>
      </c>
      <c r="E4465" s="45">
        <v>5.6638555600000001E-3</v>
      </c>
      <c r="F4465" s="45">
        <v>1.4233353000000001E-3</v>
      </c>
      <c r="G4465" s="45">
        <v>1.2752605900000001E-3</v>
      </c>
      <c r="H4465" s="45">
        <v>2.9652591499999999E-3</v>
      </c>
    </row>
    <row r="4466" spans="1:8" x14ac:dyDescent="0.35">
      <c r="A4466" s="45" t="s">
        <v>243</v>
      </c>
      <c r="B4466" s="45" t="s">
        <v>70</v>
      </c>
      <c r="C4466" s="45" t="s">
        <v>45</v>
      </c>
      <c r="D4466" s="45">
        <v>384</v>
      </c>
      <c r="E4466" s="45">
        <v>6.36664472E-3</v>
      </c>
      <c r="F4466" s="45">
        <v>1.2178395E-3</v>
      </c>
      <c r="G4466" s="45">
        <v>1.43928409E-3</v>
      </c>
      <c r="H4466" s="45">
        <v>3.70952064E-3</v>
      </c>
    </row>
    <row r="4467" spans="1:8" x14ac:dyDescent="0.35">
      <c r="A4467" s="45" t="s">
        <v>243</v>
      </c>
      <c r="B4467" s="45" t="s">
        <v>71</v>
      </c>
      <c r="C4467" s="45" t="s">
        <v>45</v>
      </c>
      <c r="D4467" s="45">
        <v>68</v>
      </c>
      <c r="E4467" s="45">
        <v>5.8432051000000002E-3</v>
      </c>
      <c r="F4467" s="45">
        <v>1.26174404E-3</v>
      </c>
      <c r="G4467" s="45">
        <v>1.36710216E-3</v>
      </c>
      <c r="H4467" s="45">
        <v>3.2143584699999999E-3</v>
      </c>
    </row>
    <row r="4468" spans="1:8" x14ac:dyDescent="0.35">
      <c r="A4468" s="45" t="s">
        <v>243</v>
      </c>
      <c r="B4468" s="45" t="s">
        <v>69</v>
      </c>
      <c r="C4468" s="45" t="s">
        <v>46</v>
      </c>
      <c r="D4468" s="45">
        <v>59</v>
      </c>
      <c r="E4468" s="45">
        <v>6.2533346200000003E-3</v>
      </c>
      <c r="F4468" s="45">
        <v>8.7413661999999998E-4</v>
      </c>
      <c r="G4468" s="45">
        <v>1.3669175199999999E-3</v>
      </c>
      <c r="H4468" s="45">
        <v>4.0122800199999999E-3</v>
      </c>
    </row>
    <row r="4469" spans="1:8" x14ac:dyDescent="0.35">
      <c r="A4469" s="45" t="s">
        <v>243</v>
      </c>
      <c r="B4469" s="45" t="s">
        <v>70</v>
      </c>
      <c r="C4469" s="45" t="s">
        <v>46</v>
      </c>
      <c r="D4469" s="45">
        <v>201</v>
      </c>
      <c r="E4469" s="45">
        <v>7.1718373299999999E-3</v>
      </c>
      <c r="F4469" s="45">
        <v>7.0175718000000005E-4</v>
      </c>
      <c r="G4469" s="45">
        <v>1.4515383499999999E-3</v>
      </c>
      <c r="H4469" s="45">
        <v>5.0185413000000002E-3</v>
      </c>
    </row>
    <row r="4470" spans="1:8" x14ac:dyDescent="0.35">
      <c r="A4470" s="45" t="s">
        <v>243</v>
      </c>
      <c r="B4470" s="45" t="s">
        <v>71</v>
      </c>
      <c r="C4470" s="45" t="s">
        <v>46</v>
      </c>
      <c r="D4470" s="45">
        <v>47</v>
      </c>
      <c r="E4470" s="45">
        <v>5.9709906999999996E-3</v>
      </c>
      <c r="F4470" s="45">
        <v>7.6930626999999999E-4</v>
      </c>
      <c r="G4470" s="45">
        <v>1.53024011E-3</v>
      </c>
      <c r="H4470" s="45">
        <v>3.6714438100000002E-3</v>
      </c>
    </row>
    <row r="4471" spans="1:8" x14ac:dyDescent="0.35">
      <c r="A4471" s="45" t="s">
        <v>243</v>
      </c>
      <c r="B4471" s="45" t="s">
        <v>69</v>
      </c>
      <c r="C4471" s="45" t="s">
        <v>47</v>
      </c>
      <c r="D4471" s="45">
        <v>25</v>
      </c>
      <c r="E4471" s="45">
        <v>5.7129627699999998E-3</v>
      </c>
      <c r="F4471" s="45">
        <v>2.7685159999999998E-4</v>
      </c>
      <c r="G4471" s="45">
        <v>1.0296293499999999E-3</v>
      </c>
      <c r="H4471" s="45">
        <v>4.3949071600000002E-3</v>
      </c>
    </row>
    <row r="4472" spans="1:8" x14ac:dyDescent="0.35">
      <c r="A4472" s="45" t="s">
        <v>243</v>
      </c>
      <c r="B4472" s="45" t="s">
        <v>70</v>
      </c>
      <c r="C4472" s="45" t="s">
        <v>47</v>
      </c>
      <c r="D4472" s="45">
        <v>187</v>
      </c>
      <c r="E4472" s="45">
        <v>6.0831969099999997E-3</v>
      </c>
      <c r="F4472" s="45">
        <v>2.7214524000000002E-4</v>
      </c>
      <c r="G4472" s="45">
        <v>1.4215064899999999E-3</v>
      </c>
      <c r="H4472" s="45">
        <v>4.3780944299999999E-3</v>
      </c>
    </row>
    <row r="4473" spans="1:8" x14ac:dyDescent="0.35">
      <c r="A4473" s="45" t="s">
        <v>243</v>
      </c>
      <c r="B4473" s="45" t="s">
        <v>71</v>
      </c>
      <c r="C4473" s="45" t="s">
        <v>47</v>
      </c>
      <c r="D4473" s="45">
        <v>47</v>
      </c>
      <c r="E4473" s="45">
        <v>4.6414497100000004E-3</v>
      </c>
      <c r="F4473" s="45">
        <v>3.3515543999999999E-4</v>
      </c>
      <c r="G4473" s="45">
        <v>1.0980593000000001E-3</v>
      </c>
      <c r="H4473" s="45">
        <v>3.1951829500000001E-3</v>
      </c>
    </row>
    <row r="4474" spans="1:8" x14ac:dyDescent="0.35">
      <c r="A4474" s="45" t="s">
        <v>243</v>
      </c>
      <c r="B4474" s="45" t="s">
        <v>69</v>
      </c>
      <c r="C4474" s="45" t="s">
        <v>48</v>
      </c>
      <c r="D4474" s="45">
        <v>200</v>
      </c>
      <c r="E4474" s="45">
        <v>5.1519094800000003E-3</v>
      </c>
      <c r="F4474" s="45">
        <v>1.2142358800000001E-3</v>
      </c>
      <c r="G4474" s="45">
        <v>7.0954839000000002E-4</v>
      </c>
      <c r="H4474" s="45">
        <v>3.2281247499999998E-3</v>
      </c>
    </row>
    <row r="4475" spans="1:8" x14ac:dyDescent="0.35">
      <c r="A4475" s="45" t="s">
        <v>243</v>
      </c>
      <c r="B4475" s="45" t="s">
        <v>70</v>
      </c>
      <c r="C4475" s="45" t="s">
        <v>48</v>
      </c>
      <c r="D4475" s="45">
        <v>452</v>
      </c>
      <c r="E4475" s="45">
        <v>5.5408316500000004E-3</v>
      </c>
      <c r="F4475" s="45">
        <v>1.0327810199999999E-3</v>
      </c>
      <c r="G4475" s="45">
        <v>7.7587242999999995E-4</v>
      </c>
      <c r="H4475" s="45">
        <v>3.7321777399999998E-3</v>
      </c>
    </row>
    <row r="4476" spans="1:8" x14ac:dyDescent="0.35">
      <c r="A4476" s="45" t="s">
        <v>243</v>
      </c>
      <c r="B4476" s="45" t="s">
        <v>71</v>
      </c>
      <c r="C4476" s="45" t="s">
        <v>48</v>
      </c>
      <c r="D4476" s="45">
        <v>39</v>
      </c>
      <c r="E4476" s="45">
        <v>5.5626777899999997E-3</v>
      </c>
      <c r="F4476" s="45">
        <v>1.1974712200000001E-3</v>
      </c>
      <c r="G4476" s="45">
        <v>8.6093281000000003E-4</v>
      </c>
      <c r="H4476" s="45">
        <v>3.5042732800000002E-3</v>
      </c>
    </row>
    <row r="4477" spans="1:8" x14ac:dyDescent="0.35">
      <c r="A4477" s="45" t="s">
        <v>243</v>
      </c>
      <c r="B4477" s="45" t="s">
        <v>69</v>
      </c>
      <c r="C4477" s="45" t="s">
        <v>49</v>
      </c>
      <c r="D4477" s="45">
        <v>111</v>
      </c>
      <c r="E4477" s="45">
        <v>6.5383088799999996E-3</v>
      </c>
      <c r="F4477" s="45">
        <v>1.2700197600000001E-3</v>
      </c>
      <c r="G4477" s="45">
        <v>1.0043374400000001E-3</v>
      </c>
      <c r="H4477" s="45">
        <v>4.2639512000000003E-3</v>
      </c>
    </row>
    <row r="4478" spans="1:8" x14ac:dyDescent="0.35">
      <c r="A4478" s="45" t="s">
        <v>243</v>
      </c>
      <c r="B4478" s="45" t="s">
        <v>70</v>
      </c>
      <c r="C4478" s="45" t="s">
        <v>49</v>
      </c>
      <c r="D4478" s="45">
        <v>456</v>
      </c>
      <c r="E4478" s="45">
        <v>6.5171425800000004E-3</v>
      </c>
      <c r="F4478" s="45">
        <v>9.1328559000000004E-4</v>
      </c>
      <c r="G4478" s="45">
        <v>1.0191782199999999E-3</v>
      </c>
      <c r="H4478" s="45">
        <v>4.5846783300000004E-3</v>
      </c>
    </row>
    <row r="4479" spans="1:8" x14ac:dyDescent="0.35">
      <c r="A4479" s="45" t="s">
        <v>243</v>
      </c>
      <c r="B4479" s="45" t="s">
        <v>71</v>
      </c>
      <c r="C4479" s="45" t="s">
        <v>49</v>
      </c>
      <c r="D4479" s="45">
        <v>64</v>
      </c>
      <c r="E4479" s="45">
        <v>6.6643154900000003E-3</v>
      </c>
      <c r="F4479" s="45">
        <v>1.2245006499999999E-3</v>
      </c>
      <c r="G4479" s="45">
        <v>1.1673536600000001E-3</v>
      </c>
      <c r="H4479" s="45">
        <v>4.2724607300000002E-3</v>
      </c>
    </row>
    <row r="4480" spans="1:8" x14ac:dyDescent="0.35">
      <c r="A4480" s="45" t="s">
        <v>243</v>
      </c>
      <c r="B4480" s="45" t="s">
        <v>69</v>
      </c>
      <c r="C4480" s="45" t="s">
        <v>50</v>
      </c>
      <c r="D4480" s="45">
        <v>66</v>
      </c>
      <c r="E4480" s="45">
        <v>5.8285982199999999E-3</v>
      </c>
      <c r="F4480" s="45">
        <v>6.7918744000000002E-4</v>
      </c>
      <c r="G4480" s="45">
        <v>2.0068740699999998E-3</v>
      </c>
      <c r="H4480" s="45">
        <v>3.14253622E-3</v>
      </c>
    </row>
    <row r="4481" spans="1:8" x14ac:dyDescent="0.35">
      <c r="A4481" s="45" t="s">
        <v>243</v>
      </c>
      <c r="B4481" s="45" t="s">
        <v>70</v>
      </c>
      <c r="C4481" s="45" t="s">
        <v>50</v>
      </c>
      <c r="D4481" s="45">
        <v>204</v>
      </c>
      <c r="E4481" s="45">
        <v>6.85429126E-3</v>
      </c>
      <c r="F4481" s="45">
        <v>6.6108363999999996E-4</v>
      </c>
      <c r="G4481" s="45">
        <v>1.77639318E-3</v>
      </c>
      <c r="H4481" s="45">
        <v>4.41681395E-3</v>
      </c>
    </row>
    <row r="4482" spans="1:8" x14ac:dyDescent="0.35">
      <c r="A4482" s="45" t="s">
        <v>243</v>
      </c>
      <c r="B4482" s="45" t="s">
        <v>71</v>
      </c>
      <c r="C4482" s="45" t="s">
        <v>50</v>
      </c>
      <c r="D4482" s="45">
        <v>33</v>
      </c>
      <c r="E4482" s="45">
        <v>6.3966046800000001E-3</v>
      </c>
      <c r="F4482" s="45">
        <v>7.0636901000000005E-4</v>
      </c>
      <c r="G4482" s="45">
        <v>1.65018217E-3</v>
      </c>
      <c r="H4482" s="45">
        <v>4.0400530599999998E-3</v>
      </c>
    </row>
    <row r="4483" spans="1:8" x14ac:dyDescent="0.35">
      <c r="A4483" s="45" t="s">
        <v>243</v>
      </c>
      <c r="B4483" s="45" t="s">
        <v>69</v>
      </c>
      <c r="C4483" s="45" t="s">
        <v>51</v>
      </c>
      <c r="D4483" s="45">
        <v>161</v>
      </c>
      <c r="E4483" s="45">
        <v>5.2982657900000002E-3</v>
      </c>
      <c r="F4483" s="45">
        <v>1.0230472500000001E-3</v>
      </c>
      <c r="G4483" s="45">
        <v>7.5950344999999996E-4</v>
      </c>
      <c r="H4483" s="45">
        <v>3.5157146300000002E-3</v>
      </c>
    </row>
    <row r="4484" spans="1:8" x14ac:dyDescent="0.35">
      <c r="A4484" s="45" t="s">
        <v>243</v>
      </c>
      <c r="B4484" s="45" t="s">
        <v>70</v>
      </c>
      <c r="C4484" s="45" t="s">
        <v>51</v>
      </c>
      <c r="D4484" s="45">
        <v>361</v>
      </c>
      <c r="E4484" s="45">
        <v>5.9538509499999998E-3</v>
      </c>
      <c r="F4484" s="45">
        <v>8.5398047999999999E-4</v>
      </c>
      <c r="G4484" s="45">
        <v>8.6677285999999995E-4</v>
      </c>
      <c r="H4484" s="45">
        <v>4.2330971300000002E-3</v>
      </c>
    </row>
    <row r="4485" spans="1:8" x14ac:dyDescent="0.35">
      <c r="A4485" s="45" t="s">
        <v>243</v>
      </c>
      <c r="B4485" s="45" t="s">
        <v>71</v>
      </c>
      <c r="C4485" s="45" t="s">
        <v>51</v>
      </c>
      <c r="D4485" s="45">
        <v>47</v>
      </c>
      <c r="E4485" s="45">
        <v>5.7111896800000001E-3</v>
      </c>
      <c r="F4485" s="45">
        <v>1.0074367400000001E-3</v>
      </c>
      <c r="G4485" s="45">
        <v>8.3604188999999995E-4</v>
      </c>
      <c r="H4485" s="45">
        <v>3.8677105299999999E-3</v>
      </c>
    </row>
    <row r="4486" spans="1:8" x14ac:dyDescent="0.35">
      <c r="A4486" s="45" t="s">
        <v>243</v>
      </c>
      <c r="B4486" s="45" t="s">
        <v>69</v>
      </c>
      <c r="C4486" s="45" t="s">
        <v>52</v>
      </c>
      <c r="D4486" s="45">
        <v>223</v>
      </c>
      <c r="E4486" s="45">
        <v>3.92272852E-3</v>
      </c>
      <c r="F4486" s="45">
        <v>7.5973651999999999E-4</v>
      </c>
      <c r="G4486" s="45">
        <v>4.9290998999999998E-4</v>
      </c>
      <c r="H4486" s="45">
        <v>2.6700815599999999E-3</v>
      </c>
    </row>
    <row r="4487" spans="1:8" x14ac:dyDescent="0.35">
      <c r="A4487" s="45" t="s">
        <v>243</v>
      </c>
      <c r="B4487" s="45" t="s">
        <v>70</v>
      </c>
      <c r="C4487" s="45" t="s">
        <v>52</v>
      </c>
      <c r="D4487" s="45">
        <v>385</v>
      </c>
      <c r="E4487" s="45">
        <v>4.5008114400000004E-3</v>
      </c>
      <c r="F4487" s="45">
        <v>7.1332347000000005E-4</v>
      </c>
      <c r="G4487" s="45">
        <v>5.0598221999999997E-4</v>
      </c>
      <c r="H4487" s="45">
        <v>3.2815053100000002E-3</v>
      </c>
    </row>
    <row r="4488" spans="1:8" x14ac:dyDescent="0.35">
      <c r="A4488" s="45" t="s">
        <v>243</v>
      </c>
      <c r="B4488" s="45" t="s">
        <v>71</v>
      </c>
      <c r="C4488" s="45" t="s">
        <v>52</v>
      </c>
      <c r="D4488" s="45">
        <v>45</v>
      </c>
      <c r="E4488" s="45">
        <v>3.9009770700000001E-3</v>
      </c>
      <c r="F4488" s="45">
        <v>7.7829194E-4</v>
      </c>
      <c r="G4488" s="45">
        <v>4.8045244E-4</v>
      </c>
      <c r="H4488" s="45">
        <v>2.6422322900000001E-3</v>
      </c>
    </row>
    <row r="4489" spans="1:8" x14ac:dyDescent="0.35">
      <c r="A4489" s="45" t="s">
        <v>243</v>
      </c>
      <c r="B4489" s="45" t="s">
        <v>69</v>
      </c>
      <c r="C4489" s="45" t="s">
        <v>53</v>
      </c>
      <c r="D4489" s="45">
        <v>28</v>
      </c>
      <c r="E4489" s="45">
        <v>6.0193450299999996E-3</v>
      </c>
      <c r="F4489" s="45">
        <v>1.84317105E-3</v>
      </c>
      <c r="G4489" s="45">
        <v>1.3004295799999999E-3</v>
      </c>
      <c r="H4489" s="45">
        <v>2.8757438600000001E-3</v>
      </c>
    </row>
    <row r="4490" spans="1:8" x14ac:dyDescent="0.35">
      <c r="A4490" s="45" t="s">
        <v>243</v>
      </c>
      <c r="B4490" s="45" t="s">
        <v>70</v>
      </c>
      <c r="C4490" s="45" t="s">
        <v>53</v>
      </c>
      <c r="D4490" s="45">
        <v>123</v>
      </c>
      <c r="E4490" s="45">
        <v>6.7310295899999997E-3</v>
      </c>
      <c r="F4490" s="45">
        <v>6.6950818999999997E-4</v>
      </c>
      <c r="G4490" s="45">
        <v>1.2901796400000001E-3</v>
      </c>
      <c r="H4490" s="45">
        <v>4.7713412100000002E-3</v>
      </c>
    </row>
    <row r="4491" spans="1:8" x14ac:dyDescent="0.35">
      <c r="A4491" s="45" t="s">
        <v>243</v>
      </c>
      <c r="B4491" s="45" t="s">
        <v>71</v>
      </c>
      <c r="C4491" s="45" t="s">
        <v>53</v>
      </c>
      <c r="D4491" s="45">
        <v>10</v>
      </c>
      <c r="E4491" s="45">
        <v>6.2372683200000003E-3</v>
      </c>
      <c r="F4491" s="45">
        <v>7.6157381E-4</v>
      </c>
      <c r="G4491" s="45">
        <v>1.1620368E-3</v>
      </c>
      <c r="H4491" s="45">
        <v>4.3136570799999999E-3</v>
      </c>
    </row>
    <row r="4492" spans="1:8" x14ac:dyDescent="0.35">
      <c r="A4492" s="45" t="s">
        <v>243</v>
      </c>
      <c r="B4492" s="45" t="s">
        <v>69</v>
      </c>
      <c r="C4492" s="45" t="s">
        <v>54</v>
      </c>
      <c r="D4492" s="45">
        <v>570</v>
      </c>
      <c r="E4492" s="45">
        <v>4.5565299699999997E-3</v>
      </c>
      <c r="F4492" s="45">
        <v>1.0923080800000001E-3</v>
      </c>
      <c r="G4492" s="45">
        <v>7.0006880000000004E-4</v>
      </c>
      <c r="H4492" s="45">
        <v>2.7641526199999999E-3</v>
      </c>
    </row>
    <row r="4493" spans="1:8" x14ac:dyDescent="0.35">
      <c r="A4493" s="45" t="s">
        <v>243</v>
      </c>
      <c r="B4493" s="45" t="s">
        <v>70</v>
      </c>
      <c r="C4493" s="45" t="s">
        <v>54</v>
      </c>
      <c r="D4493" s="45">
        <v>1063</v>
      </c>
      <c r="E4493" s="45">
        <v>4.3947290399999998E-3</v>
      </c>
      <c r="F4493" s="45">
        <v>7.9251351999999999E-4</v>
      </c>
      <c r="G4493" s="45">
        <v>7.0392776000000002E-4</v>
      </c>
      <c r="H4493" s="45">
        <v>2.8982872600000001E-3</v>
      </c>
    </row>
    <row r="4494" spans="1:8" x14ac:dyDescent="0.35">
      <c r="A4494" s="45" t="s">
        <v>243</v>
      </c>
      <c r="B4494" s="45" t="s">
        <v>71</v>
      </c>
      <c r="C4494" s="45" t="s">
        <v>54</v>
      </c>
      <c r="D4494" s="45">
        <v>156</v>
      </c>
      <c r="E4494" s="45">
        <v>4.2073240899999998E-3</v>
      </c>
      <c r="F4494" s="45">
        <v>9.4573514000000005E-4</v>
      </c>
      <c r="G4494" s="45">
        <v>7.4081468999999997E-4</v>
      </c>
      <c r="H4494" s="45">
        <v>2.5207737300000001E-3</v>
      </c>
    </row>
    <row r="4495" spans="1:8" x14ac:dyDescent="0.35">
      <c r="A4495" s="45" t="s">
        <v>243</v>
      </c>
      <c r="B4495" s="45" t="s">
        <v>69</v>
      </c>
      <c r="C4495" s="45" t="s">
        <v>55</v>
      </c>
      <c r="D4495" s="45">
        <v>143</v>
      </c>
      <c r="E4495" s="45">
        <v>5.4929096299999999E-3</v>
      </c>
      <c r="F4495" s="45">
        <v>9.5862446000000005E-4</v>
      </c>
      <c r="G4495" s="45">
        <v>1.4823715500000001E-3</v>
      </c>
      <c r="H4495" s="45">
        <v>3.0519131099999998E-3</v>
      </c>
    </row>
    <row r="4496" spans="1:8" x14ac:dyDescent="0.35">
      <c r="A4496" s="45" t="s">
        <v>243</v>
      </c>
      <c r="B4496" s="45" t="s">
        <v>70</v>
      </c>
      <c r="C4496" s="45" t="s">
        <v>55</v>
      </c>
      <c r="D4496" s="45">
        <v>276</v>
      </c>
      <c r="E4496" s="45">
        <v>6.4052852400000001E-3</v>
      </c>
      <c r="F4496" s="45">
        <v>7.4728236999999998E-4</v>
      </c>
      <c r="G4496" s="45">
        <v>1.6326570799999999E-3</v>
      </c>
      <c r="H4496" s="45">
        <v>4.0253453100000001E-3</v>
      </c>
    </row>
    <row r="4497" spans="1:8" x14ac:dyDescent="0.35">
      <c r="A4497" s="45" t="s">
        <v>243</v>
      </c>
      <c r="B4497" s="45" t="s">
        <v>71</v>
      </c>
      <c r="C4497" s="45" t="s">
        <v>55</v>
      </c>
      <c r="D4497" s="45">
        <v>77</v>
      </c>
      <c r="E4497" s="45">
        <v>5.8611409199999997E-3</v>
      </c>
      <c r="F4497" s="45">
        <v>7.8613488000000003E-4</v>
      </c>
      <c r="G4497" s="45">
        <v>1.4323290099999999E-3</v>
      </c>
      <c r="H4497" s="45">
        <v>3.6426764999999998E-3</v>
      </c>
    </row>
    <row r="4498" spans="1:8" x14ac:dyDescent="0.35">
      <c r="A4498" s="45" t="s">
        <v>243</v>
      </c>
      <c r="B4498" s="45" t="s">
        <v>69</v>
      </c>
      <c r="C4498" s="45" t="s">
        <v>56</v>
      </c>
      <c r="D4498" s="45">
        <v>306</v>
      </c>
      <c r="E4498" s="45">
        <v>5.20031447E-3</v>
      </c>
      <c r="F4498" s="45">
        <v>1.11266165E-3</v>
      </c>
      <c r="G4498" s="45">
        <v>1.02653691E-3</v>
      </c>
      <c r="H4498" s="45">
        <v>3.0611153999999998E-3</v>
      </c>
    </row>
    <row r="4499" spans="1:8" x14ac:dyDescent="0.35">
      <c r="A4499" s="45" t="s">
        <v>243</v>
      </c>
      <c r="B4499" s="45" t="s">
        <v>70</v>
      </c>
      <c r="C4499" s="45" t="s">
        <v>56</v>
      </c>
      <c r="D4499" s="45">
        <v>785</v>
      </c>
      <c r="E4499" s="45">
        <v>5.5985489499999997E-3</v>
      </c>
      <c r="F4499" s="45">
        <v>9.5914399999999999E-4</v>
      </c>
      <c r="G4499" s="45">
        <v>1.04308186E-3</v>
      </c>
      <c r="H4499" s="45">
        <v>3.5963226000000001E-3</v>
      </c>
    </row>
    <row r="4500" spans="1:8" x14ac:dyDescent="0.35">
      <c r="A4500" s="45" t="s">
        <v>243</v>
      </c>
      <c r="B4500" s="45" t="s">
        <v>71</v>
      </c>
      <c r="C4500" s="45" t="s">
        <v>56</v>
      </c>
      <c r="D4500" s="45">
        <v>63</v>
      </c>
      <c r="E4500" s="45">
        <v>5.2436064199999997E-3</v>
      </c>
      <c r="F4500" s="45">
        <v>1.06610059E-3</v>
      </c>
      <c r="G4500" s="45">
        <v>1.17357414E-3</v>
      </c>
      <c r="H4500" s="45">
        <v>3.0039312699999998E-3</v>
      </c>
    </row>
    <row r="4501" spans="1:8" x14ac:dyDescent="0.35">
      <c r="A4501" s="45" t="s">
        <v>244</v>
      </c>
      <c r="B4501" s="45" t="s">
        <v>69</v>
      </c>
      <c r="C4501" s="45" t="s">
        <v>9</v>
      </c>
      <c r="D4501" s="45">
        <v>9567</v>
      </c>
      <c r="E4501" s="45">
        <v>4.8608435099999998E-3</v>
      </c>
      <c r="F4501" s="45">
        <v>9.7182032999999996E-4</v>
      </c>
      <c r="G4501" s="45">
        <v>8.6867835999999998E-4</v>
      </c>
      <c r="H4501" s="45">
        <v>3.0202983600000001E-3</v>
      </c>
    </row>
    <row r="4502" spans="1:8" x14ac:dyDescent="0.35">
      <c r="A4502" s="45" t="s">
        <v>244</v>
      </c>
      <c r="B4502" s="45" t="s">
        <v>70</v>
      </c>
      <c r="C4502" s="45" t="s">
        <v>9</v>
      </c>
      <c r="D4502" s="45">
        <v>16983</v>
      </c>
      <c r="E4502" s="45">
        <v>5.6974121799999999E-3</v>
      </c>
      <c r="F4502" s="45">
        <v>8.1136871999999997E-4</v>
      </c>
      <c r="G4502" s="45">
        <v>1.05725527E-3</v>
      </c>
      <c r="H4502" s="45">
        <v>3.8286718400000002E-3</v>
      </c>
    </row>
    <row r="4503" spans="1:8" x14ac:dyDescent="0.35">
      <c r="A4503" s="45" t="s">
        <v>244</v>
      </c>
      <c r="B4503" s="45" t="s">
        <v>71</v>
      </c>
      <c r="C4503" s="45" t="s">
        <v>9</v>
      </c>
      <c r="D4503" s="45">
        <v>2901</v>
      </c>
      <c r="E4503" s="45">
        <v>5.3952338500000002E-3</v>
      </c>
      <c r="F4503" s="45">
        <v>9.2111411999999996E-4</v>
      </c>
      <c r="G4503" s="45">
        <v>1.08094089E-3</v>
      </c>
      <c r="H4503" s="45">
        <v>3.3930387199999999E-3</v>
      </c>
    </row>
    <row r="4504" spans="1:8" x14ac:dyDescent="0.35">
      <c r="A4504" s="45" t="s">
        <v>244</v>
      </c>
      <c r="B4504" s="45" t="s">
        <v>69</v>
      </c>
      <c r="C4504" s="45" t="s">
        <v>14</v>
      </c>
      <c r="D4504" s="45">
        <v>184</v>
      </c>
      <c r="E4504" s="45">
        <v>5.5620342900000001E-3</v>
      </c>
      <c r="F4504" s="45">
        <v>1.192381E-3</v>
      </c>
      <c r="G4504" s="45">
        <v>9.5876082999999995E-4</v>
      </c>
      <c r="H4504" s="45">
        <v>3.4108919700000001E-3</v>
      </c>
    </row>
    <row r="4505" spans="1:8" x14ac:dyDescent="0.35">
      <c r="A4505" s="45" t="s">
        <v>244</v>
      </c>
      <c r="B4505" s="45" t="s">
        <v>70</v>
      </c>
      <c r="C4505" s="45" t="s">
        <v>14</v>
      </c>
      <c r="D4505" s="45">
        <v>322</v>
      </c>
      <c r="E4505" s="45">
        <v>6.0670790600000002E-3</v>
      </c>
      <c r="F4505" s="45">
        <v>9.5565164999999997E-4</v>
      </c>
      <c r="G4505" s="45">
        <v>1.1441077700000001E-3</v>
      </c>
      <c r="H4505" s="45">
        <v>3.9673191699999997E-3</v>
      </c>
    </row>
    <row r="4506" spans="1:8" x14ac:dyDescent="0.35">
      <c r="A4506" s="45" t="s">
        <v>244</v>
      </c>
      <c r="B4506" s="45" t="s">
        <v>71</v>
      </c>
      <c r="C4506" s="45" t="s">
        <v>14</v>
      </c>
      <c r="D4506" s="45">
        <v>54</v>
      </c>
      <c r="E4506" s="45">
        <v>6.2152775099999997E-3</v>
      </c>
      <c r="F4506" s="45">
        <v>1.3177295600000001E-3</v>
      </c>
      <c r="G4506" s="45">
        <v>1.08796272E-3</v>
      </c>
      <c r="H4506" s="45">
        <v>3.8095847799999999E-3</v>
      </c>
    </row>
    <row r="4507" spans="1:8" x14ac:dyDescent="0.35">
      <c r="A4507" s="45" t="s">
        <v>244</v>
      </c>
      <c r="B4507" s="45" t="s">
        <v>69</v>
      </c>
      <c r="C4507" s="45" t="s">
        <v>15</v>
      </c>
      <c r="D4507" s="45">
        <v>143</v>
      </c>
      <c r="E4507" s="45">
        <v>6.3170970099999998E-3</v>
      </c>
      <c r="F4507" s="45">
        <v>1.20070876E-3</v>
      </c>
      <c r="G4507" s="45">
        <v>1.81688658E-3</v>
      </c>
      <c r="H4507" s="45">
        <v>3.29950118E-3</v>
      </c>
    </row>
    <row r="4508" spans="1:8" x14ac:dyDescent="0.35">
      <c r="A4508" s="45" t="s">
        <v>244</v>
      </c>
      <c r="B4508" s="45" t="s">
        <v>70</v>
      </c>
      <c r="C4508" s="45" t="s">
        <v>15</v>
      </c>
      <c r="D4508" s="45">
        <v>236</v>
      </c>
      <c r="E4508" s="45">
        <v>6.2518143599999999E-3</v>
      </c>
      <c r="F4508" s="45">
        <v>8.5824676999999997E-4</v>
      </c>
      <c r="G4508" s="45">
        <v>1.73566949E-3</v>
      </c>
      <c r="H4508" s="45">
        <v>3.65789761E-3</v>
      </c>
    </row>
    <row r="4509" spans="1:8" x14ac:dyDescent="0.35">
      <c r="A4509" s="45" t="s">
        <v>244</v>
      </c>
      <c r="B4509" s="45" t="s">
        <v>71</v>
      </c>
      <c r="C4509" s="45" t="s">
        <v>15</v>
      </c>
      <c r="D4509" s="45">
        <v>45</v>
      </c>
      <c r="E4509" s="45">
        <v>6.4765943999999997E-3</v>
      </c>
      <c r="F4509" s="45">
        <v>9.0354910000000005E-4</v>
      </c>
      <c r="G4509" s="45">
        <v>1.7386829200000001E-3</v>
      </c>
      <c r="H4509" s="45">
        <v>3.8343619E-3</v>
      </c>
    </row>
    <row r="4510" spans="1:8" x14ac:dyDescent="0.35">
      <c r="A4510" s="45" t="s">
        <v>244</v>
      </c>
      <c r="B4510" s="45" t="s">
        <v>69</v>
      </c>
      <c r="C4510" s="45" t="s">
        <v>16</v>
      </c>
      <c r="D4510" s="45">
        <v>112</v>
      </c>
      <c r="E4510" s="45">
        <v>4.80747745E-3</v>
      </c>
      <c r="F4510" s="45">
        <v>7.3764029000000005E-4</v>
      </c>
      <c r="G4510" s="45">
        <v>8.3850009000000002E-4</v>
      </c>
      <c r="H4510" s="45">
        <v>3.2313365599999999E-3</v>
      </c>
    </row>
    <row r="4511" spans="1:8" x14ac:dyDescent="0.35">
      <c r="A4511" s="45" t="s">
        <v>244</v>
      </c>
      <c r="B4511" s="45" t="s">
        <v>70</v>
      </c>
      <c r="C4511" s="45" t="s">
        <v>16</v>
      </c>
      <c r="D4511" s="45">
        <v>236</v>
      </c>
      <c r="E4511" s="45">
        <v>5.7530992500000001E-3</v>
      </c>
      <c r="F4511" s="45">
        <v>6.5589667000000003E-4</v>
      </c>
      <c r="G4511" s="45">
        <v>7.4456583999999999E-4</v>
      </c>
      <c r="H4511" s="45">
        <v>4.3526362999999997E-3</v>
      </c>
    </row>
    <row r="4512" spans="1:8" x14ac:dyDescent="0.35">
      <c r="A4512" s="45" t="s">
        <v>244</v>
      </c>
      <c r="B4512" s="45" t="s">
        <v>71</v>
      </c>
      <c r="C4512" s="45" t="s">
        <v>16</v>
      </c>
      <c r="D4512" s="45">
        <v>31</v>
      </c>
      <c r="E4512" s="45">
        <v>6.3810481800000004E-3</v>
      </c>
      <c r="F4512" s="45">
        <v>9.1173806999999998E-4</v>
      </c>
      <c r="G4512" s="45">
        <v>8.0682474000000001E-4</v>
      </c>
      <c r="H4512" s="45">
        <v>4.6624848299999999E-3</v>
      </c>
    </row>
    <row r="4513" spans="1:8" x14ac:dyDescent="0.35">
      <c r="A4513" s="45" t="s">
        <v>244</v>
      </c>
      <c r="B4513" s="45" t="s">
        <v>69</v>
      </c>
      <c r="C4513" s="45" t="s">
        <v>17</v>
      </c>
      <c r="D4513" s="45">
        <v>95</v>
      </c>
      <c r="E4513" s="45">
        <v>5.4093565000000003E-3</v>
      </c>
      <c r="F4513" s="45">
        <v>7.5085256999999999E-4</v>
      </c>
      <c r="G4513" s="45">
        <v>7.0687107999999998E-4</v>
      </c>
      <c r="H4513" s="45">
        <v>3.9516323299999996E-3</v>
      </c>
    </row>
    <row r="4514" spans="1:8" x14ac:dyDescent="0.35">
      <c r="A4514" s="45" t="s">
        <v>244</v>
      </c>
      <c r="B4514" s="45" t="s">
        <v>70</v>
      </c>
      <c r="C4514" s="45" t="s">
        <v>17</v>
      </c>
      <c r="D4514" s="45">
        <v>227</v>
      </c>
      <c r="E4514" s="45">
        <v>6.49784812E-3</v>
      </c>
      <c r="F4514" s="45">
        <v>6.8812178999999997E-4</v>
      </c>
      <c r="G4514" s="45">
        <v>8.2364554999999999E-4</v>
      </c>
      <c r="H4514" s="45">
        <v>4.9860802600000002E-3</v>
      </c>
    </row>
    <row r="4515" spans="1:8" x14ac:dyDescent="0.35">
      <c r="A4515" s="45" t="s">
        <v>244</v>
      </c>
      <c r="B4515" s="45" t="s">
        <v>71</v>
      </c>
      <c r="C4515" s="45" t="s">
        <v>17</v>
      </c>
      <c r="D4515" s="45">
        <v>36</v>
      </c>
      <c r="E4515" s="45">
        <v>6.2416406900000004E-3</v>
      </c>
      <c r="F4515" s="45">
        <v>7.1534185000000005E-4</v>
      </c>
      <c r="G4515" s="45">
        <v>9.8572511000000001E-4</v>
      </c>
      <c r="H4515" s="45">
        <v>4.5405733700000003E-3</v>
      </c>
    </row>
    <row r="4516" spans="1:8" x14ac:dyDescent="0.35">
      <c r="A4516" s="45" t="s">
        <v>244</v>
      </c>
      <c r="B4516" s="45" t="s">
        <v>69</v>
      </c>
      <c r="C4516" s="45" t="s">
        <v>18</v>
      </c>
      <c r="D4516" s="45">
        <v>49</v>
      </c>
      <c r="E4516" s="45">
        <v>5.41335953E-3</v>
      </c>
      <c r="F4516" s="45">
        <v>7.1924577000000004E-4</v>
      </c>
      <c r="G4516" s="45">
        <v>1.3149562699999999E-3</v>
      </c>
      <c r="H4516" s="45">
        <v>3.37915696E-3</v>
      </c>
    </row>
    <row r="4517" spans="1:8" x14ac:dyDescent="0.35">
      <c r="A4517" s="45" t="s">
        <v>244</v>
      </c>
      <c r="B4517" s="45" t="s">
        <v>70</v>
      </c>
      <c r="C4517" s="45" t="s">
        <v>18</v>
      </c>
      <c r="D4517" s="45">
        <v>180</v>
      </c>
      <c r="E4517" s="45">
        <v>6.7579087099999997E-3</v>
      </c>
      <c r="F4517" s="45">
        <v>6.3007948999999996E-4</v>
      </c>
      <c r="G4517" s="45">
        <v>1.29732483E-3</v>
      </c>
      <c r="H4517" s="45">
        <v>4.8305038799999998E-3</v>
      </c>
    </row>
    <row r="4518" spans="1:8" x14ac:dyDescent="0.35">
      <c r="A4518" s="45" t="s">
        <v>244</v>
      </c>
      <c r="B4518" s="45" t="s">
        <v>71</v>
      </c>
      <c r="C4518" s="45" t="s">
        <v>18</v>
      </c>
      <c r="D4518" s="45">
        <v>32</v>
      </c>
      <c r="E4518" s="45">
        <v>6.1476415300000002E-3</v>
      </c>
      <c r="F4518" s="45">
        <v>5.8666065000000003E-4</v>
      </c>
      <c r="G4518" s="45">
        <v>1.5433301999999999E-3</v>
      </c>
      <c r="H4518" s="45">
        <v>4.0176502500000001E-3</v>
      </c>
    </row>
    <row r="4519" spans="1:8" x14ac:dyDescent="0.35">
      <c r="A4519" s="45" t="s">
        <v>244</v>
      </c>
      <c r="B4519" s="45" t="s">
        <v>69</v>
      </c>
      <c r="C4519" s="45" t="s">
        <v>19</v>
      </c>
      <c r="D4519" s="45">
        <v>77</v>
      </c>
      <c r="E4519" s="45">
        <v>5.8121390299999999E-3</v>
      </c>
      <c r="F4519" s="45">
        <v>1.0924720700000001E-3</v>
      </c>
      <c r="G4519" s="45">
        <v>1.1070523800000001E-3</v>
      </c>
      <c r="H4519" s="45">
        <v>3.6126139699999998E-3</v>
      </c>
    </row>
    <row r="4520" spans="1:8" x14ac:dyDescent="0.35">
      <c r="A4520" s="45" t="s">
        <v>244</v>
      </c>
      <c r="B4520" s="45" t="s">
        <v>70</v>
      </c>
      <c r="C4520" s="45" t="s">
        <v>19</v>
      </c>
      <c r="D4520" s="45">
        <v>305</v>
      </c>
      <c r="E4520" s="45">
        <v>6.0404141300000004E-3</v>
      </c>
      <c r="F4520" s="45">
        <v>9.0706564000000002E-4</v>
      </c>
      <c r="G4520" s="45">
        <v>1.10549461E-3</v>
      </c>
      <c r="H4520" s="45">
        <v>4.0278534299999997E-3</v>
      </c>
    </row>
    <row r="4521" spans="1:8" x14ac:dyDescent="0.35">
      <c r="A4521" s="45" t="s">
        <v>244</v>
      </c>
      <c r="B4521" s="45" t="s">
        <v>71</v>
      </c>
      <c r="C4521" s="45" t="s">
        <v>19</v>
      </c>
      <c r="D4521" s="45">
        <v>28</v>
      </c>
      <c r="E4521" s="45">
        <v>5.6890704999999998E-3</v>
      </c>
      <c r="F4521" s="45">
        <v>1.43353144E-3</v>
      </c>
      <c r="G4521" s="45">
        <v>1.0908562200000001E-3</v>
      </c>
      <c r="H4521" s="45">
        <v>3.1646823600000001E-3</v>
      </c>
    </row>
    <row r="4522" spans="1:8" x14ac:dyDescent="0.35">
      <c r="A4522" s="45" t="s">
        <v>244</v>
      </c>
      <c r="B4522" s="45" t="s">
        <v>69</v>
      </c>
      <c r="C4522" s="45" t="s">
        <v>20</v>
      </c>
      <c r="D4522" s="45">
        <v>35</v>
      </c>
      <c r="E4522" s="45">
        <v>4.3640870499999998E-3</v>
      </c>
      <c r="F4522" s="45">
        <v>8.8657383999999999E-4</v>
      </c>
      <c r="G4522" s="45">
        <v>6.5740719000000004E-4</v>
      </c>
      <c r="H4522" s="45">
        <v>2.8201055299999999E-3</v>
      </c>
    </row>
    <row r="4523" spans="1:8" x14ac:dyDescent="0.35">
      <c r="A4523" s="45" t="s">
        <v>244</v>
      </c>
      <c r="B4523" s="45" t="s">
        <v>70</v>
      </c>
      <c r="C4523" s="45" t="s">
        <v>20</v>
      </c>
      <c r="D4523" s="45">
        <v>173</v>
      </c>
      <c r="E4523" s="45">
        <v>4.1258561000000003E-3</v>
      </c>
      <c r="F4523" s="45">
        <v>5.9957692999999996E-4</v>
      </c>
      <c r="G4523" s="45">
        <v>5.7134424000000001E-4</v>
      </c>
      <c r="H4523" s="45">
        <v>2.9549344500000001E-3</v>
      </c>
    </row>
    <row r="4524" spans="1:8" x14ac:dyDescent="0.35">
      <c r="A4524" s="45" t="s">
        <v>244</v>
      </c>
      <c r="B4524" s="45" t="s">
        <v>71</v>
      </c>
      <c r="C4524" s="45" t="s">
        <v>20</v>
      </c>
      <c r="D4524" s="45">
        <v>8</v>
      </c>
      <c r="E4524" s="45">
        <v>3.6357058100000002E-3</v>
      </c>
      <c r="F4524" s="45">
        <v>7.3350685000000005E-4</v>
      </c>
      <c r="G4524" s="45">
        <v>4.5862247000000002E-4</v>
      </c>
      <c r="H4524" s="45">
        <v>2.4435760300000001E-3</v>
      </c>
    </row>
    <row r="4525" spans="1:8" x14ac:dyDescent="0.35">
      <c r="A4525" s="45" t="s">
        <v>244</v>
      </c>
      <c r="B4525" s="45" t="s">
        <v>69</v>
      </c>
      <c r="C4525" s="45" t="s">
        <v>21</v>
      </c>
      <c r="D4525" s="45">
        <v>64</v>
      </c>
      <c r="E4525" s="45">
        <v>6.9901979499999998E-3</v>
      </c>
      <c r="F4525" s="45">
        <v>1.2320961400000001E-3</v>
      </c>
      <c r="G4525" s="45">
        <v>2.3271120599999999E-3</v>
      </c>
      <c r="H4525" s="45">
        <v>3.4309893200000002E-3</v>
      </c>
    </row>
    <row r="4526" spans="1:8" x14ac:dyDescent="0.35">
      <c r="A4526" s="45" t="s">
        <v>244</v>
      </c>
      <c r="B4526" s="45" t="s">
        <v>70</v>
      </c>
      <c r="C4526" s="45" t="s">
        <v>21</v>
      </c>
      <c r="D4526" s="45">
        <v>201</v>
      </c>
      <c r="E4526" s="45">
        <v>8.1487813100000004E-3</v>
      </c>
      <c r="F4526" s="45">
        <v>1.18464365E-3</v>
      </c>
      <c r="G4526" s="45">
        <v>1.9291848600000001E-3</v>
      </c>
      <c r="H4526" s="45">
        <v>5.0349523000000002E-3</v>
      </c>
    </row>
    <row r="4527" spans="1:8" x14ac:dyDescent="0.35">
      <c r="A4527" s="45" t="s">
        <v>244</v>
      </c>
      <c r="B4527" s="45" t="s">
        <v>71</v>
      </c>
      <c r="C4527" s="45" t="s">
        <v>21</v>
      </c>
      <c r="D4527" s="45">
        <v>29</v>
      </c>
      <c r="E4527" s="45">
        <v>7.5838120400000004E-3</v>
      </c>
      <c r="F4527" s="45">
        <v>1.59722197E-3</v>
      </c>
      <c r="G4527" s="45">
        <v>2.2804914599999998E-3</v>
      </c>
      <c r="H4527" s="45">
        <v>3.7060981000000002E-3</v>
      </c>
    </row>
    <row r="4528" spans="1:8" x14ac:dyDescent="0.35">
      <c r="A4528" s="45" t="s">
        <v>244</v>
      </c>
      <c r="B4528" s="45" t="s">
        <v>69</v>
      </c>
      <c r="C4528" s="45" t="s">
        <v>22</v>
      </c>
      <c r="D4528" s="45">
        <v>45</v>
      </c>
      <c r="E4528" s="45">
        <v>5.8672837199999998E-3</v>
      </c>
      <c r="F4528" s="45">
        <v>1.18544214E-3</v>
      </c>
      <c r="G4528" s="45">
        <v>1.5203187100000001E-3</v>
      </c>
      <c r="H4528" s="45">
        <v>3.1615223700000002E-3</v>
      </c>
    </row>
    <row r="4529" spans="1:8" x14ac:dyDescent="0.35">
      <c r="A4529" s="45" t="s">
        <v>244</v>
      </c>
      <c r="B4529" s="45" t="s">
        <v>70</v>
      </c>
      <c r="C4529" s="45" t="s">
        <v>22</v>
      </c>
      <c r="D4529" s="45">
        <v>181</v>
      </c>
      <c r="E4529" s="45">
        <v>6.7230660500000004E-3</v>
      </c>
      <c r="F4529" s="45">
        <v>9.2215289999999996E-4</v>
      </c>
      <c r="G4529" s="45">
        <v>1.48998594E-3</v>
      </c>
      <c r="H4529" s="45">
        <v>4.3109267000000003E-3</v>
      </c>
    </row>
    <row r="4530" spans="1:8" x14ac:dyDescent="0.35">
      <c r="A4530" s="45" t="s">
        <v>244</v>
      </c>
      <c r="B4530" s="45" t="s">
        <v>71</v>
      </c>
      <c r="C4530" s="45" t="s">
        <v>22</v>
      </c>
      <c r="D4530" s="45">
        <v>10</v>
      </c>
      <c r="E4530" s="45">
        <v>6.9293979100000002E-3</v>
      </c>
      <c r="F4530" s="45">
        <v>9.085645E-4</v>
      </c>
      <c r="G4530" s="45">
        <v>1.1354164499999999E-3</v>
      </c>
      <c r="H4530" s="45">
        <v>4.8854163099999997E-3</v>
      </c>
    </row>
    <row r="4531" spans="1:8" x14ac:dyDescent="0.35">
      <c r="A4531" s="45" t="s">
        <v>244</v>
      </c>
      <c r="B4531" s="45" t="s">
        <v>69</v>
      </c>
      <c r="C4531" s="45" t="s">
        <v>23</v>
      </c>
      <c r="D4531" s="45">
        <v>75</v>
      </c>
      <c r="E4531" s="45">
        <v>6.21666643E-3</v>
      </c>
      <c r="F4531" s="45">
        <v>1.1845676899999999E-3</v>
      </c>
      <c r="G4531" s="45">
        <v>1.30925904E-3</v>
      </c>
      <c r="H4531" s="45">
        <v>3.7228392700000001E-3</v>
      </c>
    </row>
    <row r="4532" spans="1:8" x14ac:dyDescent="0.35">
      <c r="A4532" s="45" t="s">
        <v>244</v>
      </c>
      <c r="B4532" s="45" t="s">
        <v>70</v>
      </c>
      <c r="C4532" s="45" t="s">
        <v>23</v>
      </c>
      <c r="D4532" s="45">
        <v>323</v>
      </c>
      <c r="E4532" s="45">
        <v>6.79308542E-3</v>
      </c>
      <c r="F4532" s="45">
        <v>1.0873177199999999E-3</v>
      </c>
      <c r="G4532" s="45">
        <v>1.5043068799999999E-3</v>
      </c>
      <c r="H4532" s="45">
        <v>4.2014603300000002E-3</v>
      </c>
    </row>
    <row r="4533" spans="1:8" x14ac:dyDescent="0.35">
      <c r="A4533" s="45" t="s">
        <v>244</v>
      </c>
      <c r="B4533" s="45" t="s">
        <v>71</v>
      </c>
      <c r="C4533" s="45" t="s">
        <v>23</v>
      </c>
      <c r="D4533" s="45">
        <v>38</v>
      </c>
      <c r="E4533" s="45">
        <v>6.456201E-3</v>
      </c>
      <c r="F4533" s="45">
        <v>1.2816761600000001E-3</v>
      </c>
      <c r="G4533" s="45">
        <v>1.708394E-3</v>
      </c>
      <c r="H4533" s="45">
        <v>3.4661303499999999E-3</v>
      </c>
    </row>
    <row r="4534" spans="1:8" x14ac:dyDescent="0.35">
      <c r="A4534" s="45" t="s">
        <v>244</v>
      </c>
      <c r="B4534" s="45" t="s">
        <v>69</v>
      </c>
      <c r="C4534" s="45" t="s">
        <v>24</v>
      </c>
      <c r="D4534" s="45">
        <v>266</v>
      </c>
      <c r="E4534" s="45">
        <v>5.1827918000000002E-3</v>
      </c>
      <c r="F4534" s="45">
        <v>7.6662987999999996E-4</v>
      </c>
      <c r="G4534" s="45">
        <v>1.6148876700000001E-3</v>
      </c>
      <c r="H4534" s="45">
        <v>2.8012737899999998E-3</v>
      </c>
    </row>
    <row r="4535" spans="1:8" x14ac:dyDescent="0.35">
      <c r="A4535" s="45" t="s">
        <v>244</v>
      </c>
      <c r="B4535" s="45" t="s">
        <v>70</v>
      </c>
      <c r="C4535" s="45" t="s">
        <v>24</v>
      </c>
      <c r="D4535" s="45">
        <v>625</v>
      </c>
      <c r="E4535" s="45">
        <v>6.6940553099999996E-3</v>
      </c>
      <c r="F4535" s="45">
        <v>6.2492568000000002E-4</v>
      </c>
      <c r="G4535" s="45">
        <v>1.77044419E-3</v>
      </c>
      <c r="H4535" s="45">
        <v>4.2986849400000002E-3</v>
      </c>
    </row>
    <row r="4536" spans="1:8" x14ac:dyDescent="0.35">
      <c r="A4536" s="45" t="s">
        <v>244</v>
      </c>
      <c r="B4536" s="45" t="s">
        <v>71</v>
      </c>
      <c r="C4536" s="45" t="s">
        <v>24</v>
      </c>
      <c r="D4536" s="45">
        <v>117</v>
      </c>
      <c r="E4536" s="45">
        <v>6.0496792600000003E-3</v>
      </c>
      <c r="F4536" s="45">
        <v>7.7506701999999997E-4</v>
      </c>
      <c r="G4536" s="45">
        <v>1.8014005299999999E-3</v>
      </c>
      <c r="H4536" s="45">
        <v>3.4732112499999998E-3</v>
      </c>
    </row>
    <row r="4537" spans="1:8" x14ac:dyDescent="0.35">
      <c r="A4537" s="45" t="s">
        <v>244</v>
      </c>
      <c r="B4537" s="45" t="s">
        <v>69</v>
      </c>
      <c r="C4537" s="45" t="s">
        <v>25</v>
      </c>
      <c r="D4537" s="45">
        <v>241</v>
      </c>
      <c r="E4537" s="45">
        <v>5.1615565499999998E-3</v>
      </c>
      <c r="F4537" s="45">
        <v>7.1154115000000005E-4</v>
      </c>
      <c r="G4537" s="45">
        <v>1.1329143099999999E-3</v>
      </c>
      <c r="H4537" s="45">
        <v>3.3171005800000002E-3</v>
      </c>
    </row>
    <row r="4538" spans="1:8" x14ac:dyDescent="0.35">
      <c r="A4538" s="45" t="s">
        <v>244</v>
      </c>
      <c r="B4538" s="45" t="s">
        <v>70</v>
      </c>
      <c r="C4538" s="45" t="s">
        <v>25</v>
      </c>
      <c r="D4538" s="45">
        <v>445</v>
      </c>
      <c r="E4538" s="45">
        <v>6.63542942E-3</v>
      </c>
      <c r="F4538" s="45">
        <v>6.6006009000000004E-4</v>
      </c>
      <c r="G4538" s="45">
        <v>1.5026266800000001E-3</v>
      </c>
      <c r="H4538" s="45">
        <v>4.4727421700000002E-3</v>
      </c>
    </row>
    <row r="4539" spans="1:8" x14ac:dyDescent="0.35">
      <c r="A4539" s="45" t="s">
        <v>244</v>
      </c>
      <c r="B4539" s="45" t="s">
        <v>71</v>
      </c>
      <c r="C4539" s="45" t="s">
        <v>25</v>
      </c>
      <c r="D4539" s="45">
        <v>116</v>
      </c>
      <c r="E4539" s="45">
        <v>5.4618652099999998E-3</v>
      </c>
      <c r="F4539" s="45">
        <v>7.1360129000000005E-4</v>
      </c>
      <c r="G4539" s="45">
        <v>1.15531186E-3</v>
      </c>
      <c r="H4539" s="45">
        <v>3.5929515200000001E-3</v>
      </c>
    </row>
    <row r="4540" spans="1:8" x14ac:dyDescent="0.35">
      <c r="A4540" s="45" t="s">
        <v>244</v>
      </c>
      <c r="B4540" s="45" t="s">
        <v>69</v>
      </c>
      <c r="C4540" s="45" t="s">
        <v>26</v>
      </c>
      <c r="D4540" s="45">
        <v>34</v>
      </c>
      <c r="E4540" s="45">
        <v>4.7109883299999997E-3</v>
      </c>
      <c r="F4540" s="45">
        <v>5.3444962000000001E-4</v>
      </c>
      <c r="G4540" s="45">
        <v>1.0974943099999999E-3</v>
      </c>
      <c r="H4540" s="45">
        <v>3.0790438999999999E-3</v>
      </c>
    </row>
    <row r="4541" spans="1:8" x14ac:dyDescent="0.35">
      <c r="A4541" s="45" t="s">
        <v>244</v>
      </c>
      <c r="B4541" s="45" t="s">
        <v>70</v>
      </c>
      <c r="C4541" s="45" t="s">
        <v>26</v>
      </c>
      <c r="D4541" s="45">
        <v>228</v>
      </c>
      <c r="E4541" s="45">
        <v>5.3501662599999998E-3</v>
      </c>
      <c r="F4541" s="45">
        <v>4.7753185000000002E-4</v>
      </c>
      <c r="G4541" s="45">
        <v>9.6415061000000005E-4</v>
      </c>
      <c r="H4541" s="45">
        <v>3.9084833700000002E-3</v>
      </c>
    </row>
    <row r="4542" spans="1:8" x14ac:dyDescent="0.35">
      <c r="A4542" s="45" t="s">
        <v>244</v>
      </c>
      <c r="B4542" s="45" t="s">
        <v>71</v>
      </c>
      <c r="C4542" s="45" t="s">
        <v>26</v>
      </c>
      <c r="D4542" s="45">
        <v>16</v>
      </c>
      <c r="E4542" s="45">
        <v>4.9095773800000003E-3</v>
      </c>
      <c r="F4542" s="45">
        <v>4.8538758000000001E-4</v>
      </c>
      <c r="G4542" s="45">
        <v>8.0584465000000001E-4</v>
      </c>
      <c r="H4542" s="45">
        <v>3.61834474E-3</v>
      </c>
    </row>
    <row r="4543" spans="1:8" x14ac:dyDescent="0.35">
      <c r="A4543" s="45" t="s">
        <v>244</v>
      </c>
      <c r="B4543" s="45" t="s">
        <v>69</v>
      </c>
      <c r="C4543" s="45" t="s">
        <v>27</v>
      </c>
      <c r="D4543" s="45">
        <v>233</v>
      </c>
      <c r="E4543" s="45">
        <v>4.5951555399999996E-3</v>
      </c>
      <c r="F4543" s="45">
        <v>4.2819081999999998E-4</v>
      </c>
      <c r="G4543" s="45">
        <v>1.1324707199999999E-3</v>
      </c>
      <c r="H4543" s="45">
        <v>3.0344934999999998E-3</v>
      </c>
    </row>
    <row r="4544" spans="1:8" x14ac:dyDescent="0.35">
      <c r="A4544" s="45" t="s">
        <v>244</v>
      </c>
      <c r="B4544" s="45" t="s">
        <v>70</v>
      </c>
      <c r="C4544" s="45" t="s">
        <v>27</v>
      </c>
      <c r="D4544" s="45">
        <v>258</v>
      </c>
      <c r="E4544" s="45">
        <v>5.9415372300000002E-3</v>
      </c>
      <c r="F4544" s="45">
        <v>3.8091239999999999E-4</v>
      </c>
      <c r="G4544" s="45">
        <v>1.5572959000000001E-3</v>
      </c>
      <c r="H4544" s="45">
        <v>4.0033284099999997E-3</v>
      </c>
    </row>
    <row r="4545" spans="1:8" x14ac:dyDescent="0.35">
      <c r="A4545" s="45" t="s">
        <v>244</v>
      </c>
      <c r="B4545" s="45" t="s">
        <v>71</v>
      </c>
      <c r="C4545" s="45" t="s">
        <v>27</v>
      </c>
      <c r="D4545" s="45">
        <v>53</v>
      </c>
      <c r="E4545" s="45">
        <v>5.37997878E-3</v>
      </c>
      <c r="F4545" s="45">
        <v>3.5530199999999999E-4</v>
      </c>
      <c r="G4545" s="45">
        <v>1.42404768E-3</v>
      </c>
      <c r="H4545" s="45">
        <v>3.6006286600000002E-3</v>
      </c>
    </row>
    <row r="4546" spans="1:8" x14ac:dyDescent="0.35">
      <c r="A4546" s="45" t="s">
        <v>244</v>
      </c>
      <c r="B4546" s="45" t="s">
        <v>69</v>
      </c>
      <c r="C4546" s="45" t="s">
        <v>28</v>
      </c>
      <c r="D4546" s="45">
        <v>235</v>
      </c>
      <c r="E4546" s="45">
        <v>5.5998322999999996E-3</v>
      </c>
      <c r="F4546" s="45">
        <v>8.7810259999999995E-4</v>
      </c>
      <c r="G4546" s="45">
        <v>1.3883468900000001E-3</v>
      </c>
      <c r="H4546" s="45">
        <v>3.3333823200000002E-3</v>
      </c>
    </row>
    <row r="4547" spans="1:8" x14ac:dyDescent="0.35">
      <c r="A4547" s="45" t="s">
        <v>244</v>
      </c>
      <c r="B4547" s="45" t="s">
        <v>70</v>
      </c>
      <c r="C4547" s="45" t="s">
        <v>28</v>
      </c>
      <c r="D4547" s="45">
        <v>504</v>
      </c>
      <c r="E4547" s="45">
        <v>6.3765337799999997E-3</v>
      </c>
      <c r="F4547" s="45">
        <v>7.0046086999999996E-4</v>
      </c>
      <c r="G4547" s="45">
        <v>1.5170531400000001E-3</v>
      </c>
      <c r="H4547" s="45">
        <v>4.1590192799999997E-3</v>
      </c>
    </row>
    <row r="4548" spans="1:8" x14ac:dyDescent="0.35">
      <c r="A4548" s="45" t="s">
        <v>244</v>
      </c>
      <c r="B4548" s="45" t="s">
        <v>71</v>
      </c>
      <c r="C4548" s="45" t="s">
        <v>28</v>
      </c>
      <c r="D4548" s="45">
        <v>126</v>
      </c>
      <c r="E4548" s="45">
        <v>5.8977253899999997E-3</v>
      </c>
      <c r="F4548" s="45">
        <v>7.4239393999999998E-4</v>
      </c>
      <c r="G4548" s="45">
        <v>1.6961527899999999E-3</v>
      </c>
      <c r="H4548" s="45">
        <v>3.4591781899999999E-3</v>
      </c>
    </row>
    <row r="4549" spans="1:8" x14ac:dyDescent="0.35">
      <c r="A4549" s="45" t="s">
        <v>244</v>
      </c>
      <c r="B4549" s="45" t="s">
        <v>69</v>
      </c>
      <c r="C4549" s="45" t="s">
        <v>29</v>
      </c>
      <c r="D4549" s="45">
        <v>61</v>
      </c>
      <c r="E4549" s="45">
        <v>6.0232617599999998E-3</v>
      </c>
      <c r="F4549" s="45">
        <v>1.2372873E-3</v>
      </c>
      <c r="G4549" s="45">
        <v>1.09441387E-3</v>
      </c>
      <c r="H4549" s="45">
        <v>3.6915601700000002E-3</v>
      </c>
    </row>
    <row r="4550" spans="1:8" x14ac:dyDescent="0.35">
      <c r="A4550" s="45" t="s">
        <v>244</v>
      </c>
      <c r="B4550" s="45" t="s">
        <v>70</v>
      </c>
      <c r="C4550" s="45" t="s">
        <v>29</v>
      </c>
      <c r="D4550" s="45">
        <v>173</v>
      </c>
      <c r="E4550" s="45">
        <v>7.1980703099999996E-3</v>
      </c>
      <c r="F4550" s="45">
        <v>9.7429592000000003E-4</v>
      </c>
      <c r="G4550" s="45">
        <v>1.84864031E-3</v>
      </c>
      <c r="H4550" s="45">
        <v>4.3751335700000001E-3</v>
      </c>
    </row>
    <row r="4551" spans="1:8" x14ac:dyDescent="0.35">
      <c r="A4551" s="45" t="s">
        <v>244</v>
      </c>
      <c r="B4551" s="45" t="s">
        <v>71</v>
      </c>
      <c r="C4551" s="45" t="s">
        <v>29</v>
      </c>
      <c r="D4551" s="45">
        <v>53</v>
      </c>
      <c r="E4551" s="45">
        <v>6.4046119399999999E-3</v>
      </c>
      <c r="F4551" s="45">
        <v>1.18666992E-3</v>
      </c>
      <c r="G4551" s="45">
        <v>1.45680447E-3</v>
      </c>
      <c r="H4551" s="45">
        <v>3.7611370999999999E-3</v>
      </c>
    </row>
    <row r="4552" spans="1:8" x14ac:dyDescent="0.35">
      <c r="A4552" s="45" t="s">
        <v>244</v>
      </c>
      <c r="B4552" s="45" t="s">
        <v>69</v>
      </c>
      <c r="C4552" s="45" t="s">
        <v>30</v>
      </c>
      <c r="D4552" s="45">
        <v>3338</v>
      </c>
      <c r="E4552" s="45">
        <v>4.3727494400000004E-3</v>
      </c>
      <c r="F4552" s="45">
        <v>9.4583530999999997E-4</v>
      </c>
      <c r="G4552" s="45">
        <v>6.7297079000000004E-4</v>
      </c>
      <c r="H4552" s="45">
        <v>2.7539428500000002E-3</v>
      </c>
    </row>
    <row r="4553" spans="1:8" x14ac:dyDescent="0.35">
      <c r="A4553" s="45" t="s">
        <v>244</v>
      </c>
      <c r="B4553" s="45" t="s">
        <v>70</v>
      </c>
      <c r="C4553" s="45" t="s">
        <v>30</v>
      </c>
      <c r="D4553" s="45">
        <v>1814</v>
      </c>
      <c r="E4553" s="45">
        <v>4.5429003900000001E-3</v>
      </c>
      <c r="F4553" s="45">
        <v>7.8790453000000002E-4</v>
      </c>
      <c r="G4553" s="45">
        <v>6.9016293999999995E-4</v>
      </c>
      <c r="H4553" s="45">
        <v>3.06483243E-3</v>
      </c>
    </row>
    <row r="4554" spans="1:8" x14ac:dyDescent="0.35">
      <c r="A4554" s="45" t="s">
        <v>244</v>
      </c>
      <c r="B4554" s="45" t="s">
        <v>71</v>
      </c>
      <c r="C4554" s="45" t="s">
        <v>30</v>
      </c>
      <c r="D4554" s="45">
        <v>395</v>
      </c>
      <c r="E4554" s="45">
        <v>4.1202236300000002E-3</v>
      </c>
      <c r="F4554" s="45">
        <v>8.3013925000000001E-4</v>
      </c>
      <c r="G4554" s="45">
        <v>6.9368236999999998E-4</v>
      </c>
      <c r="H4554" s="45">
        <v>2.5964015399999999E-3</v>
      </c>
    </row>
    <row r="4555" spans="1:8" x14ac:dyDescent="0.35">
      <c r="A4555" s="45" t="s">
        <v>244</v>
      </c>
      <c r="B4555" s="45" t="s">
        <v>69</v>
      </c>
      <c r="C4555" s="45" t="s">
        <v>31</v>
      </c>
      <c r="D4555" s="45">
        <v>605</v>
      </c>
      <c r="E4555" s="45">
        <v>4.5738251199999996E-3</v>
      </c>
      <c r="F4555" s="45">
        <v>1.1910580799999999E-3</v>
      </c>
      <c r="G4555" s="45">
        <v>4.8228474E-4</v>
      </c>
      <c r="H4555" s="45">
        <v>2.9004818599999999E-3</v>
      </c>
    </row>
    <row r="4556" spans="1:8" x14ac:dyDescent="0.35">
      <c r="A4556" s="45" t="s">
        <v>244</v>
      </c>
      <c r="B4556" s="45" t="s">
        <v>70</v>
      </c>
      <c r="C4556" s="45" t="s">
        <v>31</v>
      </c>
      <c r="D4556" s="45">
        <v>1353</v>
      </c>
      <c r="E4556" s="45">
        <v>4.6808016899999999E-3</v>
      </c>
      <c r="F4556" s="45">
        <v>9.5803882000000001E-4</v>
      </c>
      <c r="G4556" s="45">
        <v>4.9071314000000003E-4</v>
      </c>
      <c r="H4556" s="45">
        <v>3.2320492500000002E-3</v>
      </c>
    </row>
    <row r="4557" spans="1:8" x14ac:dyDescent="0.35">
      <c r="A4557" s="45" t="s">
        <v>244</v>
      </c>
      <c r="B4557" s="45" t="s">
        <v>71</v>
      </c>
      <c r="C4557" s="45" t="s">
        <v>31</v>
      </c>
      <c r="D4557" s="45">
        <v>263</v>
      </c>
      <c r="E4557" s="45">
        <v>4.6167350899999999E-3</v>
      </c>
      <c r="F4557" s="45">
        <v>1.1442927999999999E-3</v>
      </c>
      <c r="G4557" s="45">
        <v>5.0560636999999996E-4</v>
      </c>
      <c r="H4557" s="45">
        <v>2.9668354400000001E-3</v>
      </c>
    </row>
    <row r="4558" spans="1:8" x14ac:dyDescent="0.35">
      <c r="A4558" s="45" t="s">
        <v>244</v>
      </c>
      <c r="B4558" s="45" t="s">
        <v>69</v>
      </c>
      <c r="C4558" s="45" t="s">
        <v>159</v>
      </c>
      <c r="D4558" s="45">
        <v>323</v>
      </c>
      <c r="E4558" s="45">
        <v>4.9224570599999996E-3</v>
      </c>
      <c r="F4558" s="45">
        <v>1.0101691900000001E-3</v>
      </c>
      <c r="G4558" s="45">
        <v>9.3119313E-4</v>
      </c>
      <c r="H4558" s="45">
        <v>2.98109424E-3</v>
      </c>
    </row>
    <row r="4559" spans="1:8" x14ac:dyDescent="0.35">
      <c r="A4559" s="45" t="s">
        <v>244</v>
      </c>
      <c r="B4559" s="45" t="s">
        <v>70</v>
      </c>
      <c r="C4559" s="45" t="s">
        <v>159</v>
      </c>
      <c r="D4559" s="45">
        <v>472</v>
      </c>
      <c r="E4559" s="45">
        <v>5.86572577E-3</v>
      </c>
      <c r="F4559" s="45">
        <v>9.2771574000000004E-4</v>
      </c>
      <c r="G4559" s="45">
        <v>1.0714353400000001E-3</v>
      </c>
      <c r="H4559" s="45">
        <v>3.8665742400000001E-3</v>
      </c>
    </row>
    <row r="4560" spans="1:8" x14ac:dyDescent="0.35">
      <c r="A4560" s="45" t="s">
        <v>244</v>
      </c>
      <c r="B4560" s="45" t="s">
        <v>71</v>
      </c>
      <c r="C4560" s="45" t="s">
        <v>159</v>
      </c>
      <c r="D4560" s="45">
        <v>101</v>
      </c>
      <c r="E4560" s="45">
        <v>5.5262190399999996E-3</v>
      </c>
      <c r="F4560" s="45">
        <v>8.7206613999999999E-4</v>
      </c>
      <c r="G4560" s="45">
        <v>1.1472082499999999E-3</v>
      </c>
      <c r="H4560" s="45">
        <v>3.5069441799999998E-3</v>
      </c>
    </row>
    <row r="4561" spans="1:8" x14ac:dyDescent="0.35">
      <c r="A4561" s="45" t="s">
        <v>244</v>
      </c>
      <c r="B4561" s="45" t="s">
        <v>69</v>
      </c>
      <c r="C4561" s="45" t="s">
        <v>33</v>
      </c>
      <c r="D4561" s="45">
        <v>78</v>
      </c>
      <c r="E4561" s="45">
        <v>5.7361405400000003E-3</v>
      </c>
      <c r="F4561" s="45">
        <v>1.16823932E-3</v>
      </c>
      <c r="G4561" s="45">
        <v>1.323599E-3</v>
      </c>
      <c r="H4561" s="45">
        <v>3.2443017800000001E-3</v>
      </c>
    </row>
    <row r="4562" spans="1:8" x14ac:dyDescent="0.35">
      <c r="A4562" s="45" t="s">
        <v>244</v>
      </c>
      <c r="B4562" s="45" t="s">
        <v>70</v>
      </c>
      <c r="C4562" s="45" t="s">
        <v>33</v>
      </c>
      <c r="D4562" s="45">
        <v>249</v>
      </c>
      <c r="E4562" s="45">
        <v>6.8598000699999998E-3</v>
      </c>
      <c r="F4562" s="45">
        <v>1.02795416E-3</v>
      </c>
      <c r="G4562" s="45">
        <v>1.4533595099999999E-3</v>
      </c>
      <c r="H4562" s="45">
        <v>4.3784859300000003E-3</v>
      </c>
    </row>
    <row r="4563" spans="1:8" x14ac:dyDescent="0.35">
      <c r="A4563" s="45" t="s">
        <v>244</v>
      </c>
      <c r="B4563" s="45" t="s">
        <v>71</v>
      </c>
      <c r="C4563" s="45" t="s">
        <v>33</v>
      </c>
      <c r="D4563" s="45">
        <v>44</v>
      </c>
      <c r="E4563" s="45">
        <v>6.6082699399999997E-3</v>
      </c>
      <c r="F4563" s="45">
        <v>1.4541243100000001E-3</v>
      </c>
      <c r="G4563" s="45">
        <v>1.7589960000000001E-3</v>
      </c>
      <c r="H4563" s="45">
        <v>3.3951491900000002E-3</v>
      </c>
    </row>
    <row r="4564" spans="1:8" x14ac:dyDescent="0.35">
      <c r="A4564" s="45" t="s">
        <v>244</v>
      </c>
      <c r="B4564" s="45" t="s">
        <v>69</v>
      </c>
      <c r="C4564" s="45" t="s">
        <v>34</v>
      </c>
      <c r="D4564" s="45">
        <v>125</v>
      </c>
      <c r="E4564" s="45">
        <v>5.3156479200000004E-3</v>
      </c>
      <c r="F4564" s="45">
        <v>8.6657385E-4</v>
      </c>
      <c r="G4564" s="45">
        <v>8.5787014000000003E-4</v>
      </c>
      <c r="H4564" s="45">
        <v>3.5912034600000002E-3</v>
      </c>
    </row>
    <row r="4565" spans="1:8" x14ac:dyDescent="0.35">
      <c r="A4565" s="45" t="s">
        <v>244</v>
      </c>
      <c r="B4565" s="45" t="s">
        <v>70</v>
      </c>
      <c r="C4565" s="45" t="s">
        <v>34</v>
      </c>
      <c r="D4565" s="45">
        <v>273</v>
      </c>
      <c r="E4565" s="45">
        <v>5.7273434200000002E-3</v>
      </c>
      <c r="F4565" s="45">
        <v>6.8969588E-4</v>
      </c>
      <c r="G4565" s="45">
        <v>1.01101421E-3</v>
      </c>
      <c r="H4565" s="45">
        <v>4.0266328699999996E-3</v>
      </c>
    </row>
    <row r="4566" spans="1:8" x14ac:dyDescent="0.35">
      <c r="A4566" s="45" t="s">
        <v>244</v>
      </c>
      <c r="B4566" s="45" t="s">
        <v>71</v>
      </c>
      <c r="C4566" s="45" t="s">
        <v>34</v>
      </c>
      <c r="D4566" s="45">
        <v>76</v>
      </c>
      <c r="E4566" s="45">
        <v>5.4794101100000001E-3</v>
      </c>
      <c r="F4566" s="45">
        <v>7.1941981000000002E-4</v>
      </c>
      <c r="G4566" s="45">
        <v>9.3034214999999996E-4</v>
      </c>
      <c r="H4566" s="45">
        <v>3.8296476499999998E-3</v>
      </c>
    </row>
    <row r="4567" spans="1:8" x14ac:dyDescent="0.35">
      <c r="A4567" s="45" t="s">
        <v>244</v>
      </c>
      <c r="B4567" s="45" t="s">
        <v>69</v>
      </c>
      <c r="C4567" s="45" t="s">
        <v>35</v>
      </c>
      <c r="D4567" s="45">
        <v>107</v>
      </c>
      <c r="E4567" s="45">
        <v>4.2827316900000004E-3</v>
      </c>
      <c r="F4567" s="45">
        <v>7.6129259000000003E-4</v>
      </c>
      <c r="G4567" s="45">
        <v>7.0850614000000001E-4</v>
      </c>
      <c r="H4567" s="45">
        <v>2.8129324500000001E-3</v>
      </c>
    </row>
    <row r="4568" spans="1:8" x14ac:dyDescent="0.35">
      <c r="A4568" s="45" t="s">
        <v>244</v>
      </c>
      <c r="B4568" s="45" t="s">
        <v>70</v>
      </c>
      <c r="C4568" s="45" t="s">
        <v>35</v>
      </c>
      <c r="D4568" s="45">
        <v>316</v>
      </c>
      <c r="E4568" s="45">
        <v>5.0461861699999996E-3</v>
      </c>
      <c r="F4568" s="45">
        <v>6.0602705999999995E-4</v>
      </c>
      <c r="G4568" s="45">
        <v>9.5306614999999997E-4</v>
      </c>
      <c r="H4568" s="45">
        <v>3.4870924700000001E-3</v>
      </c>
    </row>
    <row r="4569" spans="1:8" x14ac:dyDescent="0.35">
      <c r="A4569" s="45" t="s">
        <v>244</v>
      </c>
      <c r="B4569" s="45" t="s">
        <v>71</v>
      </c>
      <c r="C4569" s="45" t="s">
        <v>35</v>
      </c>
      <c r="D4569" s="45">
        <v>30</v>
      </c>
      <c r="E4569" s="45">
        <v>4.9131941300000004E-3</v>
      </c>
      <c r="F4569" s="45">
        <v>5.5709851000000003E-4</v>
      </c>
      <c r="G4569" s="45">
        <v>6.2268491999999999E-4</v>
      </c>
      <c r="H4569" s="45">
        <v>3.7334102900000001E-3</v>
      </c>
    </row>
    <row r="4570" spans="1:8" x14ac:dyDescent="0.35">
      <c r="A4570" s="45" t="s">
        <v>244</v>
      </c>
      <c r="B4570" s="45" t="s">
        <v>69</v>
      </c>
      <c r="C4570" s="45" t="s">
        <v>36</v>
      </c>
      <c r="D4570" s="45">
        <v>171</v>
      </c>
      <c r="E4570" s="45">
        <v>5.2724304299999998E-3</v>
      </c>
      <c r="F4570" s="45">
        <v>9.3844735000000003E-4</v>
      </c>
      <c r="G4570" s="45">
        <v>8.2148830999999995E-4</v>
      </c>
      <c r="H4570" s="45">
        <v>3.5124943699999999E-3</v>
      </c>
    </row>
    <row r="4571" spans="1:8" x14ac:dyDescent="0.35">
      <c r="A4571" s="45" t="s">
        <v>244</v>
      </c>
      <c r="B4571" s="45" t="s">
        <v>70</v>
      </c>
      <c r="C4571" s="45" t="s">
        <v>36</v>
      </c>
      <c r="D4571" s="45">
        <v>404</v>
      </c>
      <c r="E4571" s="45">
        <v>6.0192631799999997E-3</v>
      </c>
      <c r="F4571" s="45">
        <v>7.0948478000000005E-4</v>
      </c>
      <c r="G4571" s="45">
        <v>1.1592406800000001E-3</v>
      </c>
      <c r="H4571" s="45">
        <v>4.1505372200000001E-3</v>
      </c>
    </row>
    <row r="4572" spans="1:8" x14ac:dyDescent="0.35">
      <c r="A4572" s="45" t="s">
        <v>244</v>
      </c>
      <c r="B4572" s="45" t="s">
        <v>71</v>
      </c>
      <c r="C4572" s="45" t="s">
        <v>36</v>
      </c>
      <c r="D4572" s="45">
        <v>40</v>
      </c>
      <c r="E4572" s="45">
        <v>5.2690969699999996E-3</v>
      </c>
      <c r="F4572" s="45">
        <v>8.1539329000000001E-4</v>
      </c>
      <c r="G4572" s="45">
        <v>1.0682867600000001E-3</v>
      </c>
      <c r="H4572" s="45">
        <v>3.3854164000000002E-3</v>
      </c>
    </row>
    <row r="4573" spans="1:8" x14ac:dyDescent="0.35">
      <c r="A4573" s="45" t="s">
        <v>244</v>
      </c>
      <c r="B4573" s="45" t="s">
        <v>69</v>
      </c>
      <c r="C4573" s="45" t="s">
        <v>37</v>
      </c>
      <c r="D4573" s="45">
        <v>207</v>
      </c>
      <c r="E4573" s="45">
        <v>4.8083286299999998E-3</v>
      </c>
      <c r="F4573" s="45">
        <v>1.09970452E-3</v>
      </c>
      <c r="G4573" s="45">
        <v>7.7596595999999995E-4</v>
      </c>
      <c r="H4573" s="45">
        <v>2.9326576599999999E-3</v>
      </c>
    </row>
    <row r="4574" spans="1:8" x14ac:dyDescent="0.35">
      <c r="A4574" s="45" t="s">
        <v>244</v>
      </c>
      <c r="B4574" s="45" t="s">
        <v>70</v>
      </c>
      <c r="C4574" s="45" t="s">
        <v>37</v>
      </c>
      <c r="D4574" s="45">
        <v>668</v>
      </c>
      <c r="E4574" s="45">
        <v>5.0580953799999996E-3</v>
      </c>
      <c r="F4574" s="45">
        <v>8.7987194999999995E-4</v>
      </c>
      <c r="G4574" s="45">
        <v>8.0938793000000003E-4</v>
      </c>
      <c r="H4574" s="45">
        <v>3.3688350100000001E-3</v>
      </c>
    </row>
    <row r="4575" spans="1:8" x14ac:dyDescent="0.35">
      <c r="A4575" s="45" t="s">
        <v>244</v>
      </c>
      <c r="B4575" s="45" t="s">
        <v>71</v>
      </c>
      <c r="C4575" s="45" t="s">
        <v>37</v>
      </c>
      <c r="D4575" s="45">
        <v>120</v>
      </c>
      <c r="E4575" s="45">
        <v>5.0520831100000002E-3</v>
      </c>
      <c r="F4575" s="45">
        <v>1.14149282E-3</v>
      </c>
      <c r="G4575" s="45">
        <v>7.7391951999999996E-4</v>
      </c>
      <c r="H4575" s="45">
        <v>3.1366702999999999E-3</v>
      </c>
    </row>
    <row r="4576" spans="1:8" x14ac:dyDescent="0.35">
      <c r="A4576" s="45" t="s">
        <v>244</v>
      </c>
      <c r="B4576" s="45" t="s">
        <v>69</v>
      </c>
      <c r="C4576" s="45" t="s">
        <v>38</v>
      </c>
      <c r="D4576" s="45">
        <v>114</v>
      </c>
      <c r="E4576" s="45">
        <v>5.6389089600000003E-3</v>
      </c>
      <c r="F4576" s="45">
        <v>1.33426713E-3</v>
      </c>
      <c r="G4576" s="45">
        <v>1.2617768499999999E-3</v>
      </c>
      <c r="H4576" s="45">
        <v>3.0428644600000001E-3</v>
      </c>
    </row>
    <row r="4577" spans="1:8" x14ac:dyDescent="0.35">
      <c r="A4577" s="45" t="s">
        <v>244</v>
      </c>
      <c r="B4577" s="45" t="s">
        <v>70</v>
      </c>
      <c r="C4577" s="45" t="s">
        <v>38</v>
      </c>
      <c r="D4577" s="45">
        <v>263</v>
      </c>
      <c r="E4577" s="45">
        <v>6.4465389800000003E-3</v>
      </c>
      <c r="F4577" s="45">
        <v>1.1170079199999999E-3</v>
      </c>
      <c r="G4577" s="45">
        <v>1.48913861E-3</v>
      </c>
      <c r="H4577" s="45">
        <v>3.8403919599999999E-3</v>
      </c>
    </row>
    <row r="4578" spans="1:8" x14ac:dyDescent="0.35">
      <c r="A4578" s="45" t="s">
        <v>244</v>
      </c>
      <c r="B4578" s="45" t="s">
        <v>71</v>
      </c>
      <c r="C4578" s="45" t="s">
        <v>38</v>
      </c>
      <c r="D4578" s="45">
        <v>31</v>
      </c>
      <c r="E4578" s="45">
        <v>7.1400833699999996E-3</v>
      </c>
      <c r="F4578" s="45">
        <v>1.5494322300000001E-3</v>
      </c>
      <c r="G4578" s="45">
        <v>1.1686079199999999E-3</v>
      </c>
      <c r="H4578" s="45">
        <v>4.4220427299999998E-3</v>
      </c>
    </row>
    <row r="4579" spans="1:8" x14ac:dyDescent="0.35">
      <c r="A4579" s="45" t="s">
        <v>244</v>
      </c>
      <c r="B4579" s="45" t="s">
        <v>69</v>
      </c>
      <c r="C4579" s="45" t="s">
        <v>39</v>
      </c>
      <c r="D4579" s="45">
        <v>68</v>
      </c>
      <c r="E4579" s="45">
        <v>5.2416936900000002E-3</v>
      </c>
      <c r="F4579" s="45">
        <v>7.0720970999999997E-4</v>
      </c>
      <c r="G4579" s="45">
        <v>1.25272308E-3</v>
      </c>
      <c r="H4579" s="45">
        <v>3.2817603900000001E-3</v>
      </c>
    </row>
    <row r="4580" spans="1:8" x14ac:dyDescent="0.35">
      <c r="A4580" s="45" t="s">
        <v>244</v>
      </c>
      <c r="B4580" s="45" t="s">
        <v>70</v>
      </c>
      <c r="C4580" s="45" t="s">
        <v>39</v>
      </c>
      <c r="D4580" s="45">
        <v>275</v>
      </c>
      <c r="E4580" s="45">
        <v>6.4254627300000004E-3</v>
      </c>
      <c r="F4580" s="45">
        <v>6.8324892000000003E-4</v>
      </c>
      <c r="G4580" s="45">
        <v>1.4219273799999999E-3</v>
      </c>
      <c r="H4580" s="45">
        <v>4.3202859499999998E-3</v>
      </c>
    </row>
    <row r="4581" spans="1:8" x14ac:dyDescent="0.35">
      <c r="A4581" s="45" t="s">
        <v>244</v>
      </c>
      <c r="B4581" s="45" t="s">
        <v>71</v>
      </c>
      <c r="C4581" s="45" t="s">
        <v>39</v>
      </c>
      <c r="D4581" s="45">
        <v>32</v>
      </c>
      <c r="E4581" s="45">
        <v>6.8948927200000003E-3</v>
      </c>
      <c r="F4581" s="45">
        <v>7.4942097999999998E-4</v>
      </c>
      <c r="G4581" s="45">
        <v>1.4040796100000001E-3</v>
      </c>
      <c r="H4581" s="45">
        <v>4.7413915900000004E-3</v>
      </c>
    </row>
    <row r="4582" spans="1:8" x14ac:dyDescent="0.35">
      <c r="A4582" s="45" t="s">
        <v>244</v>
      </c>
      <c r="B4582" s="45" t="s">
        <v>69</v>
      </c>
      <c r="C4582" s="45" t="s">
        <v>40</v>
      </c>
      <c r="D4582" s="45">
        <v>262</v>
      </c>
      <c r="E4582" s="45">
        <v>4.8909737600000003E-3</v>
      </c>
      <c r="F4582" s="45">
        <v>1.0732079800000001E-3</v>
      </c>
      <c r="G4582" s="45">
        <v>5.2865219999999997E-4</v>
      </c>
      <c r="H4582" s="45">
        <v>3.28911306E-3</v>
      </c>
    </row>
    <row r="4583" spans="1:8" x14ac:dyDescent="0.35">
      <c r="A4583" s="45" t="s">
        <v>244</v>
      </c>
      <c r="B4583" s="45" t="s">
        <v>70</v>
      </c>
      <c r="C4583" s="45" t="s">
        <v>40</v>
      </c>
      <c r="D4583" s="45">
        <v>656</v>
      </c>
      <c r="E4583" s="45">
        <v>4.8638455999999997E-3</v>
      </c>
      <c r="F4583" s="45">
        <v>8.2419380000000003E-4</v>
      </c>
      <c r="G4583" s="45">
        <v>5.1137622000000001E-4</v>
      </c>
      <c r="H4583" s="45">
        <v>3.5282750800000001E-3</v>
      </c>
    </row>
    <row r="4584" spans="1:8" x14ac:dyDescent="0.35">
      <c r="A4584" s="45" t="s">
        <v>244</v>
      </c>
      <c r="B4584" s="45" t="s">
        <v>71</v>
      </c>
      <c r="C4584" s="45" t="s">
        <v>40</v>
      </c>
      <c r="D4584" s="45">
        <v>124</v>
      </c>
      <c r="E4584" s="45">
        <v>4.5318097899999998E-3</v>
      </c>
      <c r="F4584" s="45">
        <v>9.0875125000000005E-4</v>
      </c>
      <c r="G4584" s="45">
        <v>5.1364596000000003E-4</v>
      </c>
      <c r="H4584" s="45">
        <v>3.1094120699999999E-3</v>
      </c>
    </row>
    <row r="4585" spans="1:8" x14ac:dyDescent="0.35">
      <c r="A4585" s="45" t="s">
        <v>244</v>
      </c>
      <c r="B4585" s="45" t="s">
        <v>69</v>
      </c>
      <c r="C4585" s="45" t="s">
        <v>41</v>
      </c>
      <c r="D4585" s="45">
        <v>96</v>
      </c>
      <c r="E4585" s="45">
        <v>4.8114388199999997E-3</v>
      </c>
      <c r="F4585" s="45">
        <v>7.6316527999999997E-4</v>
      </c>
      <c r="G4585" s="45">
        <v>8.2007114E-4</v>
      </c>
      <c r="H4585" s="45">
        <v>3.2282018999999999E-3</v>
      </c>
    </row>
    <row r="4586" spans="1:8" x14ac:dyDescent="0.35">
      <c r="A4586" s="45" t="s">
        <v>244</v>
      </c>
      <c r="B4586" s="45" t="s">
        <v>70</v>
      </c>
      <c r="C4586" s="45" t="s">
        <v>41</v>
      </c>
      <c r="D4586" s="45">
        <v>284</v>
      </c>
      <c r="E4586" s="45">
        <v>7.0139701599999998E-3</v>
      </c>
      <c r="F4586" s="45">
        <v>6.7202962999999996E-4</v>
      </c>
      <c r="G4586" s="45">
        <v>1.3184253600000001E-3</v>
      </c>
      <c r="H4586" s="45">
        <v>5.0235146799999996E-3</v>
      </c>
    </row>
    <row r="4587" spans="1:8" x14ac:dyDescent="0.35">
      <c r="A4587" s="45" t="s">
        <v>244</v>
      </c>
      <c r="B4587" s="45" t="s">
        <v>71</v>
      </c>
      <c r="C4587" s="45" t="s">
        <v>41</v>
      </c>
      <c r="D4587" s="45">
        <v>57</v>
      </c>
      <c r="E4587" s="45">
        <v>6.2242119100000002E-3</v>
      </c>
      <c r="F4587" s="45">
        <v>7.3058776999999995E-4</v>
      </c>
      <c r="G4587" s="45">
        <v>1.22888215E-3</v>
      </c>
      <c r="H4587" s="45">
        <v>4.2647414799999997E-3</v>
      </c>
    </row>
    <row r="4588" spans="1:8" x14ac:dyDescent="0.35">
      <c r="A4588" s="45" t="s">
        <v>244</v>
      </c>
      <c r="B4588" s="45" t="s">
        <v>69</v>
      </c>
      <c r="C4588" s="45" t="s">
        <v>42</v>
      </c>
      <c r="D4588" s="45">
        <v>82</v>
      </c>
      <c r="E4588" s="45">
        <v>5.2168019099999999E-3</v>
      </c>
      <c r="F4588" s="45">
        <v>1.1125223699999999E-3</v>
      </c>
      <c r="G4588" s="45">
        <v>1.45353407E-3</v>
      </c>
      <c r="H4588" s="45">
        <v>2.6507450199999998E-3</v>
      </c>
    </row>
    <row r="4589" spans="1:8" x14ac:dyDescent="0.35">
      <c r="A4589" s="45" t="s">
        <v>244</v>
      </c>
      <c r="B4589" s="45" t="s">
        <v>70</v>
      </c>
      <c r="C4589" s="45" t="s">
        <v>42</v>
      </c>
      <c r="D4589" s="45">
        <v>215</v>
      </c>
      <c r="E4589" s="45">
        <v>7.1988585100000004E-3</v>
      </c>
      <c r="F4589" s="45">
        <v>9.3513110999999996E-4</v>
      </c>
      <c r="G4589" s="45">
        <v>1.7846681499999999E-3</v>
      </c>
      <c r="H4589" s="45">
        <v>4.4790587799999997E-3</v>
      </c>
    </row>
    <row r="4590" spans="1:8" x14ac:dyDescent="0.35">
      <c r="A4590" s="45" t="s">
        <v>244</v>
      </c>
      <c r="B4590" s="45" t="s">
        <v>71</v>
      </c>
      <c r="C4590" s="45" t="s">
        <v>42</v>
      </c>
      <c r="D4590" s="45">
        <v>44</v>
      </c>
      <c r="E4590" s="45">
        <v>7.3077123500000004E-3</v>
      </c>
      <c r="F4590" s="45">
        <v>8.4964198999999999E-4</v>
      </c>
      <c r="G4590" s="45">
        <v>2.1393621000000002E-3</v>
      </c>
      <c r="H4590" s="45">
        <v>4.3187076499999998E-3</v>
      </c>
    </row>
    <row r="4591" spans="1:8" x14ac:dyDescent="0.35">
      <c r="A4591" s="45" t="s">
        <v>244</v>
      </c>
      <c r="B4591" s="45" t="s">
        <v>69</v>
      </c>
      <c r="C4591" s="45" t="s">
        <v>43</v>
      </c>
      <c r="D4591" s="45">
        <v>62</v>
      </c>
      <c r="E4591" s="45">
        <v>5.4681897299999997E-3</v>
      </c>
      <c r="F4591" s="45">
        <v>1.0532405099999999E-3</v>
      </c>
      <c r="G4591" s="45">
        <v>1.09972346E-3</v>
      </c>
      <c r="H4591" s="45">
        <v>3.3152252300000002E-3</v>
      </c>
    </row>
    <row r="4592" spans="1:8" x14ac:dyDescent="0.35">
      <c r="A4592" s="45" t="s">
        <v>244</v>
      </c>
      <c r="B4592" s="45" t="s">
        <v>70</v>
      </c>
      <c r="C4592" s="45" t="s">
        <v>43</v>
      </c>
      <c r="D4592" s="45">
        <v>244</v>
      </c>
      <c r="E4592" s="45">
        <v>6.7364903699999997E-3</v>
      </c>
      <c r="F4592" s="45">
        <v>8.6833991999999999E-4</v>
      </c>
      <c r="G4592" s="45">
        <v>1.31550711E-3</v>
      </c>
      <c r="H4592" s="45">
        <v>4.5526428200000002E-3</v>
      </c>
    </row>
    <row r="4593" spans="1:8" x14ac:dyDescent="0.35">
      <c r="A4593" s="45" t="s">
        <v>244</v>
      </c>
      <c r="B4593" s="45" t="s">
        <v>71</v>
      </c>
      <c r="C4593" s="45" t="s">
        <v>43</v>
      </c>
      <c r="D4593" s="45">
        <v>49</v>
      </c>
      <c r="E4593" s="45">
        <v>5.3472219699999997E-3</v>
      </c>
      <c r="F4593" s="45">
        <v>1.0076528400000001E-3</v>
      </c>
      <c r="G4593" s="45">
        <v>1.19732591E-3</v>
      </c>
      <c r="H4593" s="45">
        <v>3.14224275E-3</v>
      </c>
    </row>
    <row r="4594" spans="1:8" x14ac:dyDescent="0.35">
      <c r="A4594" s="45" t="s">
        <v>244</v>
      </c>
      <c r="B4594" s="45" t="s">
        <v>69</v>
      </c>
      <c r="C4594" s="45" t="s">
        <v>44</v>
      </c>
      <c r="D4594" s="45">
        <v>23</v>
      </c>
      <c r="E4594" s="45">
        <v>6.2454707899999998E-3</v>
      </c>
      <c r="F4594" s="45">
        <v>7.2010843999999999E-4</v>
      </c>
      <c r="G4594" s="45">
        <v>1.0622984500000001E-3</v>
      </c>
      <c r="H4594" s="45">
        <v>4.4630633999999999E-3</v>
      </c>
    </row>
    <row r="4595" spans="1:8" x14ac:dyDescent="0.35">
      <c r="A4595" s="45" t="s">
        <v>244</v>
      </c>
      <c r="B4595" s="45" t="s">
        <v>70</v>
      </c>
      <c r="C4595" s="45" t="s">
        <v>44</v>
      </c>
      <c r="D4595" s="45">
        <v>134</v>
      </c>
      <c r="E4595" s="45">
        <v>7.0389370100000003E-3</v>
      </c>
      <c r="F4595" s="45">
        <v>6.4210175E-4</v>
      </c>
      <c r="G4595" s="45">
        <v>1.12285773E-3</v>
      </c>
      <c r="H4595" s="45">
        <v>5.2739770999999996E-3</v>
      </c>
    </row>
    <row r="4596" spans="1:8" x14ac:dyDescent="0.35">
      <c r="A4596" s="45" t="s">
        <v>244</v>
      </c>
      <c r="B4596" s="45" t="s">
        <v>71</v>
      </c>
      <c r="C4596" s="45" t="s">
        <v>44</v>
      </c>
      <c r="D4596" s="45">
        <v>17</v>
      </c>
      <c r="E4596" s="45">
        <v>5.7577612200000001E-3</v>
      </c>
      <c r="F4596" s="45">
        <v>7.1895412000000001E-4</v>
      </c>
      <c r="G4596" s="45">
        <v>1.5189267499999999E-3</v>
      </c>
      <c r="H4596" s="45">
        <v>3.51987989E-3</v>
      </c>
    </row>
    <row r="4597" spans="1:8" x14ac:dyDescent="0.35">
      <c r="A4597" s="45" t="s">
        <v>244</v>
      </c>
      <c r="B4597" s="45" t="s">
        <v>69</v>
      </c>
      <c r="C4597" s="45" t="s">
        <v>45</v>
      </c>
      <c r="D4597" s="45">
        <v>147</v>
      </c>
      <c r="E4597" s="45">
        <v>5.8213653499999997E-3</v>
      </c>
      <c r="F4597" s="45">
        <v>1.3700709400000001E-3</v>
      </c>
      <c r="G4597" s="45">
        <v>1.14748652E-3</v>
      </c>
      <c r="H4597" s="45">
        <v>3.30380738E-3</v>
      </c>
    </row>
    <row r="4598" spans="1:8" x14ac:dyDescent="0.35">
      <c r="A4598" s="45" t="s">
        <v>244</v>
      </c>
      <c r="B4598" s="45" t="s">
        <v>70</v>
      </c>
      <c r="C4598" s="45" t="s">
        <v>45</v>
      </c>
      <c r="D4598" s="45">
        <v>390</v>
      </c>
      <c r="E4598" s="45">
        <v>6.1450318199999998E-3</v>
      </c>
      <c r="F4598" s="45">
        <v>1.0756467199999999E-3</v>
      </c>
      <c r="G4598" s="45">
        <v>1.40984068E-3</v>
      </c>
      <c r="H4598" s="45">
        <v>3.6595439300000001E-3</v>
      </c>
    </row>
    <row r="4599" spans="1:8" x14ac:dyDescent="0.35">
      <c r="A4599" s="45" t="s">
        <v>244</v>
      </c>
      <c r="B4599" s="45" t="s">
        <v>71</v>
      </c>
      <c r="C4599" s="45" t="s">
        <v>45</v>
      </c>
      <c r="D4599" s="45">
        <v>59</v>
      </c>
      <c r="E4599" s="45">
        <v>5.8639357300000004E-3</v>
      </c>
      <c r="F4599" s="45">
        <v>1.3094394899999999E-3</v>
      </c>
      <c r="G4599" s="45">
        <v>1.3080663E-3</v>
      </c>
      <c r="H4599" s="45">
        <v>3.2464294499999998E-3</v>
      </c>
    </row>
    <row r="4600" spans="1:8" x14ac:dyDescent="0.35">
      <c r="A4600" s="45" t="s">
        <v>244</v>
      </c>
      <c r="B4600" s="45" t="s">
        <v>69</v>
      </c>
      <c r="C4600" s="45" t="s">
        <v>46</v>
      </c>
      <c r="D4600" s="45">
        <v>52</v>
      </c>
      <c r="E4600" s="45">
        <v>5.45762082E-3</v>
      </c>
      <c r="F4600" s="45">
        <v>7.3317285E-4</v>
      </c>
      <c r="G4600" s="45">
        <v>1.11200118E-3</v>
      </c>
      <c r="H4600" s="45">
        <v>3.6124463000000002E-3</v>
      </c>
    </row>
    <row r="4601" spans="1:8" x14ac:dyDescent="0.35">
      <c r="A4601" s="45" t="s">
        <v>244</v>
      </c>
      <c r="B4601" s="45" t="s">
        <v>70</v>
      </c>
      <c r="C4601" s="45" t="s">
        <v>46</v>
      </c>
      <c r="D4601" s="45">
        <v>188</v>
      </c>
      <c r="E4601" s="45">
        <v>6.8320894700000002E-3</v>
      </c>
      <c r="F4601" s="45">
        <v>5.7759531000000004E-4</v>
      </c>
      <c r="G4601" s="45">
        <v>1.3917205999999999E-3</v>
      </c>
      <c r="H4601" s="45">
        <v>4.8627731000000004E-3</v>
      </c>
    </row>
    <row r="4602" spans="1:8" x14ac:dyDescent="0.35">
      <c r="A4602" s="45" t="s">
        <v>244</v>
      </c>
      <c r="B4602" s="45" t="s">
        <v>71</v>
      </c>
      <c r="C4602" s="45" t="s">
        <v>46</v>
      </c>
      <c r="D4602" s="45">
        <v>40</v>
      </c>
      <c r="E4602" s="45">
        <v>5.3359372699999996E-3</v>
      </c>
      <c r="F4602" s="45">
        <v>5.5063634000000001E-4</v>
      </c>
      <c r="G4602" s="45">
        <v>1.2410298499999999E-3</v>
      </c>
      <c r="H4602" s="45">
        <v>3.5442705799999998E-3</v>
      </c>
    </row>
    <row r="4603" spans="1:8" x14ac:dyDescent="0.35">
      <c r="A4603" s="45" t="s">
        <v>244</v>
      </c>
      <c r="B4603" s="45" t="s">
        <v>69</v>
      </c>
      <c r="C4603" s="45" t="s">
        <v>47</v>
      </c>
      <c r="D4603" s="45">
        <v>35</v>
      </c>
      <c r="E4603" s="45">
        <v>4.9302246500000004E-3</v>
      </c>
      <c r="F4603" s="45">
        <v>1.3855791E-4</v>
      </c>
      <c r="G4603" s="45">
        <v>1.1709653899999999E-3</v>
      </c>
      <c r="H4603" s="45">
        <v>3.6081346700000002E-3</v>
      </c>
    </row>
    <row r="4604" spans="1:8" x14ac:dyDescent="0.35">
      <c r="A4604" s="45" t="s">
        <v>244</v>
      </c>
      <c r="B4604" s="45" t="s">
        <v>70</v>
      </c>
      <c r="C4604" s="45" t="s">
        <v>47</v>
      </c>
      <c r="D4604" s="45">
        <v>169</v>
      </c>
      <c r="E4604" s="45">
        <v>6.9560867599999998E-3</v>
      </c>
      <c r="F4604" s="45">
        <v>3.3592185E-4</v>
      </c>
      <c r="G4604" s="45">
        <v>1.5845521300000001E-3</v>
      </c>
      <c r="H4604" s="45">
        <v>5.0239697200000002E-3</v>
      </c>
    </row>
    <row r="4605" spans="1:8" x14ac:dyDescent="0.35">
      <c r="A4605" s="45" t="s">
        <v>244</v>
      </c>
      <c r="B4605" s="45" t="s">
        <v>71</v>
      </c>
      <c r="C4605" s="45" t="s">
        <v>47</v>
      </c>
      <c r="D4605" s="45">
        <v>34</v>
      </c>
      <c r="E4605" s="45">
        <v>5.2624588500000003E-3</v>
      </c>
      <c r="F4605" s="45">
        <v>1.4773940999999999E-4</v>
      </c>
      <c r="G4605" s="45">
        <v>1.8212143499999999E-3</v>
      </c>
      <c r="H4605" s="45">
        <v>3.2815901900000001E-3</v>
      </c>
    </row>
    <row r="4606" spans="1:8" x14ac:dyDescent="0.35">
      <c r="A4606" s="45" t="s">
        <v>244</v>
      </c>
      <c r="B4606" s="45" t="s">
        <v>69</v>
      </c>
      <c r="C4606" s="45" t="s">
        <v>48</v>
      </c>
      <c r="D4606" s="45">
        <v>180</v>
      </c>
      <c r="E4606" s="45">
        <v>5.4103006699999998E-3</v>
      </c>
      <c r="F4606" s="45">
        <v>1.2409334E-3</v>
      </c>
      <c r="G4606" s="45">
        <v>7.4717054999999999E-4</v>
      </c>
      <c r="H4606" s="45">
        <v>3.4221962400000001E-3</v>
      </c>
    </row>
    <row r="4607" spans="1:8" x14ac:dyDescent="0.35">
      <c r="A4607" s="45" t="s">
        <v>244</v>
      </c>
      <c r="B4607" s="45" t="s">
        <v>70</v>
      </c>
      <c r="C4607" s="45" t="s">
        <v>48</v>
      </c>
      <c r="D4607" s="45">
        <v>506</v>
      </c>
      <c r="E4607" s="45">
        <v>5.4948486100000003E-3</v>
      </c>
      <c r="F4607" s="45">
        <v>9.6304964000000005E-4</v>
      </c>
      <c r="G4607" s="45">
        <v>7.7747560999999997E-4</v>
      </c>
      <c r="H4607" s="45">
        <v>3.75432288E-3</v>
      </c>
    </row>
    <row r="4608" spans="1:8" x14ac:dyDescent="0.35">
      <c r="A4608" s="45" t="s">
        <v>244</v>
      </c>
      <c r="B4608" s="45" t="s">
        <v>71</v>
      </c>
      <c r="C4608" s="45" t="s">
        <v>48</v>
      </c>
      <c r="D4608" s="45">
        <v>41</v>
      </c>
      <c r="E4608" s="45">
        <v>5.42457067E-3</v>
      </c>
      <c r="F4608" s="45">
        <v>1.2460475899999999E-3</v>
      </c>
      <c r="G4608" s="45">
        <v>6.9275049999999996E-4</v>
      </c>
      <c r="H4608" s="45">
        <v>3.4857721600000001E-3</v>
      </c>
    </row>
    <row r="4609" spans="1:8" x14ac:dyDescent="0.35">
      <c r="A4609" s="45" t="s">
        <v>244</v>
      </c>
      <c r="B4609" s="45" t="s">
        <v>69</v>
      </c>
      <c r="C4609" s="45" t="s">
        <v>49</v>
      </c>
      <c r="D4609" s="45">
        <v>96</v>
      </c>
      <c r="E4609" s="45">
        <v>6.1335356399999999E-3</v>
      </c>
      <c r="F4609" s="45">
        <v>1.1030331500000001E-3</v>
      </c>
      <c r="G4609" s="45">
        <v>9.5486088000000004E-4</v>
      </c>
      <c r="H4609" s="45">
        <v>4.0756411599999999E-3</v>
      </c>
    </row>
    <row r="4610" spans="1:8" x14ac:dyDescent="0.35">
      <c r="A4610" s="45" t="s">
        <v>244</v>
      </c>
      <c r="B4610" s="45" t="s">
        <v>70</v>
      </c>
      <c r="C4610" s="45" t="s">
        <v>49</v>
      </c>
      <c r="D4610" s="45">
        <v>425</v>
      </c>
      <c r="E4610" s="45">
        <v>6.6054736099999999E-3</v>
      </c>
      <c r="F4610" s="45">
        <v>8.6549542000000004E-4</v>
      </c>
      <c r="G4610" s="45">
        <v>9.8060978000000004E-4</v>
      </c>
      <c r="H4610" s="45">
        <v>4.7593679400000002E-3</v>
      </c>
    </row>
    <row r="4611" spans="1:8" x14ac:dyDescent="0.35">
      <c r="A4611" s="45" t="s">
        <v>244</v>
      </c>
      <c r="B4611" s="45" t="s">
        <v>71</v>
      </c>
      <c r="C4611" s="45" t="s">
        <v>49</v>
      </c>
      <c r="D4611" s="45">
        <v>73</v>
      </c>
      <c r="E4611" s="45">
        <v>6.8550225899999999E-3</v>
      </c>
      <c r="F4611" s="45">
        <v>9.4622E-4</v>
      </c>
      <c r="G4611" s="45">
        <v>1.4309041400000001E-3</v>
      </c>
      <c r="H4611" s="45">
        <v>4.4778980699999998E-3</v>
      </c>
    </row>
    <row r="4612" spans="1:8" x14ac:dyDescent="0.35">
      <c r="A4612" s="45" t="s">
        <v>244</v>
      </c>
      <c r="B4612" s="45" t="s">
        <v>69</v>
      </c>
      <c r="C4612" s="45" t="s">
        <v>50</v>
      </c>
      <c r="D4612" s="45">
        <v>59</v>
      </c>
      <c r="E4612" s="45">
        <v>5.7842904100000002E-3</v>
      </c>
      <c r="F4612" s="45">
        <v>7.4799879000000003E-4</v>
      </c>
      <c r="G4612" s="45">
        <v>1.5699542199999999E-3</v>
      </c>
      <c r="H4612" s="45">
        <v>3.4663368300000001E-3</v>
      </c>
    </row>
    <row r="4613" spans="1:8" x14ac:dyDescent="0.35">
      <c r="A4613" s="45" t="s">
        <v>244</v>
      </c>
      <c r="B4613" s="45" t="s">
        <v>70</v>
      </c>
      <c r="C4613" s="45" t="s">
        <v>50</v>
      </c>
      <c r="D4613" s="45">
        <v>191</v>
      </c>
      <c r="E4613" s="45">
        <v>7.5411452999999996E-3</v>
      </c>
      <c r="F4613" s="45">
        <v>7.7164509999999998E-4</v>
      </c>
      <c r="G4613" s="45">
        <v>1.9955882900000001E-3</v>
      </c>
      <c r="H4613" s="45">
        <v>4.7739114600000004E-3</v>
      </c>
    </row>
    <row r="4614" spans="1:8" x14ac:dyDescent="0.35">
      <c r="A4614" s="45" t="s">
        <v>244</v>
      </c>
      <c r="B4614" s="45" t="s">
        <v>71</v>
      </c>
      <c r="C4614" s="45" t="s">
        <v>50</v>
      </c>
      <c r="D4614" s="45">
        <v>45</v>
      </c>
      <c r="E4614" s="45">
        <v>6.3143001400000004E-3</v>
      </c>
      <c r="F4614" s="45">
        <v>9.7196474000000004E-4</v>
      </c>
      <c r="G4614" s="45">
        <v>1.7528289099999999E-3</v>
      </c>
      <c r="H4614" s="45">
        <v>3.5895059000000001E-3</v>
      </c>
    </row>
    <row r="4615" spans="1:8" x14ac:dyDescent="0.35">
      <c r="A4615" s="45" t="s">
        <v>244</v>
      </c>
      <c r="B4615" s="45" t="s">
        <v>69</v>
      </c>
      <c r="C4615" s="45" t="s">
        <v>51</v>
      </c>
      <c r="D4615" s="45">
        <v>137</v>
      </c>
      <c r="E4615" s="45">
        <v>5.46625754E-3</v>
      </c>
      <c r="F4615" s="45">
        <v>8.3848650999999996E-4</v>
      </c>
      <c r="G4615" s="45">
        <v>8.6383119999999998E-4</v>
      </c>
      <c r="H4615" s="45">
        <v>3.7639393499999999E-3</v>
      </c>
    </row>
    <row r="4616" spans="1:8" x14ac:dyDescent="0.35">
      <c r="A4616" s="45" t="s">
        <v>244</v>
      </c>
      <c r="B4616" s="45" t="s">
        <v>70</v>
      </c>
      <c r="C4616" s="45" t="s">
        <v>51</v>
      </c>
      <c r="D4616" s="45">
        <v>335</v>
      </c>
      <c r="E4616" s="45">
        <v>5.8376517799999996E-3</v>
      </c>
      <c r="F4616" s="45">
        <v>7.4575018000000003E-4</v>
      </c>
      <c r="G4616" s="45">
        <v>9.1787564999999997E-4</v>
      </c>
      <c r="H4616" s="45">
        <v>4.1740254700000003E-3</v>
      </c>
    </row>
    <row r="4617" spans="1:8" x14ac:dyDescent="0.35">
      <c r="A4617" s="45" t="s">
        <v>244</v>
      </c>
      <c r="B4617" s="45" t="s">
        <v>71</v>
      </c>
      <c r="C4617" s="45" t="s">
        <v>51</v>
      </c>
      <c r="D4617" s="45">
        <v>58</v>
      </c>
      <c r="E4617" s="45">
        <v>6.29928933E-3</v>
      </c>
      <c r="F4617" s="45">
        <v>7.7526315000000004E-4</v>
      </c>
      <c r="G4617" s="45">
        <v>9.8798670999999992E-4</v>
      </c>
      <c r="H4617" s="45">
        <v>4.5360390200000003E-3</v>
      </c>
    </row>
    <row r="4618" spans="1:8" x14ac:dyDescent="0.35">
      <c r="A4618" s="45" t="s">
        <v>244</v>
      </c>
      <c r="B4618" s="45" t="s">
        <v>69</v>
      </c>
      <c r="C4618" s="45" t="s">
        <v>52</v>
      </c>
      <c r="D4618" s="45">
        <v>206</v>
      </c>
      <c r="E4618" s="45">
        <v>4.0190127000000004E-3</v>
      </c>
      <c r="F4618" s="45">
        <v>7.3360503000000001E-4</v>
      </c>
      <c r="G4618" s="45">
        <v>5.0268540999999999E-4</v>
      </c>
      <c r="H4618" s="45">
        <v>2.7827217800000001E-3</v>
      </c>
    </row>
    <row r="4619" spans="1:8" x14ac:dyDescent="0.35">
      <c r="A4619" s="45" t="s">
        <v>244</v>
      </c>
      <c r="B4619" s="45" t="s">
        <v>70</v>
      </c>
      <c r="C4619" s="45" t="s">
        <v>52</v>
      </c>
      <c r="D4619" s="45">
        <v>361</v>
      </c>
      <c r="E4619" s="45">
        <v>4.5016733599999997E-3</v>
      </c>
      <c r="F4619" s="45">
        <v>7.0832668E-4</v>
      </c>
      <c r="G4619" s="45">
        <v>4.9861470999999996E-4</v>
      </c>
      <c r="H4619" s="45">
        <v>3.2947314599999999E-3</v>
      </c>
    </row>
    <row r="4620" spans="1:8" x14ac:dyDescent="0.35">
      <c r="A4620" s="45" t="s">
        <v>244</v>
      </c>
      <c r="B4620" s="45" t="s">
        <v>71</v>
      </c>
      <c r="C4620" s="45" t="s">
        <v>52</v>
      </c>
      <c r="D4620" s="45">
        <v>44</v>
      </c>
      <c r="E4620" s="45">
        <v>3.9912140199999998E-3</v>
      </c>
      <c r="F4620" s="45">
        <v>9.4013020000000003E-4</v>
      </c>
      <c r="G4620" s="45">
        <v>5.0794383E-4</v>
      </c>
      <c r="H4620" s="45">
        <v>2.5431394600000001E-3</v>
      </c>
    </row>
    <row r="4621" spans="1:8" x14ac:dyDescent="0.35">
      <c r="A4621" s="45" t="s">
        <v>244</v>
      </c>
      <c r="B4621" s="45" t="s">
        <v>69</v>
      </c>
      <c r="C4621" s="45" t="s">
        <v>53</v>
      </c>
      <c r="D4621" s="45">
        <v>23</v>
      </c>
      <c r="E4621" s="45">
        <v>4.5928943099999998E-3</v>
      </c>
      <c r="F4621" s="45">
        <v>7.3218573999999997E-4</v>
      </c>
      <c r="G4621" s="45">
        <v>1.2102452799999999E-3</v>
      </c>
      <c r="H4621" s="45">
        <v>2.6504626999999999E-3</v>
      </c>
    </row>
    <row r="4622" spans="1:8" x14ac:dyDescent="0.35">
      <c r="A4622" s="45" t="s">
        <v>244</v>
      </c>
      <c r="B4622" s="45" t="s">
        <v>70</v>
      </c>
      <c r="C4622" s="45" t="s">
        <v>53</v>
      </c>
      <c r="D4622" s="45">
        <v>113</v>
      </c>
      <c r="E4622" s="45">
        <v>6.1575095999999996E-3</v>
      </c>
      <c r="F4622" s="45">
        <v>6.6771115000000003E-4</v>
      </c>
      <c r="G4622" s="45">
        <v>1.19663611E-3</v>
      </c>
      <c r="H4622" s="45">
        <v>4.2931618400000003E-3</v>
      </c>
    </row>
    <row r="4623" spans="1:8" x14ac:dyDescent="0.35">
      <c r="A4623" s="45" t="s">
        <v>244</v>
      </c>
      <c r="B4623" s="45" t="s">
        <v>71</v>
      </c>
      <c r="C4623" s="45" t="s">
        <v>53</v>
      </c>
      <c r="D4623" s="45">
        <v>17</v>
      </c>
      <c r="E4623" s="45">
        <v>6.3357841000000002E-3</v>
      </c>
      <c r="F4623" s="45">
        <v>8.3401383999999999E-4</v>
      </c>
      <c r="G4623" s="45">
        <v>1.3221675600000001E-3</v>
      </c>
      <c r="H4623" s="45">
        <v>4.1796021099999997E-3</v>
      </c>
    </row>
    <row r="4624" spans="1:8" x14ac:dyDescent="0.35">
      <c r="A4624" s="45" t="s">
        <v>244</v>
      </c>
      <c r="B4624" s="45" t="s">
        <v>69</v>
      </c>
      <c r="C4624" s="45" t="s">
        <v>54</v>
      </c>
      <c r="D4624" s="45">
        <v>586</v>
      </c>
      <c r="E4624" s="45">
        <v>4.6052369300000002E-3</v>
      </c>
      <c r="F4624" s="45">
        <v>1.0820966899999999E-3</v>
      </c>
      <c r="G4624" s="45">
        <v>7.0779586999999999E-4</v>
      </c>
      <c r="H4624" s="45">
        <v>2.81534389E-3</v>
      </c>
    </row>
    <row r="4625" spans="1:8" x14ac:dyDescent="0.35">
      <c r="A4625" s="45" t="s">
        <v>244</v>
      </c>
      <c r="B4625" s="45" t="s">
        <v>70</v>
      </c>
      <c r="C4625" s="45" t="s">
        <v>54</v>
      </c>
      <c r="D4625" s="45">
        <v>1057</v>
      </c>
      <c r="E4625" s="45">
        <v>4.3471212499999997E-3</v>
      </c>
      <c r="F4625" s="45">
        <v>7.5774573E-4</v>
      </c>
      <c r="G4625" s="45">
        <v>7.0478094000000005E-4</v>
      </c>
      <c r="H4625" s="45">
        <v>2.8845940899999999E-3</v>
      </c>
    </row>
    <row r="4626" spans="1:8" x14ac:dyDescent="0.35">
      <c r="A4626" s="45" t="s">
        <v>244</v>
      </c>
      <c r="B4626" s="45" t="s">
        <v>71</v>
      </c>
      <c r="C4626" s="45" t="s">
        <v>54</v>
      </c>
      <c r="D4626" s="45">
        <v>161</v>
      </c>
      <c r="E4626" s="45">
        <v>4.35163596E-3</v>
      </c>
      <c r="F4626" s="45">
        <v>9.6632708999999997E-4</v>
      </c>
      <c r="G4626" s="45">
        <v>7.4455059999999995E-4</v>
      </c>
      <c r="H4626" s="45">
        <v>2.6407577400000002E-3</v>
      </c>
    </row>
    <row r="4627" spans="1:8" x14ac:dyDescent="0.35">
      <c r="A4627" s="45" t="s">
        <v>244</v>
      </c>
      <c r="B4627" s="45" t="s">
        <v>69</v>
      </c>
      <c r="C4627" s="45" t="s">
        <v>55</v>
      </c>
      <c r="D4627" s="45">
        <v>163</v>
      </c>
      <c r="E4627" s="45">
        <v>5.1914335300000001E-3</v>
      </c>
      <c r="F4627" s="45">
        <v>8.2630344999999996E-4</v>
      </c>
      <c r="G4627" s="45">
        <v>1.5453161699999999E-3</v>
      </c>
      <c r="H4627" s="45">
        <v>2.81981344E-3</v>
      </c>
    </row>
    <row r="4628" spans="1:8" x14ac:dyDescent="0.35">
      <c r="A4628" s="45" t="s">
        <v>244</v>
      </c>
      <c r="B4628" s="45" t="s">
        <v>70</v>
      </c>
      <c r="C4628" s="45" t="s">
        <v>55</v>
      </c>
      <c r="D4628" s="45">
        <v>285</v>
      </c>
      <c r="E4628" s="45">
        <v>6.2719702E-3</v>
      </c>
      <c r="F4628" s="45">
        <v>7.9836719000000002E-4</v>
      </c>
      <c r="G4628" s="45">
        <v>1.57732268E-3</v>
      </c>
      <c r="H4628" s="45">
        <v>3.8962798200000001E-3</v>
      </c>
    </row>
    <row r="4629" spans="1:8" x14ac:dyDescent="0.35">
      <c r="A4629" s="45" t="s">
        <v>244</v>
      </c>
      <c r="B4629" s="45" t="s">
        <v>71</v>
      </c>
      <c r="C4629" s="45" t="s">
        <v>55</v>
      </c>
      <c r="D4629" s="45">
        <v>49</v>
      </c>
      <c r="E4629" s="45">
        <v>6.1748864100000002E-3</v>
      </c>
      <c r="F4629" s="45">
        <v>7.3081985999999999E-4</v>
      </c>
      <c r="G4629" s="45">
        <v>1.4021161800000001E-3</v>
      </c>
      <c r="H4629" s="45">
        <v>4.0419498900000003E-3</v>
      </c>
    </row>
    <row r="4630" spans="1:8" x14ac:dyDescent="0.35">
      <c r="A4630" s="45" t="s">
        <v>244</v>
      </c>
      <c r="B4630" s="45" t="s">
        <v>69</v>
      </c>
      <c r="C4630" s="45" t="s">
        <v>56</v>
      </c>
      <c r="D4630" s="45">
        <v>273</v>
      </c>
      <c r="E4630" s="45">
        <v>5.2302093499999999E-3</v>
      </c>
      <c r="F4630" s="45">
        <v>1.2290562200000001E-3</v>
      </c>
      <c r="G4630" s="45">
        <v>8.8382659000000002E-4</v>
      </c>
      <c r="H4630" s="45">
        <v>3.1173261000000002E-3</v>
      </c>
    </row>
    <row r="4631" spans="1:8" x14ac:dyDescent="0.35">
      <c r="A4631" s="45" t="s">
        <v>244</v>
      </c>
      <c r="B4631" s="45" t="s">
        <v>70</v>
      </c>
      <c r="C4631" s="45" t="s">
        <v>56</v>
      </c>
      <c r="D4631" s="45">
        <v>726</v>
      </c>
      <c r="E4631" s="45">
        <v>5.4887094500000004E-3</v>
      </c>
      <c r="F4631" s="45">
        <v>9.8159604E-4</v>
      </c>
      <c r="G4631" s="45">
        <v>9.8537433E-4</v>
      </c>
      <c r="H4631" s="45">
        <v>3.5217386000000002E-3</v>
      </c>
    </row>
    <row r="4632" spans="1:8" x14ac:dyDescent="0.35">
      <c r="A4632" s="45" t="s">
        <v>244</v>
      </c>
      <c r="B4632" s="45" t="s">
        <v>71</v>
      </c>
      <c r="C4632" s="45" t="s">
        <v>56</v>
      </c>
      <c r="D4632" s="45">
        <v>65</v>
      </c>
      <c r="E4632" s="45">
        <v>5.9374997800000001E-3</v>
      </c>
      <c r="F4632" s="45">
        <v>1.1324783900000001E-3</v>
      </c>
      <c r="G4632" s="45">
        <v>1.20477183E-3</v>
      </c>
      <c r="H4632" s="45">
        <v>3.60024905E-3</v>
      </c>
    </row>
    <row r="4633" spans="1:8" x14ac:dyDescent="0.35">
      <c r="A4633" s="45" t="s">
        <v>245</v>
      </c>
      <c r="B4633" s="45" t="s">
        <v>69</v>
      </c>
      <c r="C4633" s="45" t="s">
        <v>9</v>
      </c>
      <c r="D4633" s="45">
        <v>9523</v>
      </c>
      <c r="E4633" s="45">
        <v>4.8787739999999998E-3</v>
      </c>
      <c r="F4633" s="45">
        <v>9.4232845999999999E-4</v>
      </c>
      <c r="G4633" s="45">
        <v>8.6402025000000004E-4</v>
      </c>
      <c r="H4633" s="45">
        <v>3.0723871300000001E-3</v>
      </c>
    </row>
    <row r="4634" spans="1:8" x14ac:dyDescent="0.35">
      <c r="A4634" s="45" t="s">
        <v>245</v>
      </c>
      <c r="B4634" s="45" t="s">
        <v>70</v>
      </c>
      <c r="C4634" s="45" t="s">
        <v>9</v>
      </c>
      <c r="D4634" s="45">
        <v>16839</v>
      </c>
      <c r="E4634" s="45">
        <v>5.7560234499999998E-3</v>
      </c>
      <c r="F4634" s="45">
        <v>7.8953045999999999E-4</v>
      </c>
      <c r="G4634" s="45">
        <v>1.0546351099999999E-3</v>
      </c>
      <c r="H4634" s="45">
        <v>3.9117542999999996E-3</v>
      </c>
    </row>
    <row r="4635" spans="1:8" x14ac:dyDescent="0.35">
      <c r="A4635" s="45" t="s">
        <v>245</v>
      </c>
      <c r="B4635" s="45" t="s">
        <v>71</v>
      </c>
      <c r="C4635" s="45" t="s">
        <v>9</v>
      </c>
      <c r="D4635" s="45">
        <v>2744</v>
      </c>
      <c r="E4635" s="45">
        <v>5.4302693400000001E-3</v>
      </c>
      <c r="F4635" s="45">
        <v>9.1266864999999995E-4</v>
      </c>
      <c r="G4635" s="45">
        <v>1.11725222E-3</v>
      </c>
      <c r="H4635" s="45">
        <v>3.4002003700000002E-3</v>
      </c>
    </row>
    <row r="4636" spans="1:8" x14ac:dyDescent="0.35">
      <c r="A4636" s="45" t="s">
        <v>245</v>
      </c>
      <c r="B4636" s="45" t="s">
        <v>69</v>
      </c>
      <c r="C4636" s="45" t="s">
        <v>14</v>
      </c>
      <c r="D4636" s="45">
        <v>204</v>
      </c>
      <c r="E4636" s="45">
        <v>5.3720722000000004E-3</v>
      </c>
      <c r="F4636" s="45">
        <v>1.1926967399999999E-3</v>
      </c>
      <c r="G4636" s="45">
        <v>9.4283291000000005E-4</v>
      </c>
      <c r="H4636" s="45">
        <v>3.23654206E-3</v>
      </c>
    </row>
    <row r="4637" spans="1:8" x14ac:dyDescent="0.35">
      <c r="A4637" s="45" t="s">
        <v>245</v>
      </c>
      <c r="B4637" s="45" t="s">
        <v>70</v>
      </c>
      <c r="C4637" s="45" t="s">
        <v>14</v>
      </c>
      <c r="D4637" s="45">
        <v>293</v>
      </c>
      <c r="E4637" s="45">
        <v>6.3546799599999999E-3</v>
      </c>
      <c r="F4637" s="45">
        <v>1.0456561499999999E-3</v>
      </c>
      <c r="G4637" s="45">
        <v>1.11731267E-3</v>
      </c>
      <c r="H4637" s="45">
        <v>4.1917106800000003E-3</v>
      </c>
    </row>
    <row r="4638" spans="1:8" x14ac:dyDescent="0.35">
      <c r="A4638" s="45" t="s">
        <v>245</v>
      </c>
      <c r="B4638" s="45" t="s">
        <v>71</v>
      </c>
      <c r="C4638" s="45" t="s">
        <v>14</v>
      </c>
      <c r="D4638" s="45">
        <v>74</v>
      </c>
      <c r="E4638" s="45">
        <v>6.0763886700000002E-3</v>
      </c>
      <c r="F4638" s="45">
        <v>1.2664224299999999E-3</v>
      </c>
      <c r="G4638" s="45">
        <v>9.7660134000000006E-4</v>
      </c>
      <c r="H4638" s="45">
        <v>3.83336435E-3</v>
      </c>
    </row>
    <row r="4639" spans="1:8" x14ac:dyDescent="0.35">
      <c r="A4639" s="45" t="s">
        <v>245</v>
      </c>
      <c r="B4639" s="45" t="s">
        <v>69</v>
      </c>
      <c r="C4639" s="45" t="s">
        <v>15</v>
      </c>
      <c r="D4639" s="45">
        <v>128</v>
      </c>
      <c r="E4639" s="45">
        <v>5.7446286699999998E-3</v>
      </c>
      <c r="F4639" s="45">
        <v>1.0834415799999999E-3</v>
      </c>
      <c r="G4639" s="45">
        <v>1.41936101E-3</v>
      </c>
      <c r="H4639" s="45">
        <v>3.2418255900000001E-3</v>
      </c>
    </row>
    <row r="4640" spans="1:8" x14ac:dyDescent="0.35">
      <c r="A4640" s="45" t="s">
        <v>245</v>
      </c>
      <c r="B4640" s="45" t="s">
        <v>70</v>
      </c>
      <c r="C4640" s="45" t="s">
        <v>15</v>
      </c>
      <c r="D4640" s="45">
        <v>194</v>
      </c>
      <c r="E4640" s="45">
        <v>6.2973699400000003E-3</v>
      </c>
      <c r="F4640" s="45">
        <v>8.2342953999999999E-4</v>
      </c>
      <c r="G4640" s="45">
        <v>1.54704776E-3</v>
      </c>
      <c r="H4640" s="45">
        <v>3.9268921999999996E-3</v>
      </c>
    </row>
    <row r="4641" spans="1:8" x14ac:dyDescent="0.35">
      <c r="A4641" s="45" t="s">
        <v>245</v>
      </c>
      <c r="B4641" s="45" t="s">
        <v>71</v>
      </c>
      <c r="C4641" s="45" t="s">
        <v>15</v>
      </c>
      <c r="D4641" s="45">
        <v>54</v>
      </c>
      <c r="E4641" s="45">
        <v>6.6827415200000004E-3</v>
      </c>
      <c r="F4641" s="45">
        <v>9.921551299999999E-4</v>
      </c>
      <c r="G4641" s="45">
        <v>1.61929847E-3</v>
      </c>
      <c r="H4641" s="45">
        <v>4.0712874899999996E-3</v>
      </c>
    </row>
    <row r="4642" spans="1:8" x14ac:dyDescent="0.35">
      <c r="A4642" s="45" t="s">
        <v>245</v>
      </c>
      <c r="B4642" s="45" t="s">
        <v>69</v>
      </c>
      <c r="C4642" s="45" t="s">
        <v>16</v>
      </c>
      <c r="D4642" s="45">
        <v>147</v>
      </c>
      <c r="E4642" s="45">
        <v>4.8378052700000004E-3</v>
      </c>
      <c r="F4642" s="45">
        <v>6.9475913E-4</v>
      </c>
      <c r="G4642" s="45">
        <v>5.8138044000000002E-4</v>
      </c>
      <c r="H4642" s="45">
        <v>3.56166518E-3</v>
      </c>
    </row>
    <row r="4643" spans="1:8" x14ac:dyDescent="0.35">
      <c r="A4643" s="45" t="s">
        <v>245</v>
      </c>
      <c r="B4643" s="45" t="s">
        <v>70</v>
      </c>
      <c r="C4643" s="45" t="s">
        <v>16</v>
      </c>
      <c r="D4643" s="45">
        <v>229</v>
      </c>
      <c r="E4643" s="45">
        <v>5.5485805299999996E-3</v>
      </c>
      <c r="F4643" s="45">
        <v>7.1602554000000003E-4</v>
      </c>
      <c r="G4643" s="45">
        <v>5.9710066E-4</v>
      </c>
      <c r="H4643" s="45">
        <v>4.2354538200000003E-3</v>
      </c>
    </row>
    <row r="4644" spans="1:8" x14ac:dyDescent="0.35">
      <c r="A4644" s="45" t="s">
        <v>245</v>
      </c>
      <c r="B4644" s="45" t="s">
        <v>71</v>
      </c>
      <c r="C4644" s="45" t="s">
        <v>16</v>
      </c>
      <c r="D4644" s="45">
        <v>23</v>
      </c>
      <c r="E4644" s="45">
        <v>5.8841583499999999E-3</v>
      </c>
      <c r="F4644" s="45">
        <v>7.0551505999999996E-4</v>
      </c>
      <c r="G4644" s="45">
        <v>7.7797882999999996E-4</v>
      </c>
      <c r="H4644" s="45">
        <v>4.4006640300000002E-3</v>
      </c>
    </row>
    <row r="4645" spans="1:8" x14ac:dyDescent="0.35">
      <c r="A4645" s="45" t="s">
        <v>245</v>
      </c>
      <c r="B4645" s="45" t="s">
        <v>69</v>
      </c>
      <c r="C4645" s="45" t="s">
        <v>17</v>
      </c>
      <c r="D4645" s="45">
        <v>91</v>
      </c>
      <c r="E4645" s="45">
        <v>5.6997860799999998E-3</v>
      </c>
      <c r="F4645" s="45">
        <v>7.8576489000000002E-4</v>
      </c>
      <c r="G4645" s="45">
        <v>7.3196454E-4</v>
      </c>
      <c r="H4645" s="45">
        <v>4.1820561200000004E-3</v>
      </c>
    </row>
    <row r="4646" spans="1:8" x14ac:dyDescent="0.35">
      <c r="A4646" s="45" t="s">
        <v>245</v>
      </c>
      <c r="B4646" s="45" t="s">
        <v>70</v>
      </c>
      <c r="C4646" s="45" t="s">
        <v>17</v>
      </c>
      <c r="D4646" s="45">
        <v>257</v>
      </c>
      <c r="E4646" s="45">
        <v>6.44729946E-3</v>
      </c>
      <c r="F4646" s="45">
        <v>6.5517340000000002E-4</v>
      </c>
      <c r="G4646" s="45">
        <v>7.8271343E-4</v>
      </c>
      <c r="H4646" s="45">
        <v>5.0094121399999999E-3</v>
      </c>
    </row>
    <row r="4647" spans="1:8" x14ac:dyDescent="0.35">
      <c r="A4647" s="45" t="s">
        <v>245</v>
      </c>
      <c r="B4647" s="45" t="s">
        <v>71</v>
      </c>
      <c r="C4647" s="45" t="s">
        <v>17</v>
      </c>
      <c r="D4647" s="45">
        <v>27</v>
      </c>
      <c r="E4647" s="45">
        <v>6.3044408099999999E-3</v>
      </c>
      <c r="F4647" s="45">
        <v>8.933468E-4</v>
      </c>
      <c r="G4647" s="45">
        <v>8.8777414000000001E-4</v>
      </c>
      <c r="H4647" s="45">
        <v>4.5233193799999998E-3</v>
      </c>
    </row>
    <row r="4648" spans="1:8" x14ac:dyDescent="0.35">
      <c r="A4648" s="45" t="s">
        <v>245</v>
      </c>
      <c r="B4648" s="45" t="s">
        <v>69</v>
      </c>
      <c r="C4648" s="45" t="s">
        <v>18</v>
      </c>
      <c r="D4648" s="45">
        <v>61</v>
      </c>
      <c r="E4648" s="45">
        <v>5.91264397E-3</v>
      </c>
      <c r="F4648" s="45">
        <v>7.1531546000000001E-4</v>
      </c>
      <c r="G4648" s="45">
        <v>1.1904217100000001E-3</v>
      </c>
      <c r="H4648" s="45">
        <v>4.0069062500000001E-3</v>
      </c>
    </row>
    <row r="4649" spans="1:8" x14ac:dyDescent="0.35">
      <c r="A4649" s="45" t="s">
        <v>245</v>
      </c>
      <c r="B4649" s="45" t="s">
        <v>70</v>
      </c>
      <c r="C4649" s="45" t="s">
        <v>18</v>
      </c>
      <c r="D4649" s="45">
        <v>170</v>
      </c>
      <c r="E4649" s="45">
        <v>7.0423472399999999E-3</v>
      </c>
      <c r="F4649" s="45">
        <v>7.0179713000000001E-4</v>
      </c>
      <c r="G4649" s="45">
        <v>1.4009393199999999E-3</v>
      </c>
      <c r="H4649" s="45">
        <v>4.9396103300000001E-3</v>
      </c>
    </row>
    <row r="4650" spans="1:8" x14ac:dyDescent="0.35">
      <c r="A4650" s="45" t="s">
        <v>245</v>
      </c>
      <c r="B4650" s="45" t="s">
        <v>71</v>
      </c>
      <c r="C4650" s="45" t="s">
        <v>18</v>
      </c>
      <c r="D4650" s="45">
        <v>30</v>
      </c>
      <c r="E4650" s="45">
        <v>6.7094905699999997E-3</v>
      </c>
      <c r="F4650" s="45">
        <v>8.8194425000000004E-4</v>
      </c>
      <c r="G4650" s="45">
        <v>1.1138115000000001E-3</v>
      </c>
      <c r="H4650" s="45">
        <v>4.7137343400000002E-3</v>
      </c>
    </row>
    <row r="4651" spans="1:8" x14ac:dyDescent="0.35">
      <c r="A4651" s="45" t="s">
        <v>245</v>
      </c>
      <c r="B4651" s="45" t="s">
        <v>69</v>
      </c>
      <c r="C4651" s="45" t="s">
        <v>19</v>
      </c>
      <c r="D4651" s="45">
        <v>61</v>
      </c>
      <c r="E4651" s="45">
        <v>5.9080902100000004E-3</v>
      </c>
      <c r="F4651" s="45">
        <v>9.7108353000000002E-4</v>
      </c>
      <c r="G4651" s="45">
        <v>1.0310410999999999E-3</v>
      </c>
      <c r="H4651" s="45">
        <v>3.90596511E-3</v>
      </c>
    </row>
    <row r="4652" spans="1:8" x14ac:dyDescent="0.35">
      <c r="A4652" s="45" t="s">
        <v>245</v>
      </c>
      <c r="B4652" s="45" t="s">
        <v>70</v>
      </c>
      <c r="C4652" s="45" t="s">
        <v>19</v>
      </c>
      <c r="D4652" s="45">
        <v>316</v>
      </c>
      <c r="E4652" s="45">
        <v>6.1111474899999997E-3</v>
      </c>
      <c r="F4652" s="45">
        <v>7.6319275000000003E-4</v>
      </c>
      <c r="G4652" s="45">
        <v>1.1145171400000001E-3</v>
      </c>
      <c r="H4652" s="45">
        <v>4.23343712E-3</v>
      </c>
    </row>
    <row r="4653" spans="1:8" x14ac:dyDescent="0.35">
      <c r="A4653" s="45" t="s">
        <v>245</v>
      </c>
      <c r="B4653" s="45" t="s">
        <v>71</v>
      </c>
      <c r="C4653" s="45" t="s">
        <v>19</v>
      </c>
      <c r="D4653" s="45">
        <v>29</v>
      </c>
      <c r="E4653" s="45">
        <v>5.9510693600000001E-3</v>
      </c>
      <c r="F4653" s="45">
        <v>1.06401635E-3</v>
      </c>
      <c r="G4653" s="45">
        <v>1.2136811700000001E-3</v>
      </c>
      <c r="H4653" s="45">
        <v>3.6733714499999999E-3</v>
      </c>
    </row>
    <row r="4654" spans="1:8" x14ac:dyDescent="0.35">
      <c r="A4654" s="45" t="s">
        <v>245</v>
      </c>
      <c r="B4654" s="45" t="s">
        <v>69</v>
      </c>
      <c r="C4654" s="45" t="s">
        <v>20</v>
      </c>
      <c r="D4654" s="45">
        <v>28</v>
      </c>
      <c r="E4654" s="45">
        <v>4.0823410600000004E-3</v>
      </c>
      <c r="F4654" s="45">
        <v>8.1349175999999995E-4</v>
      </c>
      <c r="G4654" s="45">
        <v>5.9771805000000003E-4</v>
      </c>
      <c r="H4654" s="45">
        <v>2.6711306499999999E-3</v>
      </c>
    </row>
    <row r="4655" spans="1:8" x14ac:dyDescent="0.35">
      <c r="A4655" s="45" t="s">
        <v>245</v>
      </c>
      <c r="B4655" s="45" t="s">
        <v>70</v>
      </c>
      <c r="C4655" s="45" t="s">
        <v>20</v>
      </c>
      <c r="D4655" s="45">
        <v>150</v>
      </c>
      <c r="E4655" s="45">
        <v>4.2043207499999997E-3</v>
      </c>
      <c r="F4655" s="45">
        <v>7.6928987000000003E-4</v>
      </c>
      <c r="G4655" s="45">
        <v>4.9660469000000005E-4</v>
      </c>
      <c r="H4655" s="45">
        <v>2.9384256700000001E-3</v>
      </c>
    </row>
    <row r="4656" spans="1:8" x14ac:dyDescent="0.35">
      <c r="A4656" s="45" t="s">
        <v>245</v>
      </c>
      <c r="B4656" s="45" t="s">
        <v>71</v>
      </c>
      <c r="C4656" s="45" t="s">
        <v>20</v>
      </c>
      <c r="D4656" s="45">
        <v>9</v>
      </c>
      <c r="E4656" s="45">
        <v>4.9935697400000003E-3</v>
      </c>
      <c r="F4656" s="45">
        <v>8.1918694999999996E-4</v>
      </c>
      <c r="G4656" s="45">
        <v>6.1342576000000002E-4</v>
      </c>
      <c r="H4656" s="45">
        <v>3.56095647E-3</v>
      </c>
    </row>
    <row r="4657" spans="1:8" x14ac:dyDescent="0.35">
      <c r="A4657" s="45" t="s">
        <v>245</v>
      </c>
      <c r="B4657" s="45" t="s">
        <v>69</v>
      </c>
      <c r="C4657" s="45" t="s">
        <v>21</v>
      </c>
      <c r="D4657" s="45">
        <v>53</v>
      </c>
      <c r="E4657" s="45">
        <v>6.8891943799999997E-3</v>
      </c>
      <c r="F4657" s="45">
        <v>1.0589182999999999E-3</v>
      </c>
      <c r="G4657" s="45">
        <v>2.0612768300000001E-3</v>
      </c>
      <c r="H4657" s="45">
        <v>3.7689987300000001E-3</v>
      </c>
    </row>
    <row r="4658" spans="1:8" x14ac:dyDescent="0.35">
      <c r="A4658" s="45" t="s">
        <v>245</v>
      </c>
      <c r="B4658" s="45" t="s">
        <v>70</v>
      </c>
      <c r="C4658" s="45" t="s">
        <v>21</v>
      </c>
      <c r="D4658" s="45">
        <v>194</v>
      </c>
      <c r="E4658" s="45">
        <v>8.2838748200000003E-3</v>
      </c>
      <c r="F4658" s="45">
        <v>1.1506059099999999E-3</v>
      </c>
      <c r="G4658" s="45">
        <v>1.9915160800000001E-3</v>
      </c>
      <c r="H4658" s="45">
        <v>5.1417523E-3</v>
      </c>
    </row>
    <row r="4659" spans="1:8" x14ac:dyDescent="0.35">
      <c r="A4659" s="45" t="s">
        <v>245</v>
      </c>
      <c r="B4659" s="45" t="s">
        <v>71</v>
      </c>
      <c r="C4659" s="45" t="s">
        <v>21</v>
      </c>
      <c r="D4659" s="45">
        <v>30</v>
      </c>
      <c r="E4659" s="45">
        <v>7.2746911300000001E-3</v>
      </c>
      <c r="F4659" s="45">
        <v>1.05015409E-3</v>
      </c>
      <c r="G4659" s="45">
        <v>1.8113423300000001E-3</v>
      </c>
      <c r="H4659" s="45">
        <v>4.4131941799999998E-3</v>
      </c>
    </row>
    <row r="4660" spans="1:8" x14ac:dyDescent="0.35">
      <c r="A4660" s="45" t="s">
        <v>245</v>
      </c>
      <c r="B4660" s="45" t="s">
        <v>69</v>
      </c>
      <c r="C4660" s="45" t="s">
        <v>22</v>
      </c>
      <c r="D4660" s="45">
        <v>58</v>
      </c>
      <c r="E4660" s="45">
        <v>6.0658123499999998E-3</v>
      </c>
      <c r="F4660" s="45">
        <v>1.0288950099999999E-3</v>
      </c>
      <c r="G4660" s="45">
        <v>1.4912593399999999E-3</v>
      </c>
      <c r="H4660" s="45">
        <v>3.54565749E-3</v>
      </c>
    </row>
    <row r="4661" spans="1:8" x14ac:dyDescent="0.35">
      <c r="A4661" s="45" t="s">
        <v>245</v>
      </c>
      <c r="B4661" s="45" t="s">
        <v>70</v>
      </c>
      <c r="C4661" s="45" t="s">
        <v>22</v>
      </c>
      <c r="D4661" s="45">
        <v>184</v>
      </c>
      <c r="E4661" s="45">
        <v>6.94469583E-3</v>
      </c>
      <c r="F4661" s="45">
        <v>8.4220235000000002E-4</v>
      </c>
      <c r="G4661" s="45">
        <v>1.41335773E-3</v>
      </c>
      <c r="H4661" s="45">
        <v>4.6891352299999996E-3</v>
      </c>
    </row>
    <row r="4662" spans="1:8" x14ac:dyDescent="0.35">
      <c r="A4662" s="45" t="s">
        <v>245</v>
      </c>
      <c r="B4662" s="45" t="s">
        <v>71</v>
      </c>
      <c r="C4662" s="45" t="s">
        <v>22</v>
      </c>
      <c r="D4662" s="45">
        <v>12</v>
      </c>
      <c r="E4662" s="45">
        <v>6.8152004500000004E-3</v>
      </c>
      <c r="F4662" s="45">
        <v>1.0320214000000001E-3</v>
      </c>
      <c r="G4662" s="45">
        <v>2.6591432799999998E-3</v>
      </c>
      <c r="H4662" s="45">
        <v>3.12403529E-3</v>
      </c>
    </row>
    <row r="4663" spans="1:8" x14ac:dyDescent="0.35">
      <c r="A4663" s="45" t="s">
        <v>245</v>
      </c>
      <c r="B4663" s="45" t="s">
        <v>69</v>
      </c>
      <c r="C4663" s="45" t="s">
        <v>23</v>
      </c>
      <c r="D4663" s="45">
        <v>81</v>
      </c>
      <c r="E4663" s="45">
        <v>6.0413806399999999E-3</v>
      </c>
      <c r="F4663" s="45">
        <v>1.15083424E-3</v>
      </c>
      <c r="G4663" s="45">
        <v>1.2707187700000001E-3</v>
      </c>
      <c r="H4663" s="45">
        <v>3.6198271299999999E-3</v>
      </c>
    </row>
    <row r="4664" spans="1:8" x14ac:dyDescent="0.35">
      <c r="A4664" s="45" t="s">
        <v>245</v>
      </c>
      <c r="B4664" s="45" t="s">
        <v>70</v>
      </c>
      <c r="C4664" s="45" t="s">
        <v>23</v>
      </c>
      <c r="D4664" s="45">
        <v>327</v>
      </c>
      <c r="E4664" s="45">
        <v>6.46976558E-3</v>
      </c>
      <c r="F4664" s="45">
        <v>9.6999211000000003E-4</v>
      </c>
      <c r="G4664" s="45">
        <v>1.4364945499999999E-3</v>
      </c>
      <c r="H4664" s="45">
        <v>4.06327845E-3</v>
      </c>
    </row>
    <row r="4665" spans="1:8" x14ac:dyDescent="0.35">
      <c r="A4665" s="45" t="s">
        <v>245</v>
      </c>
      <c r="B4665" s="45" t="s">
        <v>71</v>
      </c>
      <c r="C4665" s="45" t="s">
        <v>23</v>
      </c>
      <c r="D4665" s="45">
        <v>29</v>
      </c>
      <c r="E4665" s="45">
        <v>6.4116377300000001E-3</v>
      </c>
      <c r="F4665" s="45">
        <v>1.0057468999999999E-3</v>
      </c>
      <c r="G4665" s="45">
        <v>1.3932788199999999E-3</v>
      </c>
      <c r="H4665" s="45">
        <v>4.01261146E-3</v>
      </c>
    </row>
    <row r="4666" spans="1:8" x14ac:dyDescent="0.35">
      <c r="A4666" s="45" t="s">
        <v>245</v>
      </c>
      <c r="B4666" s="45" t="s">
        <v>69</v>
      </c>
      <c r="C4666" s="45" t="s">
        <v>24</v>
      </c>
      <c r="D4666" s="45">
        <v>289</v>
      </c>
      <c r="E4666" s="45">
        <v>5.3248748199999996E-3</v>
      </c>
      <c r="F4666" s="45">
        <v>6.221563E-4</v>
      </c>
      <c r="G4666" s="45">
        <v>1.5156828400000001E-3</v>
      </c>
      <c r="H4666" s="45">
        <v>3.1870352E-3</v>
      </c>
    </row>
    <row r="4667" spans="1:8" x14ac:dyDescent="0.35">
      <c r="A4667" s="45" t="s">
        <v>245</v>
      </c>
      <c r="B4667" s="45" t="s">
        <v>70</v>
      </c>
      <c r="C4667" s="45" t="s">
        <v>24</v>
      </c>
      <c r="D4667" s="45">
        <v>579</v>
      </c>
      <c r="E4667" s="45">
        <v>6.7685742400000002E-3</v>
      </c>
      <c r="F4667" s="45">
        <v>5.9907304000000005E-4</v>
      </c>
      <c r="G4667" s="45">
        <v>1.8082939099999999E-3</v>
      </c>
      <c r="H4667" s="45">
        <v>4.3612068299999996E-3</v>
      </c>
    </row>
    <row r="4668" spans="1:8" x14ac:dyDescent="0.35">
      <c r="A4668" s="45" t="s">
        <v>245</v>
      </c>
      <c r="B4668" s="45" t="s">
        <v>71</v>
      </c>
      <c r="C4668" s="45" t="s">
        <v>24</v>
      </c>
      <c r="D4668" s="45">
        <v>104</v>
      </c>
      <c r="E4668" s="45">
        <v>5.9344949399999999E-3</v>
      </c>
      <c r="F4668" s="45">
        <v>6.9043779999999996E-4</v>
      </c>
      <c r="G4668" s="45">
        <v>1.77973623E-3</v>
      </c>
      <c r="H4668" s="45">
        <v>3.4643204499999998E-3</v>
      </c>
    </row>
    <row r="4669" spans="1:8" x14ac:dyDescent="0.35">
      <c r="A4669" s="45" t="s">
        <v>245</v>
      </c>
      <c r="B4669" s="45" t="s">
        <v>69</v>
      </c>
      <c r="C4669" s="45" t="s">
        <v>25</v>
      </c>
      <c r="D4669" s="45">
        <v>226</v>
      </c>
      <c r="E4669" s="45">
        <v>5.2638476700000002E-3</v>
      </c>
      <c r="F4669" s="45">
        <v>7.0970560000000002E-4</v>
      </c>
      <c r="G4669" s="45">
        <v>1.3758294E-3</v>
      </c>
      <c r="H4669" s="45">
        <v>3.1783122E-3</v>
      </c>
    </row>
    <row r="4670" spans="1:8" x14ac:dyDescent="0.35">
      <c r="A4670" s="45" t="s">
        <v>245</v>
      </c>
      <c r="B4670" s="45" t="s">
        <v>70</v>
      </c>
      <c r="C4670" s="45" t="s">
        <v>25</v>
      </c>
      <c r="D4670" s="45">
        <v>439</v>
      </c>
      <c r="E4670" s="45">
        <v>6.7374818300000002E-3</v>
      </c>
      <c r="F4670" s="45">
        <v>6.4682968000000002E-4</v>
      </c>
      <c r="G4670" s="45">
        <v>1.6178655E-3</v>
      </c>
      <c r="H4670" s="45">
        <v>4.4727861799999996E-3</v>
      </c>
    </row>
    <row r="4671" spans="1:8" x14ac:dyDescent="0.35">
      <c r="A4671" s="45" t="s">
        <v>245</v>
      </c>
      <c r="B4671" s="45" t="s">
        <v>71</v>
      </c>
      <c r="C4671" s="45" t="s">
        <v>25</v>
      </c>
      <c r="D4671" s="45">
        <v>90</v>
      </c>
      <c r="E4671" s="45">
        <v>5.2870368300000003E-3</v>
      </c>
      <c r="F4671" s="45">
        <v>8.0516951000000002E-4</v>
      </c>
      <c r="G4671" s="45">
        <v>1.1588217699999999E-3</v>
      </c>
      <c r="H4671" s="45">
        <v>3.32304504E-3</v>
      </c>
    </row>
    <row r="4672" spans="1:8" x14ac:dyDescent="0.35">
      <c r="A4672" s="45" t="s">
        <v>245</v>
      </c>
      <c r="B4672" s="45" t="s">
        <v>69</v>
      </c>
      <c r="C4672" s="45" t="s">
        <v>26</v>
      </c>
      <c r="D4672" s="45">
        <v>28</v>
      </c>
      <c r="E4672" s="45">
        <v>4.5978006599999999E-3</v>
      </c>
      <c r="F4672" s="45">
        <v>5.8077024999999996E-4</v>
      </c>
      <c r="G4672" s="45">
        <v>1.0404263300000001E-3</v>
      </c>
      <c r="H4672" s="45">
        <v>2.9766035899999998E-3</v>
      </c>
    </row>
    <row r="4673" spans="1:8" x14ac:dyDescent="0.35">
      <c r="A4673" s="45" t="s">
        <v>245</v>
      </c>
      <c r="B4673" s="45" t="s">
        <v>70</v>
      </c>
      <c r="C4673" s="45" t="s">
        <v>26</v>
      </c>
      <c r="D4673" s="45">
        <v>254</v>
      </c>
      <c r="E4673" s="45">
        <v>5.19133653E-3</v>
      </c>
      <c r="F4673" s="45">
        <v>4.2687349000000002E-4</v>
      </c>
      <c r="G4673" s="45">
        <v>1.023075E-3</v>
      </c>
      <c r="H4673" s="45">
        <v>3.74138756E-3</v>
      </c>
    </row>
    <row r="4674" spans="1:8" x14ac:dyDescent="0.35">
      <c r="A4674" s="45" t="s">
        <v>245</v>
      </c>
      <c r="B4674" s="45" t="s">
        <v>71</v>
      </c>
      <c r="C4674" s="45" t="s">
        <v>26</v>
      </c>
      <c r="D4674" s="45">
        <v>16</v>
      </c>
      <c r="E4674" s="45">
        <v>5.9056711299999998E-3</v>
      </c>
      <c r="F4674" s="45">
        <v>5.3168389000000005E-4</v>
      </c>
      <c r="G4674" s="45">
        <v>1.46556687E-3</v>
      </c>
      <c r="H4674" s="45">
        <v>3.9084199099999996E-3</v>
      </c>
    </row>
    <row r="4675" spans="1:8" x14ac:dyDescent="0.35">
      <c r="A4675" s="45" t="s">
        <v>245</v>
      </c>
      <c r="B4675" s="45" t="s">
        <v>69</v>
      </c>
      <c r="C4675" s="45" t="s">
        <v>27</v>
      </c>
      <c r="D4675" s="45">
        <v>234</v>
      </c>
      <c r="E4675" s="45">
        <v>5.3613680599999998E-3</v>
      </c>
      <c r="F4675" s="45">
        <v>9.6074680999999997E-4</v>
      </c>
      <c r="G4675" s="45">
        <v>1.44918265E-3</v>
      </c>
      <c r="H4675" s="45">
        <v>2.9514381099999998E-3</v>
      </c>
    </row>
    <row r="4676" spans="1:8" x14ac:dyDescent="0.35">
      <c r="A4676" s="45" t="s">
        <v>245</v>
      </c>
      <c r="B4676" s="45" t="s">
        <v>70</v>
      </c>
      <c r="C4676" s="45" t="s">
        <v>27</v>
      </c>
      <c r="D4676" s="45">
        <v>266</v>
      </c>
      <c r="E4676" s="45">
        <v>6.4488475700000001E-3</v>
      </c>
      <c r="F4676" s="45">
        <v>8.3463845E-4</v>
      </c>
      <c r="G4676" s="45">
        <v>1.7002573299999999E-3</v>
      </c>
      <c r="H4676" s="45">
        <v>3.9139513300000001E-3</v>
      </c>
    </row>
    <row r="4677" spans="1:8" x14ac:dyDescent="0.35">
      <c r="A4677" s="45" t="s">
        <v>245</v>
      </c>
      <c r="B4677" s="45" t="s">
        <v>71</v>
      </c>
      <c r="C4677" s="45" t="s">
        <v>27</v>
      </c>
      <c r="D4677" s="45">
        <v>58</v>
      </c>
      <c r="E4677" s="45">
        <v>5.1213279799999997E-3</v>
      </c>
      <c r="F4677" s="45">
        <v>9.7840812999999997E-4</v>
      </c>
      <c r="G4677" s="45">
        <v>1.79877046E-3</v>
      </c>
      <c r="H4677" s="45">
        <v>2.34414883E-3</v>
      </c>
    </row>
    <row r="4678" spans="1:8" x14ac:dyDescent="0.35">
      <c r="A4678" s="45" t="s">
        <v>245</v>
      </c>
      <c r="B4678" s="45" t="s">
        <v>69</v>
      </c>
      <c r="C4678" s="45" t="s">
        <v>28</v>
      </c>
      <c r="D4678" s="45">
        <v>227</v>
      </c>
      <c r="E4678" s="45">
        <v>5.5480092400000004E-3</v>
      </c>
      <c r="F4678" s="45">
        <v>9.4734028000000004E-4</v>
      </c>
      <c r="G4678" s="45">
        <v>1.2343977099999999E-3</v>
      </c>
      <c r="H4678" s="45">
        <v>3.3662707700000002E-3</v>
      </c>
    </row>
    <row r="4679" spans="1:8" x14ac:dyDescent="0.35">
      <c r="A4679" s="45" t="s">
        <v>245</v>
      </c>
      <c r="B4679" s="45" t="s">
        <v>70</v>
      </c>
      <c r="C4679" s="45" t="s">
        <v>28</v>
      </c>
      <c r="D4679" s="45">
        <v>529</v>
      </c>
      <c r="E4679" s="45">
        <v>6.3346721E-3</v>
      </c>
      <c r="F4679" s="45">
        <v>7.7485010999999999E-4</v>
      </c>
      <c r="G4679" s="45">
        <v>1.52412371E-3</v>
      </c>
      <c r="H4679" s="45">
        <v>4.0356977899999999E-3</v>
      </c>
    </row>
    <row r="4680" spans="1:8" x14ac:dyDescent="0.35">
      <c r="A4680" s="45" t="s">
        <v>245</v>
      </c>
      <c r="B4680" s="45" t="s">
        <v>71</v>
      </c>
      <c r="C4680" s="45" t="s">
        <v>28</v>
      </c>
      <c r="D4680" s="45">
        <v>128</v>
      </c>
      <c r="E4680" s="45">
        <v>5.8108179100000001E-3</v>
      </c>
      <c r="F4680" s="45">
        <v>6.9516756000000005E-4</v>
      </c>
      <c r="G4680" s="45">
        <v>1.58573832E-3</v>
      </c>
      <c r="H4680" s="45">
        <v>3.5299115099999999E-3</v>
      </c>
    </row>
    <row r="4681" spans="1:8" x14ac:dyDescent="0.35">
      <c r="A4681" s="45" t="s">
        <v>245</v>
      </c>
      <c r="B4681" s="45" t="s">
        <v>69</v>
      </c>
      <c r="C4681" s="45" t="s">
        <v>29</v>
      </c>
      <c r="D4681" s="45">
        <v>60</v>
      </c>
      <c r="E4681" s="45">
        <v>5.6512343500000001E-3</v>
      </c>
      <c r="F4681" s="45">
        <v>1.1307868E-3</v>
      </c>
      <c r="G4681" s="45">
        <v>1.2056324400000001E-3</v>
      </c>
      <c r="H4681" s="45">
        <v>3.3148145500000001E-3</v>
      </c>
    </row>
    <row r="4682" spans="1:8" x14ac:dyDescent="0.35">
      <c r="A4682" s="45" t="s">
        <v>245</v>
      </c>
      <c r="B4682" s="45" t="s">
        <v>70</v>
      </c>
      <c r="C4682" s="45" t="s">
        <v>29</v>
      </c>
      <c r="D4682" s="45">
        <v>206</v>
      </c>
      <c r="E4682" s="45">
        <v>7.2500334900000001E-3</v>
      </c>
      <c r="F4682" s="45">
        <v>9.1626187999999998E-4</v>
      </c>
      <c r="G4682" s="45">
        <v>1.7056586899999999E-3</v>
      </c>
      <c r="H4682" s="45">
        <v>4.6281123900000004E-3</v>
      </c>
    </row>
    <row r="4683" spans="1:8" x14ac:dyDescent="0.35">
      <c r="A4683" s="45" t="s">
        <v>245</v>
      </c>
      <c r="B4683" s="45" t="s">
        <v>71</v>
      </c>
      <c r="C4683" s="45" t="s">
        <v>29</v>
      </c>
      <c r="D4683" s="45">
        <v>45</v>
      </c>
      <c r="E4683" s="45">
        <v>6.1445470899999998E-3</v>
      </c>
      <c r="F4683" s="45">
        <v>1.15663556E-3</v>
      </c>
      <c r="G4683" s="45">
        <v>1.44933098E-3</v>
      </c>
      <c r="H4683" s="45">
        <v>3.5385800700000001E-3</v>
      </c>
    </row>
    <row r="4684" spans="1:8" x14ac:dyDescent="0.35">
      <c r="A4684" s="45" t="s">
        <v>245</v>
      </c>
      <c r="B4684" s="45" t="s">
        <v>69</v>
      </c>
      <c r="C4684" s="45" t="s">
        <v>30</v>
      </c>
      <c r="D4684" s="45">
        <v>3206</v>
      </c>
      <c r="E4684" s="45">
        <v>4.3274796299999996E-3</v>
      </c>
      <c r="F4684" s="45">
        <v>9.0230821999999998E-4</v>
      </c>
      <c r="G4684" s="45">
        <v>6.7789537000000001E-4</v>
      </c>
      <c r="H4684" s="45">
        <v>2.7472755599999999E-3</v>
      </c>
    </row>
    <row r="4685" spans="1:8" x14ac:dyDescent="0.35">
      <c r="A4685" s="45" t="s">
        <v>245</v>
      </c>
      <c r="B4685" s="45" t="s">
        <v>70</v>
      </c>
      <c r="C4685" s="45" t="s">
        <v>30</v>
      </c>
      <c r="D4685" s="45">
        <v>1818</v>
      </c>
      <c r="E4685" s="45">
        <v>4.4722461700000002E-3</v>
      </c>
      <c r="F4685" s="45">
        <v>7.5132141999999995E-4</v>
      </c>
      <c r="G4685" s="45">
        <v>7.1946407E-4</v>
      </c>
      <c r="H4685" s="45">
        <v>3.0014602000000001E-3</v>
      </c>
    </row>
    <row r="4686" spans="1:8" x14ac:dyDescent="0.35">
      <c r="A4686" s="45" t="s">
        <v>245</v>
      </c>
      <c r="B4686" s="45" t="s">
        <v>71</v>
      </c>
      <c r="C4686" s="45" t="s">
        <v>30</v>
      </c>
      <c r="D4686" s="45">
        <v>376</v>
      </c>
      <c r="E4686" s="45">
        <v>4.3133124099999998E-3</v>
      </c>
      <c r="F4686" s="45">
        <v>8.1778812999999998E-4</v>
      </c>
      <c r="G4686" s="45">
        <v>7.1719218999999996E-4</v>
      </c>
      <c r="H4686" s="45">
        <v>2.7783316299999999E-3</v>
      </c>
    </row>
    <row r="4687" spans="1:8" x14ac:dyDescent="0.35">
      <c r="A4687" s="45" t="s">
        <v>245</v>
      </c>
      <c r="B4687" s="45" t="s">
        <v>69</v>
      </c>
      <c r="C4687" s="45" t="s">
        <v>31</v>
      </c>
      <c r="D4687" s="45">
        <v>665</v>
      </c>
      <c r="E4687" s="45">
        <v>4.5887807400000003E-3</v>
      </c>
      <c r="F4687" s="45">
        <v>1.09972825E-3</v>
      </c>
      <c r="G4687" s="45">
        <v>4.9808524000000002E-4</v>
      </c>
      <c r="H4687" s="45">
        <v>2.9909667699999998E-3</v>
      </c>
    </row>
    <row r="4688" spans="1:8" x14ac:dyDescent="0.35">
      <c r="A4688" s="45" t="s">
        <v>245</v>
      </c>
      <c r="B4688" s="45" t="s">
        <v>70</v>
      </c>
      <c r="C4688" s="45" t="s">
        <v>31</v>
      </c>
      <c r="D4688" s="45">
        <v>1257</v>
      </c>
      <c r="E4688" s="45">
        <v>4.7586476299999996E-3</v>
      </c>
      <c r="F4688" s="45">
        <v>8.5082771000000005E-4</v>
      </c>
      <c r="G4688" s="45">
        <v>4.8845884E-4</v>
      </c>
      <c r="H4688" s="45">
        <v>3.4193606E-3</v>
      </c>
    </row>
    <row r="4689" spans="1:8" x14ac:dyDescent="0.35">
      <c r="A4689" s="45" t="s">
        <v>245</v>
      </c>
      <c r="B4689" s="45" t="s">
        <v>71</v>
      </c>
      <c r="C4689" s="45" t="s">
        <v>31</v>
      </c>
      <c r="D4689" s="45">
        <v>218</v>
      </c>
      <c r="E4689" s="45">
        <v>4.4002715800000002E-3</v>
      </c>
      <c r="F4689" s="45">
        <v>9.4843673999999995E-4</v>
      </c>
      <c r="G4689" s="45">
        <v>5.3909678999999996E-4</v>
      </c>
      <c r="H4689" s="45">
        <v>2.9127375900000001E-3</v>
      </c>
    </row>
    <row r="4690" spans="1:8" x14ac:dyDescent="0.35">
      <c r="A4690" s="45" t="s">
        <v>245</v>
      </c>
      <c r="B4690" s="45" t="s">
        <v>69</v>
      </c>
      <c r="C4690" s="45" t="s">
        <v>159</v>
      </c>
      <c r="D4690" s="45">
        <v>317</v>
      </c>
      <c r="E4690" s="45">
        <v>4.9328920200000003E-3</v>
      </c>
      <c r="F4690" s="45">
        <v>9.7817334000000009E-4</v>
      </c>
      <c r="G4690" s="45">
        <v>8.3570631000000003E-4</v>
      </c>
      <c r="H4690" s="45">
        <v>3.1190119099999999E-3</v>
      </c>
    </row>
    <row r="4691" spans="1:8" x14ac:dyDescent="0.35">
      <c r="A4691" s="45" t="s">
        <v>245</v>
      </c>
      <c r="B4691" s="45" t="s">
        <v>70</v>
      </c>
      <c r="C4691" s="45" t="s">
        <v>159</v>
      </c>
      <c r="D4691" s="45">
        <v>480</v>
      </c>
      <c r="E4691" s="45">
        <v>6.0010848300000004E-3</v>
      </c>
      <c r="F4691" s="45">
        <v>8.7046658000000004E-4</v>
      </c>
      <c r="G4691" s="45">
        <v>1.0279222300000001E-3</v>
      </c>
      <c r="H4691" s="45">
        <v>4.1026955500000004E-3</v>
      </c>
    </row>
    <row r="4692" spans="1:8" x14ac:dyDescent="0.35">
      <c r="A4692" s="45" t="s">
        <v>245</v>
      </c>
      <c r="B4692" s="45" t="s">
        <v>71</v>
      </c>
      <c r="C4692" s="45" t="s">
        <v>159</v>
      </c>
      <c r="D4692" s="45">
        <v>99</v>
      </c>
      <c r="E4692" s="45">
        <v>5.5318226399999997E-3</v>
      </c>
      <c r="F4692" s="45">
        <v>9.8028874000000003E-4</v>
      </c>
      <c r="G4692" s="45">
        <v>1.12408785E-3</v>
      </c>
      <c r="H4692" s="45">
        <v>3.42744552E-3</v>
      </c>
    </row>
    <row r="4693" spans="1:8" x14ac:dyDescent="0.35">
      <c r="A4693" s="45" t="s">
        <v>245</v>
      </c>
      <c r="B4693" s="45" t="s">
        <v>69</v>
      </c>
      <c r="C4693" s="45" t="s">
        <v>33</v>
      </c>
      <c r="D4693" s="45">
        <v>87</v>
      </c>
      <c r="E4693" s="45">
        <v>6.0501806700000004E-3</v>
      </c>
      <c r="F4693" s="45">
        <v>1.1127072699999999E-3</v>
      </c>
      <c r="G4693" s="45">
        <v>1.32716026E-3</v>
      </c>
      <c r="H4693" s="45">
        <v>3.6103126500000001E-3</v>
      </c>
    </row>
    <row r="4694" spans="1:8" x14ac:dyDescent="0.35">
      <c r="A4694" s="45" t="s">
        <v>245</v>
      </c>
      <c r="B4694" s="45" t="s">
        <v>70</v>
      </c>
      <c r="C4694" s="45" t="s">
        <v>33</v>
      </c>
      <c r="D4694" s="45">
        <v>264</v>
      </c>
      <c r="E4694" s="45">
        <v>7.1790822599999997E-3</v>
      </c>
      <c r="F4694" s="45">
        <v>1.00163942E-3</v>
      </c>
      <c r="G4694" s="45">
        <v>1.54540168E-3</v>
      </c>
      <c r="H4694" s="45">
        <v>4.6320406499999996E-3</v>
      </c>
    </row>
    <row r="4695" spans="1:8" x14ac:dyDescent="0.35">
      <c r="A4695" s="45" t="s">
        <v>245</v>
      </c>
      <c r="B4695" s="45" t="s">
        <v>71</v>
      </c>
      <c r="C4695" s="45" t="s">
        <v>33</v>
      </c>
      <c r="D4695" s="45">
        <v>52</v>
      </c>
      <c r="E4695" s="45">
        <v>8.1118676300000001E-3</v>
      </c>
      <c r="F4695" s="45">
        <v>1.67957597E-3</v>
      </c>
      <c r="G4695" s="45">
        <v>1.6619922699999999E-3</v>
      </c>
      <c r="H4695" s="45">
        <v>4.7702989499999997E-3</v>
      </c>
    </row>
    <row r="4696" spans="1:8" x14ac:dyDescent="0.35">
      <c r="A4696" s="45" t="s">
        <v>245</v>
      </c>
      <c r="B4696" s="45" t="s">
        <v>69</v>
      </c>
      <c r="C4696" s="45" t="s">
        <v>34</v>
      </c>
      <c r="D4696" s="45">
        <v>159</v>
      </c>
      <c r="E4696" s="45">
        <v>5.1104266099999997E-3</v>
      </c>
      <c r="F4696" s="45">
        <v>9.4507019999999996E-4</v>
      </c>
      <c r="G4696" s="45">
        <v>8.5022106000000005E-4</v>
      </c>
      <c r="H4696" s="45">
        <v>3.31513487E-3</v>
      </c>
    </row>
    <row r="4697" spans="1:8" x14ac:dyDescent="0.35">
      <c r="A4697" s="45" t="s">
        <v>245</v>
      </c>
      <c r="B4697" s="45" t="s">
        <v>70</v>
      </c>
      <c r="C4697" s="45" t="s">
        <v>34</v>
      </c>
      <c r="D4697" s="45">
        <v>262</v>
      </c>
      <c r="E4697" s="45">
        <v>5.58749448E-3</v>
      </c>
      <c r="F4697" s="45">
        <v>8.0435372999999996E-4</v>
      </c>
      <c r="G4697" s="45">
        <v>9.3197777999999998E-4</v>
      </c>
      <c r="H4697" s="45">
        <v>3.8511624799999998E-3</v>
      </c>
    </row>
    <row r="4698" spans="1:8" x14ac:dyDescent="0.35">
      <c r="A4698" s="45" t="s">
        <v>245</v>
      </c>
      <c r="B4698" s="45" t="s">
        <v>71</v>
      </c>
      <c r="C4698" s="45" t="s">
        <v>34</v>
      </c>
      <c r="D4698" s="45">
        <v>47</v>
      </c>
      <c r="E4698" s="45">
        <v>5.4075549299999999E-3</v>
      </c>
      <c r="F4698" s="45">
        <v>8.2693040000000005E-4</v>
      </c>
      <c r="G4698" s="45">
        <v>1.24187329E-3</v>
      </c>
      <c r="H4698" s="45">
        <v>3.3387507700000001E-3</v>
      </c>
    </row>
    <row r="4699" spans="1:8" x14ac:dyDescent="0.35">
      <c r="A4699" s="45" t="s">
        <v>245</v>
      </c>
      <c r="B4699" s="45" t="s">
        <v>69</v>
      </c>
      <c r="C4699" s="45" t="s">
        <v>35</v>
      </c>
      <c r="D4699" s="45">
        <v>129</v>
      </c>
      <c r="E4699" s="45">
        <v>4.2936223599999998E-3</v>
      </c>
      <c r="F4699" s="45">
        <v>8.7648914000000003E-4</v>
      </c>
      <c r="G4699" s="45">
        <v>5.9440475000000002E-4</v>
      </c>
      <c r="H4699" s="45">
        <v>2.8227280499999998E-3</v>
      </c>
    </row>
    <row r="4700" spans="1:8" x14ac:dyDescent="0.35">
      <c r="A4700" s="45" t="s">
        <v>245</v>
      </c>
      <c r="B4700" s="45" t="s">
        <v>70</v>
      </c>
      <c r="C4700" s="45" t="s">
        <v>35</v>
      </c>
      <c r="D4700" s="45">
        <v>341</v>
      </c>
      <c r="E4700" s="45">
        <v>5.3343241899999998E-3</v>
      </c>
      <c r="F4700" s="45">
        <v>6.4064684000000004E-4</v>
      </c>
      <c r="G4700" s="45">
        <v>1.02289673E-3</v>
      </c>
      <c r="H4700" s="45">
        <v>3.6707801400000001E-3</v>
      </c>
    </row>
    <row r="4701" spans="1:8" x14ac:dyDescent="0.35">
      <c r="A4701" s="45" t="s">
        <v>245</v>
      </c>
      <c r="B4701" s="45" t="s">
        <v>71</v>
      </c>
      <c r="C4701" s="45" t="s">
        <v>35</v>
      </c>
      <c r="D4701" s="45">
        <v>35</v>
      </c>
      <c r="E4701" s="45">
        <v>4.8710315799999999E-3</v>
      </c>
      <c r="F4701" s="45">
        <v>7.0205004999999998E-4</v>
      </c>
      <c r="G4701" s="45">
        <v>8.1283042999999997E-4</v>
      </c>
      <c r="H4701" s="45">
        <v>3.3561505100000001E-3</v>
      </c>
    </row>
    <row r="4702" spans="1:8" x14ac:dyDescent="0.35">
      <c r="A4702" s="45" t="s">
        <v>245</v>
      </c>
      <c r="B4702" s="45" t="s">
        <v>70</v>
      </c>
      <c r="C4702" s="45" t="s">
        <v>57</v>
      </c>
      <c r="D4702" s="45">
        <v>1</v>
      </c>
      <c r="E4702" s="45">
        <v>5.9606479100000002E-3</v>
      </c>
      <c r="F4702" s="45">
        <v>1.60879583E-3</v>
      </c>
      <c r="G4702" s="45">
        <v>3.31018472E-3</v>
      </c>
      <c r="H4702" s="45">
        <v>1.0416666600000001E-3</v>
      </c>
    </row>
    <row r="4703" spans="1:8" x14ac:dyDescent="0.35">
      <c r="A4703" s="45" t="s">
        <v>245</v>
      </c>
      <c r="B4703" s="45" t="s">
        <v>69</v>
      </c>
      <c r="C4703" s="45" t="s">
        <v>36</v>
      </c>
      <c r="D4703" s="45">
        <v>138</v>
      </c>
      <c r="E4703" s="45">
        <v>5.71625042E-3</v>
      </c>
      <c r="F4703" s="45">
        <v>9.3313854000000003E-4</v>
      </c>
      <c r="G4703" s="45">
        <v>9.6198981000000002E-4</v>
      </c>
      <c r="H4703" s="45">
        <v>3.8211216E-3</v>
      </c>
    </row>
    <row r="4704" spans="1:8" x14ac:dyDescent="0.35">
      <c r="A4704" s="45" t="s">
        <v>245</v>
      </c>
      <c r="B4704" s="45" t="s">
        <v>70</v>
      </c>
      <c r="C4704" s="45" t="s">
        <v>36</v>
      </c>
      <c r="D4704" s="45">
        <v>390</v>
      </c>
      <c r="E4704" s="45">
        <v>6.2355766800000004E-3</v>
      </c>
      <c r="F4704" s="45">
        <v>7.4456887000000002E-4</v>
      </c>
      <c r="G4704" s="45">
        <v>1.1126540799999999E-3</v>
      </c>
      <c r="H4704" s="45">
        <v>4.3783532900000003E-3</v>
      </c>
    </row>
    <row r="4705" spans="1:8" x14ac:dyDescent="0.35">
      <c r="A4705" s="45" t="s">
        <v>245</v>
      </c>
      <c r="B4705" s="45" t="s">
        <v>71</v>
      </c>
      <c r="C4705" s="45" t="s">
        <v>36</v>
      </c>
      <c r="D4705" s="45">
        <v>39</v>
      </c>
      <c r="E4705" s="45">
        <v>6.4188625099999997E-3</v>
      </c>
      <c r="F4705" s="45">
        <v>1.0597694400000001E-3</v>
      </c>
      <c r="G4705" s="45">
        <v>1.2206194200000001E-3</v>
      </c>
      <c r="H4705" s="45">
        <v>4.1384731600000004E-3</v>
      </c>
    </row>
    <row r="4706" spans="1:8" x14ac:dyDescent="0.35">
      <c r="A4706" s="45" t="s">
        <v>245</v>
      </c>
      <c r="B4706" s="45" t="s">
        <v>69</v>
      </c>
      <c r="C4706" s="45" t="s">
        <v>37</v>
      </c>
      <c r="D4706" s="45">
        <v>182</v>
      </c>
      <c r="E4706" s="45">
        <v>4.7779301499999999E-3</v>
      </c>
      <c r="F4706" s="45">
        <v>1.04223876E-3</v>
      </c>
      <c r="G4706" s="45">
        <v>8.4121873000000003E-4</v>
      </c>
      <c r="H4706" s="45">
        <v>2.8944721800000001E-3</v>
      </c>
    </row>
    <row r="4707" spans="1:8" x14ac:dyDescent="0.35">
      <c r="A4707" s="45" t="s">
        <v>245</v>
      </c>
      <c r="B4707" s="45" t="s">
        <v>70</v>
      </c>
      <c r="C4707" s="45" t="s">
        <v>37</v>
      </c>
      <c r="D4707" s="45">
        <v>655</v>
      </c>
      <c r="E4707" s="45">
        <v>5.2361638800000002E-3</v>
      </c>
      <c r="F4707" s="45">
        <v>8.0055462E-4</v>
      </c>
      <c r="G4707" s="45">
        <v>8.8798746999999999E-4</v>
      </c>
      <c r="H4707" s="45">
        <v>3.54762131E-3</v>
      </c>
    </row>
    <row r="4708" spans="1:8" x14ac:dyDescent="0.35">
      <c r="A4708" s="45" t="s">
        <v>245</v>
      </c>
      <c r="B4708" s="45" t="s">
        <v>71</v>
      </c>
      <c r="C4708" s="45" t="s">
        <v>37</v>
      </c>
      <c r="D4708" s="45">
        <v>124</v>
      </c>
      <c r="E4708" s="45">
        <v>4.9350355700000003E-3</v>
      </c>
      <c r="F4708" s="45">
        <v>9.986370100000001E-4</v>
      </c>
      <c r="G4708" s="45">
        <v>9.9546348000000007E-4</v>
      </c>
      <c r="H4708" s="45">
        <v>2.9409346500000001E-3</v>
      </c>
    </row>
    <row r="4709" spans="1:8" x14ac:dyDescent="0.35">
      <c r="A4709" s="45" t="s">
        <v>245</v>
      </c>
      <c r="B4709" s="45" t="s">
        <v>69</v>
      </c>
      <c r="C4709" s="45" t="s">
        <v>38</v>
      </c>
      <c r="D4709" s="45">
        <v>119</v>
      </c>
      <c r="E4709" s="45">
        <v>5.5239454399999997E-3</v>
      </c>
      <c r="F4709" s="45">
        <v>1.2935727199999999E-3</v>
      </c>
      <c r="G4709" s="45">
        <v>1.1318275100000001E-3</v>
      </c>
      <c r="H4709" s="45">
        <v>3.0985447300000001E-3</v>
      </c>
    </row>
    <row r="4710" spans="1:8" x14ac:dyDescent="0.35">
      <c r="A4710" s="45" t="s">
        <v>245</v>
      </c>
      <c r="B4710" s="45" t="s">
        <v>70</v>
      </c>
      <c r="C4710" s="45" t="s">
        <v>38</v>
      </c>
      <c r="D4710" s="45">
        <v>263</v>
      </c>
      <c r="E4710" s="45">
        <v>6.5454687000000003E-3</v>
      </c>
      <c r="F4710" s="45">
        <v>1.04800356E-3</v>
      </c>
      <c r="G4710" s="45">
        <v>1.3696572000000001E-3</v>
      </c>
      <c r="H4710" s="45">
        <v>4.1278074699999997E-3</v>
      </c>
    </row>
    <row r="4711" spans="1:8" x14ac:dyDescent="0.35">
      <c r="A4711" s="45" t="s">
        <v>245</v>
      </c>
      <c r="B4711" s="45" t="s">
        <v>71</v>
      </c>
      <c r="C4711" s="45" t="s">
        <v>38</v>
      </c>
      <c r="D4711" s="45">
        <v>31</v>
      </c>
      <c r="E4711" s="45">
        <v>5.9255523400000001E-3</v>
      </c>
      <c r="F4711" s="45">
        <v>1.2765081400000001E-3</v>
      </c>
      <c r="G4711" s="45">
        <v>1.21527757E-3</v>
      </c>
      <c r="H4711" s="45">
        <v>3.4337661900000001E-3</v>
      </c>
    </row>
    <row r="4712" spans="1:8" x14ac:dyDescent="0.35">
      <c r="A4712" s="45" t="s">
        <v>245</v>
      </c>
      <c r="B4712" s="45" t="s">
        <v>69</v>
      </c>
      <c r="C4712" s="45" t="s">
        <v>39</v>
      </c>
      <c r="D4712" s="45">
        <v>62</v>
      </c>
      <c r="E4712" s="45">
        <v>5.0686974700000003E-3</v>
      </c>
      <c r="F4712" s="45">
        <v>6.5038803999999996E-4</v>
      </c>
      <c r="G4712" s="45">
        <v>1.0573474399999999E-3</v>
      </c>
      <c r="H4712" s="45">
        <v>3.3609615699999999E-3</v>
      </c>
    </row>
    <row r="4713" spans="1:8" x14ac:dyDescent="0.35">
      <c r="A4713" s="45" t="s">
        <v>245</v>
      </c>
      <c r="B4713" s="45" t="s">
        <v>70</v>
      </c>
      <c r="C4713" s="45" t="s">
        <v>39</v>
      </c>
      <c r="D4713" s="45">
        <v>238</v>
      </c>
      <c r="E4713" s="45">
        <v>6.51440414E-3</v>
      </c>
      <c r="F4713" s="45">
        <v>6.3954029E-4</v>
      </c>
      <c r="G4713" s="45">
        <v>1.3278086699999999E-3</v>
      </c>
      <c r="H4713" s="45">
        <v>4.5470546999999998E-3</v>
      </c>
    </row>
    <row r="4714" spans="1:8" x14ac:dyDescent="0.35">
      <c r="A4714" s="45" t="s">
        <v>245</v>
      </c>
      <c r="B4714" s="45" t="s">
        <v>71</v>
      </c>
      <c r="C4714" s="45" t="s">
        <v>39</v>
      </c>
      <c r="D4714" s="45">
        <v>33</v>
      </c>
      <c r="E4714" s="45">
        <v>5.7042646799999996E-3</v>
      </c>
      <c r="F4714" s="45">
        <v>6.3552164000000005E-4</v>
      </c>
      <c r="G4714" s="45">
        <v>1.20686003E-3</v>
      </c>
      <c r="H4714" s="45">
        <v>3.8618824799999999E-3</v>
      </c>
    </row>
    <row r="4715" spans="1:8" x14ac:dyDescent="0.35">
      <c r="A4715" s="45" t="s">
        <v>245</v>
      </c>
      <c r="B4715" s="45" t="s">
        <v>69</v>
      </c>
      <c r="C4715" s="45" t="s">
        <v>40</v>
      </c>
      <c r="D4715" s="45">
        <v>262</v>
      </c>
      <c r="E4715" s="45">
        <v>5.11127875E-3</v>
      </c>
      <c r="F4715" s="45">
        <v>1.07236864E-3</v>
      </c>
      <c r="G4715" s="45">
        <v>5.3267218999999998E-4</v>
      </c>
      <c r="H4715" s="45">
        <v>3.5062373999999999E-3</v>
      </c>
    </row>
    <row r="4716" spans="1:8" x14ac:dyDescent="0.35">
      <c r="A4716" s="45" t="s">
        <v>245</v>
      </c>
      <c r="B4716" s="45" t="s">
        <v>70</v>
      </c>
      <c r="C4716" s="45" t="s">
        <v>40</v>
      </c>
      <c r="D4716" s="45">
        <v>639</v>
      </c>
      <c r="E4716" s="45">
        <v>5.06283302E-3</v>
      </c>
      <c r="F4716" s="45">
        <v>8.8067992999999996E-4</v>
      </c>
      <c r="G4716" s="45">
        <v>5.2514395000000005E-4</v>
      </c>
      <c r="H4716" s="45">
        <v>3.6570086900000001E-3</v>
      </c>
    </row>
    <row r="4717" spans="1:8" x14ac:dyDescent="0.35">
      <c r="A4717" s="45" t="s">
        <v>245</v>
      </c>
      <c r="B4717" s="45" t="s">
        <v>71</v>
      </c>
      <c r="C4717" s="45" t="s">
        <v>40</v>
      </c>
      <c r="D4717" s="45">
        <v>112</v>
      </c>
      <c r="E4717" s="45">
        <v>5.1190473400000002E-3</v>
      </c>
      <c r="F4717" s="45">
        <v>9.6519485000000002E-4</v>
      </c>
      <c r="G4717" s="45">
        <v>5.3054708000000003E-4</v>
      </c>
      <c r="H4717" s="45">
        <v>3.6233049799999999E-3</v>
      </c>
    </row>
    <row r="4718" spans="1:8" x14ac:dyDescent="0.35">
      <c r="A4718" s="45" t="s">
        <v>245</v>
      </c>
      <c r="B4718" s="45" t="s">
        <v>69</v>
      </c>
      <c r="C4718" s="45" t="s">
        <v>41</v>
      </c>
      <c r="D4718" s="45">
        <v>87</v>
      </c>
      <c r="E4718" s="45">
        <v>4.8045708300000003E-3</v>
      </c>
      <c r="F4718" s="45">
        <v>7.4100653000000005E-4</v>
      </c>
      <c r="G4718" s="45">
        <v>1.0459235099999999E-3</v>
      </c>
      <c r="H4718" s="45">
        <v>3.0176402600000001E-3</v>
      </c>
    </row>
    <row r="4719" spans="1:8" x14ac:dyDescent="0.35">
      <c r="A4719" s="45" t="s">
        <v>245</v>
      </c>
      <c r="B4719" s="45" t="s">
        <v>70</v>
      </c>
      <c r="C4719" s="45" t="s">
        <v>41</v>
      </c>
      <c r="D4719" s="45">
        <v>294</v>
      </c>
      <c r="E4719" s="45">
        <v>6.7943748999999996E-3</v>
      </c>
      <c r="F4719" s="45">
        <v>6.8137415000000005E-4</v>
      </c>
      <c r="G4719" s="45">
        <v>1.29401276E-3</v>
      </c>
      <c r="H4719" s="45">
        <v>4.8189875599999998E-3</v>
      </c>
    </row>
    <row r="4720" spans="1:8" x14ac:dyDescent="0.35">
      <c r="A4720" s="45" t="s">
        <v>245</v>
      </c>
      <c r="B4720" s="45" t="s">
        <v>71</v>
      </c>
      <c r="C4720" s="45" t="s">
        <v>41</v>
      </c>
      <c r="D4720" s="45">
        <v>68</v>
      </c>
      <c r="E4720" s="45">
        <v>5.5033018099999997E-3</v>
      </c>
      <c r="F4720" s="45">
        <v>7.5742078999999996E-4</v>
      </c>
      <c r="G4720" s="45">
        <v>1.4379082699999999E-3</v>
      </c>
      <c r="H4720" s="45">
        <v>3.30797225E-3</v>
      </c>
    </row>
    <row r="4721" spans="1:8" x14ac:dyDescent="0.35">
      <c r="A4721" s="45" t="s">
        <v>245</v>
      </c>
      <c r="B4721" s="45" t="s">
        <v>69</v>
      </c>
      <c r="C4721" s="45" t="s">
        <v>42</v>
      </c>
      <c r="D4721" s="45">
        <v>62</v>
      </c>
      <c r="E4721" s="45">
        <v>5.1747309199999996E-3</v>
      </c>
      <c r="F4721" s="45">
        <v>1.0215051500000001E-3</v>
      </c>
      <c r="G4721" s="45">
        <v>1.5796742099999999E-3</v>
      </c>
      <c r="H4721" s="45">
        <v>2.5735511600000001E-3</v>
      </c>
    </row>
    <row r="4722" spans="1:8" x14ac:dyDescent="0.35">
      <c r="A4722" s="45" t="s">
        <v>245</v>
      </c>
      <c r="B4722" s="45" t="s">
        <v>70</v>
      </c>
      <c r="C4722" s="45" t="s">
        <v>42</v>
      </c>
      <c r="D4722" s="45">
        <v>228</v>
      </c>
      <c r="E4722" s="45">
        <v>7.1781085200000004E-3</v>
      </c>
      <c r="F4722" s="45">
        <v>8.9521379000000005E-4</v>
      </c>
      <c r="G4722" s="45">
        <v>1.6306243600000001E-3</v>
      </c>
      <c r="H4722" s="45">
        <v>4.6522699200000003E-3</v>
      </c>
    </row>
    <row r="4723" spans="1:8" x14ac:dyDescent="0.35">
      <c r="A4723" s="45" t="s">
        <v>245</v>
      </c>
      <c r="B4723" s="45" t="s">
        <v>71</v>
      </c>
      <c r="C4723" s="45" t="s">
        <v>42</v>
      </c>
      <c r="D4723" s="45">
        <v>37</v>
      </c>
      <c r="E4723" s="45">
        <v>7.3351473399999997E-3</v>
      </c>
      <c r="F4723" s="45">
        <v>8.4084058999999995E-4</v>
      </c>
      <c r="G4723" s="45">
        <v>2.0955328E-3</v>
      </c>
      <c r="H4723" s="45">
        <v>4.3987735300000004E-3</v>
      </c>
    </row>
    <row r="4724" spans="1:8" x14ac:dyDescent="0.35">
      <c r="A4724" s="45" t="s">
        <v>245</v>
      </c>
      <c r="B4724" s="45" t="s">
        <v>69</v>
      </c>
      <c r="C4724" s="45" t="s">
        <v>43</v>
      </c>
      <c r="D4724" s="45">
        <v>80</v>
      </c>
      <c r="E4724" s="45">
        <v>5.3177080899999996E-3</v>
      </c>
      <c r="F4724" s="45">
        <v>1.02864558E-3</v>
      </c>
      <c r="G4724" s="45">
        <v>1.04803214E-3</v>
      </c>
      <c r="H4724" s="45">
        <v>3.2410298599999999E-3</v>
      </c>
    </row>
    <row r="4725" spans="1:8" x14ac:dyDescent="0.35">
      <c r="A4725" s="45" t="s">
        <v>245</v>
      </c>
      <c r="B4725" s="45" t="s">
        <v>70</v>
      </c>
      <c r="C4725" s="45" t="s">
        <v>43</v>
      </c>
      <c r="D4725" s="45">
        <v>213</v>
      </c>
      <c r="E4725" s="45">
        <v>7.1854892599999996E-3</v>
      </c>
      <c r="F4725" s="45">
        <v>8.0844610000000003E-4</v>
      </c>
      <c r="G4725" s="45">
        <v>1.25874824E-3</v>
      </c>
      <c r="H4725" s="45">
        <v>5.11829439E-3</v>
      </c>
    </row>
    <row r="4726" spans="1:8" x14ac:dyDescent="0.35">
      <c r="A4726" s="45" t="s">
        <v>245</v>
      </c>
      <c r="B4726" s="45" t="s">
        <v>71</v>
      </c>
      <c r="C4726" s="45" t="s">
        <v>43</v>
      </c>
      <c r="D4726" s="45">
        <v>35</v>
      </c>
      <c r="E4726" s="45">
        <v>5.2824071900000004E-3</v>
      </c>
      <c r="F4726" s="45">
        <v>8.6111086000000003E-4</v>
      </c>
      <c r="G4726" s="45">
        <v>1.37698392E-3</v>
      </c>
      <c r="H4726" s="45">
        <v>3.0443119299999998E-3</v>
      </c>
    </row>
    <row r="4727" spans="1:8" x14ac:dyDescent="0.35">
      <c r="A4727" s="45" t="s">
        <v>245</v>
      </c>
      <c r="B4727" s="45" t="s">
        <v>69</v>
      </c>
      <c r="C4727" s="45" t="s">
        <v>44</v>
      </c>
      <c r="D4727" s="45">
        <v>27</v>
      </c>
      <c r="E4727" s="45">
        <v>7.26894688E-3</v>
      </c>
      <c r="F4727" s="45">
        <v>7.9046616999999995E-4</v>
      </c>
      <c r="G4727" s="45">
        <v>1.4531890600000001E-3</v>
      </c>
      <c r="H4727" s="45">
        <v>5.0252912500000002E-3</v>
      </c>
    </row>
    <row r="4728" spans="1:8" x14ac:dyDescent="0.35">
      <c r="A4728" s="45" t="s">
        <v>245</v>
      </c>
      <c r="B4728" s="45" t="s">
        <v>70</v>
      </c>
      <c r="C4728" s="45" t="s">
        <v>44</v>
      </c>
      <c r="D4728" s="45">
        <v>105</v>
      </c>
      <c r="E4728" s="45">
        <v>7.5914900799999999E-3</v>
      </c>
      <c r="F4728" s="45">
        <v>7.3809500000000003E-4</v>
      </c>
      <c r="G4728" s="45">
        <v>1.34578901E-3</v>
      </c>
      <c r="H4728" s="45">
        <v>5.5076055699999999E-3</v>
      </c>
    </row>
    <row r="4729" spans="1:8" x14ac:dyDescent="0.35">
      <c r="A4729" s="45" t="s">
        <v>245</v>
      </c>
      <c r="B4729" s="45" t="s">
        <v>71</v>
      </c>
      <c r="C4729" s="45" t="s">
        <v>44</v>
      </c>
      <c r="D4729" s="45">
        <v>13</v>
      </c>
      <c r="E4729" s="45">
        <v>7.1527775600000003E-3</v>
      </c>
      <c r="F4729" s="45">
        <v>8.3511372000000001E-4</v>
      </c>
      <c r="G4729" s="45">
        <v>1.57585448E-3</v>
      </c>
      <c r="H4729" s="45">
        <v>4.7418088600000002E-3</v>
      </c>
    </row>
    <row r="4730" spans="1:8" x14ac:dyDescent="0.35">
      <c r="A4730" s="45" t="s">
        <v>245</v>
      </c>
      <c r="B4730" s="45" t="s">
        <v>69</v>
      </c>
      <c r="C4730" s="45" t="s">
        <v>45</v>
      </c>
      <c r="D4730" s="45">
        <v>148</v>
      </c>
      <c r="E4730" s="45">
        <v>5.7828138600000004E-3</v>
      </c>
      <c r="F4730" s="45">
        <v>1.33125292E-3</v>
      </c>
      <c r="G4730" s="45">
        <v>1.1628031799999999E-3</v>
      </c>
      <c r="H4730" s="45">
        <v>3.2887572500000001E-3</v>
      </c>
    </row>
    <row r="4731" spans="1:8" x14ac:dyDescent="0.35">
      <c r="A4731" s="45" t="s">
        <v>245</v>
      </c>
      <c r="B4731" s="45" t="s">
        <v>70</v>
      </c>
      <c r="C4731" s="45" t="s">
        <v>45</v>
      </c>
      <c r="D4731" s="45">
        <v>447</v>
      </c>
      <c r="E4731" s="45">
        <v>6.2851621599999997E-3</v>
      </c>
      <c r="F4731" s="45">
        <v>1.01370221E-3</v>
      </c>
      <c r="G4731" s="45">
        <v>1.32110136E-3</v>
      </c>
      <c r="H4731" s="45">
        <v>3.9503581099999997E-3</v>
      </c>
    </row>
    <row r="4732" spans="1:8" x14ac:dyDescent="0.35">
      <c r="A4732" s="45" t="s">
        <v>245</v>
      </c>
      <c r="B4732" s="45" t="s">
        <v>71</v>
      </c>
      <c r="C4732" s="45" t="s">
        <v>45</v>
      </c>
      <c r="D4732" s="45">
        <v>64</v>
      </c>
      <c r="E4732" s="45">
        <v>6.2299259900000003E-3</v>
      </c>
      <c r="F4732" s="45">
        <v>1.17078969E-3</v>
      </c>
      <c r="G4732" s="45">
        <v>1.3800272499999999E-3</v>
      </c>
      <c r="H4732" s="45">
        <v>3.6791085599999999E-3</v>
      </c>
    </row>
    <row r="4733" spans="1:8" x14ac:dyDescent="0.35">
      <c r="A4733" s="45" t="s">
        <v>245</v>
      </c>
      <c r="B4733" s="45" t="s">
        <v>69</v>
      </c>
      <c r="C4733" s="45" t="s">
        <v>46</v>
      </c>
      <c r="D4733" s="45">
        <v>57</v>
      </c>
      <c r="E4733" s="45">
        <v>5.5533216999999998E-3</v>
      </c>
      <c r="F4733" s="45">
        <v>6.5972198000000004E-4</v>
      </c>
      <c r="G4733" s="45">
        <v>1.3121342400000001E-3</v>
      </c>
      <c r="H4733" s="45">
        <v>3.5814649799999999E-3</v>
      </c>
    </row>
    <row r="4734" spans="1:8" x14ac:dyDescent="0.35">
      <c r="A4734" s="45" t="s">
        <v>245</v>
      </c>
      <c r="B4734" s="45" t="s">
        <v>70</v>
      </c>
      <c r="C4734" s="45" t="s">
        <v>46</v>
      </c>
      <c r="D4734" s="45">
        <v>210</v>
      </c>
      <c r="E4734" s="45">
        <v>6.58112851E-3</v>
      </c>
      <c r="F4734" s="45">
        <v>7.0800240000000003E-4</v>
      </c>
      <c r="G4734" s="45">
        <v>1.38409368E-3</v>
      </c>
      <c r="H4734" s="45">
        <v>4.4890319499999998E-3</v>
      </c>
    </row>
    <row r="4735" spans="1:8" x14ac:dyDescent="0.35">
      <c r="A4735" s="45" t="s">
        <v>245</v>
      </c>
      <c r="B4735" s="45" t="s">
        <v>71</v>
      </c>
      <c r="C4735" s="45" t="s">
        <v>46</v>
      </c>
      <c r="D4735" s="45">
        <v>37</v>
      </c>
      <c r="E4735" s="45">
        <v>5.9528276000000001E-3</v>
      </c>
      <c r="F4735" s="45">
        <v>6.8474704000000004E-4</v>
      </c>
      <c r="G4735" s="45">
        <v>1.59002732E-3</v>
      </c>
      <c r="H4735" s="45">
        <v>3.67805281E-3</v>
      </c>
    </row>
    <row r="4736" spans="1:8" x14ac:dyDescent="0.35">
      <c r="A4736" s="45" t="s">
        <v>245</v>
      </c>
      <c r="B4736" s="45" t="s">
        <v>69</v>
      </c>
      <c r="C4736" s="45" t="s">
        <v>47</v>
      </c>
      <c r="D4736" s="45">
        <v>32</v>
      </c>
      <c r="E4736" s="45">
        <v>5.8702254900000004E-3</v>
      </c>
      <c r="F4736" s="45">
        <v>6.6442396999999995E-4</v>
      </c>
      <c r="G4736" s="45">
        <v>1.04781518E-3</v>
      </c>
      <c r="H4736" s="45">
        <v>4.1467734500000002E-3</v>
      </c>
    </row>
    <row r="4737" spans="1:8" x14ac:dyDescent="0.35">
      <c r="A4737" s="45" t="s">
        <v>245</v>
      </c>
      <c r="B4737" s="45" t="s">
        <v>70</v>
      </c>
      <c r="C4737" s="45" t="s">
        <v>47</v>
      </c>
      <c r="D4737" s="45">
        <v>151</v>
      </c>
      <c r="E4737" s="45">
        <v>6.6675861999999997E-3</v>
      </c>
      <c r="F4737" s="45">
        <v>1.2470849999999999E-4</v>
      </c>
      <c r="G4737" s="45">
        <v>1.7187114500000001E-3</v>
      </c>
      <c r="H4737" s="45">
        <v>4.8126683900000002E-3</v>
      </c>
    </row>
    <row r="4738" spans="1:8" x14ac:dyDescent="0.35">
      <c r="A4738" s="45" t="s">
        <v>245</v>
      </c>
      <c r="B4738" s="45" t="s">
        <v>71</v>
      </c>
      <c r="C4738" s="45" t="s">
        <v>47</v>
      </c>
      <c r="D4738" s="45">
        <v>40</v>
      </c>
      <c r="E4738" s="45">
        <v>6.2633099199999997E-3</v>
      </c>
      <c r="F4738" s="45">
        <v>3.5011550999999999E-4</v>
      </c>
      <c r="G4738" s="45">
        <v>1.9039349699999999E-3</v>
      </c>
      <c r="H4738" s="45">
        <v>3.9991316800000003E-3</v>
      </c>
    </row>
    <row r="4739" spans="1:8" x14ac:dyDescent="0.35">
      <c r="A4739" s="45" t="s">
        <v>245</v>
      </c>
      <c r="B4739" s="45" t="s">
        <v>69</v>
      </c>
      <c r="C4739" s="45" t="s">
        <v>48</v>
      </c>
      <c r="D4739" s="45">
        <v>192</v>
      </c>
      <c r="E4739" s="45">
        <v>5.3463780299999996E-3</v>
      </c>
      <c r="F4739" s="45">
        <v>1.1528257599999999E-3</v>
      </c>
      <c r="G4739" s="45">
        <v>7.7082102999999997E-4</v>
      </c>
      <c r="H4739" s="45">
        <v>3.4227307500000002E-3</v>
      </c>
    </row>
    <row r="4740" spans="1:8" x14ac:dyDescent="0.35">
      <c r="A4740" s="45" t="s">
        <v>245</v>
      </c>
      <c r="B4740" s="45" t="s">
        <v>70</v>
      </c>
      <c r="C4740" s="45" t="s">
        <v>48</v>
      </c>
      <c r="D4740" s="45">
        <v>403</v>
      </c>
      <c r="E4740" s="45">
        <v>5.6003007600000003E-3</v>
      </c>
      <c r="F4740" s="45">
        <v>9.9479574E-4</v>
      </c>
      <c r="G4740" s="45">
        <v>7.5113706000000001E-4</v>
      </c>
      <c r="H4740" s="45">
        <v>3.8543674699999999E-3</v>
      </c>
    </row>
    <row r="4741" spans="1:8" x14ac:dyDescent="0.35">
      <c r="A4741" s="45" t="s">
        <v>245</v>
      </c>
      <c r="B4741" s="45" t="s">
        <v>71</v>
      </c>
      <c r="C4741" s="45" t="s">
        <v>48</v>
      </c>
      <c r="D4741" s="45">
        <v>38</v>
      </c>
      <c r="E4741" s="45">
        <v>5.1498535199999999E-3</v>
      </c>
      <c r="F4741" s="45">
        <v>1.0983184300000001E-3</v>
      </c>
      <c r="G4741" s="45">
        <v>9.0369123999999999E-4</v>
      </c>
      <c r="H4741" s="45">
        <v>3.1478433599999999E-3</v>
      </c>
    </row>
    <row r="4742" spans="1:8" x14ac:dyDescent="0.35">
      <c r="A4742" s="45" t="s">
        <v>245</v>
      </c>
      <c r="B4742" s="45" t="s">
        <v>69</v>
      </c>
      <c r="C4742" s="45" t="s">
        <v>49</v>
      </c>
      <c r="D4742" s="45">
        <v>115</v>
      </c>
      <c r="E4742" s="45">
        <v>6.4518918900000003E-3</v>
      </c>
      <c r="F4742" s="45">
        <v>1.0503218700000001E-3</v>
      </c>
      <c r="G4742" s="45">
        <v>1.01358669E-3</v>
      </c>
      <c r="H4742" s="45">
        <v>4.3879828299999996E-3</v>
      </c>
    </row>
    <row r="4743" spans="1:8" x14ac:dyDescent="0.35">
      <c r="A4743" s="45" t="s">
        <v>245</v>
      </c>
      <c r="B4743" s="45" t="s">
        <v>70</v>
      </c>
      <c r="C4743" s="45" t="s">
        <v>49</v>
      </c>
      <c r="D4743" s="45">
        <v>431</v>
      </c>
      <c r="E4743" s="45">
        <v>6.7078336000000001E-3</v>
      </c>
      <c r="F4743" s="45">
        <v>9.9155686999999998E-4</v>
      </c>
      <c r="G4743" s="45">
        <v>1.02947471E-3</v>
      </c>
      <c r="H4743" s="45">
        <v>4.6868015500000004E-3</v>
      </c>
    </row>
    <row r="4744" spans="1:8" x14ac:dyDescent="0.35">
      <c r="A4744" s="45" t="s">
        <v>245</v>
      </c>
      <c r="B4744" s="45" t="s">
        <v>71</v>
      </c>
      <c r="C4744" s="45" t="s">
        <v>49</v>
      </c>
      <c r="D4744" s="45">
        <v>77</v>
      </c>
      <c r="E4744" s="45">
        <v>6.6124035799999996E-3</v>
      </c>
      <c r="F4744" s="45">
        <v>1.08059742E-3</v>
      </c>
      <c r="G4744" s="45">
        <v>1.1438789699999999E-3</v>
      </c>
      <c r="H4744" s="45">
        <v>4.3879266199999996E-3</v>
      </c>
    </row>
    <row r="4745" spans="1:8" x14ac:dyDescent="0.35">
      <c r="A4745" s="45" t="s">
        <v>245</v>
      </c>
      <c r="B4745" s="45" t="s">
        <v>69</v>
      </c>
      <c r="C4745" s="45" t="s">
        <v>50</v>
      </c>
      <c r="D4745" s="45">
        <v>52</v>
      </c>
      <c r="E4745" s="45">
        <v>5.7180374900000002E-3</v>
      </c>
      <c r="F4745" s="45">
        <v>7.2293423E-4</v>
      </c>
      <c r="G4745" s="45">
        <v>1.7118498200000001E-3</v>
      </c>
      <c r="H4745" s="45">
        <v>3.2832529500000001E-3</v>
      </c>
    </row>
    <row r="4746" spans="1:8" x14ac:dyDescent="0.35">
      <c r="A4746" s="45" t="s">
        <v>245</v>
      </c>
      <c r="B4746" s="45" t="s">
        <v>70</v>
      </c>
      <c r="C4746" s="45" t="s">
        <v>50</v>
      </c>
      <c r="D4746" s="45">
        <v>178</v>
      </c>
      <c r="E4746" s="45">
        <v>7.2806775399999997E-3</v>
      </c>
      <c r="F4746" s="45">
        <v>6.8573113999999995E-4</v>
      </c>
      <c r="G4746" s="45">
        <v>2.1361966799999998E-3</v>
      </c>
      <c r="H4746" s="45">
        <v>4.4587492299999996E-3</v>
      </c>
    </row>
    <row r="4747" spans="1:8" x14ac:dyDescent="0.35">
      <c r="A4747" s="45" t="s">
        <v>245</v>
      </c>
      <c r="B4747" s="45" t="s">
        <v>71</v>
      </c>
      <c r="C4747" s="45" t="s">
        <v>50</v>
      </c>
      <c r="D4747" s="45">
        <v>27</v>
      </c>
      <c r="E4747" s="45">
        <v>5.9752226499999997E-3</v>
      </c>
      <c r="F4747" s="45">
        <v>8.4019176000000001E-4</v>
      </c>
      <c r="G4747" s="45">
        <v>1.7768344299999999E-3</v>
      </c>
      <c r="H4747" s="45">
        <v>3.3581959300000002E-3</v>
      </c>
    </row>
    <row r="4748" spans="1:8" x14ac:dyDescent="0.35">
      <c r="A4748" s="45" t="s">
        <v>245</v>
      </c>
      <c r="B4748" s="45" t="s">
        <v>69</v>
      </c>
      <c r="C4748" s="45" t="s">
        <v>51</v>
      </c>
      <c r="D4748" s="45">
        <v>141</v>
      </c>
      <c r="E4748" s="45">
        <v>5.5113111399999999E-3</v>
      </c>
      <c r="F4748" s="45">
        <v>8.2857212000000003E-4</v>
      </c>
      <c r="G4748" s="45">
        <v>1.0002131799999999E-3</v>
      </c>
      <c r="H4748" s="45">
        <v>3.6825253700000001E-3</v>
      </c>
    </row>
    <row r="4749" spans="1:8" x14ac:dyDescent="0.35">
      <c r="A4749" s="45" t="s">
        <v>245</v>
      </c>
      <c r="B4749" s="45" t="s">
        <v>70</v>
      </c>
      <c r="C4749" s="45" t="s">
        <v>51</v>
      </c>
      <c r="D4749" s="45">
        <v>323</v>
      </c>
      <c r="E4749" s="45">
        <v>6.0807961099999999E-3</v>
      </c>
      <c r="F4749" s="45">
        <v>7.2543977999999995E-4</v>
      </c>
      <c r="G4749" s="45">
        <v>8.2304899999999996E-4</v>
      </c>
      <c r="H4749" s="45">
        <v>4.5323068100000001E-3</v>
      </c>
    </row>
    <row r="4750" spans="1:8" x14ac:dyDescent="0.35">
      <c r="A4750" s="45" t="s">
        <v>245</v>
      </c>
      <c r="B4750" s="45" t="s">
        <v>71</v>
      </c>
      <c r="C4750" s="45" t="s">
        <v>51</v>
      </c>
      <c r="D4750" s="45">
        <v>69</v>
      </c>
      <c r="E4750" s="45">
        <v>6.4430687400000002E-3</v>
      </c>
      <c r="F4750" s="45">
        <v>1.07269838E-3</v>
      </c>
      <c r="G4750" s="45">
        <v>8.3333310000000005E-4</v>
      </c>
      <c r="H4750" s="45">
        <v>4.5370367699999999E-3</v>
      </c>
    </row>
    <row r="4751" spans="1:8" x14ac:dyDescent="0.35">
      <c r="A4751" s="45" t="s">
        <v>245</v>
      </c>
      <c r="B4751" s="45" t="s">
        <v>69</v>
      </c>
      <c r="C4751" s="45" t="s">
        <v>52</v>
      </c>
      <c r="D4751" s="45">
        <v>208</v>
      </c>
      <c r="E4751" s="45">
        <v>4.1234305800000003E-3</v>
      </c>
      <c r="F4751" s="45">
        <v>7.1764799999999998E-4</v>
      </c>
      <c r="G4751" s="45">
        <v>4.9568172000000004E-4</v>
      </c>
      <c r="H4751" s="45">
        <v>2.91010035E-3</v>
      </c>
    </row>
    <row r="4752" spans="1:8" x14ac:dyDescent="0.35">
      <c r="A4752" s="45" t="s">
        <v>245</v>
      </c>
      <c r="B4752" s="45" t="s">
        <v>70</v>
      </c>
      <c r="C4752" s="45" t="s">
        <v>52</v>
      </c>
      <c r="D4752" s="45">
        <v>390</v>
      </c>
      <c r="E4752" s="45">
        <v>4.4916011299999999E-3</v>
      </c>
      <c r="F4752" s="45">
        <v>6.6693353000000003E-4</v>
      </c>
      <c r="G4752" s="45">
        <v>5.3282266000000003E-4</v>
      </c>
      <c r="H4752" s="45">
        <v>3.2918444900000001E-3</v>
      </c>
    </row>
    <row r="4753" spans="1:8" x14ac:dyDescent="0.35">
      <c r="A4753" s="45" t="s">
        <v>245</v>
      </c>
      <c r="B4753" s="45" t="s">
        <v>71</v>
      </c>
      <c r="C4753" s="45" t="s">
        <v>52</v>
      </c>
      <c r="D4753" s="45">
        <v>48</v>
      </c>
      <c r="E4753" s="45">
        <v>4.2515429600000001E-3</v>
      </c>
      <c r="F4753" s="45">
        <v>7.8655456E-4</v>
      </c>
      <c r="G4753" s="45">
        <v>5.5893111000000003E-4</v>
      </c>
      <c r="H4753" s="45">
        <v>2.9060568299999999E-3</v>
      </c>
    </row>
    <row r="4754" spans="1:8" x14ac:dyDescent="0.35">
      <c r="A4754" s="45" t="s">
        <v>245</v>
      </c>
      <c r="B4754" s="45" t="s">
        <v>69</v>
      </c>
      <c r="C4754" s="45" t="s">
        <v>53</v>
      </c>
      <c r="D4754" s="45">
        <v>29</v>
      </c>
      <c r="E4754" s="45">
        <v>5.3959128500000002E-3</v>
      </c>
      <c r="F4754" s="45">
        <v>6.3457833999999995E-4</v>
      </c>
      <c r="G4754" s="45">
        <v>1.3477806900000001E-3</v>
      </c>
      <c r="H4754" s="45">
        <v>3.4135533200000002E-3</v>
      </c>
    </row>
    <row r="4755" spans="1:8" x14ac:dyDescent="0.35">
      <c r="A4755" s="45" t="s">
        <v>245</v>
      </c>
      <c r="B4755" s="45" t="s">
        <v>70</v>
      </c>
      <c r="C4755" s="45" t="s">
        <v>53</v>
      </c>
      <c r="D4755" s="45">
        <v>140</v>
      </c>
      <c r="E4755" s="45">
        <v>5.8716928599999996E-3</v>
      </c>
      <c r="F4755" s="45">
        <v>6.7319750999999997E-4</v>
      </c>
      <c r="G4755" s="45">
        <v>1.14045941E-3</v>
      </c>
      <c r="H4755" s="45">
        <v>4.0580354799999996E-3</v>
      </c>
    </row>
    <row r="4756" spans="1:8" x14ac:dyDescent="0.35">
      <c r="A4756" s="45" t="s">
        <v>245</v>
      </c>
      <c r="B4756" s="45" t="s">
        <v>71</v>
      </c>
      <c r="C4756" s="45" t="s">
        <v>53</v>
      </c>
      <c r="D4756" s="45">
        <v>17</v>
      </c>
      <c r="E4756" s="45">
        <v>5.2641609400000001E-3</v>
      </c>
      <c r="F4756" s="45">
        <v>5.7938426E-4</v>
      </c>
      <c r="G4756" s="45">
        <v>1.39705857E-3</v>
      </c>
      <c r="H4756" s="45">
        <v>3.2877176399999999E-3</v>
      </c>
    </row>
    <row r="4757" spans="1:8" x14ac:dyDescent="0.35">
      <c r="A4757" s="45" t="s">
        <v>245</v>
      </c>
      <c r="B4757" s="45" t="s">
        <v>69</v>
      </c>
      <c r="C4757" s="45" t="s">
        <v>54</v>
      </c>
      <c r="D4757" s="45">
        <v>553</v>
      </c>
      <c r="E4757" s="45">
        <v>4.4178008099999997E-3</v>
      </c>
      <c r="F4757" s="45">
        <v>9.5830378999999996E-4</v>
      </c>
      <c r="G4757" s="45">
        <v>6.7259367999999997E-4</v>
      </c>
      <c r="H4757" s="45">
        <v>2.78690286E-3</v>
      </c>
    </row>
    <row r="4758" spans="1:8" x14ac:dyDescent="0.35">
      <c r="A4758" s="45" t="s">
        <v>245</v>
      </c>
      <c r="B4758" s="45" t="s">
        <v>70</v>
      </c>
      <c r="C4758" s="45" t="s">
        <v>54</v>
      </c>
      <c r="D4758" s="45">
        <v>1090</v>
      </c>
      <c r="E4758" s="45">
        <v>4.4088087999999996E-3</v>
      </c>
      <c r="F4758" s="45">
        <v>7.1757110999999996E-4</v>
      </c>
      <c r="G4758" s="45">
        <v>6.6785569000000003E-4</v>
      </c>
      <c r="H4758" s="45">
        <v>3.02338152E-3</v>
      </c>
    </row>
    <row r="4759" spans="1:8" x14ac:dyDescent="0.35">
      <c r="A4759" s="45" t="s">
        <v>245</v>
      </c>
      <c r="B4759" s="45" t="s">
        <v>71</v>
      </c>
      <c r="C4759" s="45" t="s">
        <v>54</v>
      </c>
      <c r="D4759" s="45">
        <v>161</v>
      </c>
      <c r="E4759" s="45">
        <v>4.1520730599999998E-3</v>
      </c>
      <c r="F4759" s="45">
        <v>8.7991695000000001E-4</v>
      </c>
      <c r="G4759" s="45">
        <v>7.6079743999999999E-4</v>
      </c>
      <c r="H4759" s="45">
        <v>2.5113581800000001E-3</v>
      </c>
    </row>
    <row r="4760" spans="1:8" x14ac:dyDescent="0.35">
      <c r="A4760" s="45" t="s">
        <v>245</v>
      </c>
      <c r="B4760" s="45" t="s">
        <v>69</v>
      </c>
      <c r="C4760" s="45" t="s">
        <v>55</v>
      </c>
      <c r="D4760" s="45">
        <v>121</v>
      </c>
      <c r="E4760" s="45">
        <v>5.4709976000000002E-3</v>
      </c>
      <c r="F4760" s="45">
        <v>1.1276589199999999E-3</v>
      </c>
      <c r="G4760" s="45">
        <v>1.4030453699999999E-3</v>
      </c>
      <c r="H4760" s="45">
        <v>2.9402928199999999E-3</v>
      </c>
    </row>
    <row r="4761" spans="1:8" x14ac:dyDescent="0.35">
      <c r="A4761" s="45" t="s">
        <v>245</v>
      </c>
      <c r="B4761" s="45" t="s">
        <v>70</v>
      </c>
      <c r="C4761" s="45" t="s">
        <v>55</v>
      </c>
      <c r="D4761" s="45">
        <v>271</v>
      </c>
      <c r="E4761" s="45">
        <v>6.4649956800000002E-3</v>
      </c>
      <c r="F4761" s="45">
        <v>7.5026455000000002E-4</v>
      </c>
      <c r="G4761" s="45">
        <v>1.62912542E-3</v>
      </c>
      <c r="H4761" s="45">
        <v>4.0856052E-3</v>
      </c>
    </row>
    <row r="4762" spans="1:8" x14ac:dyDescent="0.35">
      <c r="A4762" s="45" t="s">
        <v>245</v>
      </c>
      <c r="B4762" s="45" t="s">
        <v>71</v>
      </c>
      <c r="C4762" s="45" t="s">
        <v>55</v>
      </c>
      <c r="D4762" s="45">
        <v>34</v>
      </c>
      <c r="E4762" s="45">
        <v>7.3498772200000003E-3</v>
      </c>
      <c r="F4762" s="45">
        <v>9.5656294000000003E-4</v>
      </c>
      <c r="G4762" s="45">
        <v>2.3001767700000001E-3</v>
      </c>
      <c r="H4762" s="45">
        <v>4.0931370000000002E-3</v>
      </c>
    </row>
    <row r="4763" spans="1:8" x14ac:dyDescent="0.35">
      <c r="A4763" s="45" t="s">
        <v>245</v>
      </c>
      <c r="B4763" s="45" t="s">
        <v>69</v>
      </c>
      <c r="C4763" s="45" t="s">
        <v>56</v>
      </c>
      <c r="D4763" s="45">
        <v>317</v>
      </c>
      <c r="E4763" s="45">
        <v>5.0900730800000002E-3</v>
      </c>
      <c r="F4763" s="45">
        <v>9.8857901000000002E-4</v>
      </c>
      <c r="G4763" s="45">
        <v>9.0821771999999995E-4</v>
      </c>
      <c r="H4763" s="45">
        <v>3.1932758599999998E-3</v>
      </c>
    </row>
    <row r="4764" spans="1:8" x14ac:dyDescent="0.35">
      <c r="A4764" s="45" t="s">
        <v>245</v>
      </c>
      <c r="B4764" s="45" t="s">
        <v>70</v>
      </c>
      <c r="C4764" s="45" t="s">
        <v>56</v>
      </c>
      <c r="D4764" s="45">
        <v>770</v>
      </c>
      <c r="E4764" s="45">
        <v>5.3957729699999997E-3</v>
      </c>
      <c r="F4764" s="45">
        <v>7.9513863999999997E-4</v>
      </c>
      <c r="G4764" s="45">
        <v>9.1792904999999996E-4</v>
      </c>
      <c r="H4764" s="45">
        <v>3.6827047800000001E-3</v>
      </c>
    </row>
    <row r="4765" spans="1:8" x14ac:dyDescent="0.35">
      <c r="A4765" s="45" t="s">
        <v>245</v>
      </c>
      <c r="B4765" s="45" t="s">
        <v>71</v>
      </c>
      <c r="C4765" s="45" t="s">
        <v>56</v>
      </c>
      <c r="D4765" s="45">
        <v>55</v>
      </c>
      <c r="E4765" s="45">
        <v>5.02840883E-3</v>
      </c>
      <c r="F4765" s="45">
        <v>9.3139709999999997E-4</v>
      </c>
      <c r="G4765" s="45">
        <v>9.4318163000000005E-4</v>
      </c>
      <c r="H4765" s="45">
        <v>3.1538297599999999E-3</v>
      </c>
    </row>
    <row r="4766" spans="1:8" x14ac:dyDescent="0.35">
      <c r="A4766" s="45" t="s">
        <v>246</v>
      </c>
      <c r="B4766" s="45" t="s">
        <v>69</v>
      </c>
      <c r="C4766" s="45" t="s">
        <v>9</v>
      </c>
      <c r="D4766" s="45">
        <v>9342</v>
      </c>
      <c r="E4766" s="45">
        <v>4.8637250100000001E-3</v>
      </c>
      <c r="F4766" s="45">
        <v>9.5887748000000005E-4</v>
      </c>
      <c r="G4766" s="45">
        <v>8.3621732000000002E-4</v>
      </c>
      <c r="H4766" s="45">
        <v>3.0685975199999998E-3</v>
      </c>
    </row>
    <row r="4767" spans="1:8" x14ac:dyDescent="0.35">
      <c r="A4767" s="45" t="s">
        <v>246</v>
      </c>
      <c r="B4767" s="45" t="s">
        <v>70</v>
      </c>
      <c r="C4767" s="45" t="s">
        <v>9</v>
      </c>
      <c r="D4767" s="45">
        <v>15438</v>
      </c>
      <c r="E4767" s="45">
        <v>5.7055414599999996E-3</v>
      </c>
      <c r="F4767" s="45">
        <v>7.7746521E-4</v>
      </c>
      <c r="G4767" s="45">
        <v>1.0131413299999999E-3</v>
      </c>
      <c r="H4767" s="45">
        <v>3.9148159799999999E-3</v>
      </c>
    </row>
    <row r="4768" spans="1:8" x14ac:dyDescent="0.35">
      <c r="A4768" s="45" t="s">
        <v>246</v>
      </c>
      <c r="B4768" s="45" t="s">
        <v>71</v>
      </c>
      <c r="C4768" s="45" t="s">
        <v>9</v>
      </c>
      <c r="D4768" s="45">
        <v>2676</v>
      </c>
      <c r="E4768" s="45">
        <v>5.3324213499999999E-3</v>
      </c>
      <c r="F4768" s="45">
        <v>8.8337063000000005E-4</v>
      </c>
      <c r="G4768" s="45">
        <v>1.0454119999999999E-3</v>
      </c>
      <c r="H4768" s="45">
        <v>3.40352578E-3</v>
      </c>
    </row>
    <row r="4769" spans="1:8" x14ac:dyDescent="0.35">
      <c r="A4769" s="45" t="s">
        <v>246</v>
      </c>
      <c r="B4769" s="45" t="s">
        <v>69</v>
      </c>
      <c r="C4769" s="45" t="s">
        <v>14</v>
      </c>
      <c r="D4769" s="45">
        <v>217</v>
      </c>
      <c r="E4769" s="45">
        <v>5.4746967999999997E-3</v>
      </c>
      <c r="F4769" s="45">
        <v>1.3431256999999999E-3</v>
      </c>
      <c r="G4769" s="45">
        <v>8.9227021000000005E-4</v>
      </c>
      <c r="H4769" s="45">
        <v>3.2393003899999998E-3</v>
      </c>
    </row>
    <row r="4770" spans="1:8" x14ac:dyDescent="0.35">
      <c r="A4770" s="45" t="s">
        <v>246</v>
      </c>
      <c r="B4770" s="45" t="s">
        <v>70</v>
      </c>
      <c r="C4770" s="45" t="s">
        <v>14</v>
      </c>
      <c r="D4770" s="45">
        <v>249</v>
      </c>
      <c r="E4770" s="45">
        <v>6.3100548000000001E-3</v>
      </c>
      <c r="F4770" s="45">
        <v>9.8807239999999991E-4</v>
      </c>
      <c r="G4770" s="45">
        <v>1.17618596E-3</v>
      </c>
      <c r="H4770" s="45">
        <v>4.1457959199999997E-3</v>
      </c>
    </row>
    <row r="4771" spans="1:8" x14ac:dyDescent="0.35">
      <c r="A4771" s="45" t="s">
        <v>246</v>
      </c>
      <c r="B4771" s="45" t="s">
        <v>71</v>
      </c>
      <c r="C4771" s="45" t="s">
        <v>14</v>
      </c>
      <c r="D4771" s="45">
        <v>51</v>
      </c>
      <c r="E4771" s="45">
        <v>5.91185515E-3</v>
      </c>
      <c r="F4771" s="45">
        <v>1.1040756599999999E-3</v>
      </c>
      <c r="G4771" s="45">
        <v>1.01556802E-3</v>
      </c>
      <c r="H4771" s="45">
        <v>3.7922110999999998E-3</v>
      </c>
    </row>
    <row r="4772" spans="1:8" x14ac:dyDescent="0.35">
      <c r="A4772" s="45" t="s">
        <v>246</v>
      </c>
      <c r="B4772" s="45" t="s">
        <v>69</v>
      </c>
      <c r="C4772" s="45" t="s">
        <v>15</v>
      </c>
      <c r="D4772" s="45">
        <v>124</v>
      </c>
      <c r="E4772" s="45">
        <v>5.9132315200000002E-3</v>
      </c>
      <c r="F4772" s="45">
        <v>1.2095838400000001E-3</v>
      </c>
      <c r="G4772" s="45">
        <v>1.51396336E-3</v>
      </c>
      <c r="H4772" s="45">
        <v>3.18968388E-3</v>
      </c>
    </row>
    <row r="4773" spans="1:8" x14ac:dyDescent="0.35">
      <c r="A4773" s="45" t="s">
        <v>246</v>
      </c>
      <c r="B4773" s="45" t="s">
        <v>70</v>
      </c>
      <c r="C4773" s="45" t="s">
        <v>15</v>
      </c>
      <c r="D4773" s="45">
        <v>188</v>
      </c>
      <c r="E4773" s="45">
        <v>6.6762704599999997E-3</v>
      </c>
      <c r="F4773" s="45">
        <v>9.4279425000000003E-4</v>
      </c>
      <c r="G4773" s="45">
        <v>1.5309788599999999E-3</v>
      </c>
      <c r="H4773" s="45">
        <v>4.2024967900000003E-3</v>
      </c>
    </row>
    <row r="4774" spans="1:8" x14ac:dyDescent="0.35">
      <c r="A4774" s="45" t="s">
        <v>246</v>
      </c>
      <c r="B4774" s="45" t="s">
        <v>71</v>
      </c>
      <c r="C4774" s="45" t="s">
        <v>15</v>
      </c>
      <c r="D4774" s="45">
        <v>44</v>
      </c>
      <c r="E4774" s="45">
        <v>5.6639307E-3</v>
      </c>
      <c r="F4774" s="45">
        <v>9.3013443000000001E-4</v>
      </c>
      <c r="G4774" s="45">
        <v>1.41887603E-3</v>
      </c>
      <c r="H4774" s="45">
        <v>3.3149198300000001E-3</v>
      </c>
    </row>
    <row r="4775" spans="1:8" x14ac:dyDescent="0.35">
      <c r="A4775" s="45" t="s">
        <v>246</v>
      </c>
      <c r="B4775" s="45" t="s">
        <v>69</v>
      </c>
      <c r="C4775" s="45" t="s">
        <v>16</v>
      </c>
      <c r="D4775" s="45">
        <v>92</v>
      </c>
      <c r="E4775" s="45">
        <v>4.7202091199999999E-3</v>
      </c>
      <c r="F4775" s="45">
        <v>8.9422277999999999E-4</v>
      </c>
      <c r="G4775" s="45">
        <v>4.9894298000000004E-4</v>
      </c>
      <c r="H4775" s="45">
        <v>3.3270428600000001E-3</v>
      </c>
    </row>
    <row r="4776" spans="1:8" x14ac:dyDescent="0.35">
      <c r="A4776" s="45" t="s">
        <v>246</v>
      </c>
      <c r="B4776" s="45" t="s">
        <v>70</v>
      </c>
      <c r="C4776" s="45" t="s">
        <v>16</v>
      </c>
      <c r="D4776" s="45">
        <v>229</v>
      </c>
      <c r="E4776" s="45">
        <v>5.3216983899999999E-3</v>
      </c>
      <c r="F4776" s="45">
        <v>7.6287782E-4</v>
      </c>
      <c r="G4776" s="45">
        <v>5.1461640999999995E-4</v>
      </c>
      <c r="H4776" s="45">
        <v>4.0442036099999999E-3</v>
      </c>
    </row>
    <row r="4777" spans="1:8" x14ac:dyDescent="0.35">
      <c r="A4777" s="45" t="s">
        <v>246</v>
      </c>
      <c r="B4777" s="45" t="s">
        <v>71</v>
      </c>
      <c r="C4777" s="45" t="s">
        <v>16</v>
      </c>
      <c r="D4777" s="45">
        <v>33</v>
      </c>
      <c r="E4777" s="45">
        <v>5.0554150199999997E-3</v>
      </c>
      <c r="F4777" s="45">
        <v>6.1798517999999997E-4</v>
      </c>
      <c r="G4777" s="45">
        <v>4.8961809000000001E-4</v>
      </c>
      <c r="H4777" s="45">
        <v>3.94781119E-3</v>
      </c>
    </row>
    <row r="4778" spans="1:8" x14ac:dyDescent="0.35">
      <c r="A4778" s="45" t="s">
        <v>246</v>
      </c>
      <c r="B4778" s="45" t="s">
        <v>69</v>
      </c>
      <c r="C4778" s="45" t="s">
        <v>17</v>
      </c>
      <c r="D4778" s="45">
        <v>89</v>
      </c>
      <c r="E4778" s="45">
        <v>5.5709007399999998E-3</v>
      </c>
      <c r="F4778" s="45">
        <v>7.3787950000000005E-4</v>
      </c>
      <c r="G4778" s="45">
        <v>8.4295647000000003E-4</v>
      </c>
      <c r="H4778" s="45">
        <v>3.9900642700000004E-3</v>
      </c>
    </row>
    <row r="4779" spans="1:8" x14ac:dyDescent="0.35">
      <c r="A4779" s="45" t="s">
        <v>246</v>
      </c>
      <c r="B4779" s="45" t="s">
        <v>70</v>
      </c>
      <c r="C4779" s="45" t="s">
        <v>17</v>
      </c>
      <c r="D4779" s="45">
        <v>208</v>
      </c>
      <c r="E4779" s="45">
        <v>6.3421472000000003E-3</v>
      </c>
      <c r="F4779" s="45">
        <v>6.2878360000000004E-4</v>
      </c>
      <c r="G4779" s="45">
        <v>9.2765065999999999E-4</v>
      </c>
      <c r="H4779" s="45">
        <v>4.78571246E-3</v>
      </c>
    </row>
    <row r="4780" spans="1:8" x14ac:dyDescent="0.35">
      <c r="A4780" s="45" t="s">
        <v>246</v>
      </c>
      <c r="B4780" s="45" t="s">
        <v>71</v>
      </c>
      <c r="C4780" s="45" t="s">
        <v>17</v>
      </c>
      <c r="D4780" s="45">
        <v>34</v>
      </c>
      <c r="E4780" s="45">
        <v>6.9247001799999999E-3</v>
      </c>
      <c r="F4780" s="45">
        <v>9.4498881999999999E-4</v>
      </c>
      <c r="G4780" s="45">
        <v>1.10974919E-3</v>
      </c>
      <c r="H4780" s="45">
        <v>4.8699615500000003E-3</v>
      </c>
    </row>
    <row r="4781" spans="1:8" x14ac:dyDescent="0.35">
      <c r="A4781" s="45" t="s">
        <v>246</v>
      </c>
      <c r="B4781" s="45" t="s">
        <v>69</v>
      </c>
      <c r="C4781" s="45" t="s">
        <v>18</v>
      </c>
      <c r="D4781" s="45">
        <v>44</v>
      </c>
      <c r="E4781" s="45">
        <v>5.7115422899999997E-3</v>
      </c>
      <c r="F4781" s="45">
        <v>5.9027755000000002E-4</v>
      </c>
      <c r="G4781" s="45">
        <v>1.37678847E-3</v>
      </c>
      <c r="H4781" s="45">
        <v>3.7444757600000001E-3</v>
      </c>
    </row>
    <row r="4782" spans="1:8" x14ac:dyDescent="0.35">
      <c r="A4782" s="45" t="s">
        <v>246</v>
      </c>
      <c r="B4782" s="45" t="s">
        <v>70</v>
      </c>
      <c r="C4782" s="45" t="s">
        <v>18</v>
      </c>
      <c r="D4782" s="45">
        <v>177</v>
      </c>
      <c r="E4782" s="45">
        <v>7.0154580300000003E-3</v>
      </c>
      <c r="F4782" s="45">
        <v>6.1519123000000002E-4</v>
      </c>
      <c r="G4782" s="45">
        <v>1.40255522E-3</v>
      </c>
      <c r="H4782" s="45">
        <v>4.9977110899999998E-3</v>
      </c>
    </row>
    <row r="4783" spans="1:8" x14ac:dyDescent="0.35">
      <c r="A4783" s="45" t="s">
        <v>246</v>
      </c>
      <c r="B4783" s="45" t="s">
        <v>71</v>
      </c>
      <c r="C4783" s="45" t="s">
        <v>18</v>
      </c>
      <c r="D4783" s="45">
        <v>25</v>
      </c>
      <c r="E4783" s="45">
        <v>6.0111108500000001E-3</v>
      </c>
      <c r="F4783" s="45">
        <v>6.4398118999999996E-4</v>
      </c>
      <c r="G4783" s="45">
        <v>1.2342590200000001E-3</v>
      </c>
      <c r="H4783" s="45">
        <v>4.1328701299999998E-3</v>
      </c>
    </row>
    <row r="4784" spans="1:8" x14ac:dyDescent="0.35">
      <c r="A4784" s="45" t="s">
        <v>246</v>
      </c>
      <c r="B4784" s="45" t="s">
        <v>69</v>
      </c>
      <c r="C4784" s="45" t="s">
        <v>19</v>
      </c>
      <c r="D4784" s="45">
        <v>72</v>
      </c>
      <c r="E4784" s="45">
        <v>5.7282018900000004E-3</v>
      </c>
      <c r="F4784" s="45">
        <v>9.9617389000000007E-4</v>
      </c>
      <c r="G4784" s="45">
        <v>1.1853778399999999E-3</v>
      </c>
      <c r="H4784" s="45">
        <v>3.5466497399999999E-3</v>
      </c>
    </row>
    <row r="4785" spans="1:8" x14ac:dyDescent="0.35">
      <c r="A4785" s="45" t="s">
        <v>246</v>
      </c>
      <c r="B4785" s="45" t="s">
        <v>70</v>
      </c>
      <c r="C4785" s="45" t="s">
        <v>19</v>
      </c>
      <c r="D4785" s="45">
        <v>256</v>
      </c>
      <c r="E4785" s="45">
        <v>6.1338069100000002E-3</v>
      </c>
      <c r="F4785" s="45">
        <v>7.967572E-4</v>
      </c>
      <c r="G4785" s="45">
        <v>1.1464208400000001E-3</v>
      </c>
      <c r="H4785" s="45">
        <v>4.1906283700000003E-3</v>
      </c>
    </row>
    <row r="4786" spans="1:8" x14ac:dyDescent="0.35">
      <c r="A4786" s="45" t="s">
        <v>246</v>
      </c>
      <c r="B4786" s="45" t="s">
        <v>71</v>
      </c>
      <c r="C4786" s="45" t="s">
        <v>19</v>
      </c>
      <c r="D4786" s="45">
        <v>25</v>
      </c>
      <c r="E4786" s="45">
        <v>5.8199071600000003E-3</v>
      </c>
      <c r="F4786" s="45">
        <v>9.9861087999999999E-4</v>
      </c>
      <c r="G4786" s="45">
        <v>1.5476849900000001E-3</v>
      </c>
      <c r="H4786" s="45">
        <v>3.2736108499999998E-3</v>
      </c>
    </row>
    <row r="4787" spans="1:8" x14ac:dyDescent="0.35">
      <c r="A4787" s="45" t="s">
        <v>246</v>
      </c>
      <c r="B4787" s="45" t="s">
        <v>69</v>
      </c>
      <c r="C4787" s="45" t="s">
        <v>20</v>
      </c>
      <c r="D4787" s="45">
        <v>48</v>
      </c>
      <c r="E4787" s="45">
        <v>4.33641949E-3</v>
      </c>
      <c r="F4787" s="45">
        <v>8.5961586000000002E-4</v>
      </c>
      <c r="G4787" s="45">
        <v>4.4439601000000002E-4</v>
      </c>
      <c r="H4787" s="45">
        <v>3.0324071700000002E-3</v>
      </c>
    </row>
    <row r="4788" spans="1:8" x14ac:dyDescent="0.35">
      <c r="A4788" s="45" t="s">
        <v>246</v>
      </c>
      <c r="B4788" s="45" t="s">
        <v>70</v>
      </c>
      <c r="C4788" s="45" t="s">
        <v>20</v>
      </c>
      <c r="D4788" s="45">
        <v>167</v>
      </c>
      <c r="E4788" s="45">
        <v>4.3183075899999998E-3</v>
      </c>
      <c r="F4788" s="45">
        <v>7.2112697000000002E-4</v>
      </c>
      <c r="G4788" s="45">
        <v>5.5604044999999999E-4</v>
      </c>
      <c r="H4788" s="45">
        <v>3.0411397100000002E-3</v>
      </c>
    </row>
    <row r="4789" spans="1:8" x14ac:dyDescent="0.35">
      <c r="A4789" s="45" t="s">
        <v>246</v>
      </c>
      <c r="B4789" s="45" t="s">
        <v>71</v>
      </c>
      <c r="C4789" s="45" t="s">
        <v>20</v>
      </c>
      <c r="D4789" s="45">
        <v>9</v>
      </c>
      <c r="E4789" s="45">
        <v>4.0920779200000002E-3</v>
      </c>
      <c r="F4789" s="45">
        <v>8.3590493000000002E-4</v>
      </c>
      <c r="G4789" s="45">
        <v>1.02237638E-3</v>
      </c>
      <c r="H4789" s="45">
        <v>2.2337959800000002E-3</v>
      </c>
    </row>
    <row r="4790" spans="1:8" x14ac:dyDescent="0.35">
      <c r="A4790" s="45" t="s">
        <v>246</v>
      </c>
      <c r="B4790" s="45" t="s">
        <v>69</v>
      </c>
      <c r="C4790" s="45" t="s">
        <v>21</v>
      </c>
      <c r="D4790" s="45">
        <v>57</v>
      </c>
      <c r="E4790" s="45">
        <v>6.9570335400000001E-3</v>
      </c>
      <c r="F4790" s="45">
        <v>1.40533603E-3</v>
      </c>
      <c r="G4790" s="45">
        <v>2.0199802500000001E-3</v>
      </c>
      <c r="H4790" s="45">
        <v>3.5317168000000001E-3</v>
      </c>
    </row>
    <row r="4791" spans="1:8" x14ac:dyDescent="0.35">
      <c r="A4791" s="45" t="s">
        <v>246</v>
      </c>
      <c r="B4791" s="45" t="s">
        <v>70</v>
      </c>
      <c r="C4791" s="45" t="s">
        <v>21</v>
      </c>
      <c r="D4791" s="45">
        <v>170</v>
      </c>
      <c r="E4791" s="45">
        <v>8.2024099000000007E-3</v>
      </c>
      <c r="F4791" s="45">
        <v>1.0172247E-3</v>
      </c>
      <c r="G4791" s="45">
        <v>1.7316854899999999E-3</v>
      </c>
      <c r="H4791" s="45">
        <v>5.4534992099999997E-3</v>
      </c>
    </row>
    <row r="4792" spans="1:8" x14ac:dyDescent="0.35">
      <c r="A4792" s="45" t="s">
        <v>246</v>
      </c>
      <c r="B4792" s="45" t="s">
        <v>71</v>
      </c>
      <c r="C4792" s="45" t="s">
        <v>21</v>
      </c>
      <c r="D4792" s="45">
        <v>22</v>
      </c>
      <c r="E4792" s="45">
        <v>6.9881100600000003E-3</v>
      </c>
      <c r="F4792" s="45">
        <v>1.17055956E-3</v>
      </c>
      <c r="G4792" s="45">
        <v>1.51462515E-3</v>
      </c>
      <c r="H4792" s="45">
        <v>4.3029248599999997E-3</v>
      </c>
    </row>
    <row r="4793" spans="1:8" x14ac:dyDescent="0.35">
      <c r="A4793" s="45" t="s">
        <v>246</v>
      </c>
      <c r="B4793" s="45" t="s">
        <v>69</v>
      </c>
      <c r="C4793" s="45" t="s">
        <v>22</v>
      </c>
      <c r="D4793" s="45">
        <v>58</v>
      </c>
      <c r="E4793" s="45">
        <v>5.4787274000000002E-3</v>
      </c>
      <c r="F4793" s="45">
        <v>1.0009576199999999E-3</v>
      </c>
      <c r="G4793" s="45">
        <v>1.0698034200000001E-3</v>
      </c>
      <c r="H4793" s="45">
        <v>3.4079659499999999E-3</v>
      </c>
    </row>
    <row r="4794" spans="1:8" x14ac:dyDescent="0.35">
      <c r="A4794" s="45" t="s">
        <v>246</v>
      </c>
      <c r="B4794" s="45" t="s">
        <v>70</v>
      </c>
      <c r="C4794" s="45" t="s">
        <v>22</v>
      </c>
      <c r="D4794" s="45">
        <v>172</v>
      </c>
      <c r="E4794" s="45">
        <v>7.0558783100000003E-3</v>
      </c>
      <c r="F4794" s="45">
        <v>9.5957123000000005E-4</v>
      </c>
      <c r="G4794" s="45">
        <v>1.31581048E-3</v>
      </c>
      <c r="H4794" s="45">
        <v>4.78049609E-3</v>
      </c>
    </row>
    <row r="4795" spans="1:8" x14ac:dyDescent="0.35">
      <c r="A4795" s="45" t="s">
        <v>246</v>
      </c>
      <c r="B4795" s="45" t="s">
        <v>71</v>
      </c>
      <c r="C4795" s="45" t="s">
        <v>22</v>
      </c>
      <c r="D4795" s="45">
        <v>11</v>
      </c>
      <c r="E4795" s="45">
        <v>7.7630468400000001E-3</v>
      </c>
      <c r="F4795" s="45">
        <v>9.9116147999999999E-4</v>
      </c>
      <c r="G4795" s="45">
        <v>2.0191496100000002E-3</v>
      </c>
      <c r="H4795" s="45">
        <v>4.75273547E-3</v>
      </c>
    </row>
    <row r="4796" spans="1:8" x14ac:dyDescent="0.35">
      <c r="A4796" s="45" t="s">
        <v>246</v>
      </c>
      <c r="B4796" s="45" t="s">
        <v>69</v>
      </c>
      <c r="C4796" s="45" t="s">
        <v>23</v>
      </c>
      <c r="D4796" s="45">
        <v>92</v>
      </c>
      <c r="E4796" s="45">
        <v>5.8788745900000003E-3</v>
      </c>
      <c r="F4796" s="45">
        <v>8.9661308999999995E-4</v>
      </c>
      <c r="G4796" s="45">
        <v>1.3321505E-3</v>
      </c>
      <c r="H4796" s="45">
        <v>3.6501104800000001E-3</v>
      </c>
    </row>
    <row r="4797" spans="1:8" x14ac:dyDescent="0.35">
      <c r="A4797" s="45" t="s">
        <v>246</v>
      </c>
      <c r="B4797" s="45" t="s">
        <v>70</v>
      </c>
      <c r="C4797" s="45" t="s">
        <v>23</v>
      </c>
      <c r="D4797" s="45">
        <v>271</v>
      </c>
      <c r="E4797" s="45">
        <v>6.4686686300000004E-3</v>
      </c>
      <c r="F4797" s="45">
        <v>8.8180753999999998E-4</v>
      </c>
      <c r="G4797" s="45">
        <v>1.3389621E-3</v>
      </c>
      <c r="H4797" s="45">
        <v>4.2478984899999997E-3</v>
      </c>
    </row>
    <row r="4798" spans="1:8" x14ac:dyDescent="0.35">
      <c r="A4798" s="45" t="s">
        <v>246</v>
      </c>
      <c r="B4798" s="45" t="s">
        <v>71</v>
      </c>
      <c r="C4798" s="45" t="s">
        <v>23</v>
      </c>
      <c r="D4798" s="45">
        <v>39</v>
      </c>
      <c r="E4798" s="45">
        <v>6.1701683499999996E-3</v>
      </c>
      <c r="F4798" s="45">
        <v>8.2650732999999996E-4</v>
      </c>
      <c r="G4798" s="45">
        <v>1.6313506099999999E-3</v>
      </c>
      <c r="H4798" s="45">
        <v>3.7123098400000001E-3</v>
      </c>
    </row>
    <row r="4799" spans="1:8" x14ac:dyDescent="0.35">
      <c r="A4799" s="45" t="s">
        <v>246</v>
      </c>
      <c r="B4799" s="45" t="s">
        <v>69</v>
      </c>
      <c r="C4799" s="45" t="s">
        <v>24</v>
      </c>
      <c r="D4799" s="45">
        <v>263</v>
      </c>
      <c r="E4799" s="45">
        <v>5.4406066899999996E-3</v>
      </c>
      <c r="F4799" s="45">
        <v>6.6025008000000004E-4</v>
      </c>
      <c r="G4799" s="45">
        <v>1.37282578E-3</v>
      </c>
      <c r="H4799" s="45">
        <v>3.40753038E-3</v>
      </c>
    </row>
    <row r="4800" spans="1:8" x14ac:dyDescent="0.35">
      <c r="A4800" s="45" t="s">
        <v>246</v>
      </c>
      <c r="B4800" s="45" t="s">
        <v>70</v>
      </c>
      <c r="C4800" s="45" t="s">
        <v>24</v>
      </c>
      <c r="D4800" s="45">
        <v>519</v>
      </c>
      <c r="E4800" s="45">
        <v>6.6991808899999998E-3</v>
      </c>
      <c r="F4800" s="45">
        <v>5.9000991999999996E-4</v>
      </c>
      <c r="G4800" s="45">
        <v>1.7023476000000001E-3</v>
      </c>
      <c r="H4800" s="45">
        <v>4.4068228800000003E-3</v>
      </c>
    </row>
    <row r="4801" spans="1:8" x14ac:dyDescent="0.35">
      <c r="A4801" s="45" t="s">
        <v>246</v>
      </c>
      <c r="B4801" s="45" t="s">
        <v>71</v>
      </c>
      <c r="C4801" s="45" t="s">
        <v>24</v>
      </c>
      <c r="D4801" s="45">
        <v>93</v>
      </c>
      <c r="E4801" s="45">
        <v>6.02349635E-3</v>
      </c>
      <c r="F4801" s="45">
        <v>5.5767103000000002E-4</v>
      </c>
      <c r="G4801" s="45">
        <v>2.0197379299999999E-3</v>
      </c>
      <c r="H4801" s="45">
        <v>3.4460869800000001E-3</v>
      </c>
    </row>
    <row r="4802" spans="1:8" x14ac:dyDescent="0.35">
      <c r="A4802" s="45" t="s">
        <v>246</v>
      </c>
      <c r="B4802" s="45" t="s">
        <v>69</v>
      </c>
      <c r="C4802" s="45" t="s">
        <v>25</v>
      </c>
      <c r="D4802" s="45">
        <v>228</v>
      </c>
      <c r="E4802" s="45">
        <v>5.29315888E-3</v>
      </c>
      <c r="F4802" s="45">
        <v>7.6830509000000002E-4</v>
      </c>
      <c r="G4802" s="45">
        <v>1.2299989400000001E-3</v>
      </c>
      <c r="H4802" s="45">
        <v>3.2948543800000001E-3</v>
      </c>
    </row>
    <row r="4803" spans="1:8" x14ac:dyDescent="0.35">
      <c r="A4803" s="45" t="s">
        <v>246</v>
      </c>
      <c r="B4803" s="45" t="s">
        <v>70</v>
      </c>
      <c r="C4803" s="45" t="s">
        <v>25</v>
      </c>
      <c r="D4803" s="45">
        <v>400</v>
      </c>
      <c r="E4803" s="45">
        <v>6.7690391099999997E-3</v>
      </c>
      <c r="F4803" s="45">
        <v>6.1142914999999997E-4</v>
      </c>
      <c r="G4803" s="45">
        <v>1.63067106E-3</v>
      </c>
      <c r="H4803" s="45">
        <v>4.5269384100000004E-3</v>
      </c>
    </row>
    <row r="4804" spans="1:8" x14ac:dyDescent="0.35">
      <c r="A4804" s="45" t="s">
        <v>246</v>
      </c>
      <c r="B4804" s="45" t="s">
        <v>71</v>
      </c>
      <c r="C4804" s="45" t="s">
        <v>25</v>
      </c>
      <c r="D4804" s="45">
        <v>102</v>
      </c>
      <c r="E4804" s="45">
        <v>5.2348853800000001E-3</v>
      </c>
      <c r="F4804" s="45">
        <v>6.7640227E-4</v>
      </c>
      <c r="G4804" s="45">
        <v>1.1852076099999999E-3</v>
      </c>
      <c r="H4804" s="45">
        <v>3.37327496E-3</v>
      </c>
    </row>
    <row r="4805" spans="1:8" x14ac:dyDescent="0.35">
      <c r="A4805" s="45" t="s">
        <v>246</v>
      </c>
      <c r="B4805" s="45" t="s">
        <v>69</v>
      </c>
      <c r="C4805" s="45" t="s">
        <v>26</v>
      </c>
      <c r="D4805" s="45">
        <v>36</v>
      </c>
      <c r="E4805" s="45">
        <v>4.6485980000000003E-3</v>
      </c>
      <c r="F4805" s="45">
        <v>4.6489173E-4</v>
      </c>
      <c r="G4805" s="45">
        <v>9.3042677E-4</v>
      </c>
      <c r="H4805" s="45">
        <v>3.2532791399999999E-3</v>
      </c>
    </row>
    <row r="4806" spans="1:8" x14ac:dyDescent="0.35">
      <c r="A4806" s="45" t="s">
        <v>246</v>
      </c>
      <c r="B4806" s="45" t="s">
        <v>70</v>
      </c>
      <c r="C4806" s="45" t="s">
        <v>26</v>
      </c>
      <c r="D4806" s="45">
        <v>246</v>
      </c>
      <c r="E4806" s="45">
        <v>5.5211624199999997E-3</v>
      </c>
      <c r="F4806" s="45">
        <v>4.8766351999999998E-4</v>
      </c>
      <c r="G4806" s="45">
        <v>1.0002161900000001E-3</v>
      </c>
      <c r="H4806" s="45">
        <v>4.0332822799999998E-3</v>
      </c>
    </row>
    <row r="4807" spans="1:8" x14ac:dyDescent="0.35">
      <c r="A4807" s="45" t="s">
        <v>246</v>
      </c>
      <c r="B4807" s="45" t="s">
        <v>71</v>
      </c>
      <c r="C4807" s="45" t="s">
        <v>26</v>
      </c>
      <c r="D4807" s="45">
        <v>16</v>
      </c>
      <c r="E4807" s="45">
        <v>4.45384817E-3</v>
      </c>
      <c r="F4807" s="45">
        <v>6.2282964000000003E-4</v>
      </c>
      <c r="G4807" s="45">
        <v>9.2303210999999995E-4</v>
      </c>
      <c r="H4807" s="45">
        <v>2.9079858400000002E-3</v>
      </c>
    </row>
    <row r="4808" spans="1:8" x14ac:dyDescent="0.35">
      <c r="A4808" s="45" t="s">
        <v>246</v>
      </c>
      <c r="B4808" s="45" t="s">
        <v>69</v>
      </c>
      <c r="C4808" s="45" t="s">
        <v>27</v>
      </c>
      <c r="D4808" s="45">
        <v>226</v>
      </c>
      <c r="E4808" s="45">
        <v>5.2686104599999999E-3</v>
      </c>
      <c r="F4808" s="45">
        <v>1.06092241E-3</v>
      </c>
      <c r="G4808" s="45">
        <v>1.2017061600000001E-3</v>
      </c>
      <c r="H4808" s="45">
        <v>3.0059814200000001E-3</v>
      </c>
    </row>
    <row r="4809" spans="1:8" x14ac:dyDescent="0.35">
      <c r="A4809" s="45" t="s">
        <v>246</v>
      </c>
      <c r="B4809" s="45" t="s">
        <v>70</v>
      </c>
      <c r="C4809" s="45" t="s">
        <v>27</v>
      </c>
      <c r="D4809" s="45">
        <v>208</v>
      </c>
      <c r="E4809" s="45">
        <v>6.25617633E-3</v>
      </c>
      <c r="F4809" s="45">
        <v>8.8107615E-4</v>
      </c>
      <c r="G4809" s="45">
        <v>1.6045114400000001E-3</v>
      </c>
      <c r="H4809" s="45">
        <v>3.7705882699999999E-3</v>
      </c>
    </row>
    <row r="4810" spans="1:8" x14ac:dyDescent="0.35">
      <c r="A4810" s="45" t="s">
        <v>246</v>
      </c>
      <c r="B4810" s="45" t="s">
        <v>71</v>
      </c>
      <c r="C4810" s="45" t="s">
        <v>27</v>
      </c>
      <c r="D4810" s="45">
        <v>56</v>
      </c>
      <c r="E4810" s="45">
        <v>5.9106313399999999E-3</v>
      </c>
      <c r="F4810" s="45">
        <v>9.2881921000000003E-4</v>
      </c>
      <c r="G4810" s="45">
        <v>1.59639527E-3</v>
      </c>
      <c r="H4810" s="45">
        <v>3.38541643E-3</v>
      </c>
    </row>
    <row r="4811" spans="1:8" x14ac:dyDescent="0.35">
      <c r="A4811" s="45" t="s">
        <v>246</v>
      </c>
      <c r="B4811" s="45" t="s">
        <v>69</v>
      </c>
      <c r="C4811" s="45" t="s">
        <v>28</v>
      </c>
      <c r="D4811" s="45">
        <v>250</v>
      </c>
      <c r="E4811" s="45">
        <v>5.5625923600000002E-3</v>
      </c>
      <c r="F4811" s="45">
        <v>8.5305530999999998E-4</v>
      </c>
      <c r="G4811" s="45">
        <v>1.1865738299999999E-3</v>
      </c>
      <c r="H4811" s="45">
        <v>3.5229626999999999E-3</v>
      </c>
    </row>
    <row r="4812" spans="1:8" x14ac:dyDescent="0.35">
      <c r="A4812" s="45" t="s">
        <v>246</v>
      </c>
      <c r="B4812" s="45" t="s">
        <v>70</v>
      </c>
      <c r="C4812" s="45" t="s">
        <v>28</v>
      </c>
      <c r="D4812" s="45">
        <v>470</v>
      </c>
      <c r="E4812" s="45">
        <v>6.2047377299999998E-3</v>
      </c>
      <c r="F4812" s="45">
        <v>8.0432403000000002E-4</v>
      </c>
      <c r="G4812" s="45">
        <v>1.36145563E-3</v>
      </c>
      <c r="H4812" s="45">
        <v>4.0389576000000003E-3</v>
      </c>
    </row>
    <row r="4813" spans="1:8" x14ac:dyDescent="0.35">
      <c r="A4813" s="45" t="s">
        <v>246</v>
      </c>
      <c r="B4813" s="45" t="s">
        <v>71</v>
      </c>
      <c r="C4813" s="45" t="s">
        <v>28</v>
      </c>
      <c r="D4813" s="45">
        <v>123</v>
      </c>
      <c r="E4813" s="45">
        <v>5.7684053400000003E-3</v>
      </c>
      <c r="F4813" s="45">
        <v>7.5880732000000004E-4</v>
      </c>
      <c r="G4813" s="45">
        <v>1.3285717199999999E-3</v>
      </c>
      <c r="H4813" s="45">
        <v>3.6810258099999999E-3</v>
      </c>
    </row>
    <row r="4814" spans="1:8" x14ac:dyDescent="0.35">
      <c r="A4814" s="45" t="s">
        <v>246</v>
      </c>
      <c r="B4814" s="45" t="s">
        <v>69</v>
      </c>
      <c r="C4814" s="45" t="s">
        <v>29</v>
      </c>
      <c r="D4814" s="45">
        <v>65</v>
      </c>
      <c r="E4814" s="45">
        <v>5.6538459399999999E-3</v>
      </c>
      <c r="F4814" s="45">
        <v>1.0297362100000001E-3</v>
      </c>
      <c r="G4814" s="45">
        <v>1.0073003200000001E-3</v>
      </c>
      <c r="H4814" s="45">
        <v>3.6168088899999999E-3</v>
      </c>
    </row>
    <row r="4815" spans="1:8" x14ac:dyDescent="0.35">
      <c r="A4815" s="45" t="s">
        <v>246</v>
      </c>
      <c r="B4815" s="45" t="s">
        <v>70</v>
      </c>
      <c r="C4815" s="45" t="s">
        <v>29</v>
      </c>
      <c r="D4815" s="45">
        <v>185</v>
      </c>
      <c r="E4815" s="45">
        <v>6.6852475099999998E-3</v>
      </c>
      <c r="F4815" s="45">
        <v>7.7608832999999996E-4</v>
      </c>
      <c r="G4815" s="45">
        <v>1.82688915E-3</v>
      </c>
      <c r="H4815" s="45">
        <v>4.08226953E-3</v>
      </c>
    </row>
    <row r="4816" spans="1:8" x14ac:dyDescent="0.35">
      <c r="A4816" s="45" t="s">
        <v>246</v>
      </c>
      <c r="B4816" s="45" t="s">
        <v>71</v>
      </c>
      <c r="C4816" s="45" t="s">
        <v>29</v>
      </c>
      <c r="D4816" s="45">
        <v>38</v>
      </c>
      <c r="E4816" s="45">
        <v>6.1805553500000002E-3</v>
      </c>
      <c r="F4816" s="45">
        <v>9.5699293999999997E-4</v>
      </c>
      <c r="G4816" s="45">
        <v>1.19243389E-3</v>
      </c>
      <c r="H4816" s="45">
        <v>4.0311279500000003E-3</v>
      </c>
    </row>
    <row r="4817" spans="1:8" x14ac:dyDescent="0.35">
      <c r="A4817" s="45" t="s">
        <v>246</v>
      </c>
      <c r="B4817" s="45" t="s">
        <v>69</v>
      </c>
      <c r="C4817" s="45" t="s">
        <v>30</v>
      </c>
      <c r="D4817" s="45">
        <v>3124</v>
      </c>
      <c r="E4817" s="45">
        <v>4.3362058600000001E-3</v>
      </c>
      <c r="F4817" s="45">
        <v>9.2747803000000001E-4</v>
      </c>
      <c r="G4817" s="45">
        <v>6.9321788000000005E-4</v>
      </c>
      <c r="H4817" s="45">
        <v>2.71550946E-3</v>
      </c>
    </row>
    <row r="4818" spans="1:8" x14ac:dyDescent="0.35">
      <c r="A4818" s="45" t="s">
        <v>246</v>
      </c>
      <c r="B4818" s="45" t="s">
        <v>70</v>
      </c>
      <c r="C4818" s="45" t="s">
        <v>30</v>
      </c>
      <c r="D4818" s="45">
        <v>1690</v>
      </c>
      <c r="E4818" s="45">
        <v>4.5237094899999997E-3</v>
      </c>
      <c r="F4818" s="45">
        <v>7.6939488000000002E-4</v>
      </c>
      <c r="G4818" s="45">
        <v>7.4560298000000004E-4</v>
      </c>
      <c r="H4818" s="45">
        <v>3.0087111400000002E-3</v>
      </c>
    </row>
    <row r="4819" spans="1:8" x14ac:dyDescent="0.35">
      <c r="A4819" s="45" t="s">
        <v>246</v>
      </c>
      <c r="B4819" s="45" t="s">
        <v>71</v>
      </c>
      <c r="C4819" s="45" t="s">
        <v>30</v>
      </c>
      <c r="D4819" s="45">
        <v>323</v>
      </c>
      <c r="E4819" s="45">
        <v>4.1350975200000004E-3</v>
      </c>
      <c r="F4819" s="45">
        <v>8.1380407000000005E-4</v>
      </c>
      <c r="G4819" s="45">
        <v>7.0350998000000004E-4</v>
      </c>
      <c r="H4819" s="45">
        <v>2.6177829799999999E-3</v>
      </c>
    </row>
    <row r="4820" spans="1:8" x14ac:dyDescent="0.35">
      <c r="A4820" s="45" t="s">
        <v>246</v>
      </c>
      <c r="B4820" s="45" t="s">
        <v>69</v>
      </c>
      <c r="C4820" s="45" t="s">
        <v>31</v>
      </c>
      <c r="D4820" s="45">
        <v>628</v>
      </c>
      <c r="E4820" s="45">
        <v>4.4347684199999996E-3</v>
      </c>
      <c r="F4820" s="45">
        <v>1.06763438E-3</v>
      </c>
      <c r="G4820" s="45">
        <v>4.9211906000000004E-4</v>
      </c>
      <c r="H4820" s="45">
        <v>2.8750145100000001E-3</v>
      </c>
    </row>
    <row r="4821" spans="1:8" x14ac:dyDescent="0.35">
      <c r="A4821" s="45" t="s">
        <v>246</v>
      </c>
      <c r="B4821" s="45" t="s">
        <v>70</v>
      </c>
      <c r="C4821" s="45" t="s">
        <v>31</v>
      </c>
      <c r="D4821" s="45">
        <v>1271</v>
      </c>
      <c r="E4821" s="45">
        <v>4.6265969899999997E-3</v>
      </c>
      <c r="F4821" s="45">
        <v>8.0911039999999996E-4</v>
      </c>
      <c r="G4821" s="45">
        <v>4.6039475000000002E-4</v>
      </c>
      <c r="H4821" s="45">
        <v>3.3570913599999998E-3</v>
      </c>
    </row>
    <row r="4822" spans="1:8" x14ac:dyDescent="0.35">
      <c r="A4822" s="45" t="s">
        <v>246</v>
      </c>
      <c r="B4822" s="45" t="s">
        <v>71</v>
      </c>
      <c r="C4822" s="45" t="s">
        <v>31</v>
      </c>
      <c r="D4822" s="45">
        <v>216</v>
      </c>
      <c r="E4822" s="45">
        <v>4.5665078100000003E-3</v>
      </c>
      <c r="F4822" s="45">
        <v>1.07011934E-3</v>
      </c>
      <c r="G4822" s="45">
        <v>5.1777881E-4</v>
      </c>
      <c r="H4822" s="45">
        <v>2.9786091599999999E-3</v>
      </c>
    </row>
    <row r="4823" spans="1:8" x14ac:dyDescent="0.35">
      <c r="A4823" s="45" t="s">
        <v>246</v>
      </c>
      <c r="B4823" s="45" t="s">
        <v>69</v>
      </c>
      <c r="C4823" s="45" t="s">
        <v>159</v>
      </c>
      <c r="D4823" s="45">
        <v>298</v>
      </c>
      <c r="E4823" s="45">
        <v>4.97673509E-3</v>
      </c>
      <c r="F4823" s="45">
        <v>1.04791955E-3</v>
      </c>
      <c r="G4823" s="45">
        <v>8.1515636999999997E-4</v>
      </c>
      <c r="H4823" s="45">
        <v>3.1136587300000002E-3</v>
      </c>
    </row>
    <row r="4824" spans="1:8" x14ac:dyDescent="0.35">
      <c r="A4824" s="45" t="s">
        <v>246</v>
      </c>
      <c r="B4824" s="45" t="s">
        <v>70</v>
      </c>
      <c r="C4824" s="45" t="s">
        <v>159</v>
      </c>
      <c r="D4824" s="45">
        <v>427</v>
      </c>
      <c r="E4824" s="45">
        <v>6.1720712800000001E-3</v>
      </c>
      <c r="F4824" s="45">
        <v>8.9459165000000003E-4</v>
      </c>
      <c r="G4824" s="45">
        <v>1.0066189400000001E-3</v>
      </c>
      <c r="H4824" s="45">
        <v>4.2708601999999997E-3</v>
      </c>
    </row>
    <row r="4825" spans="1:8" x14ac:dyDescent="0.35">
      <c r="A4825" s="45" t="s">
        <v>246</v>
      </c>
      <c r="B4825" s="45" t="s">
        <v>71</v>
      </c>
      <c r="C4825" s="45" t="s">
        <v>159</v>
      </c>
      <c r="D4825" s="45">
        <v>93</v>
      </c>
      <c r="E4825" s="45">
        <v>5.5407454700000004E-3</v>
      </c>
      <c r="F4825" s="45">
        <v>9.5517203E-4</v>
      </c>
      <c r="G4825" s="45">
        <v>1.09070066E-3</v>
      </c>
      <c r="H4825" s="45">
        <v>3.49487232E-3</v>
      </c>
    </row>
    <row r="4826" spans="1:8" x14ac:dyDescent="0.35">
      <c r="A4826" s="45" t="s">
        <v>246</v>
      </c>
      <c r="B4826" s="45" t="s">
        <v>69</v>
      </c>
      <c r="C4826" s="45" t="s">
        <v>33</v>
      </c>
      <c r="D4826" s="45">
        <v>66</v>
      </c>
      <c r="E4826" s="45">
        <v>6.2089644100000001E-3</v>
      </c>
      <c r="F4826" s="45">
        <v>1.12952416E-3</v>
      </c>
      <c r="G4826" s="45">
        <v>1.2377242300000001E-3</v>
      </c>
      <c r="H4826" s="45">
        <v>3.8417155399999999E-3</v>
      </c>
    </row>
    <row r="4827" spans="1:8" x14ac:dyDescent="0.35">
      <c r="A4827" s="45" t="s">
        <v>246</v>
      </c>
      <c r="B4827" s="45" t="s">
        <v>70</v>
      </c>
      <c r="C4827" s="45" t="s">
        <v>33</v>
      </c>
      <c r="D4827" s="45">
        <v>257</v>
      </c>
      <c r="E4827" s="45">
        <v>7.59371825E-3</v>
      </c>
      <c r="F4827" s="45">
        <v>9.4565115999999995E-4</v>
      </c>
      <c r="G4827" s="45">
        <v>1.5938443200000001E-3</v>
      </c>
      <c r="H4827" s="45">
        <v>5.0542222700000004E-3</v>
      </c>
    </row>
    <row r="4828" spans="1:8" x14ac:dyDescent="0.35">
      <c r="A4828" s="45" t="s">
        <v>246</v>
      </c>
      <c r="B4828" s="45" t="s">
        <v>71</v>
      </c>
      <c r="C4828" s="45" t="s">
        <v>33</v>
      </c>
      <c r="D4828" s="45">
        <v>41</v>
      </c>
      <c r="E4828" s="45">
        <v>6.4557924999999999E-3</v>
      </c>
      <c r="F4828" s="45">
        <v>1.0955847099999999E-3</v>
      </c>
      <c r="G4828" s="45">
        <v>1.28556891E-3</v>
      </c>
      <c r="H4828" s="45">
        <v>4.0746384100000003E-3</v>
      </c>
    </row>
    <row r="4829" spans="1:8" x14ac:dyDescent="0.35">
      <c r="A4829" s="45" t="s">
        <v>246</v>
      </c>
      <c r="B4829" s="45" t="s">
        <v>69</v>
      </c>
      <c r="C4829" s="45" t="s">
        <v>34</v>
      </c>
      <c r="D4829" s="45">
        <v>124</v>
      </c>
      <c r="E4829" s="45">
        <v>5.1965723099999996E-3</v>
      </c>
      <c r="F4829" s="45">
        <v>8.7720256999999999E-4</v>
      </c>
      <c r="G4829" s="45">
        <v>9.4226007000000004E-4</v>
      </c>
      <c r="H4829" s="45">
        <v>3.37710924E-3</v>
      </c>
    </row>
    <row r="4830" spans="1:8" x14ac:dyDescent="0.35">
      <c r="A4830" s="45" t="s">
        <v>246</v>
      </c>
      <c r="B4830" s="45" t="s">
        <v>70</v>
      </c>
      <c r="C4830" s="45" t="s">
        <v>34</v>
      </c>
      <c r="D4830" s="45">
        <v>255</v>
      </c>
      <c r="E4830" s="45">
        <v>5.5974943000000003E-3</v>
      </c>
      <c r="F4830" s="45">
        <v>8.1781021999999997E-4</v>
      </c>
      <c r="G4830" s="45">
        <v>8.7345656000000003E-4</v>
      </c>
      <c r="H4830" s="45">
        <v>3.9062270700000001E-3</v>
      </c>
    </row>
    <row r="4831" spans="1:8" x14ac:dyDescent="0.35">
      <c r="A4831" s="45" t="s">
        <v>246</v>
      </c>
      <c r="B4831" s="45" t="s">
        <v>71</v>
      </c>
      <c r="C4831" s="45" t="s">
        <v>34</v>
      </c>
      <c r="D4831" s="45">
        <v>70</v>
      </c>
      <c r="E4831" s="45">
        <v>5.23363074E-3</v>
      </c>
      <c r="F4831" s="45">
        <v>9.1038334999999997E-4</v>
      </c>
      <c r="G4831" s="45">
        <v>9.4295613000000003E-4</v>
      </c>
      <c r="H4831" s="45">
        <v>3.3802907499999998E-3</v>
      </c>
    </row>
    <row r="4832" spans="1:8" x14ac:dyDescent="0.35">
      <c r="A4832" s="45" t="s">
        <v>246</v>
      </c>
      <c r="B4832" s="45" t="s">
        <v>69</v>
      </c>
      <c r="C4832" s="45" t="s">
        <v>35</v>
      </c>
      <c r="D4832" s="45">
        <v>114</v>
      </c>
      <c r="E4832" s="45">
        <v>4.3282973600000003E-3</v>
      </c>
      <c r="F4832" s="45">
        <v>8.4358732000000005E-4</v>
      </c>
      <c r="G4832" s="45">
        <v>7.0672895E-4</v>
      </c>
      <c r="H4832" s="45">
        <v>2.77798059E-3</v>
      </c>
    </row>
    <row r="4833" spans="1:8" x14ac:dyDescent="0.35">
      <c r="A4833" s="45" t="s">
        <v>246</v>
      </c>
      <c r="B4833" s="45" t="s">
        <v>70</v>
      </c>
      <c r="C4833" s="45" t="s">
        <v>35</v>
      </c>
      <c r="D4833" s="45">
        <v>304</v>
      </c>
      <c r="E4833" s="45">
        <v>5.2196787199999999E-3</v>
      </c>
      <c r="F4833" s="45">
        <v>6.9592904999999999E-4</v>
      </c>
      <c r="G4833" s="45">
        <v>1.02476218E-3</v>
      </c>
      <c r="H4833" s="45">
        <v>3.4989870400000001E-3</v>
      </c>
    </row>
    <row r="4834" spans="1:8" x14ac:dyDescent="0.35">
      <c r="A4834" s="45" t="s">
        <v>246</v>
      </c>
      <c r="B4834" s="45" t="s">
        <v>71</v>
      </c>
      <c r="C4834" s="45" t="s">
        <v>35</v>
      </c>
      <c r="D4834" s="45">
        <v>36</v>
      </c>
      <c r="E4834" s="45">
        <v>5.0607636700000002E-3</v>
      </c>
      <c r="F4834" s="45">
        <v>6.8544215999999999E-4</v>
      </c>
      <c r="G4834" s="45">
        <v>1.10146577E-3</v>
      </c>
      <c r="H4834" s="45">
        <v>3.2738551800000001E-3</v>
      </c>
    </row>
    <row r="4835" spans="1:8" x14ac:dyDescent="0.35">
      <c r="A4835" s="45" t="s">
        <v>246</v>
      </c>
      <c r="B4835" s="45" t="s">
        <v>70</v>
      </c>
      <c r="C4835" s="45" t="s">
        <v>57</v>
      </c>
      <c r="D4835" s="45">
        <v>1</v>
      </c>
      <c r="E4835" s="45">
        <v>8.0092590199999994E-3</v>
      </c>
      <c r="F4835" s="45">
        <v>1.5277777700000001E-3</v>
      </c>
      <c r="G4835" s="45">
        <v>1.82870347E-3</v>
      </c>
      <c r="H4835" s="45">
        <v>4.6527777699999998E-3</v>
      </c>
    </row>
    <row r="4836" spans="1:8" x14ac:dyDescent="0.35">
      <c r="A4836" s="45" t="s">
        <v>246</v>
      </c>
      <c r="B4836" s="45" t="s">
        <v>69</v>
      </c>
      <c r="C4836" s="45" t="s">
        <v>36</v>
      </c>
      <c r="D4836" s="45">
        <v>184</v>
      </c>
      <c r="E4836" s="45">
        <v>5.5483843900000001E-3</v>
      </c>
      <c r="F4836" s="45">
        <v>8.9025992999999999E-4</v>
      </c>
      <c r="G4836" s="45">
        <v>9.8096542999999989E-4</v>
      </c>
      <c r="H4836" s="45">
        <v>3.6771585800000001E-3</v>
      </c>
    </row>
    <row r="4837" spans="1:8" x14ac:dyDescent="0.35">
      <c r="A4837" s="45" t="s">
        <v>246</v>
      </c>
      <c r="B4837" s="45" t="s">
        <v>70</v>
      </c>
      <c r="C4837" s="45" t="s">
        <v>36</v>
      </c>
      <c r="D4837" s="45">
        <v>351</v>
      </c>
      <c r="E4837" s="45">
        <v>6.4889005300000002E-3</v>
      </c>
      <c r="F4837" s="45">
        <v>7.2656144999999996E-4</v>
      </c>
      <c r="G4837" s="45">
        <v>1.1754112800000001E-3</v>
      </c>
      <c r="H4837" s="45">
        <v>4.5869273099999998E-3</v>
      </c>
    </row>
    <row r="4838" spans="1:8" x14ac:dyDescent="0.35">
      <c r="A4838" s="45" t="s">
        <v>246</v>
      </c>
      <c r="B4838" s="45" t="s">
        <v>71</v>
      </c>
      <c r="C4838" s="45" t="s">
        <v>36</v>
      </c>
      <c r="D4838" s="45">
        <v>53</v>
      </c>
      <c r="E4838" s="45">
        <v>7.1241699100000003E-3</v>
      </c>
      <c r="F4838" s="45">
        <v>9.6960147999999998E-4</v>
      </c>
      <c r="G4838" s="45">
        <v>1.43518495E-3</v>
      </c>
      <c r="H4838" s="45">
        <v>4.7193830399999996E-3</v>
      </c>
    </row>
    <row r="4839" spans="1:8" x14ac:dyDescent="0.35">
      <c r="A4839" s="45" t="s">
        <v>246</v>
      </c>
      <c r="B4839" s="45" t="s">
        <v>69</v>
      </c>
      <c r="C4839" s="45" t="s">
        <v>37</v>
      </c>
      <c r="D4839" s="45">
        <v>181</v>
      </c>
      <c r="E4839" s="45">
        <v>4.7257389499999998E-3</v>
      </c>
      <c r="F4839" s="45">
        <v>9.8846406000000007E-4</v>
      </c>
      <c r="G4839" s="45">
        <v>8.3608274000000001E-4</v>
      </c>
      <c r="H4839" s="45">
        <v>2.9011916999999998E-3</v>
      </c>
    </row>
    <row r="4840" spans="1:8" x14ac:dyDescent="0.35">
      <c r="A4840" s="45" t="s">
        <v>246</v>
      </c>
      <c r="B4840" s="45" t="s">
        <v>70</v>
      </c>
      <c r="C4840" s="45" t="s">
        <v>37</v>
      </c>
      <c r="D4840" s="45">
        <v>578</v>
      </c>
      <c r="E4840" s="45">
        <v>4.9391257399999996E-3</v>
      </c>
      <c r="F4840" s="45">
        <v>7.6004397999999995E-4</v>
      </c>
      <c r="G4840" s="45">
        <v>8.8611728000000003E-4</v>
      </c>
      <c r="H4840" s="45">
        <v>3.2929640100000002E-3</v>
      </c>
    </row>
    <row r="4841" spans="1:8" x14ac:dyDescent="0.35">
      <c r="A4841" s="45" t="s">
        <v>246</v>
      </c>
      <c r="B4841" s="45" t="s">
        <v>71</v>
      </c>
      <c r="C4841" s="45" t="s">
        <v>37</v>
      </c>
      <c r="D4841" s="45">
        <v>126</v>
      </c>
      <c r="E4841" s="45">
        <v>5.0637490300000001E-3</v>
      </c>
      <c r="F4841" s="45">
        <v>1.0680296299999999E-3</v>
      </c>
      <c r="G4841" s="45">
        <v>8.3866085000000004E-4</v>
      </c>
      <c r="H4841" s="45">
        <v>3.1570581399999998E-3</v>
      </c>
    </row>
    <row r="4842" spans="1:8" x14ac:dyDescent="0.35">
      <c r="A4842" s="45" t="s">
        <v>246</v>
      </c>
      <c r="B4842" s="45" t="s">
        <v>69</v>
      </c>
      <c r="C4842" s="45" t="s">
        <v>38</v>
      </c>
      <c r="D4842" s="45">
        <v>92</v>
      </c>
      <c r="E4842" s="45">
        <v>5.3158965000000002E-3</v>
      </c>
      <c r="F4842" s="45">
        <v>1.15652652E-3</v>
      </c>
      <c r="G4842" s="45">
        <v>9.1925801999999997E-4</v>
      </c>
      <c r="H4842" s="45">
        <v>3.2401114599999998E-3</v>
      </c>
    </row>
    <row r="4843" spans="1:8" x14ac:dyDescent="0.35">
      <c r="A4843" s="45" t="s">
        <v>246</v>
      </c>
      <c r="B4843" s="45" t="s">
        <v>70</v>
      </c>
      <c r="C4843" s="45" t="s">
        <v>38</v>
      </c>
      <c r="D4843" s="45">
        <v>254</v>
      </c>
      <c r="E4843" s="45">
        <v>6.2422533400000001E-3</v>
      </c>
      <c r="F4843" s="45">
        <v>9.1339472000000004E-4</v>
      </c>
      <c r="G4843" s="45">
        <v>1.0386589700000001E-3</v>
      </c>
      <c r="H4843" s="45">
        <v>4.2901991799999999E-3</v>
      </c>
    </row>
    <row r="4844" spans="1:8" x14ac:dyDescent="0.35">
      <c r="A4844" s="45" t="s">
        <v>246</v>
      </c>
      <c r="B4844" s="45" t="s">
        <v>71</v>
      </c>
      <c r="C4844" s="45" t="s">
        <v>38</v>
      </c>
      <c r="D4844" s="45">
        <v>31</v>
      </c>
      <c r="E4844" s="45">
        <v>5.5477148900000004E-3</v>
      </c>
      <c r="F4844" s="45">
        <v>1.07377515E-3</v>
      </c>
      <c r="G4844" s="45">
        <v>1.0969233099999999E-3</v>
      </c>
      <c r="H4844" s="45">
        <v>3.3770159E-3</v>
      </c>
    </row>
    <row r="4845" spans="1:8" x14ac:dyDescent="0.35">
      <c r="A4845" s="45" t="s">
        <v>246</v>
      </c>
      <c r="B4845" s="45" t="s">
        <v>69</v>
      </c>
      <c r="C4845" s="45" t="s">
        <v>39</v>
      </c>
      <c r="D4845" s="45">
        <v>66</v>
      </c>
      <c r="E4845" s="45">
        <v>5.3586207100000003E-3</v>
      </c>
      <c r="F4845" s="45">
        <v>7.1268212999999999E-4</v>
      </c>
      <c r="G4845" s="45">
        <v>1.3001540699999999E-3</v>
      </c>
      <c r="H4845" s="45">
        <v>3.3457839900000001E-3</v>
      </c>
    </row>
    <row r="4846" spans="1:8" x14ac:dyDescent="0.35">
      <c r="A4846" s="45" t="s">
        <v>246</v>
      </c>
      <c r="B4846" s="45" t="s">
        <v>70</v>
      </c>
      <c r="C4846" s="45" t="s">
        <v>39</v>
      </c>
      <c r="D4846" s="45">
        <v>246</v>
      </c>
      <c r="E4846" s="45">
        <v>6.5716743499999999E-3</v>
      </c>
      <c r="F4846" s="45">
        <v>6.3972612000000003E-4</v>
      </c>
      <c r="G4846" s="45">
        <v>1.50726413E-3</v>
      </c>
      <c r="H4846" s="45">
        <v>4.4246835799999999E-3</v>
      </c>
    </row>
    <row r="4847" spans="1:8" x14ac:dyDescent="0.35">
      <c r="A4847" s="45" t="s">
        <v>246</v>
      </c>
      <c r="B4847" s="45" t="s">
        <v>71</v>
      </c>
      <c r="C4847" s="45" t="s">
        <v>39</v>
      </c>
      <c r="D4847" s="45">
        <v>25</v>
      </c>
      <c r="E4847" s="45">
        <v>5.8083330500000004E-3</v>
      </c>
      <c r="F4847" s="45">
        <v>7.0324044000000003E-4</v>
      </c>
      <c r="G4847" s="45">
        <v>1.41203685E-3</v>
      </c>
      <c r="H4847" s="45">
        <v>3.69305527E-3</v>
      </c>
    </row>
    <row r="4848" spans="1:8" x14ac:dyDescent="0.35">
      <c r="A4848" s="45" t="s">
        <v>246</v>
      </c>
      <c r="B4848" s="45" t="s">
        <v>69</v>
      </c>
      <c r="C4848" s="45" t="s">
        <v>40</v>
      </c>
      <c r="D4848" s="45">
        <v>247</v>
      </c>
      <c r="E4848" s="45">
        <v>4.8858053600000003E-3</v>
      </c>
      <c r="F4848" s="45">
        <v>9.7648611000000004E-4</v>
      </c>
      <c r="G4848" s="45">
        <v>5.0532291000000005E-4</v>
      </c>
      <c r="H4848" s="45">
        <v>3.40399586E-3</v>
      </c>
    </row>
    <row r="4849" spans="1:8" x14ac:dyDescent="0.35">
      <c r="A4849" s="45" t="s">
        <v>246</v>
      </c>
      <c r="B4849" s="45" t="s">
        <v>70</v>
      </c>
      <c r="C4849" s="45" t="s">
        <v>40</v>
      </c>
      <c r="D4849" s="45">
        <v>547</v>
      </c>
      <c r="E4849" s="45">
        <v>4.8884273700000001E-3</v>
      </c>
      <c r="F4849" s="45">
        <v>8.3695131000000001E-4</v>
      </c>
      <c r="G4849" s="45">
        <v>4.8560306000000001E-4</v>
      </c>
      <c r="H4849" s="45">
        <v>3.5658725299999999E-3</v>
      </c>
    </row>
    <row r="4850" spans="1:8" x14ac:dyDescent="0.35">
      <c r="A4850" s="45" t="s">
        <v>246</v>
      </c>
      <c r="B4850" s="45" t="s">
        <v>71</v>
      </c>
      <c r="C4850" s="45" t="s">
        <v>40</v>
      </c>
      <c r="D4850" s="45">
        <v>127</v>
      </c>
      <c r="E4850" s="45">
        <v>4.82629749E-3</v>
      </c>
      <c r="F4850" s="45">
        <v>9.1626540000000001E-4</v>
      </c>
      <c r="G4850" s="45">
        <v>4.6906874999999999E-4</v>
      </c>
      <c r="H4850" s="45">
        <v>3.4409628500000002E-3</v>
      </c>
    </row>
    <row r="4851" spans="1:8" x14ac:dyDescent="0.35">
      <c r="A4851" s="45" t="s">
        <v>246</v>
      </c>
      <c r="B4851" s="45" t="s">
        <v>69</v>
      </c>
      <c r="C4851" s="45" t="s">
        <v>41</v>
      </c>
      <c r="D4851" s="45">
        <v>95</v>
      </c>
      <c r="E4851" s="45">
        <v>4.76803095E-3</v>
      </c>
      <c r="F4851" s="45">
        <v>7.9349390000000002E-4</v>
      </c>
      <c r="G4851" s="45">
        <v>8.9510209000000002E-4</v>
      </c>
      <c r="H4851" s="45">
        <v>3.0794344399999998E-3</v>
      </c>
    </row>
    <row r="4852" spans="1:8" x14ac:dyDescent="0.35">
      <c r="A4852" s="45" t="s">
        <v>246</v>
      </c>
      <c r="B4852" s="45" t="s">
        <v>70</v>
      </c>
      <c r="C4852" s="45" t="s">
        <v>41</v>
      </c>
      <c r="D4852" s="45">
        <v>316</v>
      </c>
      <c r="E4852" s="45">
        <v>6.75621898E-3</v>
      </c>
      <c r="F4852" s="45">
        <v>6.8338291999999997E-4</v>
      </c>
      <c r="G4852" s="45">
        <v>1.3532141200000001E-3</v>
      </c>
      <c r="H4852" s="45">
        <v>4.7196214600000001E-3</v>
      </c>
    </row>
    <row r="4853" spans="1:8" x14ac:dyDescent="0.35">
      <c r="A4853" s="45" t="s">
        <v>246</v>
      </c>
      <c r="B4853" s="45" t="s">
        <v>71</v>
      </c>
      <c r="C4853" s="45" t="s">
        <v>41</v>
      </c>
      <c r="D4853" s="45">
        <v>59</v>
      </c>
      <c r="E4853" s="45">
        <v>6.2258707400000002E-3</v>
      </c>
      <c r="F4853" s="45">
        <v>7.3975964000000003E-4</v>
      </c>
      <c r="G4853" s="45">
        <v>1.7264985000000001E-3</v>
      </c>
      <c r="H4853" s="45">
        <v>3.7596121099999998E-3</v>
      </c>
    </row>
    <row r="4854" spans="1:8" x14ac:dyDescent="0.35">
      <c r="A4854" s="45" t="s">
        <v>246</v>
      </c>
      <c r="B4854" s="45" t="s">
        <v>69</v>
      </c>
      <c r="C4854" s="45" t="s">
        <v>42</v>
      </c>
      <c r="D4854" s="45">
        <v>96</v>
      </c>
      <c r="E4854" s="45">
        <v>5.9176068299999999E-3</v>
      </c>
      <c r="F4854" s="45">
        <v>1.4076964999999999E-3</v>
      </c>
      <c r="G4854" s="45">
        <v>1.5002891300000001E-3</v>
      </c>
      <c r="H4854" s="45">
        <v>3.00962069E-3</v>
      </c>
    </row>
    <row r="4855" spans="1:8" x14ac:dyDescent="0.35">
      <c r="A4855" s="45" t="s">
        <v>246</v>
      </c>
      <c r="B4855" s="45" t="s">
        <v>70</v>
      </c>
      <c r="C4855" s="45" t="s">
        <v>42</v>
      </c>
      <c r="D4855" s="45">
        <v>207</v>
      </c>
      <c r="E4855" s="45">
        <v>7.1699988600000004E-3</v>
      </c>
      <c r="F4855" s="45">
        <v>9.4890606999999995E-4</v>
      </c>
      <c r="G4855" s="45">
        <v>1.5535536E-3</v>
      </c>
      <c r="H4855" s="45">
        <v>4.6675386599999997E-3</v>
      </c>
    </row>
    <row r="4856" spans="1:8" x14ac:dyDescent="0.35">
      <c r="A4856" s="45" t="s">
        <v>246</v>
      </c>
      <c r="B4856" s="45" t="s">
        <v>71</v>
      </c>
      <c r="C4856" s="45" t="s">
        <v>42</v>
      </c>
      <c r="D4856" s="45">
        <v>31</v>
      </c>
      <c r="E4856" s="45">
        <v>5.5622757299999999E-3</v>
      </c>
      <c r="F4856" s="45">
        <v>9.1323146000000003E-4</v>
      </c>
      <c r="G4856" s="45">
        <v>1.48633487E-3</v>
      </c>
      <c r="H4856" s="45">
        <v>3.1627088E-3</v>
      </c>
    </row>
    <row r="4857" spans="1:8" x14ac:dyDescent="0.35">
      <c r="A4857" s="45" t="s">
        <v>246</v>
      </c>
      <c r="B4857" s="45" t="s">
        <v>69</v>
      </c>
      <c r="C4857" s="45" t="s">
        <v>43</v>
      </c>
      <c r="D4857" s="45">
        <v>75</v>
      </c>
      <c r="E4857" s="45">
        <v>5.4851849300000003E-3</v>
      </c>
      <c r="F4857" s="45">
        <v>1.0953700900000001E-3</v>
      </c>
      <c r="G4857" s="45">
        <v>1.2344133500000001E-3</v>
      </c>
      <c r="H4857" s="45">
        <v>3.1554009500000002E-3</v>
      </c>
    </row>
    <row r="4858" spans="1:8" x14ac:dyDescent="0.35">
      <c r="A4858" s="45" t="s">
        <v>246</v>
      </c>
      <c r="B4858" s="45" t="s">
        <v>70</v>
      </c>
      <c r="C4858" s="45" t="s">
        <v>43</v>
      </c>
      <c r="D4858" s="45">
        <v>213</v>
      </c>
      <c r="E4858" s="45">
        <v>6.6787295200000001E-3</v>
      </c>
      <c r="F4858" s="45">
        <v>8.7522798999999996E-4</v>
      </c>
      <c r="G4858" s="45">
        <v>1.2213091000000001E-3</v>
      </c>
      <c r="H4858" s="45">
        <v>4.5821919899999997E-3</v>
      </c>
    </row>
    <row r="4859" spans="1:8" x14ac:dyDescent="0.35">
      <c r="A4859" s="45" t="s">
        <v>246</v>
      </c>
      <c r="B4859" s="45" t="s">
        <v>71</v>
      </c>
      <c r="C4859" s="45" t="s">
        <v>43</v>
      </c>
      <c r="D4859" s="45">
        <v>45</v>
      </c>
      <c r="E4859" s="45">
        <v>6.11959853E-3</v>
      </c>
      <c r="F4859" s="45">
        <v>9.6039075999999998E-4</v>
      </c>
      <c r="G4859" s="45">
        <v>1.40817874E-3</v>
      </c>
      <c r="H4859" s="45">
        <v>3.75102855E-3</v>
      </c>
    </row>
    <row r="4860" spans="1:8" x14ac:dyDescent="0.35">
      <c r="A4860" s="45" t="s">
        <v>246</v>
      </c>
      <c r="B4860" s="45" t="s">
        <v>69</v>
      </c>
      <c r="C4860" s="45" t="s">
        <v>44</v>
      </c>
      <c r="D4860" s="45">
        <v>21</v>
      </c>
      <c r="E4860" s="45">
        <v>6.2296074E-3</v>
      </c>
      <c r="F4860" s="45">
        <v>7.0877400000000001E-4</v>
      </c>
      <c r="G4860" s="45">
        <v>5.0595214000000003E-4</v>
      </c>
      <c r="H4860" s="45">
        <v>5.0148806800000001E-3</v>
      </c>
    </row>
    <row r="4861" spans="1:8" x14ac:dyDescent="0.35">
      <c r="A4861" s="45" t="s">
        <v>246</v>
      </c>
      <c r="B4861" s="45" t="s">
        <v>70</v>
      </c>
      <c r="C4861" s="45" t="s">
        <v>44</v>
      </c>
      <c r="D4861" s="45">
        <v>113</v>
      </c>
      <c r="E4861" s="45">
        <v>7.1871924700000001E-3</v>
      </c>
      <c r="F4861" s="45">
        <v>7.0386733000000004E-4</v>
      </c>
      <c r="G4861" s="45">
        <v>1.1069114399999999E-3</v>
      </c>
      <c r="H4861" s="45">
        <v>5.3764132499999999E-3</v>
      </c>
    </row>
    <row r="4862" spans="1:8" x14ac:dyDescent="0.35">
      <c r="A4862" s="45" t="s">
        <v>246</v>
      </c>
      <c r="B4862" s="45" t="s">
        <v>71</v>
      </c>
      <c r="C4862" s="45" t="s">
        <v>44</v>
      </c>
      <c r="D4862" s="45">
        <v>13</v>
      </c>
      <c r="E4862" s="45">
        <v>6.7957618000000003E-3</v>
      </c>
      <c r="F4862" s="45">
        <v>8.2532017999999998E-4</v>
      </c>
      <c r="G4862" s="45">
        <v>1.0763886099999999E-3</v>
      </c>
      <c r="H4862" s="45">
        <v>4.8940524500000002E-3</v>
      </c>
    </row>
    <row r="4863" spans="1:8" x14ac:dyDescent="0.35">
      <c r="A4863" s="45" t="s">
        <v>246</v>
      </c>
      <c r="B4863" s="45" t="s">
        <v>69</v>
      </c>
      <c r="C4863" s="45" t="s">
        <v>45</v>
      </c>
      <c r="D4863" s="45">
        <v>147</v>
      </c>
      <c r="E4863" s="45">
        <v>5.6637374700000001E-3</v>
      </c>
      <c r="F4863" s="45">
        <v>1.17732714E-3</v>
      </c>
      <c r="G4863" s="45">
        <v>1.13882566E-3</v>
      </c>
      <c r="H4863" s="45">
        <v>3.34758417E-3</v>
      </c>
    </row>
    <row r="4864" spans="1:8" x14ac:dyDescent="0.35">
      <c r="A4864" s="45" t="s">
        <v>246</v>
      </c>
      <c r="B4864" s="45" t="s">
        <v>70</v>
      </c>
      <c r="C4864" s="45" t="s">
        <v>45</v>
      </c>
      <c r="D4864" s="45">
        <v>383</v>
      </c>
      <c r="E4864" s="45">
        <v>6.1394567700000001E-3</v>
      </c>
      <c r="F4864" s="45">
        <v>1.03837251E-3</v>
      </c>
      <c r="G4864" s="45">
        <v>1.3241282400000001E-3</v>
      </c>
      <c r="H4864" s="45">
        <v>3.7769555800000001E-3</v>
      </c>
    </row>
    <row r="4865" spans="1:8" x14ac:dyDescent="0.35">
      <c r="A4865" s="45" t="s">
        <v>246</v>
      </c>
      <c r="B4865" s="45" t="s">
        <v>71</v>
      </c>
      <c r="C4865" s="45" t="s">
        <v>45</v>
      </c>
      <c r="D4865" s="45">
        <v>71</v>
      </c>
      <c r="E4865" s="45">
        <v>6.1049163199999998E-3</v>
      </c>
      <c r="F4865" s="45">
        <v>1.2423379999999999E-3</v>
      </c>
      <c r="G4865" s="45">
        <v>1.4734935200000001E-3</v>
      </c>
      <c r="H4865" s="45">
        <v>3.3890842599999999E-3</v>
      </c>
    </row>
    <row r="4866" spans="1:8" x14ac:dyDescent="0.35">
      <c r="A4866" s="45" t="s">
        <v>246</v>
      </c>
      <c r="B4866" s="45" t="s">
        <v>69</v>
      </c>
      <c r="C4866" s="45" t="s">
        <v>46</v>
      </c>
      <c r="D4866" s="45">
        <v>78</v>
      </c>
      <c r="E4866" s="45">
        <v>5.2253974399999997E-3</v>
      </c>
      <c r="F4866" s="45">
        <v>6.8628297999999996E-4</v>
      </c>
      <c r="G4866" s="45">
        <v>1.06822743E-3</v>
      </c>
      <c r="H4866" s="45">
        <v>3.4708864800000001E-3</v>
      </c>
    </row>
    <row r="4867" spans="1:8" x14ac:dyDescent="0.35">
      <c r="A4867" s="45" t="s">
        <v>246</v>
      </c>
      <c r="B4867" s="45" t="s">
        <v>70</v>
      </c>
      <c r="C4867" s="45" t="s">
        <v>46</v>
      </c>
      <c r="D4867" s="45">
        <v>180</v>
      </c>
      <c r="E4867" s="45">
        <v>6.9164735399999998E-3</v>
      </c>
      <c r="F4867" s="45">
        <v>5.7722454E-4</v>
      </c>
      <c r="G4867" s="45">
        <v>1.3867667299999999E-3</v>
      </c>
      <c r="H4867" s="45">
        <v>4.9524817600000003E-3</v>
      </c>
    </row>
    <row r="4868" spans="1:8" x14ac:dyDescent="0.35">
      <c r="A4868" s="45" t="s">
        <v>246</v>
      </c>
      <c r="B4868" s="45" t="s">
        <v>71</v>
      </c>
      <c r="C4868" s="45" t="s">
        <v>46</v>
      </c>
      <c r="D4868" s="45">
        <v>28</v>
      </c>
      <c r="E4868" s="45">
        <v>5.6712960499999999E-3</v>
      </c>
      <c r="F4868" s="45">
        <v>6.9196402999999998E-4</v>
      </c>
      <c r="G4868" s="45">
        <v>1.05985423E-3</v>
      </c>
      <c r="H4868" s="45">
        <v>3.9194772500000001E-3</v>
      </c>
    </row>
    <row r="4869" spans="1:8" x14ac:dyDescent="0.35">
      <c r="A4869" s="45" t="s">
        <v>246</v>
      </c>
      <c r="B4869" s="45" t="s">
        <v>69</v>
      </c>
      <c r="C4869" s="45" t="s">
        <v>47</v>
      </c>
      <c r="D4869" s="45">
        <v>32</v>
      </c>
      <c r="E4869" s="45">
        <v>5.0159141000000003E-3</v>
      </c>
      <c r="F4869" s="45">
        <v>1.2044246E-4</v>
      </c>
      <c r="G4869" s="45">
        <v>1.2452978000000001E-3</v>
      </c>
      <c r="H4869" s="45">
        <v>3.6407694800000001E-3</v>
      </c>
    </row>
    <row r="4870" spans="1:8" x14ac:dyDescent="0.35">
      <c r="A4870" s="45" t="s">
        <v>246</v>
      </c>
      <c r="B4870" s="45" t="s">
        <v>70</v>
      </c>
      <c r="C4870" s="45" t="s">
        <v>47</v>
      </c>
      <c r="D4870" s="45">
        <v>158</v>
      </c>
      <c r="E4870" s="45">
        <v>6.9031291700000002E-3</v>
      </c>
      <c r="F4870" s="45">
        <v>2.6415238999999999E-4</v>
      </c>
      <c r="G4870" s="45">
        <v>1.51488491E-3</v>
      </c>
      <c r="H4870" s="45">
        <v>5.1125173499999999E-3</v>
      </c>
    </row>
    <row r="4871" spans="1:8" x14ac:dyDescent="0.35">
      <c r="A4871" s="45" t="s">
        <v>246</v>
      </c>
      <c r="B4871" s="45" t="s">
        <v>71</v>
      </c>
      <c r="C4871" s="45" t="s">
        <v>47</v>
      </c>
      <c r="D4871" s="45">
        <v>26</v>
      </c>
      <c r="E4871" s="45">
        <v>6.0363245099999997E-3</v>
      </c>
      <c r="F4871" s="45">
        <v>2.1412013000000001E-4</v>
      </c>
      <c r="G4871" s="45">
        <v>1.9382120100000001E-3</v>
      </c>
      <c r="H4871" s="45">
        <v>3.8724178100000002E-3</v>
      </c>
    </row>
    <row r="4872" spans="1:8" x14ac:dyDescent="0.35">
      <c r="A4872" s="45" t="s">
        <v>246</v>
      </c>
      <c r="B4872" s="45" t="s">
        <v>69</v>
      </c>
      <c r="C4872" s="45" t="s">
        <v>48</v>
      </c>
      <c r="D4872" s="45">
        <v>162</v>
      </c>
      <c r="E4872" s="45">
        <v>5.5014000599999998E-3</v>
      </c>
      <c r="F4872" s="45">
        <v>1.11489745E-3</v>
      </c>
      <c r="G4872" s="45">
        <v>7.5917327000000004E-4</v>
      </c>
      <c r="H4872" s="45">
        <v>3.62732885E-3</v>
      </c>
    </row>
    <row r="4873" spans="1:8" x14ac:dyDescent="0.35">
      <c r="A4873" s="45" t="s">
        <v>246</v>
      </c>
      <c r="B4873" s="45" t="s">
        <v>70</v>
      </c>
      <c r="C4873" s="45" t="s">
        <v>48</v>
      </c>
      <c r="D4873" s="45">
        <v>399</v>
      </c>
      <c r="E4873" s="45">
        <v>5.4335199100000002E-3</v>
      </c>
      <c r="F4873" s="45">
        <v>8.4464608000000001E-4</v>
      </c>
      <c r="G4873" s="45">
        <v>7.2855727000000002E-4</v>
      </c>
      <c r="H4873" s="45">
        <v>3.8603160700000001E-3</v>
      </c>
    </row>
    <row r="4874" spans="1:8" x14ac:dyDescent="0.35">
      <c r="A4874" s="45" t="s">
        <v>246</v>
      </c>
      <c r="B4874" s="45" t="s">
        <v>71</v>
      </c>
      <c r="C4874" s="45" t="s">
        <v>48</v>
      </c>
      <c r="D4874" s="45">
        <v>44</v>
      </c>
      <c r="E4874" s="45">
        <v>5.0412981599999998E-3</v>
      </c>
      <c r="F4874" s="45">
        <v>1.05113613E-3</v>
      </c>
      <c r="G4874" s="45">
        <v>8.3990927000000002E-4</v>
      </c>
      <c r="H4874" s="45">
        <v>3.1502523100000001E-3</v>
      </c>
    </row>
    <row r="4875" spans="1:8" x14ac:dyDescent="0.35">
      <c r="A4875" s="45" t="s">
        <v>246</v>
      </c>
      <c r="B4875" s="45" t="s">
        <v>69</v>
      </c>
      <c r="C4875" s="45" t="s">
        <v>49</v>
      </c>
      <c r="D4875" s="45">
        <v>129</v>
      </c>
      <c r="E4875" s="45">
        <v>6.2818509100000001E-3</v>
      </c>
      <c r="F4875" s="45">
        <v>9.6378814999999998E-4</v>
      </c>
      <c r="G4875" s="45">
        <v>9.9429345999999994E-4</v>
      </c>
      <c r="H4875" s="45">
        <v>4.3237687899999998E-3</v>
      </c>
    </row>
    <row r="4876" spans="1:8" x14ac:dyDescent="0.35">
      <c r="A4876" s="45" t="s">
        <v>246</v>
      </c>
      <c r="B4876" s="45" t="s">
        <v>70</v>
      </c>
      <c r="C4876" s="45" t="s">
        <v>49</v>
      </c>
      <c r="D4876" s="45">
        <v>393</v>
      </c>
      <c r="E4876" s="45">
        <v>6.8827746900000002E-3</v>
      </c>
      <c r="F4876" s="45">
        <v>8.2202407000000002E-4</v>
      </c>
      <c r="G4876" s="45">
        <v>1.05424183E-3</v>
      </c>
      <c r="H4876" s="45">
        <v>5.0065083300000002E-3</v>
      </c>
    </row>
    <row r="4877" spans="1:8" x14ac:dyDescent="0.35">
      <c r="A4877" s="45" t="s">
        <v>246</v>
      </c>
      <c r="B4877" s="45" t="s">
        <v>71</v>
      </c>
      <c r="C4877" s="45" t="s">
        <v>49</v>
      </c>
      <c r="D4877" s="45">
        <v>72</v>
      </c>
      <c r="E4877" s="45">
        <v>7.7107443199999999E-3</v>
      </c>
      <c r="F4877" s="45">
        <v>1.2109372600000001E-3</v>
      </c>
      <c r="G4877" s="45">
        <v>1.15322763E-3</v>
      </c>
      <c r="H4877" s="45">
        <v>5.3465789799999998E-3</v>
      </c>
    </row>
    <row r="4878" spans="1:8" x14ac:dyDescent="0.35">
      <c r="A4878" s="45" t="s">
        <v>246</v>
      </c>
      <c r="B4878" s="45" t="s">
        <v>69</v>
      </c>
      <c r="C4878" s="45" t="s">
        <v>50</v>
      </c>
      <c r="D4878" s="45">
        <v>62</v>
      </c>
      <c r="E4878" s="45">
        <v>5.8176520800000001E-3</v>
      </c>
      <c r="F4878" s="45">
        <v>8.3370649000000002E-4</v>
      </c>
      <c r="G4878" s="45">
        <v>1.63175752E-3</v>
      </c>
      <c r="H4878" s="45">
        <v>3.35218765E-3</v>
      </c>
    </row>
    <row r="4879" spans="1:8" x14ac:dyDescent="0.35">
      <c r="A4879" s="45" t="s">
        <v>246</v>
      </c>
      <c r="B4879" s="45" t="s">
        <v>70</v>
      </c>
      <c r="C4879" s="45" t="s">
        <v>50</v>
      </c>
      <c r="D4879" s="45">
        <v>168</v>
      </c>
      <c r="E4879" s="45">
        <v>7.1598735300000002E-3</v>
      </c>
      <c r="F4879" s="45">
        <v>6.4263644999999997E-4</v>
      </c>
      <c r="G4879" s="45">
        <v>2.0419282100000002E-3</v>
      </c>
      <c r="H4879" s="45">
        <v>4.4753083900000001E-3</v>
      </c>
    </row>
    <row r="4880" spans="1:8" x14ac:dyDescent="0.35">
      <c r="A4880" s="45" t="s">
        <v>246</v>
      </c>
      <c r="B4880" s="45" t="s">
        <v>71</v>
      </c>
      <c r="C4880" s="45" t="s">
        <v>50</v>
      </c>
      <c r="D4880" s="45">
        <v>42</v>
      </c>
      <c r="E4880" s="45">
        <v>6.4018405700000001E-3</v>
      </c>
      <c r="F4880" s="45">
        <v>6.0818980999999999E-4</v>
      </c>
      <c r="G4880" s="45">
        <v>1.94279076E-3</v>
      </c>
      <c r="H4880" s="45">
        <v>3.8508595499999999E-3</v>
      </c>
    </row>
    <row r="4881" spans="1:8" x14ac:dyDescent="0.35">
      <c r="A4881" s="45" t="s">
        <v>246</v>
      </c>
      <c r="B4881" s="45" t="s">
        <v>69</v>
      </c>
      <c r="C4881" s="45" t="s">
        <v>51</v>
      </c>
      <c r="D4881" s="45">
        <v>141</v>
      </c>
      <c r="E4881" s="45">
        <v>5.5695098700000003E-3</v>
      </c>
      <c r="F4881" s="45">
        <v>9.4546211999999995E-4</v>
      </c>
      <c r="G4881" s="45">
        <v>8.0534189999999998E-4</v>
      </c>
      <c r="H4881" s="45">
        <v>3.81870541E-3</v>
      </c>
    </row>
    <row r="4882" spans="1:8" x14ac:dyDescent="0.35">
      <c r="A4882" s="45" t="s">
        <v>246</v>
      </c>
      <c r="B4882" s="45" t="s">
        <v>70</v>
      </c>
      <c r="C4882" s="45" t="s">
        <v>51</v>
      </c>
      <c r="D4882" s="45">
        <v>286</v>
      </c>
      <c r="E4882" s="45">
        <v>6.21802941E-3</v>
      </c>
      <c r="F4882" s="45">
        <v>7.2746674000000004E-4</v>
      </c>
      <c r="G4882" s="45">
        <v>7.9674930000000002E-4</v>
      </c>
      <c r="H4882" s="45">
        <v>4.6938129000000002E-3</v>
      </c>
    </row>
    <row r="4883" spans="1:8" x14ac:dyDescent="0.35">
      <c r="A4883" s="45" t="s">
        <v>246</v>
      </c>
      <c r="B4883" s="45" t="s">
        <v>71</v>
      </c>
      <c r="C4883" s="45" t="s">
        <v>51</v>
      </c>
      <c r="D4883" s="45">
        <v>48</v>
      </c>
      <c r="E4883" s="45">
        <v>5.8068091299999999E-3</v>
      </c>
      <c r="F4883" s="45">
        <v>9.0325970999999999E-4</v>
      </c>
      <c r="G4883" s="45">
        <v>1.02141177E-3</v>
      </c>
      <c r="H4883" s="45">
        <v>3.8821371299999998E-3</v>
      </c>
    </row>
    <row r="4884" spans="1:8" x14ac:dyDescent="0.35">
      <c r="A4884" s="45" t="s">
        <v>246</v>
      </c>
      <c r="B4884" s="45" t="s">
        <v>69</v>
      </c>
      <c r="C4884" s="45" t="s">
        <v>52</v>
      </c>
      <c r="D4884" s="45">
        <v>232</v>
      </c>
      <c r="E4884" s="45">
        <v>3.7905589200000001E-3</v>
      </c>
      <c r="F4884" s="45">
        <v>7.5760273999999999E-4</v>
      </c>
      <c r="G4884" s="45">
        <v>4.1487045000000001E-4</v>
      </c>
      <c r="H4884" s="45">
        <v>2.61808523E-3</v>
      </c>
    </row>
    <row r="4885" spans="1:8" x14ac:dyDescent="0.35">
      <c r="A4885" s="45" t="s">
        <v>246</v>
      </c>
      <c r="B4885" s="45" t="s">
        <v>70</v>
      </c>
      <c r="C4885" s="45" t="s">
        <v>52</v>
      </c>
      <c r="D4885" s="45">
        <v>335</v>
      </c>
      <c r="E4885" s="45">
        <v>4.3984934199999999E-3</v>
      </c>
      <c r="F4885" s="45">
        <v>6.0661945000000002E-4</v>
      </c>
      <c r="G4885" s="45">
        <v>4.3518493E-4</v>
      </c>
      <c r="H4885" s="45">
        <v>3.35668855E-3</v>
      </c>
    </row>
    <row r="4886" spans="1:8" x14ac:dyDescent="0.35">
      <c r="A4886" s="45" t="s">
        <v>246</v>
      </c>
      <c r="B4886" s="45" t="s">
        <v>71</v>
      </c>
      <c r="C4886" s="45" t="s">
        <v>52</v>
      </c>
      <c r="D4886" s="45">
        <v>52</v>
      </c>
      <c r="E4886" s="45">
        <v>3.80608953E-3</v>
      </c>
      <c r="F4886" s="45">
        <v>6.7263149000000003E-4</v>
      </c>
      <c r="G4886" s="45">
        <v>4.4115004000000002E-4</v>
      </c>
      <c r="H4886" s="45">
        <v>2.6923074999999999E-3</v>
      </c>
    </row>
    <row r="4887" spans="1:8" x14ac:dyDescent="0.35">
      <c r="A4887" s="45" t="s">
        <v>246</v>
      </c>
      <c r="B4887" s="45" t="s">
        <v>69</v>
      </c>
      <c r="C4887" s="45" t="s">
        <v>53</v>
      </c>
      <c r="D4887" s="45">
        <v>25</v>
      </c>
      <c r="E4887" s="45">
        <v>5.1527775500000003E-3</v>
      </c>
      <c r="F4887" s="45">
        <v>6.4259235E-4</v>
      </c>
      <c r="G4887" s="45">
        <v>1.1069442099999999E-3</v>
      </c>
      <c r="H4887" s="45">
        <v>3.4032405999999999E-3</v>
      </c>
    </row>
    <row r="4888" spans="1:8" x14ac:dyDescent="0.35">
      <c r="A4888" s="45" t="s">
        <v>246</v>
      </c>
      <c r="B4888" s="45" t="s">
        <v>70</v>
      </c>
      <c r="C4888" s="45" t="s">
        <v>53</v>
      </c>
      <c r="D4888" s="45">
        <v>114</v>
      </c>
      <c r="E4888" s="45">
        <v>6.3286831700000001E-3</v>
      </c>
      <c r="F4888" s="45">
        <v>5.3565603000000001E-4</v>
      </c>
      <c r="G4888" s="45">
        <v>1.22055693E-3</v>
      </c>
      <c r="H4888" s="45">
        <v>4.5724697299999997E-3</v>
      </c>
    </row>
    <row r="4889" spans="1:8" x14ac:dyDescent="0.35">
      <c r="A4889" s="45" t="s">
        <v>246</v>
      </c>
      <c r="B4889" s="45" t="s">
        <v>71</v>
      </c>
      <c r="C4889" s="45" t="s">
        <v>53</v>
      </c>
      <c r="D4889" s="45">
        <v>14</v>
      </c>
      <c r="E4889" s="45">
        <v>6.5343912099999997E-3</v>
      </c>
      <c r="F4889" s="45">
        <v>4.5386873999999998E-4</v>
      </c>
      <c r="G4889" s="45">
        <v>1.4211306899999999E-3</v>
      </c>
      <c r="H4889" s="45">
        <v>4.6593912600000004E-3</v>
      </c>
    </row>
    <row r="4890" spans="1:8" x14ac:dyDescent="0.35">
      <c r="A4890" s="45" t="s">
        <v>246</v>
      </c>
      <c r="B4890" s="45" t="s">
        <v>69</v>
      </c>
      <c r="C4890" s="45" t="s">
        <v>54</v>
      </c>
      <c r="D4890" s="45">
        <v>596</v>
      </c>
      <c r="E4890" s="45">
        <v>4.48355525E-3</v>
      </c>
      <c r="F4890" s="45">
        <v>1.00228351E-3</v>
      </c>
      <c r="G4890" s="45">
        <v>5.8089787999999999E-4</v>
      </c>
      <c r="H4890" s="45">
        <v>2.9003734000000001E-3</v>
      </c>
    </row>
    <row r="4891" spans="1:8" x14ac:dyDescent="0.35">
      <c r="A4891" s="45" t="s">
        <v>246</v>
      </c>
      <c r="B4891" s="45" t="s">
        <v>70</v>
      </c>
      <c r="C4891" s="45" t="s">
        <v>54</v>
      </c>
      <c r="D4891" s="45">
        <v>1040</v>
      </c>
      <c r="E4891" s="45">
        <v>4.35580238E-3</v>
      </c>
      <c r="F4891" s="45">
        <v>7.5673275999999998E-4</v>
      </c>
      <c r="G4891" s="45">
        <v>6.0707106999999998E-4</v>
      </c>
      <c r="H4891" s="45">
        <v>2.9919980700000002E-3</v>
      </c>
    </row>
    <row r="4892" spans="1:8" x14ac:dyDescent="0.35">
      <c r="A4892" s="45" t="s">
        <v>246</v>
      </c>
      <c r="B4892" s="45" t="s">
        <v>71</v>
      </c>
      <c r="C4892" s="45" t="s">
        <v>54</v>
      </c>
      <c r="D4892" s="45">
        <v>187</v>
      </c>
      <c r="E4892" s="45">
        <v>4.0696175099999999E-3</v>
      </c>
      <c r="F4892" s="45">
        <v>8.0207689999999996E-4</v>
      </c>
      <c r="G4892" s="45">
        <v>6.3830685999999998E-4</v>
      </c>
      <c r="H4892" s="45">
        <v>2.6292332800000001E-3</v>
      </c>
    </row>
    <row r="4893" spans="1:8" x14ac:dyDescent="0.35">
      <c r="A4893" s="45" t="s">
        <v>246</v>
      </c>
      <c r="B4893" s="45" t="s">
        <v>69</v>
      </c>
      <c r="C4893" s="45" t="s">
        <v>55</v>
      </c>
      <c r="D4893" s="45">
        <v>46</v>
      </c>
      <c r="E4893" s="45">
        <v>5.74677911E-3</v>
      </c>
      <c r="F4893" s="45">
        <v>1.4714168200000001E-3</v>
      </c>
      <c r="G4893" s="45">
        <v>1.43744942E-3</v>
      </c>
      <c r="H4893" s="45">
        <v>2.8379124200000002E-3</v>
      </c>
    </row>
    <row r="4894" spans="1:8" x14ac:dyDescent="0.35">
      <c r="A4894" s="45" t="s">
        <v>246</v>
      </c>
      <c r="B4894" s="45" t="s">
        <v>70</v>
      </c>
      <c r="C4894" s="45" t="s">
        <v>55</v>
      </c>
      <c r="D4894" s="45">
        <v>77</v>
      </c>
      <c r="E4894" s="45">
        <v>6.9181395E-3</v>
      </c>
      <c r="F4894" s="45">
        <v>8.7842686999999996E-4</v>
      </c>
      <c r="G4894" s="45">
        <v>1.5549841300000001E-3</v>
      </c>
      <c r="H4894" s="45">
        <v>4.4847279900000004E-3</v>
      </c>
    </row>
    <row r="4895" spans="1:8" x14ac:dyDescent="0.35">
      <c r="A4895" s="45" t="s">
        <v>246</v>
      </c>
      <c r="B4895" s="45" t="s">
        <v>71</v>
      </c>
      <c r="C4895" s="45" t="s">
        <v>55</v>
      </c>
      <c r="D4895" s="45">
        <v>16</v>
      </c>
      <c r="E4895" s="45">
        <v>6.9270830600000003E-3</v>
      </c>
      <c r="F4895" s="45">
        <v>1.0467300299999999E-3</v>
      </c>
      <c r="G4895" s="45">
        <v>1.5993920899999999E-3</v>
      </c>
      <c r="H4895" s="45">
        <v>4.2809604500000003E-3</v>
      </c>
    </row>
    <row r="4896" spans="1:8" x14ac:dyDescent="0.35">
      <c r="A4896" s="45" t="s">
        <v>246</v>
      </c>
      <c r="B4896" s="45" t="s">
        <v>69</v>
      </c>
      <c r="C4896" s="45" t="s">
        <v>56</v>
      </c>
      <c r="D4896" s="45">
        <v>320</v>
      </c>
      <c r="E4896" s="45">
        <v>5.18919971E-3</v>
      </c>
      <c r="F4896" s="45">
        <v>1.06705704E-3</v>
      </c>
      <c r="G4896" s="45">
        <v>8.9120346000000003E-4</v>
      </c>
      <c r="H4896" s="45">
        <v>3.2309386999999998E-3</v>
      </c>
    </row>
    <row r="4897" spans="1:8" x14ac:dyDescent="0.35">
      <c r="A4897" s="45" t="s">
        <v>246</v>
      </c>
      <c r="B4897" s="45" t="s">
        <v>70</v>
      </c>
      <c r="C4897" s="45" t="s">
        <v>56</v>
      </c>
      <c r="D4897" s="45">
        <v>760</v>
      </c>
      <c r="E4897" s="45">
        <v>5.3036973699999998E-3</v>
      </c>
      <c r="F4897" s="45">
        <v>8.6103472000000005E-4</v>
      </c>
      <c r="G4897" s="45">
        <v>8.5469943999999997E-4</v>
      </c>
      <c r="H4897" s="45">
        <v>3.5879627300000002E-3</v>
      </c>
    </row>
    <row r="4898" spans="1:8" x14ac:dyDescent="0.35">
      <c r="A4898" s="45" t="s">
        <v>246</v>
      </c>
      <c r="B4898" s="45" t="s">
        <v>71</v>
      </c>
      <c r="C4898" s="45" t="s">
        <v>56</v>
      </c>
      <c r="D4898" s="45">
        <v>66</v>
      </c>
      <c r="E4898" s="45">
        <v>4.97948209E-3</v>
      </c>
      <c r="F4898" s="45">
        <v>9.897584799999999E-4</v>
      </c>
      <c r="G4898" s="45">
        <v>7.8791362000000002E-4</v>
      </c>
      <c r="H4898" s="45">
        <v>3.20180953E-3</v>
      </c>
    </row>
    <row r="4899" spans="1:8" x14ac:dyDescent="0.35">
      <c r="A4899" s="45" t="s">
        <v>247</v>
      </c>
      <c r="B4899" s="45" t="s">
        <v>69</v>
      </c>
      <c r="C4899" s="45" t="s">
        <v>9</v>
      </c>
      <c r="D4899" s="45">
        <v>8907</v>
      </c>
      <c r="E4899" s="45">
        <v>4.7958727000000003E-3</v>
      </c>
      <c r="F4899" s="45">
        <v>9.5056298000000005E-4</v>
      </c>
      <c r="G4899" s="45">
        <v>8.4151563999999997E-4</v>
      </c>
      <c r="H4899" s="45">
        <v>3.0037507100000001E-3</v>
      </c>
    </row>
    <row r="4900" spans="1:8" x14ac:dyDescent="0.35">
      <c r="A4900" s="45" t="s">
        <v>247</v>
      </c>
      <c r="B4900" s="45" t="s">
        <v>70</v>
      </c>
      <c r="C4900" s="45" t="s">
        <v>9</v>
      </c>
      <c r="D4900" s="45">
        <v>15221</v>
      </c>
      <c r="E4900" s="45">
        <v>5.5872655900000004E-3</v>
      </c>
      <c r="F4900" s="45">
        <v>7.6157093999999997E-4</v>
      </c>
      <c r="G4900" s="45">
        <v>1.0221180199999999E-3</v>
      </c>
      <c r="H4900" s="45">
        <v>3.8034628400000002E-3</v>
      </c>
    </row>
    <row r="4901" spans="1:8" x14ac:dyDescent="0.35">
      <c r="A4901" s="45" t="s">
        <v>247</v>
      </c>
      <c r="B4901" s="45" t="s">
        <v>71</v>
      </c>
      <c r="C4901" s="45" t="s">
        <v>9</v>
      </c>
      <c r="D4901" s="45">
        <v>2552</v>
      </c>
      <c r="E4901" s="45">
        <v>5.2947576799999996E-3</v>
      </c>
      <c r="F4901" s="45">
        <v>8.9058666000000003E-4</v>
      </c>
      <c r="G4901" s="45">
        <v>1.07022971E-3</v>
      </c>
      <c r="H4901" s="45">
        <v>3.3337866200000002E-3</v>
      </c>
    </row>
    <row r="4902" spans="1:8" x14ac:dyDescent="0.35">
      <c r="A4902" s="45" t="s">
        <v>247</v>
      </c>
      <c r="B4902" s="45" t="s">
        <v>69</v>
      </c>
      <c r="C4902" s="45" t="s">
        <v>14</v>
      </c>
      <c r="D4902" s="45">
        <v>188</v>
      </c>
      <c r="E4902" s="45">
        <v>5.3739408399999999E-3</v>
      </c>
      <c r="F4902" s="45">
        <v>1.17045878E-3</v>
      </c>
      <c r="G4902" s="45">
        <v>8.0649108999999997E-4</v>
      </c>
      <c r="H4902" s="45">
        <v>3.39699052E-3</v>
      </c>
    </row>
    <row r="4903" spans="1:8" x14ac:dyDescent="0.35">
      <c r="A4903" s="45" t="s">
        <v>247</v>
      </c>
      <c r="B4903" s="45" t="s">
        <v>70</v>
      </c>
      <c r="C4903" s="45" t="s">
        <v>14</v>
      </c>
      <c r="D4903" s="45">
        <v>252</v>
      </c>
      <c r="E4903" s="45">
        <v>6.0321591399999999E-3</v>
      </c>
      <c r="F4903" s="45">
        <v>9.4190894999999998E-4</v>
      </c>
      <c r="G4903" s="45">
        <v>1.16264307E-3</v>
      </c>
      <c r="H4903" s="45">
        <v>3.92760669E-3</v>
      </c>
    </row>
    <row r="4904" spans="1:8" x14ac:dyDescent="0.35">
      <c r="A4904" s="45" t="s">
        <v>247</v>
      </c>
      <c r="B4904" s="45" t="s">
        <v>71</v>
      </c>
      <c r="C4904" s="45" t="s">
        <v>14</v>
      </c>
      <c r="D4904" s="45">
        <v>62</v>
      </c>
      <c r="E4904" s="45">
        <v>5.9007240800000001E-3</v>
      </c>
      <c r="F4904" s="45">
        <v>1.4010228000000001E-3</v>
      </c>
      <c r="G4904" s="45">
        <v>1.09916343E-3</v>
      </c>
      <c r="H4904" s="45">
        <v>3.4005373900000001E-3</v>
      </c>
    </row>
    <row r="4905" spans="1:8" x14ac:dyDescent="0.35">
      <c r="A4905" s="45" t="s">
        <v>247</v>
      </c>
      <c r="B4905" s="45" t="s">
        <v>69</v>
      </c>
      <c r="C4905" s="45" t="s">
        <v>15</v>
      </c>
      <c r="D4905" s="45">
        <v>90</v>
      </c>
      <c r="E4905" s="45">
        <v>5.5460388299999998E-3</v>
      </c>
      <c r="F4905" s="45">
        <v>1.0385800000000001E-3</v>
      </c>
      <c r="G4905" s="45">
        <v>1.6288578100000001E-3</v>
      </c>
      <c r="H4905" s="45">
        <v>2.8786006399999999E-3</v>
      </c>
    </row>
    <row r="4906" spans="1:8" x14ac:dyDescent="0.35">
      <c r="A4906" s="45" t="s">
        <v>247</v>
      </c>
      <c r="B4906" s="45" t="s">
        <v>70</v>
      </c>
      <c r="C4906" s="45" t="s">
        <v>15</v>
      </c>
      <c r="D4906" s="45">
        <v>172</v>
      </c>
      <c r="E4906" s="45">
        <v>6.4117676299999997E-3</v>
      </c>
      <c r="F4906" s="45">
        <v>8.2909374000000001E-4</v>
      </c>
      <c r="G4906" s="45">
        <v>1.5763617499999999E-3</v>
      </c>
      <c r="H4906" s="45">
        <v>4.0063116500000003E-3</v>
      </c>
    </row>
    <row r="4907" spans="1:8" x14ac:dyDescent="0.35">
      <c r="A4907" s="45" t="s">
        <v>247</v>
      </c>
      <c r="B4907" s="45" t="s">
        <v>71</v>
      </c>
      <c r="C4907" s="45" t="s">
        <v>15</v>
      </c>
      <c r="D4907" s="45">
        <v>33</v>
      </c>
      <c r="E4907" s="45">
        <v>5.7747612900000004E-3</v>
      </c>
      <c r="F4907" s="45">
        <v>1.12058059E-3</v>
      </c>
      <c r="G4907" s="45">
        <v>1.4039699799999999E-3</v>
      </c>
      <c r="H4907" s="45">
        <v>3.2502102199999999E-3</v>
      </c>
    </row>
    <row r="4908" spans="1:8" x14ac:dyDescent="0.35">
      <c r="A4908" s="45" t="s">
        <v>247</v>
      </c>
      <c r="B4908" s="45" t="s">
        <v>69</v>
      </c>
      <c r="C4908" s="45" t="s">
        <v>16</v>
      </c>
      <c r="D4908" s="45">
        <v>90</v>
      </c>
      <c r="E4908" s="45">
        <v>4.3937754799999998E-3</v>
      </c>
      <c r="F4908" s="45">
        <v>7.4498432999999995E-4</v>
      </c>
      <c r="G4908" s="45">
        <v>4.2283925000000003E-4</v>
      </c>
      <c r="H4908" s="45">
        <v>3.2259513700000002E-3</v>
      </c>
    </row>
    <row r="4909" spans="1:8" x14ac:dyDescent="0.35">
      <c r="A4909" s="45" t="s">
        <v>247</v>
      </c>
      <c r="B4909" s="45" t="s">
        <v>70</v>
      </c>
      <c r="C4909" s="45" t="s">
        <v>16</v>
      </c>
      <c r="D4909" s="45">
        <v>235</v>
      </c>
      <c r="E4909" s="45">
        <v>5.0414201599999998E-3</v>
      </c>
      <c r="F4909" s="45">
        <v>6.447003E-4</v>
      </c>
      <c r="G4909" s="45">
        <v>4.5079764E-4</v>
      </c>
      <c r="H4909" s="45">
        <v>3.9459217400000003E-3</v>
      </c>
    </row>
    <row r="4910" spans="1:8" x14ac:dyDescent="0.35">
      <c r="A4910" s="45" t="s">
        <v>247</v>
      </c>
      <c r="B4910" s="45" t="s">
        <v>71</v>
      </c>
      <c r="C4910" s="45" t="s">
        <v>16</v>
      </c>
      <c r="D4910" s="45">
        <v>17</v>
      </c>
      <c r="E4910" s="45">
        <v>4.4315084499999997E-3</v>
      </c>
      <c r="F4910" s="45">
        <v>6.5563703999999999E-4</v>
      </c>
      <c r="G4910" s="45">
        <v>4.2347465999999998E-4</v>
      </c>
      <c r="H4910" s="45">
        <v>3.3523962699999999E-3</v>
      </c>
    </row>
    <row r="4911" spans="1:8" x14ac:dyDescent="0.35">
      <c r="A4911" s="45" t="s">
        <v>247</v>
      </c>
      <c r="B4911" s="45" t="s">
        <v>69</v>
      </c>
      <c r="C4911" s="45" t="s">
        <v>17</v>
      </c>
      <c r="D4911" s="45">
        <v>65</v>
      </c>
      <c r="E4911" s="45">
        <v>5.41079031E-3</v>
      </c>
      <c r="F4911" s="45">
        <v>7.5178034999999997E-4</v>
      </c>
      <c r="G4911" s="45">
        <v>8.7108235999999999E-4</v>
      </c>
      <c r="H4911" s="45">
        <v>3.7879270800000001E-3</v>
      </c>
    </row>
    <row r="4912" spans="1:8" x14ac:dyDescent="0.35">
      <c r="A4912" s="45" t="s">
        <v>247</v>
      </c>
      <c r="B4912" s="45" t="s">
        <v>70</v>
      </c>
      <c r="C4912" s="45" t="s">
        <v>17</v>
      </c>
      <c r="D4912" s="45">
        <v>213</v>
      </c>
      <c r="E4912" s="45">
        <v>6.1596893899999996E-3</v>
      </c>
      <c r="F4912" s="45">
        <v>6.1717502999999996E-4</v>
      </c>
      <c r="G4912" s="45">
        <v>9.4836742000000004E-4</v>
      </c>
      <c r="H4912" s="45">
        <v>4.5941464200000004E-3</v>
      </c>
    </row>
    <row r="4913" spans="1:8" x14ac:dyDescent="0.35">
      <c r="A4913" s="45" t="s">
        <v>247</v>
      </c>
      <c r="B4913" s="45" t="s">
        <v>71</v>
      </c>
      <c r="C4913" s="45" t="s">
        <v>17</v>
      </c>
      <c r="D4913" s="45">
        <v>9</v>
      </c>
      <c r="E4913" s="45">
        <v>6.9727364100000003E-3</v>
      </c>
      <c r="F4913" s="45">
        <v>7.0087429999999998E-4</v>
      </c>
      <c r="G4913" s="45">
        <v>1.4711931199999999E-3</v>
      </c>
      <c r="H4913" s="45">
        <v>4.8006685099999998E-3</v>
      </c>
    </row>
    <row r="4914" spans="1:8" x14ac:dyDescent="0.35">
      <c r="A4914" s="45" t="s">
        <v>247</v>
      </c>
      <c r="B4914" s="45" t="s">
        <v>69</v>
      </c>
      <c r="C4914" s="45" t="s">
        <v>18</v>
      </c>
      <c r="D4914" s="45">
        <v>50</v>
      </c>
      <c r="E4914" s="45">
        <v>5.4479164599999996E-3</v>
      </c>
      <c r="F4914" s="45">
        <v>7.6203678000000003E-4</v>
      </c>
      <c r="G4914" s="45">
        <v>1.22592574E-3</v>
      </c>
      <c r="H4914" s="45">
        <v>3.4599534599999999E-3</v>
      </c>
    </row>
    <row r="4915" spans="1:8" x14ac:dyDescent="0.35">
      <c r="A4915" s="45" t="s">
        <v>247</v>
      </c>
      <c r="B4915" s="45" t="s">
        <v>70</v>
      </c>
      <c r="C4915" s="45" t="s">
        <v>18</v>
      </c>
      <c r="D4915" s="45">
        <v>195</v>
      </c>
      <c r="E4915" s="45">
        <v>6.7456669199999998E-3</v>
      </c>
      <c r="F4915" s="45">
        <v>6.0891475000000004E-4</v>
      </c>
      <c r="G4915" s="45">
        <v>1.4891379500000001E-3</v>
      </c>
      <c r="H4915" s="45">
        <v>4.6476137099999999E-3</v>
      </c>
    </row>
    <row r="4916" spans="1:8" x14ac:dyDescent="0.35">
      <c r="A4916" s="45" t="s">
        <v>247</v>
      </c>
      <c r="B4916" s="45" t="s">
        <v>71</v>
      </c>
      <c r="C4916" s="45" t="s">
        <v>18</v>
      </c>
      <c r="D4916" s="45">
        <v>26</v>
      </c>
      <c r="E4916" s="45">
        <v>5.83689433E-3</v>
      </c>
      <c r="F4916" s="45">
        <v>5.7425189000000004E-4</v>
      </c>
      <c r="G4916" s="45">
        <v>1.3666308400000001E-3</v>
      </c>
      <c r="H4916" s="45">
        <v>3.89601121E-3</v>
      </c>
    </row>
    <row r="4917" spans="1:8" x14ac:dyDescent="0.35">
      <c r="A4917" s="45" t="s">
        <v>247</v>
      </c>
      <c r="B4917" s="45" t="s">
        <v>69</v>
      </c>
      <c r="C4917" s="45" t="s">
        <v>19</v>
      </c>
      <c r="D4917" s="45">
        <v>82</v>
      </c>
      <c r="E4917" s="45">
        <v>5.5803972499999998E-3</v>
      </c>
      <c r="F4917" s="45">
        <v>8.5337596999999999E-4</v>
      </c>
      <c r="G4917" s="45">
        <v>1.0564869E-3</v>
      </c>
      <c r="H4917" s="45">
        <v>3.6705338600000002E-3</v>
      </c>
    </row>
    <row r="4918" spans="1:8" x14ac:dyDescent="0.35">
      <c r="A4918" s="45" t="s">
        <v>247</v>
      </c>
      <c r="B4918" s="45" t="s">
        <v>70</v>
      </c>
      <c r="C4918" s="45" t="s">
        <v>19</v>
      </c>
      <c r="D4918" s="45">
        <v>272</v>
      </c>
      <c r="E4918" s="45">
        <v>6.2795732100000001E-3</v>
      </c>
      <c r="F4918" s="45">
        <v>7.6269721999999999E-4</v>
      </c>
      <c r="G4918" s="45">
        <v>1.23544704E-3</v>
      </c>
      <c r="H4918" s="45">
        <v>4.2814284600000002E-3</v>
      </c>
    </row>
    <row r="4919" spans="1:8" x14ac:dyDescent="0.35">
      <c r="A4919" s="45" t="s">
        <v>247</v>
      </c>
      <c r="B4919" s="45" t="s">
        <v>71</v>
      </c>
      <c r="C4919" s="45" t="s">
        <v>19</v>
      </c>
      <c r="D4919" s="45">
        <v>23</v>
      </c>
      <c r="E4919" s="45">
        <v>5.5142912000000002E-3</v>
      </c>
      <c r="F4919" s="45">
        <v>9.9235084000000003E-4</v>
      </c>
      <c r="G4919" s="45">
        <v>1.10406581E-3</v>
      </c>
      <c r="H4919" s="45">
        <v>3.4178740900000001E-3</v>
      </c>
    </row>
    <row r="4920" spans="1:8" x14ac:dyDescent="0.35">
      <c r="A4920" s="45" t="s">
        <v>247</v>
      </c>
      <c r="B4920" s="45" t="s">
        <v>69</v>
      </c>
      <c r="C4920" s="45" t="s">
        <v>20</v>
      </c>
      <c r="D4920" s="45">
        <v>36</v>
      </c>
      <c r="E4920" s="45">
        <v>4.3766072400000001E-3</v>
      </c>
      <c r="F4920" s="45">
        <v>8.1436447999999996E-4</v>
      </c>
      <c r="G4920" s="45">
        <v>5.4108773999999996E-4</v>
      </c>
      <c r="H4920" s="45">
        <v>3.0211546000000001E-3</v>
      </c>
    </row>
    <row r="4921" spans="1:8" x14ac:dyDescent="0.35">
      <c r="A4921" s="45" t="s">
        <v>247</v>
      </c>
      <c r="B4921" s="45" t="s">
        <v>70</v>
      </c>
      <c r="C4921" s="45" t="s">
        <v>20</v>
      </c>
      <c r="D4921" s="45">
        <v>182</v>
      </c>
      <c r="E4921" s="45">
        <v>4.0753457199999999E-3</v>
      </c>
      <c r="F4921" s="45">
        <v>7.3546219999999995E-4</v>
      </c>
      <c r="G4921" s="45">
        <v>4.8223166999999999E-4</v>
      </c>
      <c r="H4921" s="45">
        <v>2.8576513699999999E-3</v>
      </c>
    </row>
    <row r="4922" spans="1:8" x14ac:dyDescent="0.35">
      <c r="A4922" s="45" t="s">
        <v>247</v>
      </c>
      <c r="B4922" s="45" t="s">
        <v>71</v>
      </c>
      <c r="C4922" s="45" t="s">
        <v>20</v>
      </c>
      <c r="D4922" s="45">
        <v>7</v>
      </c>
      <c r="E4922" s="45">
        <v>4.5750659600000002E-3</v>
      </c>
      <c r="F4922" s="45">
        <v>6.8783034999999996E-4</v>
      </c>
      <c r="G4922" s="45">
        <v>3.2076696000000001E-4</v>
      </c>
      <c r="H4922" s="45">
        <v>3.5664679499999999E-3</v>
      </c>
    </row>
    <row r="4923" spans="1:8" x14ac:dyDescent="0.35">
      <c r="A4923" s="45" t="s">
        <v>247</v>
      </c>
      <c r="B4923" s="45" t="s">
        <v>69</v>
      </c>
      <c r="C4923" s="45" t="s">
        <v>21</v>
      </c>
      <c r="D4923" s="45">
        <v>58</v>
      </c>
      <c r="E4923" s="45">
        <v>6.6383298800000001E-3</v>
      </c>
      <c r="F4923" s="45">
        <v>1.2829260199999999E-3</v>
      </c>
      <c r="G4923" s="45">
        <v>1.8153334000000001E-3</v>
      </c>
      <c r="H4923" s="45">
        <v>3.5400700000000002E-3</v>
      </c>
    </row>
    <row r="4924" spans="1:8" x14ac:dyDescent="0.35">
      <c r="A4924" s="45" t="s">
        <v>247</v>
      </c>
      <c r="B4924" s="45" t="s">
        <v>70</v>
      </c>
      <c r="C4924" s="45" t="s">
        <v>21</v>
      </c>
      <c r="D4924" s="45">
        <v>140</v>
      </c>
      <c r="E4924" s="45">
        <v>7.2218086299999998E-3</v>
      </c>
      <c r="F4924" s="45">
        <v>1.0235612599999999E-3</v>
      </c>
      <c r="G4924" s="45">
        <v>1.6258265000000001E-3</v>
      </c>
      <c r="H4924" s="45">
        <v>4.57242037E-3</v>
      </c>
    </row>
    <row r="4925" spans="1:8" x14ac:dyDescent="0.35">
      <c r="A4925" s="45" t="s">
        <v>247</v>
      </c>
      <c r="B4925" s="45" t="s">
        <v>71</v>
      </c>
      <c r="C4925" s="45" t="s">
        <v>21</v>
      </c>
      <c r="D4925" s="45">
        <v>23</v>
      </c>
      <c r="E4925" s="45">
        <v>9.7307767099999998E-3</v>
      </c>
      <c r="F4925" s="45">
        <v>1.26610289E-3</v>
      </c>
      <c r="G4925" s="45">
        <v>2.3007244200000001E-3</v>
      </c>
      <c r="H4925" s="45">
        <v>6.1639490200000001E-3</v>
      </c>
    </row>
    <row r="4926" spans="1:8" x14ac:dyDescent="0.35">
      <c r="A4926" s="45" t="s">
        <v>247</v>
      </c>
      <c r="B4926" s="45" t="s">
        <v>69</v>
      </c>
      <c r="C4926" s="45" t="s">
        <v>22</v>
      </c>
      <c r="D4926" s="45">
        <v>65</v>
      </c>
      <c r="E4926" s="45">
        <v>5.7663815699999996E-3</v>
      </c>
      <c r="F4926" s="45">
        <v>1.0856479400000001E-3</v>
      </c>
      <c r="G4926" s="45">
        <v>1.27991428E-3</v>
      </c>
      <c r="H4926" s="45">
        <v>3.4008188200000001E-3</v>
      </c>
    </row>
    <row r="4927" spans="1:8" x14ac:dyDescent="0.35">
      <c r="A4927" s="45" t="s">
        <v>247</v>
      </c>
      <c r="B4927" s="45" t="s">
        <v>70</v>
      </c>
      <c r="C4927" s="45" t="s">
        <v>22</v>
      </c>
      <c r="D4927" s="45">
        <v>194</v>
      </c>
      <c r="E4927" s="45">
        <v>6.14917408E-3</v>
      </c>
      <c r="F4927" s="45">
        <v>8.2080444000000004E-4</v>
      </c>
      <c r="G4927" s="45">
        <v>1.34808108E-3</v>
      </c>
      <c r="H4927" s="45">
        <v>3.9802880400000001E-3</v>
      </c>
    </row>
    <row r="4928" spans="1:8" x14ac:dyDescent="0.35">
      <c r="A4928" s="45" t="s">
        <v>247</v>
      </c>
      <c r="B4928" s="45" t="s">
        <v>71</v>
      </c>
      <c r="C4928" s="45" t="s">
        <v>22</v>
      </c>
      <c r="D4928" s="45">
        <v>16</v>
      </c>
      <c r="E4928" s="45">
        <v>6.1487267299999999E-3</v>
      </c>
      <c r="F4928" s="45">
        <v>9.6137130000000003E-4</v>
      </c>
      <c r="G4928" s="45">
        <v>1.608796E-3</v>
      </c>
      <c r="H4928" s="45">
        <v>3.5785588000000002E-3</v>
      </c>
    </row>
    <row r="4929" spans="1:8" x14ac:dyDescent="0.35">
      <c r="A4929" s="45" t="s">
        <v>247</v>
      </c>
      <c r="B4929" s="45" t="s">
        <v>69</v>
      </c>
      <c r="C4929" s="45" t="s">
        <v>23</v>
      </c>
      <c r="D4929" s="45">
        <v>87</v>
      </c>
      <c r="E4929" s="45">
        <v>5.6690344699999997E-3</v>
      </c>
      <c r="F4929" s="45">
        <v>9.6171223000000004E-4</v>
      </c>
      <c r="G4929" s="45">
        <v>1.27128538E-3</v>
      </c>
      <c r="H4929" s="45">
        <v>3.4360363800000002E-3</v>
      </c>
    </row>
    <row r="4930" spans="1:8" x14ac:dyDescent="0.35">
      <c r="A4930" s="45" t="s">
        <v>247</v>
      </c>
      <c r="B4930" s="45" t="s">
        <v>70</v>
      </c>
      <c r="C4930" s="45" t="s">
        <v>23</v>
      </c>
      <c r="D4930" s="45">
        <v>308</v>
      </c>
      <c r="E4930" s="45">
        <v>6.33376149E-3</v>
      </c>
      <c r="F4930" s="45">
        <v>8.6414718000000005E-4</v>
      </c>
      <c r="G4930" s="45">
        <v>1.35409127E-3</v>
      </c>
      <c r="H4930" s="45">
        <v>4.1155225400000004E-3</v>
      </c>
    </row>
    <row r="4931" spans="1:8" x14ac:dyDescent="0.35">
      <c r="A4931" s="45" t="s">
        <v>247</v>
      </c>
      <c r="B4931" s="45" t="s">
        <v>71</v>
      </c>
      <c r="C4931" s="45" t="s">
        <v>23</v>
      </c>
      <c r="D4931" s="45">
        <v>43</v>
      </c>
      <c r="E4931" s="45">
        <v>5.78407599E-3</v>
      </c>
      <c r="F4931" s="45">
        <v>9.6495455000000004E-4</v>
      </c>
      <c r="G4931" s="45">
        <v>1.4935936399999999E-3</v>
      </c>
      <c r="H4931" s="45">
        <v>3.3255272800000002E-3</v>
      </c>
    </row>
    <row r="4932" spans="1:8" x14ac:dyDescent="0.35">
      <c r="A4932" s="45" t="s">
        <v>247</v>
      </c>
      <c r="B4932" s="45" t="s">
        <v>69</v>
      </c>
      <c r="C4932" s="45" t="s">
        <v>24</v>
      </c>
      <c r="D4932" s="45">
        <v>280</v>
      </c>
      <c r="E4932" s="45">
        <v>5.1926254300000002E-3</v>
      </c>
      <c r="F4932" s="45">
        <v>5.8093559999999997E-4</v>
      </c>
      <c r="G4932" s="45">
        <v>1.48371338E-3</v>
      </c>
      <c r="H4932" s="45">
        <v>3.1279759599999999E-3</v>
      </c>
    </row>
    <row r="4933" spans="1:8" x14ac:dyDescent="0.35">
      <c r="A4933" s="45" t="s">
        <v>247</v>
      </c>
      <c r="B4933" s="45" t="s">
        <v>70</v>
      </c>
      <c r="C4933" s="45" t="s">
        <v>24</v>
      </c>
      <c r="D4933" s="45">
        <v>561</v>
      </c>
      <c r="E4933" s="45">
        <v>6.7663561299999998E-3</v>
      </c>
      <c r="F4933" s="45">
        <v>5.1107455E-4</v>
      </c>
      <c r="G4933" s="45">
        <v>1.7012854799999999E-3</v>
      </c>
      <c r="H4933" s="45">
        <v>4.5539956000000001E-3</v>
      </c>
    </row>
    <row r="4934" spans="1:8" x14ac:dyDescent="0.35">
      <c r="A4934" s="45" t="s">
        <v>247</v>
      </c>
      <c r="B4934" s="45" t="s">
        <v>71</v>
      </c>
      <c r="C4934" s="45" t="s">
        <v>24</v>
      </c>
      <c r="D4934" s="45">
        <v>83</v>
      </c>
      <c r="E4934" s="45">
        <v>6.06355955E-3</v>
      </c>
      <c r="F4934" s="45">
        <v>5.4286567000000005E-4</v>
      </c>
      <c r="G4934" s="45">
        <v>2.0368973300000002E-3</v>
      </c>
      <c r="H4934" s="45">
        <v>3.4837960299999998E-3</v>
      </c>
    </row>
    <row r="4935" spans="1:8" x14ac:dyDescent="0.35">
      <c r="A4935" s="45" t="s">
        <v>247</v>
      </c>
      <c r="B4935" s="45" t="s">
        <v>69</v>
      </c>
      <c r="C4935" s="45" t="s">
        <v>25</v>
      </c>
      <c r="D4935" s="45">
        <v>231</v>
      </c>
      <c r="E4935" s="45">
        <v>5.1910972500000003E-3</v>
      </c>
      <c r="F4935" s="45">
        <v>8.0196784999999997E-4</v>
      </c>
      <c r="G4935" s="45">
        <v>1.2136742200000001E-3</v>
      </c>
      <c r="H4935" s="45">
        <v>3.1754547000000001E-3</v>
      </c>
    </row>
    <row r="4936" spans="1:8" x14ac:dyDescent="0.35">
      <c r="A4936" s="45" t="s">
        <v>247</v>
      </c>
      <c r="B4936" s="45" t="s">
        <v>70</v>
      </c>
      <c r="C4936" s="45" t="s">
        <v>25</v>
      </c>
      <c r="D4936" s="45">
        <v>370</v>
      </c>
      <c r="E4936" s="45">
        <v>6.7873183100000001E-3</v>
      </c>
      <c r="F4936" s="45">
        <v>7.0805157000000001E-4</v>
      </c>
      <c r="G4936" s="45">
        <v>1.66291267E-3</v>
      </c>
      <c r="H4936" s="45">
        <v>4.4163536099999998E-3</v>
      </c>
    </row>
    <row r="4937" spans="1:8" x14ac:dyDescent="0.35">
      <c r="A4937" s="45" t="s">
        <v>247</v>
      </c>
      <c r="B4937" s="45" t="s">
        <v>71</v>
      </c>
      <c r="C4937" s="45" t="s">
        <v>25</v>
      </c>
      <c r="D4937" s="45">
        <v>88</v>
      </c>
      <c r="E4937" s="45">
        <v>6.00234089E-3</v>
      </c>
      <c r="F4937" s="45">
        <v>7.8703682000000005E-4</v>
      </c>
      <c r="G4937" s="45">
        <v>1.5995893999999999E-3</v>
      </c>
      <c r="H4937" s="45">
        <v>3.6157141600000001E-3</v>
      </c>
    </row>
    <row r="4938" spans="1:8" x14ac:dyDescent="0.35">
      <c r="A4938" s="45" t="s">
        <v>247</v>
      </c>
      <c r="B4938" s="45" t="s">
        <v>69</v>
      </c>
      <c r="C4938" s="45" t="s">
        <v>26</v>
      </c>
      <c r="D4938" s="45">
        <v>21</v>
      </c>
      <c r="E4938" s="45">
        <v>4.5370367999999998E-3</v>
      </c>
      <c r="F4938" s="45">
        <v>5.7815234000000001E-4</v>
      </c>
      <c r="G4938" s="45">
        <v>9.6946629000000002E-4</v>
      </c>
      <c r="H4938" s="45">
        <v>2.9894177499999999E-3</v>
      </c>
    </row>
    <row r="4939" spans="1:8" x14ac:dyDescent="0.35">
      <c r="A4939" s="45" t="s">
        <v>247</v>
      </c>
      <c r="B4939" s="45" t="s">
        <v>70</v>
      </c>
      <c r="C4939" s="45" t="s">
        <v>26</v>
      </c>
      <c r="D4939" s="45">
        <v>216</v>
      </c>
      <c r="E4939" s="45">
        <v>5.5481071900000001E-3</v>
      </c>
      <c r="F4939" s="45">
        <v>5.3792627999999995E-4</v>
      </c>
      <c r="G4939" s="45">
        <v>1.03003877E-3</v>
      </c>
      <c r="H4939" s="45">
        <v>3.9801416700000003E-3</v>
      </c>
    </row>
    <row r="4940" spans="1:8" x14ac:dyDescent="0.35">
      <c r="A4940" s="45" t="s">
        <v>247</v>
      </c>
      <c r="B4940" s="45" t="s">
        <v>71</v>
      </c>
      <c r="C4940" s="45" t="s">
        <v>26</v>
      </c>
      <c r="D4940" s="45">
        <v>10</v>
      </c>
      <c r="E4940" s="45">
        <v>5.7604163800000002E-3</v>
      </c>
      <c r="F4940" s="45">
        <v>6.7824048000000002E-4</v>
      </c>
      <c r="G4940" s="45">
        <v>1.03240714E-3</v>
      </c>
      <c r="H4940" s="45">
        <v>4.0497682600000003E-3</v>
      </c>
    </row>
    <row r="4941" spans="1:8" x14ac:dyDescent="0.35">
      <c r="A4941" s="45" t="s">
        <v>247</v>
      </c>
      <c r="B4941" s="45" t="s">
        <v>69</v>
      </c>
      <c r="C4941" s="45" t="s">
        <v>27</v>
      </c>
      <c r="D4941" s="45">
        <v>246</v>
      </c>
      <c r="E4941" s="45">
        <v>4.9556324699999996E-3</v>
      </c>
      <c r="F4941" s="45">
        <v>9.3100699000000001E-4</v>
      </c>
      <c r="G4941" s="45">
        <v>1.2579510699999999E-3</v>
      </c>
      <c r="H4941" s="45">
        <v>2.76667395E-3</v>
      </c>
    </row>
    <row r="4942" spans="1:8" x14ac:dyDescent="0.35">
      <c r="A4942" s="45" t="s">
        <v>247</v>
      </c>
      <c r="B4942" s="45" t="s">
        <v>70</v>
      </c>
      <c r="C4942" s="45" t="s">
        <v>27</v>
      </c>
      <c r="D4942" s="45">
        <v>222</v>
      </c>
      <c r="E4942" s="45">
        <v>6.4665183399999996E-3</v>
      </c>
      <c r="F4942" s="45">
        <v>7.8880938000000002E-4</v>
      </c>
      <c r="G4942" s="45">
        <v>1.5935203899999999E-3</v>
      </c>
      <c r="H4942" s="45">
        <v>4.0841880900000004E-3</v>
      </c>
    </row>
    <row r="4943" spans="1:8" x14ac:dyDescent="0.35">
      <c r="A4943" s="45" t="s">
        <v>247</v>
      </c>
      <c r="B4943" s="45" t="s">
        <v>71</v>
      </c>
      <c r="C4943" s="45" t="s">
        <v>27</v>
      </c>
      <c r="D4943" s="45">
        <v>41</v>
      </c>
      <c r="E4943" s="45">
        <v>5.4841348000000002E-3</v>
      </c>
      <c r="F4943" s="45">
        <v>8.9487330999999998E-4</v>
      </c>
      <c r="G4943" s="45">
        <v>1.4346203299999999E-3</v>
      </c>
      <c r="H4943" s="45">
        <v>3.1546406600000002E-3</v>
      </c>
    </row>
    <row r="4944" spans="1:8" x14ac:dyDescent="0.35">
      <c r="A4944" s="45" t="s">
        <v>247</v>
      </c>
      <c r="B4944" s="45" t="s">
        <v>69</v>
      </c>
      <c r="C4944" s="45" t="s">
        <v>28</v>
      </c>
      <c r="D4944" s="45">
        <v>246</v>
      </c>
      <c r="E4944" s="45">
        <v>5.51024705E-3</v>
      </c>
      <c r="F4944" s="45">
        <v>8.4293110000000003E-4</v>
      </c>
      <c r="G4944" s="45">
        <v>1.2435069900000001E-3</v>
      </c>
      <c r="H4944" s="45">
        <v>3.4238084699999998E-3</v>
      </c>
    </row>
    <row r="4945" spans="1:8" x14ac:dyDescent="0.35">
      <c r="A4945" s="45" t="s">
        <v>247</v>
      </c>
      <c r="B4945" s="45" t="s">
        <v>70</v>
      </c>
      <c r="C4945" s="45" t="s">
        <v>28</v>
      </c>
      <c r="D4945" s="45">
        <v>449</v>
      </c>
      <c r="E4945" s="45">
        <v>6.2216445599999996E-3</v>
      </c>
      <c r="F4945" s="45">
        <v>7.2509359000000003E-4</v>
      </c>
      <c r="G4945" s="45">
        <v>1.47137648E-3</v>
      </c>
      <c r="H4945" s="45">
        <v>4.0251740200000002E-3</v>
      </c>
    </row>
    <row r="4946" spans="1:8" x14ac:dyDescent="0.35">
      <c r="A4946" s="45" t="s">
        <v>247</v>
      </c>
      <c r="B4946" s="45" t="s">
        <v>71</v>
      </c>
      <c r="C4946" s="45" t="s">
        <v>28</v>
      </c>
      <c r="D4946" s="45">
        <v>121</v>
      </c>
      <c r="E4946" s="45">
        <v>6.0584057899999997E-3</v>
      </c>
      <c r="F4946" s="45">
        <v>7.793845E-4</v>
      </c>
      <c r="G4946" s="45">
        <v>1.3819059699999999E-3</v>
      </c>
      <c r="H4946" s="45">
        <v>3.8971148399999998E-3</v>
      </c>
    </row>
    <row r="4947" spans="1:8" x14ac:dyDescent="0.35">
      <c r="A4947" s="45" t="s">
        <v>247</v>
      </c>
      <c r="B4947" s="45" t="s">
        <v>69</v>
      </c>
      <c r="C4947" s="45" t="s">
        <v>29</v>
      </c>
      <c r="D4947" s="45">
        <v>50</v>
      </c>
      <c r="E4947" s="45">
        <v>5.6550923100000001E-3</v>
      </c>
      <c r="F4947" s="45">
        <v>8.4814787000000004E-4</v>
      </c>
      <c r="G4947" s="45">
        <v>1.5650460299999999E-3</v>
      </c>
      <c r="H4947" s="45">
        <v>3.2418978700000001E-3</v>
      </c>
    </row>
    <row r="4948" spans="1:8" x14ac:dyDescent="0.35">
      <c r="A4948" s="45" t="s">
        <v>247</v>
      </c>
      <c r="B4948" s="45" t="s">
        <v>70</v>
      </c>
      <c r="C4948" s="45" t="s">
        <v>29</v>
      </c>
      <c r="D4948" s="45">
        <v>162</v>
      </c>
      <c r="E4948" s="45">
        <v>7.1835702600000001E-3</v>
      </c>
      <c r="F4948" s="45">
        <v>7.9975398000000004E-4</v>
      </c>
      <c r="G4948" s="45">
        <v>1.88585937E-3</v>
      </c>
      <c r="H4948" s="45">
        <v>4.4979564599999999E-3</v>
      </c>
    </row>
    <row r="4949" spans="1:8" x14ac:dyDescent="0.35">
      <c r="A4949" s="45" t="s">
        <v>247</v>
      </c>
      <c r="B4949" s="45" t="s">
        <v>71</v>
      </c>
      <c r="C4949" s="45" t="s">
        <v>29</v>
      </c>
      <c r="D4949" s="45">
        <v>46</v>
      </c>
      <c r="E4949" s="45">
        <v>5.3781700700000004E-3</v>
      </c>
      <c r="F4949" s="45">
        <v>9.1359682E-4</v>
      </c>
      <c r="G4949" s="45">
        <v>1.45078479E-3</v>
      </c>
      <c r="H4949" s="45">
        <v>3.0137879999999999E-3</v>
      </c>
    </row>
    <row r="4950" spans="1:8" x14ac:dyDescent="0.35">
      <c r="A4950" s="45" t="s">
        <v>247</v>
      </c>
      <c r="B4950" s="45" t="s">
        <v>69</v>
      </c>
      <c r="C4950" s="45" t="s">
        <v>30</v>
      </c>
      <c r="D4950" s="45">
        <v>2949</v>
      </c>
      <c r="E4950" s="45">
        <v>4.2652403300000004E-3</v>
      </c>
      <c r="F4950" s="45">
        <v>9.6977686000000003E-4</v>
      </c>
      <c r="G4950" s="45">
        <v>6.7111944000000005E-4</v>
      </c>
      <c r="H4950" s="45">
        <v>2.6243435399999999E-3</v>
      </c>
    </row>
    <row r="4951" spans="1:8" x14ac:dyDescent="0.35">
      <c r="A4951" s="45" t="s">
        <v>247</v>
      </c>
      <c r="B4951" s="45" t="s">
        <v>70</v>
      </c>
      <c r="C4951" s="45" t="s">
        <v>30</v>
      </c>
      <c r="D4951" s="45">
        <v>1687</v>
      </c>
      <c r="E4951" s="45">
        <v>4.3482222800000003E-3</v>
      </c>
      <c r="F4951" s="45">
        <v>7.6259196999999999E-4</v>
      </c>
      <c r="G4951" s="45">
        <v>7.2906350999999998E-4</v>
      </c>
      <c r="H4951" s="45">
        <v>2.8565663100000001E-3</v>
      </c>
    </row>
    <row r="4952" spans="1:8" x14ac:dyDescent="0.35">
      <c r="A4952" s="45" t="s">
        <v>247</v>
      </c>
      <c r="B4952" s="45" t="s">
        <v>71</v>
      </c>
      <c r="C4952" s="45" t="s">
        <v>30</v>
      </c>
      <c r="D4952" s="45">
        <v>346</v>
      </c>
      <c r="E4952" s="45">
        <v>4.1755978499999997E-3</v>
      </c>
      <c r="F4952" s="45">
        <v>9.4509314999999998E-4</v>
      </c>
      <c r="G4952" s="45">
        <v>7.0715562000000002E-4</v>
      </c>
      <c r="H4952" s="45">
        <v>2.52334862E-3</v>
      </c>
    </row>
    <row r="4953" spans="1:8" x14ac:dyDescent="0.35">
      <c r="A4953" s="45" t="s">
        <v>247</v>
      </c>
      <c r="B4953" s="45" t="s">
        <v>69</v>
      </c>
      <c r="C4953" s="45" t="s">
        <v>31</v>
      </c>
      <c r="D4953" s="45">
        <v>577</v>
      </c>
      <c r="E4953" s="45">
        <v>4.4636607699999999E-3</v>
      </c>
      <c r="F4953" s="45">
        <v>1.0127212200000001E-3</v>
      </c>
      <c r="G4953" s="45">
        <v>4.8502767E-4</v>
      </c>
      <c r="H4953" s="45">
        <v>2.9659114E-3</v>
      </c>
    </row>
    <row r="4954" spans="1:8" x14ac:dyDescent="0.35">
      <c r="A4954" s="45" t="s">
        <v>247</v>
      </c>
      <c r="B4954" s="45" t="s">
        <v>70</v>
      </c>
      <c r="C4954" s="45" t="s">
        <v>31</v>
      </c>
      <c r="D4954" s="45">
        <v>1106</v>
      </c>
      <c r="E4954" s="45">
        <v>4.5209628699999999E-3</v>
      </c>
      <c r="F4954" s="45">
        <v>7.8150091999999998E-4</v>
      </c>
      <c r="G4954" s="45">
        <v>4.7148108E-4</v>
      </c>
      <c r="H4954" s="45">
        <v>3.2679803899999999E-3</v>
      </c>
    </row>
    <row r="4955" spans="1:8" x14ac:dyDescent="0.35">
      <c r="A4955" s="45" t="s">
        <v>247</v>
      </c>
      <c r="B4955" s="45" t="s">
        <v>71</v>
      </c>
      <c r="C4955" s="45" t="s">
        <v>31</v>
      </c>
      <c r="D4955" s="45">
        <v>198</v>
      </c>
      <c r="E4955" s="45">
        <v>4.3221565300000002E-3</v>
      </c>
      <c r="F4955" s="45">
        <v>9.2247684999999995E-4</v>
      </c>
      <c r="G4955" s="45">
        <v>4.9932164999999995E-4</v>
      </c>
      <c r="H4955" s="45">
        <v>2.9003574999999998E-3</v>
      </c>
    </row>
    <row r="4956" spans="1:8" x14ac:dyDescent="0.35">
      <c r="A4956" s="45" t="s">
        <v>247</v>
      </c>
      <c r="B4956" s="45" t="s">
        <v>69</v>
      </c>
      <c r="C4956" s="45" t="s">
        <v>159</v>
      </c>
      <c r="D4956" s="45">
        <v>282</v>
      </c>
      <c r="E4956" s="45">
        <v>5.1415153900000003E-3</v>
      </c>
      <c r="F4956" s="45">
        <v>1.08032875E-3</v>
      </c>
      <c r="G4956" s="45">
        <v>8.4663093999999995E-4</v>
      </c>
      <c r="H4956" s="45">
        <v>3.2145551700000002E-3</v>
      </c>
    </row>
    <row r="4957" spans="1:8" x14ac:dyDescent="0.35">
      <c r="A4957" s="45" t="s">
        <v>247</v>
      </c>
      <c r="B4957" s="45" t="s">
        <v>70</v>
      </c>
      <c r="C4957" s="45" t="s">
        <v>159</v>
      </c>
      <c r="D4957" s="45">
        <v>390</v>
      </c>
      <c r="E4957" s="45">
        <v>6.0545166100000004E-3</v>
      </c>
      <c r="F4957" s="45">
        <v>8.7571201000000002E-4</v>
      </c>
      <c r="G4957" s="45">
        <v>1.18589717E-3</v>
      </c>
      <c r="H4957" s="45">
        <v>3.9929069299999998E-3</v>
      </c>
    </row>
    <row r="4958" spans="1:8" x14ac:dyDescent="0.35">
      <c r="A4958" s="45" t="s">
        <v>247</v>
      </c>
      <c r="B4958" s="45" t="s">
        <v>71</v>
      </c>
      <c r="C4958" s="45" t="s">
        <v>159</v>
      </c>
      <c r="D4958" s="45">
        <v>81</v>
      </c>
      <c r="E4958" s="45">
        <v>5.3153575300000002E-3</v>
      </c>
      <c r="F4958" s="45">
        <v>9.8793986999999995E-4</v>
      </c>
      <c r="G4958" s="45">
        <v>9.7522264999999999E-4</v>
      </c>
      <c r="H4958" s="45">
        <v>3.35219449E-3</v>
      </c>
    </row>
    <row r="4959" spans="1:8" x14ac:dyDescent="0.35">
      <c r="A4959" s="45" t="s">
        <v>247</v>
      </c>
      <c r="B4959" s="45" t="s">
        <v>69</v>
      </c>
      <c r="C4959" s="45" t="s">
        <v>33</v>
      </c>
      <c r="D4959" s="45">
        <v>74</v>
      </c>
      <c r="E4959" s="45">
        <v>6.3278901500000003E-3</v>
      </c>
      <c r="F4959" s="45">
        <v>9.8645496999999992E-4</v>
      </c>
      <c r="G4959" s="45">
        <v>1.3784094399999999E-3</v>
      </c>
      <c r="H4959" s="45">
        <v>3.9630252300000002E-3</v>
      </c>
    </row>
    <row r="4960" spans="1:8" x14ac:dyDescent="0.35">
      <c r="A4960" s="45" t="s">
        <v>247</v>
      </c>
      <c r="B4960" s="45" t="s">
        <v>70</v>
      </c>
      <c r="C4960" s="45" t="s">
        <v>33</v>
      </c>
      <c r="D4960" s="45">
        <v>221</v>
      </c>
      <c r="E4960" s="45">
        <v>7.3227226500000003E-3</v>
      </c>
      <c r="F4960" s="45">
        <v>1.03941448E-3</v>
      </c>
      <c r="G4960" s="45">
        <v>1.6516358600000001E-3</v>
      </c>
      <c r="H4960" s="45">
        <v>4.6316718700000004E-3</v>
      </c>
    </row>
    <row r="4961" spans="1:8" x14ac:dyDescent="0.35">
      <c r="A4961" s="45" t="s">
        <v>247</v>
      </c>
      <c r="B4961" s="45" t="s">
        <v>71</v>
      </c>
      <c r="C4961" s="45" t="s">
        <v>33</v>
      </c>
      <c r="D4961" s="45">
        <v>46</v>
      </c>
      <c r="E4961" s="45">
        <v>7.2755633699999999E-3</v>
      </c>
      <c r="F4961" s="45">
        <v>1.0582727000000001E-3</v>
      </c>
      <c r="G4961" s="45">
        <v>1.8543677E-3</v>
      </c>
      <c r="H4961" s="45">
        <v>4.3629224799999998E-3</v>
      </c>
    </row>
    <row r="4962" spans="1:8" x14ac:dyDescent="0.35">
      <c r="A4962" s="45" t="s">
        <v>247</v>
      </c>
      <c r="B4962" s="45" t="s">
        <v>69</v>
      </c>
      <c r="C4962" s="45" t="s">
        <v>34</v>
      </c>
      <c r="D4962" s="45">
        <v>131</v>
      </c>
      <c r="E4962" s="45">
        <v>4.9718155399999997E-3</v>
      </c>
      <c r="F4962" s="45">
        <v>9.9757894999999994E-4</v>
      </c>
      <c r="G4962" s="45">
        <v>7.8968731999999999E-4</v>
      </c>
      <c r="H4962" s="45">
        <v>3.1845488299999999E-3</v>
      </c>
    </row>
    <row r="4963" spans="1:8" x14ac:dyDescent="0.35">
      <c r="A4963" s="45" t="s">
        <v>247</v>
      </c>
      <c r="B4963" s="45" t="s">
        <v>70</v>
      </c>
      <c r="C4963" s="45" t="s">
        <v>34</v>
      </c>
      <c r="D4963" s="45">
        <v>252</v>
      </c>
      <c r="E4963" s="45">
        <v>5.4152885400000003E-3</v>
      </c>
      <c r="F4963" s="45">
        <v>8.9896544999999999E-4</v>
      </c>
      <c r="G4963" s="45">
        <v>7.5323314000000005E-4</v>
      </c>
      <c r="H4963" s="45">
        <v>3.7630895E-3</v>
      </c>
    </row>
    <row r="4964" spans="1:8" x14ac:dyDescent="0.35">
      <c r="A4964" s="45" t="s">
        <v>247</v>
      </c>
      <c r="B4964" s="45" t="s">
        <v>71</v>
      </c>
      <c r="C4964" s="45" t="s">
        <v>34</v>
      </c>
      <c r="D4964" s="45">
        <v>57</v>
      </c>
      <c r="E4964" s="45">
        <v>5.6952564400000001E-3</v>
      </c>
      <c r="F4964" s="45">
        <v>8.4389190999999998E-4</v>
      </c>
      <c r="G4964" s="45">
        <v>9.4744939000000002E-4</v>
      </c>
      <c r="H4964" s="45">
        <v>3.9039146500000001E-3</v>
      </c>
    </row>
    <row r="4965" spans="1:8" x14ac:dyDescent="0.35">
      <c r="A4965" s="45" t="s">
        <v>247</v>
      </c>
      <c r="B4965" s="45" t="s">
        <v>69</v>
      </c>
      <c r="C4965" s="45" t="s">
        <v>35</v>
      </c>
      <c r="D4965" s="45">
        <v>114</v>
      </c>
      <c r="E4965" s="45">
        <v>4.8467955599999996E-3</v>
      </c>
      <c r="F4965" s="45">
        <v>1.0069441999999999E-3</v>
      </c>
      <c r="G4965" s="45">
        <v>9.7597845999999996E-4</v>
      </c>
      <c r="H4965" s="45">
        <v>2.8638724000000001E-3</v>
      </c>
    </row>
    <row r="4966" spans="1:8" x14ac:dyDescent="0.35">
      <c r="A4966" s="45" t="s">
        <v>247</v>
      </c>
      <c r="B4966" s="45" t="s">
        <v>70</v>
      </c>
      <c r="C4966" s="45" t="s">
        <v>35</v>
      </c>
      <c r="D4966" s="45">
        <v>297</v>
      </c>
      <c r="E4966" s="45">
        <v>5.3642128900000001E-3</v>
      </c>
      <c r="F4966" s="45">
        <v>8.0808056999999997E-4</v>
      </c>
      <c r="G4966" s="45">
        <v>9.7116978000000005E-4</v>
      </c>
      <c r="H4966" s="45">
        <v>3.58496203E-3</v>
      </c>
    </row>
    <row r="4967" spans="1:8" x14ac:dyDescent="0.35">
      <c r="A4967" s="45" t="s">
        <v>247</v>
      </c>
      <c r="B4967" s="45" t="s">
        <v>71</v>
      </c>
      <c r="C4967" s="45" t="s">
        <v>35</v>
      </c>
      <c r="D4967" s="45">
        <v>31</v>
      </c>
      <c r="E4967" s="45">
        <v>4.7487303899999998E-3</v>
      </c>
      <c r="F4967" s="45">
        <v>8.3071958999999997E-4</v>
      </c>
      <c r="G4967" s="45">
        <v>1.0543605400000001E-3</v>
      </c>
      <c r="H4967" s="45">
        <v>2.8636497499999998E-3</v>
      </c>
    </row>
    <row r="4968" spans="1:8" x14ac:dyDescent="0.35">
      <c r="A4968" s="45" t="s">
        <v>247</v>
      </c>
      <c r="B4968" s="45" t="s">
        <v>70</v>
      </c>
      <c r="C4968" s="45" t="s">
        <v>57</v>
      </c>
      <c r="D4968" s="45">
        <v>1</v>
      </c>
      <c r="E4968" s="45">
        <v>9.4791666599999998E-3</v>
      </c>
      <c r="F4968" s="45">
        <v>2.1759256899999998E-3</v>
      </c>
      <c r="G4968" s="45">
        <v>4.1666666600000003E-3</v>
      </c>
      <c r="H4968" s="45">
        <v>3.1365736099999999E-3</v>
      </c>
    </row>
    <row r="4969" spans="1:8" x14ac:dyDescent="0.35">
      <c r="A4969" s="45" t="s">
        <v>247</v>
      </c>
      <c r="B4969" s="45" t="s">
        <v>69</v>
      </c>
      <c r="C4969" s="45" t="s">
        <v>36</v>
      </c>
      <c r="D4969" s="45">
        <v>160</v>
      </c>
      <c r="E4969" s="45">
        <v>5.5674187299999999E-3</v>
      </c>
      <c r="F4969" s="45">
        <v>8.6183424000000003E-4</v>
      </c>
      <c r="G4969" s="45">
        <v>1.11031516E-3</v>
      </c>
      <c r="H4969" s="45">
        <v>3.59526887E-3</v>
      </c>
    </row>
    <row r="4970" spans="1:8" x14ac:dyDescent="0.35">
      <c r="A4970" s="45" t="s">
        <v>247</v>
      </c>
      <c r="B4970" s="45" t="s">
        <v>70</v>
      </c>
      <c r="C4970" s="45" t="s">
        <v>36</v>
      </c>
      <c r="D4970" s="45">
        <v>389</v>
      </c>
      <c r="E4970" s="45">
        <v>6.0767754400000004E-3</v>
      </c>
      <c r="F4970" s="45">
        <v>6.4059054000000003E-4</v>
      </c>
      <c r="G4970" s="45">
        <v>1.1614536199999999E-3</v>
      </c>
      <c r="H4970" s="45">
        <v>4.2747307900000003E-3</v>
      </c>
    </row>
    <row r="4971" spans="1:8" x14ac:dyDescent="0.35">
      <c r="A4971" s="45" t="s">
        <v>247</v>
      </c>
      <c r="B4971" s="45" t="s">
        <v>71</v>
      </c>
      <c r="C4971" s="45" t="s">
        <v>36</v>
      </c>
      <c r="D4971" s="45">
        <v>52</v>
      </c>
      <c r="E4971" s="45">
        <v>5.9321578599999996E-3</v>
      </c>
      <c r="F4971" s="45">
        <v>7.3361797999999998E-4</v>
      </c>
      <c r="G4971" s="45">
        <v>1.2744833599999999E-3</v>
      </c>
      <c r="H4971" s="45">
        <v>3.9240559899999996E-3</v>
      </c>
    </row>
    <row r="4972" spans="1:8" x14ac:dyDescent="0.35">
      <c r="A4972" s="45" t="s">
        <v>247</v>
      </c>
      <c r="B4972" s="45" t="s">
        <v>69</v>
      </c>
      <c r="C4972" s="45" t="s">
        <v>37</v>
      </c>
      <c r="D4972" s="45">
        <v>182</v>
      </c>
      <c r="E4972" s="45">
        <v>4.2553798000000004E-3</v>
      </c>
      <c r="F4972" s="45">
        <v>8.6538439999999999E-4</v>
      </c>
      <c r="G4972" s="45">
        <v>6.8477795000000002E-4</v>
      </c>
      <c r="H4972" s="45">
        <v>2.7052170100000002E-3</v>
      </c>
    </row>
    <row r="4973" spans="1:8" x14ac:dyDescent="0.35">
      <c r="A4973" s="45" t="s">
        <v>247</v>
      </c>
      <c r="B4973" s="45" t="s">
        <v>70</v>
      </c>
      <c r="C4973" s="45" t="s">
        <v>37</v>
      </c>
      <c r="D4973" s="45">
        <v>637</v>
      </c>
      <c r="E4973" s="45">
        <v>4.8600025000000002E-3</v>
      </c>
      <c r="F4973" s="45">
        <v>7.2889388000000005E-4</v>
      </c>
      <c r="G4973" s="45">
        <v>8.5321069999999999E-4</v>
      </c>
      <c r="H4973" s="45">
        <v>3.27789746E-3</v>
      </c>
    </row>
    <row r="4974" spans="1:8" x14ac:dyDescent="0.35">
      <c r="A4974" s="45" t="s">
        <v>247</v>
      </c>
      <c r="B4974" s="45" t="s">
        <v>71</v>
      </c>
      <c r="C4974" s="45" t="s">
        <v>37</v>
      </c>
      <c r="D4974" s="45">
        <v>96</v>
      </c>
      <c r="E4974" s="45">
        <v>4.6439764200000002E-3</v>
      </c>
      <c r="F4974" s="45">
        <v>8.8059391999999995E-4</v>
      </c>
      <c r="G4974" s="45">
        <v>7.8402272000000005E-4</v>
      </c>
      <c r="H4974" s="45">
        <v>2.9793593100000001E-3</v>
      </c>
    </row>
    <row r="4975" spans="1:8" x14ac:dyDescent="0.35">
      <c r="A4975" s="45" t="s">
        <v>247</v>
      </c>
      <c r="B4975" s="45" t="s">
        <v>69</v>
      </c>
      <c r="C4975" s="45" t="s">
        <v>38</v>
      </c>
      <c r="D4975" s="45">
        <v>101</v>
      </c>
      <c r="E4975" s="45">
        <v>5.24259698E-3</v>
      </c>
      <c r="F4975" s="45">
        <v>1.15465691E-3</v>
      </c>
      <c r="G4975" s="45">
        <v>8.9063051000000002E-4</v>
      </c>
      <c r="H4975" s="45">
        <v>3.1973090699999999E-3</v>
      </c>
    </row>
    <row r="4976" spans="1:8" x14ac:dyDescent="0.35">
      <c r="A4976" s="45" t="s">
        <v>247</v>
      </c>
      <c r="B4976" s="45" t="s">
        <v>70</v>
      </c>
      <c r="C4976" s="45" t="s">
        <v>38</v>
      </c>
      <c r="D4976" s="45">
        <v>258</v>
      </c>
      <c r="E4976" s="45">
        <v>6.1127258600000003E-3</v>
      </c>
      <c r="F4976" s="45">
        <v>1.0111162600000001E-3</v>
      </c>
      <c r="G4976" s="45">
        <v>9.9990107999999999E-4</v>
      </c>
      <c r="H4976" s="45">
        <v>4.1017080399999998E-3</v>
      </c>
    </row>
    <row r="4977" spans="1:8" x14ac:dyDescent="0.35">
      <c r="A4977" s="45" t="s">
        <v>247</v>
      </c>
      <c r="B4977" s="45" t="s">
        <v>71</v>
      </c>
      <c r="C4977" s="45" t="s">
        <v>38</v>
      </c>
      <c r="D4977" s="45">
        <v>28</v>
      </c>
      <c r="E4977" s="45">
        <v>6.53480465E-3</v>
      </c>
      <c r="F4977" s="45">
        <v>8.8913670000000003E-4</v>
      </c>
      <c r="G4977" s="45">
        <v>1.00405066E-3</v>
      </c>
      <c r="H4977" s="45">
        <v>4.6416168600000004E-3</v>
      </c>
    </row>
    <row r="4978" spans="1:8" x14ac:dyDescent="0.35">
      <c r="A4978" s="45" t="s">
        <v>247</v>
      </c>
      <c r="B4978" s="45" t="s">
        <v>69</v>
      </c>
      <c r="C4978" s="45" t="s">
        <v>39</v>
      </c>
      <c r="D4978" s="45">
        <v>67</v>
      </c>
      <c r="E4978" s="45">
        <v>5.3608690399999997E-3</v>
      </c>
      <c r="F4978" s="45">
        <v>8.0707553000000003E-4</v>
      </c>
      <c r="G4978" s="45">
        <v>1.0660238099999999E-3</v>
      </c>
      <c r="H4978" s="45">
        <v>3.4877692399999998E-3</v>
      </c>
    </row>
    <row r="4979" spans="1:8" x14ac:dyDescent="0.35">
      <c r="A4979" s="45" t="s">
        <v>247</v>
      </c>
      <c r="B4979" s="45" t="s">
        <v>70</v>
      </c>
      <c r="C4979" s="45" t="s">
        <v>39</v>
      </c>
      <c r="D4979" s="45">
        <v>233</v>
      </c>
      <c r="E4979" s="45">
        <v>6.8044128100000004E-3</v>
      </c>
      <c r="F4979" s="45">
        <v>7.1977800999999998E-4</v>
      </c>
      <c r="G4979" s="45">
        <v>1.2908319099999999E-3</v>
      </c>
      <c r="H4979" s="45">
        <v>4.7938024099999999E-3</v>
      </c>
    </row>
    <row r="4980" spans="1:8" x14ac:dyDescent="0.35">
      <c r="A4980" s="45" t="s">
        <v>247</v>
      </c>
      <c r="B4980" s="45" t="s">
        <v>71</v>
      </c>
      <c r="C4980" s="45" t="s">
        <v>39</v>
      </c>
      <c r="D4980" s="45">
        <v>28</v>
      </c>
      <c r="E4980" s="45">
        <v>5.8312662599999997E-3</v>
      </c>
      <c r="F4980" s="45">
        <v>7.5934163000000005E-4</v>
      </c>
      <c r="G4980" s="45">
        <v>1.7373509799999999E-3</v>
      </c>
      <c r="H4980" s="45">
        <v>3.3345731499999998E-3</v>
      </c>
    </row>
    <row r="4981" spans="1:8" x14ac:dyDescent="0.35">
      <c r="A4981" s="45" t="s">
        <v>247</v>
      </c>
      <c r="B4981" s="45" t="s">
        <v>69</v>
      </c>
      <c r="C4981" s="45" t="s">
        <v>40</v>
      </c>
      <c r="D4981" s="45">
        <v>210</v>
      </c>
      <c r="E4981" s="45">
        <v>4.7416774499999996E-3</v>
      </c>
      <c r="F4981" s="45">
        <v>9.8677224000000003E-4</v>
      </c>
      <c r="G4981" s="45">
        <v>4.8677226E-4</v>
      </c>
      <c r="H4981" s="45">
        <v>3.2681324799999998E-3</v>
      </c>
    </row>
    <row r="4982" spans="1:8" x14ac:dyDescent="0.35">
      <c r="A4982" s="45" t="s">
        <v>247</v>
      </c>
      <c r="B4982" s="45" t="s">
        <v>70</v>
      </c>
      <c r="C4982" s="45" t="s">
        <v>40</v>
      </c>
      <c r="D4982" s="45">
        <v>583</v>
      </c>
      <c r="E4982" s="45">
        <v>4.8774694199999998E-3</v>
      </c>
      <c r="F4982" s="45">
        <v>8.2154063000000003E-4</v>
      </c>
      <c r="G4982" s="45">
        <v>4.8910860999999998E-4</v>
      </c>
      <c r="H4982" s="45">
        <v>3.5668197E-3</v>
      </c>
    </row>
    <row r="4983" spans="1:8" x14ac:dyDescent="0.35">
      <c r="A4983" s="45" t="s">
        <v>247</v>
      </c>
      <c r="B4983" s="45" t="s">
        <v>71</v>
      </c>
      <c r="C4983" s="45" t="s">
        <v>40</v>
      </c>
      <c r="D4983" s="45">
        <v>96</v>
      </c>
      <c r="E4983" s="45">
        <v>4.8836561900000002E-3</v>
      </c>
      <c r="F4983" s="45">
        <v>9.0651499000000003E-4</v>
      </c>
      <c r="G4983" s="45">
        <v>5.1709561999999998E-4</v>
      </c>
      <c r="H4983" s="45">
        <v>3.4600450799999998E-3</v>
      </c>
    </row>
    <row r="4984" spans="1:8" x14ac:dyDescent="0.35">
      <c r="A4984" s="45" t="s">
        <v>247</v>
      </c>
      <c r="B4984" s="45" t="s">
        <v>69</v>
      </c>
      <c r="C4984" s="45" t="s">
        <v>41</v>
      </c>
      <c r="D4984" s="45">
        <v>109</v>
      </c>
      <c r="E4984" s="45">
        <v>5.0611618399999999E-3</v>
      </c>
      <c r="F4984" s="45">
        <v>8.6380789999999995E-4</v>
      </c>
      <c r="G4984" s="45">
        <v>1.0727783900000001E-3</v>
      </c>
      <c r="H4984" s="45">
        <v>3.1245750599999999E-3</v>
      </c>
    </row>
    <row r="4985" spans="1:8" x14ac:dyDescent="0.35">
      <c r="A4985" s="45" t="s">
        <v>247</v>
      </c>
      <c r="B4985" s="45" t="s">
        <v>70</v>
      </c>
      <c r="C4985" s="45" t="s">
        <v>41</v>
      </c>
      <c r="D4985" s="45">
        <v>249</v>
      </c>
      <c r="E4985" s="45">
        <v>6.7611647900000004E-3</v>
      </c>
      <c r="F4985" s="45">
        <v>8.0707063999999995E-4</v>
      </c>
      <c r="G4985" s="45">
        <v>1.53674863E-3</v>
      </c>
      <c r="H4985" s="45">
        <v>4.4173450800000002E-3</v>
      </c>
    </row>
    <row r="4986" spans="1:8" x14ac:dyDescent="0.35">
      <c r="A4986" s="45" t="s">
        <v>247</v>
      </c>
      <c r="B4986" s="45" t="s">
        <v>71</v>
      </c>
      <c r="C4986" s="45" t="s">
        <v>41</v>
      </c>
      <c r="D4986" s="45">
        <v>52</v>
      </c>
      <c r="E4986" s="45">
        <v>6.2435450099999996E-3</v>
      </c>
      <c r="F4986" s="45">
        <v>1.0011571700000001E-3</v>
      </c>
      <c r="G4986" s="45">
        <v>1.45410409E-3</v>
      </c>
      <c r="H4986" s="45">
        <v>3.7882832E-3</v>
      </c>
    </row>
    <row r="4987" spans="1:8" x14ac:dyDescent="0.35">
      <c r="A4987" s="45" t="s">
        <v>247</v>
      </c>
      <c r="B4987" s="45" t="s">
        <v>69</v>
      </c>
      <c r="C4987" s="45" t="s">
        <v>42</v>
      </c>
      <c r="D4987" s="45">
        <v>68</v>
      </c>
      <c r="E4987" s="45">
        <v>5.4425378999999998E-3</v>
      </c>
      <c r="F4987" s="45">
        <v>1.1766405400000001E-3</v>
      </c>
      <c r="G4987" s="45">
        <v>1.28846655E-3</v>
      </c>
      <c r="H4987" s="45">
        <v>2.9774303100000002E-3</v>
      </c>
    </row>
    <row r="4988" spans="1:8" x14ac:dyDescent="0.35">
      <c r="A4988" s="45" t="s">
        <v>247</v>
      </c>
      <c r="B4988" s="45" t="s">
        <v>70</v>
      </c>
      <c r="C4988" s="45" t="s">
        <v>42</v>
      </c>
      <c r="D4988" s="45">
        <v>191</v>
      </c>
      <c r="E4988" s="45">
        <v>6.8490641399999996E-3</v>
      </c>
      <c r="F4988" s="45">
        <v>9.6537448999999996E-4</v>
      </c>
      <c r="G4988" s="45">
        <v>1.5772249E-3</v>
      </c>
      <c r="H4988" s="45">
        <v>4.3064642500000002E-3</v>
      </c>
    </row>
    <row r="4989" spans="1:8" x14ac:dyDescent="0.35">
      <c r="A4989" s="45" t="s">
        <v>247</v>
      </c>
      <c r="B4989" s="45" t="s">
        <v>71</v>
      </c>
      <c r="C4989" s="45" t="s">
        <v>42</v>
      </c>
      <c r="D4989" s="45">
        <v>34</v>
      </c>
      <c r="E4989" s="45">
        <v>6.6441991500000002E-3</v>
      </c>
      <c r="F4989" s="45">
        <v>1.4569715E-3</v>
      </c>
      <c r="G4989" s="45">
        <v>1.38139954E-3</v>
      </c>
      <c r="H4989" s="45">
        <v>3.80582773E-3</v>
      </c>
    </row>
    <row r="4990" spans="1:8" x14ac:dyDescent="0.35">
      <c r="A4990" s="45" t="s">
        <v>247</v>
      </c>
      <c r="B4990" s="45" t="s">
        <v>69</v>
      </c>
      <c r="C4990" s="45" t="s">
        <v>43</v>
      </c>
      <c r="D4990" s="45">
        <v>68</v>
      </c>
      <c r="E4990" s="45">
        <v>5.2039076699999997E-3</v>
      </c>
      <c r="F4990" s="45">
        <v>9.2388321000000005E-4</v>
      </c>
      <c r="G4990" s="45">
        <v>1.22719201E-3</v>
      </c>
      <c r="H4990" s="45">
        <v>3.0528319900000002E-3</v>
      </c>
    </row>
    <row r="4991" spans="1:8" x14ac:dyDescent="0.35">
      <c r="A4991" s="45" t="s">
        <v>247</v>
      </c>
      <c r="B4991" s="45" t="s">
        <v>70</v>
      </c>
      <c r="C4991" s="45" t="s">
        <v>43</v>
      </c>
      <c r="D4991" s="45">
        <v>227</v>
      </c>
      <c r="E4991" s="45">
        <v>6.3217896299999996E-3</v>
      </c>
      <c r="F4991" s="45">
        <v>7.2049859999999996E-4</v>
      </c>
      <c r="G4991" s="45">
        <v>1.3091957900000001E-3</v>
      </c>
      <c r="H4991" s="45">
        <v>4.2920947200000004E-3</v>
      </c>
    </row>
    <row r="4992" spans="1:8" x14ac:dyDescent="0.35">
      <c r="A4992" s="45" t="s">
        <v>247</v>
      </c>
      <c r="B4992" s="45" t="s">
        <v>71</v>
      </c>
      <c r="C4992" s="45" t="s">
        <v>43</v>
      </c>
      <c r="D4992" s="45">
        <v>47</v>
      </c>
      <c r="E4992" s="45">
        <v>5.09973374E-3</v>
      </c>
      <c r="F4992" s="45">
        <v>7.5354587999999995E-4</v>
      </c>
      <c r="G4992" s="45">
        <v>1.35392016E-3</v>
      </c>
      <c r="H4992" s="45">
        <v>2.9922672600000001E-3</v>
      </c>
    </row>
    <row r="4993" spans="1:8" x14ac:dyDescent="0.35">
      <c r="A4993" s="45" t="s">
        <v>247</v>
      </c>
      <c r="B4993" s="45" t="s">
        <v>69</v>
      </c>
      <c r="C4993" s="45" t="s">
        <v>44</v>
      </c>
      <c r="D4993" s="45">
        <v>20</v>
      </c>
      <c r="E4993" s="45">
        <v>6.6377312399999999E-3</v>
      </c>
      <c r="F4993" s="45">
        <v>7.2453676000000002E-4</v>
      </c>
      <c r="G4993" s="45">
        <v>9.0277756000000005E-4</v>
      </c>
      <c r="H4993" s="45">
        <v>5.0104164100000003E-3</v>
      </c>
    </row>
    <row r="4994" spans="1:8" x14ac:dyDescent="0.35">
      <c r="A4994" s="45" t="s">
        <v>247</v>
      </c>
      <c r="B4994" s="45" t="s">
        <v>70</v>
      </c>
      <c r="C4994" s="45" t="s">
        <v>44</v>
      </c>
      <c r="D4994" s="45">
        <v>107</v>
      </c>
      <c r="E4994" s="45">
        <v>7.3140573999999998E-3</v>
      </c>
      <c r="F4994" s="45">
        <v>6.8351914000000004E-4</v>
      </c>
      <c r="G4994" s="45">
        <v>9.4377355000000004E-4</v>
      </c>
      <c r="H4994" s="45">
        <v>5.6867642100000004E-3</v>
      </c>
    </row>
    <row r="4995" spans="1:8" x14ac:dyDescent="0.35">
      <c r="A4995" s="45" t="s">
        <v>247</v>
      </c>
      <c r="B4995" s="45" t="s">
        <v>71</v>
      </c>
      <c r="C4995" s="45" t="s">
        <v>44</v>
      </c>
      <c r="D4995" s="45">
        <v>7</v>
      </c>
      <c r="E4995" s="45">
        <v>6.4500658699999996E-3</v>
      </c>
      <c r="F4995" s="45">
        <v>6.5806854000000005E-4</v>
      </c>
      <c r="G4995" s="45">
        <v>1.4798277699999999E-3</v>
      </c>
      <c r="H4995" s="45">
        <v>4.3121690400000001E-3</v>
      </c>
    </row>
    <row r="4996" spans="1:8" x14ac:dyDescent="0.35">
      <c r="A4996" s="45" t="s">
        <v>247</v>
      </c>
      <c r="B4996" s="45" t="s">
        <v>69</v>
      </c>
      <c r="C4996" s="45" t="s">
        <v>45</v>
      </c>
      <c r="D4996" s="45">
        <v>145</v>
      </c>
      <c r="E4996" s="45">
        <v>5.82000295E-3</v>
      </c>
      <c r="F4996" s="45">
        <v>1.09091609E-3</v>
      </c>
      <c r="G4996" s="45">
        <v>1.11174943E-3</v>
      </c>
      <c r="H4996" s="45">
        <v>3.6173369299999998E-3</v>
      </c>
    </row>
    <row r="4997" spans="1:8" x14ac:dyDescent="0.35">
      <c r="A4997" s="45" t="s">
        <v>247</v>
      </c>
      <c r="B4997" s="45" t="s">
        <v>70</v>
      </c>
      <c r="C4997" s="45" t="s">
        <v>45</v>
      </c>
      <c r="D4997" s="45">
        <v>363</v>
      </c>
      <c r="E4997" s="45">
        <v>5.8651538399999998E-3</v>
      </c>
      <c r="F4997" s="45">
        <v>8.3298236999999995E-4</v>
      </c>
      <c r="G4997" s="45">
        <v>1.2077209100000001E-3</v>
      </c>
      <c r="H4997" s="45">
        <v>3.8244500599999998E-3</v>
      </c>
    </row>
    <row r="4998" spans="1:8" x14ac:dyDescent="0.35">
      <c r="A4998" s="45" t="s">
        <v>247</v>
      </c>
      <c r="B4998" s="45" t="s">
        <v>71</v>
      </c>
      <c r="C4998" s="45" t="s">
        <v>45</v>
      </c>
      <c r="D4998" s="45">
        <v>61</v>
      </c>
      <c r="E4998" s="45">
        <v>5.7492787499999996E-3</v>
      </c>
      <c r="F4998" s="45">
        <v>9.4679701000000005E-4</v>
      </c>
      <c r="G4998" s="45">
        <v>1.4251287700000001E-3</v>
      </c>
      <c r="H4998" s="45">
        <v>3.3773525899999999E-3</v>
      </c>
    </row>
    <row r="4999" spans="1:8" x14ac:dyDescent="0.35">
      <c r="A4999" s="45" t="s">
        <v>247</v>
      </c>
      <c r="B4999" s="45" t="s">
        <v>69</v>
      </c>
      <c r="C4999" s="45" t="s">
        <v>46</v>
      </c>
      <c r="D4999" s="45">
        <v>55</v>
      </c>
      <c r="E4999" s="45">
        <v>5.2098061900000001E-3</v>
      </c>
      <c r="F4999" s="45">
        <v>7.1085835999999995E-4</v>
      </c>
      <c r="G4999" s="45">
        <v>1.10774388E-3</v>
      </c>
      <c r="H4999" s="45">
        <v>3.3912034400000002E-3</v>
      </c>
    </row>
    <row r="5000" spans="1:8" x14ac:dyDescent="0.35">
      <c r="A5000" s="45" t="s">
        <v>247</v>
      </c>
      <c r="B5000" s="45" t="s">
        <v>70</v>
      </c>
      <c r="C5000" s="45" t="s">
        <v>46</v>
      </c>
      <c r="D5000" s="45">
        <v>169</v>
      </c>
      <c r="E5000" s="45">
        <v>7.42124129E-3</v>
      </c>
      <c r="F5000" s="45">
        <v>6.2849249999999998E-4</v>
      </c>
      <c r="G5000" s="45">
        <v>1.4094343399999999E-3</v>
      </c>
      <c r="H5000" s="45">
        <v>5.3833139199999996E-3</v>
      </c>
    </row>
    <row r="5001" spans="1:8" x14ac:dyDescent="0.35">
      <c r="A5001" s="45" t="s">
        <v>247</v>
      </c>
      <c r="B5001" s="45" t="s">
        <v>71</v>
      </c>
      <c r="C5001" s="45" t="s">
        <v>46</v>
      </c>
      <c r="D5001" s="45">
        <v>36</v>
      </c>
      <c r="E5001" s="45">
        <v>6.3001540600000003E-3</v>
      </c>
      <c r="F5001" s="45">
        <v>6.2821477000000005E-4</v>
      </c>
      <c r="G5001" s="45">
        <v>1.8161648800000001E-3</v>
      </c>
      <c r="H5001" s="45">
        <v>3.85577393E-3</v>
      </c>
    </row>
    <row r="5002" spans="1:8" x14ac:dyDescent="0.35">
      <c r="A5002" s="45" t="s">
        <v>247</v>
      </c>
      <c r="B5002" s="45" t="s">
        <v>69</v>
      </c>
      <c r="C5002" s="45" t="s">
        <v>47</v>
      </c>
      <c r="D5002" s="45">
        <v>35</v>
      </c>
      <c r="E5002" s="45">
        <v>6.1468252099999999E-3</v>
      </c>
      <c r="F5002" s="45">
        <v>6.3756592E-4</v>
      </c>
      <c r="G5002" s="45">
        <v>1.4136902299999999E-3</v>
      </c>
      <c r="H5002" s="45">
        <v>4.0846558399999996E-3</v>
      </c>
    </row>
    <row r="5003" spans="1:8" x14ac:dyDescent="0.35">
      <c r="A5003" s="45" t="s">
        <v>247</v>
      </c>
      <c r="B5003" s="45" t="s">
        <v>70</v>
      </c>
      <c r="C5003" s="45" t="s">
        <v>47</v>
      </c>
      <c r="D5003" s="45">
        <v>145</v>
      </c>
      <c r="E5003" s="45">
        <v>6.8662194299999998E-3</v>
      </c>
      <c r="F5003" s="45">
        <v>1.5948253000000001E-4</v>
      </c>
      <c r="G5003" s="45">
        <v>1.76963579E-3</v>
      </c>
      <c r="H5003" s="45">
        <v>4.9252072699999998E-3</v>
      </c>
    </row>
    <row r="5004" spans="1:8" x14ac:dyDescent="0.35">
      <c r="A5004" s="45" t="s">
        <v>247</v>
      </c>
      <c r="B5004" s="45" t="s">
        <v>71</v>
      </c>
      <c r="C5004" s="45" t="s">
        <v>47</v>
      </c>
      <c r="D5004" s="45">
        <v>32</v>
      </c>
      <c r="E5004" s="45">
        <v>5.5396409899999997E-3</v>
      </c>
      <c r="F5004" s="45">
        <v>1.4756915000000001E-4</v>
      </c>
      <c r="G5004" s="45">
        <v>1.5024592100000001E-3</v>
      </c>
      <c r="H5004" s="45">
        <v>3.8773146E-3</v>
      </c>
    </row>
    <row r="5005" spans="1:8" x14ac:dyDescent="0.35">
      <c r="A5005" s="45" t="s">
        <v>247</v>
      </c>
      <c r="B5005" s="45" t="s">
        <v>69</v>
      </c>
      <c r="C5005" s="45" t="s">
        <v>48</v>
      </c>
      <c r="D5005" s="45">
        <v>163</v>
      </c>
      <c r="E5005" s="45">
        <v>4.9450406800000003E-3</v>
      </c>
      <c r="F5005" s="45">
        <v>1.0345657600000001E-3</v>
      </c>
      <c r="G5005" s="45">
        <v>6.7207710000000002E-4</v>
      </c>
      <c r="H5005" s="45">
        <v>3.2383972799999998E-3</v>
      </c>
    </row>
    <row r="5006" spans="1:8" x14ac:dyDescent="0.35">
      <c r="A5006" s="45" t="s">
        <v>247</v>
      </c>
      <c r="B5006" s="45" t="s">
        <v>70</v>
      </c>
      <c r="C5006" s="45" t="s">
        <v>48</v>
      </c>
      <c r="D5006" s="45">
        <v>403</v>
      </c>
      <c r="E5006" s="45">
        <v>5.1481076999999997E-3</v>
      </c>
      <c r="F5006" s="45">
        <v>8.3534348000000003E-4</v>
      </c>
      <c r="G5006" s="45">
        <v>6.7419674999999999E-4</v>
      </c>
      <c r="H5006" s="45">
        <v>3.6385669800000002E-3</v>
      </c>
    </row>
    <row r="5007" spans="1:8" x14ac:dyDescent="0.35">
      <c r="A5007" s="45" t="s">
        <v>247</v>
      </c>
      <c r="B5007" s="45" t="s">
        <v>71</v>
      </c>
      <c r="C5007" s="45" t="s">
        <v>48</v>
      </c>
      <c r="D5007" s="45">
        <v>35</v>
      </c>
      <c r="E5007" s="45">
        <v>4.9695765200000004E-3</v>
      </c>
      <c r="F5007" s="45">
        <v>1.02380924E-3</v>
      </c>
      <c r="G5007" s="45">
        <v>7.0205001000000003E-4</v>
      </c>
      <c r="H5007" s="45">
        <v>3.2437167E-3</v>
      </c>
    </row>
    <row r="5008" spans="1:8" x14ac:dyDescent="0.35">
      <c r="A5008" s="45" t="s">
        <v>247</v>
      </c>
      <c r="B5008" s="45" t="s">
        <v>69</v>
      </c>
      <c r="C5008" s="45" t="s">
        <v>49</v>
      </c>
      <c r="D5008" s="45">
        <v>100</v>
      </c>
      <c r="E5008" s="45">
        <v>6.4238423700000002E-3</v>
      </c>
      <c r="F5008" s="45">
        <v>1.0024303E-3</v>
      </c>
      <c r="G5008" s="45">
        <v>1.17291643E-3</v>
      </c>
      <c r="H5008" s="45">
        <v>4.2484951200000001E-3</v>
      </c>
    </row>
    <row r="5009" spans="1:8" x14ac:dyDescent="0.35">
      <c r="A5009" s="45" t="s">
        <v>247</v>
      </c>
      <c r="B5009" s="45" t="s">
        <v>70</v>
      </c>
      <c r="C5009" s="45" t="s">
        <v>49</v>
      </c>
      <c r="D5009" s="45">
        <v>364</v>
      </c>
      <c r="E5009" s="45">
        <v>6.7121678000000001E-3</v>
      </c>
      <c r="F5009" s="45">
        <v>8.3905652999999997E-4</v>
      </c>
      <c r="G5009" s="45">
        <v>1.1815728100000001E-3</v>
      </c>
      <c r="H5009" s="45">
        <v>4.6915379700000004E-3</v>
      </c>
    </row>
    <row r="5010" spans="1:8" x14ac:dyDescent="0.35">
      <c r="A5010" s="45" t="s">
        <v>247</v>
      </c>
      <c r="B5010" s="45" t="s">
        <v>71</v>
      </c>
      <c r="C5010" s="45" t="s">
        <v>49</v>
      </c>
      <c r="D5010" s="45">
        <v>78</v>
      </c>
      <c r="E5010" s="45">
        <v>6.4878618300000003E-3</v>
      </c>
      <c r="F5010" s="45">
        <v>9.0737746999999998E-4</v>
      </c>
      <c r="G5010" s="45">
        <v>1.47183616E-3</v>
      </c>
      <c r="H5010" s="45">
        <v>4.1086476799999999E-3</v>
      </c>
    </row>
    <row r="5011" spans="1:8" x14ac:dyDescent="0.35">
      <c r="A5011" s="45" t="s">
        <v>247</v>
      </c>
      <c r="B5011" s="45" t="s">
        <v>69</v>
      </c>
      <c r="C5011" s="45" t="s">
        <v>50</v>
      </c>
      <c r="D5011" s="45">
        <v>69</v>
      </c>
      <c r="E5011" s="45">
        <v>6.1007109800000001E-3</v>
      </c>
      <c r="F5011" s="45">
        <v>8.7224885000000002E-4</v>
      </c>
      <c r="G5011" s="45">
        <v>1.7443301200000001E-3</v>
      </c>
      <c r="H5011" s="45">
        <v>3.48413157E-3</v>
      </c>
    </row>
    <row r="5012" spans="1:8" x14ac:dyDescent="0.35">
      <c r="A5012" s="45" t="s">
        <v>247</v>
      </c>
      <c r="B5012" s="45" t="s">
        <v>70</v>
      </c>
      <c r="C5012" s="45" t="s">
        <v>50</v>
      </c>
      <c r="D5012" s="45">
        <v>182</v>
      </c>
      <c r="E5012" s="45">
        <v>6.9509943899999996E-3</v>
      </c>
      <c r="F5012" s="45">
        <v>6.6627213999999996E-4</v>
      </c>
      <c r="G5012" s="45">
        <v>2.0835238599999999E-3</v>
      </c>
      <c r="H5012" s="45">
        <v>4.2011978500000003E-3</v>
      </c>
    </row>
    <row r="5013" spans="1:8" x14ac:dyDescent="0.35">
      <c r="A5013" s="45" t="s">
        <v>247</v>
      </c>
      <c r="B5013" s="45" t="s">
        <v>71</v>
      </c>
      <c r="C5013" s="45" t="s">
        <v>50</v>
      </c>
      <c r="D5013" s="45">
        <v>24</v>
      </c>
      <c r="E5013" s="45">
        <v>5.9673994399999999E-3</v>
      </c>
      <c r="F5013" s="45">
        <v>6.3078674000000001E-4</v>
      </c>
      <c r="G5013" s="45">
        <v>1.78578289E-3</v>
      </c>
      <c r="H5013" s="45">
        <v>3.55082924E-3</v>
      </c>
    </row>
    <row r="5014" spans="1:8" x14ac:dyDescent="0.35">
      <c r="A5014" s="45" t="s">
        <v>247</v>
      </c>
      <c r="B5014" s="45" t="s">
        <v>69</v>
      </c>
      <c r="C5014" s="45" t="s">
        <v>51</v>
      </c>
      <c r="D5014" s="45">
        <v>114</v>
      </c>
      <c r="E5014" s="45">
        <v>5.7574924099999996E-3</v>
      </c>
      <c r="F5014" s="45">
        <v>1.0012586600000001E-3</v>
      </c>
      <c r="G5014" s="45">
        <v>8.2795217000000004E-4</v>
      </c>
      <c r="H5014" s="45">
        <v>3.92828111E-3</v>
      </c>
    </row>
    <row r="5015" spans="1:8" x14ac:dyDescent="0.35">
      <c r="A5015" s="45" t="s">
        <v>247</v>
      </c>
      <c r="B5015" s="45" t="s">
        <v>70</v>
      </c>
      <c r="C5015" s="45" t="s">
        <v>51</v>
      </c>
      <c r="D5015" s="45">
        <v>281</v>
      </c>
      <c r="E5015" s="45">
        <v>6.5131555000000002E-3</v>
      </c>
      <c r="F5015" s="45">
        <v>8.6088845999999998E-4</v>
      </c>
      <c r="G5015" s="45">
        <v>7.8221767999999998E-4</v>
      </c>
      <c r="H5015" s="45">
        <v>4.8700488600000001E-3</v>
      </c>
    </row>
    <row r="5016" spans="1:8" x14ac:dyDescent="0.35">
      <c r="A5016" s="45" t="s">
        <v>247</v>
      </c>
      <c r="B5016" s="45" t="s">
        <v>71</v>
      </c>
      <c r="C5016" s="45" t="s">
        <v>51</v>
      </c>
      <c r="D5016" s="45">
        <v>64</v>
      </c>
      <c r="E5016" s="45">
        <v>6.2440318799999997E-3</v>
      </c>
      <c r="F5016" s="45">
        <v>9.6317970999999997E-4</v>
      </c>
      <c r="G5016" s="45">
        <v>8.2266320999999998E-4</v>
      </c>
      <c r="H5016" s="45">
        <v>4.4581884300000001E-3</v>
      </c>
    </row>
    <row r="5017" spans="1:8" x14ac:dyDescent="0.35">
      <c r="A5017" s="45" t="s">
        <v>247</v>
      </c>
      <c r="B5017" s="45" t="s">
        <v>69</v>
      </c>
      <c r="C5017" s="45" t="s">
        <v>52</v>
      </c>
      <c r="D5017" s="45">
        <v>198</v>
      </c>
      <c r="E5017" s="45">
        <v>3.8648052400000001E-3</v>
      </c>
      <c r="F5017" s="45">
        <v>6.9450263000000003E-4</v>
      </c>
      <c r="G5017" s="45">
        <v>4.1736787999999998E-4</v>
      </c>
      <c r="H5017" s="45">
        <v>2.7529341999999999E-3</v>
      </c>
    </row>
    <row r="5018" spans="1:8" x14ac:dyDescent="0.35">
      <c r="A5018" s="45" t="s">
        <v>247</v>
      </c>
      <c r="B5018" s="45" t="s">
        <v>70</v>
      </c>
      <c r="C5018" s="45" t="s">
        <v>52</v>
      </c>
      <c r="D5018" s="45">
        <v>386</v>
      </c>
      <c r="E5018" s="45">
        <v>4.3487931900000002E-3</v>
      </c>
      <c r="F5018" s="45">
        <v>6.2062200000000004E-4</v>
      </c>
      <c r="G5018" s="45">
        <v>4.3933482000000002E-4</v>
      </c>
      <c r="H5018" s="45">
        <v>3.2888358899999998E-3</v>
      </c>
    </row>
    <row r="5019" spans="1:8" x14ac:dyDescent="0.35">
      <c r="A5019" s="45" t="s">
        <v>247</v>
      </c>
      <c r="B5019" s="45" t="s">
        <v>71</v>
      </c>
      <c r="C5019" s="45" t="s">
        <v>52</v>
      </c>
      <c r="D5019" s="45">
        <v>48</v>
      </c>
      <c r="E5019" s="45">
        <v>4.0260896200000002E-3</v>
      </c>
      <c r="F5019" s="45">
        <v>7.1228758999999995E-4</v>
      </c>
      <c r="G5019" s="45">
        <v>4.2052441000000002E-4</v>
      </c>
      <c r="H5019" s="45">
        <v>2.8932771499999999E-3</v>
      </c>
    </row>
    <row r="5020" spans="1:8" x14ac:dyDescent="0.35">
      <c r="A5020" s="45" t="s">
        <v>247</v>
      </c>
      <c r="B5020" s="45" t="s">
        <v>69</v>
      </c>
      <c r="C5020" s="45" t="s">
        <v>53</v>
      </c>
      <c r="D5020" s="45">
        <v>22</v>
      </c>
      <c r="E5020" s="45">
        <v>4.9284509699999996E-3</v>
      </c>
      <c r="F5020" s="45">
        <v>6.5340885999999999E-4</v>
      </c>
      <c r="G5020" s="45">
        <v>1.20054683E-3</v>
      </c>
      <c r="H5020" s="45">
        <v>3.0744947199999998E-3</v>
      </c>
    </row>
    <row r="5021" spans="1:8" x14ac:dyDescent="0.35">
      <c r="A5021" s="45" t="s">
        <v>247</v>
      </c>
      <c r="B5021" s="45" t="s">
        <v>70</v>
      </c>
      <c r="C5021" s="45" t="s">
        <v>53</v>
      </c>
      <c r="D5021" s="45">
        <v>96</v>
      </c>
      <c r="E5021" s="45">
        <v>5.5366268600000003E-3</v>
      </c>
      <c r="F5021" s="45">
        <v>5.0250748000000005E-4</v>
      </c>
      <c r="G5021" s="45">
        <v>1.17488881E-3</v>
      </c>
      <c r="H5021" s="45">
        <v>3.8592301E-3</v>
      </c>
    </row>
    <row r="5022" spans="1:8" x14ac:dyDescent="0.35">
      <c r="A5022" s="45" t="s">
        <v>247</v>
      </c>
      <c r="B5022" s="45" t="s">
        <v>71</v>
      </c>
      <c r="C5022" s="45" t="s">
        <v>53</v>
      </c>
      <c r="D5022" s="45">
        <v>10</v>
      </c>
      <c r="E5022" s="45">
        <v>6.6446758200000003E-3</v>
      </c>
      <c r="F5022" s="45">
        <v>5.7523117000000002E-4</v>
      </c>
      <c r="G5022" s="45">
        <v>8.0902763000000001E-4</v>
      </c>
      <c r="H5022" s="45">
        <v>5.2604165200000001E-3</v>
      </c>
    </row>
    <row r="5023" spans="1:8" x14ac:dyDescent="0.35">
      <c r="A5023" s="45" t="s">
        <v>247</v>
      </c>
      <c r="B5023" s="45" t="s">
        <v>69</v>
      </c>
      <c r="C5023" s="45" t="s">
        <v>54</v>
      </c>
      <c r="D5023" s="45">
        <v>584</v>
      </c>
      <c r="E5023" s="45">
        <v>4.4162819399999999E-3</v>
      </c>
      <c r="F5023" s="45">
        <v>1.0467994500000001E-3</v>
      </c>
      <c r="G5023" s="45">
        <v>5.5785426999999999E-4</v>
      </c>
      <c r="H5023" s="45">
        <v>2.8116277400000002E-3</v>
      </c>
    </row>
    <row r="5024" spans="1:8" x14ac:dyDescent="0.35">
      <c r="A5024" s="45" t="s">
        <v>247</v>
      </c>
      <c r="B5024" s="45" t="s">
        <v>70</v>
      </c>
      <c r="C5024" s="45" t="s">
        <v>54</v>
      </c>
      <c r="D5024" s="45">
        <v>963</v>
      </c>
      <c r="E5024" s="45">
        <v>4.2528770500000002E-3</v>
      </c>
      <c r="F5024" s="45">
        <v>7.4768733999999997E-4</v>
      </c>
      <c r="G5024" s="45">
        <v>5.9151547E-4</v>
      </c>
      <c r="H5024" s="45">
        <v>2.9136737499999999E-3</v>
      </c>
    </row>
    <row r="5025" spans="1:8" x14ac:dyDescent="0.35">
      <c r="A5025" s="45" t="s">
        <v>247</v>
      </c>
      <c r="B5025" s="45" t="s">
        <v>71</v>
      </c>
      <c r="C5025" s="45" t="s">
        <v>54</v>
      </c>
      <c r="D5025" s="45">
        <v>177</v>
      </c>
      <c r="E5025" s="45">
        <v>3.8699908599999998E-3</v>
      </c>
      <c r="F5025" s="45">
        <v>8.4137608999999998E-4</v>
      </c>
      <c r="G5025" s="45">
        <v>5.8995059000000003E-4</v>
      </c>
      <c r="H5025" s="45">
        <v>2.43866369E-3</v>
      </c>
    </row>
    <row r="5026" spans="1:8" x14ac:dyDescent="0.35">
      <c r="A5026" s="45" t="s">
        <v>247</v>
      </c>
      <c r="B5026" s="45" t="s">
        <v>69</v>
      </c>
      <c r="C5026" s="45" t="s">
        <v>55</v>
      </c>
      <c r="D5026" s="45">
        <v>151</v>
      </c>
      <c r="E5026" s="45">
        <v>5.1487764499999998E-3</v>
      </c>
      <c r="F5026" s="45">
        <v>8.1853974000000004E-4</v>
      </c>
      <c r="G5026" s="45">
        <v>1.1341823599999999E-3</v>
      </c>
      <c r="H5026" s="45">
        <v>3.19605385E-3</v>
      </c>
    </row>
    <row r="5027" spans="1:8" x14ac:dyDescent="0.35">
      <c r="A5027" s="45" t="s">
        <v>247</v>
      </c>
      <c r="B5027" s="45" t="s">
        <v>70</v>
      </c>
      <c r="C5027" s="45" t="s">
        <v>55</v>
      </c>
      <c r="D5027" s="45">
        <v>214</v>
      </c>
      <c r="E5027" s="45">
        <v>6.0927762500000001E-3</v>
      </c>
      <c r="F5027" s="45">
        <v>7.0098841000000003E-4</v>
      </c>
      <c r="G5027" s="45">
        <v>1.35194897E-3</v>
      </c>
      <c r="H5027" s="45">
        <v>4.0398383699999998E-3</v>
      </c>
    </row>
    <row r="5028" spans="1:8" x14ac:dyDescent="0.35">
      <c r="A5028" s="45" t="s">
        <v>247</v>
      </c>
      <c r="B5028" s="45" t="s">
        <v>71</v>
      </c>
      <c r="C5028" s="45" t="s">
        <v>55</v>
      </c>
      <c r="D5028" s="45">
        <v>52</v>
      </c>
      <c r="E5028" s="45">
        <v>5.85069422E-3</v>
      </c>
      <c r="F5028" s="45">
        <v>7.6344347000000001E-4</v>
      </c>
      <c r="G5028" s="45">
        <v>1.3080927399999999E-3</v>
      </c>
      <c r="H5028" s="45">
        <v>3.7791575100000001E-3</v>
      </c>
    </row>
    <row r="5029" spans="1:8" x14ac:dyDescent="0.35">
      <c r="A5029" s="45" t="s">
        <v>247</v>
      </c>
      <c r="B5029" s="45" t="s">
        <v>69</v>
      </c>
      <c r="C5029" s="45" t="s">
        <v>56</v>
      </c>
      <c r="D5029" s="45">
        <v>274</v>
      </c>
      <c r="E5029" s="45">
        <v>5.0313426800000002E-3</v>
      </c>
      <c r="F5029" s="45">
        <v>1.0605482199999999E-3</v>
      </c>
      <c r="G5029" s="45">
        <v>8.0490477999999998E-4</v>
      </c>
      <c r="H5029" s="45">
        <v>3.1658891999999999E-3</v>
      </c>
    </row>
    <row r="5030" spans="1:8" x14ac:dyDescent="0.35">
      <c r="A5030" s="45" t="s">
        <v>247</v>
      </c>
      <c r="B5030" s="45" t="s">
        <v>70</v>
      </c>
      <c r="C5030" s="45" t="s">
        <v>56</v>
      </c>
      <c r="D5030" s="45">
        <v>684</v>
      </c>
      <c r="E5030" s="45">
        <v>5.1849311299999997E-3</v>
      </c>
      <c r="F5030" s="45">
        <v>8.4275818000000002E-4</v>
      </c>
      <c r="G5030" s="45">
        <v>8.7018738999999998E-4</v>
      </c>
      <c r="H5030" s="45">
        <v>3.47198509E-3</v>
      </c>
    </row>
    <row r="5031" spans="1:8" x14ac:dyDescent="0.35">
      <c r="A5031" s="45" t="s">
        <v>247</v>
      </c>
      <c r="B5031" s="45" t="s">
        <v>71</v>
      </c>
      <c r="C5031" s="45" t="s">
        <v>56</v>
      </c>
      <c r="D5031" s="45">
        <v>88</v>
      </c>
      <c r="E5031" s="45">
        <v>5.3737897599999999E-3</v>
      </c>
      <c r="F5031" s="45">
        <v>1.1596430499999999E-3</v>
      </c>
      <c r="G5031" s="45">
        <v>9.3526386000000001E-4</v>
      </c>
      <c r="H5031" s="45">
        <v>3.2788823499999998E-3</v>
      </c>
    </row>
    <row r="5032" spans="1:8" x14ac:dyDescent="0.35">
      <c r="A5032" s="45" t="s">
        <v>248</v>
      </c>
      <c r="B5032" s="45" t="s">
        <v>69</v>
      </c>
      <c r="C5032" s="45" t="s">
        <v>9</v>
      </c>
      <c r="D5032" s="45">
        <v>9063</v>
      </c>
      <c r="E5032" s="45">
        <v>4.89202488E-3</v>
      </c>
      <c r="F5032" s="45">
        <v>9.4515577999999996E-4</v>
      </c>
      <c r="G5032" s="45">
        <v>8.3070487999999999E-4</v>
      </c>
      <c r="H5032" s="45">
        <v>3.1161228499999999E-3</v>
      </c>
    </row>
    <row r="5033" spans="1:8" x14ac:dyDescent="0.35">
      <c r="A5033" s="45" t="s">
        <v>248</v>
      </c>
      <c r="B5033" s="45" t="s">
        <v>70</v>
      </c>
      <c r="C5033" s="45" t="s">
        <v>9</v>
      </c>
      <c r="D5033" s="45">
        <v>14732</v>
      </c>
      <c r="E5033" s="45">
        <v>5.7344781499999997E-3</v>
      </c>
      <c r="F5033" s="45">
        <v>7.6827331000000004E-4</v>
      </c>
      <c r="G5033" s="45">
        <v>1.0152468600000001E-3</v>
      </c>
      <c r="H5033" s="45">
        <v>3.9508412100000001E-3</v>
      </c>
    </row>
    <row r="5034" spans="1:8" x14ac:dyDescent="0.35">
      <c r="A5034" s="45" t="s">
        <v>248</v>
      </c>
      <c r="B5034" s="45" t="s">
        <v>71</v>
      </c>
      <c r="C5034" s="45" t="s">
        <v>9</v>
      </c>
      <c r="D5034" s="45">
        <v>2464</v>
      </c>
      <c r="E5034" s="45">
        <v>5.3594348899999996E-3</v>
      </c>
      <c r="F5034" s="45">
        <v>8.7268212000000001E-4</v>
      </c>
      <c r="G5034" s="45">
        <v>1.05316065E-3</v>
      </c>
      <c r="H5034" s="45">
        <v>3.4334789000000001E-3</v>
      </c>
    </row>
    <row r="5035" spans="1:8" x14ac:dyDescent="0.35">
      <c r="A5035" s="45" t="s">
        <v>248</v>
      </c>
      <c r="B5035" s="45" t="s">
        <v>69</v>
      </c>
      <c r="C5035" s="45" t="s">
        <v>14</v>
      </c>
      <c r="D5035" s="45">
        <v>220</v>
      </c>
      <c r="E5035" s="45">
        <v>5.20896442E-3</v>
      </c>
      <c r="F5035" s="45">
        <v>1.13241768E-3</v>
      </c>
      <c r="G5035" s="45">
        <v>7.9292906000000003E-4</v>
      </c>
      <c r="H5035" s="45">
        <v>3.2836171700000001E-3</v>
      </c>
    </row>
    <row r="5036" spans="1:8" x14ac:dyDescent="0.35">
      <c r="A5036" s="45" t="s">
        <v>248</v>
      </c>
      <c r="B5036" s="45" t="s">
        <v>70</v>
      </c>
      <c r="C5036" s="45" t="s">
        <v>14</v>
      </c>
      <c r="D5036" s="45">
        <v>241</v>
      </c>
      <c r="E5036" s="45">
        <v>6.0733150200000001E-3</v>
      </c>
      <c r="F5036" s="45">
        <v>1.08215168E-3</v>
      </c>
      <c r="G5036" s="45">
        <v>9.8662954999999991E-4</v>
      </c>
      <c r="H5036" s="45">
        <v>4.0045333499999997E-3</v>
      </c>
    </row>
    <row r="5037" spans="1:8" x14ac:dyDescent="0.35">
      <c r="A5037" s="45" t="s">
        <v>248</v>
      </c>
      <c r="B5037" s="45" t="s">
        <v>71</v>
      </c>
      <c r="C5037" s="45" t="s">
        <v>14</v>
      </c>
      <c r="D5037" s="45">
        <v>51</v>
      </c>
      <c r="E5037" s="45">
        <v>5.9077702800000003E-3</v>
      </c>
      <c r="F5037" s="45">
        <v>1.17510872E-3</v>
      </c>
      <c r="G5037" s="45">
        <v>9.1253605000000005E-4</v>
      </c>
      <c r="H5037" s="45">
        <v>3.8201249799999998E-3</v>
      </c>
    </row>
    <row r="5038" spans="1:8" x14ac:dyDescent="0.35">
      <c r="A5038" s="45" t="s">
        <v>248</v>
      </c>
      <c r="B5038" s="45" t="s">
        <v>69</v>
      </c>
      <c r="C5038" s="45" t="s">
        <v>15</v>
      </c>
      <c r="D5038" s="45">
        <v>78</v>
      </c>
      <c r="E5038" s="45">
        <v>6.4976552800000004E-3</v>
      </c>
      <c r="F5038" s="45">
        <v>1.1853036800000001E-3</v>
      </c>
      <c r="G5038" s="45">
        <v>1.47569422E-3</v>
      </c>
      <c r="H5038" s="45">
        <v>3.8366569300000001E-3</v>
      </c>
    </row>
    <row r="5039" spans="1:8" x14ac:dyDescent="0.35">
      <c r="A5039" s="45" t="s">
        <v>248</v>
      </c>
      <c r="B5039" s="45" t="s">
        <v>70</v>
      </c>
      <c r="C5039" s="45" t="s">
        <v>15</v>
      </c>
      <c r="D5039" s="45">
        <v>173</v>
      </c>
      <c r="E5039" s="45">
        <v>6.4503048199999998E-3</v>
      </c>
      <c r="F5039" s="45">
        <v>1.0102224E-3</v>
      </c>
      <c r="G5039" s="45">
        <v>1.4403364100000001E-3</v>
      </c>
      <c r="H5039" s="45">
        <v>3.9997455300000003E-3</v>
      </c>
    </row>
    <row r="5040" spans="1:8" x14ac:dyDescent="0.35">
      <c r="A5040" s="45" t="s">
        <v>248</v>
      </c>
      <c r="B5040" s="45" t="s">
        <v>71</v>
      </c>
      <c r="C5040" s="45" t="s">
        <v>15</v>
      </c>
      <c r="D5040" s="45">
        <v>26</v>
      </c>
      <c r="E5040" s="45">
        <v>6.0830659899999999E-3</v>
      </c>
      <c r="F5040" s="45">
        <v>9.2280954999999999E-4</v>
      </c>
      <c r="G5040" s="45">
        <v>1.4498751199999999E-3</v>
      </c>
      <c r="H5040" s="45">
        <v>3.7103808099999999E-3</v>
      </c>
    </row>
    <row r="5041" spans="1:8" x14ac:dyDescent="0.35">
      <c r="A5041" s="45" t="s">
        <v>248</v>
      </c>
      <c r="B5041" s="45" t="s">
        <v>69</v>
      </c>
      <c r="C5041" s="45" t="s">
        <v>16</v>
      </c>
      <c r="D5041" s="45">
        <v>135</v>
      </c>
      <c r="E5041" s="45">
        <v>4.7033605199999998E-3</v>
      </c>
      <c r="F5041" s="45">
        <v>7.1116230999999995E-4</v>
      </c>
      <c r="G5041" s="45">
        <v>4.7933790999999998E-4</v>
      </c>
      <c r="H5041" s="45">
        <v>3.5128598500000002E-3</v>
      </c>
    </row>
    <row r="5042" spans="1:8" x14ac:dyDescent="0.35">
      <c r="A5042" s="45" t="s">
        <v>248</v>
      </c>
      <c r="B5042" s="45" t="s">
        <v>70</v>
      </c>
      <c r="C5042" s="45" t="s">
        <v>16</v>
      </c>
      <c r="D5042" s="45">
        <v>206</v>
      </c>
      <c r="E5042" s="45">
        <v>5.3439632500000001E-3</v>
      </c>
      <c r="F5042" s="45">
        <v>6.1612253999999999E-4</v>
      </c>
      <c r="G5042" s="45">
        <v>4.5610817999999998E-4</v>
      </c>
      <c r="H5042" s="45">
        <v>4.2717320500000001E-3</v>
      </c>
    </row>
    <row r="5043" spans="1:8" x14ac:dyDescent="0.35">
      <c r="A5043" s="45" t="s">
        <v>248</v>
      </c>
      <c r="B5043" s="45" t="s">
        <v>71</v>
      </c>
      <c r="C5043" s="45" t="s">
        <v>16</v>
      </c>
      <c r="D5043" s="45">
        <v>24</v>
      </c>
      <c r="E5043" s="45">
        <v>5.0655861599999998E-3</v>
      </c>
      <c r="F5043" s="45">
        <v>5.2758459999999998E-4</v>
      </c>
      <c r="G5043" s="45">
        <v>3.9544727E-4</v>
      </c>
      <c r="H5043" s="45">
        <v>4.1425537799999997E-3</v>
      </c>
    </row>
    <row r="5044" spans="1:8" x14ac:dyDescent="0.35">
      <c r="A5044" s="45" t="s">
        <v>248</v>
      </c>
      <c r="B5044" s="45" t="s">
        <v>69</v>
      </c>
      <c r="C5044" s="45" t="s">
        <v>17</v>
      </c>
      <c r="D5044" s="45">
        <v>87</v>
      </c>
      <c r="E5044" s="45">
        <v>5.8422464499999997E-3</v>
      </c>
      <c r="F5044" s="45">
        <v>7.1599591000000003E-4</v>
      </c>
      <c r="G5044" s="45">
        <v>9.0570432000000004E-4</v>
      </c>
      <c r="H5044" s="45">
        <v>4.2205456999999998E-3</v>
      </c>
    </row>
    <row r="5045" spans="1:8" x14ac:dyDescent="0.35">
      <c r="A5045" s="45" t="s">
        <v>248</v>
      </c>
      <c r="B5045" s="45" t="s">
        <v>70</v>
      </c>
      <c r="C5045" s="45" t="s">
        <v>17</v>
      </c>
      <c r="D5045" s="45">
        <v>207</v>
      </c>
      <c r="E5045" s="45">
        <v>6.1770886699999998E-3</v>
      </c>
      <c r="F5045" s="45">
        <v>6.5692631000000001E-4</v>
      </c>
      <c r="G5045" s="45">
        <v>9.4079866000000003E-4</v>
      </c>
      <c r="H5045" s="45">
        <v>4.5793632100000004E-3</v>
      </c>
    </row>
    <row r="5046" spans="1:8" x14ac:dyDescent="0.35">
      <c r="A5046" s="45" t="s">
        <v>248</v>
      </c>
      <c r="B5046" s="45" t="s">
        <v>71</v>
      </c>
      <c r="C5046" s="45" t="s">
        <v>17</v>
      </c>
      <c r="D5046" s="45">
        <v>26</v>
      </c>
      <c r="E5046" s="45">
        <v>6.6542019899999997E-3</v>
      </c>
      <c r="F5046" s="45">
        <v>7.3940501000000001E-4</v>
      </c>
      <c r="G5046" s="45">
        <v>1.3092055500000001E-3</v>
      </c>
      <c r="H5046" s="45">
        <v>4.6055908599999997E-3</v>
      </c>
    </row>
    <row r="5047" spans="1:8" x14ac:dyDescent="0.35">
      <c r="A5047" s="45" t="s">
        <v>248</v>
      </c>
      <c r="B5047" s="45" t="s">
        <v>69</v>
      </c>
      <c r="C5047" s="45" t="s">
        <v>18</v>
      </c>
      <c r="D5047" s="45">
        <v>58</v>
      </c>
      <c r="E5047" s="45">
        <v>5.1590435399999999E-3</v>
      </c>
      <c r="F5047" s="45">
        <v>7.1599591999999999E-4</v>
      </c>
      <c r="G5047" s="45">
        <v>1.27554258E-3</v>
      </c>
      <c r="H5047" s="45">
        <v>3.1675045500000002E-3</v>
      </c>
    </row>
    <row r="5048" spans="1:8" x14ac:dyDescent="0.35">
      <c r="A5048" s="45" t="s">
        <v>248</v>
      </c>
      <c r="B5048" s="45" t="s">
        <v>70</v>
      </c>
      <c r="C5048" s="45" t="s">
        <v>18</v>
      </c>
      <c r="D5048" s="45">
        <v>164</v>
      </c>
      <c r="E5048" s="45">
        <v>7.0754288699999999E-3</v>
      </c>
      <c r="F5048" s="45">
        <v>5.8950124E-4</v>
      </c>
      <c r="G5048" s="45">
        <v>1.4385018899999999E-3</v>
      </c>
      <c r="H5048" s="45">
        <v>5.0474252600000002E-3</v>
      </c>
    </row>
    <row r="5049" spans="1:8" x14ac:dyDescent="0.35">
      <c r="A5049" s="45" t="s">
        <v>248</v>
      </c>
      <c r="B5049" s="45" t="s">
        <v>71</v>
      </c>
      <c r="C5049" s="45" t="s">
        <v>18</v>
      </c>
      <c r="D5049" s="45">
        <v>29</v>
      </c>
      <c r="E5049" s="45">
        <v>5.8449071999999999E-3</v>
      </c>
      <c r="F5049" s="45">
        <v>6.2739435999999995E-4</v>
      </c>
      <c r="G5049" s="45">
        <v>1.6734512100000001E-3</v>
      </c>
      <c r="H5049" s="45">
        <v>3.5440609799999999E-3</v>
      </c>
    </row>
    <row r="5050" spans="1:8" x14ac:dyDescent="0.35">
      <c r="A5050" s="45" t="s">
        <v>248</v>
      </c>
      <c r="B5050" s="45" t="s">
        <v>69</v>
      </c>
      <c r="C5050" s="45" t="s">
        <v>19</v>
      </c>
      <c r="D5050" s="45">
        <v>66</v>
      </c>
      <c r="E5050" s="45">
        <v>5.8328069999999997E-3</v>
      </c>
      <c r="F5050" s="45">
        <v>1.03535324E-3</v>
      </c>
      <c r="G5050" s="45">
        <v>1.0283386800000001E-3</v>
      </c>
      <c r="H5050" s="45">
        <v>3.7691145200000001E-3</v>
      </c>
    </row>
    <row r="5051" spans="1:8" x14ac:dyDescent="0.35">
      <c r="A5051" s="45" t="s">
        <v>248</v>
      </c>
      <c r="B5051" s="45" t="s">
        <v>70</v>
      </c>
      <c r="C5051" s="45" t="s">
        <v>19</v>
      </c>
      <c r="D5051" s="45">
        <v>230</v>
      </c>
      <c r="E5051" s="45">
        <v>6.2105975700000003E-3</v>
      </c>
      <c r="F5051" s="45">
        <v>7.1593172999999996E-4</v>
      </c>
      <c r="G5051" s="45">
        <v>1.08116924E-3</v>
      </c>
      <c r="H5051" s="45">
        <v>4.4134961299999997E-3</v>
      </c>
    </row>
    <row r="5052" spans="1:8" x14ac:dyDescent="0.35">
      <c r="A5052" s="45" t="s">
        <v>248</v>
      </c>
      <c r="B5052" s="45" t="s">
        <v>71</v>
      </c>
      <c r="C5052" s="45" t="s">
        <v>19</v>
      </c>
      <c r="D5052" s="45">
        <v>16</v>
      </c>
      <c r="E5052" s="45">
        <v>5.5454280700000004E-3</v>
      </c>
      <c r="F5052" s="45">
        <v>1.0337093200000001E-3</v>
      </c>
      <c r="G5052" s="45">
        <v>1.25289326E-3</v>
      </c>
      <c r="H5052" s="45">
        <v>3.25882499E-3</v>
      </c>
    </row>
    <row r="5053" spans="1:8" x14ac:dyDescent="0.35">
      <c r="A5053" s="45" t="s">
        <v>248</v>
      </c>
      <c r="B5053" s="45" t="s">
        <v>69</v>
      </c>
      <c r="C5053" s="45" t="s">
        <v>20</v>
      </c>
      <c r="D5053" s="45">
        <v>46</v>
      </c>
      <c r="E5053" s="45">
        <v>4.4212960399999997E-3</v>
      </c>
      <c r="F5053" s="45">
        <v>1.0248085799999999E-3</v>
      </c>
      <c r="G5053" s="45">
        <v>5.1378800000000005E-4</v>
      </c>
      <c r="H5053" s="45">
        <v>2.88269896E-3</v>
      </c>
    </row>
    <row r="5054" spans="1:8" x14ac:dyDescent="0.35">
      <c r="A5054" s="45" t="s">
        <v>248</v>
      </c>
      <c r="B5054" s="45" t="s">
        <v>70</v>
      </c>
      <c r="C5054" s="45" t="s">
        <v>20</v>
      </c>
      <c r="D5054" s="45">
        <v>225</v>
      </c>
      <c r="E5054" s="45">
        <v>4.1610079999999999E-3</v>
      </c>
      <c r="F5054" s="45">
        <v>8.2278782000000004E-4</v>
      </c>
      <c r="G5054" s="45">
        <v>4.5457796999999998E-4</v>
      </c>
      <c r="H5054" s="45">
        <v>2.8836417399999998E-3</v>
      </c>
    </row>
    <row r="5055" spans="1:8" x14ac:dyDescent="0.35">
      <c r="A5055" s="45" t="s">
        <v>248</v>
      </c>
      <c r="B5055" s="45" t="s">
        <v>71</v>
      </c>
      <c r="C5055" s="45" t="s">
        <v>20</v>
      </c>
      <c r="D5055" s="45">
        <v>12</v>
      </c>
      <c r="E5055" s="45">
        <v>4.1184411899999997E-3</v>
      </c>
      <c r="F5055" s="45">
        <v>1.0320214000000001E-3</v>
      </c>
      <c r="G5055" s="45">
        <v>4.6006919999999998E-4</v>
      </c>
      <c r="H5055" s="45">
        <v>2.6263500500000002E-3</v>
      </c>
    </row>
    <row r="5056" spans="1:8" x14ac:dyDescent="0.35">
      <c r="A5056" s="45" t="s">
        <v>248</v>
      </c>
      <c r="B5056" s="45" t="s">
        <v>69</v>
      </c>
      <c r="C5056" s="45" t="s">
        <v>21</v>
      </c>
      <c r="D5056" s="45">
        <v>60</v>
      </c>
      <c r="E5056" s="45">
        <v>6.0538191599999996E-3</v>
      </c>
      <c r="F5056" s="45">
        <v>9.7395813000000005E-4</v>
      </c>
      <c r="G5056" s="45">
        <v>1.8234951600000001E-3</v>
      </c>
      <c r="H5056" s="45">
        <v>3.2563654400000002E-3</v>
      </c>
    </row>
    <row r="5057" spans="1:8" x14ac:dyDescent="0.35">
      <c r="A5057" s="45" t="s">
        <v>248</v>
      </c>
      <c r="B5057" s="45" t="s">
        <v>70</v>
      </c>
      <c r="C5057" s="45" t="s">
        <v>21</v>
      </c>
      <c r="D5057" s="45">
        <v>166</v>
      </c>
      <c r="E5057" s="45">
        <v>8.4075187100000007E-3</v>
      </c>
      <c r="F5057" s="45">
        <v>9.6148459999999996E-4</v>
      </c>
      <c r="G5057" s="45">
        <v>1.91774018E-3</v>
      </c>
      <c r="H5057" s="45">
        <v>5.5282934899999999E-3</v>
      </c>
    </row>
    <row r="5058" spans="1:8" x14ac:dyDescent="0.35">
      <c r="A5058" s="45" t="s">
        <v>248</v>
      </c>
      <c r="B5058" s="45" t="s">
        <v>71</v>
      </c>
      <c r="C5058" s="45" t="s">
        <v>21</v>
      </c>
      <c r="D5058" s="45">
        <v>24</v>
      </c>
      <c r="E5058" s="45">
        <v>7.8009256300000003E-3</v>
      </c>
      <c r="F5058" s="45">
        <v>1.1651231700000001E-3</v>
      </c>
      <c r="G5058" s="45">
        <v>9.4039331000000004E-4</v>
      </c>
      <c r="H5058" s="45">
        <v>5.6954086699999998E-3</v>
      </c>
    </row>
    <row r="5059" spans="1:8" x14ac:dyDescent="0.35">
      <c r="A5059" s="45" t="s">
        <v>248</v>
      </c>
      <c r="B5059" s="45" t="s">
        <v>69</v>
      </c>
      <c r="C5059" s="45" t="s">
        <v>22</v>
      </c>
      <c r="D5059" s="45">
        <v>62</v>
      </c>
      <c r="E5059" s="45">
        <v>6.1656209999999996E-3</v>
      </c>
      <c r="F5059" s="45">
        <v>1.0674280899999999E-3</v>
      </c>
      <c r="G5059" s="45">
        <v>1.3836616400000001E-3</v>
      </c>
      <c r="H5059" s="45">
        <v>3.7145308299999999E-3</v>
      </c>
    </row>
    <row r="5060" spans="1:8" x14ac:dyDescent="0.35">
      <c r="A5060" s="45" t="s">
        <v>248</v>
      </c>
      <c r="B5060" s="45" t="s">
        <v>70</v>
      </c>
      <c r="C5060" s="45" t="s">
        <v>22</v>
      </c>
      <c r="D5060" s="45">
        <v>157</v>
      </c>
      <c r="E5060" s="45">
        <v>6.7291811600000001E-3</v>
      </c>
      <c r="F5060" s="45">
        <v>8.4800342000000001E-4</v>
      </c>
      <c r="G5060" s="45">
        <v>1.40621288E-3</v>
      </c>
      <c r="H5060" s="45">
        <v>4.4749643799999999E-3</v>
      </c>
    </row>
    <row r="5061" spans="1:8" x14ac:dyDescent="0.35">
      <c r="A5061" s="45" t="s">
        <v>248</v>
      </c>
      <c r="B5061" s="45" t="s">
        <v>71</v>
      </c>
      <c r="C5061" s="45" t="s">
        <v>22</v>
      </c>
      <c r="D5061" s="45">
        <v>9</v>
      </c>
      <c r="E5061" s="45">
        <v>5.93492777E-3</v>
      </c>
      <c r="F5061" s="45">
        <v>9.2335368999999997E-4</v>
      </c>
      <c r="G5061" s="45">
        <v>1.69753055E-3</v>
      </c>
      <c r="H5061" s="45">
        <v>3.3140429700000001E-3</v>
      </c>
    </row>
    <row r="5062" spans="1:8" x14ac:dyDescent="0.35">
      <c r="A5062" s="45" t="s">
        <v>248</v>
      </c>
      <c r="B5062" s="45" t="s">
        <v>69</v>
      </c>
      <c r="C5062" s="45" t="s">
        <v>23</v>
      </c>
      <c r="D5062" s="45">
        <v>81</v>
      </c>
      <c r="E5062" s="45">
        <v>5.7477420699999998E-3</v>
      </c>
      <c r="F5062" s="45">
        <v>1.06724371E-3</v>
      </c>
      <c r="G5062" s="45">
        <v>9.9565588999999993E-4</v>
      </c>
      <c r="H5062" s="45">
        <v>3.6848420300000001E-3</v>
      </c>
    </row>
    <row r="5063" spans="1:8" x14ac:dyDescent="0.35">
      <c r="A5063" s="45" t="s">
        <v>248</v>
      </c>
      <c r="B5063" s="45" t="s">
        <v>70</v>
      </c>
      <c r="C5063" s="45" t="s">
        <v>23</v>
      </c>
      <c r="D5063" s="45">
        <v>308</v>
      </c>
      <c r="E5063" s="45">
        <v>6.6735056699999996E-3</v>
      </c>
      <c r="F5063" s="45">
        <v>9.0623473000000002E-4</v>
      </c>
      <c r="G5063" s="45">
        <v>1.5698274999999999E-3</v>
      </c>
      <c r="H5063" s="45">
        <v>4.1974429499999997E-3</v>
      </c>
    </row>
    <row r="5064" spans="1:8" x14ac:dyDescent="0.35">
      <c r="A5064" s="45" t="s">
        <v>248</v>
      </c>
      <c r="B5064" s="45" t="s">
        <v>71</v>
      </c>
      <c r="C5064" s="45" t="s">
        <v>23</v>
      </c>
      <c r="D5064" s="45">
        <v>33</v>
      </c>
      <c r="E5064" s="45">
        <v>7.2394076699999997E-3</v>
      </c>
      <c r="F5064" s="45">
        <v>8.8734538E-4</v>
      </c>
      <c r="G5064" s="45">
        <v>1.5589925000000001E-3</v>
      </c>
      <c r="H5064" s="45">
        <v>4.7930693699999999E-3</v>
      </c>
    </row>
    <row r="5065" spans="1:8" x14ac:dyDescent="0.35">
      <c r="A5065" s="45" t="s">
        <v>248</v>
      </c>
      <c r="B5065" s="45" t="s">
        <v>69</v>
      </c>
      <c r="C5065" s="45" t="s">
        <v>24</v>
      </c>
      <c r="D5065" s="45">
        <v>273</v>
      </c>
      <c r="E5065" s="45">
        <v>5.1325292500000001E-3</v>
      </c>
      <c r="F5065" s="45">
        <v>5.629322E-4</v>
      </c>
      <c r="G5065" s="45">
        <v>1.52866787E-3</v>
      </c>
      <c r="H5065" s="45">
        <v>3.0409287400000001E-3</v>
      </c>
    </row>
    <row r="5066" spans="1:8" x14ac:dyDescent="0.35">
      <c r="A5066" s="45" t="s">
        <v>248</v>
      </c>
      <c r="B5066" s="45" t="s">
        <v>70</v>
      </c>
      <c r="C5066" s="45" t="s">
        <v>24</v>
      </c>
      <c r="D5066" s="45">
        <v>498</v>
      </c>
      <c r="E5066" s="45">
        <v>6.7808732399999997E-3</v>
      </c>
      <c r="F5066" s="45">
        <v>5.404486E-4</v>
      </c>
      <c r="G5066" s="45">
        <v>1.6895589200000001E-3</v>
      </c>
      <c r="H5066" s="45">
        <v>4.5508652500000002E-3</v>
      </c>
    </row>
    <row r="5067" spans="1:8" x14ac:dyDescent="0.35">
      <c r="A5067" s="45" t="s">
        <v>248</v>
      </c>
      <c r="B5067" s="45" t="s">
        <v>71</v>
      </c>
      <c r="C5067" s="45" t="s">
        <v>24</v>
      </c>
      <c r="D5067" s="45">
        <v>64</v>
      </c>
      <c r="E5067" s="45">
        <v>6.3051574700000003E-3</v>
      </c>
      <c r="F5067" s="45">
        <v>6.1414905000000005E-4</v>
      </c>
      <c r="G5067" s="45">
        <v>2.0672379200000002E-3</v>
      </c>
      <c r="H5067" s="45">
        <v>3.6237699900000002E-3</v>
      </c>
    </row>
    <row r="5068" spans="1:8" x14ac:dyDescent="0.35">
      <c r="A5068" s="45" t="s">
        <v>248</v>
      </c>
      <c r="B5068" s="45" t="s">
        <v>69</v>
      </c>
      <c r="C5068" s="45" t="s">
        <v>25</v>
      </c>
      <c r="D5068" s="45">
        <v>283</v>
      </c>
      <c r="E5068" s="45">
        <v>5.28121296E-3</v>
      </c>
      <c r="F5068" s="45">
        <v>7.4781581E-4</v>
      </c>
      <c r="G5068" s="45">
        <v>1.17936928E-3</v>
      </c>
      <c r="H5068" s="45">
        <v>3.3540273700000001E-3</v>
      </c>
    </row>
    <row r="5069" spans="1:8" x14ac:dyDescent="0.35">
      <c r="A5069" s="45" t="s">
        <v>248</v>
      </c>
      <c r="B5069" s="45" t="s">
        <v>70</v>
      </c>
      <c r="C5069" s="45" t="s">
        <v>25</v>
      </c>
      <c r="D5069" s="45">
        <v>356</v>
      </c>
      <c r="E5069" s="45">
        <v>6.7582836700000003E-3</v>
      </c>
      <c r="F5069" s="45">
        <v>6.9164821000000003E-4</v>
      </c>
      <c r="G5069" s="45">
        <v>1.6167938600000001E-3</v>
      </c>
      <c r="H5069" s="45">
        <v>4.4498411099999999E-3</v>
      </c>
    </row>
    <row r="5070" spans="1:8" x14ac:dyDescent="0.35">
      <c r="A5070" s="45" t="s">
        <v>248</v>
      </c>
      <c r="B5070" s="45" t="s">
        <v>71</v>
      </c>
      <c r="C5070" s="45" t="s">
        <v>25</v>
      </c>
      <c r="D5070" s="45">
        <v>98</v>
      </c>
      <c r="E5070" s="45">
        <v>5.2019555299999999E-3</v>
      </c>
      <c r="F5070" s="45">
        <v>7.1298635999999995E-4</v>
      </c>
      <c r="G5070" s="45">
        <v>1.26133764E-3</v>
      </c>
      <c r="H5070" s="45">
        <v>3.2276311099999999E-3</v>
      </c>
    </row>
    <row r="5071" spans="1:8" x14ac:dyDescent="0.35">
      <c r="A5071" s="45" t="s">
        <v>248</v>
      </c>
      <c r="B5071" s="45" t="s">
        <v>69</v>
      </c>
      <c r="C5071" s="45" t="s">
        <v>26</v>
      </c>
      <c r="D5071" s="45">
        <v>27</v>
      </c>
      <c r="E5071" s="45">
        <v>5.37122746E-3</v>
      </c>
      <c r="F5071" s="45">
        <v>6.0999625999999996E-4</v>
      </c>
      <c r="G5071" s="45">
        <v>9.3278437999999998E-4</v>
      </c>
      <c r="H5071" s="45">
        <v>3.82844624E-3</v>
      </c>
    </row>
    <row r="5072" spans="1:8" x14ac:dyDescent="0.35">
      <c r="A5072" s="45" t="s">
        <v>248</v>
      </c>
      <c r="B5072" s="45" t="s">
        <v>70</v>
      </c>
      <c r="C5072" s="45" t="s">
        <v>26</v>
      </c>
      <c r="D5072" s="45">
        <v>204</v>
      </c>
      <c r="E5072" s="45">
        <v>5.4297156499999999E-3</v>
      </c>
      <c r="F5072" s="45">
        <v>5.3825094000000003E-4</v>
      </c>
      <c r="G5072" s="45">
        <v>9.3171271999999996E-4</v>
      </c>
      <c r="H5072" s="45">
        <v>3.9597514699999999E-3</v>
      </c>
    </row>
    <row r="5073" spans="1:8" x14ac:dyDescent="0.35">
      <c r="A5073" s="45" t="s">
        <v>248</v>
      </c>
      <c r="B5073" s="45" t="s">
        <v>71</v>
      </c>
      <c r="C5073" s="45" t="s">
        <v>26</v>
      </c>
      <c r="D5073" s="45">
        <v>20</v>
      </c>
      <c r="E5073" s="45">
        <v>5.1984951300000004E-3</v>
      </c>
      <c r="F5073" s="45">
        <v>5.8622659000000005E-4</v>
      </c>
      <c r="G5073" s="45">
        <v>1.1782404799999999E-3</v>
      </c>
      <c r="H5073" s="45">
        <v>3.4340274899999999E-3</v>
      </c>
    </row>
    <row r="5074" spans="1:8" x14ac:dyDescent="0.35">
      <c r="A5074" s="45" t="s">
        <v>248</v>
      </c>
      <c r="B5074" s="45" t="s">
        <v>69</v>
      </c>
      <c r="C5074" s="45" t="s">
        <v>27</v>
      </c>
      <c r="D5074" s="45">
        <v>203</v>
      </c>
      <c r="E5074" s="45">
        <v>5.2176835900000001E-3</v>
      </c>
      <c r="F5074" s="45">
        <v>9.5494636E-4</v>
      </c>
      <c r="G5074" s="45">
        <v>1.1014182700000001E-3</v>
      </c>
      <c r="H5074" s="45">
        <v>3.1613183999999999E-3</v>
      </c>
    </row>
    <row r="5075" spans="1:8" x14ac:dyDescent="0.35">
      <c r="A5075" s="45" t="s">
        <v>248</v>
      </c>
      <c r="B5075" s="45" t="s">
        <v>70</v>
      </c>
      <c r="C5075" s="45" t="s">
        <v>27</v>
      </c>
      <c r="D5075" s="45">
        <v>189</v>
      </c>
      <c r="E5075" s="45">
        <v>6.22501446E-3</v>
      </c>
      <c r="F5075" s="45">
        <v>8.201056E-4</v>
      </c>
      <c r="G5075" s="45">
        <v>1.4972195000000001E-3</v>
      </c>
      <c r="H5075" s="45">
        <v>3.9076888800000003E-3</v>
      </c>
    </row>
    <row r="5076" spans="1:8" x14ac:dyDescent="0.35">
      <c r="A5076" s="45" t="s">
        <v>248</v>
      </c>
      <c r="B5076" s="45" t="s">
        <v>71</v>
      </c>
      <c r="C5076" s="45" t="s">
        <v>27</v>
      </c>
      <c r="D5076" s="45">
        <v>44</v>
      </c>
      <c r="E5076" s="45">
        <v>5.4600691799999998E-3</v>
      </c>
      <c r="F5076" s="45">
        <v>8.9146652000000003E-4</v>
      </c>
      <c r="G5076" s="45">
        <v>1.3441706300000001E-3</v>
      </c>
      <c r="H5076" s="45">
        <v>3.22443151E-3</v>
      </c>
    </row>
    <row r="5077" spans="1:8" x14ac:dyDescent="0.35">
      <c r="A5077" s="45" t="s">
        <v>248</v>
      </c>
      <c r="B5077" s="45" t="s">
        <v>69</v>
      </c>
      <c r="C5077" s="45" t="s">
        <v>28</v>
      </c>
      <c r="D5077" s="45">
        <v>215</v>
      </c>
      <c r="E5077" s="45">
        <v>5.4867030299999998E-3</v>
      </c>
      <c r="F5077" s="45">
        <v>9.2011173000000005E-4</v>
      </c>
      <c r="G5077" s="45">
        <v>1.2339575399999999E-3</v>
      </c>
      <c r="H5077" s="45">
        <v>3.3326332500000001E-3</v>
      </c>
    </row>
    <row r="5078" spans="1:8" x14ac:dyDescent="0.35">
      <c r="A5078" s="45" t="s">
        <v>248</v>
      </c>
      <c r="B5078" s="45" t="s">
        <v>70</v>
      </c>
      <c r="C5078" s="45" t="s">
        <v>28</v>
      </c>
      <c r="D5078" s="45">
        <v>464</v>
      </c>
      <c r="E5078" s="45">
        <v>6.1779860799999996E-3</v>
      </c>
      <c r="F5078" s="45">
        <v>6.9863483E-4</v>
      </c>
      <c r="G5078" s="45">
        <v>1.4414958099999999E-3</v>
      </c>
      <c r="H5078" s="45">
        <v>4.0378549500000001E-3</v>
      </c>
    </row>
    <row r="5079" spans="1:8" x14ac:dyDescent="0.35">
      <c r="A5079" s="45" t="s">
        <v>248</v>
      </c>
      <c r="B5079" s="45" t="s">
        <v>71</v>
      </c>
      <c r="C5079" s="45" t="s">
        <v>28</v>
      </c>
      <c r="D5079" s="45">
        <v>100</v>
      </c>
      <c r="E5079" s="45">
        <v>5.5811339999999997E-3</v>
      </c>
      <c r="F5079" s="45">
        <v>7.5277750999999996E-4</v>
      </c>
      <c r="G5079" s="45">
        <v>1.3511571900000001E-3</v>
      </c>
      <c r="H5079" s="45">
        <v>3.47719885E-3</v>
      </c>
    </row>
    <row r="5080" spans="1:8" x14ac:dyDescent="0.35">
      <c r="A5080" s="45" t="s">
        <v>248</v>
      </c>
      <c r="B5080" s="45" t="s">
        <v>69</v>
      </c>
      <c r="C5080" s="45" t="s">
        <v>29</v>
      </c>
      <c r="D5080" s="45">
        <v>63</v>
      </c>
      <c r="E5080" s="45">
        <v>5.3685329800000001E-3</v>
      </c>
      <c r="F5080" s="45">
        <v>8.9836837000000001E-4</v>
      </c>
      <c r="G5080" s="45">
        <v>9.617502E-4</v>
      </c>
      <c r="H5080" s="45">
        <v>3.5084139299999999E-3</v>
      </c>
    </row>
    <row r="5081" spans="1:8" x14ac:dyDescent="0.35">
      <c r="A5081" s="45" t="s">
        <v>248</v>
      </c>
      <c r="B5081" s="45" t="s">
        <v>70</v>
      </c>
      <c r="C5081" s="45" t="s">
        <v>29</v>
      </c>
      <c r="D5081" s="45">
        <v>185</v>
      </c>
      <c r="E5081" s="45">
        <v>6.7583831100000002E-3</v>
      </c>
      <c r="F5081" s="45">
        <v>7.9585810000000002E-4</v>
      </c>
      <c r="G5081" s="45">
        <v>1.82814039E-3</v>
      </c>
      <c r="H5081" s="45">
        <v>4.13438413E-3</v>
      </c>
    </row>
    <row r="5082" spans="1:8" x14ac:dyDescent="0.35">
      <c r="A5082" s="45" t="s">
        <v>248</v>
      </c>
      <c r="B5082" s="45" t="s">
        <v>71</v>
      </c>
      <c r="C5082" s="45" t="s">
        <v>29</v>
      </c>
      <c r="D5082" s="45">
        <v>45</v>
      </c>
      <c r="E5082" s="45">
        <v>5.2944956899999996E-3</v>
      </c>
      <c r="F5082" s="45">
        <v>8.2793185999999999E-4</v>
      </c>
      <c r="G5082" s="45">
        <v>1.2921807900000001E-3</v>
      </c>
      <c r="H5082" s="45">
        <v>3.1743824900000001E-3</v>
      </c>
    </row>
    <row r="5083" spans="1:8" x14ac:dyDescent="0.35">
      <c r="A5083" s="45" t="s">
        <v>248</v>
      </c>
      <c r="B5083" s="45" t="s">
        <v>69</v>
      </c>
      <c r="C5083" s="45" t="s">
        <v>30</v>
      </c>
      <c r="D5083" s="45">
        <v>2987</v>
      </c>
      <c r="E5083" s="45">
        <v>4.3413741099999998E-3</v>
      </c>
      <c r="F5083" s="45">
        <v>9.3623657000000001E-4</v>
      </c>
      <c r="G5083" s="45">
        <v>6.7361318999999999E-4</v>
      </c>
      <c r="H5083" s="45">
        <v>2.7315238600000001E-3</v>
      </c>
    </row>
    <row r="5084" spans="1:8" x14ac:dyDescent="0.35">
      <c r="A5084" s="45" t="s">
        <v>248</v>
      </c>
      <c r="B5084" s="45" t="s">
        <v>70</v>
      </c>
      <c r="C5084" s="45" t="s">
        <v>30</v>
      </c>
      <c r="D5084" s="45">
        <v>1507</v>
      </c>
      <c r="E5084" s="45">
        <v>4.5381657799999997E-3</v>
      </c>
      <c r="F5084" s="45">
        <v>7.5319012E-4</v>
      </c>
      <c r="G5084" s="45">
        <v>7.3047206E-4</v>
      </c>
      <c r="H5084" s="45">
        <v>3.05450313E-3</v>
      </c>
    </row>
    <row r="5085" spans="1:8" x14ac:dyDescent="0.35">
      <c r="A5085" s="45" t="s">
        <v>248</v>
      </c>
      <c r="B5085" s="45" t="s">
        <v>71</v>
      </c>
      <c r="C5085" s="45" t="s">
        <v>30</v>
      </c>
      <c r="D5085" s="45">
        <v>331</v>
      </c>
      <c r="E5085" s="45">
        <v>4.3929378499999996E-3</v>
      </c>
      <c r="F5085" s="45">
        <v>9.0225302000000002E-4</v>
      </c>
      <c r="G5085" s="45">
        <v>7.0024870999999998E-4</v>
      </c>
      <c r="H5085" s="45">
        <v>2.7904356000000002E-3</v>
      </c>
    </row>
    <row r="5086" spans="1:8" x14ac:dyDescent="0.35">
      <c r="A5086" s="45" t="s">
        <v>248</v>
      </c>
      <c r="B5086" s="45" t="s">
        <v>69</v>
      </c>
      <c r="C5086" s="45" t="s">
        <v>31</v>
      </c>
      <c r="D5086" s="45">
        <v>494</v>
      </c>
      <c r="E5086" s="45">
        <v>4.4488957799999999E-3</v>
      </c>
      <c r="F5086" s="45">
        <v>9.6765325000000004E-4</v>
      </c>
      <c r="G5086" s="45">
        <v>4.8041754999999999E-4</v>
      </c>
      <c r="H5086" s="45">
        <v>3.0008244699999999E-3</v>
      </c>
    </row>
    <row r="5087" spans="1:8" x14ac:dyDescent="0.35">
      <c r="A5087" s="45" t="s">
        <v>248</v>
      </c>
      <c r="B5087" s="45" t="s">
        <v>70</v>
      </c>
      <c r="C5087" s="45" t="s">
        <v>31</v>
      </c>
      <c r="D5087" s="45">
        <v>1012</v>
      </c>
      <c r="E5087" s="45">
        <v>4.7094355999999999E-3</v>
      </c>
      <c r="F5087" s="45">
        <v>7.8185590999999997E-4</v>
      </c>
      <c r="G5087" s="45">
        <v>4.9758200999999995E-4</v>
      </c>
      <c r="H5087" s="45">
        <v>3.4299971999999998E-3</v>
      </c>
    </row>
    <row r="5088" spans="1:8" x14ac:dyDescent="0.35">
      <c r="A5088" s="45" t="s">
        <v>248</v>
      </c>
      <c r="B5088" s="45" t="s">
        <v>71</v>
      </c>
      <c r="C5088" s="45" t="s">
        <v>31</v>
      </c>
      <c r="D5088" s="45">
        <v>186</v>
      </c>
      <c r="E5088" s="45">
        <v>4.3520382999999996E-3</v>
      </c>
      <c r="F5088" s="45">
        <v>9.1161365000000003E-4</v>
      </c>
      <c r="G5088" s="45">
        <v>5.7360093999999999E-4</v>
      </c>
      <c r="H5088" s="45">
        <v>2.86682324E-3</v>
      </c>
    </row>
    <row r="5089" spans="1:8" x14ac:dyDescent="0.35">
      <c r="A5089" s="45" t="s">
        <v>248</v>
      </c>
      <c r="B5089" s="45" t="s">
        <v>69</v>
      </c>
      <c r="C5089" s="45" t="s">
        <v>159</v>
      </c>
      <c r="D5089" s="45">
        <v>327</v>
      </c>
      <c r="E5089" s="45">
        <v>5.0167768499999998E-3</v>
      </c>
      <c r="F5089" s="45">
        <v>1.0583019399999999E-3</v>
      </c>
      <c r="G5089" s="45">
        <v>7.5160666999999997E-4</v>
      </c>
      <c r="H5089" s="45">
        <v>3.20686774E-3</v>
      </c>
    </row>
    <row r="5090" spans="1:8" x14ac:dyDescent="0.35">
      <c r="A5090" s="45" t="s">
        <v>248</v>
      </c>
      <c r="B5090" s="45" t="s">
        <v>70</v>
      </c>
      <c r="C5090" s="45" t="s">
        <v>159</v>
      </c>
      <c r="D5090" s="45">
        <v>416</v>
      </c>
      <c r="E5090" s="45">
        <v>6.1237978300000004E-3</v>
      </c>
      <c r="F5090" s="45">
        <v>8.4284832000000001E-4</v>
      </c>
      <c r="G5090" s="45">
        <v>9.839908200000001E-4</v>
      </c>
      <c r="H5090" s="45">
        <v>4.29695823E-3</v>
      </c>
    </row>
    <row r="5091" spans="1:8" x14ac:dyDescent="0.35">
      <c r="A5091" s="45" t="s">
        <v>248</v>
      </c>
      <c r="B5091" s="45" t="s">
        <v>71</v>
      </c>
      <c r="C5091" s="45" t="s">
        <v>159</v>
      </c>
      <c r="D5091" s="45">
        <v>104</v>
      </c>
      <c r="E5091" s="45">
        <v>5.4801012600000001E-3</v>
      </c>
      <c r="F5091" s="45">
        <v>1.0040506799999999E-3</v>
      </c>
      <c r="G5091" s="45">
        <v>1.0401083800000001E-3</v>
      </c>
      <c r="H5091" s="45">
        <v>3.4359416899999999E-3</v>
      </c>
    </row>
    <row r="5092" spans="1:8" x14ac:dyDescent="0.35">
      <c r="A5092" s="45" t="s">
        <v>248</v>
      </c>
      <c r="B5092" s="45" t="s">
        <v>69</v>
      </c>
      <c r="C5092" s="45" t="s">
        <v>33</v>
      </c>
      <c r="D5092" s="45">
        <v>72</v>
      </c>
      <c r="E5092" s="45">
        <v>6.9807739399999997E-3</v>
      </c>
      <c r="F5092" s="45">
        <v>1.3048159000000001E-3</v>
      </c>
      <c r="G5092" s="45">
        <v>1.87017726E-3</v>
      </c>
      <c r="H5092" s="45">
        <v>3.8057803800000001E-3</v>
      </c>
    </row>
    <row r="5093" spans="1:8" x14ac:dyDescent="0.35">
      <c r="A5093" s="45" t="s">
        <v>248</v>
      </c>
      <c r="B5093" s="45" t="s">
        <v>70</v>
      </c>
      <c r="C5093" s="45" t="s">
        <v>33</v>
      </c>
      <c r="D5093" s="45">
        <v>219</v>
      </c>
      <c r="E5093" s="45">
        <v>7.8721669999999994E-3</v>
      </c>
      <c r="F5093" s="45">
        <v>1.0957316099999999E-3</v>
      </c>
      <c r="G5093" s="45">
        <v>2.0042171600000002E-3</v>
      </c>
      <c r="H5093" s="45">
        <v>4.77221776E-3</v>
      </c>
    </row>
    <row r="5094" spans="1:8" x14ac:dyDescent="0.35">
      <c r="A5094" s="45" t="s">
        <v>248</v>
      </c>
      <c r="B5094" s="45" t="s">
        <v>71</v>
      </c>
      <c r="C5094" s="45" t="s">
        <v>33</v>
      </c>
      <c r="D5094" s="45">
        <v>41</v>
      </c>
      <c r="E5094" s="45">
        <v>8.5543697100000007E-3</v>
      </c>
      <c r="F5094" s="45">
        <v>1.4975720099999999E-3</v>
      </c>
      <c r="G5094" s="45">
        <v>2.8441167399999999E-3</v>
      </c>
      <c r="H5094" s="45">
        <v>4.2126804299999999E-3</v>
      </c>
    </row>
    <row r="5095" spans="1:8" x14ac:dyDescent="0.35">
      <c r="A5095" s="45" t="s">
        <v>248</v>
      </c>
      <c r="B5095" s="45" t="s">
        <v>69</v>
      </c>
      <c r="C5095" s="45" t="s">
        <v>34</v>
      </c>
      <c r="D5095" s="45">
        <v>124</v>
      </c>
      <c r="E5095" s="45">
        <v>4.9796517700000003E-3</v>
      </c>
      <c r="F5095" s="45">
        <v>8.5489449000000003E-4</v>
      </c>
      <c r="G5095" s="45">
        <v>7.5978172000000001E-4</v>
      </c>
      <c r="H5095" s="45">
        <v>3.3649751000000001E-3</v>
      </c>
    </row>
    <row r="5096" spans="1:8" x14ac:dyDescent="0.35">
      <c r="A5096" s="45" t="s">
        <v>248</v>
      </c>
      <c r="B5096" s="45" t="s">
        <v>70</v>
      </c>
      <c r="C5096" s="45" t="s">
        <v>34</v>
      </c>
      <c r="D5096" s="45">
        <v>253</v>
      </c>
      <c r="E5096" s="45">
        <v>5.6154385599999999E-3</v>
      </c>
      <c r="F5096" s="45">
        <v>7.8936990999999999E-4</v>
      </c>
      <c r="G5096" s="45">
        <v>9.010849E-4</v>
      </c>
      <c r="H5096" s="45">
        <v>3.9249832999999996E-3</v>
      </c>
    </row>
    <row r="5097" spans="1:8" x14ac:dyDescent="0.35">
      <c r="A5097" s="45" t="s">
        <v>248</v>
      </c>
      <c r="B5097" s="45" t="s">
        <v>71</v>
      </c>
      <c r="C5097" s="45" t="s">
        <v>34</v>
      </c>
      <c r="D5097" s="45">
        <v>52</v>
      </c>
      <c r="E5097" s="45">
        <v>5.2308134699999998E-3</v>
      </c>
      <c r="F5097" s="45">
        <v>8.1218817000000001E-4</v>
      </c>
      <c r="G5097" s="45">
        <v>7.7323693999999999E-4</v>
      </c>
      <c r="H5097" s="45">
        <v>3.6453879300000001E-3</v>
      </c>
    </row>
    <row r="5098" spans="1:8" x14ac:dyDescent="0.35">
      <c r="A5098" s="45" t="s">
        <v>248</v>
      </c>
      <c r="B5098" s="45" t="s">
        <v>69</v>
      </c>
      <c r="C5098" s="45" t="s">
        <v>35</v>
      </c>
      <c r="D5098" s="45">
        <v>100</v>
      </c>
      <c r="E5098" s="45">
        <v>4.9233794100000004E-3</v>
      </c>
      <c r="F5098" s="45">
        <v>9.4930530999999996E-4</v>
      </c>
      <c r="G5098" s="45">
        <v>8.3333310000000005E-4</v>
      </c>
      <c r="H5098" s="45">
        <v>3.14074052E-3</v>
      </c>
    </row>
    <row r="5099" spans="1:8" x14ac:dyDescent="0.35">
      <c r="A5099" s="45" t="s">
        <v>248</v>
      </c>
      <c r="B5099" s="45" t="s">
        <v>70</v>
      </c>
      <c r="C5099" s="45" t="s">
        <v>35</v>
      </c>
      <c r="D5099" s="45">
        <v>300</v>
      </c>
      <c r="E5099" s="45">
        <v>5.7608794200000001E-3</v>
      </c>
      <c r="F5099" s="45">
        <v>8.2565564000000005E-4</v>
      </c>
      <c r="G5099" s="45">
        <v>1.0017358699999999E-3</v>
      </c>
      <c r="H5099" s="45">
        <v>3.9334874200000003E-3</v>
      </c>
    </row>
    <row r="5100" spans="1:8" x14ac:dyDescent="0.35">
      <c r="A5100" s="45" t="s">
        <v>248</v>
      </c>
      <c r="B5100" s="45" t="s">
        <v>71</v>
      </c>
      <c r="C5100" s="45" t="s">
        <v>35</v>
      </c>
      <c r="D5100" s="45">
        <v>31</v>
      </c>
      <c r="E5100" s="45">
        <v>5.2531359700000004E-3</v>
      </c>
      <c r="F5100" s="45">
        <v>8.7066881000000002E-4</v>
      </c>
      <c r="G5100" s="45">
        <v>1.4714005500000001E-3</v>
      </c>
      <c r="H5100" s="45">
        <v>2.9110660500000001E-3</v>
      </c>
    </row>
    <row r="5101" spans="1:8" x14ac:dyDescent="0.35">
      <c r="A5101" s="45" t="s">
        <v>248</v>
      </c>
      <c r="B5101" s="45" t="s">
        <v>69</v>
      </c>
      <c r="C5101" s="45" t="s">
        <v>36</v>
      </c>
      <c r="D5101" s="45">
        <v>164</v>
      </c>
      <c r="E5101" s="45">
        <v>5.6353740899999999E-3</v>
      </c>
      <c r="F5101" s="45">
        <v>8.6438548999999995E-4</v>
      </c>
      <c r="G5101" s="45">
        <v>1.25691595E-3</v>
      </c>
      <c r="H5101" s="45">
        <v>3.5140721499999999E-3</v>
      </c>
    </row>
    <row r="5102" spans="1:8" x14ac:dyDescent="0.35">
      <c r="A5102" s="45" t="s">
        <v>248</v>
      </c>
      <c r="B5102" s="45" t="s">
        <v>70</v>
      </c>
      <c r="C5102" s="45" t="s">
        <v>36</v>
      </c>
      <c r="D5102" s="45">
        <v>358</v>
      </c>
      <c r="E5102" s="45">
        <v>6.5043707600000002E-3</v>
      </c>
      <c r="F5102" s="45">
        <v>7.0427247999999996E-4</v>
      </c>
      <c r="G5102" s="45">
        <v>1.2962313799999999E-3</v>
      </c>
      <c r="H5102" s="45">
        <v>4.5038664099999997E-3</v>
      </c>
    </row>
    <row r="5103" spans="1:8" x14ac:dyDescent="0.35">
      <c r="A5103" s="45" t="s">
        <v>248</v>
      </c>
      <c r="B5103" s="45" t="s">
        <v>71</v>
      </c>
      <c r="C5103" s="45" t="s">
        <v>36</v>
      </c>
      <c r="D5103" s="45">
        <v>40</v>
      </c>
      <c r="E5103" s="45">
        <v>6.5801502199999999E-3</v>
      </c>
      <c r="F5103" s="45">
        <v>7.8038171E-4</v>
      </c>
      <c r="G5103" s="45">
        <v>1.6304974199999999E-3</v>
      </c>
      <c r="H5103" s="45">
        <v>4.1692706000000003E-3</v>
      </c>
    </row>
    <row r="5104" spans="1:8" x14ac:dyDescent="0.35">
      <c r="A5104" s="45" t="s">
        <v>248</v>
      </c>
      <c r="B5104" s="45" t="s">
        <v>69</v>
      </c>
      <c r="C5104" s="45" t="s">
        <v>37</v>
      </c>
      <c r="D5104" s="45">
        <v>183</v>
      </c>
      <c r="E5104" s="45">
        <v>4.2587530400000004E-3</v>
      </c>
      <c r="F5104" s="45">
        <v>8.8880011000000002E-4</v>
      </c>
      <c r="G5104" s="45">
        <v>6.2847827999999999E-4</v>
      </c>
      <c r="H5104" s="45">
        <v>2.7414741400000001E-3</v>
      </c>
    </row>
    <row r="5105" spans="1:8" x14ac:dyDescent="0.35">
      <c r="A5105" s="45" t="s">
        <v>248</v>
      </c>
      <c r="B5105" s="45" t="s">
        <v>70</v>
      </c>
      <c r="C5105" s="45" t="s">
        <v>37</v>
      </c>
      <c r="D5105" s="45">
        <v>638</v>
      </c>
      <c r="E5105" s="45">
        <v>4.8334637100000003E-3</v>
      </c>
      <c r="F5105" s="45">
        <v>7.2974694999999997E-4</v>
      </c>
      <c r="G5105" s="45">
        <v>6.8902000000000004E-4</v>
      </c>
      <c r="H5105" s="45">
        <v>3.4146962799999998E-3</v>
      </c>
    </row>
    <row r="5106" spans="1:8" x14ac:dyDescent="0.35">
      <c r="A5106" s="45" t="s">
        <v>248</v>
      </c>
      <c r="B5106" s="45" t="s">
        <v>71</v>
      </c>
      <c r="C5106" s="45" t="s">
        <v>37</v>
      </c>
      <c r="D5106" s="45">
        <v>102</v>
      </c>
      <c r="E5106" s="45">
        <v>4.9672065299999997E-3</v>
      </c>
      <c r="F5106" s="45">
        <v>9.1003972000000002E-4</v>
      </c>
      <c r="G5106" s="45">
        <v>8.1131967000000005E-4</v>
      </c>
      <c r="H5106" s="45">
        <v>3.2458467199999999E-3</v>
      </c>
    </row>
    <row r="5107" spans="1:8" x14ac:dyDescent="0.35">
      <c r="A5107" s="45" t="s">
        <v>248</v>
      </c>
      <c r="B5107" s="45" t="s">
        <v>69</v>
      </c>
      <c r="C5107" s="45" t="s">
        <v>38</v>
      </c>
      <c r="D5107" s="45">
        <v>102</v>
      </c>
      <c r="E5107" s="45">
        <v>5.4344814299999997E-3</v>
      </c>
      <c r="F5107" s="45">
        <v>1.21062519E-3</v>
      </c>
      <c r="G5107" s="45">
        <v>7.4289647999999998E-4</v>
      </c>
      <c r="H5107" s="45">
        <v>3.4809592799999998E-3</v>
      </c>
    </row>
    <row r="5108" spans="1:8" x14ac:dyDescent="0.35">
      <c r="A5108" s="45" t="s">
        <v>248</v>
      </c>
      <c r="B5108" s="45" t="s">
        <v>70</v>
      </c>
      <c r="C5108" s="45" t="s">
        <v>38</v>
      </c>
      <c r="D5108" s="45">
        <v>268</v>
      </c>
      <c r="E5108" s="45">
        <v>5.9818958200000003E-3</v>
      </c>
      <c r="F5108" s="45">
        <v>9.2100237999999997E-4</v>
      </c>
      <c r="G5108" s="45">
        <v>9.4065239999999997E-4</v>
      </c>
      <c r="H5108" s="45">
        <v>4.1202405700000002E-3</v>
      </c>
    </row>
    <row r="5109" spans="1:8" x14ac:dyDescent="0.35">
      <c r="A5109" s="45" t="s">
        <v>248</v>
      </c>
      <c r="B5109" s="45" t="s">
        <v>71</v>
      </c>
      <c r="C5109" s="45" t="s">
        <v>38</v>
      </c>
      <c r="D5109" s="45">
        <v>29</v>
      </c>
      <c r="E5109" s="45">
        <v>6.41243591E-3</v>
      </c>
      <c r="F5109" s="45">
        <v>1.0751912499999999E-3</v>
      </c>
      <c r="G5109" s="45">
        <v>7.4353427999999998E-4</v>
      </c>
      <c r="H5109" s="45">
        <v>4.5937098099999999E-3</v>
      </c>
    </row>
    <row r="5110" spans="1:8" x14ac:dyDescent="0.35">
      <c r="A5110" s="45" t="s">
        <v>248</v>
      </c>
      <c r="B5110" s="45" t="s">
        <v>69</v>
      </c>
      <c r="C5110" s="45" t="s">
        <v>39</v>
      </c>
      <c r="D5110" s="45">
        <v>63</v>
      </c>
      <c r="E5110" s="45">
        <v>5.3124997700000004E-3</v>
      </c>
      <c r="F5110" s="45">
        <v>8.5464408E-4</v>
      </c>
      <c r="G5110" s="45">
        <v>1.3422249199999999E-3</v>
      </c>
      <c r="H5110" s="45">
        <v>3.1156302600000001E-3</v>
      </c>
    </row>
    <row r="5111" spans="1:8" x14ac:dyDescent="0.35">
      <c r="A5111" s="45" t="s">
        <v>248</v>
      </c>
      <c r="B5111" s="45" t="s">
        <v>70</v>
      </c>
      <c r="C5111" s="45" t="s">
        <v>39</v>
      </c>
      <c r="D5111" s="45">
        <v>234</v>
      </c>
      <c r="E5111" s="45">
        <v>7.0032048999999997E-3</v>
      </c>
      <c r="F5111" s="45">
        <v>7.2679226000000002E-4</v>
      </c>
      <c r="G5111" s="45">
        <v>1.50492616E-3</v>
      </c>
      <c r="H5111" s="45">
        <v>4.7714859800000002E-3</v>
      </c>
    </row>
    <row r="5112" spans="1:8" x14ac:dyDescent="0.35">
      <c r="A5112" s="45" t="s">
        <v>248</v>
      </c>
      <c r="B5112" s="45" t="s">
        <v>71</v>
      </c>
      <c r="C5112" s="45" t="s">
        <v>39</v>
      </c>
      <c r="D5112" s="45">
        <v>31</v>
      </c>
      <c r="E5112" s="45">
        <v>5.8665618400000003E-3</v>
      </c>
      <c r="F5112" s="45">
        <v>7.6164850999999999E-4</v>
      </c>
      <c r="G5112" s="45">
        <v>1.5946084100000001E-3</v>
      </c>
      <c r="H5112" s="45">
        <v>3.5103044899999999E-3</v>
      </c>
    </row>
    <row r="5113" spans="1:8" x14ac:dyDescent="0.35">
      <c r="A5113" s="45" t="s">
        <v>248</v>
      </c>
      <c r="B5113" s="45" t="s">
        <v>69</v>
      </c>
      <c r="C5113" s="45" t="s">
        <v>40</v>
      </c>
      <c r="D5113" s="45">
        <v>249</v>
      </c>
      <c r="E5113" s="45">
        <v>4.9935852000000001E-3</v>
      </c>
      <c r="F5113" s="45">
        <v>1.1884108E-3</v>
      </c>
      <c r="G5113" s="45">
        <v>5.7568213999999998E-4</v>
      </c>
      <c r="H5113" s="45">
        <v>3.2294918E-3</v>
      </c>
    </row>
    <row r="5114" spans="1:8" x14ac:dyDescent="0.35">
      <c r="A5114" s="45" t="s">
        <v>248</v>
      </c>
      <c r="B5114" s="45" t="s">
        <v>70</v>
      </c>
      <c r="C5114" s="45" t="s">
        <v>40</v>
      </c>
      <c r="D5114" s="45">
        <v>572</v>
      </c>
      <c r="E5114" s="45">
        <v>4.9268928900000003E-3</v>
      </c>
      <c r="F5114" s="45">
        <v>8.5067396999999995E-4</v>
      </c>
      <c r="G5114" s="45">
        <v>5.5486733999999995E-4</v>
      </c>
      <c r="H5114" s="45">
        <v>3.5213510799999999E-3</v>
      </c>
    </row>
    <row r="5115" spans="1:8" x14ac:dyDescent="0.35">
      <c r="A5115" s="45" t="s">
        <v>248</v>
      </c>
      <c r="B5115" s="45" t="s">
        <v>71</v>
      </c>
      <c r="C5115" s="45" t="s">
        <v>40</v>
      </c>
      <c r="D5115" s="45">
        <v>87</v>
      </c>
      <c r="E5115" s="45">
        <v>4.6996059600000004E-3</v>
      </c>
      <c r="F5115" s="45">
        <v>9.9523713000000008E-4</v>
      </c>
      <c r="G5115" s="45">
        <v>5.4504551999999995E-4</v>
      </c>
      <c r="H5115" s="45">
        <v>3.15932288E-3</v>
      </c>
    </row>
    <row r="5116" spans="1:8" x14ac:dyDescent="0.35">
      <c r="A5116" s="45" t="s">
        <v>248</v>
      </c>
      <c r="B5116" s="45" t="s">
        <v>69</v>
      </c>
      <c r="C5116" s="45" t="s">
        <v>41</v>
      </c>
      <c r="D5116" s="45">
        <v>91</v>
      </c>
      <c r="E5116" s="45">
        <v>4.91694626E-3</v>
      </c>
      <c r="F5116" s="45">
        <v>7.8932622000000001E-4</v>
      </c>
      <c r="G5116" s="45">
        <v>9.0646594999999996E-4</v>
      </c>
      <c r="H5116" s="45">
        <v>3.2211536200000002E-3</v>
      </c>
    </row>
    <row r="5117" spans="1:8" x14ac:dyDescent="0.35">
      <c r="A5117" s="45" t="s">
        <v>248</v>
      </c>
      <c r="B5117" s="45" t="s">
        <v>70</v>
      </c>
      <c r="C5117" s="45" t="s">
        <v>41</v>
      </c>
      <c r="D5117" s="45">
        <v>236</v>
      </c>
      <c r="E5117" s="45">
        <v>6.6915310500000004E-3</v>
      </c>
      <c r="F5117" s="45">
        <v>7.1518928000000005E-4</v>
      </c>
      <c r="G5117" s="45">
        <v>1.3536269699999999E-3</v>
      </c>
      <c r="H5117" s="45">
        <v>4.6227143600000003E-3</v>
      </c>
    </row>
    <row r="5118" spans="1:8" x14ac:dyDescent="0.35">
      <c r="A5118" s="45" t="s">
        <v>248</v>
      </c>
      <c r="B5118" s="45" t="s">
        <v>71</v>
      </c>
      <c r="C5118" s="45" t="s">
        <v>41</v>
      </c>
      <c r="D5118" s="45">
        <v>45</v>
      </c>
      <c r="E5118" s="45">
        <v>6.9670779699999999E-3</v>
      </c>
      <c r="F5118" s="45">
        <v>9.3287012999999995E-4</v>
      </c>
      <c r="G5118" s="45">
        <v>1.1802981199999999E-3</v>
      </c>
      <c r="H5118" s="45">
        <v>4.8539092699999998E-3</v>
      </c>
    </row>
    <row r="5119" spans="1:8" x14ac:dyDescent="0.35">
      <c r="A5119" s="45" t="s">
        <v>248</v>
      </c>
      <c r="B5119" s="45" t="s">
        <v>69</v>
      </c>
      <c r="C5119" s="45" t="s">
        <v>42</v>
      </c>
      <c r="D5119" s="45">
        <v>74</v>
      </c>
      <c r="E5119" s="45">
        <v>5.5522707800000001E-3</v>
      </c>
      <c r="F5119" s="45">
        <v>1.0946882099999999E-3</v>
      </c>
      <c r="G5119" s="45">
        <v>1.2435871E-3</v>
      </c>
      <c r="H5119" s="45">
        <v>3.2139950400000001E-3</v>
      </c>
    </row>
    <row r="5120" spans="1:8" x14ac:dyDescent="0.35">
      <c r="A5120" s="45" t="s">
        <v>248</v>
      </c>
      <c r="B5120" s="45" t="s">
        <v>70</v>
      </c>
      <c r="C5120" s="45" t="s">
        <v>42</v>
      </c>
      <c r="D5120" s="45">
        <v>184</v>
      </c>
      <c r="E5120" s="45">
        <v>6.86254506E-3</v>
      </c>
      <c r="F5120" s="45">
        <v>9.6750427E-4</v>
      </c>
      <c r="G5120" s="45">
        <v>1.58879305E-3</v>
      </c>
      <c r="H5120" s="45">
        <v>4.3062472499999999E-3</v>
      </c>
    </row>
    <row r="5121" spans="1:8" x14ac:dyDescent="0.35">
      <c r="A5121" s="45" t="s">
        <v>248</v>
      </c>
      <c r="B5121" s="45" t="s">
        <v>71</v>
      </c>
      <c r="C5121" s="45" t="s">
        <v>42</v>
      </c>
      <c r="D5121" s="45">
        <v>28</v>
      </c>
      <c r="E5121" s="45">
        <v>7.0651452999999998E-3</v>
      </c>
      <c r="F5121" s="45">
        <v>1.14169942E-3</v>
      </c>
      <c r="G5121" s="45">
        <v>1.8299435399999999E-3</v>
      </c>
      <c r="H5121" s="45">
        <v>4.0935017299999999E-3</v>
      </c>
    </row>
    <row r="5122" spans="1:8" x14ac:dyDescent="0.35">
      <c r="A5122" s="45" t="s">
        <v>248</v>
      </c>
      <c r="B5122" s="45" t="s">
        <v>69</v>
      </c>
      <c r="C5122" s="45" t="s">
        <v>43</v>
      </c>
      <c r="D5122" s="45">
        <v>89</v>
      </c>
      <c r="E5122" s="45">
        <v>5.29273277E-3</v>
      </c>
      <c r="F5122" s="45">
        <v>9.6233851E-4</v>
      </c>
      <c r="G5122" s="45">
        <v>1.0520700799999999E-3</v>
      </c>
      <c r="H5122" s="45">
        <v>3.2783237300000002E-3</v>
      </c>
    </row>
    <row r="5123" spans="1:8" x14ac:dyDescent="0.35">
      <c r="A5123" s="45" t="s">
        <v>248</v>
      </c>
      <c r="B5123" s="45" t="s">
        <v>70</v>
      </c>
      <c r="C5123" s="45" t="s">
        <v>43</v>
      </c>
      <c r="D5123" s="45">
        <v>213</v>
      </c>
      <c r="E5123" s="45">
        <v>6.5713569200000002E-3</v>
      </c>
      <c r="F5123" s="45">
        <v>7.5899818000000003E-4</v>
      </c>
      <c r="G5123" s="45">
        <v>1.3395493999999999E-3</v>
      </c>
      <c r="H5123" s="45">
        <v>4.4728088500000001E-3</v>
      </c>
    </row>
    <row r="5124" spans="1:8" x14ac:dyDescent="0.35">
      <c r="A5124" s="45" t="s">
        <v>248</v>
      </c>
      <c r="B5124" s="45" t="s">
        <v>71</v>
      </c>
      <c r="C5124" s="45" t="s">
        <v>43</v>
      </c>
      <c r="D5124" s="45">
        <v>41</v>
      </c>
      <c r="E5124" s="45">
        <v>5.1973236400000003E-3</v>
      </c>
      <c r="F5124" s="45">
        <v>7.5824279E-4</v>
      </c>
      <c r="G5124" s="45">
        <v>1.48119896E-3</v>
      </c>
      <c r="H5124" s="45">
        <v>2.9578814800000001E-3</v>
      </c>
    </row>
    <row r="5125" spans="1:8" x14ac:dyDescent="0.35">
      <c r="A5125" s="45" t="s">
        <v>248</v>
      </c>
      <c r="B5125" s="45" t="s">
        <v>69</v>
      </c>
      <c r="C5125" s="45" t="s">
        <v>44</v>
      </c>
      <c r="D5125" s="45">
        <v>20</v>
      </c>
      <c r="E5125" s="45">
        <v>6.9571756900000002E-3</v>
      </c>
      <c r="F5125" s="45">
        <v>7.7083310999999995E-4</v>
      </c>
      <c r="G5125" s="45">
        <v>1.74942103E-3</v>
      </c>
      <c r="H5125" s="45">
        <v>4.4369210699999996E-3</v>
      </c>
    </row>
    <row r="5126" spans="1:8" x14ac:dyDescent="0.35">
      <c r="A5126" s="45" t="s">
        <v>248</v>
      </c>
      <c r="B5126" s="45" t="s">
        <v>70</v>
      </c>
      <c r="C5126" s="45" t="s">
        <v>44</v>
      </c>
      <c r="D5126" s="45">
        <v>115</v>
      </c>
      <c r="E5126" s="45">
        <v>7.6499594900000002E-3</v>
      </c>
      <c r="F5126" s="45">
        <v>8.2538220999999997E-4</v>
      </c>
      <c r="G5126" s="45">
        <v>1.4121374500000001E-3</v>
      </c>
      <c r="H5126" s="45">
        <v>5.41243939E-3</v>
      </c>
    </row>
    <row r="5127" spans="1:8" x14ac:dyDescent="0.35">
      <c r="A5127" s="45" t="s">
        <v>248</v>
      </c>
      <c r="B5127" s="45" t="s">
        <v>71</v>
      </c>
      <c r="C5127" s="45" t="s">
        <v>44</v>
      </c>
      <c r="D5127" s="45">
        <v>11</v>
      </c>
      <c r="E5127" s="45">
        <v>7.3621631899999998E-3</v>
      </c>
      <c r="F5127" s="45">
        <v>8.2281116999999998E-4</v>
      </c>
      <c r="G5127" s="45">
        <v>1.20686003E-3</v>
      </c>
      <c r="H5127" s="45">
        <v>5.3324912799999997E-3</v>
      </c>
    </row>
    <row r="5128" spans="1:8" x14ac:dyDescent="0.35">
      <c r="A5128" s="45" t="s">
        <v>248</v>
      </c>
      <c r="B5128" s="45" t="s">
        <v>69</v>
      </c>
      <c r="C5128" s="45" t="s">
        <v>45</v>
      </c>
      <c r="D5128" s="45">
        <v>142</v>
      </c>
      <c r="E5128" s="45">
        <v>5.7670674399999998E-3</v>
      </c>
      <c r="F5128" s="45">
        <v>9.6464179999999997E-4</v>
      </c>
      <c r="G5128" s="45">
        <v>1.0637549800000001E-3</v>
      </c>
      <c r="H5128" s="45">
        <v>3.7386701800000001E-3</v>
      </c>
    </row>
    <row r="5129" spans="1:8" x14ac:dyDescent="0.35">
      <c r="A5129" s="45" t="s">
        <v>248</v>
      </c>
      <c r="B5129" s="45" t="s">
        <v>70</v>
      </c>
      <c r="C5129" s="45" t="s">
        <v>45</v>
      </c>
      <c r="D5129" s="45">
        <v>378</v>
      </c>
      <c r="E5129" s="45">
        <v>6.1256243999999998E-3</v>
      </c>
      <c r="F5129" s="45">
        <v>8.2932196999999997E-4</v>
      </c>
      <c r="G5129" s="45">
        <v>1.1533960499999999E-3</v>
      </c>
      <c r="H5129" s="45">
        <v>4.1429059000000004E-3</v>
      </c>
    </row>
    <row r="5130" spans="1:8" x14ac:dyDescent="0.35">
      <c r="A5130" s="45" t="s">
        <v>248</v>
      </c>
      <c r="B5130" s="45" t="s">
        <v>71</v>
      </c>
      <c r="C5130" s="45" t="s">
        <v>45</v>
      </c>
      <c r="D5130" s="45">
        <v>79</v>
      </c>
      <c r="E5130" s="45">
        <v>5.5886659400000002E-3</v>
      </c>
      <c r="F5130" s="45">
        <v>9.3662070999999997E-4</v>
      </c>
      <c r="G5130" s="45">
        <v>1.0926509699999999E-3</v>
      </c>
      <c r="H5130" s="45">
        <v>3.5593938099999999E-3</v>
      </c>
    </row>
    <row r="5131" spans="1:8" x14ac:dyDescent="0.35">
      <c r="A5131" s="45" t="s">
        <v>248</v>
      </c>
      <c r="B5131" s="45" t="s">
        <v>69</v>
      </c>
      <c r="C5131" s="45" t="s">
        <v>46</v>
      </c>
      <c r="D5131" s="45">
        <v>65</v>
      </c>
      <c r="E5131" s="45">
        <v>5.7654912300000001E-3</v>
      </c>
      <c r="F5131" s="45">
        <v>7.4875332999999999E-4</v>
      </c>
      <c r="G5131" s="45">
        <v>1.1791307799999999E-3</v>
      </c>
      <c r="H5131" s="45">
        <v>3.8376065699999998E-3</v>
      </c>
    </row>
    <row r="5132" spans="1:8" x14ac:dyDescent="0.35">
      <c r="A5132" s="45" t="s">
        <v>248</v>
      </c>
      <c r="B5132" s="45" t="s">
        <v>70</v>
      </c>
      <c r="C5132" s="45" t="s">
        <v>46</v>
      </c>
      <c r="D5132" s="45">
        <v>177</v>
      </c>
      <c r="E5132" s="45">
        <v>6.7193709800000001E-3</v>
      </c>
      <c r="F5132" s="45">
        <v>6.5024039999999998E-4</v>
      </c>
      <c r="G5132" s="45">
        <v>1.4611448799999999E-3</v>
      </c>
      <c r="H5132" s="45">
        <v>4.6079852200000002E-3</v>
      </c>
    </row>
    <row r="5133" spans="1:8" x14ac:dyDescent="0.35">
      <c r="A5133" s="45" t="s">
        <v>248</v>
      </c>
      <c r="B5133" s="45" t="s">
        <v>71</v>
      </c>
      <c r="C5133" s="45" t="s">
        <v>46</v>
      </c>
      <c r="D5133" s="45">
        <v>27</v>
      </c>
      <c r="E5133" s="45">
        <v>6.3961760699999997E-3</v>
      </c>
      <c r="F5133" s="45">
        <v>7.4631323999999998E-4</v>
      </c>
      <c r="G5133" s="45">
        <v>1.56121378E-3</v>
      </c>
      <c r="H5133" s="45">
        <v>4.0886485999999996E-3</v>
      </c>
    </row>
    <row r="5134" spans="1:8" x14ac:dyDescent="0.35">
      <c r="A5134" s="45" t="s">
        <v>248</v>
      </c>
      <c r="B5134" s="45" t="s">
        <v>69</v>
      </c>
      <c r="C5134" s="45" t="s">
        <v>47</v>
      </c>
      <c r="D5134" s="45">
        <v>30</v>
      </c>
      <c r="E5134" s="45">
        <v>5.1836417499999997E-3</v>
      </c>
      <c r="F5134" s="45">
        <v>9.7607790000000004E-5</v>
      </c>
      <c r="G5134" s="45">
        <v>1.20678987E-3</v>
      </c>
      <c r="H5134" s="45">
        <v>3.86689793E-3</v>
      </c>
    </row>
    <row r="5135" spans="1:8" x14ac:dyDescent="0.35">
      <c r="A5135" s="45" t="s">
        <v>248</v>
      </c>
      <c r="B5135" s="45" t="s">
        <v>70</v>
      </c>
      <c r="C5135" s="45" t="s">
        <v>47</v>
      </c>
      <c r="D5135" s="45">
        <v>139</v>
      </c>
      <c r="E5135" s="45">
        <v>6.7928155000000004E-3</v>
      </c>
      <c r="F5135" s="45">
        <v>5.3781949999999999E-4</v>
      </c>
      <c r="G5135" s="45">
        <v>1.3582464800000001E-3</v>
      </c>
      <c r="H5135" s="45">
        <v>4.8844255599999999E-3</v>
      </c>
    </row>
    <row r="5136" spans="1:8" x14ac:dyDescent="0.35">
      <c r="A5136" s="45" t="s">
        <v>248</v>
      </c>
      <c r="B5136" s="45" t="s">
        <v>71</v>
      </c>
      <c r="C5136" s="45" t="s">
        <v>47</v>
      </c>
      <c r="D5136" s="45">
        <v>22</v>
      </c>
      <c r="E5136" s="45">
        <v>5.2067548200000003E-3</v>
      </c>
      <c r="F5136" s="45">
        <v>2.2148544E-4</v>
      </c>
      <c r="G5136" s="45">
        <v>2.29692729E-3</v>
      </c>
      <c r="H5136" s="45">
        <v>2.6757152700000002E-3</v>
      </c>
    </row>
    <row r="5137" spans="1:8" x14ac:dyDescent="0.35">
      <c r="A5137" s="45" t="s">
        <v>248</v>
      </c>
      <c r="B5137" s="45" t="s">
        <v>69</v>
      </c>
      <c r="C5137" s="45" t="s">
        <v>48</v>
      </c>
      <c r="D5137" s="45">
        <v>216</v>
      </c>
      <c r="E5137" s="45">
        <v>5.0864838400000003E-3</v>
      </c>
      <c r="F5137" s="45">
        <v>9.6670287000000005E-4</v>
      </c>
      <c r="G5137" s="45">
        <v>7.3993674000000004E-4</v>
      </c>
      <c r="H5137" s="45">
        <v>3.3798437200000002E-3</v>
      </c>
    </row>
    <row r="5138" spans="1:8" x14ac:dyDescent="0.35">
      <c r="A5138" s="45" t="s">
        <v>248</v>
      </c>
      <c r="B5138" s="45" t="s">
        <v>70</v>
      </c>
      <c r="C5138" s="45" t="s">
        <v>48</v>
      </c>
      <c r="D5138" s="45">
        <v>454</v>
      </c>
      <c r="E5138" s="45">
        <v>5.2039737000000004E-3</v>
      </c>
      <c r="F5138" s="45">
        <v>7.3299045999999999E-4</v>
      </c>
      <c r="G5138" s="45">
        <v>7.3214918000000001E-4</v>
      </c>
      <c r="H5138" s="45">
        <v>3.7388335699999999E-3</v>
      </c>
    </row>
    <row r="5139" spans="1:8" x14ac:dyDescent="0.35">
      <c r="A5139" s="45" t="s">
        <v>248</v>
      </c>
      <c r="B5139" s="45" t="s">
        <v>71</v>
      </c>
      <c r="C5139" s="45" t="s">
        <v>48</v>
      </c>
      <c r="D5139" s="45">
        <v>31</v>
      </c>
      <c r="E5139" s="45">
        <v>4.8693247200000001E-3</v>
      </c>
      <c r="F5139" s="45">
        <v>8.2997287999999995E-4</v>
      </c>
      <c r="G5139" s="45">
        <v>7.0228474000000004E-4</v>
      </c>
      <c r="H5139" s="45">
        <v>3.3370666999999999E-3</v>
      </c>
    </row>
    <row r="5140" spans="1:8" x14ac:dyDescent="0.35">
      <c r="A5140" s="45" t="s">
        <v>248</v>
      </c>
      <c r="B5140" s="45" t="s">
        <v>69</v>
      </c>
      <c r="C5140" s="45" t="s">
        <v>49</v>
      </c>
      <c r="D5140" s="45">
        <v>108</v>
      </c>
      <c r="E5140" s="45">
        <v>6.9506599400000002E-3</v>
      </c>
      <c r="F5140" s="45">
        <v>1.18837853E-3</v>
      </c>
      <c r="G5140" s="45">
        <v>1.1868781699999999E-3</v>
      </c>
      <c r="H5140" s="45">
        <v>4.5754027099999999E-3</v>
      </c>
    </row>
    <row r="5141" spans="1:8" x14ac:dyDescent="0.35">
      <c r="A5141" s="45" t="s">
        <v>248</v>
      </c>
      <c r="B5141" s="45" t="s">
        <v>70</v>
      </c>
      <c r="C5141" s="45" t="s">
        <v>49</v>
      </c>
      <c r="D5141" s="45">
        <v>348</v>
      </c>
      <c r="E5141" s="45">
        <v>6.8292023499999998E-3</v>
      </c>
      <c r="F5141" s="45">
        <v>7.8311224E-4</v>
      </c>
      <c r="G5141" s="45">
        <v>1.1118425699999999E-3</v>
      </c>
      <c r="H5141" s="45">
        <v>4.9342470499999999E-3</v>
      </c>
    </row>
    <row r="5142" spans="1:8" x14ac:dyDescent="0.35">
      <c r="A5142" s="45" t="s">
        <v>248</v>
      </c>
      <c r="B5142" s="45" t="s">
        <v>71</v>
      </c>
      <c r="C5142" s="45" t="s">
        <v>49</v>
      </c>
      <c r="D5142" s="45">
        <v>57</v>
      </c>
      <c r="E5142" s="45">
        <v>6.6979367400000003E-3</v>
      </c>
      <c r="F5142" s="45">
        <v>8.6704006E-4</v>
      </c>
      <c r="G5142" s="45">
        <v>1.0644084499999999E-3</v>
      </c>
      <c r="H5142" s="45">
        <v>4.7664877099999996E-3</v>
      </c>
    </row>
    <row r="5143" spans="1:8" x14ac:dyDescent="0.35">
      <c r="A5143" s="45" t="s">
        <v>248</v>
      </c>
      <c r="B5143" s="45" t="s">
        <v>69</v>
      </c>
      <c r="C5143" s="45" t="s">
        <v>50</v>
      </c>
      <c r="D5143" s="45">
        <v>82</v>
      </c>
      <c r="E5143" s="45">
        <v>6.4003215899999999E-3</v>
      </c>
      <c r="F5143" s="45">
        <v>7.6586470999999998E-4</v>
      </c>
      <c r="G5143" s="45">
        <v>1.7644814800000001E-3</v>
      </c>
      <c r="H5143" s="45">
        <v>3.8699748899999999E-3</v>
      </c>
    </row>
    <row r="5144" spans="1:8" x14ac:dyDescent="0.35">
      <c r="A5144" s="45" t="s">
        <v>248</v>
      </c>
      <c r="B5144" s="45" t="s">
        <v>70</v>
      </c>
      <c r="C5144" s="45" t="s">
        <v>50</v>
      </c>
      <c r="D5144" s="45">
        <v>156</v>
      </c>
      <c r="E5144" s="45">
        <v>7.4434648600000004E-3</v>
      </c>
      <c r="F5144" s="45">
        <v>6.0029357999999997E-4</v>
      </c>
      <c r="G5144" s="45">
        <v>1.8897641199999999E-3</v>
      </c>
      <c r="H5144" s="45">
        <v>4.9534066900000003E-3</v>
      </c>
    </row>
    <row r="5145" spans="1:8" x14ac:dyDescent="0.35">
      <c r="A5145" s="45" t="s">
        <v>248</v>
      </c>
      <c r="B5145" s="45" t="s">
        <v>71</v>
      </c>
      <c r="C5145" s="45" t="s">
        <v>50</v>
      </c>
      <c r="D5145" s="45">
        <v>44</v>
      </c>
      <c r="E5145" s="45">
        <v>6.7708331199999999E-3</v>
      </c>
      <c r="F5145" s="45">
        <v>6.7208515000000005E-4</v>
      </c>
      <c r="G5145" s="45">
        <v>1.54619077E-3</v>
      </c>
      <c r="H5145" s="45">
        <v>4.5525565599999996E-3</v>
      </c>
    </row>
    <row r="5146" spans="1:8" x14ac:dyDescent="0.35">
      <c r="A5146" s="45" t="s">
        <v>248</v>
      </c>
      <c r="B5146" s="45" t="s">
        <v>69</v>
      </c>
      <c r="C5146" s="45" t="s">
        <v>51</v>
      </c>
      <c r="D5146" s="45">
        <v>130</v>
      </c>
      <c r="E5146" s="45">
        <v>5.6314100299999998E-3</v>
      </c>
      <c r="F5146" s="45">
        <v>9.3482883000000001E-4</v>
      </c>
      <c r="G5146" s="45">
        <v>7.3513151E-4</v>
      </c>
      <c r="H5146" s="45">
        <v>3.9614491799999998E-3</v>
      </c>
    </row>
    <row r="5147" spans="1:8" x14ac:dyDescent="0.35">
      <c r="A5147" s="45" t="s">
        <v>248</v>
      </c>
      <c r="B5147" s="45" t="s">
        <v>70</v>
      </c>
      <c r="C5147" s="45" t="s">
        <v>51</v>
      </c>
      <c r="D5147" s="45">
        <v>278</v>
      </c>
      <c r="E5147" s="45">
        <v>6.5284852900000002E-3</v>
      </c>
      <c r="F5147" s="45">
        <v>8.1447316999999999E-4</v>
      </c>
      <c r="G5147" s="45">
        <v>8.3329143999999998E-4</v>
      </c>
      <c r="H5147" s="45">
        <v>4.88072017E-3</v>
      </c>
    </row>
    <row r="5148" spans="1:8" x14ac:dyDescent="0.35">
      <c r="A5148" s="45" t="s">
        <v>248</v>
      </c>
      <c r="B5148" s="45" t="s">
        <v>71</v>
      </c>
      <c r="C5148" s="45" t="s">
        <v>51</v>
      </c>
      <c r="D5148" s="45">
        <v>61</v>
      </c>
      <c r="E5148" s="45">
        <v>6.5268288500000002E-3</v>
      </c>
      <c r="F5148" s="45">
        <v>8.4319951000000001E-4</v>
      </c>
      <c r="G5148" s="45">
        <v>9.2213091999999997E-4</v>
      </c>
      <c r="H5148" s="45">
        <v>4.7614979299999997E-3</v>
      </c>
    </row>
    <row r="5149" spans="1:8" x14ac:dyDescent="0.35">
      <c r="A5149" s="45" t="s">
        <v>248</v>
      </c>
      <c r="B5149" s="45" t="s">
        <v>69</v>
      </c>
      <c r="C5149" s="45" t="s">
        <v>52</v>
      </c>
      <c r="D5149" s="45">
        <v>203</v>
      </c>
      <c r="E5149" s="45">
        <v>4.0362727899999999E-3</v>
      </c>
      <c r="F5149" s="45">
        <v>7.3566614000000004E-4</v>
      </c>
      <c r="G5149" s="45">
        <v>4.3177544E-4</v>
      </c>
      <c r="H5149" s="45">
        <v>2.8688307099999999E-3</v>
      </c>
    </row>
    <row r="5150" spans="1:8" x14ac:dyDescent="0.35">
      <c r="A5150" s="45" t="s">
        <v>248</v>
      </c>
      <c r="B5150" s="45" t="s">
        <v>70</v>
      </c>
      <c r="C5150" s="45" t="s">
        <v>52</v>
      </c>
      <c r="D5150" s="45">
        <v>322</v>
      </c>
      <c r="E5150" s="45">
        <v>4.4533584000000003E-3</v>
      </c>
      <c r="F5150" s="45">
        <v>6.1432429E-4</v>
      </c>
      <c r="G5150" s="45">
        <v>4.4082102000000001E-4</v>
      </c>
      <c r="H5150" s="45">
        <v>3.3982126000000001E-3</v>
      </c>
    </row>
    <row r="5151" spans="1:8" x14ac:dyDescent="0.35">
      <c r="A5151" s="45" t="s">
        <v>248</v>
      </c>
      <c r="B5151" s="45" t="s">
        <v>71</v>
      </c>
      <c r="C5151" s="45" t="s">
        <v>52</v>
      </c>
      <c r="D5151" s="45">
        <v>41</v>
      </c>
      <c r="E5151" s="45">
        <v>4.0512079499999999E-3</v>
      </c>
      <c r="F5151" s="45">
        <v>8.0933807999999995E-4</v>
      </c>
      <c r="G5151" s="45">
        <v>4.4913031000000001E-4</v>
      </c>
      <c r="H5151" s="45">
        <v>2.79273917E-3</v>
      </c>
    </row>
    <row r="5152" spans="1:8" x14ac:dyDescent="0.35">
      <c r="A5152" s="45" t="s">
        <v>248</v>
      </c>
      <c r="B5152" s="45" t="s">
        <v>69</v>
      </c>
      <c r="C5152" s="45" t="s">
        <v>53</v>
      </c>
      <c r="D5152" s="45">
        <v>27</v>
      </c>
      <c r="E5152" s="45">
        <v>5.7724619999999999E-3</v>
      </c>
      <c r="F5152" s="45">
        <v>6.507199E-4</v>
      </c>
      <c r="G5152" s="45">
        <v>1.1539777899999999E-3</v>
      </c>
      <c r="H5152" s="45">
        <v>3.9677637800000004E-3</v>
      </c>
    </row>
    <row r="5153" spans="1:8" x14ac:dyDescent="0.35">
      <c r="A5153" s="45" t="s">
        <v>248</v>
      </c>
      <c r="B5153" s="45" t="s">
        <v>70</v>
      </c>
      <c r="C5153" s="45" t="s">
        <v>53</v>
      </c>
      <c r="D5153" s="45">
        <v>104</v>
      </c>
      <c r="E5153" s="45">
        <v>6.1589652399999997E-3</v>
      </c>
      <c r="F5153" s="45">
        <v>5.1582506999999997E-4</v>
      </c>
      <c r="G5153" s="45">
        <v>1.1917955199999999E-3</v>
      </c>
      <c r="H5153" s="45">
        <v>4.4513441299999998E-3</v>
      </c>
    </row>
    <row r="5154" spans="1:8" x14ac:dyDescent="0.35">
      <c r="A5154" s="45" t="s">
        <v>248</v>
      </c>
      <c r="B5154" s="45" t="s">
        <v>71</v>
      </c>
      <c r="C5154" s="45" t="s">
        <v>53</v>
      </c>
      <c r="D5154" s="45">
        <v>31</v>
      </c>
      <c r="E5154" s="45">
        <v>5.9688617300000003E-3</v>
      </c>
      <c r="F5154" s="45">
        <v>5.5032835E-4</v>
      </c>
      <c r="G5154" s="45">
        <v>1.1999699299999999E-3</v>
      </c>
      <c r="H5154" s="45">
        <v>4.2185631200000002E-3</v>
      </c>
    </row>
    <row r="5155" spans="1:8" x14ac:dyDescent="0.35">
      <c r="A5155" s="45" t="s">
        <v>248</v>
      </c>
      <c r="B5155" s="45" t="s">
        <v>69</v>
      </c>
      <c r="C5155" s="45" t="s">
        <v>54</v>
      </c>
      <c r="D5155" s="45">
        <v>565</v>
      </c>
      <c r="E5155" s="45">
        <v>4.5410928400000002E-3</v>
      </c>
      <c r="F5155" s="45">
        <v>1.0828414600000001E-3</v>
      </c>
      <c r="G5155" s="45">
        <v>5.6641240999999996E-4</v>
      </c>
      <c r="H5155" s="45">
        <v>2.89183851E-3</v>
      </c>
    </row>
    <row r="5156" spans="1:8" x14ac:dyDescent="0.35">
      <c r="A5156" s="45" t="s">
        <v>248</v>
      </c>
      <c r="B5156" s="45" t="s">
        <v>70</v>
      </c>
      <c r="C5156" s="45" t="s">
        <v>54</v>
      </c>
      <c r="D5156" s="45">
        <v>948</v>
      </c>
      <c r="E5156" s="45">
        <v>4.3186555099999999E-3</v>
      </c>
      <c r="F5156" s="45">
        <v>7.4989719000000002E-4</v>
      </c>
      <c r="G5156" s="45">
        <v>5.7383208000000004E-4</v>
      </c>
      <c r="H5156" s="45">
        <v>2.99492572E-3</v>
      </c>
    </row>
    <row r="5157" spans="1:8" x14ac:dyDescent="0.35">
      <c r="A5157" s="45" t="s">
        <v>248</v>
      </c>
      <c r="B5157" s="45" t="s">
        <v>71</v>
      </c>
      <c r="C5157" s="45" t="s">
        <v>54</v>
      </c>
      <c r="D5157" s="45">
        <v>175</v>
      </c>
      <c r="E5157" s="45">
        <v>4.0476187999999996E-3</v>
      </c>
      <c r="F5157" s="45">
        <v>8.8578017000000005E-4</v>
      </c>
      <c r="G5157" s="45">
        <v>5.7830664000000005E-4</v>
      </c>
      <c r="H5157" s="45">
        <v>2.5835315200000001E-3</v>
      </c>
    </row>
    <row r="5158" spans="1:8" x14ac:dyDescent="0.35">
      <c r="A5158" s="45" t="s">
        <v>248</v>
      </c>
      <c r="B5158" s="45" t="s">
        <v>69</v>
      </c>
      <c r="C5158" s="45" t="s">
        <v>55</v>
      </c>
      <c r="D5158" s="45">
        <v>115</v>
      </c>
      <c r="E5158" s="45">
        <v>5.5664248600000004E-3</v>
      </c>
      <c r="F5158" s="45">
        <v>9.3427913000000001E-4</v>
      </c>
      <c r="G5158" s="45">
        <v>1.2308773600000001E-3</v>
      </c>
      <c r="H5158" s="45">
        <v>3.4012678999999998E-3</v>
      </c>
    </row>
    <row r="5159" spans="1:8" x14ac:dyDescent="0.35">
      <c r="A5159" s="45" t="s">
        <v>248</v>
      </c>
      <c r="B5159" s="45" t="s">
        <v>70</v>
      </c>
      <c r="C5159" s="45" t="s">
        <v>55</v>
      </c>
      <c r="D5159" s="45">
        <v>226</v>
      </c>
      <c r="E5159" s="45">
        <v>6.6579090399999999E-3</v>
      </c>
      <c r="F5159" s="45">
        <v>7.3520952E-4</v>
      </c>
      <c r="G5159" s="45">
        <v>1.42950033E-3</v>
      </c>
      <c r="H5159" s="45">
        <v>4.4931987000000001E-3</v>
      </c>
    </row>
    <row r="5160" spans="1:8" x14ac:dyDescent="0.35">
      <c r="A5160" s="45" t="s">
        <v>248</v>
      </c>
      <c r="B5160" s="45" t="s">
        <v>71</v>
      </c>
      <c r="C5160" s="45" t="s">
        <v>55</v>
      </c>
      <c r="D5160" s="45">
        <v>46</v>
      </c>
      <c r="E5160" s="45">
        <v>5.83132024E-3</v>
      </c>
      <c r="F5160" s="45">
        <v>8.1899130999999999E-4</v>
      </c>
      <c r="G5160" s="45">
        <v>1.6080412E-3</v>
      </c>
      <c r="H5160" s="45">
        <v>3.4042872200000002E-3</v>
      </c>
    </row>
    <row r="5161" spans="1:8" x14ac:dyDescent="0.35">
      <c r="A5161" s="45" t="s">
        <v>248</v>
      </c>
      <c r="B5161" s="45" t="s">
        <v>69</v>
      </c>
      <c r="C5161" s="45" t="s">
        <v>56</v>
      </c>
      <c r="D5161" s="45">
        <v>284</v>
      </c>
      <c r="E5161" s="45">
        <v>5.1569833399999999E-3</v>
      </c>
      <c r="F5161" s="45">
        <v>1.1431841E-3</v>
      </c>
      <c r="G5161" s="45">
        <v>7.7692984999999995E-4</v>
      </c>
      <c r="H5161" s="45">
        <v>3.2368688899999999E-3</v>
      </c>
    </row>
    <row r="5162" spans="1:8" x14ac:dyDescent="0.35">
      <c r="A5162" s="45" t="s">
        <v>248</v>
      </c>
      <c r="B5162" s="45" t="s">
        <v>70</v>
      </c>
      <c r="C5162" s="45" t="s">
        <v>56</v>
      </c>
      <c r="D5162" s="45">
        <v>704</v>
      </c>
      <c r="E5162" s="45">
        <v>5.4658891300000002E-3</v>
      </c>
      <c r="F5162" s="45">
        <v>8.5756630000000003E-4</v>
      </c>
      <c r="G5162" s="45">
        <v>7.7603814000000004E-4</v>
      </c>
      <c r="H5162" s="45">
        <v>3.8322842100000001E-3</v>
      </c>
    </row>
    <row r="5163" spans="1:8" x14ac:dyDescent="0.35">
      <c r="A5163" s="45" t="s">
        <v>248</v>
      </c>
      <c r="B5163" s="45" t="s">
        <v>71</v>
      </c>
      <c r="C5163" s="45" t="s">
        <v>56</v>
      </c>
      <c r="D5163" s="45">
        <v>70</v>
      </c>
      <c r="E5163" s="45">
        <v>5.0608463300000003E-3</v>
      </c>
      <c r="F5163" s="45">
        <v>9.7552884999999999E-4</v>
      </c>
      <c r="G5163" s="45">
        <v>8.8012542999999996E-4</v>
      </c>
      <c r="H5163" s="45">
        <v>3.2051915799999999E-3</v>
      </c>
    </row>
    <row r="5164" spans="1:8" x14ac:dyDescent="0.35">
      <c r="A5164" s="45" t="s">
        <v>249</v>
      </c>
      <c r="B5164" s="45" t="s">
        <v>69</v>
      </c>
      <c r="C5164" s="45" t="s">
        <v>9</v>
      </c>
      <c r="D5164" s="45">
        <v>9053</v>
      </c>
      <c r="E5164" s="45">
        <v>5.01462173E-3</v>
      </c>
      <c r="F5164" s="45">
        <v>9.8450561000000005E-4</v>
      </c>
      <c r="G5164" s="45">
        <v>7.8606259000000005E-4</v>
      </c>
      <c r="H5164" s="45">
        <v>3.2435787200000002E-3</v>
      </c>
    </row>
    <row r="5165" spans="1:8" x14ac:dyDescent="0.35">
      <c r="A5165" s="45" t="s">
        <v>249</v>
      </c>
      <c r="B5165" s="45" t="s">
        <v>70</v>
      </c>
      <c r="C5165" s="45" t="s">
        <v>9</v>
      </c>
      <c r="D5165" s="45">
        <v>14735</v>
      </c>
      <c r="E5165" s="45">
        <v>5.9229777799999998E-3</v>
      </c>
      <c r="F5165" s="45">
        <v>8.0536523E-4</v>
      </c>
      <c r="G5165" s="45">
        <v>1.0002660399999999E-3</v>
      </c>
      <c r="H5165" s="45">
        <v>4.11667287E-3</v>
      </c>
    </row>
    <row r="5166" spans="1:8" x14ac:dyDescent="0.35">
      <c r="A5166" s="45" t="s">
        <v>249</v>
      </c>
      <c r="B5166" s="45" t="s">
        <v>71</v>
      </c>
      <c r="C5166" s="45" t="s">
        <v>9</v>
      </c>
      <c r="D5166" s="45">
        <v>2467</v>
      </c>
      <c r="E5166" s="45">
        <v>5.4345318700000003E-3</v>
      </c>
      <c r="F5166" s="45">
        <v>8.9840031E-4</v>
      </c>
      <c r="G5166" s="45">
        <v>9.8094358999999999E-4</v>
      </c>
      <c r="H5166" s="45">
        <v>3.5545306800000001E-3</v>
      </c>
    </row>
    <row r="5167" spans="1:8" x14ac:dyDescent="0.35">
      <c r="A5167" s="45" t="s">
        <v>249</v>
      </c>
      <c r="B5167" s="45" t="s">
        <v>69</v>
      </c>
      <c r="C5167" s="45" t="s">
        <v>14</v>
      </c>
      <c r="D5167" s="45">
        <v>202</v>
      </c>
      <c r="E5167" s="45">
        <v>5.8043405900000001E-3</v>
      </c>
      <c r="F5167" s="45">
        <v>1.32626258E-3</v>
      </c>
      <c r="G5167" s="45">
        <v>7.7196757999999999E-4</v>
      </c>
      <c r="H5167" s="45">
        <v>3.70610996E-3</v>
      </c>
    </row>
    <row r="5168" spans="1:8" x14ac:dyDescent="0.35">
      <c r="A5168" s="45" t="s">
        <v>249</v>
      </c>
      <c r="B5168" s="45" t="s">
        <v>70</v>
      </c>
      <c r="C5168" s="45" t="s">
        <v>14</v>
      </c>
      <c r="D5168" s="45">
        <v>231</v>
      </c>
      <c r="E5168" s="45">
        <v>6.6743324E-3</v>
      </c>
      <c r="F5168" s="45">
        <v>1.0822007199999999E-3</v>
      </c>
      <c r="G5168" s="45">
        <v>1.1134657599999999E-3</v>
      </c>
      <c r="H5168" s="45">
        <v>4.47866536E-3</v>
      </c>
    </row>
    <row r="5169" spans="1:8" x14ac:dyDescent="0.35">
      <c r="A5169" s="45" t="s">
        <v>249</v>
      </c>
      <c r="B5169" s="45" t="s">
        <v>71</v>
      </c>
      <c r="C5169" s="45" t="s">
        <v>14</v>
      </c>
      <c r="D5169" s="45">
        <v>73</v>
      </c>
      <c r="E5169" s="45">
        <v>5.4358508899999998E-3</v>
      </c>
      <c r="F5169" s="45">
        <v>1.17564032E-3</v>
      </c>
      <c r="G5169" s="45">
        <v>7.7276741000000004E-4</v>
      </c>
      <c r="H5169" s="45">
        <v>3.4874426800000002E-3</v>
      </c>
    </row>
    <row r="5170" spans="1:8" x14ac:dyDescent="0.35">
      <c r="A5170" s="45" t="s">
        <v>249</v>
      </c>
      <c r="B5170" s="45" t="s">
        <v>69</v>
      </c>
      <c r="C5170" s="45" t="s">
        <v>15</v>
      </c>
      <c r="D5170" s="45">
        <v>92</v>
      </c>
      <c r="E5170" s="45">
        <v>5.8652875999999996E-3</v>
      </c>
      <c r="F5170" s="45">
        <v>1.11438181E-3</v>
      </c>
      <c r="G5170" s="45">
        <v>1.2676124999999999E-3</v>
      </c>
      <c r="H5170" s="45">
        <v>3.48329282E-3</v>
      </c>
    </row>
    <row r="5171" spans="1:8" x14ac:dyDescent="0.35">
      <c r="A5171" s="45" t="s">
        <v>249</v>
      </c>
      <c r="B5171" s="45" t="s">
        <v>70</v>
      </c>
      <c r="C5171" s="45" t="s">
        <v>15</v>
      </c>
      <c r="D5171" s="45">
        <v>176</v>
      </c>
      <c r="E5171" s="45">
        <v>6.6126102299999996E-3</v>
      </c>
      <c r="F5171" s="45">
        <v>8.8752080999999995E-4</v>
      </c>
      <c r="G5171" s="45">
        <v>1.3501549699999999E-3</v>
      </c>
      <c r="H5171" s="45">
        <v>4.3749339999999996E-3</v>
      </c>
    </row>
    <row r="5172" spans="1:8" x14ac:dyDescent="0.35">
      <c r="A5172" s="45" t="s">
        <v>249</v>
      </c>
      <c r="B5172" s="45" t="s">
        <v>71</v>
      </c>
      <c r="C5172" s="45" t="s">
        <v>15</v>
      </c>
      <c r="D5172" s="45">
        <v>22</v>
      </c>
      <c r="E5172" s="45">
        <v>4.8053449100000003E-3</v>
      </c>
      <c r="F5172" s="45">
        <v>8.0965883000000004E-4</v>
      </c>
      <c r="G5172" s="45">
        <v>1.30997449E-3</v>
      </c>
      <c r="H5172" s="45">
        <v>2.6857110400000002E-3</v>
      </c>
    </row>
    <row r="5173" spans="1:8" x14ac:dyDescent="0.35">
      <c r="A5173" s="45" t="s">
        <v>249</v>
      </c>
      <c r="B5173" s="45" t="s">
        <v>69</v>
      </c>
      <c r="C5173" s="45" t="s">
        <v>16</v>
      </c>
      <c r="D5173" s="45">
        <v>127</v>
      </c>
      <c r="E5173" s="45">
        <v>4.7467371400000003E-3</v>
      </c>
      <c r="F5173" s="45">
        <v>7.5869398000000005E-4</v>
      </c>
      <c r="G5173" s="45">
        <v>4.6004641000000002E-4</v>
      </c>
      <c r="H5173" s="45">
        <v>3.5279962600000001E-3</v>
      </c>
    </row>
    <row r="5174" spans="1:8" x14ac:dyDescent="0.35">
      <c r="A5174" s="45" t="s">
        <v>249</v>
      </c>
      <c r="B5174" s="45" t="s">
        <v>70</v>
      </c>
      <c r="C5174" s="45" t="s">
        <v>16</v>
      </c>
      <c r="D5174" s="45">
        <v>195</v>
      </c>
      <c r="E5174" s="45">
        <v>5.5949071699999998E-3</v>
      </c>
      <c r="F5174" s="45">
        <v>6.0594703000000001E-4</v>
      </c>
      <c r="G5174" s="45">
        <v>4.652182E-4</v>
      </c>
      <c r="H5174" s="45">
        <v>4.5237414500000003E-3</v>
      </c>
    </row>
    <row r="5175" spans="1:8" x14ac:dyDescent="0.35">
      <c r="A5175" s="45" t="s">
        <v>249</v>
      </c>
      <c r="B5175" s="45" t="s">
        <v>71</v>
      </c>
      <c r="C5175" s="45" t="s">
        <v>16</v>
      </c>
      <c r="D5175" s="45">
        <v>28</v>
      </c>
      <c r="E5175" s="45">
        <v>4.3857470900000002E-3</v>
      </c>
      <c r="F5175" s="45">
        <v>6.3781389999999997E-4</v>
      </c>
      <c r="G5175" s="45">
        <v>5.2538007999999999E-4</v>
      </c>
      <c r="H5175" s="45">
        <v>3.22255267E-3</v>
      </c>
    </row>
    <row r="5176" spans="1:8" x14ac:dyDescent="0.35">
      <c r="A5176" s="45" t="s">
        <v>249</v>
      </c>
      <c r="B5176" s="45" t="s">
        <v>69</v>
      </c>
      <c r="C5176" s="45" t="s">
        <v>17</v>
      </c>
      <c r="D5176" s="45">
        <v>93</v>
      </c>
      <c r="E5176" s="45">
        <v>6.3639981500000003E-3</v>
      </c>
      <c r="F5176" s="45">
        <v>9.3301948000000003E-4</v>
      </c>
      <c r="G5176" s="45">
        <v>1.0853492000000001E-3</v>
      </c>
      <c r="H5176" s="45">
        <v>4.3456289600000003E-3</v>
      </c>
    </row>
    <row r="5177" spans="1:8" x14ac:dyDescent="0.35">
      <c r="A5177" s="45" t="s">
        <v>249</v>
      </c>
      <c r="B5177" s="45" t="s">
        <v>70</v>
      </c>
      <c r="C5177" s="45" t="s">
        <v>17</v>
      </c>
      <c r="D5177" s="45">
        <v>205</v>
      </c>
      <c r="E5177" s="45">
        <v>6.9053746699999996E-3</v>
      </c>
      <c r="F5177" s="45">
        <v>6.4267138000000004E-4</v>
      </c>
      <c r="G5177" s="45">
        <v>1.0102753E-3</v>
      </c>
      <c r="H5177" s="45">
        <v>5.2524275000000002E-3</v>
      </c>
    </row>
    <row r="5178" spans="1:8" x14ac:dyDescent="0.35">
      <c r="A5178" s="45" t="s">
        <v>249</v>
      </c>
      <c r="B5178" s="45" t="s">
        <v>71</v>
      </c>
      <c r="C5178" s="45" t="s">
        <v>17</v>
      </c>
      <c r="D5178" s="45">
        <v>22</v>
      </c>
      <c r="E5178" s="45">
        <v>5.0205174500000003E-3</v>
      </c>
      <c r="F5178" s="45">
        <v>7.0601826999999999E-4</v>
      </c>
      <c r="G5178" s="45">
        <v>1.10848039E-3</v>
      </c>
      <c r="H5178" s="45">
        <v>3.2060182300000001E-3</v>
      </c>
    </row>
    <row r="5179" spans="1:8" x14ac:dyDescent="0.35">
      <c r="A5179" s="45" t="s">
        <v>249</v>
      </c>
      <c r="B5179" s="45" t="s">
        <v>69</v>
      </c>
      <c r="C5179" s="45" t="s">
        <v>18</v>
      </c>
      <c r="D5179" s="45">
        <v>38</v>
      </c>
      <c r="E5179" s="45">
        <v>5.8260231599999998E-3</v>
      </c>
      <c r="F5179" s="45">
        <v>8.0957578999999997E-4</v>
      </c>
      <c r="G5179" s="45">
        <v>1.0617687899999999E-3</v>
      </c>
      <c r="H5179" s="45">
        <v>3.9546781699999999E-3</v>
      </c>
    </row>
    <row r="5180" spans="1:8" x14ac:dyDescent="0.35">
      <c r="A5180" s="45" t="s">
        <v>249</v>
      </c>
      <c r="B5180" s="45" t="s">
        <v>70</v>
      </c>
      <c r="C5180" s="45" t="s">
        <v>18</v>
      </c>
      <c r="D5180" s="45">
        <v>177</v>
      </c>
      <c r="E5180" s="45">
        <v>6.7759335400000001E-3</v>
      </c>
      <c r="F5180" s="45">
        <v>6.9365951000000003E-4</v>
      </c>
      <c r="G5180" s="45">
        <v>1.3586129799999999E-3</v>
      </c>
      <c r="H5180" s="45">
        <v>4.7236606000000004E-3</v>
      </c>
    </row>
    <row r="5181" spans="1:8" x14ac:dyDescent="0.35">
      <c r="A5181" s="45" t="s">
        <v>249</v>
      </c>
      <c r="B5181" s="45" t="s">
        <v>71</v>
      </c>
      <c r="C5181" s="45" t="s">
        <v>18</v>
      </c>
      <c r="D5181" s="45">
        <v>32</v>
      </c>
      <c r="E5181" s="45">
        <v>5.9414783500000004E-3</v>
      </c>
      <c r="F5181" s="45">
        <v>6.2934004999999995E-4</v>
      </c>
      <c r="G5181" s="45">
        <v>1.27676483E-3</v>
      </c>
      <c r="H5181" s="45">
        <v>4.0353730599999998E-3</v>
      </c>
    </row>
    <row r="5182" spans="1:8" x14ac:dyDescent="0.35">
      <c r="A5182" s="45" t="s">
        <v>249</v>
      </c>
      <c r="B5182" s="45" t="s">
        <v>69</v>
      </c>
      <c r="C5182" s="45" t="s">
        <v>19</v>
      </c>
      <c r="D5182" s="45">
        <v>81</v>
      </c>
      <c r="E5182" s="45">
        <v>5.6560068699999999E-3</v>
      </c>
      <c r="F5182" s="45">
        <v>9.4050044999999997E-4</v>
      </c>
      <c r="G5182" s="45">
        <v>1.1329730300000001E-3</v>
      </c>
      <c r="H5182" s="45">
        <v>3.5825329100000001E-3</v>
      </c>
    </row>
    <row r="5183" spans="1:8" x14ac:dyDescent="0.35">
      <c r="A5183" s="45" t="s">
        <v>249</v>
      </c>
      <c r="B5183" s="45" t="s">
        <v>70</v>
      </c>
      <c r="C5183" s="45" t="s">
        <v>19</v>
      </c>
      <c r="D5183" s="45">
        <v>237</v>
      </c>
      <c r="E5183" s="45">
        <v>6.3169047600000004E-3</v>
      </c>
      <c r="F5183" s="45">
        <v>8.2258923000000004E-4</v>
      </c>
      <c r="G5183" s="45">
        <v>1.03561076E-3</v>
      </c>
      <c r="H5183" s="45">
        <v>4.4587042399999999E-3</v>
      </c>
    </row>
    <row r="5184" spans="1:8" x14ac:dyDescent="0.35">
      <c r="A5184" s="45" t="s">
        <v>249</v>
      </c>
      <c r="B5184" s="45" t="s">
        <v>71</v>
      </c>
      <c r="C5184" s="45" t="s">
        <v>19</v>
      </c>
      <c r="D5184" s="45">
        <v>23</v>
      </c>
      <c r="E5184" s="45">
        <v>5.9631640899999996E-3</v>
      </c>
      <c r="F5184" s="45">
        <v>1.0643113699999999E-3</v>
      </c>
      <c r="G5184" s="45">
        <v>1.193639E-3</v>
      </c>
      <c r="H5184" s="45">
        <v>3.7052131799999999E-3</v>
      </c>
    </row>
    <row r="5185" spans="1:8" x14ac:dyDescent="0.35">
      <c r="A5185" s="45" t="s">
        <v>249</v>
      </c>
      <c r="B5185" s="45" t="s">
        <v>69</v>
      </c>
      <c r="C5185" s="45" t="s">
        <v>20</v>
      </c>
      <c r="D5185" s="45">
        <v>48</v>
      </c>
      <c r="E5185" s="45">
        <v>4.4133388900000001E-3</v>
      </c>
      <c r="F5185" s="45">
        <v>7.9764639999999997E-4</v>
      </c>
      <c r="G5185" s="45">
        <v>5.0612441000000004E-4</v>
      </c>
      <c r="H5185" s="45">
        <v>3.1095676299999998E-3</v>
      </c>
    </row>
    <row r="5186" spans="1:8" x14ac:dyDescent="0.35">
      <c r="A5186" s="45" t="s">
        <v>249</v>
      </c>
      <c r="B5186" s="45" t="s">
        <v>70</v>
      </c>
      <c r="C5186" s="45" t="s">
        <v>20</v>
      </c>
      <c r="D5186" s="45">
        <v>219</v>
      </c>
      <c r="E5186" s="45">
        <v>4.3799148099999997E-3</v>
      </c>
      <c r="F5186" s="45">
        <v>7.8228032000000002E-4</v>
      </c>
      <c r="G5186" s="45">
        <v>4.9800205000000001E-4</v>
      </c>
      <c r="H5186" s="45">
        <v>3.09963193E-3</v>
      </c>
    </row>
    <row r="5187" spans="1:8" x14ac:dyDescent="0.35">
      <c r="A5187" s="45" t="s">
        <v>249</v>
      </c>
      <c r="B5187" s="45" t="s">
        <v>71</v>
      </c>
      <c r="C5187" s="45" t="s">
        <v>20</v>
      </c>
      <c r="D5187" s="45">
        <v>14</v>
      </c>
      <c r="E5187" s="45">
        <v>3.8996359499999999E-3</v>
      </c>
      <c r="F5187" s="45">
        <v>9.8710286999999989E-4</v>
      </c>
      <c r="G5187" s="45">
        <v>4.0261219E-4</v>
      </c>
      <c r="H5187" s="45">
        <v>2.5099204300000001E-3</v>
      </c>
    </row>
    <row r="5188" spans="1:8" x14ac:dyDescent="0.35">
      <c r="A5188" s="45" t="s">
        <v>249</v>
      </c>
      <c r="B5188" s="45" t="s">
        <v>69</v>
      </c>
      <c r="C5188" s="45" t="s">
        <v>21</v>
      </c>
      <c r="D5188" s="45">
        <v>49</v>
      </c>
      <c r="E5188" s="45">
        <v>6.3244045400000001E-3</v>
      </c>
      <c r="F5188" s="45">
        <v>1.0126131599999999E-3</v>
      </c>
      <c r="G5188" s="45">
        <v>1.14913997E-3</v>
      </c>
      <c r="H5188" s="45">
        <v>4.1626509400000001E-3</v>
      </c>
    </row>
    <row r="5189" spans="1:8" x14ac:dyDescent="0.35">
      <c r="A5189" s="45" t="s">
        <v>249</v>
      </c>
      <c r="B5189" s="45" t="s">
        <v>70</v>
      </c>
      <c r="C5189" s="45" t="s">
        <v>21</v>
      </c>
      <c r="D5189" s="45">
        <v>139</v>
      </c>
      <c r="E5189" s="45">
        <v>8.0585529199999999E-3</v>
      </c>
      <c r="F5189" s="45">
        <v>9.0469263999999995E-4</v>
      </c>
      <c r="G5189" s="45">
        <v>1.6852349E-3</v>
      </c>
      <c r="H5189" s="45">
        <v>5.4686248600000001E-3</v>
      </c>
    </row>
    <row r="5190" spans="1:8" x14ac:dyDescent="0.35">
      <c r="A5190" s="45" t="s">
        <v>249</v>
      </c>
      <c r="B5190" s="45" t="s">
        <v>71</v>
      </c>
      <c r="C5190" s="45" t="s">
        <v>21</v>
      </c>
      <c r="D5190" s="45">
        <v>33</v>
      </c>
      <c r="E5190" s="45">
        <v>7.5673397999999996E-3</v>
      </c>
      <c r="F5190" s="45">
        <v>9.0768776999999997E-4</v>
      </c>
      <c r="G5190" s="45">
        <v>1.49726409E-3</v>
      </c>
      <c r="H5190" s="45">
        <v>5.1623875099999997E-3</v>
      </c>
    </row>
    <row r="5191" spans="1:8" x14ac:dyDescent="0.35">
      <c r="A5191" s="45" t="s">
        <v>249</v>
      </c>
      <c r="B5191" s="45" t="s">
        <v>69</v>
      </c>
      <c r="C5191" s="45" t="s">
        <v>22</v>
      </c>
      <c r="D5191" s="45">
        <v>48</v>
      </c>
      <c r="E5191" s="45">
        <v>5.2592107499999999E-3</v>
      </c>
      <c r="F5191" s="45">
        <v>9.7222197999999999E-4</v>
      </c>
      <c r="G5191" s="45">
        <v>1.2104549799999999E-3</v>
      </c>
      <c r="H5191" s="45">
        <v>3.0765333199999998E-3</v>
      </c>
    </row>
    <row r="5192" spans="1:8" x14ac:dyDescent="0.35">
      <c r="A5192" s="45" t="s">
        <v>249</v>
      </c>
      <c r="B5192" s="45" t="s">
        <v>70</v>
      </c>
      <c r="C5192" s="45" t="s">
        <v>22</v>
      </c>
      <c r="D5192" s="45">
        <v>165</v>
      </c>
      <c r="E5192" s="45">
        <v>6.43637744E-3</v>
      </c>
      <c r="F5192" s="45">
        <v>7.9566472999999997E-4</v>
      </c>
      <c r="G5192" s="45">
        <v>1.5159930199999999E-3</v>
      </c>
      <c r="H5192" s="45">
        <v>4.12471917E-3</v>
      </c>
    </row>
    <row r="5193" spans="1:8" x14ac:dyDescent="0.35">
      <c r="A5193" s="45" t="s">
        <v>249</v>
      </c>
      <c r="B5193" s="45" t="s">
        <v>71</v>
      </c>
      <c r="C5193" s="45" t="s">
        <v>22</v>
      </c>
      <c r="D5193" s="45">
        <v>14</v>
      </c>
      <c r="E5193" s="45">
        <v>7.7223872399999997E-3</v>
      </c>
      <c r="F5193" s="45">
        <v>9.5734105999999999E-4</v>
      </c>
      <c r="G5193" s="45">
        <v>1.9270829800000001E-3</v>
      </c>
      <c r="H5193" s="45">
        <v>4.8379626900000002E-3</v>
      </c>
    </row>
    <row r="5194" spans="1:8" x14ac:dyDescent="0.35">
      <c r="A5194" s="45" t="s">
        <v>249</v>
      </c>
      <c r="B5194" s="45" t="s">
        <v>69</v>
      </c>
      <c r="C5194" s="45" t="s">
        <v>23</v>
      </c>
      <c r="D5194" s="45">
        <v>89</v>
      </c>
      <c r="E5194" s="45">
        <v>5.7931489500000002E-3</v>
      </c>
      <c r="F5194" s="45">
        <v>1.0127962600000001E-3</v>
      </c>
      <c r="G5194" s="45">
        <v>1.20006217E-3</v>
      </c>
      <c r="H5194" s="45">
        <v>3.5802900400000001E-3</v>
      </c>
    </row>
    <row r="5195" spans="1:8" x14ac:dyDescent="0.35">
      <c r="A5195" s="45" t="s">
        <v>249</v>
      </c>
      <c r="B5195" s="45" t="s">
        <v>70</v>
      </c>
      <c r="C5195" s="45" t="s">
        <v>23</v>
      </c>
      <c r="D5195" s="45">
        <v>309</v>
      </c>
      <c r="E5195" s="45">
        <v>6.8024089599999999E-3</v>
      </c>
      <c r="F5195" s="45">
        <v>9.7742844999999996E-4</v>
      </c>
      <c r="G5195" s="45">
        <v>1.3359251E-3</v>
      </c>
      <c r="H5195" s="45">
        <v>4.4890549499999998E-3</v>
      </c>
    </row>
    <row r="5196" spans="1:8" x14ac:dyDescent="0.35">
      <c r="A5196" s="45" t="s">
        <v>249</v>
      </c>
      <c r="B5196" s="45" t="s">
        <v>71</v>
      </c>
      <c r="C5196" s="45" t="s">
        <v>23</v>
      </c>
      <c r="D5196" s="45">
        <v>29</v>
      </c>
      <c r="E5196" s="45">
        <v>5.36558088E-3</v>
      </c>
      <c r="F5196" s="45">
        <v>1.07798507E-3</v>
      </c>
      <c r="G5196" s="45">
        <v>1.0560342799999999E-3</v>
      </c>
      <c r="H5196" s="45">
        <v>3.2315610800000001E-3</v>
      </c>
    </row>
    <row r="5197" spans="1:8" x14ac:dyDescent="0.35">
      <c r="A5197" s="45" t="s">
        <v>249</v>
      </c>
      <c r="B5197" s="45" t="s">
        <v>69</v>
      </c>
      <c r="C5197" s="45" t="s">
        <v>24</v>
      </c>
      <c r="D5197" s="45">
        <v>282</v>
      </c>
      <c r="E5197" s="45">
        <v>5.25700987E-3</v>
      </c>
      <c r="F5197" s="45">
        <v>5.8481886E-4</v>
      </c>
      <c r="G5197" s="45">
        <v>1.31156398E-3</v>
      </c>
      <c r="H5197" s="45">
        <v>3.3606265600000002E-3</v>
      </c>
    </row>
    <row r="5198" spans="1:8" x14ac:dyDescent="0.35">
      <c r="A5198" s="45" t="s">
        <v>249</v>
      </c>
      <c r="B5198" s="45" t="s">
        <v>70</v>
      </c>
      <c r="C5198" s="45" t="s">
        <v>24</v>
      </c>
      <c r="D5198" s="45">
        <v>517</v>
      </c>
      <c r="E5198" s="45">
        <v>6.9276763600000001E-3</v>
      </c>
      <c r="F5198" s="45">
        <v>5.7158440000000001E-4</v>
      </c>
      <c r="G5198" s="45">
        <v>1.6868595100000001E-3</v>
      </c>
      <c r="H5198" s="45">
        <v>4.6692319799999998E-3</v>
      </c>
    </row>
    <row r="5199" spans="1:8" x14ac:dyDescent="0.35">
      <c r="A5199" s="45" t="s">
        <v>249</v>
      </c>
      <c r="B5199" s="45" t="s">
        <v>71</v>
      </c>
      <c r="C5199" s="45" t="s">
        <v>24</v>
      </c>
      <c r="D5199" s="45">
        <v>80</v>
      </c>
      <c r="E5199" s="45">
        <v>6.1779511500000004E-3</v>
      </c>
      <c r="F5199" s="45">
        <v>9.2708308999999995E-4</v>
      </c>
      <c r="G5199" s="45">
        <v>1.5776907100000001E-3</v>
      </c>
      <c r="H5199" s="45">
        <v>3.6731768499999999E-3</v>
      </c>
    </row>
    <row r="5200" spans="1:8" x14ac:dyDescent="0.35">
      <c r="A5200" s="45" t="s">
        <v>249</v>
      </c>
      <c r="B5200" s="45" t="s">
        <v>69</v>
      </c>
      <c r="C5200" s="45" t="s">
        <v>25</v>
      </c>
      <c r="D5200" s="45">
        <v>196</v>
      </c>
      <c r="E5200" s="45">
        <v>5.5628776999999997E-3</v>
      </c>
      <c r="F5200" s="45">
        <v>7.9985093999999999E-4</v>
      </c>
      <c r="G5200" s="45">
        <v>1.14654171E-3</v>
      </c>
      <c r="H5200" s="45">
        <v>3.61648456E-3</v>
      </c>
    </row>
    <row r="5201" spans="1:8" x14ac:dyDescent="0.35">
      <c r="A5201" s="45" t="s">
        <v>249</v>
      </c>
      <c r="B5201" s="45" t="s">
        <v>70</v>
      </c>
      <c r="C5201" s="45" t="s">
        <v>25</v>
      </c>
      <c r="D5201" s="45">
        <v>385</v>
      </c>
      <c r="E5201" s="45">
        <v>6.9082489200000003E-3</v>
      </c>
      <c r="F5201" s="45">
        <v>7.3277393999999997E-4</v>
      </c>
      <c r="G5201" s="45">
        <v>1.65818879E-3</v>
      </c>
      <c r="H5201" s="45">
        <v>4.51728571E-3</v>
      </c>
    </row>
    <row r="5202" spans="1:8" x14ac:dyDescent="0.35">
      <c r="A5202" s="45" t="s">
        <v>249</v>
      </c>
      <c r="B5202" s="45" t="s">
        <v>71</v>
      </c>
      <c r="C5202" s="45" t="s">
        <v>25</v>
      </c>
      <c r="D5202" s="45">
        <v>82</v>
      </c>
      <c r="E5202" s="45">
        <v>6.1401872100000001E-3</v>
      </c>
      <c r="F5202" s="45">
        <v>7.3100134000000005E-4</v>
      </c>
      <c r="G5202" s="45">
        <v>1.3850776599999999E-3</v>
      </c>
      <c r="H5202" s="45">
        <v>4.0241077099999996E-3</v>
      </c>
    </row>
    <row r="5203" spans="1:8" x14ac:dyDescent="0.35">
      <c r="A5203" s="45" t="s">
        <v>249</v>
      </c>
      <c r="B5203" s="45" t="s">
        <v>69</v>
      </c>
      <c r="C5203" s="45" t="s">
        <v>26</v>
      </c>
      <c r="D5203" s="45">
        <v>30</v>
      </c>
      <c r="E5203" s="45">
        <v>4.9344134400000003E-3</v>
      </c>
      <c r="F5203" s="45">
        <v>6.0108011000000003E-4</v>
      </c>
      <c r="G5203" s="45">
        <v>8.5570967E-4</v>
      </c>
      <c r="H5203" s="45">
        <v>3.47762321E-3</v>
      </c>
    </row>
    <row r="5204" spans="1:8" x14ac:dyDescent="0.35">
      <c r="A5204" s="45" t="s">
        <v>249</v>
      </c>
      <c r="B5204" s="45" t="s">
        <v>70</v>
      </c>
      <c r="C5204" s="45" t="s">
        <v>26</v>
      </c>
      <c r="D5204" s="45">
        <v>227</v>
      </c>
      <c r="E5204" s="45">
        <v>5.9805328900000001E-3</v>
      </c>
      <c r="F5204" s="45">
        <v>7.9652040000000003E-4</v>
      </c>
      <c r="G5204" s="45">
        <v>9.2699639999999995E-4</v>
      </c>
      <c r="H5204" s="45">
        <v>4.2570155899999997E-3</v>
      </c>
    </row>
    <row r="5205" spans="1:8" x14ac:dyDescent="0.35">
      <c r="A5205" s="45" t="s">
        <v>249</v>
      </c>
      <c r="B5205" s="45" t="s">
        <v>71</v>
      </c>
      <c r="C5205" s="45" t="s">
        <v>26</v>
      </c>
      <c r="D5205" s="45">
        <v>17</v>
      </c>
      <c r="E5205" s="45">
        <v>5.4507078799999999E-3</v>
      </c>
      <c r="F5205" s="45">
        <v>5.6781020000000004E-4</v>
      </c>
      <c r="G5205" s="45">
        <v>1.2976576300000001E-3</v>
      </c>
      <c r="H5205" s="45">
        <v>3.5852392900000002E-3</v>
      </c>
    </row>
    <row r="5206" spans="1:8" x14ac:dyDescent="0.35">
      <c r="A5206" s="45" t="s">
        <v>249</v>
      </c>
      <c r="B5206" s="45" t="s">
        <v>69</v>
      </c>
      <c r="C5206" s="45" t="s">
        <v>27</v>
      </c>
      <c r="D5206" s="45">
        <v>204</v>
      </c>
      <c r="E5206" s="45">
        <v>4.6867054500000001E-3</v>
      </c>
      <c r="F5206" s="45">
        <v>8.7429626000000004E-4</v>
      </c>
      <c r="G5206" s="45">
        <v>9.0374205000000004E-4</v>
      </c>
      <c r="H5206" s="45">
        <v>2.90866672E-3</v>
      </c>
    </row>
    <row r="5207" spans="1:8" x14ac:dyDescent="0.35">
      <c r="A5207" s="45" t="s">
        <v>249</v>
      </c>
      <c r="B5207" s="45" t="s">
        <v>70</v>
      </c>
      <c r="C5207" s="45" t="s">
        <v>27</v>
      </c>
      <c r="D5207" s="45">
        <v>206</v>
      </c>
      <c r="E5207" s="45">
        <v>6.7611131099999996E-3</v>
      </c>
      <c r="F5207" s="45">
        <v>7.4107763999999997E-4</v>
      </c>
      <c r="G5207" s="45">
        <v>1.31292678E-3</v>
      </c>
      <c r="H5207" s="45">
        <v>4.7071082499999996E-3</v>
      </c>
    </row>
    <row r="5208" spans="1:8" x14ac:dyDescent="0.35">
      <c r="A5208" s="45" t="s">
        <v>249</v>
      </c>
      <c r="B5208" s="45" t="s">
        <v>71</v>
      </c>
      <c r="C5208" s="45" t="s">
        <v>27</v>
      </c>
      <c r="D5208" s="45">
        <v>49</v>
      </c>
      <c r="E5208" s="45">
        <v>4.8556781199999999E-3</v>
      </c>
      <c r="F5208" s="45">
        <v>8.1656249000000005E-4</v>
      </c>
      <c r="G5208" s="45">
        <v>8.6852768000000001E-4</v>
      </c>
      <c r="H5208" s="45">
        <v>3.1705874600000002E-3</v>
      </c>
    </row>
    <row r="5209" spans="1:8" x14ac:dyDescent="0.35">
      <c r="A5209" s="45" t="s">
        <v>249</v>
      </c>
      <c r="B5209" s="45" t="s">
        <v>69</v>
      </c>
      <c r="C5209" s="45" t="s">
        <v>28</v>
      </c>
      <c r="D5209" s="45">
        <v>229</v>
      </c>
      <c r="E5209" s="45">
        <v>5.8400551599999996E-3</v>
      </c>
      <c r="F5209" s="45">
        <v>8.9731898999999998E-4</v>
      </c>
      <c r="G5209" s="45">
        <v>1.1905625900000001E-3</v>
      </c>
      <c r="H5209" s="45">
        <v>3.75217303E-3</v>
      </c>
    </row>
    <row r="5210" spans="1:8" x14ac:dyDescent="0.35">
      <c r="A5210" s="45" t="s">
        <v>249</v>
      </c>
      <c r="B5210" s="45" t="s">
        <v>70</v>
      </c>
      <c r="C5210" s="45" t="s">
        <v>28</v>
      </c>
      <c r="D5210" s="45">
        <v>483</v>
      </c>
      <c r="E5210" s="45">
        <v>6.8112584699999996E-3</v>
      </c>
      <c r="F5210" s="45">
        <v>7.7591802000000004E-4</v>
      </c>
      <c r="G5210" s="45">
        <v>1.46590537E-3</v>
      </c>
      <c r="H5210" s="45">
        <v>4.5694346299999999E-3</v>
      </c>
    </row>
    <row r="5211" spans="1:8" x14ac:dyDescent="0.35">
      <c r="A5211" s="45" t="s">
        <v>249</v>
      </c>
      <c r="B5211" s="45" t="s">
        <v>71</v>
      </c>
      <c r="C5211" s="45" t="s">
        <v>28</v>
      </c>
      <c r="D5211" s="45">
        <v>92</v>
      </c>
      <c r="E5211" s="45">
        <v>5.7582274100000004E-3</v>
      </c>
      <c r="F5211" s="45">
        <v>7.6741121999999995E-4</v>
      </c>
      <c r="G5211" s="45">
        <v>1.2025712199999999E-3</v>
      </c>
      <c r="H5211" s="45">
        <v>3.7882445300000001E-3</v>
      </c>
    </row>
    <row r="5212" spans="1:8" x14ac:dyDescent="0.35">
      <c r="A5212" s="45" t="s">
        <v>249</v>
      </c>
      <c r="B5212" s="45" t="s">
        <v>69</v>
      </c>
      <c r="C5212" s="45" t="s">
        <v>29</v>
      </c>
      <c r="D5212" s="45">
        <v>56</v>
      </c>
      <c r="E5212" s="45">
        <v>5.3065060799999996E-3</v>
      </c>
      <c r="F5212" s="45">
        <v>8.7632249000000001E-4</v>
      </c>
      <c r="G5212" s="45">
        <v>1.2919557400000001E-3</v>
      </c>
      <c r="H5212" s="45">
        <v>3.1382272399999999E-3</v>
      </c>
    </row>
    <row r="5213" spans="1:8" x14ac:dyDescent="0.35">
      <c r="A5213" s="45" t="s">
        <v>249</v>
      </c>
      <c r="B5213" s="45" t="s">
        <v>70</v>
      </c>
      <c r="C5213" s="45" t="s">
        <v>29</v>
      </c>
      <c r="D5213" s="45">
        <v>185</v>
      </c>
      <c r="E5213" s="45">
        <v>7.2291664400000004E-3</v>
      </c>
      <c r="F5213" s="45">
        <v>7.8885108000000003E-4</v>
      </c>
      <c r="G5213" s="45">
        <v>1.70145118E-3</v>
      </c>
      <c r="H5213" s="45">
        <v>4.7388636200000004E-3</v>
      </c>
    </row>
    <row r="5214" spans="1:8" x14ac:dyDescent="0.35">
      <c r="A5214" s="45" t="s">
        <v>249</v>
      </c>
      <c r="B5214" s="45" t="s">
        <v>71</v>
      </c>
      <c r="C5214" s="45" t="s">
        <v>29</v>
      </c>
      <c r="D5214" s="45">
        <v>52</v>
      </c>
      <c r="E5214" s="45">
        <v>5.7627757200000001E-3</v>
      </c>
      <c r="F5214" s="45">
        <v>8.4691037999999998E-4</v>
      </c>
      <c r="G5214" s="45">
        <v>1.40335624E-3</v>
      </c>
      <c r="H5214" s="45">
        <v>3.51250868E-3</v>
      </c>
    </row>
    <row r="5215" spans="1:8" x14ac:dyDescent="0.35">
      <c r="A5215" s="45" t="s">
        <v>249</v>
      </c>
      <c r="B5215" s="45" t="s">
        <v>69</v>
      </c>
      <c r="C5215" s="45" t="s">
        <v>30</v>
      </c>
      <c r="D5215" s="45">
        <v>2999</v>
      </c>
      <c r="E5215" s="45">
        <v>4.4609620500000004E-3</v>
      </c>
      <c r="F5215" s="45">
        <v>9.5503261000000003E-4</v>
      </c>
      <c r="G5215" s="45">
        <v>6.4702099000000005E-4</v>
      </c>
      <c r="H5215" s="45">
        <v>2.8589079799999999E-3</v>
      </c>
    </row>
    <row r="5216" spans="1:8" x14ac:dyDescent="0.35">
      <c r="A5216" s="45" t="s">
        <v>249</v>
      </c>
      <c r="B5216" s="45" t="s">
        <v>70</v>
      </c>
      <c r="C5216" s="45" t="s">
        <v>30</v>
      </c>
      <c r="D5216" s="45">
        <v>1591</v>
      </c>
      <c r="E5216" s="45">
        <v>4.64060693E-3</v>
      </c>
      <c r="F5216" s="45">
        <v>7.9077599999999998E-4</v>
      </c>
      <c r="G5216" s="45">
        <v>6.9937646000000004E-4</v>
      </c>
      <c r="H5216" s="45">
        <v>3.1504539900000001E-3</v>
      </c>
    </row>
    <row r="5217" spans="1:8" x14ac:dyDescent="0.35">
      <c r="A5217" s="45" t="s">
        <v>249</v>
      </c>
      <c r="B5217" s="45" t="s">
        <v>71</v>
      </c>
      <c r="C5217" s="45" t="s">
        <v>30</v>
      </c>
      <c r="D5217" s="45">
        <v>373</v>
      </c>
      <c r="E5217" s="45">
        <v>4.3897698899999999E-3</v>
      </c>
      <c r="F5217" s="45">
        <v>8.8487340000000002E-4</v>
      </c>
      <c r="G5217" s="45">
        <v>6.9984337000000005E-4</v>
      </c>
      <c r="H5217" s="45">
        <v>2.8050526299999998E-3</v>
      </c>
    </row>
    <row r="5218" spans="1:8" x14ac:dyDescent="0.35">
      <c r="A5218" s="45" t="s">
        <v>249</v>
      </c>
      <c r="B5218" s="45" t="s">
        <v>69</v>
      </c>
      <c r="C5218" s="45" t="s">
        <v>31</v>
      </c>
      <c r="D5218" s="45">
        <v>504</v>
      </c>
      <c r="E5218" s="45">
        <v>4.5333165500000003E-3</v>
      </c>
      <c r="F5218" s="45">
        <v>1.03489192E-3</v>
      </c>
      <c r="G5218" s="45">
        <v>4.9277056000000005E-4</v>
      </c>
      <c r="H5218" s="45">
        <v>3.0056535899999999E-3</v>
      </c>
    </row>
    <row r="5219" spans="1:8" x14ac:dyDescent="0.35">
      <c r="A5219" s="45" t="s">
        <v>249</v>
      </c>
      <c r="B5219" s="45" t="s">
        <v>70</v>
      </c>
      <c r="C5219" s="45" t="s">
        <v>31</v>
      </c>
      <c r="D5219" s="45">
        <v>976</v>
      </c>
      <c r="E5219" s="45">
        <v>4.6758782500000004E-3</v>
      </c>
      <c r="F5219" s="45">
        <v>8.1291244000000003E-4</v>
      </c>
      <c r="G5219" s="45">
        <v>4.8370356000000003E-4</v>
      </c>
      <c r="H5219" s="45">
        <v>3.3792617800000001E-3</v>
      </c>
    </row>
    <row r="5220" spans="1:8" x14ac:dyDescent="0.35">
      <c r="A5220" s="45" t="s">
        <v>249</v>
      </c>
      <c r="B5220" s="45" t="s">
        <v>71</v>
      </c>
      <c r="C5220" s="45" t="s">
        <v>31</v>
      </c>
      <c r="D5220" s="45">
        <v>145</v>
      </c>
      <c r="E5220" s="45">
        <v>4.6914907899999999E-3</v>
      </c>
      <c r="F5220" s="45">
        <v>9.4037329999999998E-4</v>
      </c>
      <c r="G5220" s="45">
        <v>5.5699210999999996E-4</v>
      </c>
      <c r="H5220" s="45">
        <v>3.1941249199999998E-3</v>
      </c>
    </row>
    <row r="5221" spans="1:8" x14ac:dyDescent="0.35">
      <c r="A5221" s="45" t="s">
        <v>249</v>
      </c>
      <c r="B5221" s="45" t="s">
        <v>69</v>
      </c>
      <c r="C5221" s="45" t="s">
        <v>159</v>
      </c>
      <c r="D5221" s="45">
        <v>374</v>
      </c>
      <c r="E5221" s="45">
        <v>5.3742075000000004E-3</v>
      </c>
      <c r="F5221" s="45">
        <v>1.0447301500000001E-3</v>
      </c>
      <c r="G5221" s="45">
        <v>8.0415032000000003E-4</v>
      </c>
      <c r="H5221" s="45">
        <v>3.5253265400000001E-3</v>
      </c>
    </row>
    <row r="5222" spans="1:8" x14ac:dyDescent="0.35">
      <c r="A5222" s="45" t="s">
        <v>249</v>
      </c>
      <c r="B5222" s="45" t="s">
        <v>70</v>
      </c>
      <c r="C5222" s="45" t="s">
        <v>159</v>
      </c>
      <c r="D5222" s="45">
        <v>464</v>
      </c>
      <c r="E5222" s="45">
        <v>6.6270302E-3</v>
      </c>
      <c r="F5222" s="45">
        <v>9.2861965E-4</v>
      </c>
      <c r="G5222" s="45">
        <v>1.0392468400000001E-3</v>
      </c>
      <c r="H5222" s="45">
        <v>4.65916323E-3</v>
      </c>
    </row>
    <row r="5223" spans="1:8" x14ac:dyDescent="0.35">
      <c r="A5223" s="45" t="s">
        <v>249</v>
      </c>
      <c r="B5223" s="45" t="s">
        <v>71</v>
      </c>
      <c r="C5223" s="45" t="s">
        <v>159</v>
      </c>
      <c r="D5223" s="45">
        <v>82</v>
      </c>
      <c r="E5223" s="45">
        <v>6.2176769999999996E-3</v>
      </c>
      <c r="F5223" s="45">
        <v>1.0065207700000001E-3</v>
      </c>
      <c r="G5223" s="45">
        <v>1.0748360299999999E-3</v>
      </c>
      <c r="H5223" s="45">
        <v>4.1363197399999999E-3</v>
      </c>
    </row>
    <row r="5224" spans="1:8" x14ac:dyDescent="0.35">
      <c r="A5224" s="45" t="s">
        <v>249</v>
      </c>
      <c r="B5224" s="45" t="s">
        <v>69</v>
      </c>
      <c r="C5224" s="45" t="s">
        <v>33</v>
      </c>
      <c r="D5224" s="45">
        <v>59</v>
      </c>
      <c r="E5224" s="45">
        <v>6.6191930800000003E-3</v>
      </c>
      <c r="F5224" s="45">
        <v>1.26412405E-3</v>
      </c>
      <c r="G5224" s="45">
        <v>1.1640769999999999E-3</v>
      </c>
      <c r="H5224" s="45">
        <v>4.1909916E-3</v>
      </c>
    </row>
    <row r="5225" spans="1:8" x14ac:dyDescent="0.35">
      <c r="A5225" s="45" t="s">
        <v>249</v>
      </c>
      <c r="B5225" s="45" t="s">
        <v>70</v>
      </c>
      <c r="C5225" s="45" t="s">
        <v>33</v>
      </c>
      <c r="D5225" s="45">
        <v>216</v>
      </c>
      <c r="E5225" s="45">
        <v>7.7896195299999998E-3</v>
      </c>
      <c r="F5225" s="45">
        <v>1.1182910800000001E-3</v>
      </c>
      <c r="G5225" s="45">
        <v>1.49616317E-3</v>
      </c>
      <c r="H5225" s="45">
        <v>5.1751647899999998E-3</v>
      </c>
    </row>
    <row r="5226" spans="1:8" x14ac:dyDescent="0.35">
      <c r="A5226" s="45" t="s">
        <v>249</v>
      </c>
      <c r="B5226" s="45" t="s">
        <v>71</v>
      </c>
      <c r="C5226" s="45" t="s">
        <v>33</v>
      </c>
      <c r="D5226" s="45">
        <v>46</v>
      </c>
      <c r="E5226" s="45">
        <v>8.2253922600000005E-3</v>
      </c>
      <c r="F5226" s="45">
        <v>1.2676124600000001E-3</v>
      </c>
      <c r="G5226" s="45">
        <v>2.3892912299999999E-3</v>
      </c>
      <c r="H5226" s="45">
        <v>4.5684880799999996E-3</v>
      </c>
    </row>
    <row r="5227" spans="1:8" x14ac:dyDescent="0.35">
      <c r="A5227" s="45" t="s">
        <v>249</v>
      </c>
      <c r="B5227" s="45" t="s">
        <v>69</v>
      </c>
      <c r="C5227" s="45" t="s">
        <v>34</v>
      </c>
      <c r="D5227" s="45">
        <v>145</v>
      </c>
      <c r="E5227" s="45">
        <v>5.3430712600000003E-3</v>
      </c>
      <c r="F5227" s="45">
        <v>1.0405489200000001E-3</v>
      </c>
      <c r="G5227" s="45">
        <v>7.6628327999999995E-4</v>
      </c>
      <c r="H5227" s="45">
        <v>3.53623859E-3</v>
      </c>
    </row>
    <row r="5228" spans="1:8" x14ac:dyDescent="0.35">
      <c r="A5228" s="45" t="s">
        <v>249</v>
      </c>
      <c r="B5228" s="45" t="s">
        <v>70</v>
      </c>
      <c r="C5228" s="45" t="s">
        <v>34</v>
      </c>
      <c r="D5228" s="45">
        <v>194</v>
      </c>
      <c r="E5228" s="45">
        <v>5.7953295599999996E-3</v>
      </c>
      <c r="F5228" s="45">
        <v>9.0462701000000004E-4</v>
      </c>
      <c r="G5228" s="45">
        <v>7.3733985000000001E-4</v>
      </c>
      <c r="H5228" s="45">
        <v>4.1533622199999998E-3</v>
      </c>
    </row>
    <row r="5229" spans="1:8" x14ac:dyDescent="0.35">
      <c r="A5229" s="45" t="s">
        <v>249</v>
      </c>
      <c r="B5229" s="45" t="s">
        <v>71</v>
      </c>
      <c r="C5229" s="45" t="s">
        <v>34</v>
      </c>
      <c r="D5229" s="45">
        <v>54</v>
      </c>
      <c r="E5229" s="45">
        <v>5.4976849099999999E-3</v>
      </c>
      <c r="F5229" s="45">
        <v>7.8982314000000003E-4</v>
      </c>
      <c r="G5229" s="45">
        <v>9.1799527999999997E-4</v>
      </c>
      <c r="H5229" s="45">
        <v>3.7898659999999998E-3</v>
      </c>
    </row>
    <row r="5230" spans="1:8" x14ac:dyDescent="0.35">
      <c r="A5230" s="45" t="s">
        <v>249</v>
      </c>
      <c r="B5230" s="45" t="s">
        <v>69</v>
      </c>
      <c r="C5230" s="45" t="s">
        <v>35</v>
      </c>
      <c r="D5230" s="45">
        <v>93</v>
      </c>
      <c r="E5230" s="45">
        <v>5.2276232399999997E-3</v>
      </c>
      <c r="F5230" s="45">
        <v>1.17707063E-3</v>
      </c>
      <c r="G5230" s="45">
        <v>9.0999579999999998E-4</v>
      </c>
      <c r="H5230" s="45">
        <v>3.1405563100000001E-3</v>
      </c>
    </row>
    <row r="5231" spans="1:8" x14ac:dyDescent="0.35">
      <c r="A5231" s="45" t="s">
        <v>249</v>
      </c>
      <c r="B5231" s="45" t="s">
        <v>70</v>
      </c>
      <c r="C5231" s="45" t="s">
        <v>35</v>
      </c>
      <c r="D5231" s="45">
        <v>291</v>
      </c>
      <c r="E5231" s="45">
        <v>5.8762486499999997E-3</v>
      </c>
      <c r="F5231" s="45">
        <v>8.7919189E-4</v>
      </c>
      <c r="G5231" s="45">
        <v>1.15394688E-3</v>
      </c>
      <c r="H5231" s="45">
        <v>3.8431094000000001E-3</v>
      </c>
    </row>
    <row r="5232" spans="1:8" x14ac:dyDescent="0.35">
      <c r="A5232" s="45" t="s">
        <v>249</v>
      </c>
      <c r="B5232" s="45" t="s">
        <v>71</v>
      </c>
      <c r="C5232" s="45" t="s">
        <v>35</v>
      </c>
      <c r="D5232" s="45">
        <v>36</v>
      </c>
      <c r="E5232" s="45">
        <v>4.8389272499999997E-3</v>
      </c>
      <c r="F5232" s="45">
        <v>8.1918701000000004E-4</v>
      </c>
      <c r="G5232" s="45">
        <v>1.2123840800000001E-3</v>
      </c>
      <c r="H5232" s="45">
        <v>2.8073557600000001E-3</v>
      </c>
    </row>
    <row r="5233" spans="1:8" x14ac:dyDescent="0.35">
      <c r="A5233" s="45" t="s">
        <v>249</v>
      </c>
      <c r="B5233" s="45" t="s">
        <v>70</v>
      </c>
      <c r="C5233" s="45" t="s">
        <v>57</v>
      </c>
      <c r="D5233" s="45">
        <v>2</v>
      </c>
      <c r="E5233" s="45">
        <v>5.8449072899999996E-3</v>
      </c>
      <c r="F5233" s="45">
        <v>8.8541631000000004E-4</v>
      </c>
      <c r="G5233" s="45">
        <v>2.0486107600000002E-3</v>
      </c>
      <c r="H5233" s="45">
        <v>2.9108795000000001E-3</v>
      </c>
    </row>
    <row r="5234" spans="1:8" x14ac:dyDescent="0.35">
      <c r="A5234" s="45" t="s">
        <v>249</v>
      </c>
      <c r="B5234" s="45" t="s">
        <v>69</v>
      </c>
      <c r="C5234" s="45" t="s">
        <v>36</v>
      </c>
      <c r="D5234" s="45">
        <v>173</v>
      </c>
      <c r="E5234" s="45">
        <v>5.6862152399999996E-3</v>
      </c>
      <c r="F5234" s="45">
        <v>8.1393144999999999E-4</v>
      </c>
      <c r="G5234" s="45">
        <v>1.1946716900000001E-3</v>
      </c>
      <c r="H5234" s="45">
        <v>3.6776116000000001E-3</v>
      </c>
    </row>
    <row r="5235" spans="1:8" x14ac:dyDescent="0.35">
      <c r="A5235" s="45" t="s">
        <v>249</v>
      </c>
      <c r="B5235" s="45" t="s">
        <v>70</v>
      </c>
      <c r="C5235" s="45" t="s">
        <v>36</v>
      </c>
      <c r="D5235" s="45">
        <v>389</v>
      </c>
      <c r="E5235" s="45">
        <v>6.7841031100000001E-3</v>
      </c>
      <c r="F5235" s="45">
        <v>6.8647029000000004E-4</v>
      </c>
      <c r="G5235" s="45">
        <v>1.29457036E-3</v>
      </c>
      <c r="H5235" s="45">
        <v>4.8030619800000004E-3</v>
      </c>
    </row>
    <row r="5236" spans="1:8" x14ac:dyDescent="0.35">
      <c r="A5236" s="45" t="s">
        <v>249</v>
      </c>
      <c r="B5236" s="45" t="s">
        <v>71</v>
      </c>
      <c r="C5236" s="45" t="s">
        <v>36</v>
      </c>
      <c r="D5236" s="45">
        <v>59</v>
      </c>
      <c r="E5236" s="45">
        <v>6.6700012699999998E-3</v>
      </c>
      <c r="F5236" s="45">
        <v>7.5466860999999995E-4</v>
      </c>
      <c r="G5236" s="45">
        <v>1.45303654E-3</v>
      </c>
      <c r="H5236" s="45">
        <v>4.4622957400000003E-3</v>
      </c>
    </row>
    <row r="5237" spans="1:8" x14ac:dyDescent="0.35">
      <c r="A5237" s="45" t="s">
        <v>249</v>
      </c>
      <c r="B5237" s="45" t="s">
        <v>69</v>
      </c>
      <c r="C5237" s="45" t="s">
        <v>37</v>
      </c>
      <c r="D5237" s="45">
        <v>163</v>
      </c>
      <c r="E5237" s="45">
        <v>4.8894424899999997E-3</v>
      </c>
      <c r="F5237" s="45">
        <v>1.09456632E-3</v>
      </c>
      <c r="G5237" s="45">
        <v>6.5212427999999998E-4</v>
      </c>
      <c r="H5237" s="45">
        <v>3.1427514000000002E-3</v>
      </c>
    </row>
    <row r="5238" spans="1:8" x14ac:dyDescent="0.35">
      <c r="A5238" s="45" t="s">
        <v>249</v>
      </c>
      <c r="B5238" s="45" t="s">
        <v>70</v>
      </c>
      <c r="C5238" s="45" t="s">
        <v>37</v>
      </c>
      <c r="D5238" s="45">
        <v>594</v>
      </c>
      <c r="E5238" s="45">
        <v>5.0727956199999999E-3</v>
      </c>
      <c r="F5238" s="45">
        <v>7.6648014999999999E-4</v>
      </c>
      <c r="G5238" s="45">
        <v>6.8179845999999996E-4</v>
      </c>
      <c r="H5238" s="45">
        <v>3.62451652E-3</v>
      </c>
    </row>
    <row r="5239" spans="1:8" x14ac:dyDescent="0.35">
      <c r="A5239" s="45" t="s">
        <v>249</v>
      </c>
      <c r="B5239" s="45" t="s">
        <v>71</v>
      </c>
      <c r="C5239" s="45" t="s">
        <v>37</v>
      </c>
      <c r="D5239" s="45">
        <v>90</v>
      </c>
      <c r="E5239" s="45">
        <v>4.9794236000000004E-3</v>
      </c>
      <c r="F5239" s="45">
        <v>9.4097202000000002E-4</v>
      </c>
      <c r="G5239" s="45">
        <v>6.6692363000000001E-4</v>
      </c>
      <c r="H5239" s="45">
        <v>3.3715275300000001E-3</v>
      </c>
    </row>
    <row r="5240" spans="1:8" x14ac:dyDescent="0.35">
      <c r="A5240" s="45" t="s">
        <v>249</v>
      </c>
      <c r="B5240" s="45" t="s">
        <v>69</v>
      </c>
      <c r="C5240" s="45" t="s">
        <v>38</v>
      </c>
      <c r="D5240" s="45">
        <v>91</v>
      </c>
      <c r="E5240" s="45">
        <v>5.6836332400000003E-3</v>
      </c>
      <c r="F5240" s="45">
        <v>1.19581784E-3</v>
      </c>
      <c r="G5240" s="45">
        <v>9.5060008000000002E-4</v>
      </c>
      <c r="H5240" s="45">
        <v>3.5372148599999999E-3</v>
      </c>
    </row>
    <row r="5241" spans="1:8" x14ac:dyDescent="0.35">
      <c r="A5241" s="45" t="s">
        <v>249</v>
      </c>
      <c r="B5241" s="45" t="s">
        <v>70</v>
      </c>
      <c r="C5241" s="45" t="s">
        <v>38</v>
      </c>
      <c r="D5241" s="45">
        <v>245</v>
      </c>
      <c r="E5241" s="45">
        <v>6.1215984099999999E-3</v>
      </c>
      <c r="F5241" s="45">
        <v>8.6271706000000002E-4</v>
      </c>
      <c r="G5241" s="45">
        <v>8.5907951999999999E-4</v>
      </c>
      <c r="H5241" s="45">
        <v>4.3998013399999996E-3</v>
      </c>
    </row>
    <row r="5242" spans="1:8" x14ac:dyDescent="0.35">
      <c r="A5242" s="45" t="s">
        <v>249</v>
      </c>
      <c r="B5242" s="45" t="s">
        <v>71</v>
      </c>
      <c r="C5242" s="45" t="s">
        <v>38</v>
      </c>
      <c r="D5242" s="45">
        <v>38</v>
      </c>
      <c r="E5242" s="45">
        <v>6.3334549600000001E-3</v>
      </c>
      <c r="F5242" s="45">
        <v>1.0626824799999999E-3</v>
      </c>
      <c r="G5242" s="45">
        <v>7.2551150000000003E-4</v>
      </c>
      <c r="H5242" s="45">
        <v>4.5452605000000004E-3</v>
      </c>
    </row>
    <row r="5243" spans="1:8" x14ac:dyDescent="0.35">
      <c r="A5243" s="45" t="s">
        <v>249</v>
      </c>
      <c r="B5243" s="45" t="s">
        <v>69</v>
      </c>
      <c r="C5243" s="45" t="s">
        <v>39</v>
      </c>
      <c r="D5243" s="45">
        <v>57</v>
      </c>
      <c r="E5243" s="45">
        <v>5.13909169E-3</v>
      </c>
      <c r="F5243" s="45">
        <v>7.1210987000000004E-4</v>
      </c>
      <c r="G5243" s="45">
        <v>1.3454350899999999E-3</v>
      </c>
      <c r="H5243" s="45">
        <v>3.0815462300000001E-3</v>
      </c>
    </row>
    <row r="5244" spans="1:8" x14ac:dyDescent="0.35">
      <c r="A5244" s="45" t="s">
        <v>249</v>
      </c>
      <c r="B5244" s="45" t="s">
        <v>70</v>
      </c>
      <c r="C5244" s="45" t="s">
        <v>39</v>
      </c>
      <c r="D5244" s="45">
        <v>212</v>
      </c>
      <c r="E5244" s="45">
        <v>6.6620804799999997E-3</v>
      </c>
      <c r="F5244" s="45">
        <v>7.2851130000000004E-4</v>
      </c>
      <c r="G5244" s="45">
        <v>1.48906992E-3</v>
      </c>
      <c r="H5244" s="45">
        <v>4.4444987900000002E-3</v>
      </c>
    </row>
    <row r="5245" spans="1:8" x14ac:dyDescent="0.35">
      <c r="A5245" s="45" t="s">
        <v>249</v>
      </c>
      <c r="B5245" s="45" t="s">
        <v>71</v>
      </c>
      <c r="C5245" s="45" t="s">
        <v>39</v>
      </c>
      <c r="D5245" s="45">
        <v>26</v>
      </c>
      <c r="E5245" s="45">
        <v>6.8482903800000001E-3</v>
      </c>
      <c r="F5245" s="45">
        <v>6.6016714000000001E-4</v>
      </c>
      <c r="G5245" s="45">
        <v>1.46367499E-3</v>
      </c>
      <c r="H5245" s="45">
        <v>4.7244477700000001E-3</v>
      </c>
    </row>
    <row r="5246" spans="1:8" x14ac:dyDescent="0.35">
      <c r="A5246" s="45" t="s">
        <v>249</v>
      </c>
      <c r="B5246" s="45" t="s">
        <v>69</v>
      </c>
      <c r="C5246" s="45" t="s">
        <v>40</v>
      </c>
      <c r="D5246" s="45">
        <v>276</v>
      </c>
      <c r="E5246" s="45">
        <v>4.8862299800000002E-3</v>
      </c>
      <c r="F5246" s="45">
        <v>1.06426944E-3</v>
      </c>
      <c r="G5246" s="45">
        <v>4.9571399999999996E-4</v>
      </c>
      <c r="H5246" s="45">
        <v>3.3262460599999999E-3</v>
      </c>
    </row>
    <row r="5247" spans="1:8" x14ac:dyDescent="0.35">
      <c r="A5247" s="45" t="s">
        <v>249</v>
      </c>
      <c r="B5247" s="45" t="s">
        <v>70</v>
      </c>
      <c r="C5247" s="45" t="s">
        <v>40</v>
      </c>
      <c r="D5247" s="45">
        <v>533</v>
      </c>
      <c r="E5247" s="45">
        <v>4.9834095499999998E-3</v>
      </c>
      <c r="F5247" s="45">
        <v>7.9633079000000003E-4</v>
      </c>
      <c r="G5247" s="45">
        <v>4.9761981000000005E-4</v>
      </c>
      <c r="H5247" s="45">
        <v>3.68945846E-3</v>
      </c>
    </row>
    <row r="5248" spans="1:8" x14ac:dyDescent="0.35">
      <c r="A5248" s="45" t="s">
        <v>249</v>
      </c>
      <c r="B5248" s="45" t="s">
        <v>71</v>
      </c>
      <c r="C5248" s="45" t="s">
        <v>40</v>
      </c>
      <c r="D5248" s="45">
        <v>84</v>
      </c>
      <c r="E5248" s="45">
        <v>4.85697726E-3</v>
      </c>
      <c r="F5248" s="45">
        <v>9.5651429000000003E-4</v>
      </c>
      <c r="G5248" s="45">
        <v>5.0608990999999998E-4</v>
      </c>
      <c r="H5248" s="45">
        <v>3.39437258E-3</v>
      </c>
    </row>
    <row r="5249" spans="1:8" x14ac:dyDescent="0.35">
      <c r="A5249" s="45" t="s">
        <v>249</v>
      </c>
      <c r="B5249" s="45" t="s">
        <v>69</v>
      </c>
      <c r="C5249" s="45" t="s">
        <v>41</v>
      </c>
      <c r="D5249" s="45">
        <v>96</v>
      </c>
      <c r="E5249" s="45">
        <v>5.09645037E-3</v>
      </c>
      <c r="F5249" s="45">
        <v>7.8993032999999998E-4</v>
      </c>
      <c r="G5249" s="45">
        <v>8.7420407E-4</v>
      </c>
      <c r="H5249" s="45">
        <v>3.4323155200000001E-3</v>
      </c>
    </row>
    <row r="5250" spans="1:8" x14ac:dyDescent="0.35">
      <c r="A5250" s="45" t="s">
        <v>249</v>
      </c>
      <c r="B5250" s="45" t="s">
        <v>70</v>
      </c>
      <c r="C5250" s="45" t="s">
        <v>41</v>
      </c>
      <c r="D5250" s="45">
        <v>305</v>
      </c>
      <c r="E5250" s="45">
        <v>7.1536123700000004E-3</v>
      </c>
      <c r="F5250" s="45">
        <v>7.7269253E-4</v>
      </c>
      <c r="G5250" s="45">
        <v>1.51722806E-3</v>
      </c>
      <c r="H5250" s="45">
        <v>4.8636913300000003E-3</v>
      </c>
    </row>
    <row r="5251" spans="1:8" x14ac:dyDescent="0.35">
      <c r="A5251" s="45" t="s">
        <v>249</v>
      </c>
      <c r="B5251" s="45" t="s">
        <v>71</v>
      </c>
      <c r="C5251" s="45" t="s">
        <v>41</v>
      </c>
      <c r="D5251" s="45">
        <v>44</v>
      </c>
      <c r="E5251" s="45">
        <v>6.0619211100000001E-3</v>
      </c>
      <c r="F5251" s="45">
        <v>7.9045643000000005E-4</v>
      </c>
      <c r="G5251" s="45">
        <v>1.4191390799999999E-3</v>
      </c>
      <c r="H5251" s="45">
        <v>3.8523250999999998E-3</v>
      </c>
    </row>
    <row r="5252" spans="1:8" x14ac:dyDescent="0.35">
      <c r="A5252" s="45" t="s">
        <v>249</v>
      </c>
      <c r="B5252" s="45" t="s">
        <v>69</v>
      </c>
      <c r="C5252" s="45" t="s">
        <v>42</v>
      </c>
      <c r="D5252" s="45">
        <v>71</v>
      </c>
      <c r="E5252" s="45">
        <v>6.1725675699999998E-3</v>
      </c>
      <c r="F5252" s="45">
        <v>1.36378434E-3</v>
      </c>
      <c r="G5252" s="45">
        <v>1.3386799799999999E-3</v>
      </c>
      <c r="H5252" s="45">
        <v>3.47010277E-3</v>
      </c>
    </row>
    <row r="5253" spans="1:8" x14ac:dyDescent="0.35">
      <c r="A5253" s="45" t="s">
        <v>249</v>
      </c>
      <c r="B5253" s="45" t="s">
        <v>70</v>
      </c>
      <c r="C5253" s="45" t="s">
        <v>42</v>
      </c>
      <c r="D5253" s="45">
        <v>198</v>
      </c>
      <c r="E5253" s="45">
        <v>7.7062871800000002E-3</v>
      </c>
      <c r="F5253" s="45">
        <v>1.07779155E-3</v>
      </c>
      <c r="G5253" s="45">
        <v>1.6984659E-3</v>
      </c>
      <c r="H5253" s="45">
        <v>4.9300292299999998E-3</v>
      </c>
    </row>
    <row r="5254" spans="1:8" x14ac:dyDescent="0.35">
      <c r="A5254" s="45" t="s">
        <v>249</v>
      </c>
      <c r="B5254" s="45" t="s">
        <v>71</v>
      </c>
      <c r="C5254" s="45" t="s">
        <v>42</v>
      </c>
      <c r="D5254" s="45">
        <v>35</v>
      </c>
      <c r="E5254" s="45">
        <v>6.6121029299999997E-3</v>
      </c>
      <c r="F5254" s="45">
        <v>9.8115056999999997E-4</v>
      </c>
      <c r="G5254" s="45">
        <v>1.1848542400000001E-3</v>
      </c>
      <c r="H5254" s="45">
        <v>4.4460976299999996E-3</v>
      </c>
    </row>
    <row r="5255" spans="1:8" x14ac:dyDescent="0.35">
      <c r="A5255" s="45" t="s">
        <v>249</v>
      </c>
      <c r="B5255" s="45" t="s">
        <v>69</v>
      </c>
      <c r="C5255" s="45" t="s">
        <v>43</v>
      </c>
      <c r="D5255" s="45">
        <v>85</v>
      </c>
      <c r="E5255" s="45">
        <v>5.43450416E-3</v>
      </c>
      <c r="F5255" s="45">
        <v>9.7807709999999997E-4</v>
      </c>
      <c r="G5255" s="45">
        <v>9.8583853999999996E-4</v>
      </c>
      <c r="H5255" s="45">
        <v>3.4705879900000002E-3</v>
      </c>
    </row>
    <row r="5256" spans="1:8" x14ac:dyDescent="0.35">
      <c r="A5256" s="45" t="s">
        <v>249</v>
      </c>
      <c r="B5256" s="45" t="s">
        <v>70</v>
      </c>
      <c r="C5256" s="45" t="s">
        <v>43</v>
      </c>
      <c r="D5256" s="45">
        <v>212</v>
      </c>
      <c r="E5256" s="45">
        <v>6.5288694499999996E-3</v>
      </c>
      <c r="F5256" s="45">
        <v>8.9289589000000002E-4</v>
      </c>
      <c r="G5256" s="45">
        <v>1.2531116600000001E-3</v>
      </c>
      <c r="H5256" s="45">
        <v>4.3828614100000001E-3</v>
      </c>
    </row>
    <row r="5257" spans="1:8" x14ac:dyDescent="0.35">
      <c r="A5257" s="45" t="s">
        <v>249</v>
      </c>
      <c r="B5257" s="45" t="s">
        <v>71</v>
      </c>
      <c r="C5257" s="45" t="s">
        <v>43</v>
      </c>
      <c r="D5257" s="45">
        <v>39</v>
      </c>
      <c r="E5257" s="45">
        <v>6.47465548E-3</v>
      </c>
      <c r="F5257" s="45">
        <v>8.3600405000000002E-4</v>
      </c>
      <c r="G5257" s="45">
        <v>1.17076187E-3</v>
      </c>
      <c r="H5257" s="45">
        <v>4.4678890899999997E-3</v>
      </c>
    </row>
    <row r="5258" spans="1:8" x14ac:dyDescent="0.35">
      <c r="A5258" s="45" t="s">
        <v>249</v>
      </c>
      <c r="B5258" s="45" t="s">
        <v>69</v>
      </c>
      <c r="C5258" s="45" t="s">
        <v>44</v>
      </c>
      <c r="D5258" s="45">
        <v>26</v>
      </c>
      <c r="E5258" s="45">
        <v>7.0339207399999996E-3</v>
      </c>
      <c r="F5258" s="45">
        <v>9.7177682999999998E-4</v>
      </c>
      <c r="G5258" s="45">
        <v>1.1663103499999999E-3</v>
      </c>
      <c r="H5258" s="45">
        <v>4.8958331399999999E-3</v>
      </c>
    </row>
    <row r="5259" spans="1:8" x14ac:dyDescent="0.35">
      <c r="A5259" s="45" t="s">
        <v>249</v>
      </c>
      <c r="B5259" s="45" t="s">
        <v>70</v>
      </c>
      <c r="C5259" s="45" t="s">
        <v>44</v>
      </c>
      <c r="D5259" s="45">
        <v>92</v>
      </c>
      <c r="E5259" s="45">
        <v>7.1805804699999996E-3</v>
      </c>
      <c r="F5259" s="45">
        <v>6.8161207999999996E-4</v>
      </c>
      <c r="G5259" s="45">
        <v>1.30636046E-3</v>
      </c>
      <c r="H5259" s="45">
        <v>5.1926074300000001E-3</v>
      </c>
    </row>
    <row r="5260" spans="1:8" x14ac:dyDescent="0.35">
      <c r="A5260" s="45" t="s">
        <v>249</v>
      </c>
      <c r="B5260" s="45" t="s">
        <v>71</v>
      </c>
      <c r="C5260" s="45" t="s">
        <v>44</v>
      </c>
      <c r="D5260" s="45">
        <v>15</v>
      </c>
      <c r="E5260" s="45">
        <v>6.5462960599999998E-3</v>
      </c>
      <c r="F5260" s="45">
        <v>8.0709851000000004E-4</v>
      </c>
      <c r="G5260" s="45">
        <v>9.6913554999999995E-4</v>
      </c>
      <c r="H5260" s="45">
        <v>4.7700614699999998E-3</v>
      </c>
    </row>
    <row r="5261" spans="1:8" x14ac:dyDescent="0.35">
      <c r="A5261" s="45" t="s">
        <v>249</v>
      </c>
      <c r="B5261" s="45" t="s">
        <v>69</v>
      </c>
      <c r="C5261" s="45" t="s">
        <v>45</v>
      </c>
      <c r="D5261" s="45">
        <v>174</v>
      </c>
      <c r="E5261" s="45">
        <v>5.7038897E-3</v>
      </c>
      <c r="F5261" s="45">
        <v>1.08204266E-3</v>
      </c>
      <c r="G5261" s="45">
        <v>1.0591605599999999E-3</v>
      </c>
      <c r="H5261" s="45">
        <v>3.5626859999999998E-3</v>
      </c>
    </row>
    <row r="5262" spans="1:8" x14ac:dyDescent="0.35">
      <c r="A5262" s="45" t="s">
        <v>249</v>
      </c>
      <c r="B5262" s="45" t="s">
        <v>70</v>
      </c>
      <c r="C5262" s="45" t="s">
        <v>45</v>
      </c>
      <c r="D5262" s="45">
        <v>384</v>
      </c>
      <c r="E5262" s="45">
        <v>6.1876685599999998E-3</v>
      </c>
      <c r="F5262" s="45">
        <v>8.4985026000000002E-4</v>
      </c>
      <c r="G5262" s="45">
        <v>1.17422573E-3</v>
      </c>
      <c r="H5262" s="45">
        <v>4.1635920599999996E-3</v>
      </c>
    </row>
    <row r="5263" spans="1:8" x14ac:dyDescent="0.35">
      <c r="A5263" s="45" t="s">
        <v>249</v>
      </c>
      <c r="B5263" s="45" t="s">
        <v>71</v>
      </c>
      <c r="C5263" s="45" t="s">
        <v>45</v>
      </c>
      <c r="D5263" s="45">
        <v>55</v>
      </c>
      <c r="E5263" s="45">
        <v>5.7638886699999999E-3</v>
      </c>
      <c r="F5263" s="45">
        <v>9.6212095999999997E-4</v>
      </c>
      <c r="G5263" s="45">
        <v>1.01283644E-3</v>
      </c>
      <c r="H5263" s="45">
        <v>3.78893072E-3</v>
      </c>
    </row>
    <row r="5264" spans="1:8" x14ac:dyDescent="0.35">
      <c r="A5264" s="45" t="s">
        <v>249</v>
      </c>
      <c r="B5264" s="45" t="s">
        <v>69</v>
      </c>
      <c r="C5264" s="45" t="s">
        <v>46</v>
      </c>
      <c r="D5264" s="45">
        <v>62</v>
      </c>
      <c r="E5264" s="45">
        <v>5.8531209900000002E-3</v>
      </c>
      <c r="F5264" s="45">
        <v>8.4584055000000002E-4</v>
      </c>
      <c r="G5264" s="45">
        <v>1.07918883E-3</v>
      </c>
      <c r="H5264" s="45">
        <v>3.9280911500000001E-3</v>
      </c>
    </row>
    <row r="5265" spans="1:8" x14ac:dyDescent="0.35">
      <c r="A5265" s="45" t="s">
        <v>249</v>
      </c>
      <c r="B5265" s="45" t="s">
        <v>70</v>
      </c>
      <c r="C5265" s="45" t="s">
        <v>46</v>
      </c>
      <c r="D5265" s="45">
        <v>173</v>
      </c>
      <c r="E5265" s="45">
        <v>7.35074102E-3</v>
      </c>
      <c r="F5265" s="45">
        <v>6.5182751999999999E-4</v>
      </c>
      <c r="G5265" s="45">
        <v>1.3650714699999999E-3</v>
      </c>
      <c r="H5265" s="45">
        <v>5.3338415400000002E-3</v>
      </c>
    </row>
    <row r="5266" spans="1:8" x14ac:dyDescent="0.35">
      <c r="A5266" s="45" t="s">
        <v>249</v>
      </c>
      <c r="B5266" s="45" t="s">
        <v>71</v>
      </c>
      <c r="C5266" s="45" t="s">
        <v>46</v>
      </c>
      <c r="D5266" s="45">
        <v>24</v>
      </c>
      <c r="E5266" s="45">
        <v>5.8424959100000003E-3</v>
      </c>
      <c r="F5266" s="45">
        <v>9.992281400000001E-4</v>
      </c>
      <c r="G5266" s="45">
        <v>1.4158949000000001E-3</v>
      </c>
      <c r="H5266" s="45">
        <v>3.4273725300000002E-3</v>
      </c>
    </row>
    <row r="5267" spans="1:8" x14ac:dyDescent="0.35">
      <c r="A5267" s="45" t="s">
        <v>249</v>
      </c>
      <c r="B5267" s="45" t="s">
        <v>69</v>
      </c>
      <c r="C5267" s="45" t="s">
        <v>47</v>
      </c>
      <c r="D5267" s="45">
        <v>23</v>
      </c>
      <c r="E5267" s="45">
        <v>6.8458129700000002E-3</v>
      </c>
      <c r="F5267" s="45">
        <v>5.9178718999999998E-4</v>
      </c>
      <c r="G5267" s="45">
        <v>1.2052131200000001E-3</v>
      </c>
      <c r="H5267" s="45">
        <v>5.0372381299999998E-3</v>
      </c>
    </row>
    <row r="5268" spans="1:8" x14ac:dyDescent="0.35">
      <c r="A5268" s="45" t="s">
        <v>249</v>
      </c>
      <c r="B5268" s="45" t="s">
        <v>70</v>
      </c>
      <c r="C5268" s="45" t="s">
        <v>47</v>
      </c>
      <c r="D5268" s="45">
        <v>131</v>
      </c>
      <c r="E5268" s="45">
        <v>7.2344144900000004E-3</v>
      </c>
      <c r="F5268" s="45">
        <v>2.0736121000000001E-4</v>
      </c>
      <c r="G5268" s="45">
        <v>1.7544880400000001E-3</v>
      </c>
      <c r="H5268" s="45">
        <v>5.2607256599999999E-3</v>
      </c>
    </row>
    <row r="5269" spans="1:8" x14ac:dyDescent="0.35">
      <c r="A5269" s="45" t="s">
        <v>249</v>
      </c>
      <c r="B5269" s="45" t="s">
        <v>71</v>
      </c>
      <c r="C5269" s="45" t="s">
        <v>47</v>
      </c>
      <c r="D5269" s="45">
        <v>23</v>
      </c>
      <c r="E5269" s="45">
        <v>5.7709336899999996E-3</v>
      </c>
      <c r="F5269" s="45">
        <v>1.3486284999999999E-4</v>
      </c>
      <c r="G5269" s="45">
        <v>1.76429123E-3</v>
      </c>
      <c r="H5269" s="45">
        <v>3.86121149E-3</v>
      </c>
    </row>
    <row r="5270" spans="1:8" x14ac:dyDescent="0.35">
      <c r="A5270" s="45" t="s">
        <v>249</v>
      </c>
      <c r="B5270" s="45" t="s">
        <v>69</v>
      </c>
      <c r="C5270" s="45" t="s">
        <v>48</v>
      </c>
      <c r="D5270" s="45">
        <v>208</v>
      </c>
      <c r="E5270" s="45">
        <v>5.2470060799999999E-3</v>
      </c>
      <c r="F5270" s="45">
        <v>9.9486933999999995E-4</v>
      </c>
      <c r="G5270" s="45">
        <v>6.9789416999999998E-4</v>
      </c>
      <c r="H5270" s="45">
        <v>3.5542420800000001E-3</v>
      </c>
    </row>
    <row r="5271" spans="1:8" x14ac:dyDescent="0.35">
      <c r="A5271" s="45" t="s">
        <v>249</v>
      </c>
      <c r="B5271" s="45" t="s">
        <v>70</v>
      </c>
      <c r="C5271" s="45" t="s">
        <v>48</v>
      </c>
      <c r="D5271" s="45">
        <v>459</v>
      </c>
      <c r="E5271" s="45">
        <v>5.6726325000000001E-3</v>
      </c>
      <c r="F5271" s="45">
        <v>8.4382288999999995E-4</v>
      </c>
      <c r="G5271" s="45">
        <v>7.7024304000000005E-4</v>
      </c>
      <c r="H5271" s="45">
        <v>4.0585660800000001E-3</v>
      </c>
    </row>
    <row r="5272" spans="1:8" x14ac:dyDescent="0.35">
      <c r="A5272" s="45" t="s">
        <v>249</v>
      </c>
      <c r="B5272" s="45" t="s">
        <v>71</v>
      </c>
      <c r="C5272" s="45" t="s">
        <v>48</v>
      </c>
      <c r="D5272" s="45">
        <v>30</v>
      </c>
      <c r="E5272" s="45">
        <v>4.9745367299999996E-3</v>
      </c>
      <c r="F5272" s="45">
        <v>7.3726825999999995E-4</v>
      </c>
      <c r="G5272" s="45">
        <v>6.3966027000000002E-4</v>
      </c>
      <c r="H5272" s="45">
        <v>3.5976077500000001E-3</v>
      </c>
    </row>
    <row r="5273" spans="1:8" x14ac:dyDescent="0.35">
      <c r="A5273" s="45" t="s">
        <v>249</v>
      </c>
      <c r="B5273" s="45" t="s">
        <v>69</v>
      </c>
      <c r="C5273" s="45" t="s">
        <v>49</v>
      </c>
      <c r="D5273" s="45">
        <v>93</v>
      </c>
      <c r="E5273" s="45">
        <v>6.8457534299999996E-3</v>
      </c>
      <c r="F5273" s="45">
        <v>1.32255555E-3</v>
      </c>
      <c r="G5273" s="45">
        <v>1.0379328499999999E-3</v>
      </c>
      <c r="H5273" s="45">
        <v>4.4789175200000003E-3</v>
      </c>
    </row>
    <row r="5274" spans="1:8" x14ac:dyDescent="0.35">
      <c r="A5274" s="45" t="s">
        <v>249</v>
      </c>
      <c r="B5274" s="45" t="s">
        <v>70</v>
      </c>
      <c r="C5274" s="45" t="s">
        <v>49</v>
      </c>
      <c r="D5274" s="45">
        <v>321</v>
      </c>
      <c r="E5274" s="45">
        <v>7.2385915500000004E-3</v>
      </c>
      <c r="F5274" s="45">
        <v>1.0193475500000001E-3</v>
      </c>
      <c r="G5274" s="45">
        <v>1.0941283600000001E-3</v>
      </c>
      <c r="H5274" s="45">
        <v>5.1179399299999999E-3</v>
      </c>
    </row>
    <row r="5275" spans="1:8" x14ac:dyDescent="0.35">
      <c r="A5275" s="45" t="s">
        <v>249</v>
      </c>
      <c r="B5275" s="45" t="s">
        <v>71</v>
      </c>
      <c r="C5275" s="45" t="s">
        <v>49</v>
      </c>
      <c r="D5275" s="45">
        <v>51</v>
      </c>
      <c r="E5275" s="45">
        <v>6.1294931799999999E-3</v>
      </c>
      <c r="F5275" s="45">
        <v>9.6042095000000002E-4</v>
      </c>
      <c r="G5275" s="45">
        <v>1.2159583599999999E-3</v>
      </c>
      <c r="H5275" s="45">
        <v>3.9465320799999997E-3</v>
      </c>
    </row>
    <row r="5276" spans="1:8" x14ac:dyDescent="0.35">
      <c r="A5276" s="45" t="s">
        <v>249</v>
      </c>
      <c r="B5276" s="45" t="s">
        <v>69</v>
      </c>
      <c r="C5276" s="45" t="s">
        <v>50</v>
      </c>
      <c r="D5276" s="45">
        <v>77</v>
      </c>
      <c r="E5276" s="45">
        <v>6.4772724799999999E-3</v>
      </c>
      <c r="F5276" s="45">
        <v>7.4810578999999998E-4</v>
      </c>
      <c r="G5276" s="45">
        <v>1.6819983099999999E-3</v>
      </c>
      <c r="H5276" s="45">
        <v>4.0471678799999999E-3</v>
      </c>
    </row>
    <row r="5277" spans="1:8" x14ac:dyDescent="0.35">
      <c r="A5277" s="45" t="s">
        <v>249</v>
      </c>
      <c r="B5277" s="45" t="s">
        <v>70</v>
      </c>
      <c r="C5277" s="45" t="s">
        <v>50</v>
      </c>
      <c r="D5277" s="45">
        <v>182</v>
      </c>
      <c r="E5277" s="45">
        <v>7.50069932E-3</v>
      </c>
      <c r="F5277" s="45">
        <v>6.1374363999999997E-4</v>
      </c>
      <c r="G5277" s="45">
        <v>2.0231097300000001E-3</v>
      </c>
      <c r="H5277" s="45">
        <v>4.8638453899999996E-3</v>
      </c>
    </row>
    <row r="5278" spans="1:8" x14ac:dyDescent="0.35">
      <c r="A5278" s="45" t="s">
        <v>249</v>
      </c>
      <c r="B5278" s="45" t="s">
        <v>71</v>
      </c>
      <c r="C5278" s="45" t="s">
        <v>50</v>
      </c>
      <c r="D5278" s="45">
        <v>41</v>
      </c>
      <c r="E5278" s="45">
        <v>6.9540421699999999E-3</v>
      </c>
      <c r="F5278" s="45">
        <v>7.0375994999999998E-4</v>
      </c>
      <c r="G5278" s="45">
        <v>1.5943990400000001E-3</v>
      </c>
      <c r="H5278" s="45">
        <v>4.6558827800000004E-3</v>
      </c>
    </row>
    <row r="5279" spans="1:8" x14ac:dyDescent="0.35">
      <c r="A5279" s="45" t="s">
        <v>249</v>
      </c>
      <c r="B5279" s="45" t="s">
        <v>69</v>
      </c>
      <c r="C5279" s="45" t="s">
        <v>51</v>
      </c>
      <c r="D5279" s="45">
        <v>144</v>
      </c>
      <c r="E5279" s="45">
        <v>6.3470130100000003E-3</v>
      </c>
      <c r="F5279" s="45">
        <v>1.0324232299999999E-3</v>
      </c>
      <c r="G5279" s="45">
        <v>6.7756535999999995E-4</v>
      </c>
      <c r="H5279" s="45">
        <v>4.6370239400000002E-3</v>
      </c>
    </row>
    <row r="5280" spans="1:8" x14ac:dyDescent="0.35">
      <c r="A5280" s="45" t="s">
        <v>249</v>
      </c>
      <c r="B5280" s="45" t="s">
        <v>70</v>
      </c>
      <c r="C5280" s="45" t="s">
        <v>51</v>
      </c>
      <c r="D5280" s="45">
        <v>259</v>
      </c>
      <c r="E5280" s="45">
        <v>6.50369096E-3</v>
      </c>
      <c r="F5280" s="45">
        <v>7.5066114999999996E-4</v>
      </c>
      <c r="G5280" s="45">
        <v>7.1821796000000001E-4</v>
      </c>
      <c r="H5280" s="45">
        <v>5.0348113599999996E-3</v>
      </c>
    </row>
    <row r="5281" spans="1:8" x14ac:dyDescent="0.35">
      <c r="A5281" s="45" t="s">
        <v>249</v>
      </c>
      <c r="B5281" s="45" t="s">
        <v>71</v>
      </c>
      <c r="C5281" s="45" t="s">
        <v>51</v>
      </c>
      <c r="D5281" s="45">
        <v>63</v>
      </c>
      <c r="E5281" s="45">
        <v>6.33395773E-3</v>
      </c>
      <c r="F5281" s="45">
        <v>8.5574638999999996E-4</v>
      </c>
      <c r="G5281" s="45">
        <v>7.7289066999999996E-4</v>
      </c>
      <c r="H5281" s="45">
        <v>4.70532016E-3</v>
      </c>
    </row>
    <row r="5282" spans="1:8" x14ac:dyDescent="0.35">
      <c r="A5282" s="45" t="s">
        <v>249</v>
      </c>
      <c r="B5282" s="45" t="s">
        <v>69</v>
      </c>
      <c r="C5282" s="45" t="s">
        <v>52</v>
      </c>
      <c r="D5282" s="45">
        <v>181</v>
      </c>
      <c r="E5282" s="45">
        <v>3.9218204300000004E-3</v>
      </c>
      <c r="F5282" s="45">
        <v>6.9572313E-4</v>
      </c>
      <c r="G5282" s="45">
        <v>3.6749257000000002E-4</v>
      </c>
      <c r="H5282" s="45">
        <v>2.8586042099999999E-3</v>
      </c>
    </row>
    <row r="5283" spans="1:8" x14ac:dyDescent="0.35">
      <c r="A5283" s="45" t="s">
        <v>249</v>
      </c>
      <c r="B5283" s="45" t="s">
        <v>70</v>
      </c>
      <c r="C5283" s="45" t="s">
        <v>52</v>
      </c>
      <c r="D5283" s="45">
        <v>326</v>
      </c>
      <c r="E5283" s="45">
        <v>4.3550469200000002E-3</v>
      </c>
      <c r="F5283" s="45">
        <v>6.5333139000000001E-4</v>
      </c>
      <c r="G5283" s="45">
        <v>4.1936468999999999E-4</v>
      </c>
      <c r="H5283" s="45">
        <v>3.2823503600000001E-3</v>
      </c>
    </row>
    <row r="5284" spans="1:8" x14ac:dyDescent="0.35">
      <c r="A5284" s="45" t="s">
        <v>249</v>
      </c>
      <c r="B5284" s="45" t="s">
        <v>71</v>
      </c>
      <c r="C5284" s="45" t="s">
        <v>52</v>
      </c>
      <c r="D5284" s="45">
        <v>45</v>
      </c>
      <c r="E5284" s="45">
        <v>3.8904318700000002E-3</v>
      </c>
      <c r="F5284" s="45">
        <v>7.5462936000000001E-4</v>
      </c>
      <c r="G5284" s="45">
        <v>3.5159436999999998E-4</v>
      </c>
      <c r="H5284" s="45">
        <v>2.7842075800000002E-3</v>
      </c>
    </row>
    <row r="5285" spans="1:8" x14ac:dyDescent="0.35">
      <c r="A5285" s="45" t="s">
        <v>249</v>
      </c>
      <c r="B5285" s="45" t="s">
        <v>69</v>
      </c>
      <c r="C5285" s="45" t="s">
        <v>53</v>
      </c>
      <c r="D5285" s="45">
        <v>33</v>
      </c>
      <c r="E5285" s="45">
        <v>4.6948650999999999E-3</v>
      </c>
      <c r="F5285" s="45">
        <v>6.6217710000000005E-4</v>
      </c>
      <c r="G5285" s="45">
        <v>9.5117819000000001E-4</v>
      </c>
      <c r="H5285" s="45">
        <v>3.0815093100000001E-3</v>
      </c>
    </row>
    <row r="5286" spans="1:8" x14ac:dyDescent="0.35">
      <c r="A5286" s="45" t="s">
        <v>249</v>
      </c>
      <c r="B5286" s="45" t="s">
        <v>70</v>
      </c>
      <c r="C5286" s="45" t="s">
        <v>53</v>
      </c>
      <c r="D5286" s="45">
        <v>144</v>
      </c>
      <c r="E5286" s="45">
        <v>6.9435600900000002E-3</v>
      </c>
      <c r="F5286" s="45">
        <v>6.5795372999999998E-4</v>
      </c>
      <c r="G5286" s="45">
        <v>1.22797687E-3</v>
      </c>
      <c r="H5286" s="45">
        <v>5.0576289800000002E-3</v>
      </c>
    </row>
    <row r="5287" spans="1:8" x14ac:dyDescent="0.35">
      <c r="A5287" s="45" t="s">
        <v>249</v>
      </c>
      <c r="B5287" s="45" t="s">
        <v>71</v>
      </c>
      <c r="C5287" s="45" t="s">
        <v>53</v>
      </c>
      <c r="D5287" s="45">
        <v>19</v>
      </c>
      <c r="E5287" s="45">
        <v>5.3734159300000001E-3</v>
      </c>
      <c r="F5287" s="45">
        <v>4.9281168999999996E-4</v>
      </c>
      <c r="G5287" s="45">
        <v>1.27314794E-3</v>
      </c>
      <c r="H5287" s="45">
        <v>3.6074559100000001E-3</v>
      </c>
    </row>
    <row r="5288" spans="1:8" x14ac:dyDescent="0.35">
      <c r="A5288" s="45" t="s">
        <v>249</v>
      </c>
      <c r="B5288" s="45" t="s">
        <v>69</v>
      </c>
      <c r="C5288" s="45" t="s">
        <v>54</v>
      </c>
      <c r="D5288" s="45">
        <v>567</v>
      </c>
      <c r="E5288" s="45">
        <v>4.6344876399999997E-3</v>
      </c>
      <c r="F5288" s="45">
        <v>1.22964817E-3</v>
      </c>
      <c r="G5288" s="45">
        <v>5.7247753999999996E-4</v>
      </c>
      <c r="H5288" s="45">
        <v>2.8262988400000002E-3</v>
      </c>
    </row>
    <row r="5289" spans="1:8" x14ac:dyDescent="0.35">
      <c r="A5289" s="45" t="s">
        <v>249</v>
      </c>
      <c r="B5289" s="45" t="s">
        <v>70</v>
      </c>
      <c r="C5289" s="45" t="s">
        <v>54</v>
      </c>
      <c r="D5289" s="45">
        <v>925</v>
      </c>
      <c r="E5289" s="45">
        <v>4.5092840500000004E-3</v>
      </c>
      <c r="F5289" s="45">
        <v>8.8806281999999999E-4</v>
      </c>
      <c r="G5289" s="45">
        <v>5.8652377999999995E-4</v>
      </c>
      <c r="H5289" s="45">
        <v>3.0281404E-3</v>
      </c>
    </row>
    <row r="5290" spans="1:8" x14ac:dyDescent="0.35">
      <c r="A5290" s="45" t="s">
        <v>249</v>
      </c>
      <c r="B5290" s="45" t="s">
        <v>71</v>
      </c>
      <c r="C5290" s="45" t="s">
        <v>54</v>
      </c>
      <c r="D5290" s="45">
        <v>164</v>
      </c>
      <c r="E5290" s="45">
        <v>4.3562977399999999E-3</v>
      </c>
      <c r="F5290" s="45">
        <v>1.04886493E-3</v>
      </c>
      <c r="G5290" s="45">
        <v>5.9373564000000001E-4</v>
      </c>
      <c r="H5290" s="45">
        <v>2.7073450400000002E-3</v>
      </c>
    </row>
    <row r="5291" spans="1:8" x14ac:dyDescent="0.35">
      <c r="A5291" s="45" t="s">
        <v>249</v>
      </c>
      <c r="B5291" s="45" t="s">
        <v>69</v>
      </c>
      <c r="C5291" s="45" t="s">
        <v>55</v>
      </c>
      <c r="D5291" s="45">
        <v>119</v>
      </c>
      <c r="E5291" s="45">
        <v>5.6516492999999996E-3</v>
      </c>
      <c r="F5291" s="45">
        <v>9.7309733000000001E-4</v>
      </c>
      <c r="G5291" s="45">
        <v>9.4576694000000005E-4</v>
      </c>
      <c r="H5291" s="45">
        <v>3.7327845299999999E-3</v>
      </c>
    </row>
    <row r="5292" spans="1:8" x14ac:dyDescent="0.35">
      <c r="A5292" s="45" t="s">
        <v>249</v>
      </c>
      <c r="B5292" s="45" t="s">
        <v>70</v>
      </c>
      <c r="C5292" s="45" t="s">
        <v>55</v>
      </c>
      <c r="D5292" s="45">
        <v>186</v>
      </c>
      <c r="E5292" s="45">
        <v>6.3099858199999999E-3</v>
      </c>
      <c r="F5292" s="45">
        <v>7.7421817999999995E-4</v>
      </c>
      <c r="G5292" s="45">
        <v>8.9923062999999997E-4</v>
      </c>
      <c r="H5292" s="45">
        <v>4.6365365199999998E-3</v>
      </c>
    </row>
    <row r="5293" spans="1:8" x14ac:dyDescent="0.35">
      <c r="A5293" s="45" t="s">
        <v>249</v>
      </c>
      <c r="B5293" s="45" t="s">
        <v>71</v>
      </c>
      <c r="C5293" s="45" t="s">
        <v>55</v>
      </c>
      <c r="D5293" s="45">
        <v>43</v>
      </c>
      <c r="E5293" s="45">
        <v>6.0454347100000003E-3</v>
      </c>
      <c r="F5293" s="45">
        <v>1.22792825E-3</v>
      </c>
      <c r="G5293" s="45">
        <v>1.2580747499999999E-3</v>
      </c>
      <c r="H5293" s="45">
        <v>3.5594313000000002E-3</v>
      </c>
    </row>
    <row r="5294" spans="1:8" x14ac:dyDescent="0.35">
      <c r="A5294" s="45" t="s">
        <v>249</v>
      </c>
      <c r="B5294" s="45" t="s">
        <v>69</v>
      </c>
      <c r="C5294" s="45" t="s">
        <v>56</v>
      </c>
      <c r="D5294" s="45">
        <v>296</v>
      </c>
      <c r="E5294" s="45">
        <v>5.2527525199999999E-3</v>
      </c>
      <c r="F5294" s="45">
        <v>1.1781701100000001E-3</v>
      </c>
      <c r="G5294" s="45">
        <v>7.2400502000000003E-4</v>
      </c>
      <c r="H5294" s="45">
        <v>3.3505769299999998E-3</v>
      </c>
    </row>
    <row r="5295" spans="1:8" x14ac:dyDescent="0.35">
      <c r="A5295" s="45" t="s">
        <v>249</v>
      </c>
      <c r="B5295" s="45" t="s">
        <v>70</v>
      </c>
      <c r="C5295" s="45" t="s">
        <v>56</v>
      </c>
      <c r="D5295" s="45">
        <v>675</v>
      </c>
      <c r="E5295" s="45">
        <v>5.3988166299999999E-3</v>
      </c>
      <c r="F5295" s="45">
        <v>8.8918014000000003E-4</v>
      </c>
      <c r="G5295" s="45">
        <v>7.1510607000000001E-4</v>
      </c>
      <c r="H5295" s="45">
        <v>3.7945299299999998E-3</v>
      </c>
    </row>
    <row r="5296" spans="1:8" x14ac:dyDescent="0.35">
      <c r="A5296" s="45" t="s">
        <v>249</v>
      </c>
      <c r="B5296" s="45" t="s">
        <v>71</v>
      </c>
      <c r="C5296" s="45" t="s">
        <v>56</v>
      </c>
      <c r="D5296" s="45">
        <v>81</v>
      </c>
      <c r="E5296" s="45">
        <v>5.3882313099999999E-3</v>
      </c>
      <c r="F5296" s="45">
        <v>1.05581252E-3</v>
      </c>
      <c r="G5296" s="45">
        <v>7.2345087000000004E-4</v>
      </c>
      <c r="H5296" s="45">
        <v>3.6089675700000001E-3</v>
      </c>
    </row>
    <row r="5297" spans="1:8" x14ac:dyDescent="0.35">
      <c r="A5297" s="45" t="s">
        <v>250</v>
      </c>
      <c r="B5297" s="45" t="s">
        <v>69</v>
      </c>
      <c r="C5297" s="45" t="s">
        <v>9</v>
      </c>
      <c r="D5297" s="45">
        <v>8681</v>
      </c>
      <c r="E5297" s="45">
        <v>4.9703759399999997E-3</v>
      </c>
      <c r="F5297" s="45">
        <v>9.9389687999999993E-4</v>
      </c>
      <c r="G5297" s="45">
        <v>7.8813406999999995E-4</v>
      </c>
      <c r="H5297" s="45">
        <v>3.1875338900000001E-3</v>
      </c>
    </row>
    <row r="5298" spans="1:8" x14ac:dyDescent="0.35">
      <c r="A5298" s="45" t="s">
        <v>250</v>
      </c>
      <c r="B5298" s="45" t="s">
        <v>70</v>
      </c>
      <c r="C5298" s="45" t="s">
        <v>9</v>
      </c>
      <c r="D5298" s="45">
        <v>13982</v>
      </c>
      <c r="E5298" s="45">
        <v>5.9114494000000002E-3</v>
      </c>
      <c r="F5298" s="45">
        <v>8.1814656999999995E-4</v>
      </c>
      <c r="G5298" s="45">
        <v>9.7080729999999996E-4</v>
      </c>
      <c r="H5298" s="45">
        <v>4.1214487300000003E-3</v>
      </c>
    </row>
    <row r="5299" spans="1:8" x14ac:dyDescent="0.35">
      <c r="A5299" s="45" t="s">
        <v>250</v>
      </c>
      <c r="B5299" s="45" t="s">
        <v>71</v>
      </c>
      <c r="C5299" s="45" t="s">
        <v>9</v>
      </c>
      <c r="D5299" s="45">
        <v>2520</v>
      </c>
      <c r="E5299" s="45">
        <v>5.5710012E-3</v>
      </c>
      <c r="F5299" s="45">
        <v>9.2298165000000002E-4</v>
      </c>
      <c r="G5299" s="45">
        <v>1.0278923599999999E-3</v>
      </c>
      <c r="H5299" s="45">
        <v>3.61884529E-3</v>
      </c>
    </row>
    <row r="5300" spans="1:8" x14ac:dyDescent="0.35">
      <c r="A5300" s="45" t="s">
        <v>250</v>
      </c>
      <c r="B5300" s="45" t="s">
        <v>69</v>
      </c>
      <c r="C5300" s="45" t="s">
        <v>14</v>
      </c>
      <c r="D5300" s="45">
        <v>227</v>
      </c>
      <c r="E5300" s="45">
        <v>5.6443748299999999E-3</v>
      </c>
      <c r="F5300" s="45">
        <v>1.3616105400000001E-3</v>
      </c>
      <c r="G5300" s="45">
        <v>7.0326495999999995E-4</v>
      </c>
      <c r="H5300" s="45">
        <v>3.57949886E-3</v>
      </c>
    </row>
    <row r="5301" spans="1:8" x14ac:dyDescent="0.35">
      <c r="A5301" s="45" t="s">
        <v>250</v>
      </c>
      <c r="B5301" s="45" t="s">
        <v>70</v>
      </c>
      <c r="C5301" s="45" t="s">
        <v>14</v>
      </c>
      <c r="D5301" s="45">
        <v>230</v>
      </c>
      <c r="E5301" s="45">
        <v>6.14336729E-3</v>
      </c>
      <c r="F5301" s="45">
        <v>1.0745770599999999E-3</v>
      </c>
      <c r="G5301" s="45">
        <v>8.2709315000000004E-4</v>
      </c>
      <c r="H5301" s="45">
        <v>4.2416966099999998E-3</v>
      </c>
    </row>
    <row r="5302" spans="1:8" x14ac:dyDescent="0.35">
      <c r="A5302" s="45" t="s">
        <v>250</v>
      </c>
      <c r="B5302" s="45" t="s">
        <v>71</v>
      </c>
      <c r="C5302" s="45" t="s">
        <v>14</v>
      </c>
      <c r="D5302" s="45">
        <v>86</v>
      </c>
      <c r="E5302" s="45">
        <v>6.2150083800000004E-3</v>
      </c>
      <c r="F5302" s="45">
        <v>1.3498598300000001E-3</v>
      </c>
      <c r="G5302" s="45">
        <v>7.7209812999999995E-4</v>
      </c>
      <c r="H5302" s="45">
        <v>4.0930498900000004E-3</v>
      </c>
    </row>
    <row r="5303" spans="1:8" x14ac:dyDescent="0.35">
      <c r="A5303" s="45" t="s">
        <v>250</v>
      </c>
      <c r="B5303" s="45" t="s">
        <v>69</v>
      </c>
      <c r="C5303" s="45" t="s">
        <v>15</v>
      </c>
      <c r="D5303" s="45">
        <v>98</v>
      </c>
      <c r="E5303" s="45">
        <v>5.6519272000000002E-3</v>
      </c>
      <c r="F5303" s="45">
        <v>1.0243053300000001E-3</v>
      </c>
      <c r="G5303" s="45">
        <v>1.2641720899999999E-3</v>
      </c>
      <c r="H5303" s="45">
        <v>3.3634493400000001E-3</v>
      </c>
    </row>
    <row r="5304" spans="1:8" x14ac:dyDescent="0.35">
      <c r="A5304" s="45" t="s">
        <v>250</v>
      </c>
      <c r="B5304" s="45" t="s">
        <v>70</v>
      </c>
      <c r="C5304" s="45" t="s">
        <v>15</v>
      </c>
      <c r="D5304" s="45">
        <v>166</v>
      </c>
      <c r="E5304" s="45">
        <v>6.5020496400000002E-3</v>
      </c>
      <c r="F5304" s="45">
        <v>9.2118451000000004E-4</v>
      </c>
      <c r="G5304" s="45">
        <v>1.3872850299999999E-3</v>
      </c>
      <c r="H5304" s="45">
        <v>4.1935796300000003E-3</v>
      </c>
    </row>
    <row r="5305" spans="1:8" x14ac:dyDescent="0.35">
      <c r="A5305" s="45" t="s">
        <v>250</v>
      </c>
      <c r="B5305" s="45" t="s">
        <v>71</v>
      </c>
      <c r="C5305" s="45" t="s">
        <v>15</v>
      </c>
      <c r="D5305" s="45">
        <v>29</v>
      </c>
      <c r="E5305" s="45">
        <v>5.7151977199999997E-3</v>
      </c>
      <c r="F5305" s="45">
        <v>8.7444100999999996E-4</v>
      </c>
      <c r="G5305" s="45">
        <v>1.38250294E-3</v>
      </c>
      <c r="H5305" s="45">
        <v>3.4582532200000001E-3</v>
      </c>
    </row>
    <row r="5306" spans="1:8" x14ac:dyDescent="0.35">
      <c r="A5306" s="45" t="s">
        <v>250</v>
      </c>
      <c r="B5306" s="45" t="s">
        <v>69</v>
      </c>
      <c r="C5306" s="45" t="s">
        <v>16</v>
      </c>
      <c r="D5306" s="45">
        <v>119</v>
      </c>
      <c r="E5306" s="45">
        <v>4.7639469900000002E-3</v>
      </c>
      <c r="F5306" s="45">
        <v>8.1232470000000003E-4</v>
      </c>
      <c r="G5306" s="45">
        <v>4.3952278E-4</v>
      </c>
      <c r="H5306" s="45">
        <v>3.5120990500000001E-3</v>
      </c>
    </row>
    <row r="5307" spans="1:8" x14ac:dyDescent="0.35">
      <c r="A5307" s="45" t="s">
        <v>250</v>
      </c>
      <c r="B5307" s="45" t="s">
        <v>70</v>
      </c>
      <c r="C5307" s="45" t="s">
        <v>16</v>
      </c>
      <c r="D5307" s="45">
        <v>198</v>
      </c>
      <c r="E5307" s="45">
        <v>5.45191476E-3</v>
      </c>
      <c r="F5307" s="45">
        <v>6.6609356999999998E-4</v>
      </c>
      <c r="G5307" s="45">
        <v>4.7202323999999998E-4</v>
      </c>
      <c r="H5307" s="45">
        <v>4.3137974700000001E-3</v>
      </c>
    </row>
    <row r="5308" spans="1:8" x14ac:dyDescent="0.35">
      <c r="A5308" s="45" t="s">
        <v>250</v>
      </c>
      <c r="B5308" s="45" t="s">
        <v>71</v>
      </c>
      <c r="C5308" s="45" t="s">
        <v>16</v>
      </c>
      <c r="D5308" s="45">
        <v>19</v>
      </c>
      <c r="E5308" s="45">
        <v>5.8266323400000004E-3</v>
      </c>
      <c r="F5308" s="45">
        <v>6.2439055999999999E-4</v>
      </c>
      <c r="G5308" s="45">
        <v>5.1169568000000005E-4</v>
      </c>
      <c r="H5308" s="45">
        <v>4.6905456000000002E-3</v>
      </c>
    </row>
    <row r="5309" spans="1:8" x14ac:dyDescent="0.35">
      <c r="A5309" s="45" t="s">
        <v>250</v>
      </c>
      <c r="B5309" s="45" t="s">
        <v>69</v>
      </c>
      <c r="C5309" s="45" t="s">
        <v>17</v>
      </c>
      <c r="D5309" s="45">
        <v>68</v>
      </c>
      <c r="E5309" s="45">
        <v>5.6074684200000001E-3</v>
      </c>
      <c r="F5309" s="45">
        <v>8.5954498000000005E-4</v>
      </c>
      <c r="G5309" s="45">
        <v>8.5477915999999997E-4</v>
      </c>
      <c r="H5309" s="45">
        <v>3.8931438300000001E-3</v>
      </c>
    </row>
    <row r="5310" spans="1:8" x14ac:dyDescent="0.35">
      <c r="A5310" s="45" t="s">
        <v>250</v>
      </c>
      <c r="B5310" s="45" t="s">
        <v>70</v>
      </c>
      <c r="C5310" s="45" t="s">
        <v>17</v>
      </c>
      <c r="D5310" s="45">
        <v>200</v>
      </c>
      <c r="E5310" s="45">
        <v>6.6300344799999997E-3</v>
      </c>
      <c r="F5310" s="45">
        <v>7.6556691000000002E-4</v>
      </c>
      <c r="G5310" s="45">
        <v>9.6244186999999996E-4</v>
      </c>
      <c r="H5310" s="45">
        <v>4.9020252199999999E-3</v>
      </c>
    </row>
    <row r="5311" spans="1:8" x14ac:dyDescent="0.35">
      <c r="A5311" s="45" t="s">
        <v>250</v>
      </c>
      <c r="B5311" s="45" t="s">
        <v>71</v>
      </c>
      <c r="C5311" s="45" t="s">
        <v>17</v>
      </c>
      <c r="D5311" s="45">
        <v>28</v>
      </c>
      <c r="E5311" s="45">
        <v>5.9432867700000003E-3</v>
      </c>
      <c r="F5311" s="45">
        <v>8.4242702E-4</v>
      </c>
      <c r="G5311" s="45">
        <v>1.02554535E-3</v>
      </c>
      <c r="H5311" s="45">
        <v>4.0753139000000004E-3</v>
      </c>
    </row>
    <row r="5312" spans="1:8" x14ac:dyDescent="0.35">
      <c r="A5312" s="45" t="s">
        <v>250</v>
      </c>
      <c r="B5312" s="45" t="s">
        <v>69</v>
      </c>
      <c r="C5312" s="45" t="s">
        <v>18</v>
      </c>
      <c r="D5312" s="45">
        <v>66</v>
      </c>
      <c r="E5312" s="45">
        <v>5.4661192799999999E-3</v>
      </c>
      <c r="F5312" s="45">
        <v>6.4516669000000003E-4</v>
      </c>
      <c r="G5312" s="45">
        <v>1.27858425E-3</v>
      </c>
      <c r="H5312" s="45">
        <v>3.5423678900000002E-3</v>
      </c>
    </row>
    <row r="5313" spans="1:8" x14ac:dyDescent="0.35">
      <c r="A5313" s="45" t="s">
        <v>250</v>
      </c>
      <c r="B5313" s="45" t="s">
        <v>70</v>
      </c>
      <c r="C5313" s="45" t="s">
        <v>18</v>
      </c>
      <c r="D5313" s="45">
        <v>188</v>
      </c>
      <c r="E5313" s="45">
        <v>7.0815477200000003E-3</v>
      </c>
      <c r="F5313" s="45">
        <v>6.3232591000000004E-4</v>
      </c>
      <c r="G5313" s="45">
        <v>1.4329070699999999E-3</v>
      </c>
      <c r="H5313" s="45">
        <v>5.0163142899999997E-3</v>
      </c>
    </row>
    <row r="5314" spans="1:8" x14ac:dyDescent="0.35">
      <c r="A5314" s="45" t="s">
        <v>250</v>
      </c>
      <c r="B5314" s="45" t="s">
        <v>71</v>
      </c>
      <c r="C5314" s="45" t="s">
        <v>18</v>
      </c>
      <c r="D5314" s="45">
        <v>39</v>
      </c>
      <c r="E5314" s="45">
        <v>6.61502827E-3</v>
      </c>
      <c r="F5314" s="45">
        <v>6.6862512000000001E-4</v>
      </c>
      <c r="G5314" s="45">
        <v>1.54410001E-3</v>
      </c>
      <c r="H5314" s="45">
        <v>4.4023027499999999E-3</v>
      </c>
    </row>
    <row r="5315" spans="1:8" x14ac:dyDescent="0.35">
      <c r="A5315" s="45" t="s">
        <v>250</v>
      </c>
      <c r="B5315" s="45" t="s">
        <v>69</v>
      </c>
      <c r="C5315" s="45" t="s">
        <v>19</v>
      </c>
      <c r="D5315" s="45">
        <v>56</v>
      </c>
      <c r="E5315" s="45">
        <v>5.0173608700000002E-3</v>
      </c>
      <c r="F5315" s="45">
        <v>1.0493135799999999E-3</v>
      </c>
      <c r="G5315" s="45">
        <v>7.9964429E-4</v>
      </c>
      <c r="H5315" s="45">
        <v>3.16840251E-3</v>
      </c>
    </row>
    <row r="5316" spans="1:8" x14ac:dyDescent="0.35">
      <c r="A5316" s="45" t="s">
        <v>250</v>
      </c>
      <c r="B5316" s="45" t="s">
        <v>70</v>
      </c>
      <c r="C5316" s="45" t="s">
        <v>19</v>
      </c>
      <c r="D5316" s="45">
        <v>247</v>
      </c>
      <c r="E5316" s="45">
        <v>6.1659354499999999E-3</v>
      </c>
      <c r="F5316" s="45">
        <v>7.9781426000000003E-4</v>
      </c>
      <c r="G5316" s="45">
        <v>9.6022616000000002E-4</v>
      </c>
      <c r="H5316" s="45">
        <v>4.4078944999999996E-3</v>
      </c>
    </row>
    <row r="5317" spans="1:8" x14ac:dyDescent="0.35">
      <c r="A5317" s="45" t="s">
        <v>250</v>
      </c>
      <c r="B5317" s="45" t="s">
        <v>71</v>
      </c>
      <c r="C5317" s="45" t="s">
        <v>19</v>
      </c>
      <c r="D5317" s="45">
        <v>15</v>
      </c>
      <c r="E5317" s="45">
        <v>6.9637343399999996E-3</v>
      </c>
      <c r="F5317" s="45">
        <v>9.5756138E-4</v>
      </c>
      <c r="G5317" s="45">
        <v>9.8919726000000008E-4</v>
      </c>
      <c r="H5317" s="45">
        <v>5.0169750399999997E-3</v>
      </c>
    </row>
    <row r="5318" spans="1:8" x14ac:dyDescent="0.35">
      <c r="A5318" s="45" t="s">
        <v>250</v>
      </c>
      <c r="B5318" s="45" t="s">
        <v>69</v>
      </c>
      <c r="C5318" s="45" t="s">
        <v>20</v>
      </c>
      <c r="D5318" s="45">
        <v>35</v>
      </c>
      <c r="E5318" s="45">
        <v>4.3538357999999997E-3</v>
      </c>
      <c r="F5318" s="45">
        <v>7.8372988999999996E-4</v>
      </c>
      <c r="G5318" s="45">
        <v>5.0727488999999996E-4</v>
      </c>
      <c r="H5318" s="45">
        <v>3.0628304700000002E-3</v>
      </c>
    </row>
    <row r="5319" spans="1:8" x14ac:dyDescent="0.35">
      <c r="A5319" s="45" t="s">
        <v>250</v>
      </c>
      <c r="B5319" s="45" t="s">
        <v>70</v>
      </c>
      <c r="C5319" s="45" t="s">
        <v>20</v>
      </c>
      <c r="D5319" s="45">
        <v>205</v>
      </c>
      <c r="E5319" s="45">
        <v>4.9471542400000004E-3</v>
      </c>
      <c r="F5319" s="45">
        <v>7.8127800000000005E-4</v>
      </c>
      <c r="G5319" s="45">
        <v>5.9490719999999995E-4</v>
      </c>
      <c r="H5319" s="45">
        <v>3.57096861E-3</v>
      </c>
    </row>
    <row r="5320" spans="1:8" x14ac:dyDescent="0.35">
      <c r="A5320" s="45" t="s">
        <v>250</v>
      </c>
      <c r="B5320" s="45" t="s">
        <v>71</v>
      </c>
      <c r="C5320" s="45" t="s">
        <v>20</v>
      </c>
      <c r="D5320" s="45">
        <v>6</v>
      </c>
      <c r="E5320" s="45">
        <v>5.0713732600000004E-3</v>
      </c>
      <c r="F5320" s="45">
        <v>7.1566342000000001E-4</v>
      </c>
      <c r="G5320" s="45">
        <v>5.4398124000000004E-4</v>
      </c>
      <c r="H5320" s="45">
        <v>3.8117282299999999E-3</v>
      </c>
    </row>
    <row r="5321" spans="1:8" x14ac:dyDescent="0.35">
      <c r="A5321" s="45" t="s">
        <v>250</v>
      </c>
      <c r="B5321" s="45" t="s">
        <v>69</v>
      </c>
      <c r="C5321" s="45" t="s">
        <v>21</v>
      </c>
      <c r="D5321" s="45">
        <v>40</v>
      </c>
      <c r="E5321" s="45">
        <v>6.2025460800000003E-3</v>
      </c>
      <c r="F5321" s="45">
        <v>9.0509233000000001E-4</v>
      </c>
      <c r="G5321" s="45">
        <v>1.1932867799999999E-3</v>
      </c>
      <c r="H5321" s="45">
        <v>4.1041664300000003E-3</v>
      </c>
    </row>
    <row r="5322" spans="1:8" x14ac:dyDescent="0.35">
      <c r="A5322" s="45" t="s">
        <v>250</v>
      </c>
      <c r="B5322" s="45" t="s">
        <v>70</v>
      </c>
      <c r="C5322" s="45" t="s">
        <v>21</v>
      </c>
      <c r="D5322" s="45">
        <v>146</v>
      </c>
      <c r="E5322" s="45">
        <v>7.6658419500000002E-3</v>
      </c>
      <c r="F5322" s="45">
        <v>8.2960719999999996E-4</v>
      </c>
      <c r="G5322" s="45">
        <v>1.6462928900000001E-3</v>
      </c>
      <c r="H5322" s="45">
        <v>5.1899414200000001E-3</v>
      </c>
    </row>
    <row r="5323" spans="1:8" x14ac:dyDescent="0.35">
      <c r="A5323" s="45" t="s">
        <v>250</v>
      </c>
      <c r="B5323" s="45" t="s">
        <v>71</v>
      </c>
      <c r="C5323" s="45" t="s">
        <v>21</v>
      </c>
      <c r="D5323" s="45">
        <v>32</v>
      </c>
      <c r="E5323" s="45">
        <v>8.3836080200000006E-3</v>
      </c>
      <c r="F5323" s="45">
        <v>9.9898700999999997E-4</v>
      </c>
      <c r="G5323" s="45">
        <v>2.31481457E-3</v>
      </c>
      <c r="H5323" s="45">
        <v>5.0698058900000001E-3</v>
      </c>
    </row>
    <row r="5324" spans="1:8" x14ac:dyDescent="0.35">
      <c r="A5324" s="45" t="s">
        <v>250</v>
      </c>
      <c r="B5324" s="45" t="s">
        <v>69</v>
      </c>
      <c r="C5324" s="45" t="s">
        <v>22</v>
      </c>
      <c r="D5324" s="45">
        <v>22</v>
      </c>
      <c r="E5324" s="45">
        <v>5.1751891600000004E-3</v>
      </c>
      <c r="F5324" s="45">
        <v>9.969483800000001E-4</v>
      </c>
      <c r="G5324" s="45">
        <v>9.2539957999999999E-4</v>
      </c>
      <c r="H5324" s="45">
        <v>3.2528406799999998E-3</v>
      </c>
    </row>
    <row r="5325" spans="1:8" x14ac:dyDescent="0.35">
      <c r="A5325" s="45" t="s">
        <v>250</v>
      </c>
      <c r="B5325" s="45" t="s">
        <v>70</v>
      </c>
      <c r="C5325" s="45" t="s">
        <v>22</v>
      </c>
      <c r="D5325" s="45">
        <v>144</v>
      </c>
      <c r="E5325" s="45">
        <v>6.8360980099999996E-3</v>
      </c>
      <c r="F5325" s="45">
        <v>8.9385584000000004E-4</v>
      </c>
      <c r="G5325" s="45">
        <v>1.4044815100000001E-3</v>
      </c>
      <c r="H5325" s="45">
        <v>4.5377601500000003E-3</v>
      </c>
    </row>
    <row r="5326" spans="1:8" x14ac:dyDescent="0.35">
      <c r="A5326" s="45" t="s">
        <v>250</v>
      </c>
      <c r="B5326" s="45" t="s">
        <v>71</v>
      </c>
      <c r="C5326" s="45" t="s">
        <v>22</v>
      </c>
      <c r="D5326" s="45">
        <v>19</v>
      </c>
      <c r="E5326" s="45">
        <v>6.1720270699999998E-3</v>
      </c>
      <c r="F5326" s="45">
        <v>1.08979027E-3</v>
      </c>
      <c r="G5326" s="45">
        <v>1.87073563E-3</v>
      </c>
      <c r="H5326" s="45">
        <v>3.2115007599999999E-3</v>
      </c>
    </row>
    <row r="5327" spans="1:8" x14ac:dyDescent="0.35">
      <c r="A5327" s="45" t="s">
        <v>250</v>
      </c>
      <c r="B5327" s="45" t="s">
        <v>69</v>
      </c>
      <c r="C5327" s="45" t="s">
        <v>23</v>
      </c>
      <c r="D5327" s="45">
        <v>80</v>
      </c>
      <c r="E5327" s="45">
        <v>5.9198493000000001E-3</v>
      </c>
      <c r="F5327" s="45">
        <v>9.1247078E-4</v>
      </c>
      <c r="G5327" s="45">
        <v>9.9710626000000004E-4</v>
      </c>
      <c r="H5327" s="45">
        <v>4.0102717399999998E-3</v>
      </c>
    </row>
    <row r="5328" spans="1:8" x14ac:dyDescent="0.35">
      <c r="A5328" s="45" t="s">
        <v>250</v>
      </c>
      <c r="B5328" s="45" t="s">
        <v>70</v>
      </c>
      <c r="C5328" s="45" t="s">
        <v>23</v>
      </c>
      <c r="D5328" s="45">
        <v>261</v>
      </c>
      <c r="E5328" s="45">
        <v>6.80404757E-3</v>
      </c>
      <c r="F5328" s="45">
        <v>8.2273459999999997E-4</v>
      </c>
      <c r="G5328" s="45">
        <v>1.3593991499999999E-3</v>
      </c>
      <c r="H5328" s="45">
        <v>4.6219133299999996E-3</v>
      </c>
    </row>
    <row r="5329" spans="1:8" x14ac:dyDescent="0.35">
      <c r="A5329" s="45" t="s">
        <v>250</v>
      </c>
      <c r="B5329" s="45" t="s">
        <v>71</v>
      </c>
      <c r="C5329" s="45" t="s">
        <v>23</v>
      </c>
      <c r="D5329" s="45">
        <v>38</v>
      </c>
      <c r="E5329" s="45">
        <v>6.05994124E-3</v>
      </c>
      <c r="F5329" s="45">
        <v>8.2632772999999997E-4</v>
      </c>
      <c r="G5329" s="45">
        <v>1.49640569E-3</v>
      </c>
      <c r="H5329" s="45">
        <v>3.7372073199999998E-3</v>
      </c>
    </row>
    <row r="5330" spans="1:8" x14ac:dyDescent="0.35">
      <c r="A5330" s="45" t="s">
        <v>250</v>
      </c>
      <c r="B5330" s="45" t="s">
        <v>69</v>
      </c>
      <c r="C5330" s="45" t="s">
        <v>24</v>
      </c>
      <c r="D5330" s="45">
        <v>318</v>
      </c>
      <c r="E5330" s="45">
        <v>5.4628171300000004E-3</v>
      </c>
      <c r="F5330" s="45">
        <v>6.3893960000000003E-4</v>
      </c>
      <c r="G5330" s="45">
        <v>1.4568044500000001E-3</v>
      </c>
      <c r="H5330" s="45">
        <v>3.3670725999999998E-3</v>
      </c>
    </row>
    <row r="5331" spans="1:8" x14ac:dyDescent="0.35">
      <c r="A5331" s="45" t="s">
        <v>250</v>
      </c>
      <c r="B5331" s="45" t="s">
        <v>70</v>
      </c>
      <c r="C5331" s="45" t="s">
        <v>24</v>
      </c>
      <c r="D5331" s="45">
        <v>456</v>
      </c>
      <c r="E5331" s="45">
        <v>7.0948564200000001E-3</v>
      </c>
      <c r="F5331" s="45">
        <v>6.2246158E-4</v>
      </c>
      <c r="G5331" s="45">
        <v>1.6902460500000001E-3</v>
      </c>
      <c r="H5331" s="45">
        <v>4.7821482699999997E-3</v>
      </c>
    </row>
    <row r="5332" spans="1:8" x14ac:dyDescent="0.35">
      <c r="A5332" s="45" t="s">
        <v>250</v>
      </c>
      <c r="B5332" s="45" t="s">
        <v>71</v>
      </c>
      <c r="C5332" s="45" t="s">
        <v>24</v>
      </c>
      <c r="D5332" s="45">
        <v>67</v>
      </c>
      <c r="E5332" s="45">
        <v>6.8649804099999998E-3</v>
      </c>
      <c r="F5332" s="45">
        <v>6.9668989999999999E-4</v>
      </c>
      <c r="G5332" s="45">
        <v>1.85306085E-3</v>
      </c>
      <c r="H5332" s="45">
        <v>4.3152291699999996E-3</v>
      </c>
    </row>
    <row r="5333" spans="1:8" x14ac:dyDescent="0.35">
      <c r="A5333" s="45" t="s">
        <v>250</v>
      </c>
      <c r="B5333" s="45" t="s">
        <v>69</v>
      </c>
      <c r="C5333" s="45" t="s">
        <v>25</v>
      </c>
      <c r="D5333" s="45">
        <v>212</v>
      </c>
      <c r="E5333" s="45">
        <v>5.5321341900000003E-3</v>
      </c>
      <c r="F5333" s="45">
        <v>9.1713592999999999E-4</v>
      </c>
      <c r="G5333" s="45">
        <v>1.2052867000000001E-3</v>
      </c>
      <c r="H5333" s="45">
        <v>3.40971105E-3</v>
      </c>
    </row>
    <row r="5334" spans="1:8" x14ac:dyDescent="0.35">
      <c r="A5334" s="45" t="s">
        <v>250</v>
      </c>
      <c r="B5334" s="45" t="s">
        <v>70</v>
      </c>
      <c r="C5334" s="45" t="s">
        <v>25</v>
      </c>
      <c r="D5334" s="45">
        <v>334</v>
      </c>
      <c r="E5334" s="45">
        <v>6.9654785200000003E-3</v>
      </c>
      <c r="F5334" s="45">
        <v>7.4441370999999996E-4</v>
      </c>
      <c r="G5334" s="45">
        <v>1.67602272E-3</v>
      </c>
      <c r="H5334" s="45">
        <v>4.5450416099999998E-3</v>
      </c>
    </row>
    <row r="5335" spans="1:8" x14ac:dyDescent="0.35">
      <c r="A5335" s="45" t="s">
        <v>250</v>
      </c>
      <c r="B5335" s="45" t="s">
        <v>71</v>
      </c>
      <c r="C5335" s="45" t="s">
        <v>25</v>
      </c>
      <c r="D5335" s="45">
        <v>82</v>
      </c>
      <c r="E5335" s="45">
        <v>5.9749037899999996E-3</v>
      </c>
      <c r="F5335" s="45">
        <v>8.7892364000000003E-4</v>
      </c>
      <c r="G5335" s="45">
        <v>1.3743504799999999E-3</v>
      </c>
      <c r="H5335" s="45">
        <v>3.72162915E-3</v>
      </c>
    </row>
    <row r="5336" spans="1:8" x14ac:dyDescent="0.35">
      <c r="A5336" s="45" t="s">
        <v>250</v>
      </c>
      <c r="B5336" s="45" t="s">
        <v>69</v>
      </c>
      <c r="C5336" s="45" t="s">
        <v>26</v>
      </c>
      <c r="D5336" s="45">
        <v>17</v>
      </c>
      <c r="E5336" s="45">
        <v>5.28254337E-3</v>
      </c>
      <c r="F5336" s="45">
        <v>8.0133413999999999E-4</v>
      </c>
      <c r="G5336" s="45">
        <v>7.8771760000000005E-4</v>
      </c>
      <c r="H5336" s="45">
        <v>3.69349113E-3</v>
      </c>
    </row>
    <row r="5337" spans="1:8" x14ac:dyDescent="0.35">
      <c r="A5337" s="45" t="s">
        <v>250</v>
      </c>
      <c r="B5337" s="45" t="s">
        <v>70</v>
      </c>
      <c r="C5337" s="45" t="s">
        <v>26</v>
      </c>
      <c r="D5337" s="45">
        <v>204</v>
      </c>
      <c r="E5337" s="45">
        <v>5.6817921699999999E-3</v>
      </c>
      <c r="F5337" s="45">
        <v>5.4999522000000005E-4</v>
      </c>
      <c r="G5337" s="45">
        <v>1.00041959E-3</v>
      </c>
      <c r="H5337" s="45">
        <v>4.1313768799999999E-3</v>
      </c>
    </row>
    <row r="5338" spans="1:8" x14ac:dyDescent="0.35">
      <c r="A5338" s="45" t="s">
        <v>250</v>
      </c>
      <c r="B5338" s="45" t="s">
        <v>71</v>
      </c>
      <c r="C5338" s="45" t="s">
        <v>26</v>
      </c>
      <c r="D5338" s="45">
        <v>14</v>
      </c>
      <c r="E5338" s="45">
        <v>5.0421623399999997E-3</v>
      </c>
      <c r="F5338" s="45">
        <v>5.4811487000000004E-4</v>
      </c>
      <c r="G5338" s="45">
        <v>6.6964260000000001E-4</v>
      </c>
      <c r="H5338" s="45">
        <v>3.8244045100000001E-3</v>
      </c>
    </row>
    <row r="5339" spans="1:8" x14ac:dyDescent="0.35">
      <c r="A5339" s="45" t="s">
        <v>250</v>
      </c>
      <c r="B5339" s="45" t="s">
        <v>69</v>
      </c>
      <c r="C5339" s="45" t="s">
        <v>27</v>
      </c>
      <c r="D5339" s="45">
        <v>198</v>
      </c>
      <c r="E5339" s="45">
        <v>4.6026232100000002E-3</v>
      </c>
      <c r="F5339" s="45">
        <v>9.0003014999999996E-4</v>
      </c>
      <c r="G5339" s="45">
        <v>8.4929128999999999E-4</v>
      </c>
      <c r="H5339" s="45">
        <v>2.8533013E-3</v>
      </c>
    </row>
    <row r="5340" spans="1:8" x14ac:dyDescent="0.35">
      <c r="A5340" s="45" t="s">
        <v>250</v>
      </c>
      <c r="B5340" s="45" t="s">
        <v>70</v>
      </c>
      <c r="C5340" s="45" t="s">
        <v>27</v>
      </c>
      <c r="D5340" s="45">
        <v>221</v>
      </c>
      <c r="E5340" s="45">
        <v>6.6012022099999996E-3</v>
      </c>
      <c r="F5340" s="45">
        <v>8.2673429000000001E-4</v>
      </c>
      <c r="G5340" s="45">
        <v>1.2034416099999999E-3</v>
      </c>
      <c r="H5340" s="45">
        <v>4.5710258300000004E-3</v>
      </c>
    </row>
    <row r="5341" spans="1:8" x14ac:dyDescent="0.35">
      <c r="A5341" s="45" t="s">
        <v>250</v>
      </c>
      <c r="B5341" s="45" t="s">
        <v>71</v>
      </c>
      <c r="C5341" s="45" t="s">
        <v>27</v>
      </c>
      <c r="D5341" s="45">
        <v>41</v>
      </c>
      <c r="E5341" s="45">
        <v>5.8378498200000002E-3</v>
      </c>
      <c r="F5341" s="45">
        <v>9.4201647000000002E-4</v>
      </c>
      <c r="G5341" s="45">
        <v>8.7370123E-4</v>
      </c>
      <c r="H5341" s="45">
        <v>4.0221316300000001E-3</v>
      </c>
    </row>
    <row r="5342" spans="1:8" x14ac:dyDescent="0.35">
      <c r="A5342" s="45" t="s">
        <v>250</v>
      </c>
      <c r="B5342" s="45" t="s">
        <v>69</v>
      </c>
      <c r="C5342" s="45" t="s">
        <v>28</v>
      </c>
      <c r="D5342" s="45">
        <v>217</v>
      </c>
      <c r="E5342" s="45">
        <v>5.8203189200000003E-3</v>
      </c>
      <c r="F5342" s="45">
        <v>8.6090820000000003E-4</v>
      </c>
      <c r="G5342" s="45">
        <v>1.0763353E-3</v>
      </c>
      <c r="H5342" s="45">
        <v>3.8830749599999999E-3</v>
      </c>
    </row>
    <row r="5343" spans="1:8" x14ac:dyDescent="0.35">
      <c r="A5343" s="45" t="s">
        <v>250</v>
      </c>
      <c r="B5343" s="45" t="s">
        <v>70</v>
      </c>
      <c r="C5343" s="45" t="s">
        <v>28</v>
      </c>
      <c r="D5343" s="45">
        <v>463</v>
      </c>
      <c r="E5343" s="45">
        <v>6.6741408299999996E-3</v>
      </c>
      <c r="F5343" s="45">
        <v>8.0058571000000002E-4</v>
      </c>
      <c r="G5343" s="45">
        <v>1.4007876999999999E-3</v>
      </c>
      <c r="H5343" s="45">
        <v>4.4727669400000001E-3</v>
      </c>
    </row>
    <row r="5344" spans="1:8" x14ac:dyDescent="0.35">
      <c r="A5344" s="45" t="s">
        <v>250</v>
      </c>
      <c r="B5344" s="45" t="s">
        <v>71</v>
      </c>
      <c r="C5344" s="45" t="s">
        <v>28</v>
      </c>
      <c r="D5344" s="45">
        <v>90</v>
      </c>
      <c r="E5344" s="45">
        <v>6.4924123199999999E-3</v>
      </c>
      <c r="F5344" s="45">
        <v>8.8117260000000004E-4</v>
      </c>
      <c r="G5344" s="45">
        <v>1.3843876200000001E-3</v>
      </c>
      <c r="H5344" s="45">
        <v>4.2268516000000004E-3</v>
      </c>
    </row>
    <row r="5345" spans="1:8" x14ac:dyDescent="0.35">
      <c r="A5345" s="45" t="s">
        <v>250</v>
      </c>
      <c r="B5345" s="45" t="s">
        <v>69</v>
      </c>
      <c r="C5345" s="45" t="s">
        <v>29</v>
      </c>
      <c r="D5345" s="45">
        <v>68</v>
      </c>
      <c r="E5345" s="45">
        <v>5.9482228199999997E-3</v>
      </c>
      <c r="F5345" s="45">
        <v>8.9596925000000002E-4</v>
      </c>
      <c r="G5345" s="45">
        <v>1.1875337800000001E-3</v>
      </c>
      <c r="H5345" s="45">
        <v>3.8647192399999999E-3</v>
      </c>
    </row>
    <row r="5346" spans="1:8" x14ac:dyDescent="0.35">
      <c r="A5346" s="45" t="s">
        <v>250</v>
      </c>
      <c r="B5346" s="45" t="s">
        <v>70</v>
      </c>
      <c r="C5346" s="45" t="s">
        <v>29</v>
      </c>
      <c r="D5346" s="45">
        <v>180</v>
      </c>
      <c r="E5346" s="45">
        <v>6.9347991499999996E-3</v>
      </c>
      <c r="F5346" s="45">
        <v>7.3463198000000001E-4</v>
      </c>
      <c r="G5346" s="45">
        <v>1.4846962400000001E-3</v>
      </c>
      <c r="H5346" s="45">
        <v>4.7154704400000002E-3</v>
      </c>
    </row>
    <row r="5347" spans="1:8" x14ac:dyDescent="0.35">
      <c r="A5347" s="45" t="s">
        <v>250</v>
      </c>
      <c r="B5347" s="45" t="s">
        <v>71</v>
      </c>
      <c r="C5347" s="45" t="s">
        <v>29</v>
      </c>
      <c r="D5347" s="45">
        <v>38</v>
      </c>
      <c r="E5347" s="45">
        <v>6.3596488799999998E-3</v>
      </c>
      <c r="F5347" s="45">
        <v>8.0135209000000004E-4</v>
      </c>
      <c r="G5347" s="45">
        <v>1.7900217E-3</v>
      </c>
      <c r="H5347" s="45">
        <v>3.7682746399999999E-3</v>
      </c>
    </row>
    <row r="5348" spans="1:8" x14ac:dyDescent="0.35">
      <c r="A5348" s="45" t="s">
        <v>250</v>
      </c>
      <c r="B5348" s="45" t="s">
        <v>69</v>
      </c>
      <c r="C5348" s="45" t="s">
        <v>30</v>
      </c>
      <c r="D5348" s="45">
        <v>2812</v>
      </c>
      <c r="E5348" s="45">
        <v>4.4424891300000003E-3</v>
      </c>
      <c r="F5348" s="45">
        <v>9.7346089999999998E-4</v>
      </c>
      <c r="G5348" s="45">
        <v>6.6548021000000001E-4</v>
      </c>
      <c r="H5348" s="45">
        <v>2.80354755E-3</v>
      </c>
    </row>
    <row r="5349" spans="1:8" x14ac:dyDescent="0.35">
      <c r="A5349" s="45" t="s">
        <v>250</v>
      </c>
      <c r="B5349" s="45" t="s">
        <v>70</v>
      </c>
      <c r="C5349" s="45" t="s">
        <v>30</v>
      </c>
      <c r="D5349" s="45">
        <v>1447</v>
      </c>
      <c r="E5349" s="45">
        <v>4.6839963499999996E-3</v>
      </c>
      <c r="F5349" s="45">
        <v>7.9821893000000003E-4</v>
      </c>
      <c r="G5349" s="45">
        <v>7.0353067999999995E-4</v>
      </c>
      <c r="H5349" s="45">
        <v>3.18224624E-3</v>
      </c>
    </row>
    <row r="5350" spans="1:8" x14ac:dyDescent="0.35">
      <c r="A5350" s="45" t="s">
        <v>250</v>
      </c>
      <c r="B5350" s="45" t="s">
        <v>71</v>
      </c>
      <c r="C5350" s="45" t="s">
        <v>30</v>
      </c>
      <c r="D5350" s="45">
        <v>381</v>
      </c>
      <c r="E5350" s="45">
        <v>4.5143443099999996E-3</v>
      </c>
      <c r="F5350" s="45">
        <v>8.7428284999999995E-4</v>
      </c>
      <c r="G5350" s="45">
        <v>6.9638841000000003E-4</v>
      </c>
      <c r="H5350" s="45">
        <v>2.9436725899999999E-3</v>
      </c>
    </row>
    <row r="5351" spans="1:8" x14ac:dyDescent="0.35">
      <c r="A5351" s="45" t="s">
        <v>250</v>
      </c>
      <c r="B5351" s="45" t="s">
        <v>69</v>
      </c>
      <c r="C5351" s="45" t="s">
        <v>31</v>
      </c>
      <c r="D5351" s="45">
        <v>520</v>
      </c>
      <c r="E5351" s="45">
        <v>4.5004671700000004E-3</v>
      </c>
      <c r="F5351" s="45">
        <v>1.04355833E-3</v>
      </c>
      <c r="G5351" s="45">
        <v>4.9265468999999998E-4</v>
      </c>
      <c r="H5351" s="45">
        <v>2.9642536799999999E-3</v>
      </c>
    </row>
    <row r="5352" spans="1:8" x14ac:dyDescent="0.35">
      <c r="A5352" s="45" t="s">
        <v>250</v>
      </c>
      <c r="B5352" s="45" t="s">
        <v>70</v>
      </c>
      <c r="C5352" s="45" t="s">
        <v>31</v>
      </c>
      <c r="D5352" s="45">
        <v>943</v>
      </c>
      <c r="E5352" s="45">
        <v>4.7565637199999998E-3</v>
      </c>
      <c r="F5352" s="45">
        <v>8.4448985999999995E-4</v>
      </c>
      <c r="G5352" s="45">
        <v>4.8650362999999998E-4</v>
      </c>
      <c r="H5352" s="45">
        <v>3.4255697599999998E-3</v>
      </c>
    </row>
    <row r="5353" spans="1:8" x14ac:dyDescent="0.35">
      <c r="A5353" s="45" t="s">
        <v>250</v>
      </c>
      <c r="B5353" s="45" t="s">
        <v>71</v>
      </c>
      <c r="C5353" s="45" t="s">
        <v>31</v>
      </c>
      <c r="D5353" s="45">
        <v>151</v>
      </c>
      <c r="E5353" s="45">
        <v>4.5965934800000002E-3</v>
      </c>
      <c r="F5353" s="45">
        <v>9.8364277000000003E-4</v>
      </c>
      <c r="G5353" s="45">
        <v>5.6758929E-4</v>
      </c>
      <c r="H5353" s="45">
        <v>3.0453609300000002E-3</v>
      </c>
    </row>
    <row r="5354" spans="1:8" x14ac:dyDescent="0.35">
      <c r="A5354" s="45" t="s">
        <v>250</v>
      </c>
      <c r="B5354" s="45" t="s">
        <v>69</v>
      </c>
      <c r="C5354" s="45" t="s">
        <v>159</v>
      </c>
      <c r="D5354" s="45">
        <v>317</v>
      </c>
      <c r="E5354" s="45">
        <v>5.3248040599999996E-3</v>
      </c>
      <c r="F5354" s="45">
        <v>1.2513141700000001E-3</v>
      </c>
      <c r="G5354" s="45">
        <v>7.4997783999999998E-4</v>
      </c>
      <c r="H5354" s="45">
        <v>3.3235115699999998E-3</v>
      </c>
    </row>
    <row r="5355" spans="1:8" x14ac:dyDescent="0.35">
      <c r="A5355" s="45" t="s">
        <v>250</v>
      </c>
      <c r="B5355" s="45" t="s">
        <v>70</v>
      </c>
      <c r="C5355" s="45" t="s">
        <v>159</v>
      </c>
      <c r="D5355" s="45">
        <v>372</v>
      </c>
      <c r="E5355" s="45">
        <v>6.46548912E-3</v>
      </c>
      <c r="F5355" s="45">
        <v>9.8889859999999998E-4</v>
      </c>
      <c r="G5355" s="45">
        <v>1.0085932E-3</v>
      </c>
      <c r="H5355" s="45">
        <v>4.4679968100000004E-3</v>
      </c>
    </row>
    <row r="5356" spans="1:8" x14ac:dyDescent="0.35">
      <c r="A5356" s="45" t="s">
        <v>250</v>
      </c>
      <c r="B5356" s="45" t="s">
        <v>71</v>
      </c>
      <c r="C5356" s="45" t="s">
        <v>159</v>
      </c>
      <c r="D5356" s="45">
        <v>77</v>
      </c>
      <c r="E5356" s="45">
        <v>5.9471197300000004E-3</v>
      </c>
      <c r="F5356" s="45">
        <v>9.4501538E-4</v>
      </c>
      <c r="G5356" s="45">
        <v>1.4590846799999999E-3</v>
      </c>
      <c r="H5356" s="45">
        <v>3.5430191899999998E-3</v>
      </c>
    </row>
    <row r="5357" spans="1:8" x14ac:dyDescent="0.35">
      <c r="A5357" s="45" t="s">
        <v>250</v>
      </c>
      <c r="B5357" s="45" t="s">
        <v>69</v>
      </c>
      <c r="C5357" s="45" t="s">
        <v>33</v>
      </c>
      <c r="D5357" s="45">
        <v>68</v>
      </c>
      <c r="E5357" s="45">
        <v>6.8838505100000001E-3</v>
      </c>
      <c r="F5357" s="45">
        <v>1.24012774E-3</v>
      </c>
      <c r="G5357" s="45">
        <v>1.02839029E-3</v>
      </c>
      <c r="H5357" s="45">
        <v>4.6153320299999996E-3</v>
      </c>
    </row>
    <row r="5358" spans="1:8" x14ac:dyDescent="0.35">
      <c r="A5358" s="45" t="s">
        <v>250</v>
      </c>
      <c r="B5358" s="45" t="s">
        <v>70</v>
      </c>
      <c r="C5358" s="45" t="s">
        <v>33</v>
      </c>
      <c r="D5358" s="45">
        <v>241</v>
      </c>
      <c r="E5358" s="45">
        <v>7.6642459599999997E-3</v>
      </c>
      <c r="F5358" s="45">
        <v>1.2160459399999999E-3</v>
      </c>
      <c r="G5358" s="45">
        <v>1.4300942600000001E-3</v>
      </c>
      <c r="H5358" s="45">
        <v>5.01810526E-3</v>
      </c>
    </row>
    <row r="5359" spans="1:8" x14ac:dyDescent="0.35">
      <c r="A5359" s="45" t="s">
        <v>250</v>
      </c>
      <c r="B5359" s="45" t="s">
        <v>71</v>
      </c>
      <c r="C5359" s="45" t="s">
        <v>33</v>
      </c>
      <c r="D5359" s="45">
        <v>53</v>
      </c>
      <c r="E5359" s="45">
        <v>6.9717415499999996E-3</v>
      </c>
      <c r="F5359" s="45">
        <v>1.3646486699999999E-3</v>
      </c>
      <c r="G5359" s="45">
        <v>1.29607768E-3</v>
      </c>
      <c r="H5359" s="45">
        <v>4.3110148100000004E-3</v>
      </c>
    </row>
    <row r="5360" spans="1:8" x14ac:dyDescent="0.35">
      <c r="A5360" s="45" t="s">
        <v>250</v>
      </c>
      <c r="B5360" s="45" t="s">
        <v>69</v>
      </c>
      <c r="C5360" s="45" t="s">
        <v>34</v>
      </c>
      <c r="D5360" s="45">
        <v>131</v>
      </c>
      <c r="E5360" s="45">
        <v>5.2358988100000003E-3</v>
      </c>
      <c r="F5360" s="45">
        <v>1.0593367800000001E-3</v>
      </c>
      <c r="G5360" s="45">
        <v>7.0054046000000004E-4</v>
      </c>
      <c r="H5360" s="45">
        <v>3.4760211300000001E-3</v>
      </c>
    </row>
    <row r="5361" spans="1:8" x14ac:dyDescent="0.35">
      <c r="A5361" s="45" t="s">
        <v>250</v>
      </c>
      <c r="B5361" s="45" t="s">
        <v>70</v>
      </c>
      <c r="C5361" s="45" t="s">
        <v>34</v>
      </c>
      <c r="D5361" s="45">
        <v>204</v>
      </c>
      <c r="E5361" s="45">
        <v>5.4354459300000003E-3</v>
      </c>
      <c r="F5361" s="45">
        <v>8.2686521999999997E-4</v>
      </c>
      <c r="G5361" s="45">
        <v>6.3345337000000001E-4</v>
      </c>
      <c r="H5361" s="45">
        <v>3.97512683E-3</v>
      </c>
    </row>
    <row r="5362" spans="1:8" x14ac:dyDescent="0.35">
      <c r="A5362" s="45" t="s">
        <v>250</v>
      </c>
      <c r="B5362" s="45" t="s">
        <v>71</v>
      </c>
      <c r="C5362" s="45" t="s">
        <v>34</v>
      </c>
      <c r="D5362" s="45">
        <v>48</v>
      </c>
      <c r="E5362" s="45">
        <v>5.5309604099999998E-3</v>
      </c>
      <c r="F5362" s="45">
        <v>9.1073472999999997E-4</v>
      </c>
      <c r="G5362" s="45">
        <v>9.186919E-4</v>
      </c>
      <c r="H5362" s="45">
        <v>3.7015333399999998E-3</v>
      </c>
    </row>
    <row r="5363" spans="1:8" x14ac:dyDescent="0.35">
      <c r="A5363" s="45" t="s">
        <v>250</v>
      </c>
      <c r="B5363" s="45" t="s">
        <v>69</v>
      </c>
      <c r="C5363" s="45" t="s">
        <v>35</v>
      </c>
      <c r="D5363" s="45">
        <v>102</v>
      </c>
      <c r="E5363" s="45">
        <v>4.9217045900000001E-3</v>
      </c>
      <c r="F5363" s="45">
        <v>1.14481186E-3</v>
      </c>
      <c r="G5363" s="45">
        <v>7.3347834000000002E-4</v>
      </c>
      <c r="H5363" s="45">
        <v>3.0434139199999998E-3</v>
      </c>
    </row>
    <row r="5364" spans="1:8" x14ac:dyDescent="0.35">
      <c r="A5364" s="45" t="s">
        <v>250</v>
      </c>
      <c r="B5364" s="45" t="s">
        <v>70</v>
      </c>
      <c r="C5364" s="45" t="s">
        <v>35</v>
      </c>
      <c r="D5364" s="45">
        <v>280</v>
      </c>
      <c r="E5364" s="45">
        <v>5.7040754900000001E-3</v>
      </c>
      <c r="F5364" s="45">
        <v>9.0265354000000002E-4</v>
      </c>
      <c r="G5364" s="45">
        <v>1.03331656E-3</v>
      </c>
      <c r="H5364" s="45">
        <v>3.7681049200000002E-3</v>
      </c>
    </row>
    <row r="5365" spans="1:8" x14ac:dyDescent="0.35">
      <c r="A5365" s="45" t="s">
        <v>250</v>
      </c>
      <c r="B5365" s="45" t="s">
        <v>71</v>
      </c>
      <c r="C5365" s="45" t="s">
        <v>35</v>
      </c>
      <c r="D5365" s="45">
        <v>26</v>
      </c>
      <c r="E5365" s="45">
        <v>5.1896365599999996E-3</v>
      </c>
      <c r="F5365" s="45">
        <v>9.1568712000000005E-4</v>
      </c>
      <c r="G5365" s="45">
        <v>1.23798055E-3</v>
      </c>
      <c r="H5365" s="45">
        <v>3.0359684499999999E-3</v>
      </c>
    </row>
    <row r="5366" spans="1:8" x14ac:dyDescent="0.35">
      <c r="A5366" s="45" t="s">
        <v>250</v>
      </c>
      <c r="B5366" s="45" t="s">
        <v>69</v>
      </c>
      <c r="C5366" s="45" t="s">
        <v>36</v>
      </c>
      <c r="D5366" s="45">
        <v>156</v>
      </c>
      <c r="E5366" s="45">
        <v>5.47787547E-3</v>
      </c>
      <c r="F5366" s="45">
        <v>8.7992618999999995E-4</v>
      </c>
      <c r="G5366" s="45">
        <v>1.0984239099999999E-3</v>
      </c>
      <c r="H5366" s="45">
        <v>3.49952496E-3</v>
      </c>
    </row>
    <row r="5367" spans="1:8" x14ac:dyDescent="0.35">
      <c r="A5367" s="45" t="s">
        <v>250</v>
      </c>
      <c r="B5367" s="45" t="s">
        <v>70</v>
      </c>
      <c r="C5367" s="45" t="s">
        <v>36</v>
      </c>
      <c r="D5367" s="45">
        <v>323</v>
      </c>
      <c r="E5367" s="45">
        <v>6.6883812500000001E-3</v>
      </c>
      <c r="F5367" s="45">
        <v>7.5052294000000003E-4</v>
      </c>
      <c r="G5367" s="45">
        <v>1.10372926E-3</v>
      </c>
      <c r="H5367" s="45">
        <v>4.8341285700000004E-3</v>
      </c>
    </row>
    <row r="5368" spans="1:8" x14ac:dyDescent="0.35">
      <c r="A5368" s="45" t="s">
        <v>250</v>
      </c>
      <c r="B5368" s="45" t="s">
        <v>71</v>
      </c>
      <c r="C5368" s="45" t="s">
        <v>36</v>
      </c>
      <c r="D5368" s="45">
        <v>60</v>
      </c>
      <c r="E5368" s="45">
        <v>6.9436726199999998E-3</v>
      </c>
      <c r="F5368" s="45">
        <v>7.4922813000000003E-4</v>
      </c>
      <c r="G5368" s="45">
        <v>1.3591818800000001E-3</v>
      </c>
      <c r="H5368" s="45">
        <v>4.83526218E-3</v>
      </c>
    </row>
    <row r="5369" spans="1:8" x14ac:dyDescent="0.35">
      <c r="A5369" s="45" t="s">
        <v>250</v>
      </c>
      <c r="B5369" s="45" t="s">
        <v>69</v>
      </c>
      <c r="C5369" s="45" t="s">
        <v>37</v>
      </c>
      <c r="D5369" s="45">
        <v>170</v>
      </c>
      <c r="E5369" s="45">
        <v>4.54534285E-3</v>
      </c>
      <c r="F5369" s="45">
        <v>9.5370347000000005E-4</v>
      </c>
      <c r="G5369" s="45">
        <v>6.0001336999999997E-4</v>
      </c>
      <c r="H5369" s="45">
        <v>2.9916255499999999E-3</v>
      </c>
    </row>
    <row r="5370" spans="1:8" x14ac:dyDescent="0.35">
      <c r="A5370" s="45" t="s">
        <v>250</v>
      </c>
      <c r="B5370" s="45" t="s">
        <v>70</v>
      </c>
      <c r="C5370" s="45" t="s">
        <v>37</v>
      </c>
      <c r="D5370" s="45">
        <v>528</v>
      </c>
      <c r="E5370" s="45">
        <v>4.98377852E-3</v>
      </c>
      <c r="F5370" s="45">
        <v>8.4232052999999997E-4</v>
      </c>
      <c r="G5370" s="45">
        <v>6.8944632000000005E-4</v>
      </c>
      <c r="H5370" s="45">
        <v>3.4520112100000001E-3</v>
      </c>
    </row>
    <row r="5371" spans="1:8" x14ac:dyDescent="0.35">
      <c r="A5371" s="45" t="s">
        <v>250</v>
      </c>
      <c r="B5371" s="45" t="s">
        <v>71</v>
      </c>
      <c r="C5371" s="45" t="s">
        <v>37</v>
      </c>
      <c r="D5371" s="45">
        <v>87</v>
      </c>
      <c r="E5371" s="45">
        <v>4.9803105300000004E-3</v>
      </c>
      <c r="F5371" s="45">
        <v>9.2472835E-4</v>
      </c>
      <c r="G5371" s="45">
        <v>8.5767856E-4</v>
      </c>
      <c r="H5371" s="45">
        <v>3.1979031400000001E-3</v>
      </c>
    </row>
    <row r="5372" spans="1:8" x14ac:dyDescent="0.35">
      <c r="A5372" s="45" t="s">
        <v>250</v>
      </c>
      <c r="B5372" s="45" t="s">
        <v>69</v>
      </c>
      <c r="C5372" s="45" t="s">
        <v>38</v>
      </c>
      <c r="D5372" s="45">
        <v>99</v>
      </c>
      <c r="E5372" s="45">
        <v>5.9454496300000003E-3</v>
      </c>
      <c r="F5372" s="45">
        <v>1.2183172000000001E-3</v>
      </c>
      <c r="G5372" s="45">
        <v>1.0429523999999999E-3</v>
      </c>
      <c r="H5372" s="45">
        <v>3.6841795099999998E-3</v>
      </c>
    </row>
    <row r="5373" spans="1:8" x14ac:dyDescent="0.35">
      <c r="A5373" s="45" t="s">
        <v>250</v>
      </c>
      <c r="B5373" s="45" t="s">
        <v>70</v>
      </c>
      <c r="C5373" s="45" t="s">
        <v>38</v>
      </c>
      <c r="D5373" s="45">
        <v>257</v>
      </c>
      <c r="E5373" s="45">
        <v>6.36159725E-3</v>
      </c>
      <c r="F5373" s="45">
        <v>9.1975583999999997E-4</v>
      </c>
      <c r="G5373" s="45">
        <v>8.9836406E-4</v>
      </c>
      <c r="H5373" s="45">
        <v>4.5434768299999996E-3</v>
      </c>
    </row>
    <row r="5374" spans="1:8" x14ac:dyDescent="0.35">
      <c r="A5374" s="45" t="s">
        <v>250</v>
      </c>
      <c r="B5374" s="45" t="s">
        <v>71</v>
      </c>
      <c r="C5374" s="45" t="s">
        <v>38</v>
      </c>
      <c r="D5374" s="45">
        <v>35</v>
      </c>
      <c r="E5374" s="45">
        <v>6.1455024499999997E-3</v>
      </c>
      <c r="F5374" s="45">
        <v>1.05687807E-3</v>
      </c>
      <c r="G5374" s="45">
        <v>8.8326693000000003E-4</v>
      </c>
      <c r="H5374" s="45">
        <v>4.2053569000000002E-3</v>
      </c>
    </row>
    <row r="5375" spans="1:8" x14ac:dyDescent="0.35">
      <c r="A5375" s="45" t="s">
        <v>250</v>
      </c>
      <c r="B5375" s="45" t="s">
        <v>69</v>
      </c>
      <c r="C5375" s="45" t="s">
        <v>39</v>
      </c>
      <c r="D5375" s="45">
        <v>54</v>
      </c>
      <c r="E5375" s="45">
        <v>5.6494339200000004E-3</v>
      </c>
      <c r="F5375" s="45">
        <v>1.05645555E-3</v>
      </c>
      <c r="G5375" s="45">
        <v>1.5037720199999999E-3</v>
      </c>
      <c r="H5375" s="45">
        <v>3.0892058800000002E-3</v>
      </c>
    </row>
    <row r="5376" spans="1:8" x14ac:dyDescent="0.35">
      <c r="A5376" s="45" t="s">
        <v>250</v>
      </c>
      <c r="B5376" s="45" t="s">
        <v>70</v>
      </c>
      <c r="C5376" s="45" t="s">
        <v>39</v>
      </c>
      <c r="D5376" s="45">
        <v>221</v>
      </c>
      <c r="E5376" s="45">
        <v>6.9612553999999997E-3</v>
      </c>
      <c r="F5376" s="45">
        <v>7.5283827000000004E-4</v>
      </c>
      <c r="G5376" s="45">
        <v>1.41282238E-3</v>
      </c>
      <c r="H5376" s="45">
        <v>4.7955942600000001E-3</v>
      </c>
    </row>
    <row r="5377" spans="1:8" x14ac:dyDescent="0.35">
      <c r="A5377" s="45" t="s">
        <v>250</v>
      </c>
      <c r="B5377" s="45" t="s">
        <v>71</v>
      </c>
      <c r="C5377" s="45" t="s">
        <v>39</v>
      </c>
      <c r="D5377" s="45">
        <v>17</v>
      </c>
      <c r="E5377" s="45">
        <v>5.8523962699999999E-3</v>
      </c>
      <c r="F5377" s="45">
        <v>9.7903025999999992E-4</v>
      </c>
      <c r="G5377" s="45">
        <v>1.82053349E-3</v>
      </c>
      <c r="H5377" s="45">
        <v>3.0528319800000002E-3</v>
      </c>
    </row>
    <row r="5378" spans="1:8" x14ac:dyDescent="0.35">
      <c r="A5378" s="45" t="s">
        <v>250</v>
      </c>
      <c r="B5378" s="45" t="s">
        <v>69</v>
      </c>
      <c r="C5378" s="45" t="s">
        <v>40</v>
      </c>
      <c r="D5378" s="45">
        <v>235</v>
      </c>
      <c r="E5378" s="45">
        <v>4.9210497999999997E-3</v>
      </c>
      <c r="F5378" s="45">
        <v>1.0759453700000001E-3</v>
      </c>
      <c r="G5378" s="45">
        <v>4.6488353000000002E-4</v>
      </c>
      <c r="H5378" s="45">
        <v>3.3802204099999998E-3</v>
      </c>
    </row>
    <row r="5379" spans="1:8" x14ac:dyDescent="0.35">
      <c r="A5379" s="45" t="s">
        <v>250</v>
      </c>
      <c r="B5379" s="45" t="s">
        <v>70</v>
      </c>
      <c r="C5379" s="45" t="s">
        <v>40</v>
      </c>
      <c r="D5379" s="45">
        <v>455</v>
      </c>
      <c r="E5379" s="45">
        <v>4.9833636300000003E-3</v>
      </c>
      <c r="F5379" s="45">
        <v>9.1140084000000004E-4</v>
      </c>
      <c r="G5379" s="45">
        <v>5.0806346000000001E-4</v>
      </c>
      <c r="H5379" s="45">
        <v>3.56389881E-3</v>
      </c>
    </row>
    <row r="5380" spans="1:8" x14ac:dyDescent="0.35">
      <c r="A5380" s="45" t="s">
        <v>250</v>
      </c>
      <c r="B5380" s="45" t="s">
        <v>71</v>
      </c>
      <c r="C5380" s="45" t="s">
        <v>40</v>
      </c>
      <c r="D5380" s="45">
        <v>72</v>
      </c>
      <c r="E5380" s="45">
        <v>4.5394480500000004E-3</v>
      </c>
      <c r="F5380" s="45">
        <v>9.3766053000000004E-4</v>
      </c>
      <c r="G5380" s="45">
        <v>5.0009621999999999E-4</v>
      </c>
      <c r="H5380" s="45">
        <v>3.1016908399999999E-3</v>
      </c>
    </row>
    <row r="5381" spans="1:8" x14ac:dyDescent="0.35">
      <c r="A5381" s="45" t="s">
        <v>250</v>
      </c>
      <c r="B5381" s="45" t="s">
        <v>69</v>
      </c>
      <c r="C5381" s="45" t="s">
        <v>41</v>
      </c>
      <c r="D5381" s="45">
        <v>112</v>
      </c>
      <c r="E5381" s="45">
        <v>4.8856024000000003E-3</v>
      </c>
      <c r="F5381" s="45">
        <v>8.5968473999999996E-4</v>
      </c>
      <c r="G5381" s="45">
        <v>7.2627290999999997E-4</v>
      </c>
      <c r="H5381" s="45">
        <v>3.2996442800000002E-3</v>
      </c>
    </row>
    <row r="5382" spans="1:8" x14ac:dyDescent="0.35">
      <c r="A5382" s="45" t="s">
        <v>250</v>
      </c>
      <c r="B5382" s="45" t="s">
        <v>70</v>
      </c>
      <c r="C5382" s="45" t="s">
        <v>41</v>
      </c>
      <c r="D5382" s="45">
        <v>287</v>
      </c>
      <c r="E5382" s="45">
        <v>7.3555456399999998E-3</v>
      </c>
      <c r="F5382" s="45">
        <v>7.2577888999999997E-4</v>
      </c>
      <c r="G5382" s="45">
        <v>1.6187973500000001E-3</v>
      </c>
      <c r="H5382" s="45">
        <v>5.0109689399999999E-3</v>
      </c>
    </row>
    <row r="5383" spans="1:8" x14ac:dyDescent="0.35">
      <c r="A5383" s="45" t="s">
        <v>250</v>
      </c>
      <c r="B5383" s="45" t="s">
        <v>71</v>
      </c>
      <c r="C5383" s="45" t="s">
        <v>41</v>
      </c>
      <c r="D5383" s="45">
        <v>59</v>
      </c>
      <c r="E5383" s="45">
        <v>6.0746231199999999E-3</v>
      </c>
      <c r="F5383" s="45">
        <v>1.1040487500000001E-3</v>
      </c>
      <c r="G5383" s="45">
        <v>1.5201269E-3</v>
      </c>
      <c r="H5383" s="45">
        <v>3.4504470200000001E-3</v>
      </c>
    </row>
    <row r="5384" spans="1:8" x14ac:dyDescent="0.35">
      <c r="A5384" s="45" t="s">
        <v>250</v>
      </c>
      <c r="B5384" s="45" t="s">
        <v>69</v>
      </c>
      <c r="C5384" s="45" t="s">
        <v>42</v>
      </c>
      <c r="D5384" s="45">
        <v>53</v>
      </c>
      <c r="E5384" s="45">
        <v>5.8730780000000003E-3</v>
      </c>
      <c r="F5384" s="45">
        <v>1.1958418500000001E-3</v>
      </c>
      <c r="G5384" s="45">
        <v>1.4375871099999999E-3</v>
      </c>
      <c r="H5384" s="45">
        <v>3.23964864E-3</v>
      </c>
    </row>
    <row r="5385" spans="1:8" x14ac:dyDescent="0.35">
      <c r="A5385" s="45" t="s">
        <v>250</v>
      </c>
      <c r="B5385" s="45" t="s">
        <v>70</v>
      </c>
      <c r="C5385" s="45" t="s">
        <v>42</v>
      </c>
      <c r="D5385" s="45">
        <v>189</v>
      </c>
      <c r="E5385" s="45">
        <v>7.8311162799999997E-3</v>
      </c>
      <c r="F5385" s="45">
        <v>1.0436872900000001E-3</v>
      </c>
      <c r="G5385" s="45">
        <v>1.5065277499999999E-3</v>
      </c>
      <c r="H5385" s="45">
        <v>5.2809006999999996E-3</v>
      </c>
    </row>
    <row r="5386" spans="1:8" x14ac:dyDescent="0.35">
      <c r="A5386" s="45" t="s">
        <v>250</v>
      </c>
      <c r="B5386" s="45" t="s">
        <v>71</v>
      </c>
      <c r="C5386" s="45" t="s">
        <v>42</v>
      </c>
      <c r="D5386" s="45">
        <v>37</v>
      </c>
      <c r="E5386" s="45">
        <v>5.9556428999999996E-3</v>
      </c>
      <c r="F5386" s="45">
        <v>1.0594968000000001E-3</v>
      </c>
      <c r="G5386" s="45">
        <v>1.5878375999999999E-3</v>
      </c>
      <c r="H5386" s="45">
        <v>3.3083080799999999E-3</v>
      </c>
    </row>
    <row r="5387" spans="1:8" x14ac:dyDescent="0.35">
      <c r="A5387" s="45" t="s">
        <v>250</v>
      </c>
      <c r="B5387" s="45" t="s">
        <v>69</v>
      </c>
      <c r="C5387" s="45" t="s">
        <v>43</v>
      </c>
      <c r="D5387" s="45">
        <v>76</v>
      </c>
      <c r="E5387" s="45">
        <v>5.15792496E-3</v>
      </c>
      <c r="F5387" s="45">
        <v>1.0613119E-3</v>
      </c>
      <c r="G5387" s="45">
        <v>9.0932598999999995E-4</v>
      </c>
      <c r="H5387" s="45">
        <v>3.1872865200000002E-3</v>
      </c>
    </row>
    <row r="5388" spans="1:8" x14ac:dyDescent="0.35">
      <c r="A5388" s="45" t="s">
        <v>250</v>
      </c>
      <c r="B5388" s="45" t="s">
        <v>70</v>
      </c>
      <c r="C5388" s="45" t="s">
        <v>43</v>
      </c>
      <c r="D5388" s="45">
        <v>246</v>
      </c>
      <c r="E5388" s="45">
        <v>6.5823544700000002E-3</v>
      </c>
      <c r="F5388" s="45">
        <v>9.5749561E-4</v>
      </c>
      <c r="G5388" s="45">
        <v>1.0880568000000001E-3</v>
      </c>
      <c r="H5388" s="45">
        <v>4.5368015500000004E-3</v>
      </c>
    </row>
    <row r="5389" spans="1:8" x14ac:dyDescent="0.35">
      <c r="A5389" s="45" t="s">
        <v>250</v>
      </c>
      <c r="B5389" s="45" t="s">
        <v>71</v>
      </c>
      <c r="C5389" s="45" t="s">
        <v>43</v>
      </c>
      <c r="D5389" s="45">
        <v>42</v>
      </c>
      <c r="E5389" s="45">
        <v>6.3913688699999997E-3</v>
      </c>
      <c r="F5389" s="45">
        <v>8.5923699000000004E-4</v>
      </c>
      <c r="G5389" s="45">
        <v>1.0193449799999999E-3</v>
      </c>
      <c r="H5389" s="45">
        <v>4.5127863799999998E-3</v>
      </c>
    </row>
    <row r="5390" spans="1:8" x14ac:dyDescent="0.35">
      <c r="A5390" s="45" t="s">
        <v>250</v>
      </c>
      <c r="B5390" s="45" t="s">
        <v>69</v>
      </c>
      <c r="C5390" s="45" t="s">
        <v>44</v>
      </c>
      <c r="D5390" s="45">
        <v>19</v>
      </c>
      <c r="E5390" s="45">
        <v>6.3529481300000001E-3</v>
      </c>
      <c r="F5390" s="45">
        <v>5.7443931999999996E-4</v>
      </c>
      <c r="G5390" s="45">
        <v>1.43944911E-3</v>
      </c>
      <c r="H5390" s="45">
        <v>4.3390592400000001E-3</v>
      </c>
    </row>
    <row r="5391" spans="1:8" x14ac:dyDescent="0.35">
      <c r="A5391" s="45" t="s">
        <v>250</v>
      </c>
      <c r="B5391" s="45" t="s">
        <v>70</v>
      </c>
      <c r="C5391" s="45" t="s">
        <v>44</v>
      </c>
      <c r="D5391" s="45">
        <v>97</v>
      </c>
      <c r="E5391" s="45">
        <v>7.3191100899999998E-3</v>
      </c>
      <c r="F5391" s="45">
        <v>4.8945186000000005E-4</v>
      </c>
      <c r="G5391" s="45">
        <v>1.28138101E-3</v>
      </c>
      <c r="H5391" s="45">
        <v>5.5482767999999998E-3</v>
      </c>
    </row>
    <row r="5392" spans="1:8" x14ac:dyDescent="0.35">
      <c r="A5392" s="45" t="s">
        <v>250</v>
      </c>
      <c r="B5392" s="45" t="s">
        <v>71</v>
      </c>
      <c r="C5392" s="45" t="s">
        <v>44</v>
      </c>
      <c r="D5392" s="45">
        <v>16</v>
      </c>
      <c r="E5392" s="45">
        <v>6.1820020700000004E-3</v>
      </c>
      <c r="F5392" s="45">
        <v>8.4490719999999995E-4</v>
      </c>
      <c r="G5392" s="45">
        <v>1.97410268E-3</v>
      </c>
      <c r="H5392" s="45">
        <v>3.3629916999999999E-3</v>
      </c>
    </row>
    <row r="5393" spans="1:8" x14ac:dyDescent="0.35">
      <c r="A5393" s="45" t="s">
        <v>250</v>
      </c>
      <c r="B5393" s="45" t="s">
        <v>69</v>
      </c>
      <c r="C5393" s="45" t="s">
        <v>45</v>
      </c>
      <c r="D5393" s="45">
        <v>169</v>
      </c>
      <c r="E5393" s="45">
        <v>5.7982684299999997E-3</v>
      </c>
      <c r="F5393" s="45">
        <v>9.4996415000000002E-4</v>
      </c>
      <c r="G5393" s="45">
        <v>1.1860341600000001E-3</v>
      </c>
      <c r="H5393" s="45">
        <v>3.6622696400000002E-3</v>
      </c>
    </row>
    <row r="5394" spans="1:8" x14ac:dyDescent="0.35">
      <c r="A5394" s="45" t="s">
        <v>250</v>
      </c>
      <c r="B5394" s="45" t="s">
        <v>70</v>
      </c>
      <c r="C5394" s="45" t="s">
        <v>45</v>
      </c>
      <c r="D5394" s="45">
        <v>364</v>
      </c>
      <c r="E5394" s="45">
        <v>6.2038306600000004E-3</v>
      </c>
      <c r="F5394" s="45">
        <v>8.3196582000000002E-4</v>
      </c>
      <c r="G5394" s="45">
        <v>1.2126383700000001E-3</v>
      </c>
      <c r="H5394" s="45">
        <v>4.1592259499999996E-3</v>
      </c>
    </row>
    <row r="5395" spans="1:8" x14ac:dyDescent="0.35">
      <c r="A5395" s="45" t="s">
        <v>250</v>
      </c>
      <c r="B5395" s="45" t="s">
        <v>71</v>
      </c>
      <c r="C5395" s="45" t="s">
        <v>45</v>
      </c>
      <c r="D5395" s="45">
        <v>57</v>
      </c>
      <c r="E5395" s="45">
        <v>5.5356560499999997E-3</v>
      </c>
      <c r="F5395" s="45">
        <v>8.9120349999999998E-4</v>
      </c>
      <c r="G5395" s="45">
        <v>1.1905049999999999E-3</v>
      </c>
      <c r="H5395" s="45">
        <v>3.4539471300000001E-3</v>
      </c>
    </row>
    <row r="5396" spans="1:8" x14ac:dyDescent="0.35">
      <c r="A5396" s="45" t="s">
        <v>250</v>
      </c>
      <c r="B5396" s="45" t="s">
        <v>69</v>
      </c>
      <c r="C5396" s="45" t="s">
        <v>46</v>
      </c>
      <c r="D5396" s="45">
        <v>64</v>
      </c>
      <c r="E5396" s="45">
        <v>6.84461783E-3</v>
      </c>
      <c r="F5396" s="45">
        <v>1.3948565400000001E-3</v>
      </c>
      <c r="G5396" s="45">
        <v>1.35073034E-3</v>
      </c>
      <c r="H5396" s="45">
        <v>4.0990303900000002E-3</v>
      </c>
    </row>
    <row r="5397" spans="1:8" x14ac:dyDescent="0.35">
      <c r="A5397" s="45" t="s">
        <v>250</v>
      </c>
      <c r="B5397" s="45" t="s">
        <v>70</v>
      </c>
      <c r="C5397" s="45" t="s">
        <v>46</v>
      </c>
      <c r="D5397" s="45">
        <v>149</v>
      </c>
      <c r="E5397" s="45">
        <v>7.5376737600000004E-3</v>
      </c>
      <c r="F5397" s="45">
        <v>7.8183232999999997E-4</v>
      </c>
      <c r="G5397" s="45">
        <v>1.3179683E-3</v>
      </c>
      <c r="H5397" s="45">
        <v>5.4378726399999999E-3</v>
      </c>
    </row>
    <row r="5398" spans="1:8" x14ac:dyDescent="0.35">
      <c r="A5398" s="45" t="s">
        <v>250</v>
      </c>
      <c r="B5398" s="45" t="s">
        <v>71</v>
      </c>
      <c r="C5398" s="45" t="s">
        <v>46</v>
      </c>
      <c r="D5398" s="45">
        <v>28</v>
      </c>
      <c r="E5398" s="45">
        <v>6.86673253E-3</v>
      </c>
      <c r="F5398" s="45">
        <v>7.5768828999999999E-4</v>
      </c>
      <c r="G5398" s="45">
        <v>1.4128635299999999E-3</v>
      </c>
      <c r="H5398" s="45">
        <v>4.6961803E-3</v>
      </c>
    </row>
    <row r="5399" spans="1:8" x14ac:dyDescent="0.35">
      <c r="A5399" s="45" t="s">
        <v>250</v>
      </c>
      <c r="B5399" s="45" t="s">
        <v>69</v>
      </c>
      <c r="C5399" s="45" t="s">
        <v>47</v>
      </c>
      <c r="D5399" s="45">
        <v>45</v>
      </c>
      <c r="E5399" s="45">
        <v>5.22556559E-3</v>
      </c>
      <c r="F5399" s="45">
        <v>1.9958825E-4</v>
      </c>
      <c r="G5399" s="45">
        <v>1.46064792E-3</v>
      </c>
      <c r="H5399" s="45">
        <v>3.5545264999999999E-3</v>
      </c>
    </row>
    <row r="5400" spans="1:8" x14ac:dyDescent="0.35">
      <c r="A5400" s="45" t="s">
        <v>250</v>
      </c>
      <c r="B5400" s="45" t="s">
        <v>70</v>
      </c>
      <c r="C5400" s="45" t="s">
        <v>47</v>
      </c>
      <c r="D5400" s="45">
        <v>143</v>
      </c>
      <c r="E5400" s="45">
        <v>6.8518516000000002E-3</v>
      </c>
      <c r="F5400" s="45">
        <v>3.3289602999999999E-4</v>
      </c>
      <c r="G5400" s="45">
        <v>1.4505630900000001E-3</v>
      </c>
      <c r="H5400" s="45">
        <v>5.0565751200000002E-3</v>
      </c>
    </row>
    <row r="5401" spans="1:8" x14ac:dyDescent="0.35">
      <c r="A5401" s="45" t="s">
        <v>250</v>
      </c>
      <c r="B5401" s="45" t="s">
        <v>71</v>
      </c>
      <c r="C5401" s="45" t="s">
        <v>47</v>
      </c>
      <c r="D5401" s="45">
        <v>19</v>
      </c>
      <c r="E5401" s="45">
        <v>5.9777044099999996E-3</v>
      </c>
      <c r="F5401" s="45">
        <v>1.4741687999999999E-4</v>
      </c>
      <c r="G5401" s="45">
        <v>1.2104043399999999E-3</v>
      </c>
      <c r="H5401" s="45">
        <v>4.60830869E-3</v>
      </c>
    </row>
    <row r="5402" spans="1:8" x14ac:dyDescent="0.35">
      <c r="A5402" s="45" t="s">
        <v>250</v>
      </c>
      <c r="B5402" s="45" t="s">
        <v>69</v>
      </c>
      <c r="C5402" s="45" t="s">
        <v>48</v>
      </c>
      <c r="D5402" s="45">
        <v>167</v>
      </c>
      <c r="E5402" s="45">
        <v>5.1559378700000002E-3</v>
      </c>
      <c r="F5402" s="45">
        <v>9.3542058000000003E-4</v>
      </c>
      <c r="G5402" s="45">
        <v>7.0553312E-4</v>
      </c>
      <c r="H5402" s="45">
        <v>3.5149836700000001E-3</v>
      </c>
    </row>
    <row r="5403" spans="1:8" x14ac:dyDescent="0.35">
      <c r="A5403" s="45" t="s">
        <v>250</v>
      </c>
      <c r="B5403" s="45" t="s">
        <v>70</v>
      </c>
      <c r="C5403" s="45" t="s">
        <v>48</v>
      </c>
      <c r="D5403" s="45">
        <v>438</v>
      </c>
      <c r="E5403" s="45">
        <v>5.3557043599999996E-3</v>
      </c>
      <c r="F5403" s="45">
        <v>7.7654614000000001E-4</v>
      </c>
      <c r="G5403" s="45">
        <v>7.2142392999999998E-4</v>
      </c>
      <c r="H5403" s="45">
        <v>3.8577337799999998E-3</v>
      </c>
    </row>
    <row r="5404" spans="1:8" x14ac:dyDescent="0.35">
      <c r="A5404" s="45" t="s">
        <v>250</v>
      </c>
      <c r="B5404" s="45" t="s">
        <v>71</v>
      </c>
      <c r="C5404" s="45" t="s">
        <v>48</v>
      </c>
      <c r="D5404" s="45">
        <v>37</v>
      </c>
      <c r="E5404" s="45">
        <v>5.2762134999999998E-3</v>
      </c>
      <c r="F5404" s="45">
        <v>9.1372602000000004E-4</v>
      </c>
      <c r="G5404" s="45">
        <v>6.1624097999999998E-4</v>
      </c>
      <c r="H5404" s="45">
        <v>3.7462459600000001E-3</v>
      </c>
    </row>
    <row r="5405" spans="1:8" x14ac:dyDescent="0.35">
      <c r="A5405" s="45" t="s">
        <v>250</v>
      </c>
      <c r="B5405" s="45" t="s">
        <v>69</v>
      </c>
      <c r="C5405" s="45" t="s">
        <v>49</v>
      </c>
      <c r="D5405" s="45">
        <v>92</v>
      </c>
      <c r="E5405" s="45">
        <v>6.6562245500000001E-3</v>
      </c>
      <c r="F5405" s="45">
        <v>1.2577996599999999E-3</v>
      </c>
      <c r="G5405" s="45">
        <v>1.10041743E-3</v>
      </c>
      <c r="H5405" s="45">
        <v>4.2875651600000004E-3</v>
      </c>
    </row>
    <row r="5406" spans="1:8" x14ac:dyDescent="0.35">
      <c r="A5406" s="45" t="s">
        <v>250</v>
      </c>
      <c r="B5406" s="45" t="s">
        <v>70</v>
      </c>
      <c r="C5406" s="45" t="s">
        <v>49</v>
      </c>
      <c r="D5406" s="45">
        <v>350</v>
      </c>
      <c r="E5406" s="45">
        <v>7.3010248799999997E-3</v>
      </c>
      <c r="F5406" s="45">
        <v>1.1523145800000001E-3</v>
      </c>
      <c r="G5406" s="45">
        <v>9.8819419000000007E-4</v>
      </c>
      <c r="H5406" s="45">
        <v>5.1498344099999999E-3</v>
      </c>
    </row>
    <row r="5407" spans="1:8" x14ac:dyDescent="0.35">
      <c r="A5407" s="45" t="s">
        <v>250</v>
      </c>
      <c r="B5407" s="45" t="s">
        <v>71</v>
      </c>
      <c r="C5407" s="45" t="s">
        <v>49</v>
      </c>
      <c r="D5407" s="45">
        <v>56</v>
      </c>
      <c r="E5407" s="45">
        <v>6.9719326000000003E-3</v>
      </c>
      <c r="F5407" s="45">
        <v>1.2650873700000001E-3</v>
      </c>
      <c r="G5407" s="45">
        <v>9.2716580000000003E-4</v>
      </c>
      <c r="H5407" s="45">
        <v>4.7658314499999998E-3</v>
      </c>
    </row>
    <row r="5408" spans="1:8" x14ac:dyDescent="0.35">
      <c r="A5408" s="45" t="s">
        <v>250</v>
      </c>
      <c r="B5408" s="45" t="s">
        <v>69</v>
      </c>
      <c r="C5408" s="45" t="s">
        <v>50</v>
      </c>
      <c r="D5408" s="45">
        <v>69</v>
      </c>
      <c r="E5408" s="45">
        <v>5.5585746300000002E-3</v>
      </c>
      <c r="F5408" s="45">
        <v>7.6372094999999996E-4</v>
      </c>
      <c r="G5408" s="45">
        <v>1.6502278899999999E-3</v>
      </c>
      <c r="H5408" s="45">
        <v>3.1446253199999999E-3</v>
      </c>
    </row>
    <row r="5409" spans="1:8" x14ac:dyDescent="0.35">
      <c r="A5409" s="45" t="s">
        <v>250</v>
      </c>
      <c r="B5409" s="45" t="s">
        <v>70</v>
      </c>
      <c r="C5409" s="45" t="s">
        <v>50</v>
      </c>
      <c r="D5409" s="45">
        <v>182</v>
      </c>
      <c r="E5409" s="45">
        <v>7.3495367999999997E-3</v>
      </c>
      <c r="F5409" s="45">
        <v>6.2881540000000004E-4</v>
      </c>
      <c r="G5409" s="45">
        <v>2.0053034900000002E-3</v>
      </c>
      <c r="H5409" s="45">
        <v>4.7154174600000003E-3</v>
      </c>
    </row>
    <row r="5410" spans="1:8" x14ac:dyDescent="0.35">
      <c r="A5410" s="45" t="s">
        <v>250</v>
      </c>
      <c r="B5410" s="45" t="s">
        <v>71</v>
      </c>
      <c r="C5410" s="45" t="s">
        <v>50</v>
      </c>
      <c r="D5410" s="45">
        <v>47</v>
      </c>
      <c r="E5410" s="45">
        <v>6.84347889E-3</v>
      </c>
      <c r="F5410" s="45">
        <v>5.7697962000000005E-4</v>
      </c>
      <c r="G5410" s="45">
        <v>2.19267116E-3</v>
      </c>
      <c r="H5410" s="45">
        <v>4.0738275499999999E-3</v>
      </c>
    </row>
    <row r="5411" spans="1:8" x14ac:dyDescent="0.35">
      <c r="A5411" s="45" t="s">
        <v>250</v>
      </c>
      <c r="B5411" s="45" t="s">
        <v>69</v>
      </c>
      <c r="C5411" s="45" t="s">
        <v>51</v>
      </c>
      <c r="D5411" s="45">
        <v>124</v>
      </c>
      <c r="E5411" s="45">
        <v>5.84584057E-3</v>
      </c>
      <c r="F5411" s="45">
        <v>9.0371093000000003E-4</v>
      </c>
      <c r="G5411" s="45">
        <v>7.3868708000000003E-4</v>
      </c>
      <c r="H5411" s="45">
        <v>4.2034421400000003E-3</v>
      </c>
    </row>
    <row r="5412" spans="1:8" x14ac:dyDescent="0.35">
      <c r="A5412" s="45" t="s">
        <v>250</v>
      </c>
      <c r="B5412" s="45" t="s">
        <v>70</v>
      </c>
      <c r="C5412" s="45" t="s">
        <v>51</v>
      </c>
      <c r="D5412" s="45">
        <v>228</v>
      </c>
      <c r="E5412" s="45">
        <v>6.2544161899999997E-3</v>
      </c>
      <c r="F5412" s="45">
        <v>7.6551310999999999E-4</v>
      </c>
      <c r="G5412" s="45">
        <v>7.0774425000000004E-4</v>
      </c>
      <c r="H5412" s="45">
        <v>4.7811583999999999E-3</v>
      </c>
    </row>
    <row r="5413" spans="1:8" x14ac:dyDescent="0.35">
      <c r="A5413" s="45" t="s">
        <v>250</v>
      </c>
      <c r="B5413" s="45" t="s">
        <v>71</v>
      </c>
      <c r="C5413" s="45" t="s">
        <v>51</v>
      </c>
      <c r="D5413" s="45">
        <v>77</v>
      </c>
      <c r="E5413" s="45">
        <v>5.9732741999999998E-3</v>
      </c>
      <c r="F5413" s="45">
        <v>8.0161714999999996E-4</v>
      </c>
      <c r="G5413" s="45">
        <v>7.6689488999999997E-4</v>
      </c>
      <c r="H5413" s="45">
        <v>4.40476167E-3</v>
      </c>
    </row>
    <row r="5414" spans="1:8" x14ac:dyDescent="0.35">
      <c r="A5414" s="45" t="s">
        <v>250</v>
      </c>
      <c r="B5414" s="45" t="s">
        <v>69</v>
      </c>
      <c r="C5414" s="45" t="s">
        <v>52</v>
      </c>
      <c r="D5414" s="45">
        <v>222</v>
      </c>
      <c r="E5414" s="45">
        <v>3.8824238499999999E-3</v>
      </c>
      <c r="F5414" s="45">
        <v>7.1217027000000004E-4</v>
      </c>
      <c r="G5414" s="45">
        <v>4.1531089999999999E-4</v>
      </c>
      <c r="H5414" s="45">
        <v>2.75494218E-3</v>
      </c>
    </row>
    <row r="5415" spans="1:8" x14ac:dyDescent="0.35">
      <c r="A5415" s="45" t="s">
        <v>250</v>
      </c>
      <c r="B5415" s="45" t="s">
        <v>70</v>
      </c>
      <c r="C5415" s="45" t="s">
        <v>52</v>
      </c>
      <c r="D5415" s="45">
        <v>318</v>
      </c>
      <c r="E5415" s="45">
        <v>4.3964736900000004E-3</v>
      </c>
      <c r="F5415" s="45">
        <v>6.3107796000000003E-4</v>
      </c>
      <c r="G5415" s="45">
        <v>3.9060659000000002E-4</v>
      </c>
      <c r="H5415" s="45">
        <v>3.3747886400000001E-3</v>
      </c>
    </row>
    <row r="5416" spans="1:8" x14ac:dyDescent="0.35">
      <c r="A5416" s="45" t="s">
        <v>250</v>
      </c>
      <c r="B5416" s="45" t="s">
        <v>71</v>
      </c>
      <c r="C5416" s="45" t="s">
        <v>52</v>
      </c>
      <c r="D5416" s="45">
        <v>35</v>
      </c>
      <c r="E5416" s="45">
        <v>4.4599865800000003E-3</v>
      </c>
      <c r="F5416" s="45">
        <v>7.4040982999999997E-4</v>
      </c>
      <c r="G5416" s="45">
        <v>4.0145477E-4</v>
      </c>
      <c r="H5416" s="45">
        <v>3.3181214600000002E-3</v>
      </c>
    </row>
    <row r="5417" spans="1:8" x14ac:dyDescent="0.35">
      <c r="A5417" s="45" t="s">
        <v>250</v>
      </c>
      <c r="B5417" s="45" t="s">
        <v>69</v>
      </c>
      <c r="C5417" s="45" t="s">
        <v>53</v>
      </c>
      <c r="D5417" s="45">
        <v>38</v>
      </c>
      <c r="E5417" s="45">
        <v>5.2558476500000001E-3</v>
      </c>
      <c r="F5417" s="45">
        <v>7.5170543999999995E-4</v>
      </c>
      <c r="G5417" s="45">
        <v>1.1385231500000001E-3</v>
      </c>
      <c r="H5417" s="45">
        <v>3.3656187200000001E-3</v>
      </c>
    </row>
    <row r="5418" spans="1:8" x14ac:dyDescent="0.35">
      <c r="A5418" s="45" t="s">
        <v>250</v>
      </c>
      <c r="B5418" s="45" t="s">
        <v>70</v>
      </c>
      <c r="C5418" s="45" t="s">
        <v>53</v>
      </c>
      <c r="D5418" s="45">
        <v>158</v>
      </c>
      <c r="E5418" s="45">
        <v>6.1350648000000002E-3</v>
      </c>
      <c r="F5418" s="45">
        <v>5.5724015000000002E-4</v>
      </c>
      <c r="G5418" s="45">
        <v>1.0768281800000001E-3</v>
      </c>
      <c r="H5418" s="45">
        <v>4.5009960000000002E-3</v>
      </c>
    </row>
    <row r="5419" spans="1:8" x14ac:dyDescent="0.35">
      <c r="A5419" s="45" t="s">
        <v>250</v>
      </c>
      <c r="B5419" s="45" t="s">
        <v>71</v>
      </c>
      <c r="C5419" s="45" t="s">
        <v>53</v>
      </c>
      <c r="D5419" s="45">
        <v>32</v>
      </c>
      <c r="E5419" s="45">
        <v>5.3841143100000002E-3</v>
      </c>
      <c r="F5419" s="45">
        <v>6.0185162000000005E-4</v>
      </c>
      <c r="G5419" s="45">
        <v>1.17332154E-3</v>
      </c>
      <c r="H5419" s="45">
        <v>3.6089407399999998E-3</v>
      </c>
    </row>
    <row r="5420" spans="1:8" x14ac:dyDescent="0.35">
      <c r="A5420" s="45" t="s">
        <v>250</v>
      </c>
      <c r="B5420" s="45" t="s">
        <v>69</v>
      </c>
      <c r="C5420" s="45" t="s">
        <v>54</v>
      </c>
      <c r="D5420" s="45">
        <v>510</v>
      </c>
      <c r="E5420" s="45">
        <v>4.7690856400000002E-3</v>
      </c>
      <c r="F5420" s="45">
        <v>1.27167279E-3</v>
      </c>
      <c r="G5420" s="45">
        <v>5.6424722999999998E-4</v>
      </c>
      <c r="H5420" s="45">
        <v>2.9222038100000002E-3</v>
      </c>
    </row>
    <row r="5421" spans="1:8" x14ac:dyDescent="0.35">
      <c r="A5421" s="45" t="s">
        <v>250</v>
      </c>
      <c r="B5421" s="45" t="s">
        <v>70</v>
      </c>
      <c r="C5421" s="45" t="s">
        <v>54</v>
      </c>
      <c r="D5421" s="45">
        <v>832</v>
      </c>
      <c r="E5421" s="45">
        <v>4.5579591599999997E-3</v>
      </c>
      <c r="F5421" s="45">
        <v>8.7548387000000003E-4</v>
      </c>
      <c r="G5421" s="45">
        <v>5.7823048000000003E-4</v>
      </c>
      <c r="H5421" s="45">
        <v>3.0931849600000002E-3</v>
      </c>
    </row>
    <row r="5422" spans="1:8" x14ac:dyDescent="0.35">
      <c r="A5422" s="45" t="s">
        <v>250</v>
      </c>
      <c r="B5422" s="45" t="s">
        <v>71</v>
      </c>
      <c r="C5422" s="45" t="s">
        <v>54</v>
      </c>
      <c r="D5422" s="45">
        <v>201</v>
      </c>
      <c r="E5422" s="45">
        <v>4.3597403900000001E-3</v>
      </c>
      <c r="F5422" s="45">
        <v>1.0066563099999999E-3</v>
      </c>
      <c r="G5422" s="45">
        <v>5.9678436000000002E-4</v>
      </c>
      <c r="H5422" s="45">
        <v>2.7451858699999998E-3</v>
      </c>
    </row>
    <row r="5423" spans="1:8" x14ac:dyDescent="0.35">
      <c r="A5423" s="45" t="s">
        <v>250</v>
      </c>
      <c r="B5423" s="45" t="s">
        <v>69</v>
      </c>
      <c r="C5423" s="45" t="s">
        <v>55</v>
      </c>
      <c r="D5423" s="45">
        <v>130</v>
      </c>
      <c r="E5423" s="45">
        <v>5.3659185600000003E-3</v>
      </c>
      <c r="F5423" s="45">
        <v>8.4374978E-4</v>
      </c>
      <c r="G5423" s="45">
        <v>9.1541997999999999E-4</v>
      </c>
      <c r="H5423" s="45">
        <v>3.6067483499999998E-3</v>
      </c>
    </row>
    <row r="5424" spans="1:8" x14ac:dyDescent="0.35">
      <c r="A5424" s="45" t="s">
        <v>250</v>
      </c>
      <c r="B5424" s="45" t="s">
        <v>70</v>
      </c>
      <c r="C5424" s="45" t="s">
        <v>55</v>
      </c>
      <c r="D5424" s="45">
        <v>214</v>
      </c>
      <c r="E5424" s="45">
        <v>6.3783421699999997E-3</v>
      </c>
      <c r="F5424" s="45">
        <v>7.3376362999999999E-4</v>
      </c>
      <c r="G5424" s="45">
        <v>9.4772173000000001E-4</v>
      </c>
      <c r="H5424" s="45">
        <v>4.6968563800000003E-3</v>
      </c>
    </row>
    <row r="5425" spans="1:8" x14ac:dyDescent="0.35">
      <c r="A5425" s="45" t="s">
        <v>250</v>
      </c>
      <c r="B5425" s="45" t="s">
        <v>71</v>
      </c>
      <c r="C5425" s="45" t="s">
        <v>55</v>
      </c>
      <c r="D5425" s="45">
        <v>52</v>
      </c>
      <c r="E5425" s="45">
        <v>5.5123751200000003E-3</v>
      </c>
      <c r="F5425" s="45">
        <v>1.1004271300000001E-3</v>
      </c>
      <c r="G5425" s="45">
        <v>8.3177499999999998E-4</v>
      </c>
      <c r="H5425" s="45">
        <v>3.58017252E-3</v>
      </c>
    </row>
    <row r="5426" spans="1:8" x14ac:dyDescent="0.35">
      <c r="A5426" s="45" t="s">
        <v>250</v>
      </c>
      <c r="B5426" s="45" t="s">
        <v>69</v>
      </c>
      <c r="C5426" s="45" t="s">
        <v>56</v>
      </c>
      <c r="D5426" s="45">
        <v>286</v>
      </c>
      <c r="E5426" s="45">
        <v>5.2614281399999997E-3</v>
      </c>
      <c r="F5426" s="45">
        <v>1.14769467E-3</v>
      </c>
      <c r="G5426" s="45">
        <v>6.8602669999999998E-4</v>
      </c>
      <c r="H5426" s="45">
        <v>3.42770631E-3</v>
      </c>
    </row>
    <row r="5427" spans="1:8" x14ac:dyDescent="0.35">
      <c r="A5427" s="45" t="s">
        <v>250</v>
      </c>
      <c r="B5427" s="45" t="s">
        <v>70</v>
      </c>
      <c r="C5427" s="45" t="s">
        <v>56</v>
      </c>
      <c r="D5427" s="45">
        <v>673</v>
      </c>
      <c r="E5427" s="45">
        <v>5.2975377300000003E-3</v>
      </c>
      <c r="F5427" s="45">
        <v>8.6607757000000004E-4</v>
      </c>
      <c r="G5427" s="45">
        <v>6.8663643999999999E-4</v>
      </c>
      <c r="H5427" s="45">
        <v>3.7448232299999999E-3</v>
      </c>
    </row>
    <row r="5428" spans="1:8" x14ac:dyDescent="0.35">
      <c r="A5428" s="45" t="s">
        <v>250</v>
      </c>
      <c r="B5428" s="45" t="s">
        <v>71</v>
      </c>
      <c r="C5428" s="45" t="s">
        <v>56</v>
      </c>
      <c r="D5428" s="45">
        <v>75</v>
      </c>
      <c r="E5428" s="45">
        <v>5.4368824900000003E-3</v>
      </c>
      <c r="F5428" s="45">
        <v>1.03487631E-3</v>
      </c>
      <c r="G5428" s="45">
        <v>7.8148121000000002E-4</v>
      </c>
      <c r="H5428" s="45">
        <v>3.6205244399999999E-3</v>
      </c>
    </row>
    <row r="5429" spans="1:8" x14ac:dyDescent="0.35">
      <c r="A5429" s="45" t="s">
        <v>251</v>
      </c>
      <c r="B5429" s="45" t="s">
        <v>69</v>
      </c>
      <c r="C5429" s="45" t="s">
        <v>9</v>
      </c>
      <c r="D5429" s="45">
        <v>8468</v>
      </c>
      <c r="E5429" s="45">
        <v>5.06211951E-3</v>
      </c>
      <c r="F5429" s="45">
        <v>9.9349761000000003E-4</v>
      </c>
      <c r="G5429" s="45">
        <v>7.9667821000000002E-4</v>
      </c>
      <c r="H5429" s="45">
        <v>3.2710848600000001E-3</v>
      </c>
    </row>
    <row r="5430" spans="1:8" x14ac:dyDescent="0.35">
      <c r="A5430" s="45" t="s">
        <v>251</v>
      </c>
      <c r="B5430" s="45" t="s">
        <v>70</v>
      </c>
      <c r="C5430" s="45" t="s">
        <v>9</v>
      </c>
      <c r="D5430" s="45">
        <v>13435</v>
      </c>
      <c r="E5430" s="45">
        <v>5.9808377099999999E-3</v>
      </c>
      <c r="F5430" s="45">
        <v>8.1937787000000003E-4</v>
      </c>
      <c r="G5430" s="45">
        <v>9.7319718000000001E-4</v>
      </c>
      <c r="H5430" s="45">
        <v>4.1871766999999997E-3</v>
      </c>
    </row>
    <row r="5431" spans="1:8" x14ac:dyDescent="0.35">
      <c r="A5431" s="45" t="s">
        <v>251</v>
      </c>
      <c r="B5431" s="45" t="s">
        <v>71</v>
      </c>
      <c r="C5431" s="45" t="s">
        <v>9</v>
      </c>
      <c r="D5431" s="45">
        <v>2458</v>
      </c>
      <c r="E5431" s="45">
        <v>5.6063955499999997E-3</v>
      </c>
      <c r="F5431" s="45">
        <v>9.3918549000000004E-4</v>
      </c>
      <c r="G5431" s="45">
        <v>9.9872745999999993E-4</v>
      </c>
      <c r="H5431" s="45">
        <v>3.6672861000000001E-3</v>
      </c>
    </row>
    <row r="5432" spans="1:8" x14ac:dyDescent="0.35">
      <c r="A5432" s="45" t="s">
        <v>251</v>
      </c>
      <c r="B5432" s="45" t="s">
        <v>69</v>
      </c>
      <c r="C5432" s="45" t="s">
        <v>14</v>
      </c>
      <c r="D5432" s="45">
        <v>235</v>
      </c>
      <c r="E5432" s="45">
        <v>6.0232956699999996E-3</v>
      </c>
      <c r="F5432" s="45">
        <v>1.5048263900000001E-3</v>
      </c>
      <c r="G5432" s="45">
        <v>7.8339220999999997E-4</v>
      </c>
      <c r="H5432" s="45">
        <v>3.7350765900000002E-3</v>
      </c>
    </row>
    <row r="5433" spans="1:8" x14ac:dyDescent="0.35">
      <c r="A5433" s="45" t="s">
        <v>251</v>
      </c>
      <c r="B5433" s="45" t="s">
        <v>70</v>
      </c>
      <c r="C5433" s="45" t="s">
        <v>14</v>
      </c>
      <c r="D5433" s="45">
        <v>244</v>
      </c>
      <c r="E5433" s="45">
        <v>6.6340313699999997E-3</v>
      </c>
      <c r="F5433" s="45">
        <v>1.13354748E-3</v>
      </c>
      <c r="G5433" s="45">
        <v>9.9356761000000005E-4</v>
      </c>
      <c r="H5433" s="45">
        <v>4.5069157299999999E-3</v>
      </c>
    </row>
    <row r="5434" spans="1:8" x14ac:dyDescent="0.35">
      <c r="A5434" s="45" t="s">
        <v>251</v>
      </c>
      <c r="B5434" s="45" t="s">
        <v>71</v>
      </c>
      <c r="C5434" s="45" t="s">
        <v>14</v>
      </c>
      <c r="D5434" s="45">
        <v>56</v>
      </c>
      <c r="E5434" s="45">
        <v>6.1658810399999996E-3</v>
      </c>
      <c r="F5434" s="45">
        <v>1.4440721899999999E-3</v>
      </c>
      <c r="G5434" s="45">
        <v>9.7780233000000004E-4</v>
      </c>
      <c r="H5434" s="45">
        <v>3.7440060300000001E-3</v>
      </c>
    </row>
    <row r="5435" spans="1:8" x14ac:dyDescent="0.35">
      <c r="A5435" s="45" t="s">
        <v>251</v>
      </c>
      <c r="B5435" s="45" t="s">
        <v>69</v>
      </c>
      <c r="C5435" s="45" t="s">
        <v>15</v>
      </c>
      <c r="D5435" s="45">
        <v>82</v>
      </c>
      <c r="E5435" s="45">
        <v>5.4296519600000002E-3</v>
      </c>
      <c r="F5435" s="45">
        <v>9.3185388999999998E-4</v>
      </c>
      <c r="G5435" s="45">
        <v>9.3961697999999998E-4</v>
      </c>
      <c r="H5435" s="45">
        <v>3.5581806500000002E-3</v>
      </c>
    </row>
    <row r="5436" spans="1:8" x14ac:dyDescent="0.35">
      <c r="A5436" s="45" t="s">
        <v>251</v>
      </c>
      <c r="B5436" s="45" t="s">
        <v>70</v>
      </c>
      <c r="C5436" s="45" t="s">
        <v>15</v>
      </c>
      <c r="D5436" s="45">
        <v>160</v>
      </c>
      <c r="E5436" s="45">
        <v>6.2173753300000002E-3</v>
      </c>
      <c r="F5436" s="45">
        <v>8.2544829000000004E-4</v>
      </c>
      <c r="G5436" s="45">
        <v>1.1157405E-3</v>
      </c>
      <c r="H5436" s="45">
        <v>4.2761861E-3</v>
      </c>
    </row>
    <row r="5437" spans="1:8" x14ac:dyDescent="0.35">
      <c r="A5437" s="45" t="s">
        <v>251</v>
      </c>
      <c r="B5437" s="45" t="s">
        <v>71</v>
      </c>
      <c r="C5437" s="45" t="s">
        <v>15</v>
      </c>
      <c r="D5437" s="45">
        <v>27</v>
      </c>
      <c r="E5437" s="45">
        <v>6.3305896500000002E-3</v>
      </c>
      <c r="F5437" s="45">
        <v>9.8593939000000009E-4</v>
      </c>
      <c r="G5437" s="45">
        <v>1.33058957E-3</v>
      </c>
      <c r="H5437" s="45">
        <v>4.0140601000000003E-3</v>
      </c>
    </row>
    <row r="5438" spans="1:8" x14ac:dyDescent="0.35">
      <c r="A5438" s="45" t="s">
        <v>251</v>
      </c>
      <c r="B5438" s="45" t="s">
        <v>69</v>
      </c>
      <c r="C5438" s="45" t="s">
        <v>16</v>
      </c>
      <c r="D5438" s="45">
        <v>122</v>
      </c>
      <c r="E5438" s="45">
        <v>5.0772235000000002E-3</v>
      </c>
      <c r="F5438" s="45">
        <v>1.0711708299999999E-3</v>
      </c>
      <c r="G5438" s="45">
        <v>4.7539062999999999E-4</v>
      </c>
      <c r="H5438" s="45">
        <v>3.53066156E-3</v>
      </c>
    </row>
    <row r="5439" spans="1:8" x14ac:dyDescent="0.35">
      <c r="A5439" s="45" t="s">
        <v>251</v>
      </c>
      <c r="B5439" s="45" t="s">
        <v>70</v>
      </c>
      <c r="C5439" s="45" t="s">
        <v>16</v>
      </c>
      <c r="D5439" s="45">
        <v>223</v>
      </c>
      <c r="E5439" s="45">
        <v>5.6391170199999998E-3</v>
      </c>
      <c r="F5439" s="45">
        <v>7.3762638000000001E-4</v>
      </c>
      <c r="G5439" s="45">
        <v>4.9062631000000004E-4</v>
      </c>
      <c r="H5439" s="45">
        <v>4.4108638300000003E-3</v>
      </c>
    </row>
    <row r="5440" spans="1:8" x14ac:dyDescent="0.35">
      <c r="A5440" s="45" t="s">
        <v>251</v>
      </c>
      <c r="B5440" s="45" t="s">
        <v>71</v>
      </c>
      <c r="C5440" s="45" t="s">
        <v>16</v>
      </c>
      <c r="D5440" s="45">
        <v>29</v>
      </c>
      <c r="E5440" s="45">
        <v>5.6956415100000001E-3</v>
      </c>
      <c r="F5440" s="45">
        <v>1.0719984599999999E-3</v>
      </c>
      <c r="G5440" s="45">
        <v>4.6655466000000001E-4</v>
      </c>
      <c r="H5440" s="45">
        <v>4.1570879200000001E-3</v>
      </c>
    </row>
    <row r="5441" spans="1:8" x14ac:dyDescent="0.35">
      <c r="A5441" s="45" t="s">
        <v>251</v>
      </c>
      <c r="B5441" s="45" t="s">
        <v>69</v>
      </c>
      <c r="C5441" s="45" t="s">
        <v>17</v>
      </c>
      <c r="D5441" s="45">
        <v>77</v>
      </c>
      <c r="E5441" s="45">
        <v>6.48719312E-3</v>
      </c>
      <c r="F5441" s="45">
        <v>1.1395199599999999E-3</v>
      </c>
      <c r="G5441" s="45">
        <v>9.5944534999999997E-4</v>
      </c>
      <c r="H5441" s="45">
        <v>4.3882272499999996E-3</v>
      </c>
    </row>
    <row r="5442" spans="1:8" x14ac:dyDescent="0.35">
      <c r="A5442" s="45" t="s">
        <v>251</v>
      </c>
      <c r="B5442" s="45" t="s">
        <v>70</v>
      </c>
      <c r="C5442" s="45" t="s">
        <v>17</v>
      </c>
      <c r="D5442" s="45">
        <v>195</v>
      </c>
      <c r="E5442" s="45">
        <v>6.6236939599999996E-3</v>
      </c>
      <c r="F5442" s="45">
        <v>7.3249025000000001E-4</v>
      </c>
      <c r="G5442" s="45">
        <v>1.02955814E-3</v>
      </c>
      <c r="H5442" s="45">
        <v>4.8616450800000001E-3</v>
      </c>
    </row>
    <row r="5443" spans="1:8" x14ac:dyDescent="0.35">
      <c r="A5443" s="45" t="s">
        <v>251</v>
      </c>
      <c r="B5443" s="45" t="s">
        <v>71</v>
      </c>
      <c r="C5443" s="45" t="s">
        <v>17</v>
      </c>
      <c r="D5443" s="45">
        <v>27</v>
      </c>
      <c r="E5443" s="45">
        <v>6.65037697E-3</v>
      </c>
      <c r="F5443" s="45">
        <v>9.1092226000000004E-4</v>
      </c>
      <c r="G5443" s="45">
        <v>1.0236623599999999E-3</v>
      </c>
      <c r="H5443" s="45">
        <v>4.71579197E-3</v>
      </c>
    </row>
    <row r="5444" spans="1:8" x14ac:dyDescent="0.35">
      <c r="A5444" s="45" t="s">
        <v>251</v>
      </c>
      <c r="B5444" s="45" t="s">
        <v>69</v>
      </c>
      <c r="C5444" s="45" t="s">
        <v>18</v>
      </c>
      <c r="D5444" s="45">
        <v>65</v>
      </c>
      <c r="E5444" s="45">
        <v>5.5024926400000004E-3</v>
      </c>
      <c r="F5444" s="45">
        <v>7.9451542999999999E-4</v>
      </c>
      <c r="G5444" s="45">
        <v>1.0950852500000001E-3</v>
      </c>
      <c r="H5444" s="45">
        <v>3.6128914799999998E-3</v>
      </c>
    </row>
    <row r="5445" spans="1:8" x14ac:dyDescent="0.35">
      <c r="A5445" s="45" t="s">
        <v>251</v>
      </c>
      <c r="B5445" s="45" t="s">
        <v>70</v>
      </c>
      <c r="C5445" s="45" t="s">
        <v>18</v>
      </c>
      <c r="D5445" s="45">
        <v>179</v>
      </c>
      <c r="E5445" s="45">
        <v>6.5930191099999999E-3</v>
      </c>
      <c r="F5445" s="45">
        <v>6.8597378000000001E-4</v>
      </c>
      <c r="G5445" s="45">
        <v>1.2761869E-3</v>
      </c>
      <c r="H5445" s="45">
        <v>4.6308579000000002E-3</v>
      </c>
    </row>
    <row r="5446" spans="1:8" x14ac:dyDescent="0.35">
      <c r="A5446" s="45" t="s">
        <v>251</v>
      </c>
      <c r="B5446" s="45" t="s">
        <v>71</v>
      </c>
      <c r="C5446" s="45" t="s">
        <v>18</v>
      </c>
      <c r="D5446" s="45">
        <v>35</v>
      </c>
      <c r="E5446" s="45">
        <v>5.8885579499999997E-3</v>
      </c>
      <c r="F5446" s="45">
        <v>8.8095212999999997E-4</v>
      </c>
      <c r="G5446" s="45">
        <v>1.1888225100000001E-3</v>
      </c>
      <c r="H5446" s="45">
        <v>3.8187828900000001E-3</v>
      </c>
    </row>
    <row r="5447" spans="1:8" x14ac:dyDescent="0.35">
      <c r="A5447" s="45" t="s">
        <v>251</v>
      </c>
      <c r="B5447" s="45" t="s">
        <v>69</v>
      </c>
      <c r="C5447" s="45" t="s">
        <v>19</v>
      </c>
      <c r="D5447" s="45">
        <v>59</v>
      </c>
      <c r="E5447" s="45">
        <v>5.5612442699999997E-3</v>
      </c>
      <c r="F5447" s="45">
        <v>1.06285286E-3</v>
      </c>
      <c r="G5447" s="45">
        <v>8.7766761E-4</v>
      </c>
      <c r="H5447" s="45">
        <v>3.6207232200000002E-3</v>
      </c>
    </row>
    <row r="5448" spans="1:8" x14ac:dyDescent="0.35">
      <c r="A5448" s="45" t="s">
        <v>251</v>
      </c>
      <c r="B5448" s="45" t="s">
        <v>70</v>
      </c>
      <c r="C5448" s="45" t="s">
        <v>19</v>
      </c>
      <c r="D5448" s="45">
        <v>224</v>
      </c>
      <c r="E5448" s="45">
        <v>6.1574588200000004E-3</v>
      </c>
      <c r="F5448" s="45">
        <v>8.3529655999999995E-4</v>
      </c>
      <c r="G5448" s="45">
        <v>1.0924580100000001E-3</v>
      </c>
      <c r="H5448" s="45">
        <v>4.2297037999999999E-3</v>
      </c>
    </row>
    <row r="5449" spans="1:8" x14ac:dyDescent="0.35">
      <c r="A5449" s="45" t="s">
        <v>251</v>
      </c>
      <c r="B5449" s="45" t="s">
        <v>71</v>
      </c>
      <c r="C5449" s="45" t="s">
        <v>19</v>
      </c>
      <c r="D5449" s="45">
        <v>17</v>
      </c>
      <c r="E5449" s="45">
        <v>5.9232023600000001E-3</v>
      </c>
      <c r="F5449" s="45">
        <v>9.5383961999999996E-4</v>
      </c>
      <c r="G5449" s="45">
        <v>1.18327867E-3</v>
      </c>
      <c r="H5449" s="45">
        <v>3.78608365E-3</v>
      </c>
    </row>
    <row r="5450" spans="1:8" x14ac:dyDescent="0.35">
      <c r="A5450" s="45" t="s">
        <v>251</v>
      </c>
      <c r="B5450" s="45" t="s">
        <v>69</v>
      </c>
      <c r="C5450" s="45" t="s">
        <v>20</v>
      </c>
      <c r="D5450" s="45">
        <v>48</v>
      </c>
      <c r="E5450" s="45">
        <v>4.7395830500000001E-3</v>
      </c>
      <c r="F5450" s="45">
        <v>8.8276401999999999E-4</v>
      </c>
      <c r="G5450" s="45">
        <v>7.1662783E-4</v>
      </c>
      <c r="H5450" s="45">
        <v>3.1401907299999999E-3</v>
      </c>
    </row>
    <row r="5451" spans="1:8" x14ac:dyDescent="0.35">
      <c r="A5451" s="45" t="s">
        <v>251</v>
      </c>
      <c r="B5451" s="45" t="s">
        <v>70</v>
      </c>
      <c r="C5451" s="45" t="s">
        <v>20</v>
      </c>
      <c r="D5451" s="45">
        <v>183</v>
      </c>
      <c r="E5451" s="45">
        <v>4.8821086299999997E-3</v>
      </c>
      <c r="F5451" s="45">
        <v>7.2594084999999997E-4</v>
      </c>
      <c r="G5451" s="45">
        <v>6.3499266999999995E-4</v>
      </c>
      <c r="H5451" s="45">
        <v>3.5211745999999999E-3</v>
      </c>
    </row>
    <row r="5452" spans="1:8" x14ac:dyDescent="0.35">
      <c r="A5452" s="45" t="s">
        <v>251</v>
      </c>
      <c r="B5452" s="45" t="s">
        <v>71</v>
      </c>
      <c r="C5452" s="45" t="s">
        <v>20</v>
      </c>
      <c r="D5452" s="45">
        <v>11</v>
      </c>
      <c r="E5452" s="45">
        <v>5.2041242999999997E-3</v>
      </c>
      <c r="F5452" s="45">
        <v>8.9120340000000005E-4</v>
      </c>
      <c r="G5452" s="45">
        <v>8.0492404E-4</v>
      </c>
      <c r="H5452" s="45">
        <v>3.5079963899999999E-3</v>
      </c>
    </row>
    <row r="5453" spans="1:8" x14ac:dyDescent="0.35">
      <c r="A5453" s="45" t="s">
        <v>251</v>
      </c>
      <c r="B5453" s="45" t="s">
        <v>69</v>
      </c>
      <c r="C5453" s="45" t="s">
        <v>21</v>
      </c>
      <c r="D5453" s="45">
        <v>49</v>
      </c>
      <c r="E5453" s="45">
        <v>6.1047333699999996E-3</v>
      </c>
      <c r="F5453" s="45">
        <v>9.7056856999999999E-4</v>
      </c>
      <c r="G5453" s="45">
        <v>1.9392476500000001E-3</v>
      </c>
      <c r="H5453" s="45">
        <v>3.1949166699999998E-3</v>
      </c>
    </row>
    <row r="5454" spans="1:8" x14ac:dyDescent="0.35">
      <c r="A5454" s="45" t="s">
        <v>251</v>
      </c>
      <c r="B5454" s="45" t="s">
        <v>70</v>
      </c>
      <c r="C5454" s="45" t="s">
        <v>21</v>
      </c>
      <c r="D5454" s="45">
        <v>159</v>
      </c>
      <c r="E5454" s="45">
        <v>8.6023029200000007E-3</v>
      </c>
      <c r="F5454" s="45">
        <v>1.0358429799999999E-3</v>
      </c>
      <c r="G5454" s="45">
        <v>1.67358174E-3</v>
      </c>
      <c r="H5454" s="45">
        <v>5.8928776900000002E-3</v>
      </c>
    </row>
    <row r="5455" spans="1:8" x14ac:dyDescent="0.35">
      <c r="A5455" s="45" t="s">
        <v>251</v>
      </c>
      <c r="B5455" s="45" t="s">
        <v>71</v>
      </c>
      <c r="C5455" s="45" t="s">
        <v>21</v>
      </c>
      <c r="D5455" s="45">
        <v>33</v>
      </c>
      <c r="E5455" s="45">
        <v>7.6729093599999998E-3</v>
      </c>
      <c r="F5455" s="45">
        <v>9.2241836000000002E-4</v>
      </c>
      <c r="G5455" s="45">
        <v>1.9465485800000001E-3</v>
      </c>
      <c r="H5455" s="45">
        <v>4.8039419299999997E-3</v>
      </c>
    </row>
    <row r="5456" spans="1:8" x14ac:dyDescent="0.35">
      <c r="A5456" s="45" t="s">
        <v>251</v>
      </c>
      <c r="B5456" s="45" t="s">
        <v>69</v>
      </c>
      <c r="C5456" s="45" t="s">
        <v>22</v>
      </c>
      <c r="D5456" s="45">
        <v>38</v>
      </c>
      <c r="E5456" s="45">
        <v>6.1168979600000001E-3</v>
      </c>
      <c r="F5456" s="45">
        <v>9.9171516000000001E-4</v>
      </c>
      <c r="G5456" s="45">
        <v>1.1342590499999999E-3</v>
      </c>
      <c r="H5456" s="45">
        <v>3.99092331E-3</v>
      </c>
    </row>
    <row r="5457" spans="1:8" x14ac:dyDescent="0.35">
      <c r="A5457" s="45" t="s">
        <v>251</v>
      </c>
      <c r="B5457" s="45" t="s">
        <v>70</v>
      </c>
      <c r="C5457" s="45" t="s">
        <v>22</v>
      </c>
      <c r="D5457" s="45">
        <v>153</v>
      </c>
      <c r="E5457" s="45">
        <v>7.1912821299999997E-3</v>
      </c>
      <c r="F5457" s="45">
        <v>7.8726374000000004E-4</v>
      </c>
      <c r="G5457" s="45">
        <v>1.3633197699999999E-3</v>
      </c>
      <c r="H5457" s="45">
        <v>5.0406981599999999E-3</v>
      </c>
    </row>
    <row r="5458" spans="1:8" x14ac:dyDescent="0.35">
      <c r="A5458" s="45" t="s">
        <v>251</v>
      </c>
      <c r="B5458" s="45" t="s">
        <v>71</v>
      </c>
      <c r="C5458" s="45" t="s">
        <v>22</v>
      </c>
      <c r="D5458" s="45">
        <v>20</v>
      </c>
      <c r="E5458" s="45">
        <v>9.2615738099999997E-3</v>
      </c>
      <c r="F5458" s="45">
        <v>9.7627290999999998E-4</v>
      </c>
      <c r="G5458" s="45">
        <v>1.71759242E-3</v>
      </c>
      <c r="H5458" s="45">
        <v>6.5677080400000001E-3</v>
      </c>
    </row>
    <row r="5459" spans="1:8" x14ac:dyDescent="0.35">
      <c r="A5459" s="45" t="s">
        <v>251</v>
      </c>
      <c r="B5459" s="45" t="s">
        <v>69</v>
      </c>
      <c r="C5459" s="45" t="s">
        <v>23</v>
      </c>
      <c r="D5459" s="45">
        <v>81</v>
      </c>
      <c r="E5459" s="45">
        <v>5.9227821000000002E-3</v>
      </c>
      <c r="F5459" s="45">
        <v>8.8420188999999995E-4</v>
      </c>
      <c r="G5459" s="45">
        <v>1.20055991E-3</v>
      </c>
      <c r="H5459" s="45">
        <v>3.8380198599999998E-3</v>
      </c>
    </row>
    <row r="5460" spans="1:8" x14ac:dyDescent="0.35">
      <c r="A5460" s="45" t="s">
        <v>251</v>
      </c>
      <c r="B5460" s="45" t="s">
        <v>70</v>
      </c>
      <c r="C5460" s="45" t="s">
        <v>23</v>
      </c>
      <c r="D5460" s="45">
        <v>298</v>
      </c>
      <c r="E5460" s="45">
        <v>6.31971609E-3</v>
      </c>
      <c r="F5460" s="45">
        <v>7.9398901E-4</v>
      </c>
      <c r="G5460" s="45">
        <v>1.25174751E-3</v>
      </c>
      <c r="H5460" s="45">
        <v>4.2739790600000004E-3</v>
      </c>
    </row>
    <row r="5461" spans="1:8" x14ac:dyDescent="0.35">
      <c r="A5461" s="45" t="s">
        <v>251</v>
      </c>
      <c r="B5461" s="45" t="s">
        <v>71</v>
      </c>
      <c r="C5461" s="45" t="s">
        <v>23</v>
      </c>
      <c r="D5461" s="45">
        <v>39</v>
      </c>
      <c r="E5461" s="45">
        <v>6.29036067E-3</v>
      </c>
      <c r="F5461" s="45">
        <v>8.8230038000000003E-4</v>
      </c>
      <c r="G5461" s="45">
        <v>1.26246416E-3</v>
      </c>
      <c r="H5461" s="45">
        <v>4.1455957E-3</v>
      </c>
    </row>
    <row r="5462" spans="1:8" x14ac:dyDescent="0.35">
      <c r="A5462" s="45" t="s">
        <v>251</v>
      </c>
      <c r="B5462" s="45" t="s">
        <v>69</v>
      </c>
      <c r="C5462" s="45" t="s">
        <v>24</v>
      </c>
      <c r="D5462" s="45">
        <v>283</v>
      </c>
      <c r="E5462" s="45">
        <v>5.3942544500000002E-3</v>
      </c>
      <c r="F5462" s="45">
        <v>6.4197232000000001E-4</v>
      </c>
      <c r="G5462" s="45">
        <v>1.3852078499999999E-3</v>
      </c>
      <c r="H5462" s="45">
        <v>3.3670737599999999E-3</v>
      </c>
    </row>
    <row r="5463" spans="1:8" x14ac:dyDescent="0.35">
      <c r="A5463" s="45" t="s">
        <v>251</v>
      </c>
      <c r="B5463" s="45" t="s">
        <v>70</v>
      </c>
      <c r="C5463" s="45" t="s">
        <v>24</v>
      </c>
      <c r="D5463" s="45">
        <v>442</v>
      </c>
      <c r="E5463" s="45">
        <v>6.9385262300000004E-3</v>
      </c>
      <c r="F5463" s="45">
        <v>5.7799643999999998E-4</v>
      </c>
      <c r="G5463" s="45">
        <v>1.7995849699999999E-3</v>
      </c>
      <c r="H5463" s="45">
        <v>4.5609443400000003E-3</v>
      </c>
    </row>
    <row r="5464" spans="1:8" x14ac:dyDescent="0.35">
      <c r="A5464" s="45" t="s">
        <v>251</v>
      </c>
      <c r="B5464" s="45" t="s">
        <v>71</v>
      </c>
      <c r="C5464" s="45" t="s">
        <v>24</v>
      </c>
      <c r="D5464" s="45">
        <v>71</v>
      </c>
      <c r="E5464" s="45">
        <v>7.0112804000000001E-3</v>
      </c>
      <c r="F5464" s="45">
        <v>5.6370609000000005E-4</v>
      </c>
      <c r="G5464" s="45">
        <v>2.1592981599999998E-3</v>
      </c>
      <c r="H5464" s="45">
        <v>4.28827572E-3</v>
      </c>
    </row>
    <row r="5465" spans="1:8" x14ac:dyDescent="0.35">
      <c r="A5465" s="45" t="s">
        <v>251</v>
      </c>
      <c r="B5465" s="45" t="s">
        <v>69</v>
      </c>
      <c r="C5465" s="45" t="s">
        <v>25</v>
      </c>
      <c r="D5465" s="45">
        <v>207</v>
      </c>
      <c r="E5465" s="45">
        <v>5.6307029300000002E-3</v>
      </c>
      <c r="F5465" s="45">
        <v>8.4859745000000002E-4</v>
      </c>
      <c r="G5465" s="45">
        <v>1.3851983600000001E-3</v>
      </c>
      <c r="H5465" s="45">
        <v>3.39690663E-3</v>
      </c>
    </row>
    <row r="5466" spans="1:8" x14ac:dyDescent="0.35">
      <c r="A5466" s="45" t="s">
        <v>251</v>
      </c>
      <c r="B5466" s="45" t="s">
        <v>70</v>
      </c>
      <c r="C5466" s="45" t="s">
        <v>25</v>
      </c>
      <c r="D5466" s="45">
        <v>317</v>
      </c>
      <c r="E5466" s="45">
        <v>7.2819179100000004E-3</v>
      </c>
      <c r="F5466" s="45">
        <v>7.8586845000000005E-4</v>
      </c>
      <c r="G5466" s="45">
        <v>1.63194422E-3</v>
      </c>
      <c r="H5466" s="45">
        <v>4.8641047999999996E-3</v>
      </c>
    </row>
    <row r="5467" spans="1:8" x14ac:dyDescent="0.35">
      <c r="A5467" s="45" t="s">
        <v>251</v>
      </c>
      <c r="B5467" s="45" t="s">
        <v>71</v>
      </c>
      <c r="C5467" s="45" t="s">
        <v>25</v>
      </c>
      <c r="D5467" s="45">
        <v>95</v>
      </c>
      <c r="E5467" s="45">
        <v>5.7742444400000004E-3</v>
      </c>
      <c r="F5467" s="45">
        <v>8.2845979000000002E-4</v>
      </c>
      <c r="G5467" s="45">
        <v>1.4327483299999999E-3</v>
      </c>
      <c r="H5467" s="45">
        <v>3.5130358000000001E-3</v>
      </c>
    </row>
    <row r="5468" spans="1:8" x14ac:dyDescent="0.35">
      <c r="A5468" s="45" t="s">
        <v>251</v>
      </c>
      <c r="B5468" s="45" t="s">
        <v>69</v>
      </c>
      <c r="C5468" s="45" t="s">
        <v>26</v>
      </c>
      <c r="D5468" s="45">
        <v>27</v>
      </c>
      <c r="E5468" s="45">
        <v>4.8726849400000001E-3</v>
      </c>
      <c r="F5468" s="45">
        <v>6.3228712999999995E-4</v>
      </c>
      <c r="G5468" s="45">
        <v>9.0963621000000004E-4</v>
      </c>
      <c r="H5468" s="45">
        <v>3.3307610799999999E-3</v>
      </c>
    </row>
    <row r="5469" spans="1:8" x14ac:dyDescent="0.35">
      <c r="A5469" s="45" t="s">
        <v>251</v>
      </c>
      <c r="B5469" s="45" t="s">
        <v>70</v>
      </c>
      <c r="C5469" s="45" t="s">
        <v>26</v>
      </c>
      <c r="D5469" s="45">
        <v>198</v>
      </c>
      <c r="E5469" s="45">
        <v>5.6396134899999997E-3</v>
      </c>
      <c r="F5469" s="45">
        <v>5.4339668999999998E-4</v>
      </c>
      <c r="G5469" s="45">
        <v>9.3586302000000002E-4</v>
      </c>
      <c r="H5469" s="45">
        <v>4.1603533099999999E-3</v>
      </c>
    </row>
    <row r="5470" spans="1:8" x14ac:dyDescent="0.35">
      <c r="A5470" s="45" t="s">
        <v>251</v>
      </c>
      <c r="B5470" s="45" t="s">
        <v>71</v>
      </c>
      <c r="C5470" s="45" t="s">
        <v>26</v>
      </c>
      <c r="D5470" s="45">
        <v>22</v>
      </c>
      <c r="E5470" s="45">
        <v>6.1216327599999997E-3</v>
      </c>
      <c r="F5470" s="45">
        <v>9.5065210999999996E-4</v>
      </c>
      <c r="G5470" s="45">
        <v>1.3273355599999999E-3</v>
      </c>
      <c r="H5470" s="45">
        <v>3.8436445600000002E-3</v>
      </c>
    </row>
    <row r="5471" spans="1:8" x14ac:dyDescent="0.35">
      <c r="A5471" s="45" t="s">
        <v>251</v>
      </c>
      <c r="B5471" s="45" t="s">
        <v>69</v>
      </c>
      <c r="C5471" s="45" t="s">
        <v>27</v>
      </c>
      <c r="D5471" s="45">
        <v>190</v>
      </c>
      <c r="E5471" s="45">
        <v>5.1901191300000003E-3</v>
      </c>
      <c r="F5471" s="45">
        <v>9.3037255999999999E-4</v>
      </c>
      <c r="G5471" s="45">
        <v>1.0244880799999999E-3</v>
      </c>
      <c r="H5471" s="45">
        <v>3.2352580600000002E-3</v>
      </c>
    </row>
    <row r="5472" spans="1:8" x14ac:dyDescent="0.35">
      <c r="A5472" s="45" t="s">
        <v>251</v>
      </c>
      <c r="B5472" s="45" t="s">
        <v>70</v>
      </c>
      <c r="C5472" s="45" t="s">
        <v>27</v>
      </c>
      <c r="D5472" s="45">
        <v>195</v>
      </c>
      <c r="E5472" s="45">
        <v>6.3288221799999997E-3</v>
      </c>
      <c r="F5472" s="45">
        <v>7.2263747000000001E-4</v>
      </c>
      <c r="G5472" s="45">
        <v>1.0768634999999999E-3</v>
      </c>
      <c r="H5472" s="45">
        <v>4.5293207500000003E-3</v>
      </c>
    </row>
    <row r="5473" spans="1:8" x14ac:dyDescent="0.35">
      <c r="A5473" s="45" t="s">
        <v>251</v>
      </c>
      <c r="B5473" s="45" t="s">
        <v>71</v>
      </c>
      <c r="C5473" s="45" t="s">
        <v>27</v>
      </c>
      <c r="D5473" s="45">
        <v>34</v>
      </c>
      <c r="E5473" s="45">
        <v>5.3741147599999997E-3</v>
      </c>
      <c r="F5473" s="45">
        <v>8.4150301000000002E-4</v>
      </c>
      <c r="G5473" s="45">
        <v>6.9138049E-4</v>
      </c>
      <c r="H5473" s="45">
        <v>3.84123069E-3</v>
      </c>
    </row>
    <row r="5474" spans="1:8" x14ac:dyDescent="0.35">
      <c r="A5474" s="45" t="s">
        <v>251</v>
      </c>
      <c r="B5474" s="45" t="s">
        <v>69</v>
      </c>
      <c r="C5474" s="45" t="s">
        <v>28</v>
      </c>
      <c r="D5474" s="45">
        <v>212</v>
      </c>
      <c r="E5474" s="45">
        <v>6.1660877500000003E-3</v>
      </c>
      <c r="F5474" s="45">
        <v>9.3324135999999999E-4</v>
      </c>
      <c r="G5474" s="45">
        <v>1.2241764599999999E-3</v>
      </c>
      <c r="H5474" s="45">
        <v>4.0086693899999996E-3</v>
      </c>
    </row>
    <row r="5475" spans="1:8" x14ac:dyDescent="0.35">
      <c r="A5475" s="45" t="s">
        <v>251</v>
      </c>
      <c r="B5475" s="45" t="s">
        <v>70</v>
      </c>
      <c r="C5475" s="45" t="s">
        <v>28</v>
      </c>
      <c r="D5475" s="45">
        <v>422</v>
      </c>
      <c r="E5475" s="45">
        <v>6.7973821599999996E-3</v>
      </c>
      <c r="F5475" s="45">
        <v>8.0390422999999998E-4</v>
      </c>
      <c r="G5475" s="45">
        <v>1.32191258E-3</v>
      </c>
      <c r="H5475" s="45">
        <v>4.6715648299999997E-3</v>
      </c>
    </row>
    <row r="5476" spans="1:8" x14ac:dyDescent="0.35">
      <c r="A5476" s="45" t="s">
        <v>251</v>
      </c>
      <c r="B5476" s="45" t="s">
        <v>71</v>
      </c>
      <c r="C5476" s="45" t="s">
        <v>28</v>
      </c>
      <c r="D5476" s="45">
        <v>88</v>
      </c>
      <c r="E5476" s="45">
        <v>6.1985740399999999E-3</v>
      </c>
      <c r="F5476" s="45">
        <v>7.9558582E-4</v>
      </c>
      <c r="G5476" s="45">
        <v>1.26736086E-3</v>
      </c>
      <c r="H5476" s="45">
        <v>4.13562684E-3</v>
      </c>
    </row>
    <row r="5477" spans="1:8" x14ac:dyDescent="0.35">
      <c r="A5477" s="45" t="s">
        <v>251</v>
      </c>
      <c r="B5477" s="45" t="s">
        <v>69</v>
      </c>
      <c r="C5477" s="45" t="s">
        <v>29</v>
      </c>
      <c r="D5477" s="45">
        <v>73</v>
      </c>
      <c r="E5477" s="45">
        <v>5.4545596600000003E-3</v>
      </c>
      <c r="F5477" s="45">
        <v>9.1403448000000002E-4</v>
      </c>
      <c r="G5477" s="45">
        <v>9.1688838000000003E-4</v>
      </c>
      <c r="H5477" s="45">
        <v>3.6236361700000001E-3</v>
      </c>
    </row>
    <row r="5478" spans="1:8" x14ac:dyDescent="0.35">
      <c r="A5478" s="45" t="s">
        <v>251</v>
      </c>
      <c r="B5478" s="45" t="s">
        <v>70</v>
      </c>
      <c r="C5478" s="45" t="s">
        <v>29</v>
      </c>
      <c r="D5478" s="45">
        <v>178</v>
      </c>
      <c r="E5478" s="45">
        <v>7.00328992E-3</v>
      </c>
      <c r="F5478" s="45">
        <v>7.8216007999999996E-4</v>
      </c>
      <c r="G5478" s="45">
        <v>1.4798556699999999E-3</v>
      </c>
      <c r="H5478" s="45">
        <v>4.7412736799999997E-3</v>
      </c>
    </row>
    <row r="5479" spans="1:8" x14ac:dyDescent="0.35">
      <c r="A5479" s="45" t="s">
        <v>251</v>
      </c>
      <c r="B5479" s="45" t="s">
        <v>71</v>
      </c>
      <c r="C5479" s="45" t="s">
        <v>29</v>
      </c>
      <c r="D5479" s="45">
        <v>47</v>
      </c>
      <c r="E5479" s="45">
        <v>6.6410556799999998E-3</v>
      </c>
      <c r="F5479" s="45">
        <v>1.3906124300000001E-3</v>
      </c>
      <c r="G5479" s="45">
        <v>1.34185355E-3</v>
      </c>
      <c r="H5479" s="45">
        <v>3.9085891899999997E-3</v>
      </c>
    </row>
    <row r="5480" spans="1:8" x14ac:dyDescent="0.35">
      <c r="A5480" s="45" t="s">
        <v>251</v>
      </c>
      <c r="B5480" s="45" t="s">
        <v>69</v>
      </c>
      <c r="C5480" s="45" t="s">
        <v>30</v>
      </c>
      <c r="D5480" s="45">
        <v>2810</v>
      </c>
      <c r="E5480" s="45">
        <v>4.4873259400000001E-3</v>
      </c>
      <c r="F5480" s="45">
        <v>9.7744059999999998E-4</v>
      </c>
      <c r="G5480" s="45">
        <v>6.5966842999999999E-4</v>
      </c>
      <c r="H5480" s="45">
        <v>2.8502164100000001E-3</v>
      </c>
    </row>
    <row r="5481" spans="1:8" x14ac:dyDescent="0.35">
      <c r="A5481" s="45" t="s">
        <v>251</v>
      </c>
      <c r="B5481" s="45" t="s">
        <v>70</v>
      </c>
      <c r="C5481" s="45" t="s">
        <v>30</v>
      </c>
      <c r="D5481" s="45">
        <v>1402</v>
      </c>
      <c r="E5481" s="45">
        <v>4.6664897599999998E-3</v>
      </c>
      <c r="F5481" s="45">
        <v>8.1670671000000003E-4</v>
      </c>
      <c r="G5481" s="45">
        <v>7.4094687999999998E-4</v>
      </c>
      <c r="H5481" s="45">
        <v>3.1088356900000002E-3</v>
      </c>
    </row>
    <row r="5482" spans="1:8" x14ac:dyDescent="0.35">
      <c r="A5482" s="45" t="s">
        <v>251</v>
      </c>
      <c r="B5482" s="45" t="s">
        <v>71</v>
      </c>
      <c r="C5482" s="45" t="s">
        <v>30</v>
      </c>
      <c r="D5482" s="45">
        <v>353</v>
      </c>
      <c r="E5482" s="45">
        <v>4.4430671199999997E-3</v>
      </c>
      <c r="F5482" s="45">
        <v>9.9104215999999993E-4</v>
      </c>
      <c r="G5482" s="45">
        <v>7.2100227999999996E-4</v>
      </c>
      <c r="H5482" s="45">
        <v>2.73102223E-3</v>
      </c>
    </row>
    <row r="5483" spans="1:8" x14ac:dyDescent="0.35">
      <c r="A5483" s="45" t="s">
        <v>251</v>
      </c>
      <c r="B5483" s="45" t="s">
        <v>69</v>
      </c>
      <c r="C5483" s="45" t="s">
        <v>31</v>
      </c>
      <c r="D5483" s="45">
        <v>492</v>
      </c>
      <c r="E5483" s="45">
        <v>4.5283327100000001E-3</v>
      </c>
      <c r="F5483" s="45">
        <v>1.1289659999999999E-3</v>
      </c>
      <c r="G5483" s="45">
        <v>4.8171177999999998E-4</v>
      </c>
      <c r="H5483" s="45">
        <v>2.9176544499999999E-3</v>
      </c>
    </row>
    <row r="5484" spans="1:8" x14ac:dyDescent="0.35">
      <c r="A5484" s="45" t="s">
        <v>251</v>
      </c>
      <c r="B5484" s="45" t="s">
        <v>70</v>
      </c>
      <c r="C5484" s="45" t="s">
        <v>31</v>
      </c>
      <c r="D5484" s="45">
        <v>908</v>
      </c>
      <c r="E5484" s="45">
        <v>4.8321119599999997E-3</v>
      </c>
      <c r="F5484" s="45">
        <v>8.5592038000000003E-4</v>
      </c>
      <c r="G5484" s="45">
        <v>4.9550525999999997E-4</v>
      </c>
      <c r="H5484" s="45">
        <v>3.48068584E-3</v>
      </c>
    </row>
    <row r="5485" spans="1:8" x14ac:dyDescent="0.35">
      <c r="A5485" s="45" t="s">
        <v>251</v>
      </c>
      <c r="B5485" s="45" t="s">
        <v>71</v>
      </c>
      <c r="C5485" s="45" t="s">
        <v>31</v>
      </c>
      <c r="D5485" s="45">
        <v>127</v>
      </c>
      <c r="E5485" s="45">
        <v>4.6726448600000001E-3</v>
      </c>
      <c r="F5485" s="45">
        <v>8.7725989000000005E-4</v>
      </c>
      <c r="G5485" s="45">
        <v>5.4033586E-4</v>
      </c>
      <c r="H5485" s="45">
        <v>3.2550486200000001E-3</v>
      </c>
    </row>
    <row r="5486" spans="1:8" x14ac:dyDescent="0.35">
      <c r="A5486" s="45" t="s">
        <v>251</v>
      </c>
      <c r="B5486" s="45" t="s">
        <v>69</v>
      </c>
      <c r="C5486" s="45" t="s">
        <v>159</v>
      </c>
      <c r="D5486" s="45">
        <v>256</v>
      </c>
      <c r="E5486" s="45">
        <v>5.4972780300000003E-3</v>
      </c>
      <c r="F5486" s="45">
        <v>1.0867419999999999E-3</v>
      </c>
      <c r="G5486" s="45">
        <v>7.7668338999999998E-4</v>
      </c>
      <c r="H5486" s="45">
        <v>3.6338521199999999E-3</v>
      </c>
    </row>
    <row r="5487" spans="1:8" x14ac:dyDescent="0.35">
      <c r="A5487" s="45" t="s">
        <v>251</v>
      </c>
      <c r="B5487" s="45" t="s">
        <v>70</v>
      </c>
      <c r="C5487" s="45" t="s">
        <v>159</v>
      </c>
      <c r="D5487" s="45">
        <v>392</v>
      </c>
      <c r="E5487" s="45">
        <v>6.79693382E-3</v>
      </c>
      <c r="F5487" s="45">
        <v>9.7638510999999996E-4</v>
      </c>
      <c r="G5487" s="45">
        <v>1.0293542200000001E-3</v>
      </c>
      <c r="H5487" s="45">
        <v>4.7911940200000003E-3</v>
      </c>
    </row>
    <row r="5488" spans="1:8" x14ac:dyDescent="0.35">
      <c r="A5488" s="45" t="s">
        <v>251</v>
      </c>
      <c r="B5488" s="45" t="s">
        <v>71</v>
      </c>
      <c r="C5488" s="45" t="s">
        <v>159</v>
      </c>
      <c r="D5488" s="45">
        <v>83</v>
      </c>
      <c r="E5488" s="45">
        <v>5.4780229800000003E-3</v>
      </c>
      <c r="F5488" s="45">
        <v>9.8379607000000004E-4</v>
      </c>
      <c r="G5488" s="45">
        <v>8.7000759999999999E-4</v>
      </c>
      <c r="H5488" s="45">
        <v>3.6242188699999998E-3</v>
      </c>
    </row>
    <row r="5489" spans="1:8" x14ac:dyDescent="0.35">
      <c r="A5489" s="45" t="s">
        <v>251</v>
      </c>
      <c r="B5489" s="45" t="s">
        <v>69</v>
      </c>
      <c r="C5489" s="45" t="s">
        <v>33</v>
      </c>
      <c r="D5489" s="45">
        <v>75</v>
      </c>
      <c r="E5489" s="45">
        <v>6.2513886300000002E-3</v>
      </c>
      <c r="F5489" s="45">
        <v>1.21172818E-3</v>
      </c>
      <c r="G5489" s="45">
        <v>1.42052444E-3</v>
      </c>
      <c r="H5489" s="45">
        <v>3.6191355499999999E-3</v>
      </c>
    </row>
    <row r="5490" spans="1:8" x14ac:dyDescent="0.35">
      <c r="A5490" s="45" t="s">
        <v>251</v>
      </c>
      <c r="B5490" s="45" t="s">
        <v>70</v>
      </c>
      <c r="C5490" s="45" t="s">
        <v>33</v>
      </c>
      <c r="D5490" s="45">
        <v>219</v>
      </c>
      <c r="E5490" s="45">
        <v>7.93130578E-3</v>
      </c>
      <c r="F5490" s="45">
        <v>1.2350433300000001E-3</v>
      </c>
      <c r="G5490" s="45">
        <v>1.1793397699999999E-3</v>
      </c>
      <c r="H5490" s="45">
        <v>5.5169222099999997E-3</v>
      </c>
    </row>
    <row r="5491" spans="1:8" x14ac:dyDescent="0.35">
      <c r="A5491" s="45" t="s">
        <v>251</v>
      </c>
      <c r="B5491" s="45" t="s">
        <v>71</v>
      </c>
      <c r="C5491" s="45" t="s">
        <v>33</v>
      </c>
      <c r="D5491" s="45">
        <v>45</v>
      </c>
      <c r="E5491" s="45">
        <v>8.1620367999999995E-3</v>
      </c>
      <c r="F5491" s="45">
        <v>1.7304524600000001E-3</v>
      </c>
      <c r="G5491" s="45">
        <v>1.38580221E-3</v>
      </c>
      <c r="H5491" s="45">
        <v>5.0457816000000003E-3</v>
      </c>
    </row>
    <row r="5492" spans="1:8" x14ac:dyDescent="0.35">
      <c r="A5492" s="45" t="s">
        <v>251</v>
      </c>
      <c r="B5492" s="45" t="s">
        <v>69</v>
      </c>
      <c r="C5492" s="45" t="s">
        <v>34</v>
      </c>
      <c r="D5492" s="45">
        <v>119</v>
      </c>
      <c r="E5492" s="45">
        <v>5.3097764400000004E-3</v>
      </c>
      <c r="F5492" s="45">
        <v>1.04730758E-3</v>
      </c>
      <c r="G5492" s="45">
        <v>6.5106574000000001E-4</v>
      </c>
      <c r="H5492" s="45">
        <v>3.6114026500000001E-3</v>
      </c>
    </row>
    <row r="5493" spans="1:8" x14ac:dyDescent="0.35">
      <c r="A5493" s="45" t="s">
        <v>251</v>
      </c>
      <c r="B5493" s="45" t="s">
        <v>70</v>
      </c>
      <c r="C5493" s="45" t="s">
        <v>34</v>
      </c>
      <c r="D5493" s="45">
        <v>188</v>
      </c>
      <c r="E5493" s="45">
        <v>5.8274229200000003E-3</v>
      </c>
      <c r="F5493" s="45">
        <v>8.4970919999999999E-4</v>
      </c>
      <c r="G5493" s="45">
        <v>7.5225301999999996E-4</v>
      </c>
      <c r="H5493" s="45">
        <v>4.2254602600000002E-3</v>
      </c>
    </row>
    <row r="5494" spans="1:8" x14ac:dyDescent="0.35">
      <c r="A5494" s="45" t="s">
        <v>251</v>
      </c>
      <c r="B5494" s="45" t="s">
        <v>71</v>
      </c>
      <c r="C5494" s="45" t="s">
        <v>34</v>
      </c>
      <c r="D5494" s="45">
        <v>52</v>
      </c>
      <c r="E5494" s="45">
        <v>5.9920314799999999E-3</v>
      </c>
      <c r="F5494" s="45">
        <v>1.0392180699999999E-3</v>
      </c>
      <c r="G5494" s="45">
        <v>8.6382628999999997E-4</v>
      </c>
      <c r="H5494" s="45">
        <v>4.0889866000000004E-3</v>
      </c>
    </row>
    <row r="5495" spans="1:8" x14ac:dyDescent="0.35">
      <c r="A5495" s="45" t="s">
        <v>251</v>
      </c>
      <c r="B5495" s="45" t="s">
        <v>69</v>
      </c>
      <c r="C5495" s="45" t="s">
        <v>35</v>
      </c>
      <c r="D5495" s="45">
        <v>94</v>
      </c>
      <c r="E5495" s="45">
        <v>4.7502952599999997E-3</v>
      </c>
      <c r="F5495" s="45">
        <v>1.07786622E-3</v>
      </c>
      <c r="G5495" s="45">
        <v>6.9567548999999998E-4</v>
      </c>
      <c r="H5495" s="45">
        <v>2.9767531199999999E-3</v>
      </c>
    </row>
    <row r="5496" spans="1:8" x14ac:dyDescent="0.35">
      <c r="A5496" s="45" t="s">
        <v>251</v>
      </c>
      <c r="B5496" s="45" t="s">
        <v>70</v>
      </c>
      <c r="C5496" s="45" t="s">
        <v>35</v>
      </c>
      <c r="D5496" s="45">
        <v>261</v>
      </c>
      <c r="E5496" s="45">
        <v>5.6602541500000002E-3</v>
      </c>
      <c r="F5496" s="45">
        <v>9.3807625999999997E-4</v>
      </c>
      <c r="G5496" s="45">
        <v>9.5922887000000001E-4</v>
      </c>
      <c r="H5496" s="45">
        <v>3.76294852E-3</v>
      </c>
    </row>
    <row r="5497" spans="1:8" x14ac:dyDescent="0.35">
      <c r="A5497" s="45" t="s">
        <v>251</v>
      </c>
      <c r="B5497" s="45" t="s">
        <v>71</v>
      </c>
      <c r="C5497" s="45" t="s">
        <v>35</v>
      </c>
      <c r="D5497" s="45">
        <v>28</v>
      </c>
      <c r="E5497" s="45">
        <v>5.08721867E-3</v>
      </c>
      <c r="F5497" s="45">
        <v>9.639548E-4</v>
      </c>
      <c r="G5497" s="45">
        <v>9.4990053999999995E-4</v>
      </c>
      <c r="H5497" s="45">
        <v>3.1733628899999998E-3</v>
      </c>
    </row>
    <row r="5498" spans="1:8" x14ac:dyDescent="0.35">
      <c r="A5498" s="45" t="s">
        <v>251</v>
      </c>
      <c r="B5498" s="45" t="s">
        <v>69</v>
      </c>
      <c r="C5498" s="45" t="s">
        <v>36</v>
      </c>
      <c r="D5498" s="45">
        <v>164</v>
      </c>
      <c r="E5498" s="45">
        <v>6.2956608799999998E-3</v>
      </c>
      <c r="F5498" s="45">
        <v>9.0750596999999999E-4</v>
      </c>
      <c r="G5498" s="45">
        <v>1.13475306E-3</v>
      </c>
      <c r="H5498" s="45">
        <v>4.2534013899999997E-3</v>
      </c>
    </row>
    <row r="5499" spans="1:8" x14ac:dyDescent="0.35">
      <c r="A5499" s="45" t="s">
        <v>251</v>
      </c>
      <c r="B5499" s="45" t="s">
        <v>70</v>
      </c>
      <c r="C5499" s="45" t="s">
        <v>36</v>
      </c>
      <c r="D5499" s="45">
        <v>332</v>
      </c>
      <c r="E5499" s="45">
        <v>6.8413582500000004E-3</v>
      </c>
      <c r="F5499" s="45">
        <v>7.7560216000000003E-4</v>
      </c>
      <c r="G5499" s="45">
        <v>1.21220973E-3</v>
      </c>
      <c r="H5499" s="45">
        <v>4.8535458899999998E-3</v>
      </c>
    </row>
    <row r="5500" spans="1:8" x14ac:dyDescent="0.35">
      <c r="A5500" s="45" t="s">
        <v>251</v>
      </c>
      <c r="B5500" s="45" t="s">
        <v>71</v>
      </c>
      <c r="C5500" s="45" t="s">
        <v>36</v>
      </c>
      <c r="D5500" s="45">
        <v>61</v>
      </c>
      <c r="E5500" s="45">
        <v>6.9093425200000003E-3</v>
      </c>
      <c r="F5500" s="45">
        <v>9.3655105999999996E-4</v>
      </c>
      <c r="G5500" s="45">
        <v>1.2393743400000001E-3</v>
      </c>
      <c r="H5500" s="45">
        <v>4.7334165800000001E-3</v>
      </c>
    </row>
    <row r="5501" spans="1:8" x14ac:dyDescent="0.35">
      <c r="A5501" s="45" t="s">
        <v>251</v>
      </c>
      <c r="B5501" s="45" t="s">
        <v>69</v>
      </c>
      <c r="C5501" s="45" t="s">
        <v>37</v>
      </c>
      <c r="D5501" s="45">
        <v>145</v>
      </c>
      <c r="E5501" s="45">
        <v>4.5305712800000003E-3</v>
      </c>
      <c r="F5501" s="45">
        <v>1.0075827700000001E-3</v>
      </c>
      <c r="G5501" s="45">
        <v>5.9323093000000001E-4</v>
      </c>
      <c r="H5501" s="45">
        <v>2.9297571099999998E-3</v>
      </c>
    </row>
    <row r="5502" spans="1:8" x14ac:dyDescent="0.35">
      <c r="A5502" s="45" t="s">
        <v>251</v>
      </c>
      <c r="B5502" s="45" t="s">
        <v>70</v>
      </c>
      <c r="C5502" s="45" t="s">
        <v>37</v>
      </c>
      <c r="D5502" s="45">
        <v>470</v>
      </c>
      <c r="E5502" s="45">
        <v>5.3702716200000004E-3</v>
      </c>
      <c r="F5502" s="45">
        <v>8.8019579000000005E-4</v>
      </c>
      <c r="G5502" s="45">
        <v>7.2192646000000002E-4</v>
      </c>
      <c r="H5502" s="45">
        <v>3.7681488699999998E-3</v>
      </c>
    </row>
    <row r="5503" spans="1:8" x14ac:dyDescent="0.35">
      <c r="A5503" s="45" t="s">
        <v>251</v>
      </c>
      <c r="B5503" s="45" t="s">
        <v>71</v>
      </c>
      <c r="C5503" s="45" t="s">
        <v>37</v>
      </c>
      <c r="D5503" s="45">
        <v>101</v>
      </c>
      <c r="E5503" s="45">
        <v>5.3760998299999998E-3</v>
      </c>
      <c r="F5503" s="45">
        <v>9.0014184999999999E-4</v>
      </c>
      <c r="G5503" s="45">
        <v>9.1423700000000004E-4</v>
      </c>
      <c r="H5503" s="45">
        <v>3.5617205200000001E-3</v>
      </c>
    </row>
    <row r="5504" spans="1:8" x14ac:dyDescent="0.35">
      <c r="A5504" s="45" t="s">
        <v>251</v>
      </c>
      <c r="B5504" s="45" t="s">
        <v>69</v>
      </c>
      <c r="C5504" s="45" t="s">
        <v>38</v>
      </c>
      <c r="D5504" s="45">
        <v>94</v>
      </c>
      <c r="E5504" s="45">
        <v>5.4832789100000001E-3</v>
      </c>
      <c r="F5504" s="45">
        <v>1.16898125E-3</v>
      </c>
      <c r="G5504" s="45">
        <v>6.9863054999999997E-4</v>
      </c>
      <c r="H5504" s="45">
        <v>3.6156666100000002E-3</v>
      </c>
    </row>
    <row r="5505" spans="1:8" x14ac:dyDescent="0.35">
      <c r="A5505" s="45" t="s">
        <v>251</v>
      </c>
      <c r="B5505" s="45" t="s">
        <v>70</v>
      </c>
      <c r="C5505" s="45" t="s">
        <v>38</v>
      </c>
      <c r="D5505" s="45">
        <v>247</v>
      </c>
      <c r="E5505" s="45">
        <v>6.4006970300000002E-3</v>
      </c>
      <c r="F5505" s="45">
        <v>9.5146361999999996E-4</v>
      </c>
      <c r="G5505" s="45">
        <v>9.2630055999999995E-4</v>
      </c>
      <c r="H5505" s="45">
        <v>4.5229323599999998E-3</v>
      </c>
    </row>
    <row r="5506" spans="1:8" x14ac:dyDescent="0.35">
      <c r="A5506" s="45" t="s">
        <v>251</v>
      </c>
      <c r="B5506" s="45" t="s">
        <v>71</v>
      </c>
      <c r="C5506" s="45" t="s">
        <v>38</v>
      </c>
      <c r="D5506" s="45">
        <v>25</v>
      </c>
      <c r="E5506" s="45">
        <v>6.1273145700000003E-3</v>
      </c>
      <c r="F5506" s="45">
        <v>1.1189812999999999E-3</v>
      </c>
      <c r="G5506" s="45">
        <v>9.2083313000000005E-4</v>
      </c>
      <c r="H5506" s="45">
        <v>4.0874997999999999E-3</v>
      </c>
    </row>
    <row r="5507" spans="1:8" x14ac:dyDescent="0.35">
      <c r="A5507" s="45" t="s">
        <v>251</v>
      </c>
      <c r="B5507" s="45" t="s">
        <v>69</v>
      </c>
      <c r="C5507" s="45" t="s">
        <v>39</v>
      </c>
      <c r="D5507" s="45">
        <v>69</v>
      </c>
      <c r="E5507" s="45">
        <v>5.7717724299999997E-3</v>
      </c>
      <c r="F5507" s="45">
        <v>9.2877726000000003E-4</v>
      </c>
      <c r="G5507" s="45">
        <v>1.84514198E-3</v>
      </c>
      <c r="H5507" s="45">
        <v>2.9978526899999999E-3</v>
      </c>
    </row>
    <row r="5508" spans="1:8" x14ac:dyDescent="0.35">
      <c r="A5508" s="45" t="s">
        <v>251</v>
      </c>
      <c r="B5508" s="45" t="s">
        <v>70</v>
      </c>
      <c r="C5508" s="45" t="s">
        <v>39</v>
      </c>
      <c r="D5508" s="45">
        <v>225</v>
      </c>
      <c r="E5508" s="45">
        <v>7.2518001700000003E-3</v>
      </c>
      <c r="F5508" s="45">
        <v>8.0946475999999997E-4</v>
      </c>
      <c r="G5508" s="45">
        <v>1.88364175E-3</v>
      </c>
      <c r="H5508" s="45">
        <v>4.5586931900000001E-3</v>
      </c>
    </row>
    <row r="5509" spans="1:8" x14ac:dyDescent="0.35">
      <c r="A5509" s="45" t="s">
        <v>251</v>
      </c>
      <c r="B5509" s="45" t="s">
        <v>71</v>
      </c>
      <c r="C5509" s="45" t="s">
        <v>39</v>
      </c>
      <c r="D5509" s="45">
        <v>34</v>
      </c>
      <c r="E5509" s="45">
        <v>5.6212551799999996E-3</v>
      </c>
      <c r="F5509" s="45">
        <v>7.5571866000000002E-4</v>
      </c>
      <c r="G5509" s="45">
        <v>1.5127993399999999E-3</v>
      </c>
      <c r="H5509" s="45">
        <v>3.3527367299999999E-3</v>
      </c>
    </row>
    <row r="5510" spans="1:8" x14ac:dyDescent="0.35">
      <c r="A5510" s="45" t="s">
        <v>251</v>
      </c>
      <c r="B5510" s="45" t="s">
        <v>69</v>
      </c>
      <c r="C5510" s="45" t="s">
        <v>40</v>
      </c>
      <c r="D5510" s="45">
        <v>215</v>
      </c>
      <c r="E5510" s="45">
        <v>4.9270023500000001E-3</v>
      </c>
      <c r="F5510" s="45">
        <v>1.0135656499999999E-3</v>
      </c>
      <c r="G5510" s="45">
        <v>5.2341707999999999E-4</v>
      </c>
      <c r="H5510" s="45">
        <v>3.3900191400000001E-3</v>
      </c>
    </row>
    <row r="5511" spans="1:8" x14ac:dyDescent="0.35">
      <c r="A5511" s="45" t="s">
        <v>251</v>
      </c>
      <c r="B5511" s="45" t="s">
        <v>70</v>
      </c>
      <c r="C5511" s="45" t="s">
        <v>40</v>
      </c>
      <c r="D5511" s="45">
        <v>481</v>
      </c>
      <c r="E5511" s="45">
        <v>4.9442468900000001E-3</v>
      </c>
      <c r="F5511" s="45">
        <v>8.2563307999999999E-4</v>
      </c>
      <c r="G5511" s="45">
        <v>5.1857121000000003E-4</v>
      </c>
      <c r="H5511" s="45">
        <v>3.6000420999999999E-3</v>
      </c>
    </row>
    <row r="5512" spans="1:8" x14ac:dyDescent="0.35">
      <c r="A5512" s="45" t="s">
        <v>251</v>
      </c>
      <c r="B5512" s="45" t="s">
        <v>71</v>
      </c>
      <c r="C5512" s="45" t="s">
        <v>40</v>
      </c>
      <c r="D5512" s="45">
        <v>77</v>
      </c>
      <c r="E5512" s="45">
        <v>4.5017133500000004E-3</v>
      </c>
      <c r="F5512" s="45">
        <v>8.6459815999999996E-4</v>
      </c>
      <c r="G5512" s="45">
        <v>4.9768493000000005E-4</v>
      </c>
      <c r="H5512" s="45">
        <v>3.1394297300000001E-3</v>
      </c>
    </row>
    <row r="5513" spans="1:8" x14ac:dyDescent="0.35">
      <c r="A5513" s="45" t="s">
        <v>251</v>
      </c>
      <c r="B5513" s="45" t="s">
        <v>69</v>
      </c>
      <c r="C5513" s="45" t="s">
        <v>41</v>
      </c>
      <c r="D5513" s="45">
        <v>98</v>
      </c>
      <c r="E5513" s="45">
        <v>5.3800545999999998E-3</v>
      </c>
      <c r="F5513" s="45">
        <v>8.9108533999999995E-4</v>
      </c>
      <c r="G5513" s="45">
        <v>8.3912012000000001E-4</v>
      </c>
      <c r="H5513" s="45">
        <v>3.6498485900000001E-3</v>
      </c>
    </row>
    <row r="5514" spans="1:8" x14ac:dyDescent="0.35">
      <c r="A5514" s="45" t="s">
        <v>251</v>
      </c>
      <c r="B5514" s="45" t="s">
        <v>70</v>
      </c>
      <c r="C5514" s="45" t="s">
        <v>41</v>
      </c>
      <c r="D5514" s="45">
        <v>292</v>
      </c>
      <c r="E5514" s="45">
        <v>7.6158197699999998E-3</v>
      </c>
      <c r="F5514" s="45">
        <v>8.0812381000000002E-4</v>
      </c>
      <c r="G5514" s="45">
        <v>1.1768294E-3</v>
      </c>
      <c r="H5514" s="45">
        <v>5.6308660699999997E-3</v>
      </c>
    </row>
    <row r="5515" spans="1:8" x14ac:dyDescent="0.35">
      <c r="A5515" s="45" t="s">
        <v>251</v>
      </c>
      <c r="B5515" s="45" t="s">
        <v>71</v>
      </c>
      <c r="C5515" s="45" t="s">
        <v>41</v>
      </c>
      <c r="D5515" s="45">
        <v>55</v>
      </c>
      <c r="E5515" s="45">
        <v>7.0534509499999998E-3</v>
      </c>
      <c r="F5515" s="45">
        <v>1.1984425500000001E-3</v>
      </c>
      <c r="G5515" s="45">
        <v>1.24515971E-3</v>
      </c>
      <c r="H5515" s="45">
        <v>4.6098482499999996E-3</v>
      </c>
    </row>
    <row r="5516" spans="1:8" x14ac:dyDescent="0.35">
      <c r="A5516" s="45" t="s">
        <v>251</v>
      </c>
      <c r="B5516" s="45" t="s">
        <v>69</v>
      </c>
      <c r="C5516" s="45" t="s">
        <v>42</v>
      </c>
      <c r="D5516" s="45">
        <v>62</v>
      </c>
      <c r="E5516" s="45">
        <v>6.1327655900000003E-3</v>
      </c>
      <c r="F5516" s="45">
        <v>1.3343784599999999E-3</v>
      </c>
      <c r="G5516" s="45">
        <v>1.3978492600000001E-3</v>
      </c>
      <c r="H5516" s="45">
        <v>3.4005374000000001E-3</v>
      </c>
    </row>
    <row r="5517" spans="1:8" x14ac:dyDescent="0.35">
      <c r="A5517" s="45" t="s">
        <v>251</v>
      </c>
      <c r="B5517" s="45" t="s">
        <v>70</v>
      </c>
      <c r="C5517" s="45" t="s">
        <v>42</v>
      </c>
      <c r="D5517" s="45">
        <v>148</v>
      </c>
      <c r="E5517" s="45">
        <v>8.0595436900000005E-3</v>
      </c>
      <c r="F5517" s="45">
        <v>1.03220381E-3</v>
      </c>
      <c r="G5517" s="45">
        <v>1.7160908299999999E-3</v>
      </c>
      <c r="H5517" s="45">
        <v>5.3112485299999998E-3</v>
      </c>
    </row>
    <row r="5518" spans="1:8" x14ac:dyDescent="0.35">
      <c r="A5518" s="45" t="s">
        <v>251</v>
      </c>
      <c r="B5518" s="45" t="s">
        <v>71</v>
      </c>
      <c r="C5518" s="45" t="s">
        <v>42</v>
      </c>
      <c r="D5518" s="45">
        <v>34</v>
      </c>
      <c r="E5518" s="45">
        <v>7.1258848200000001E-3</v>
      </c>
      <c r="F5518" s="45">
        <v>1.1356206599999999E-3</v>
      </c>
      <c r="G5518" s="45">
        <v>1.4596947999999999E-3</v>
      </c>
      <c r="H5518" s="45">
        <v>4.53056897E-3</v>
      </c>
    </row>
    <row r="5519" spans="1:8" x14ac:dyDescent="0.35">
      <c r="A5519" s="45" t="s">
        <v>251</v>
      </c>
      <c r="B5519" s="45" t="s">
        <v>69</v>
      </c>
      <c r="C5519" s="45" t="s">
        <v>43</v>
      </c>
      <c r="D5519" s="45">
        <v>85</v>
      </c>
      <c r="E5519" s="45">
        <v>5.68150845E-3</v>
      </c>
      <c r="F5519" s="45">
        <v>1.0224670699999999E-3</v>
      </c>
      <c r="G5519" s="45">
        <v>9.4104005999999995E-4</v>
      </c>
      <c r="H5519" s="45">
        <v>3.7180008300000001E-3</v>
      </c>
    </row>
    <row r="5520" spans="1:8" x14ac:dyDescent="0.35">
      <c r="A5520" s="45" t="s">
        <v>251</v>
      </c>
      <c r="B5520" s="45" t="s">
        <v>70</v>
      </c>
      <c r="C5520" s="45" t="s">
        <v>43</v>
      </c>
      <c r="D5520" s="45">
        <v>215</v>
      </c>
      <c r="E5520" s="45">
        <v>6.6323748799999999E-3</v>
      </c>
      <c r="F5520" s="45">
        <v>9.2883267000000002E-4</v>
      </c>
      <c r="G5520" s="45">
        <v>1.05194849E-3</v>
      </c>
      <c r="H5520" s="45">
        <v>4.6515931999999999E-3</v>
      </c>
    </row>
    <row r="5521" spans="1:8" x14ac:dyDescent="0.35">
      <c r="A5521" s="45" t="s">
        <v>251</v>
      </c>
      <c r="B5521" s="45" t="s">
        <v>71</v>
      </c>
      <c r="C5521" s="45" t="s">
        <v>43</v>
      </c>
      <c r="D5521" s="45">
        <v>45</v>
      </c>
      <c r="E5521" s="45">
        <v>5.8567384600000001E-3</v>
      </c>
      <c r="F5521" s="45">
        <v>8.4696475999999996E-4</v>
      </c>
      <c r="G5521" s="45">
        <v>1.1604936299999999E-3</v>
      </c>
      <c r="H5521" s="45">
        <v>3.84927959E-3</v>
      </c>
    </row>
    <row r="5522" spans="1:8" x14ac:dyDescent="0.35">
      <c r="A5522" s="45" t="s">
        <v>251</v>
      </c>
      <c r="B5522" s="45" t="s">
        <v>69</v>
      </c>
      <c r="C5522" s="45" t="s">
        <v>44</v>
      </c>
      <c r="D5522" s="45">
        <v>21</v>
      </c>
      <c r="E5522" s="45">
        <v>5.84711173E-3</v>
      </c>
      <c r="F5522" s="45">
        <v>5.7484542999999995E-4</v>
      </c>
      <c r="G5522" s="45">
        <v>1.34479695E-3</v>
      </c>
      <c r="H5522" s="45">
        <v>3.9274689099999998E-3</v>
      </c>
    </row>
    <row r="5523" spans="1:8" x14ac:dyDescent="0.35">
      <c r="A5523" s="45" t="s">
        <v>251</v>
      </c>
      <c r="B5523" s="45" t="s">
        <v>70</v>
      </c>
      <c r="C5523" s="45" t="s">
        <v>44</v>
      </c>
      <c r="D5523" s="45">
        <v>87</v>
      </c>
      <c r="E5523" s="45">
        <v>7.0056404500000004E-3</v>
      </c>
      <c r="F5523" s="45">
        <v>5.1697509E-4</v>
      </c>
      <c r="G5523" s="45">
        <v>1.1453009300000001E-3</v>
      </c>
      <c r="H5523" s="45">
        <v>5.34336395E-3</v>
      </c>
    </row>
    <row r="5524" spans="1:8" x14ac:dyDescent="0.35">
      <c r="A5524" s="45" t="s">
        <v>251</v>
      </c>
      <c r="B5524" s="45" t="s">
        <v>71</v>
      </c>
      <c r="C5524" s="45" t="s">
        <v>44</v>
      </c>
      <c r="D5524" s="45">
        <v>12</v>
      </c>
      <c r="E5524" s="45">
        <v>6.6493053699999997E-3</v>
      </c>
      <c r="F5524" s="45">
        <v>5.7195195999999997E-4</v>
      </c>
      <c r="G5524" s="45">
        <v>8.6516185E-4</v>
      </c>
      <c r="H5524" s="45">
        <v>5.2121910800000002E-3</v>
      </c>
    </row>
    <row r="5525" spans="1:8" x14ac:dyDescent="0.35">
      <c r="A5525" s="45" t="s">
        <v>251</v>
      </c>
      <c r="B5525" s="45" t="s">
        <v>69</v>
      </c>
      <c r="C5525" s="45" t="s">
        <v>45</v>
      </c>
      <c r="D5525" s="45">
        <v>144</v>
      </c>
      <c r="E5525" s="45">
        <v>5.5407662E-3</v>
      </c>
      <c r="F5525" s="45">
        <v>9.2705092000000002E-4</v>
      </c>
      <c r="G5525" s="45">
        <v>1.0476142099999999E-3</v>
      </c>
      <c r="H5525" s="45">
        <v>3.5661005699999999E-3</v>
      </c>
    </row>
    <row r="5526" spans="1:8" x14ac:dyDescent="0.35">
      <c r="A5526" s="45" t="s">
        <v>251</v>
      </c>
      <c r="B5526" s="45" t="s">
        <v>70</v>
      </c>
      <c r="C5526" s="45" t="s">
        <v>45</v>
      </c>
      <c r="D5526" s="45">
        <v>347</v>
      </c>
      <c r="E5526" s="45">
        <v>6.1806554000000003E-3</v>
      </c>
      <c r="F5526" s="45">
        <v>7.8550246999999995E-4</v>
      </c>
      <c r="G5526" s="45">
        <v>1.1303231599999999E-3</v>
      </c>
      <c r="H5526" s="45">
        <v>4.2648292700000002E-3</v>
      </c>
    </row>
    <row r="5527" spans="1:8" x14ac:dyDescent="0.35">
      <c r="A5527" s="45" t="s">
        <v>251</v>
      </c>
      <c r="B5527" s="45" t="s">
        <v>71</v>
      </c>
      <c r="C5527" s="45" t="s">
        <v>45</v>
      </c>
      <c r="D5527" s="45">
        <v>62</v>
      </c>
      <c r="E5527" s="45">
        <v>5.3080194499999997E-3</v>
      </c>
      <c r="F5527" s="45">
        <v>7.8143644999999998E-4</v>
      </c>
      <c r="G5527" s="45">
        <v>1.0181449300000001E-3</v>
      </c>
      <c r="H5527" s="45">
        <v>3.5084375999999999E-3</v>
      </c>
    </row>
    <row r="5528" spans="1:8" x14ac:dyDescent="0.35">
      <c r="A5528" s="45" t="s">
        <v>251</v>
      </c>
      <c r="B5528" s="45" t="s">
        <v>69</v>
      </c>
      <c r="C5528" s="45" t="s">
        <v>46</v>
      </c>
      <c r="D5528" s="45">
        <v>50</v>
      </c>
      <c r="E5528" s="45">
        <v>6.4266201600000003E-3</v>
      </c>
      <c r="F5528" s="45">
        <v>8.4166644999999997E-4</v>
      </c>
      <c r="G5528" s="45">
        <v>1.0386571700000001E-3</v>
      </c>
      <c r="H5528" s="45">
        <v>4.5462960699999997E-3</v>
      </c>
    </row>
    <row r="5529" spans="1:8" x14ac:dyDescent="0.35">
      <c r="A5529" s="45" t="s">
        <v>251</v>
      </c>
      <c r="B5529" s="45" t="s">
        <v>70</v>
      </c>
      <c r="C5529" s="45" t="s">
        <v>46</v>
      </c>
      <c r="D5529" s="45">
        <v>164</v>
      </c>
      <c r="E5529" s="45">
        <v>7.3874348300000002E-3</v>
      </c>
      <c r="F5529" s="45">
        <v>7.8668396E-4</v>
      </c>
      <c r="G5529" s="45">
        <v>1.49707801E-3</v>
      </c>
      <c r="H5529" s="45">
        <v>5.1036724000000002E-3</v>
      </c>
    </row>
    <row r="5530" spans="1:8" x14ac:dyDescent="0.35">
      <c r="A5530" s="45" t="s">
        <v>251</v>
      </c>
      <c r="B5530" s="45" t="s">
        <v>71</v>
      </c>
      <c r="C5530" s="45" t="s">
        <v>46</v>
      </c>
      <c r="D5530" s="45">
        <v>16</v>
      </c>
      <c r="E5530" s="45">
        <v>7.8913481200000007E-3</v>
      </c>
      <c r="F5530" s="45">
        <v>8.8324629999999996E-4</v>
      </c>
      <c r="G5530" s="45">
        <v>1.9849534600000001E-3</v>
      </c>
      <c r="H5530" s="45">
        <v>5.0231478600000004E-3</v>
      </c>
    </row>
    <row r="5531" spans="1:8" x14ac:dyDescent="0.35">
      <c r="A5531" s="45" t="s">
        <v>251</v>
      </c>
      <c r="B5531" s="45" t="s">
        <v>69</v>
      </c>
      <c r="C5531" s="45" t="s">
        <v>47</v>
      </c>
      <c r="D5531" s="45">
        <v>30</v>
      </c>
      <c r="E5531" s="45">
        <v>5.4155090900000003E-3</v>
      </c>
      <c r="F5531" s="45">
        <v>1.0725288E-4</v>
      </c>
      <c r="G5531" s="45">
        <v>1.6141973500000001E-3</v>
      </c>
      <c r="H5531" s="45">
        <v>3.6824843400000001E-3</v>
      </c>
    </row>
    <row r="5532" spans="1:8" x14ac:dyDescent="0.35">
      <c r="A5532" s="45" t="s">
        <v>251</v>
      </c>
      <c r="B5532" s="45" t="s">
        <v>70</v>
      </c>
      <c r="C5532" s="45" t="s">
        <v>47</v>
      </c>
      <c r="D5532" s="45">
        <v>126</v>
      </c>
      <c r="E5532" s="45">
        <v>7.2633742400000003E-3</v>
      </c>
      <c r="F5532" s="45">
        <v>2.2413260999999999E-4</v>
      </c>
      <c r="G5532" s="45">
        <v>1.58068757E-3</v>
      </c>
      <c r="H5532" s="45">
        <v>5.44762246E-3</v>
      </c>
    </row>
    <row r="5533" spans="1:8" x14ac:dyDescent="0.35">
      <c r="A5533" s="45" t="s">
        <v>251</v>
      </c>
      <c r="B5533" s="45" t="s">
        <v>71</v>
      </c>
      <c r="C5533" s="45" t="s">
        <v>47</v>
      </c>
      <c r="D5533" s="45">
        <v>27</v>
      </c>
      <c r="E5533" s="45">
        <v>5.5868482200000001E-3</v>
      </c>
      <c r="F5533" s="45">
        <v>1.0759584999999999E-4</v>
      </c>
      <c r="G5533" s="45">
        <v>1.6062240399999999E-3</v>
      </c>
      <c r="H5533" s="45">
        <v>3.8618824699999999E-3</v>
      </c>
    </row>
    <row r="5534" spans="1:8" x14ac:dyDescent="0.35">
      <c r="A5534" s="45" t="s">
        <v>251</v>
      </c>
      <c r="B5534" s="45" t="s">
        <v>69</v>
      </c>
      <c r="C5534" s="45" t="s">
        <v>48</v>
      </c>
      <c r="D5534" s="45">
        <v>171</v>
      </c>
      <c r="E5534" s="45">
        <v>5.0322176200000004E-3</v>
      </c>
      <c r="F5534" s="45">
        <v>1.0082979000000001E-3</v>
      </c>
      <c r="G5534" s="45">
        <v>6.5775915999999996E-4</v>
      </c>
      <c r="H5534" s="45">
        <v>3.3661601600000002E-3</v>
      </c>
    </row>
    <row r="5535" spans="1:8" x14ac:dyDescent="0.35">
      <c r="A5535" s="45" t="s">
        <v>251</v>
      </c>
      <c r="B5535" s="45" t="s">
        <v>70</v>
      </c>
      <c r="C5535" s="45" t="s">
        <v>48</v>
      </c>
      <c r="D5535" s="45">
        <v>418</v>
      </c>
      <c r="E5535" s="45">
        <v>5.3686257099999999E-3</v>
      </c>
      <c r="F5535" s="45">
        <v>8.2076220999999997E-4</v>
      </c>
      <c r="G5535" s="45">
        <v>6.6620123999999996E-4</v>
      </c>
      <c r="H5535" s="45">
        <v>3.8816617700000002E-3</v>
      </c>
    </row>
    <row r="5536" spans="1:8" x14ac:dyDescent="0.35">
      <c r="A5536" s="45" t="s">
        <v>251</v>
      </c>
      <c r="B5536" s="45" t="s">
        <v>71</v>
      </c>
      <c r="C5536" s="45" t="s">
        <v>48</v>
      </c>
      <c r="D5536" s="45">
        <v>38</v>
      </c>
      <c r="E5536" s="45">
        <v>5.6688594599999999E-3</v>
      </c>
      <c r="F5536" s="45">
        <v>1.03100613E-3</v>
      </c>
      <c r="G5536" s="45">
        <v>5.9484627999999997E-4</v>
      </c>
      <c r="H5536" s="45">
        <v>4.0430065499999996E-3</v>
      </c>
    </row>
    <row r="5537" spans="1:8" x14ac:dyDescent="0.35">
      <c r="A5537" s="45" t="s">
        <v>251</v>
      </c>
      <c r="B5537" s="45" t="s">
        <v>69</v>
      </c>
      <c r="C5537" s="45" t="s">
        <v>49</v>
      </c>
      <c r="D5537" s="45">
        <v>107</v>
      </c>
      <c r="E5537" s="45">
        <v>7.1737622999999999E-3</v>
      </c>
      <c r="F5537" s="45">
        <v>1.1666015200000001E-3</v>
      </c>
      <c r="G5537" s="45">
        <v>9.5231890000000005E-4</v>
      </c>
      <c r="H5537" s="45">
        <v>5.0442408800000001E-3</v>
      </c>
    </row>
    <row r="5538" spans="1:8" x14ac:dyDescent="0.35">
      <c r="A5538" s="45" t="s">
        <v>251</v>
      </c>
      <c r="B5538" s="45" t="s">
        <v>70</v>
      </c>
      <c r="C5538" s="45" t="s">
        <v>49</v>
      </c>
      <c r="D5538" s="45">
        <v>314</v>
      </c>
      <c r="E5538" s="45">
        <v>7.1651625299999997E-3</v>
      </c>
      <c r="F5538" s="45">
        <v>9.9492778999999993E-4</v>
      </c>
      <c r="G5538" s="45">
        <v>1.02559543E-3</v>
      </c>
      <c r="H5538" s="45">
        <v>5.1336913600000004E-3</v>
      </c>
    </row>
    <row r="5539" spans="1:8" x14ac:dyDescent="0.35">
      <c r="A5539" s="45" t="s">
        <v>251</v>
      </c>
      <c r="B5539" s="45" t="s">
        <v>71</v>
      </c>
      <c r="C5539" s="45" t="s">
        <v>49</v>
      </c>
      <c r="D5539" s="45">
        <v>46</v>
      </c>
      <c r="E5539" s="45">
        <v>6.53507424E-3</v>
      </c>
      <c r="F5539" s="45">
        <v>1.2069743899999999E-3</v>
      </c>
      <c r="G5539" s="45">
        <v>1.4970811E-3</v>
      </c>
      <c r="H5539" s="45">
        <v>3.8199474400000002E-3</v>
      </c>
    </row>
    <row r="5540" spans="1:8" x14ac:dyDescent="0.35">
      <c r="A5540" s="45" t="s">
        <v>251</v>
      </c>
      <c r="B5540" s="45" t="s">
        <v>69</v>
      </c>
      <c r="C5540" s="45" t="s">
        <v>50</v>
      </c>
      <c r="D5540" s="45">
        <v>48</v>
      </c>
      <c r="E5540" s="45">
        <v>5.4371621200000001E-3</v>
      </c>
      <c r="F5540" s="45">
        <v>6.5682849000000003E-4</v>
      </c>
      <c r="G5540" s="45">
        <v>1.3611591000000001E-3</v>
      </c>
      <c r="H5540" s="45">
        <v>3.41917414E-3</v>
      </c>
    </row>
    <row r="5541" spans="1:8" x14ac:dyDescent="0.35">
      <c r="A5541" s="45" t="s">
        <v>251</v>
      </c>
      <c r="B5541" s="45" t="s">
        <v>70</v>
      </c>
      <c r="C5541" s="45" t="s">
        <v>50</v>
      </c>
      <c r="D5541" s="45">
        <v>145</v>
      </c>
      <c r="E5541" s="45">
        <v>7.8140961699999997E-3</v>
      </c>
      <c r="F5541" s="45">
        <v>5.5252209000000003E-4</v>
      </c>
      <c r="G5541" s="45">
        <v>2.2306031899999999E-3</v>
      </c>
      <c r="H5541" s="45">
        <v>5.0299327299999997E-3</v>
      </c>
    </row>
    <row r="5542" spans="1:8" x14ac:dyDescent="0.35">
      <c r="A5542" s="45" t="s">
        <v>251</v>
      </c>
      <c r="B5542" s="45" t="s">
        <v>71</v>
      </c>
      <c r="C5542" s="45" t="s">
        <v>50</v>
      </c>
      <c r="D5542" s="45">
        <v>26</v>
      </c>
      <c r="E5542" s="45">
        <v>6.1289171399999997E-3</v>
      </c>
      <c r="F5542" s="45">
        <v>5.1282024E-4</v>
      </c>
      <c r="G5542" s="45">
        <v>1.6390667400000001E-3</v>
      </c>
      <c r="H5542" s="45">
        <v>3.9770296899999998E-3</v>
      </c>
    </row>
    <row r="5543" spans="1:8" x14ac:dyDescent="0.35">
      <c r="A5543" s="45" t="s">
        <v>251</v>
      </c>
      <c r="B5543" s="45" t="s">
        <v>69</v>
      </c>
      <c r="C5543" s="45" t="s">
        <v>51</v>
      </c>
      <c r="D5543" s="45">
        <v>121</v>
      </c>
      <c r="E5543" s="45">
        <v>6.1921294000000003E-3</v>
      </c>
      <c r="F5543" s="45">
        <v>1.03277063E-3</v>
      </c>
      <c r="G5543" s="45">
        <v>6.9119196999999999E-4</v>
      </c>
      <c r="H5543" s="45">
        <v>4.4681662799999997E-3</v>
      </c>
    </row>
    <row r="5544" spans="1:8" x14ac:dyDescent="0.35">
      <c r="A5544" s="45" t="s">
        <v>251</v>
      </c>
      <c r="B5544" s="45" t="s">
        <v>70</v>
      </c>
      <c r="C5544" s="45" t="s">
        <v>51</v>
      </c>
      <c r="D5544" s="45">
        <v>216</v>
      </c>
      <c r="E5544" s="45">
        <v>6.5000747700000002E-3</v>
      </c>
      <c r="F5544" s="45">
        <v>8.6366145999999995E-4</v>
      </c>
      <c r="G5544" s="45">
        <v>6.8147697999999997E-4</v>
      </c>
      <c r="H5544" s="45">
        <v>4.9549358699999997E-3</v>
      </c>
    </row>
    <row r="5545" spans="1:8" x14ac:dyDescent="0.35">
      <c r="A5545" s="45" t="s">
        <v>251</v>
      </c>
      <c r="B5545" s="45" t="s">
        <v>71</v>
      </c>
      <c r="C5545" s="45" t="s">
        <v>51</v>
      </c>
      <c r="D5545" s="45">
        <v>55</v>
      </c>
      <c r="E5545" s="45">
        <v>5.7497893600000002E-3</v>
      </c>
      <c r="F5545" s="45">
        <v>7.9398124000000004E-4</v>
      </c>
      <c r="G5545" s="45">
        <v>7.5883815000000001E-4</v>
      </c>
      <c r="H5545" s="45">
        <v>4.1969694200000001E-3</v>
      </c>
    </row>
    <row r="5546" spans="1:8" x14ac:dyDescent="0.35">
      <c r="A5546" s="45" t="s">
        <v>251</v>
      </c>
      <c r="B5546" s="45" t="s">
        <v>69</v>
      </c>
      <c r="C5546" s="45" t="s">
        <v>52</v>
      </c>
      <c r="D5546" s="45">
        <v>200</v>
      </c>
      <c r="E5546" s="45">
        <v>4.1298608699999999E-3</v>
      </c>
      <c r="F5546" s="45">
        <v>7.3124976E-4</v>
      </c>
      <c r="G5546" s="45">
        <v>4.4224514E-4</v>
      </c>
      <c r="H5546" s="45">
        <v>2.9563655E-3</v>
      </c>
    </row>
    <row r="5547" spans="1:8" x14ac:dyDescent="0.35">
      <c r="A5547" s="45" t="s">
        <v>251</v>
      </c>
      <c r="B5547" s="45" t="s">
        <v>70</v>
      </c>
      <c r="C5547" s="45" t="s">
        <v>52</v>
      </c>
      <c r="D5547" s="45">
        <v>300</v>
      </c>
      <c r="E5547" s="45">
        <v>4.4776231900000001E-3</v>
      </c>
      <c r="F5547" s="45">
        <v>5.9868803999999995E-4</v>
      </c>
      <c r="G5547" s="45">
        <v>4.5266181E-4</v>
      </c>
      <c r="H5547" s="45">
        <v>3.4262729E-3</v>
      </c>
    </row>
    <row r="5548" spans="1:8" x14ac:dyDescent="0.35">
      <c r="A5548" s="45" t="s">
        <v>251</v>
      </c>
      <c r="B5548" s="45" t="s">
        <v>71</v>
      </c>
      <c r="C5548" s="45" t="s">
        <v>52</v>
      </c>
      <c r="D5548" s="45">
        <v>47</v>
      </c>
      <c r="E5548" s="45">
        <v>4.1659276799999997E-3</v>
      </c>
      <c r="F5548" s="45">
        <v>8.1092369000000002E-4</v>
      </c>
      <c r="G5548" s="45">
        <v>4.5458994000000002E-4</v>
      </c>
      <c r="H5548" s="45">
        <v>2.9004134999999999E-3</v>
      </c>
    </row>
    <row r="5549" spans="1:8" x14ac:dyDescent="0.35">
      <c r="A5549" s="45" t="s">
        <v>251</v>
      </c>
      <c r="B5549" s="45" t="s">
        <v>69</v>
      </c>
      <c r="C5549" s="45" t="s">
        <v>53</v>
      </c>
      <c r="D5549" s="45">
        <v>33</v>
      </c>
      <c r="E5549" s="45">
        <v>4.7043348200000003E-3</v>
      </c>
      <c r="F5549" s="45">
        <v>6.4779713E-4</v>
      </c>
      <c r="G5549" s="45">
        <v>9.5152897000000001E-4</v>
      </c>
      <c r="H5549" s="45">
        <v>3.10500816E-3</v>
      </c>
    </row>
    <row r="5550" spans="1:8" x14ac:dyDescent="0.35">
      <c r="A5550" s="45" t="s">
        <v>251</v>
      </c>
      <c r="B5550" s="45" t="s">
        <v>70</v>
      </c>
      <c r="C5550" s="45" t="s">
        <v>53</v>
      </c>
      <c r="D5550" s="45">
        <v>123</v>
      </c>
      <c r="E5550" s="45">
        <v>6.2541400699999998E-3</v>
      </c>
      <c r="F5550" s="45">
        <v>5.8566669000000005E-4</v>
      </c>
      <c r="G5550" s="45">
        <v>1.1005718700000001E-3</v>
      </c>
      <c r="H5550" s="45">
        <v>4.5679009900000001E-3</v>
      </c>
    </row>
    <row r="5551" spans="1:8" x14ac:dyDescent="0.35">
      <c r="A5551" s="45" t="s">
        <v>251</v>
      </c>
      <c r="B5551" s="45" t="s">
        <v>71</v>
      </c>
      <c r="C5551" s="45" t="s">
        <v>53</v>
      </c>
      <c r="D5551" s="45">
        <v>45</v>
      </c>
      <c r="E5551" s="45">
        <v>5.4814812699999996E-3</v>
      </c>
      <c r="F5551" s="45">
        <v>6.3708820000000002E-4</v>
      </c>
      <c r="G5551" s="45">
        <v>1.05709849E-3</v>
      </c>
      <c r="H5551" s="45">
        <v>3.7872939599999998E-3</v>
      </c>
    </row>
    <row r="5552" spans="1:8" x14ac:dyDescent="0.35">
      <c r="A5552" s="45" t="s">
        <v>251</v>
      </c>
      <c r="B5552" s="45" t="s">
        <v>69</v>
      </c>
      <c r="C5552" s="45" t="s">
        <v>54</v>
      </c>
      <c r="D5552" s="45">
        <v>493</v>
      </c>
      <c r="E5552" s="45">
        <v>4.5632604300000004E-3</v>
      </c>
      <c r="F5552" s="45">
        <v>1.05678549E-3</v>
      </c>
      <c r="G5552" s="45">
        <v>5.6590860000000005E-4</v>
      </c>
      <c r="H5552" s="45">
        <v>2.9288274199999998E-3</v>
      </c>
    </row>
    <row r="5553" spans="1:8" x14ac:dyDescent="0.35">
      <c r="A5553" s="45" t="s">
        <v>251</v>
      </c>
      <c r="B5553" s="45" t="s">
        <v>70</v>
      </c>
      <c r="C5553" s="45" t="s">
        <v>54</v>
      </c>
      <c r="D5553" s="45">
        <v>809</v>
      </c>
      <c r="E5553" s="45">
        <v>4.34894737E-3</v>
      </c>
      <c r="F5553" s="45">
        <v>8.1240247000000001E-4</v>
      </c>
      <c r="G5553" s="45">
        <v>5.4554067999999995E-4</v>
      </c>
      <c r="H5553" s="45">
        <v>2.9791149299999999E-3</v>
      </c>
    </row>
    <row r="5554" spans="1:8" x14ac:dyDescent="0.35">
      <c r="A5554" s="45" t="s">
        <v>251</v>
      </c>
      <c r="B5554" s="45" t="s">
        <v>71</v>
      </c>
      <c r="C5554" s="45" t="s">
        <v>54</v>
      </c>
      <c r="D5554" s="45">
        <v>182</v>
      </c>
      <c r="E5554" s="45">
        <v>4.2973517200000002E-3</v>
      </c>
      <c r="F5554" s="45">
        <v>9.2916894999999996E-4</v>
      </c>
      <c r="G5554" s="45">
        <v>5.6515796000000001E-4</v>
      </c>
      <c r="H5554" s="45">
        <v>2.79132301E-3</v>
      </c>
    </row>
    <row r="5555" spans="1:8" x14ac:dyDescent="0.35">
      <c r="A5555" s="45" t="s">
        <v>251</v>
      </c>
      <c r="B5555" s="45" t="s">
        <v>69</v>
      </c>
      <c r="C5555" s="45" t="s">
        <v>55</v>
      </c>
      <c r="D5555" s="45">
        <v>137</v>
      </c>
      <c r="E5555" s="45">
        <v>5.6592995699999999E-3</v>
      </c>
      <c r="F5555" s="45">
        <v>9.2584123999999996E-4</v>
      </c>
      <c r="G5555" s="45">
        <v>8.8326213000000002E-4</v>
      </c>
      <c r="H5555" s="45">
        <v>3.8501957699999998E-3</v>
      </c>
    </row>
    <row r="5556" spans="1:8" x14ac:dyDescent="0.35">
      <c r="A5556" s="45" t="s">
        <v>251</v>
      </c>
      <c r="B5556" s="45" t="s">
        <v>70</v>
      </c>
      <c r="C5556" s="45" t="s">
        <v>55</v>
      </c>
      <c r="D5556" s="45">
        <v>194</v>
      </c>
      <c r="E5556" s="45">
        <v>6.5639912499999998E-3</v>
      </c>
      <c r="F5556" s="45">
        <v>8.8129986999999999E-4</v>
      </c>
      <c r="G5556" s="45">
        <v>9.9214848000000002E-4</v>
      </c>
      <c r="H5556" s="45">
        <v>4.6905424699999997E-3</v>
      </c>
    </row>
    <row r="5557" spans="1:8" x14ac:dyDescent="0.35">
      <c r="A5557" s="45" t="s">
        <v>251</v>
      </c>
      <c r="B5557" s="45" t="s">
        <v>71</v>
      </c>
      <c r="C5557" s="45" t="s">
        <v>55</v>
      </c>
      <c r="D5557" s="45">
        <v>43</v>
      </c>
      <c r="E5557" s="45">
        <v>6.1676354200000004E-3</v>
      </c>
      <c r="F5557" s="45">
        <v>8.5002128000000003E-4</v>
      </c>
      <c r="G5557" s="45">
        <v>9.1731238999999995E-4</v>
      </c>
      <c r="H5557" s="45">
        <v>4.4003012199999997E-3</v>
      </c>
    </row>
    <row r="5558" spans="1:8" x14ac:dyDescent="0.35">
      <c r="A5558" s="45" t="s">
        <v>251</v>
      </c>
      <c r="B5558" s="45" t="s">
        <v>69</v>
      </c>
      <c r="C5558" s="45" t="s">
        <v>56</v>
      </c>
      <c r="D5558" s="45">
        <v>287</v>
      </c>
      <c r="E5558" s="45">
        <v>5.4107382399999999E-3</v>
      </c>
      <c r="F5558" s="45">
        <v>1.1643838900000001E-3</v>
      </c>
      <c r="G5558" s="45">
        <v>7.2477070000000004E-4</v>
      </c>
      <c r="H5558" s="45">
        <v>3.5215831800000002E-3</v>
      </c>
    </row>
    <row r="5559" spans="1:8" x14ac:dyDescent="0.35">
      <c r="A5559" s="45" t="s">
        <v>251</v>
      </c>
      <c r="B5559" s="45" t="s">
        <v>70</v>
      </c>
      <c r="C5559" s="45" t="s">
        <v>56</v>
      </c>
      <c r="D5559" s="45">
        <v>642</v>
      </c>
      <c r="E5559" s="45">
        <v>5.6006076800000004E-3</v>
      </c>
      <c r="F5559" s="45">
        <v>8.8096346999999998E-4</v>
      </c>
      <c r="G5559" s="45">
        <v>7.0850616999999999E-4</v>
      </c>
      <c r="H5559" s="45">
        <v>4.0111375500000001E-3</v>
      </c>
    </row>
    <row r="5560" spans="1:8" x14ac:dyDescent="0.35">
      <c r="A5560" s="45" t="s">
        <v>251</v>
      </c>
      <c r="B5560" s="45" t="s">
        <v>71</v>
      </c>
      <c r="C5560" s="45" t="s">
        <v>56</v>
      </c>
      <c r="D5560" s="45">
        <v>88</v>
      </c>
      <c r="E5560" s="45">
        <v>5.6365738699999998E-3</v>
      </c>
      <c r="F5560" s="45">
        <v>1.03719464E-3</v>
      </c>
      <c r="G5560" s="45">
        <v>8.1728723000000004E-4</v>
      </c>
      <c r="H5560" s="45">
        <v>3.7820915100000001E-3</v>
      </c>
    </row>
    <row r="5561" spans="1:8" x14ac:dyDescent="0.35">
      <c r="A5561" s="45" t="s">
        <v>252</v>
      </c>
      <c r="B5561" s="45" t="s">
        <v>69</v>
      </c>
      <c r="C5561" s="45" t="s">
        <v>9</v>
      </c>
      <c r="D5561" s="45">
        <v>8587</v>
      </c>
      <c r="E5561" s="45">
        <v>5.1483668E-3</v>
      </c>
      <c r="F5561" s="45">
        <v>1.00668272E-3</v>
      </c>
      <c r="G5561" s="45">
        <v>8.0334050999999996E-4</v>
      </c>
      <c r="H5561" s="45">
        <v>3.3375384200000002E-3</v>
      </c>
    </row>
    <row r="5562" spans="1:8" x14ac:dyDescent="0.35">
      <c r="A5562" s="45" t="s">
        <v>252</v>
      </c>
      <c r="B5562" s="45" t="s">
        <v>70</v>
      </c>
      <c r="C5562" s="45" t="s">
        <v>9</v>
      </c>
      <c r="D5562" s="45">
        <v>14287</v>
      </c>
      <c r="E5562" s="45">
        <v>6.0406408200000001E-3</v>
      </c>
      <c r="F5562" s="45">
        <v>8.2495490999999997E-4</v>
      </c>
      <c r="G5562" s="45">
        <v>9.7775505000000009E-4</v>
      </c>
      <c r="H5562" s="45">
        <v>4.23678974E-3</v>
      </c>
    </row>
    <row r="5563" spans="1:8" x14ac:dyDescent="0.35">
      <c r="A5563" s="45" t="s">
        <v>252</v>
      </c>
      <c r="B5563" s="45" t="s">
        <v>71</v>
      </c>
      <c r="C5563" s="45" t="s">
        <v>9</v>
      </c>
      <c r="D5563" s="45">
        <v>2448</v>
      </c>
      <c r="E5563" s="45">
        <v>5.7491657400000002E-3</v>
      </c>
      <c r="F5563" s="45">
        <v>9.1667303999999996E-4</v>
      </c>
      <c r="G5563" s="45">
        <v>1.0053745199999999E-3</v>
      </c>
      <c r="H5563" s="45">
        <v>3.8258647799999999E-3</v>
      </c>
    </row>
    <row r="5564" spans="1:8" x14ac:dyDescent="0.35">
      <c r="A5564" s="45" t="s">
        <v>252</v>
      </c>
      <c r="B5564" s="45" t="s">
        <v>69</v>
      </c>
      <c r="C5564" s="45" t="s">
        <v>14</v>
      </c>
      <c r="D5564" s="45">
        <v>199</v>
      </c>
      <c r="E5564" s="45">
        <v>5.9581469699999997E-3</v>
      </c>
      <c r="F5564" s="45">
        <v>1.5069558300000001E-3</v>
      </c>
      <c r="G5564" s="45">
        <v>6.7426229000000005E-4</v>
      </c>
      <c r="H5564" s="45">
        <v>3.7769283799999999E-3</v>
      </c>
    </row>
    <row r="5565" spans="1:8" x14ac:dyDescent="0.35">
      <c r="A5565" s="45" t="s">
        <v>252</v>
      </c>
      <c r="B5565" s="45" t="s">
        <v>70</v>
      </c>
      <c r="C5565" s="45" t="s">
        <v>14</v>
      </c>
      <c r="D5565" s="45">
        <v>251</v>
      </c>
      <c r="E5565" s="45">
        <v>6.7356958699999999E-3</v>
      </c>
      <c r="F5565" s="45">
        <v>1.3458201900000001E-3</v>
      </c>
      <c r="G5565" s="45">
        <v>9.8172100000000007E-4</v>
      </c>
      <c r="H5565" s="45">
        <v>4.4081541700000003E-3</v>
      </c>
    </row>
    <row r="5566" spans="1:8" x14ac:dyDescent="0.35">
      <c r="A5566" s="45" t="s">
        <v>252</v>
      </c>
      <c r="B5566" s="45" t="s">
        <v>71</v>
      </c>
      <c r="C5566" s="45" t="s">
        <v>14</v>
      </c>
      <c r="D5566" s="45">
        <v>57</v>
      </c>
      <c r="E5566" s="45">
        <v>5.94724637E-3</v>
      </c>
      <c r="F5566" s="45">
        <v>1.37792372E-3</v>
      </c>
      <c r="G5566" s="45">
        <v>8.2703842000000005E-4</v>
      </c>
      <c r="H5566" s="45">
        <v>3.7422836900000002E-3</v>
      </c>
    </row>
    <row r="5567" spans="1:8" x14ac:dyDescent="0.35">
      <c r="A5567" s="45" t="s">
        <v>252</v>
      </c>
      <c r="B5567" s="45" t="s">
        <v>69</v>
      </c>
      <c r="C5567" s="45" t="s">
        <v>15</v>
      </c>
      <c r="D5567" s="45">
        <v>94</v>
      </c>
      <c r="E5567" s="45">
        <v>5.24330157E-3</v>
      </c>
      <c r="F5567" s="45">
        <v>8.6399206000000004E-4</v>
      </c>
      <c r="G5567" s="45">
        <v>9.2764948000000004E-4</v>
      </c>
      <c r="H5567" s="45">
        <v>3.4516595300000002E-3</v>
      </c>
    </row>
    <row r="5568" spans="1:8" x14ac:dyDescent="0.35">
      <c r="A5568" s="45" t="s">
        <v>252</v>
      </c>
      <c r="B5568" s="45" t="s">
        <v>70</v>
      </c>
      <c r="C5568" s="45" t="s">
        <v>15</v>
      </c>
      <c r="D5568" s="45">
        <v>174</v>
      </c>
      <c r="E5568" s="45">
        <v>6.3592217700000004E-3</v>
      </c>
      <c r="F5568" s="45">
        <v>8.7763385999999998E-4</v>
      </c>
      <c r="G5568" s="45">
        <v>1.1409773200000001E-3</v>
      </c>
      <c r="H5568" s="45">
        <v>4.3406101200000003E-3</v>
      </c>
    </row>
    <row r="5569" spans="1:8" x14ac:dyDescent="0.35">
      <c r="A5569" s="45" t="s">
        <v>252</v>
      </c>
      <c r="B5569" s="45" t="s">
        <v>71</v>
      </c>
      <c r="C5569" s="45" t="s">
        <v>15</v>
      </c>
      <c r="D5569" s="45">
        <v>22</v>
      </c>
      <c r="E5569" s="45">
        <v>5.4913717699999996E-3</v>
      </c>
      <c r="F5569" s="45">
        <v>8.8436419E-4</v>
      </c>
      <c r="G5569" s="45">
        <v>9.8116568000000009E-4</v>
      </c>
      <c r="H5569" s="45">
        <v>3.6258414700000002E-3</v>
      </c>
    </row>
    <row r="5570" spans="1:8" x14ac:dyDescent="0.35">
      <c r="A5570" s="45" t="s">
        <v>252</v>
      </c>
      <c r="B5570" s="45" t="s">
        <v>69</v>
      </c>
      <c r="C5570" s="45" t="s">
        <v>16</v>
      </c>
      <c r="D5570" s="45">
        <v>115</v>
      </c>
      <c r="E5570" s="45">
        <v>5.0367348600000002E-3</v>
      </c>
      <c r="F5570" s="45">
        <v>8.5255612000000004E-4</v>
      </c>
      <c r="G5570" s="45">
        <v>4.5299898999999998E-4</v>
      </c>
      <c r="H5570" s="45">
        <v>3.7311792999999999E-3</v>
      </c>
    </row>
    <row r="5571" spans="1:8" x14ac:dyDescent="0.35">
      <c r="A5571" s="45" t="s">
        <v>252</v>
      </c>
      <c r="B5571" s="45" t="s">
        <v>70</v>
      </c>
      <c r="C5571" s="45" t="s">
        <v>16</v>
      </c>
      <c r="D5571" s="45">
        <v>227</v>
      </c>
      <c r="E5571" s="45">
        <v>5.4071828000000002E-3</v>
      </c>
      <c r="F5571" s="45">
        <v>7.1264661E-4</v>
      </c>
      <c r="G5571" s="45">
        <v>5.0548596000000003E-4</v>
      </c>
      <c r="H5571" s="45">
        <v>4.1890497799999997E-3</v>
      </c>
    </row>
    <row r="5572" spans="1:8" x14ac:dyDescent="0.35">
      <c r="A5572" s="45" t="s">
        <v>252</v>
      </c>
      <c r="B5572" s="45" t="s">
        <v>71</v>
      </c>
      <c r="C5572" s="45" t="s">
        <v>16</v>
      </c>
      <c r="D5572" s="45">
        <v>19</v>
      </c>
      <c r="E5572" s="45">
        <v>5.1687375300000001E-3</v>
      </c>
      <c r="F5572" s="45">
        <v>6.7799688E-4</v>
      </c>
      <c r="G5572" s="45">
        <v>6.2560898000000003E-4</v>
      </c>
      <c r="H5572" s="45">
        <v>3.8651312800000001E-3</v>
      </c>
    </row>
    <row r="5573" spans="1:8" x14ac:dyDescent="0.35">
      <c r="A5573" s="45" t="s">
        <v>252</v>
      </c>
      <c r="B5573" s="45" t="s">
        <v>69</v>
      </c>
      <c r="C5573" s="45" t="s">
        <v>17</v>
      </c>
      <c r="D5573" s="45">
        <v>76</v>
      </c>
      <c r="E5573" s="45">
        <v>5.6757124300000003E-3</v>
      </c>
      <c r="F5573" s="45">
        <v>7.6921881000000002E-4</v>
      </c>
      <c r="G5573" s="45">
        <v>7.9038719000000003E-4</v>
      </c>
      <c r="H5573" s="45">
        <v>4.1161059799999997E-3</v>
      </c>
    </row>
    <row r="5574" spans="1:8" x14ac:dyDescent="0.35">
      <c r="A5574" s="45" t="s">
        <v>252</v>
      </c>
      <c r="B5574" s="45" t="s">
        <v>70</v>
      </c>
      <c r="C5574" s="45" t="s">
        <v>17</v>
      </c>
      <c r="D5574" s="45">
        <v>208</v>
      </c>
      <c r="E5574" s="45">
        <v>6.5453612500000003E-3</v>
      </c>
      <c r="F5574" s="45">
        <v>7.3289462999999997E-4</v>
      </c>
      <c r="G5574" s="45">
        <v>9.9865315999999997E-4</v>
      </c>
      <c r="H5574" s="45">
        <v>4.8138129600000003E-3</v>
      </c>
    </row>
    <row r="5575" spans="1:8" x14ac:dyDescent="0.35">
      <c r="A5575" s="45" t="s">
        <v>252</v>
      </c>
      <c r="B5575" s="45" t="s">
        <v>71</v>
      </c>
      <c r="C5575" s="45" t="s">
        <v>17</v>
      </c>
      <c r="D5575" s="45">
        <v>36</v>
      </c>
      <c r="E5575" s="45">
        <v>6.6698814499999998E-3</v>
      </c>
      <c r="F5575" s="45">
        <v>8.7995089999999998E-4</v>
      </c>
      <c r="G5575" s="45">
        <v>1.03973738E-3</v>
      </c>
      <c r="H5575" s="45">
        <v>4.7501926600000003E-3</v>
      </c>
    </row>
    <row r="5576" spans="1:8" x14ac:dyDescent="0.35">
      <c r="A5576" s="45" t="s">
        <v>252</v>
      </c>
      <c r="B5576" s="45" t="s">
        <v>69</v>
      </c>
      <c r="C5576" s="45" t="s">
        <v>18</v>
      </c>
      <c r="D5576" s="45">
        <v>51</v>
      </c>
      <c r="E5576" s="45">
        <v>5.5290030100000002E-3</v>
      </c>
      <c r="F5576" s="45">
        <v>7.1532297999999999E-4</v>
      </c>
      <c r="G5576" s="45">
        <v>1.18895224E-3</v>
      </c>
      <c r="H5576" s="45">
        <v>3.62472741E-3</v>
      </c>
    </row>
    <row r="5577" spans="1:8" x14ac:dyDescent="0.35">
      <c r="A5577" s="45" t="s">
        <v>252</v>
      </c>
      <c r="B5577" s="45" t="s">
        <v>70</v>
      </c>
      <c r="C5577" s="45" t="s">
        <v>18</v>
      </c>
      <c r="D5577" s="45">
        <v>172</v>
      </c>
      <c r="E5577" s="45">
        <v>6.7881269000000001E-3</v>
      </c>
      <c r="F5577" s="45">
        <v>6.7943831000000004E-4</v>
      </c>
      <c r="G5577" s="45">
        <v>1.36722091E-3</v>
      </c>
      <c r="H5577" s="45">
        <v>4.7414672100000001E-3</v>
      </c>
    </row>
    <row r="5578" spans="1:8" x14ac:dyDescent="0.35">
      <c r="A5578" s="45" t="s">
        <v>252</v>
      </c>
      <c r="B5578" s="45" t="s">
        <v>71</v>
      </c>
      <c r="C5578" s="45" t="s">
        <v>18</v>
      </c>
      <c r="D5578" s="45">
        <v>41</v>
      </c>
      <c r="E5578" s="45">
        <v>6.7101397599999999E-3</v>
      </c>
      <c r="F5578" s="45">
        <v>7.6784075999999999E-4</v>
      </c>
      <c r="G5578" s="45">
        <v>1.35190804E-3</v>
      </c>
      <c r="H5578" s="45">
        <v>4.5903904399999997E-3</v>
      </c>
    </row>
    <row r="5579" spans="1:8" x14ac:dyDescent="0.35">
      <c r="A5579" s="45" t="s">
        <v>252</v>
      </c>
      <c r="B5579" s="45" t="s">
        <v>69</v>
      </c>
      <c r="C5579" s="45" t="s">
        <v>19</v>
      </c>
      <c r="D5579" s="45">
        <v>52</v>
      </c>
      <c r="E5579" s="45">
        <v>5.4228986399999998E-3</v>
      </c>
      <c r="F5579" s="45">
        <v>1.00805708E-3</v>
      </c>
      <c r="G5579" s="45">
        <v>8.5915215000000001E-4</v>
      </c>
      <c r="H5579" s="45">
        <v>3.5556888899999999E-3</v>
      </c>
    </row>
    <row r="5580" spans="1:8" x14ac:dyDescent="0.35">
      <c r="A5580" s="45" t="s">
        <v>252</v>
      </c>
      <c r="B5580" s="45" t="s">
        <v>70</v>
      </c>
      <c r="C5580" s="45" t="s">
        <v>19</v>
      </c>
      <c r="D5580" s="45">
        <v>240</v>
      </c>
      <c r="E5580" s="45">
        <v>5.9738616199999997E-3</v>
      </c>
      <c r="F5580" s="45">
        <v>8.4360508999999995E-4</v>
      </c>
      <c r="G5580" s="45">
        <v>9.5206380000000001E-4</v>
      </c>
      <c r="H5580" s="45">
        <v>4.1781922900000004E-3</v>
      </c>
    </row>
    <row r="5581" spans="1:8" x14ac:dyDescent="0.35">
      <c r="A5581" s="45" t="s">
        <v>252</v>
      </c>
      <c r="B5581" s="45" t="s">
        <v>71</v>
      </c>
      <c r="C5581" s="45" t="s">
        <v>19</v>
      </c>
      <c r="D5581" s="45">
        <v>21</v>
      </c>
      <c r="E5581" s="45">
        <v>6.1838621600000003E-3</v>
      </c>
      <c r="F5581" s="45">
        <v>9.0112410000000003E-4</v>
      </c>
      <c r="G5581" s="45">
        <v>1.20866381E-3</v>
      </c>
      <c r="H5581" s="45">
        <v>4.0740738000000004E-3</v>
      </c>
    </row>
    <row r="5582" spans="1:8" x14ac:dyDescent="0.35">
      <c r="A5582" s="45" t="s">
        <v>252</v>
      </c>
      <c r="B5582" s="45" t="s">
        <v>69</v>
      </c>
      <c r="C5582" s="45" t="s">
        <v>20</v>
      </c>
      <c r="D5582" s="45">
        <v>33</v>
      </c>
      <c r="E5582" s="45">
        <v>4.9933359300000004E-3</v>
      </c>
      <c r="F5582" s="45">
        <v>1.01746607E-3</v>
      </c>
      <c r="G5582" s="45">
        <v>6.5375953999999997E-4</v>
      </c>
      <c r="H5582" s="45">
        <v>3.3221097299999999E-3</v>
      </c>
    </row>
    <row r="5583" spans="1:8" x14ac:dyDescent="0.35">
      <c r="A5583" s="45" t="s">
        <v>252</v>
      </c>
      <c r="B5583" s="45" t="s">
        <v>70</v>
      </c>
      <c r="C5583" s="45" t="s">
        <v>20</v>
      </c>
      <c r="D5583" s="45">
        <v>219</v>
      </c>
      <c r="E5583" s="45">
        <v>5.0355147300000002E-3</v>
      </c>
      <c r="F5583" s="45">
        <v>7.6896221999999998E-4</v>
      </c>
      <c r="G5583" s="45">
        <v>5.8308999999999998E-4</v>
      </c>
      <c r="H5583" s="45">
        <v>3.6834620300000001E-3</v>
      </c>
    </row>
    <row r="5584" spans="1:8" x14ac:dyDescent="0.35">
      <c r="A5584" s="45" t="s">
        <v>252</v>
      </c>
      <c r="B5584" s="45" t="s">
        <v>71</v>
      </c>
      <c r="C5584" s="45" t="s">
        <v>20</v>
      </c>
      <c r="D5584" s="45">
        <v>8</v>
      </c>
      <c r="E5584" s="45">
        <v>5.62499973E-3</v>
      </c>
      <c r="F5584" s="45">
        <v>8.3188635999999997E-4</v>
      </c>
      <c r="G5584" s="45">
        <v>5.2517343E-4</v>
      </c>
      <c r="H5584" s="45">
        <v>4.2679395800000004E-3</v>
      </c>
    </row>
    <row r="5585" spans="1:8" x14ac:dyDescent="0.35">
      <c r="A5585" s="45" t="s">
        <v>252</v>
      </c>
      <c r="B5585" s="45" t="s">
        <v>69</v>
      </c>
      <c r="C5585" s="45" t="s">
        <v>21</v>
      </c>
      <c r="D5585" s="45">
        <v>48</v>
      </c>
      <c r="E5585" s="45">
        <v>6.1942994800000001E-3</v>
      </c>
      <c r="F5585" s="45">
        <v>9.6064795000000002E-4</v>
      </c>
      <c r="G5585" s="45">
        <v>1.5031826400000001E-3</v>
      </c>
      <c r="H5585" s="45">
        <v>3.7304684800000001E-3</v>
      </c>
    </row>
    <row r="5586" spans="1:8" x14ac:dyDescent="0.35">
      <c r="A5586" s="45" t="s">
        <v>252</v>
      </c>
      <c r="B5586" s="45" t="s">
        <v>70</v>
      </c>
      <c r="C5586" s="45" t="s">
        <v>21</v>
      </c>
      <c r="D5586" s="45">
        <v>139</v>
      </c>
      <c r="E5586" s="45">
        <v>8.9202801800000002E-3</v>
      </c>
      <c r="F5586" s="45">
        <v>1.0225983499999999E-3</v>
      </c>
      <c r="G5586" s="45">
        <v>1.9624298100000001E-3</v>
      </c>
      <c r="H5586" s="45">
        <v>5.9352515600000003E-3</v>
      </c>
    </row>
    <row r="5587" spans="1:8" x14ac:dyDescent="0.35">
      <c r="A5587" s="45" t="s">
        <v>252</v>
      </c>
      <c r="B5587" s="45" t="s">
        <v>71</v>
      </c>
      <c r="C5587" s="45" t="s">
        <v>21</v>
      </c>
      <c r="D5587" s="45">
        <v>31</v>
      </c>
      <c r="E5587" s="45">
        <v>8.9157703499999994E-3</v>
      </c>
      <c r="F5587" s="45">
        <v>1.4400385900000001E-3</v>
      </c>
      <c r="G5587" s="45">
        <v>1.98327338E-3</v>
      </c>
      <c r="H5587" s="45">
        <v>5.4924579699999997E-3</v>
      </c>
    </row>
    <row r="5588" spans="1:8" x14ac:dyDescent="0.35">
      <c r="A5588" s="45" t="s">
        <v>252</v>
      </c>
      <c r="B5588" s="45" t="s">
        <v>69</v>
      </c>
      <c r="C5588" s="45" t="s">
        <v>22</v>
      </c>
      <c r="D5588" s="45">
        <v>43</v>
      </c>
      <c r="E5588" s="45">
        <v>5.6128873899999997E-3</v>
      </c>
      <c r="F5588" s="45">
        <v>8.0426333000000003E-4</v>
      </c>
      <c r="G5588" s="45">
        <v>1.28256871E-3</v>
      </c>
      <c r="H5588" s="45">
        <v>3.5260549499999999E-3</v>
      </c>
    </row>
    <row r="5589" spans="1:8" x14ac:dyDescent="0.35">
      <c r="A5589" s="45" t="s">
        <v>252</v>
      </c>
      <c r="B5589" s="45" t="s">
        <v>70</v>
      </c>
      <c r="C5589" s="45" t="s">
        <v>22</v>
      </c>
      <c r="D5589" s="45">
        <v>153</v>
      </c>
      <c r="E5589" s="45">
        <v>6.9140339099999998E-3</v>
      </c>
      <c r="F5589" s="45">
        <v>7.5776119000000002E-4</v>
      </c>
      <c r="G5589" s="45">
        <v>1.4011435400000001E-3</v>
      </c>
      <c r="H5589" s="45">
        <v>4.7551286699999999E-3</v>
      </c>
    </row>
    <row r="5590" spans="1:8" x14ac:dyDescent="0.35">
      <c r="A5590" s="45" t="s">
        <v>252</v>
      </c>
      <c r="B5590" s="45" t="s">
        <v>71</v>
      </c>
      <c r="C5590" s="45" t="s">
        <v>22</v>
      </c>
      <c r="D5590" s="45">
        <v>23</v>
      </c>
      <c r="E5590" s="45">
        <v>7.2614732100000001E-3</v>
      </c>
      <c r="F5590" s="45">
        <v>9.4706092000000001E-4</v>
      </c>
      <c r="G5590" s="45">
        <v>1.7778781600000001E-3</v>
      </c>
      <c r="H5590" s="45">
        <v>4.5365335400000002E-3</v>
      </c>
    </row>
    <row r="5591" spans="1:8" x14ac:dyDescent="0.35">
      <c r="A5591" s="45" t="s">
        <v>252</v>
      </c>
      <c r="B5591" s="45" t="s">
        <v>69</v>
      </c>
      <c r="C5591" s="45" t="s">
        <v>23</v>
      </c>
      <c r="D5591" s="45">
        <v>88</v>
      </c>
      <c r="E5591" s="45">
        <v>5.6953648699999996E-3</v>
      </c>
      <c r="F5591" s="45">
        <v>7.1233137000000001E-4</v>
      </c>
      <c r="G5591" s="45">
        <v>1.0282510199999999E-3</v>
      </c>
      <c r="H5591" s="45">
        <v>3.9547819299999998E-3</v>
      </c>
    </row>
    <row r="5592" spans="1:8" x14ac:dyDescent="0.35">
      <c r="A5592" s="45" t="s">
        <v>252</v>
      </c>
      <c r="B5592" s="45" t="s">
        <v>70</v>
      </c>
      <c r="C5592" s="45" t="s">
        <v>23</v>
      </c>
      <c r="D5592" s="45">
        <v>278</v>
      </c>
      <c r="E5592" s="45">
        <v>6.49043242E-3</v>
      </c>
      <c r="F5592" s="45">
        <v>7.3832577999999999E-4</v>
      </c>
      <c r="G5592" s="45">
        <v>1.23651057E-3</v>
      </c>
      <c r="H5592" s="45">
        <v>4.5155956000000001E-3</v>
      </c>
    </row>
    <row r="5593" spans="1:8" x14ac:dyDescent="0.35">
      <c r="A5593" s="45" t="s">
        <v>252</v>
      </c>
      <c r="B5593" s="45" t="s">
        <v>71</v>
      </c>
      <c r="C5593" s="45" t="s">
        <v>23</v>
      </c>
      <c r="D5593" s="45">
        <v>23</v>
      </c>
      <c r="E5593" s="45">
        <v>6.5645126099999999E-3</v>
      </c>
      <c r="F5593" s="45">
        <v>8.0766883000000004E-4</v>
      </c>
      <c r="G5593" s="45">
        <v>1.62238305E-3</v>
      </c>
      <c r="H5593" s="45">
        <v>4.1344602900000001E-3</v>
      </c>
    </row>
    <row r="5594" spans="1:8" x14ac:dyDescent="0.35">
      <c r="A5594" s="45" t="s">
        <v>252</v>
      </c>
      <c r="B5594" s="45" t="s">
        <v>69</v>
      </c>
      <c r="C5594" s="45" t="s">
        <v>24</v>
      </c>
      <c r="D5594" s="45">
        <v>262</v>
      </c>
      <c r="E5594" s="45">
        <v>5.4873478000000003E-3</v>
      </c>
      <c r="F5594" s="45">
        <v>6.3546945999999995E-4</v>
      </c>
      <c r="G5594" s="45">
        <v>1.5792866E-3</v>
      </c>
      <c r="H5594" s="45">
        <v>3.2725912799999998E-3</v>
      </c>
    </row>
    <row r="5595" spans="1:8" x14ac:dyDescent="0.35">
      <c r="A5595" s="45" t="s">
        <v>252</v>
      </c>
      <c r="B5595" s="45" t="s">
        <v>70</v>
      </c>
      <c r="C5595" s="45" t="s">
        <v>24</v>
      </c>
      <c r="D5595" s="45">
        <v>467</v>
      </c>
      <c r="E5595" s="45">
        <v>7.4771490299999997E-3</v>
      </c>
      <c r="F5595" s="45">
        <v>6.3114615000000002E-4</v>
      </c>
      <c r="G5595" s="45">
        <v>1.7270151800000001E-3</v>
      </c>
      <c r="H5595" s="45">
        <v>5.1189871900000003E-3</v>
      </c>
    </row>
    <row r="5596" spans="1:8" x14ac:dyDescent="0.35">
      <c r="A5596" s="45" t="s">
        <v>252</v>
      </c>
      <c r="B5596" s="45" t="s">
        <v>71</v>
      </c>
      <c r="C5596" s="45" t="s">
        <v>24</v>
      </c>
      <c r="D5596" s="45">
        <v>62</v>
      </c>
      <c r="E5596" s="45">
        <v>6.65303888E-3</v>
      </c>
      <c r="F5596" s="45">
        <v>6.9668435000000005E-4</v>
      </c>
      <c r="G5596" s="45">
        <v>2.1070412799999998E-3</v>
      </c>
      <c r="H5596" s="45">
        <v>3.8493127600000001E-3</v>
      </c>
    </row>
    <row r="5597" spans="1:8" x14ac:dyDescent="0.35">
      <c r="A5597" s="45" t="s">
        <v>252</v>
      </c>
      <c r="B5597" s="45" t="s">
        <v>69</v>
      </c>
      <c r="C5597" s="45" t="s">
        <v>25</v>
      </c>
      <c r="D5597" s="45">
        <v>213</v>
      </c>
      <c r="E5597" s="45">
        <v>5.8633278799999997E-3</v>
      </c>
      <c r="F5597" s="45">
        <v>8.138256E-4</v>
      </c>
      <c r="G5597" s="45">
        <v>1.2660839200000001E-3</v>
      </c>
      <c r="H5597" s="45">
        <v>3.7834178699999998E-3</v>
      </c>
    </row>
    <row r="5598" spans="1:8" x14ac:dyDescent="0.35">
      <c r="A5598" s="45" t="s">
        <v>252</v>
      </c>
      <c r="B5598" s="45" t="s">
        <v>70</v>
      </c>
      <c r="C5598" s="45" t="s">
        <v>25</v>
      </c>
      <c r="D5598" s="45">
        <v>378</v>
      </c>
      <c r="E5598" s="45">
        <v>7.3233267300000003E-3</v>
      </c>
      <c r="F5598" s="45">
        <v>7.5289634000000002E-4</v>
      </c>
      <c r="G5598" s="45">
        <v>1.75310453E-3</v>
      </c>
      <c r="H5598" s="45">
        <v>4.8173253500000002E-3</v>
      </c>
    </row>
    <row r="5599" spans="1:8" x14ac:dyDescent="0.35">
      <c r="A5599" s="45" t="s">
        <v>252</v>
      </c>
      <c r="B5599" s="45" t="s">
        <v>71</v>
      </c>
      <c r="C5599" s="45" t="s">
        <v>25</v>
      </c>
      <c r="D5599" s="45">
        <v>107</v>
      </c>
      <c r="E5599" s="45">
        <v>6.3869416100000003E-3</v>
      </c>
      <c r="F5599" s="45">
        <v>8.3549649000000002E-4</v>
      </c>
      <c r="G5599" s="45">
        <v>1.29683687E-3</v>
      </c>
      <c r="H5599" s="45">
        <v>4.2546077500000001E-3</v>
      </c>
    </row>
    <row r="5600" spans="1:8" x14ac:dyDescent="0.35">
      <c r="A5600" s="45" t="s">
        <v>252</v>
      </c>
      <c r="B5600" s="45" t="s">
        <v>69</v>
      </c>
      <c r="C5600" s="45" t="s">
        <v>26</v>
      </c>
      <c r="D5600" s="45">
        <v>28</v>
      </c>
      <c r="E5600" s="45">
        <v>5.3902113500000001E-3</v>
      </c>
      <c r="F5600" s="45">
        <v>5.4274116000000002E-4</v>
      </c>
      <c r="G5600" s="45">
        <v>9.1393826000000004E-4</v>
      </c>
      <c r="H5600" s="45">
        <v>3.9335315400000001E-3</v>
      </c>
    </row>
    <row r="5601" spans="1:8" x14ac:dyDescent="0.35">
      <c r="A5601" s="45" t="s">
        <v>252</v>
      </c>
      <c r="B5601" s="45" t="s">
        <v>70</v>
      </c>
      <c r="C5601" s="45" t="s">
        <v>26</v>
      </c>
      <c r="D5601" s="45">
        <v>217</v>
      </c>
      <c r="E5601" s="45">
        <v>5.69556426E-3</v>
      </c>
      <c r="F5601" s="45">
        <v>5.3379391999999997E-4</v>
      </c>
      <c r="G5601" s="45">
        <v>1.07772208E-3</v>
      </c>
      <c r="H5601" s="45">
        <v>4.0840478099999997E-3</v>
      </c>
    </row>
    <row r="5602" spans="1:8" x14ac:dyDescent="0.35">
      <c r="A5602" s="45" t="s">
        <v>252</v>
      </c>
      <c r="B5602" s="45" t="s">
        <v>71</v>
      </c>
      <c r="C5602" s="45" t="s">
        <v>26</v>
      </c>
      <c r="D5602" s="45">
        <v>15</v>
      </c>
      <c r="E5602" s="45">
        <v>6.4251540700000003E-3</v>
      </c>
      <c r="F5602" s="45">
        <v>5.6404294999999995E-4</v>
      </c>
      <c r="G5602" s="45">
        <v>1.10107999E-3</v>
      </c>
      <c r="H5602" s="45">
        <v>4.7600306400000002E-3</v>
      </c>
    </row>
    <row r="5603" spans="1:8" x14ac:dyDescent="0.35">
      <c r="A5603" s="45" t="s">
        <v>252</v>
      </c>
      <c r="B5603" s="45" t="s">
        <v>69</v>
      </c>
      <c r="C5603" s="45" t="s">
        <v>27</v>
      </c>
      <c r="D5603" s="45">
        <v>198</v>
      </c>
      <c r="E5603" s="45">
        <v>5.0433733099999999E-3</v>
      </c>
      <c r="F5603" s="45">
        <v>9.852574099999999E-4</v>
      </c>
      <c r="G5603" s="45">
        <v>1.00916549E-3</v>
      </c>
      <c r="H5603" s="45">
        <v>3.0489499199999998E-3</v>
      </c>
    </row>
    <row r="5604" spans="1:8" x14ac:dyDescent="0.35">
      <c r="A5604" s="45" t="s">
        <v>252</v>
      </c>
      <c r="B5604" s="45" t="s">
        <v>70</v>
      </c>
      <c r="C5604" s="45" t="s">
        <v>27</v>
      </c>
      <c r="D5604" s="45">
        <v>209</v>
      </c>
      <c r="E5604" s="45">
        <v>6.6378143100000002E-3</v>
      </c>
      <c r="F5604" s="45">
        <v>8.1234468999999995E-4</v>
      </c>
      <c r="G5604" s="45">
        <v>1.1627788799999999E-3</v>
      </c>
      <c r="H5604" s="45">
        <v>4.6626902600000004E-3</v>
      </c>
    </row>
    <row r="5605" spans="1:8" x14ac:dyDescent="0.35">
      <c r="A5605" s="45" t="s">
        <v>252</v>
      </c>
      <c r="B5605" s="45" t="s">
        <v>71</v>
      </c>
      <c r="C5605" s="45" t="s">
        <v>27</v>
      </c>
      <c r="D5605" s="45">
        <v>29</v>
      </c>
      <c r="E5605" s="45">
        <v>5.2550285099999998E-3</v>
      </c>
      <c r="F5605" s="45">
        <v>9.5027112999999995E-4</v>
      </c>
      <c r="G5605" s="45">
        <v>1.1406446999999999E-3</v>
      </c>
      <c r="H5605" s="45">
        <v>3.1641120799999999E-3</v>
      </c>
    </row>
    <row r="5606" spans="1:8" x14ac:dyDescent="0.35">
      <c r="A5606" s="45" t="s">
        <v>252</v>
      </c>
      <c r="B5606" s="45" t="s">
        <v>69</v>
      </c>
      <c r="C5606" s="45" t="s">
        <v>28</v>
      </c>
      <c r="D5606" s="45">
        <v>230</v>
      </c>
      <c r="E5606" s="45">
        <v>6.2091382400000002E-3</v>
      </c>
      <c r="F5606" s="45">
        <v>1.04619542E-3</v>
      </c>
      <c r="G5606" s="45">
        <v>1.21220789E-3</v>
      </c>
      <c r="H5606" s="45">
        <v>3.9507344699999999E-3</v>
      </c>
    </row>
    <row r="5607" spans="1:8" x14ac:dyDescent="0.35">
      <c r="A5607" s="45" t="s">
        <v>252</v>
      </c>
      <c r="B5607" s="45" t="s">
        <v>70</v>
      </c>
      <c r="C5607" s="45" t="s">
        <v>28</v>
      </c>
      <c r="D5607" s="45">
        <v>464</v>
      </c>
      <c r="E5607" s="45">
        <v>6.5902875099999999E-3</v>
      </c>
      <c r="F5607" s="45">
        <v>8.1337776999999996E-4</v>
      </c>
      <c r="G5607" s="45">
        <v>1.3373540900000001E-3</v>
      </c>
      <c r="H5607" s="45">
        <v>4.4395551399999999E-3</v>
      </c>
    </row>
    <row r="5608" spans="1:8" x14ac:dyDescent="0.35">
      <c r="A5608" s="45" t="s">
        <v>252</v>
      </c>
      <c r="B5608" s="45" t="s">
        <v>71</v>
      </c>
      <c r="C5608" s="45" t="s">
        <v>28</v>
      </c>
      <c r="D5608" s="45">
        <v>104</v>
      </c>
      <c r="E5608" s="45">
        <v>6.3680775600000001E-3</v>
      </c>
      <c r="F5608" s="45">
        <v>7.7668690000000005E-4</v>
      </c>
      <c r="G5608" s="45">
        <v>1.2663592699999999E-3</v>
      </c>
      <c r="H5608" s="45">
        <v>4.3250309200000003E-3</v>
      </c>
    </row>
    <row r="5609" spans="1:8" x14ac:dyDescent="0.35">
      <c r="A5609" s="45" t="s">
        <v>252</v>
      </c>
      <c r="B5609" s="45" t="s">
        <v>69</v>
      </c>
      <c r="C5609" s="45" t="s">
        <v>29</v>
      </c>
      <c r="D5609" s="45">
        <v>82</v>
      </c>
      <c r="E5609" s="45">
        <v>6.25211694E-3</v>
      </c>
      <c r="F5609" s="45">
        <v>9.5570778999999996E-4</v>
      </c>
      <c r="G5609" s="45">
        <v>1.2765354199999999E-3</v>
      </c>
      <c r="H5609" s="45">
        <v>4.0198733099999998E-3</v>
      </c>
    </row>
    <row r="5610" spans="1:8" x14ac:dyDescent="0.35">
      <c r="A5610" s="45" t="s">
        <v>252</v>
      </c>
      <c r="B5610" s="45" t="s">
        <v>70</v>
      </c>
      <c r="C5610" s="45" t="s">
        <v>29</v>
      </c>
      <c r="D5610" s="45">
        <v>200</v>
      </c>
      <c r="E5610" s="45">
        <v>7.5828122600000002E-3</v>
      </c>
      <c r="F5610" s="45">
        <v>9.2916642999999995E-4</v>
      </c>
      <c r="G5610" s="45">
        <v>1.65439791E-3</v>
      </c>
      <c r="H5610" s="45">
        <v>4.99924744E-3</v>
      </c>
    </row>
    <row r="5611" spans="1:8" x14ac:dyDescent="0.35">
      <c r="A5611" s="45" t="s">
        <v>252</v>
      </c>
      <c r="B5611" s="45" t="s">
        <v>71</v>
      </c>
      <c r="C5611" s="45" t="s">
        <v>29</v>
      </c>
      <c r="D5611" s="45">
        <v>31</v>
      </c>
      <c r="E5611" s="45">
        <v>6.1368725500000002E-3</v>
      </c>
      <c r="F5611" s="45">
        <v>7.8143646000000005E-4</v>
      </c>
      <c r="G5611" s="45">
        <v>1.14247288E-3</v>
      </c>
      <c r="H5611" s="45">
        <v>4.2129627800000001E-3</v>
      </c>
    </row>
    <row r="5612" spans="1:8" x14ac:dyDescent="0.35">
      <c r="A5612" s="45" t="s">
        <v>252</v>
      </c>
      <c r="B5612" s="45" t="s">
        <v>69</v>
      </c>
      <c r="C5612" s="45" t="s">
        <v>30</v>
      </c>
      <c r="D5612" s="45">
        <v>2925</v>
      </c>
      <c r="E5612" s="45">
        <v>4.6782642500000004E-3</v>
      </c>
      <c r="F5612" s="45">
        <v>1.04725759E-3</v>
      </c>
      <c r="G5612" s="45">
        <v>6.6415376000000001E-4</v>
      </c>
      <c r="H5612" s="45">
        <v>2.9668524E-3</v>
      </c>
    </row>
    <row r="5613" spans="1:8" x14ac:dyDescent="0.35">
      <c r="A5613" s="45" t="s">
        <v>252</v>
      </c>
      <c r="B5613" s="45" t="s">
        <v>70</v>
      </c>
      <c r="C5613" s="45" t="s">
        <v>30</v>
      </c>
      <c r="D5613" s="45">
        <v>1572</v>
      </c>
      <c r="E5613" s="45">
        <v>4.8527174600000002E-3</v>
      </c>
      <c r="F5613" s="45">
        <v>8.6549311000000005E-4</v>
      </c>
      <c r="G5613" s="45">
        <v>7.2607412000000001E-4</v>
      </c>
      <c r="H5613" s="45">
        <v>3.2611497400000002E-3</v>
      </c>
    </row>
    <row r="5614" spans="1:8" x14ac:dyDescent="0.35">
      <c r="A5614" s="45" t="s">
        <v>252</v>
      </c>
      <c r="B5614" s="45" t="s">
        <v>71</v>
      </c>
      <c r="C5614" s="45" t="s">
        <v>30</v>
      </c>
      <c r="D5614" s="45">
        <v>360</v>
      </c>
      <c r="E5614" s="45">
        <v>4.6700421900000002E-3</v>
      </c>
      <c r="F5614" s="45">
        <v>9.4264377999999998E-4</v>
      </c>
      <c r="G5614" s="45">
        <v>7.0299616000000001E-4</v>
      </c>
      <c r="H5614" s="45">
        <v>3.0244017599999999E-3</v>
      </c>
    </row>
    <row r="5615" spans="1:8" x14ac:dyDescent="0.35">
      <c r="A5615" s="45" t="s">
        <v>252</v>
      </c>
      <c r="B5615" s="45" t="s">
        <v>69</v>
      </c>
      <c r="C5615" s="45" t="s">
        <v>31</v>
      </c>
      <c r="D5615" s="45">
        <v>557</v>
      </c>
      <c r="E5615" s="45">
        <v>4.7028556699999996E-3</v>
      </c>
      <c r="F5615" s="45">
        <v>1.0881081699999999E-3</v>
      </c>
      <c r="G5615" s="45">
        <v>4.9375764999999995E-4</v>
      </c>
      <c r="H5615" s="45">
        <v>3.1209893600000001E-3</v>
      </c>
    </row>
    <row r="5616" spans="1:8" x14ac:dyDescent="0.35">
      <c r="A5616" s="45" t="s">
        <v>252</v>
      </c>
      <c r="B5616" s="45" t="s">
        <v>70</v>
      </c>
      <c r="C5616" s="45" t="s">
        <v>31</v>
      </c>
      <c r="D5616" s="45">
        <v>1047</v>
      </c>
      <c r="E5616" s="45">
        <v>4.8817164700000002E-3</v>
      </c>
      <c r="F5616" s="45">
        <v>8.8247038999999996E-4</v>
      </c>
      <c r="G5616" s="45">
        <v>4.9346212000000002E-4</v>
      </c>
      <c r="H5616" s="45">
        <v>3.50578348E-3</v>
      </c>
    </row>
    <row r="5617" spans="1:8" x14ac:dyDescent="0.35">
      <c r="A5617" s="45" t="s">
        <v>252</v>
      </c>
      <c r="B5617" s="45" t="s">
        <v>71</v>
      </c>
      <c r="C5617" s="45" t="s">
        <v>31</v>
      </c>
      <c r="D5617" s="45">
        <v>135</v>
      </c>
      <c r="E5617" s="45">
        <v>4.8093276199999997E-3</v>
      </c>
      <c r="F5617" s="45">
        <v>1.01817534E-3</v>
      </c>
      <c r="G5617" s="45">
        <v>5.0454364000000003E-4</v>
      </c>
      <c r="H5617" s="45">
        <v>3.2866081400000002E-3</v>
      </c>
    </row>
    <row r="5618" spans="1:8" x14ac:dyDescent="0.35">
      <c r="A5618" s="45" t="s">
        <v>252</v>
      </c>
      <c r="B5618" s="45" t="s">
        <v>69</v>
      </c>
      <c r="C5618" s="45" t="s">
        <v>159</v>
      </c>
      <c r="D5618" s="45">
        <v>248</v>
      </c>
      <c r="E5618" s="45">
        <v>5.7220726499999999E-3</v>
      </c>
      <c r="F5618" s="45">
        <v>1.08231569E-3</v>
      </c>
      <c r="G5618" s="45">
        <v>9.1635841999999999E-4</v>
      </c>
      <c r="H5618" s="45">
        <v>3.7233980599999999E-3</v>
      </c>
    </row>
    <row r="5619" spans="1:8" x14ac:dyDescent="0.35">
      <c r="A5619" s="45" t="s">
        <v>252</v>
      </c>
      <c r="B5619" s="45" t="s">
        <v>70</v>
      </c>
      <c r="C5619" s="45" t="s">
        <v>159</v>
      </c>
      <c r="D5619" s="45">
        <v>376</v>
      </c>
      <c r="E5619" s="45">
        <v>6.6574625999999996E-3</v>
      </c>
      <c r="F5619" s="45">
        <v>9.7225277000000001E-4</v>
      </c>
      <c r="G5619" s="45">
        <v>1.0241206399999999E-3</v>
      </c>
      <c r="H5619" s="45">
        <v>4.6610887199999996E-3</v>
      </c>
    </row>
    <row r="5620" spans="1:8" x14ac:dyDescent="0.35">
      <c r="A5620" s="45" t="s">
        <v>252</v>
      </c>
      <c r="B5620" s="45" t="s">
        <v>71</v>
      </c>
      <c r="C5620" s="45" t="s">
        <v>159</v>
      </c>
      <c r="D5620" s="45">
        <v>82</v>
      </c>
      <c r="E5620" s="45">
        <v>5.7573958800000002E-3</v>
      </c>
      <c r="F5620" s="45">
        <v>1.0237407199999999E-3</v>
      </c>
      <c r="G5620" s="45">
        <v>1.03700856E-3</v>
      </c>
      <c r="H5620" s="45">
        <v>3.69664611E-3</v>
      </c>
    </row>
    <row r="5621" spans="1:8" x14ac:dyDescent="0.35">
      <c r="A5621" s="45" t="s">
        <v>252</v>
      </c>
      <c r="B5621" s="45" t="s">
        <v>69</v>
      </c>
      <c r="C5621" s="45" t="s">
        <v>33</v>
      </c>
      <c r="D5621" s="45">
        <v>76</v>
      </c>
      <c r="E5621" s="45">
        <v>6.1577117100000004E-3</v>
      </c>
      <c r="F5621" s="45">
        <v>1.19608894E-3</v>
      </c>
      <c r="G5621" s="45">
        <v>1.0136449500000001E-3</v>
      </c>
      <c r="H5621" s="45">
        <v>3.9479773500000004E-3</v>
      </c>
    </row>
    <row r="5622" spans="1:8" x14ac:dyDescent="0.35">
      <c r="A5622" s="45" t="s">
        <v>252</v>
      </c>
      <c r="B5622" s="45" t="s">
        <v>70</v>
      </c>
      <c r="C5622" s="45" t="s">
        <v>33</v>
      </c>
      <c r="D5622" s="45">
        <v>226</v>
      </c>
      <c r="E5622" s="45">
        <v>7.78930039E-3</v>
      </c>
      <c r="F5622" s="45">
        <v>1.10312172E-3</v>
      </c>
      <c r="G5622" s="45">
        <v>1.39933605E-3</v>
      </c>
      <c r="H5622" s="45">
        <v>5.2868422E-3</v>
      </c>
    </row>
    <row r="5623" spans="1:8" x14ac:dyDescent="0.35">
      <c r="A5623" s="45" t="s">
        <v>252</v>
      </c>
      <c r="B5623" s="45" t="s">
        <v>71</v>
      </c>
      <c r="C5623" s="45" t="s">
        <v>33</v>
      </c>
      <c r="D5623" s="45">
        <v>34</v>
      </c>
      <c r="E5623" s="45">
        <v>8.5270286099999992E-3</v>
      </c>
      <c r="F5623" s="45">
        <v>1.6435183099999999E-3</v>
      </c>
      <c r="G5623" s="45">
        <v>1.7000270300000001E-3</v>
      </c>
      <c r="H5623" s="45">
        <v>5.1834828699999997E-3</v>
      </c>
    </row>
    <row r="5624" spans="1:8" x14ac:dyDescent="0.35">
      <c r="A5624" s="45" t="s">
        <v>252</v>
      </c>
      <c r="B5624" s="45" t="s">
        <v>69</v>
      </c>
      <c r="C5624" s="45" t="s">
        <v>34</v>
      </c>
      <c r="D5624" s="45">
        <v>131</v>
      </c>
      <c r="E5624" s="45">
        <v>5.2208790400000002E-3</v>
      </c>
      <c r="F5624" s="45">
        <v>9.1435162E-4</v>
      </c>
      <c r="G5624" s="45">
        <v>6.6899889999999995E-4</v>
      </c>
      <c r="H5624" s="45">
        <v>3.6375280499999999E-3</v>
      </c>
    </row>
    <row r="5625" spans="1:8" x14ac:dyDescent="0.35">
      <c r="A5625" s="45" t="s">
        <v>252</v>
      </c>
      <c r="B5625" s="45" t="s">
        <v>70</v>
      </c>
      <c r="C5625" s="45" t="s">
        <v>34</v>
      </c>
      <c r="D5625" s="45">
        <v>192</v>
      </c>
      <c r="E5625" s="45">
        <v>5.7670835599999996E-3</v>
      </c>
      <c r="F5625" s="45">
        <v>8.1615284999999997E-4</v>
      </c>
      <c r="G5625" s="45">
        <v>7.5352019000000004E-4</v>
      </c>
      <c r="H5625" s="45">
        <v>4.1974100300000003E-3</v>
      </c>
    </row>
    <row r="5626" spans="1:8" x14ac:dyDescent="0.35">
      <c r="A5626" s="45" t="s">
        <v>252</v>
      </c>
      <c r="B5626" s="45" t="s">
        <v>71</v>
      </c>
      <c r="C5626" s="45" t="s">
        <v>34</v>
      </c>
      <c r="D5626" s="45">
        <v>42</v>
      </c>
      <c r="E5626" s="45">
        <v>5.8675041700000001E-3</v>
      </c>
      <c r="F5626" s="45">
        <v>9.8600057E-4</v>
      </c>
      <c r="G5626" s="45">
        <v>7.6388865999999997E-4</v>
      </c>
      <c r="H5626" s="45">
        <v>4.1176144300000004E-3</v>
      </c>
    </row>
    <row r="5627" spans="1:8" x14ac:dyDescent="0.35">
      <c r="A5627" s="45" t="s">
        <v>252</v>
      </c>
      <c r="B5627" s="45" t="s">
        <v>69</v>
      </c>
      <c r="C5627" s="45" t="s">
        <v>35</v>
      </c>
      <c r="D5627" s="45">
        <v>83</v>
      </c>
      <c r="E5627" s="45">
        <v>4.7255687000000001E-3</v>
      </c>
      <c r="F5627" s="45">
        <v>9.4516933000000003E-4</v>
      </c>
      <c r="G5627" s="45">
        <v>7.1368782000000004E-4</v>
      </c>
      <c r="H5627" s="45">
        <v>3.0667110300000001E-3</v>
      </c>
    </row>
    <row r="5628" spans="1:8" x14ac:dyDescent="0.35">
      <c r="A5628" s="45" t="s">
        <v>252</v>
      </c>
      <c r="B5628" s="45" t="s">
        <v>70</v>
      </c>
      <c r="C5628" s="45" t="s">
        <v>35</v>
      </c>
      <c r="D5628" s="45">
        <v>292</v>
      </c>
      <c r="E5628" s="45">
        <v>5.9139552400000002E-3</v>
      </c>
      <c r="F5628" s="45">
        <v>8.7792499999999999E-4</v>
      </c>
      <c r="G5628" s="45">
        <v>9.973123500000001E-4</v>
      </c>
      <c r="H5628" s="45">
        <v>4.0387174299999998E-3</v>
      </c>
    </row>
    <row r="5629" spans="1:8" x14ac:dyDescent="0.35">
      <c r="A5629" s="45" t="s">
        <v>252</v>
      </c>
      <c r="B5629" s="45" t="s">
        <v>71</v>
      </c>
      <c r="C5629" s="45" t="s">
        <v>35</v>
      </c>
      <c r="D5629" s="45">
        <v>43</v>
      </c>
      <c r="E5629" s="45">
        <v>4.86703252E-3</v>
      </c>
      <c r="F5629" s="45">
        <v>8.8285933000000004E-4</v>
      </c>
      <c r="G5629" s="45">
        <v>6.7102692999999999E-4</v>
      </c>
      <c r="H5629" s="45">
        <v>3.3131457400000001E-3</v>
      </c>
    </row>
    <row r="5630" spans="1:8" x14ac:dyDescent="0.35">
      <c r="A5630" s="45" t="s">
        <v>252</v>
      </c>
      <c r="B5630" s="45" t="s">
        <v>69</v>
      </c>
      <c r="C5630" s="45" t="s">
        <v>57</v>
      </c>
      <c r="D5630" s="45">
        <v>1</v>
      </c>
      <c r="E5630" s="45">
        <v>5.74074027E-3</v>
      </c>
      <c r="F5630" s="45">
        <v>8.3333332999999999E-4</v>
      </c>
      <c r="G5630" s="45">
        <v>4.4560180499999998E-3</v>
      </c>
      <c r="H5630" s="45">
        <v>4.5138888E-4</v>
      </c>
    </row>
    <row r="5631" spans="1:8" x14ac:dyDescent="0.35">
      <c r="A5631" s="45" t="s">
        <v>252</v>
      </c>
      <c r="B5631" s="45" t="s">
        <v>70</v>
      </c>
      <c r="C5631" s="45" t="s">
        <v>57</v>
      </c>
      <c r="D5631" s="45">
        <v>2</v>
      </c>
      <c r="E5631" s="45">
        <v>6.2557868000000004E-3</v>
      </c>
      <c r="F5631" s="45">
        <v>1.3831013800000001E-3</v>
      </c>
      <c r="G5631" s="45">
        <v>3.6979163099999999E-3</v>
      </c>
      <c r="H5631" s="45">
        <v>1.1747680500000001E-3</v>
      </c>
    </row>
    <row r="5632" spans="1:8" x14ac:dyDescent="0.35">
      <c r="A5632" s="45" t="s">
        <v>252</v>
      </c>
      <c r="B5632" s="45" t="s">
        <v>69</v>
      </c>
      <c r="C5632" s="45" t="s">
        <v>36</v>
      </c>
      <c r="D5632" s="45">
        <v>142</v>
      </c>
      <c r="E5632" s="45">
        <v>5.9247031000000004E-3</v>
      </c>
      <c r="F5632" s="45">
        <v>9.9773385000000007E-4</v>
      </c>
      <c r="G5632" s="45">
        <v>1.12292948E-3</v>
      </c>
      <c r="H5632" s="45">
        <v>3.8040392800000001E-3</v>
      </c>
    </row>
    <row r="5633" spans="1:8" x14ac:dyDescent="0.35">
      <c r="A5633" s="45" t="s">
        <v>252</v>
      </c>
      <c r="B5633" s="45" t="s">
        <v>70</v>
      </c>
      <c r="C5633" s="45" t="s">
        <v>36</v>
      </c>
      <c r="D5633" s="45">
        <v>334</v>
      </c>
      <c r="E5633" s="45">
        <v>7.1703119000000003E-3</v>
      </c>
      <c r="F5633" s="45">
        <v>8.5928812999999996E-4</v>
      </c>
      <c r="G5633" s="45">
        <v>1.06283934E-3</v>
      </c>
      <c r="H5633" s="45">
        <v>5.2481839399999997E-3</v>
      </c>
    </row>
    <row r="5634" spans="1:8" x14ac:dyDescent="0.35">
      <c r="A5634" s="45" t="s">
        <v>252</v>
      </c>
      <c r="B5634" s="45" t="s">
        <v>71</v>
      </c>
      <c r="C5634" s="45" t="s">
        <v>36</v>
      </c>
      <c r="D5634" s="45">
        <v>85</v>
      </c>
      <c r="E5634" s="45">
        <v>7.6790575200000001E-3</v>
      </c>
      <c r="F5634" s="45">
        <v>9.3014680999999998E-4</v>
      </c>
      <c r="G5634" s="45">
        <v>1.42115991E-3</v>
      </c>
      <c r="H5634" s="45">
        <v>5.3277502899999997E-3</v>
      </c>
    </row>
    <row r="5635" spans="1:8" x14ac:dyDescent="0.35">
      <c r="A5635" s="45" t="s">
        <v>252</v>
      </c>
      <c r="B5635" s="45" t="s">
        <v>69</v>
      </c>
      <c r="C5635" s="45" t="s">
        <v>37</v>
      </c>
      <c r="D5635" s="45">
        <v>163</v>
      </c>
      <c r="E5635" s="45">
        <v>5.0785330300000004E-3</v>
      </c>
      <c r="F5635" s="45">
        <v>1.0601281299999999E-3</v>
      </c>
      <c r="G5635" s="45">
        <v>6.9799453000000001E-4</v>
      </c>
      <c r="H5635" s="45">
        <v>3.3204099000000002E-3</v>
      </c>
    </row>
    <row r="5636" spans="1:8" x14ac:dyDescent="0.35">
      <c r="A5636" s="45" t="s">
        <v>252</v>
      </c>
      <c r="B5636" s="45" t="s">
        <v>70</v>
      </c>
      <c r="C5636" s="45" t="s">
        <v>37</v>
      </c>
      <c r="D5636" s="45">
        <v>540</v>
      </c>
      <c r="E5636" s="45">
        <v>5.3126498000000003E-3</v>
      </c>
      <c r="F5636" s="45">
        <v>8.2621717000000005E-4</v>
      </c>
      <c r="G5636" s="45">
        <v>7.5430790000000005E-4</v>
      </c>
      <c r="H5636" s="45">
        <v>3.7321242400000002E-3</v>
      </c>
    </row>
    <row r="5637" spans="1:8" x14ac:dyDescent="0.35">
      <c r="A5637" s="45" t="s">
        <v>252</v>
      </c>
      <c r="B5637" s="45" t="s">
        <v>71</v>
      </c>
      <c r="C5637" s="45" t="s">
        <v>37</v>
      </c>
      <c r="D5637" s="45">
        <v>80</v>
      </c>
      <c r="E5637" s="45">
        <v>5.0264754599999998E-3</v>
      </c>
      <c r="F5637" s="45">
        <v>9.3634231999999997E-4</v>
      </c>
      <c r="G5637" s="45">
        <v>6.1082151999999998E-4</v>
      </c>
      <c r="H5637" s="45">
        <v>3.4793110900000002E-3</v>
      </c>
    </row>
    <row r="5638" spans="1:8" x14ac:dyDescent="0.35">
      <c r="A5638" s="45" t="s">
        <v>252</v>
      </c>
      <c r="B5638" s="45" t="s">
        <v>69</v>
      </c>
      <c r="C5638" s="45" t="s">
        <v>38</v>
      </c>
      <c r="D5638" s="45">
        <v>111</v>
      </c>
      <c r="E5638" s="45">
        <v>5.68057614E-3</v>
      </c>
      <c r="F5638" s="45">
        <v>1.2885800100000001E-3</v>
      </c>
      <c r="G5638" s="45">
        <v>8.7076636E-4</v>
      </c>
      <c r="H5638" s="45">
        <v>3.5212293299999998E-3</v>
      </c>
    </row>
    <row r="5639" spans="1:8" x14ac:dyDescent="0.35">
      <c r="A5639" s="45" t="s">
        <v>252</v>
      </c>
      <c r="B5639" s="45" t="s">
        <v>70</v>
      </c>
      <c r="C5639" s="45" t="s">
        <v>38</v>
      </c>
      <c r="D5639" s="45">
        <v>272</v>
      </c>
      <c r="E5639" s="45">
        <v>6.2485529999999996E-3</v>
      </c>
      <c r="F5639" s="45">
        <v>8.7333173999999995E-4</v>
      </c>
      <c r="G5639" s="45">
        <v>1.0048165999999999E-3</v>
      </c>
      <c r="H5639" s="45">
        <v>4.3704041699999998E-3</v>
      </c>
    </row>
    <row r="5640" spans="1:8" x14ac:dyDescent="0.35">
      <c r="A5640" s="45" t="s">
        <v>252</v>
      </c>
      <c r="B5640" s="45" t="s">
        <v>71</v>
      </c>
      <c r="C5640" s="45" t="s">
        <v>38</v>
      </c>
      <c r="D5640" s="45">
        <v>28</v>
      </c>
      <c r="E5640" s="45">
        <v>6.04910693E-3</v>
      </c>
      <c r="F5640" s="45">
        <v>1.0061175499999999E-3</v>
      </c>
      <c r="G5640" s="45">
        <v>9.0691112999999996E-4</v>
      </c>
      <c r="H5640" s="45">
        <v>4.1360777899999996E-3</v>
      </c>
    </row>
    <row r="5641" spans="1:8" x14ac:dyDescent="0.35">
      <c r="A5641" s="45" t="s">
        <v>252</v>
      </c>
      <c r="B5641" s="45" t="s">
        <v>69</v>
      </c>
      <c r="C5641" s="45" t="s">
        <v>39</v>
      </c>
      <c r="D5641" s="45">
        <v>71</v>
      </c>
      <c r="E5641" s="45">
        <v>6.2085939299999999E-3</v>
      </c>
      <c r="F5641" s="45">
        <v>9.2527362999999998E-4</v>
      </c>
      <c r="G5641" s="45">
        <v>1.79332916E-3</v>
      </c>
      <c r="H5641" s="45">
        <v>3.4899906199999998E-3</v>
      </c>
    </row>
    <row r="5642" spans="1:8" x14ac:dyDescent="0.35">
      <c r="A5642" s="45" t="s">
        <v>252</v>
      </c>
      <c r="B5642" s="45" t="s">
        <v>70</v>
      </c>
      <c r="C5642" s="45" t="s">
        <v>39</v>
      </c>
      <c r="D5642" s="45">
        <v>212</v>
      </c>
      <c r="E5642" s="45">
        <v>7.7050573999999997E-3</v>
      </c>
      <c r="F5642" s="45">
        <v>8.4108551999999997E-4</v>
      </c>
      <c r="G5642" s="45">
        <v>2.0036248499999999E-3</v>
      </c>
      <c r="H5642" s="45">
        <v>4.8603465400000002E-3</v>
      </c>
    </row>
    <row r="5643" spans="1:8" x14ac:dyDescent="0.35">
      <c r="A5643" s="45" t="s">
        <v>252</v>
      </c>
      <c r="B5643" s="45" t="s">
        <v>71</v>
      </c>
      <c r="C5643" s="45" t="s">
        <v>39</v>
      </c>
      <c r="D5643" s="45">
        <v>35</v>
      </c>
      <c r="E5643" s="45">
        <v>7.0916002699999998E-3</v>
      </c>
      <c r="F5643" s="45">
        <v>7.9001300999999996E-4</v>
      </c>
      <c r="G5643" s="45">
        <v>1.8072088000000001E-3</v>
      </c>
      <c r="H5643" s="45">
        <v>4.4943781099999998E-3</v>
      </c>
    </row>
    <row r="5644" spans="1:8" x14ac:dyDescent="0.35">
      <c r="A5644" s="45" t="s">
        <v>252</v>
      </c>
      <c r="B5644" s="45" t="s">
        <v>69</v>
      </c>
      <c r="C5644" s="45" t="s">
        <v>40</v>
      </c>
      <c r="D5644" s="45">
        <v>240</v>
      </c>
      <c r="E5644" s="45">
        <v>4.7026907099999996E-3</v>
      </c>
      <c r="F5644" s="45">
        <v>9.7858774000000003E-4</v>
      </c>
      <c r="G5644" s="45">
        <v>4.9088514999999998E-4</v>
      </c>
      <c r="H5644" s="45">
        <v>3.2332173599999999E-3</v>
      </c>
    </row>
    <row r="5645" spans="1:8" x14ac:dyDescent="0.35">
      <c r="A5645" s="45" t="s">
        <v>252</v>
      </c>
      <c r="B5645" s="45" t="s">
        <v>70</v>
      </c>
      <c r="C5645" s="45" t="s">
        <v>40</v>
      </c>
      <c r="D5645" s="45">
        <v>496</v>
      </c>
      <c r="E5645" s="45">
        <v>4.7834758999999996E-3</v>
      </c>
      <c r="F5645" s="45">
        <v>7.9340721000000002E-4</v>
      </c>
      <c r="G5645" s="45">
        <v>5.1348262000000002E-4</v>
      </c>
      <c r="H5645" s="45">
        <v>3.4765855900000002E-3</v>
      </c>
    </row>
    <row r="5646" spans="1:8" x14ac:dyDescent="0.35">
      <c r="A5646" s="45" t="s">
        <v>252</v>
      </c>
      <c r="B5646" s="45" t="s">
        <v>71</v>
      </c>
      <c r="C5646" s="45" t="s">
        <v>40</v>
      </c>
      <c r="D5646" s="45">
        <v>91</v>
      </c>
      <c r="E5646" s="45">
        <v>4.95535692E-3</v>
      </c>
      <c r="F5646" s="45">
        <v>8.9336566999999995E-4</v>
      </c>
      <c r="G5646" s="45">
        <v>4.6080051E-4</v>
      </c>
      <c r="H5646" s="45">
        <v>3.6011902099999998E-3</v>
      </c>
    </row>
    <row r="5647" spans="1:8" x14ac:dyDescent="0.35">
      <c r="A5647" s="45" t="s">
        <v>252</v>
      </c>
      <c r="B5647" s="45" t="s">
        <v>69</v>
      </c>
      <c r="C5647" s="45" t="s">
        <v>41</v>
      </c>
      <c r="D5647" s="45">
        <v>109</v>
      </c>
      <c r="E5647" s="45">
        <v>5.3706886400000002E-3</v>
      </c>
      <c r="F5647" s="45">
        <v>9.5555106999999995E-4</v>
      </c>
      <c r="G5647" s="45">
        <v>8.6062243000000003E-4</v>
      </c>
      <c r="H5647" s="45">
        <v>3.5545147300000001E-3</v>
      </c>
    </row>
    <row r="5648" spans="1:8" x14ac:dyDescent="0.35">
      <c r="A5648" s="45" t="s">
        <v>252</v>
      </c>
      <c r="B5648" s="45" t="s">
        <v>70</v>
      </c>
      <c r="C5648" s="45" t="s">
        <v>41</v>
      </c>
      <c r="D5648" s="45">
        <v>320</v>
      </c>
      <c r="E5648" s="45">
        <v>7.1753108100000001E-3</v>
      </c>
      <c r="F5648" s="45">
        <v>8.8802059000000003E-4</v>
      </c>
      <c r="G5648" s="45">
        <v>1.3653426299999999E-3</v>
      </c>
      <c r="H5648" s="45">
        <v>4.9219470899999999E-3</v>
      </c>
    </row>
    <row r="5649" spans="1:8" x14ac:dyDescent="0.35">
      <c r="A5649" s="45" t="s">
        <v>252</v>
      </c>
      <c r="B5649" s="45" t="s">
        <v>71</v>
      </c>
      <c r="C5649" s="45" t="s">
        <v>41</v>
      </c>
      <c r="D5649" s="45">
        <v>69</v>
      </c>
      <c r="E5649" s="45">
        <v>6.8233357500000003E-3</v>
      </c>
      <c r="F5649" s="45">
        <v>9.0227437000000004E-4</v>
      </c>
      <c r="G5649" s="45">
        <v>1.2828768600000001E-3</v>
      </c>
      <c r="H5649" s="45">
        <v>4.6381840999999997E-3</v>
      </c>
    </row>
    <row r="5650" spans="1:8" x14ac:dyDescent="0.35">
      <c r="A5650" s="45" t="s">
        <v>252</v>
      </c>
      <c r="B5650" s="45" t="s">
        <v>69</v>
      </c>
      <c r="C5650" s="45" t="s">
        <v>42</v>
      </c>
      <c r="D5650" s="45">
        <v>57</v>
      </c>
      <c r="E5650" s="45">
        <v>6.2997479600000001E-3</v>
      </c>
      <c r="F5650" s="45">
        <v>1.2065462E-3</v>
      </c>
      <c r="G5650" s="45">
        <v>1.39863524E-3</v>
      </c>
      <c r="H5650" s="45">
        <v>3.6945660799999999E-3</v>
      </c>
    </row>
    <row r="5651" spans="1:8" x14ac:dyDescent="0.35">
      <c r="A5651" s="45" t="s">
        <v>252</v>
      </c>
      <c r="B5651" s="45" t="s">
        <v>70</v>
      </c>
      <c r="C5651" s="45" t="s">
        <v>42</v>
      </c>
      <c r="D5651" s="45">
        <v>145</v>
      </c>
      <c r="E5651" s="45">
        <v>7.7052200800000002E-3</v>
      </c>
      <c r="F5651" s="45">
        <v>1.00870025E-3</v>
      </c>
      <c r="G5651" s="45">
        <v>1.45633756E-3</v>
      </c>
      <c r="H5651" s="45">
        <v>5.2401817599999996E-3</v>
      </c>
    </row>
    <row r="5652" spans="1:8" x14ac:dyDescent="0.35">
      <c r="A5652" s="45" t="s">
        <v>252</v>
      </c>
      <c r="B5652" s="45" t="s">
        <v>71</v>
      </c>
      <c r="C5652" s="45" t="s">
        <v>42</v>
      </c>
      <c r="D5652" s="45">
        <v>31</v>
      </c>
      <c r="E5652" s="45">
        <v>7.4320487099999999E-3</v>
      </c>
      <c r="F5652" s="45">
        <v>9.7296874000000002E-4</v>
      </c>
      <c r="G5652" s="45">
        <v>1.4829746800000001E-3</v>
      </c>
      <c r="H5652" s="45">
        <v>4.9761049000000002E-3</v>
      </c>
    </row>
    <row r="5653" spans="1:8" x14ac:dyDescent="0.35">
      <c r="A5653" s="45" t="s">
        <v>252</v>
      </c>
      <c r="B5653" s="45" t="s">
        <v>69</v>
      </c>
      <c r="C5653" s="45" t="s">
        <v>43</v>
      </c>
      <c r="D5653" s="45">
        <v>97</v>
      </c>
      <c r="E5653" s="45">
        <v>5.5874138900000002E-3</v>
      </c>
      <c r="F5653" s="45">
        <v>1.0824739999999999E-3</v>
      </c>
      <c r="G5653" s="45">
        <v>9.0277754999999998E-4</v>
      </c>
      <c r="H5653" s="45">
        <v>3.6021618400000001E-3</v>
      </c>
    </row>
    <row r="5654" spans="1:8" x14ac:dyDescent="0.35">
      <c r="A5654" s="45" t="s">
        <v>252</v>
      </c>
      <c r="B5654" s="45" t="s">
        <v>70</v>
      </c>
      <c r="C5654" s="45" t="s">
        <v>43</v>
      </c>
      <c r="D5654" s="45">
        <v>260</v>
      </c>
      <c r="E5654" s="45">
        <v>6.8558580100000002E-3</v>
      </c>
      <c r="F5654" s="45">
        <v>7.8903999999999997E-4</v>
      </c>
      <c r="G5654" s="45">
        <v>1.1265132899999999E-3</v>
      </c>
      <c r="H5654" s="45">
        <v>4.9403042500000003E-3</v>
      </c>
    </row>
    <row r="5655" spans="1:8" x14ac:dyDescent="0.35">
      <c r="A5655" s="45" t="s">
        <v>252</v>
      </c>
      <c r="B5655" s="45" t="s">
        <v>71</v>
      </c>
      <c r="C5655" s="45" t="s">
        <v>43</v>
      </c>
      <c r="D5655" s="45">
        <v>41</v>
      </c>
      <c r="E5655" s="45">
        <v>6.3598123199999999E-3</v>
      </c>
      <c r="F5655" s="45">
        <v>7.2295599999999997E-4</v>
      </c>
      <c r="G5655" s="45">
        <v>1.3527549700000001E-3</v>
      </c>
      <c r="H5655" s="45">
        <v>4.2841009399999996E-3</v>
      </c>
    </row>
    <row r="5656" spans="1:8" x14ac:dyDescent="0.35">
      <c r="A5656" s="45" t="s">
        <v>252</v>
      </c>
      <c r="B5656" s="45" t="s">
        <v>69</v>
      </c>
      <c r="C5656" s="45" t="s">
        <v>44</v>
      </c>
      <c r="D5656" s="45">
        <v>19</v>
      </c>
      <c r="E5656" s="45">
        <v>7.5737083199999998E-3</v>
      </c>
      <c r="F5656" s="45">
        <v>5.7200277000000002E-4</v>
      </c>
      <c r="G5656" s="45">
        <v>1.2664471400000001E-3</v>
      </c>
      <c r="H5656" s="45">
        <v>5.7352580299999999E-3</v>
      </c>
    </row>
    <row r="5657" spans="1:8" x14ac:dyDescent="0.35">
      <c r="A5657" s="45" t="s">
        <v>252</v>
      </c>
      <c r="B5657" s="45" t="s">
        <v>70</v>
      </c>
      <c r="C5657" s="45" t="s">
        <v>44</v>
      </c>
      <c r="D5657" s="45">
        <v>97</v>
      </c>
      <c r="E5657" s="45">
        <v>7.1505104700000004E-3</v>
      </c>
      <c r="F5657" s="45">
        <v>6.2082353E-4</v>
      </c>
      <c r="G5657" s="45">
        <v>1.10287779E-3</v>
      </c>
      <c r="H5657" s="45">
        <v>5.4268086799999999E-3</v>
      </c>
    </row>
    <row r="5658" spans="1:8" x14ac:dyDescent="0.35">
      <c r="A5658" s="45" t="s">
        <v>252</v>
      </c>
      <c r="B5658" s="45" t="s">
        <v>71</v>
      </c>
      <c r="C5658" s="45" t="s">
        <v>44</v>
      </c>
      <c r="D5658" s="45">
        <v>12</v>
      </c>
      <c r="E5658" s="45">
        <v>6.2943670100000003E-3</v>
      </c>
      <c r="F5658" s="45">
        <v>7.9571735000000005E-4</v>
      </c>
      <c r="G5658" s="45">
        <v>1.14293957E-3</v>
      </c>
      <c r="H5658" s="45">
        <v>4.3557096500000001E-3</v>
      </c>
    </row>
    <row r="5659" spans="1:8" x14ac:dyDescent="0.35">
      <c r="A5659" s="45" t="s">
        <v>252</v>
      </c>
      <c r="B5659" s="45" t="s">
        <v>69</v>
      </c>
      <c r="C5659" s="45" t="s">
        <v>45</v>
      </c>
      <c r="D5659" s="45">
        <v>153</v>
      </c>
      <c r="E5659" s="45">
        <v>5.2158221900000003E-3</v>
      </c>
      <c r="F5659" s="45">
        <v>7.4437158999999999E-4</v>
      </c>
      <c r="G5659" s="45">
        <v>9.3220442000000001E-4</v>
      </c>
      <c r="H5659" s="45">
        <v>3.5392456900000002E-3</v>
      </c>
    </row>
    <row r="5660" spans="1:8" x14ac:dyDescent="0.35">
      <c r="A5660" s="45" t="s">
        <v>252</v>
      </c>
      <c r="B5660" s="45" t="s">
        <v>70</v>
      </c>
      <c r="C5660" s="45" t="s">
        <v>45</v>
      </c>
      <c r="D5660" s="45">
        <v>356</v>
      </c>
      <c r="E5660" s="45">
        <v>6.0347089900000001E-3</v>
      </c>
      <c r="F5660" s="45">
        <v>6.8004163000000002E-4</v>
      </c>
      <c r="G5660" s="45">
        <v>1.1614385899999999E-3</v>
      </c>
      <c r="H5660" s="45">
        <v>4.19322828E-3</v>
      </c>
    </row>
    <row r="5661" spans="1:8" x14ac:dyDescent="0.35">
      <c r="A5661" s="45" t="s">
        <v>252</v>
      </c>
      <c r="B5661" s="45" t="s">
        <v>71</v>
      </c>
      <c r="C5661" s="45" t="s">
        <v>45</v>
      </c>
      <c r="D5661" s="45">
        <v>62</v>
      </c>
      <c r="E5661" s="45">
        <v>5.6834301699999999E-3</v>
      </c>
      <c r="F5661" s="45">
        <v>6.6476231999999997E-4</v>
      </c>
      <c r="G5661" s="45">
        <v>1.0711616499999999E-3</v>
      </c>
      <c r="H5661" s="45">
        <v>3.9475057500000001E-3</v>
      </c>
    </row>
    <row r="5662" spans="1:8" x14ac:dyDescent="0.35">
      <c r="A5662" s="45" t="s">
        <v>252</v>
      </c>
      <c r="B5662" s="45" t="s">
        <v>69</v>
      </c>
      <c r="C5662" s="45" t="s">
        <v>46</v>
      </c>
      <c r="D5662" s="45">
        <v>51</v>
      </c>
      <c r="E5662" s="45">
        <v>5.9456696699999997E-3</v>
      </c>
      <c r="F5662" s="45">
        <v>7.8862539000000001E-4</v>
      </c>
      <c r="G5662" s="45">
        <v>1.5146148700000001E-3</v>
      </c>
      <c r="H5662" s="45">
        <v>3.6424289199999999E-3</v>
      </c>
    </row>
    <row r="5663" spans="1:8" x14ac:dyDescent="0.35">
      <c r="A5663" s="45" t="s">
        <v>252</v>
      </c>
      <c r="B5663" s="45" t="s">
        <v>70</v>
      </c>
      <c r="C5663" s="45" t="s">
        <v>46</v>
      </c>
      <c r="D5663" s="45">
        <v>178</v>
      </c>
      <c r="E5663" s="45">
        <v>7.5868703400000003E-3</v>
      </c>
      <c r="F5663" s="45">
        <v>6.8618629999999997E-4</v>
      </c>
      <c r="G5663" s="45">
        <v>1.4559922800000001E-3</v>
      </c>
      <c r="H5663" s="45">
        <v>5.4446912900000003E-3</v>
      </c>
    </row>
    <row r="5664" spans="1:8" x14ac:dyDescent="0.35">
      <c r="A5664" s="45" t="s">
        <v>252</v>
      </c>
      <c r="B5664" s="45" t="s">
        <v>71</v>
      </c>
      <c r="C5664" s="45" t="s">
        <v>46</v>
      </c>
      <c r="D5664" s="45">
        <v>20</v>
      </c>
      <c r="E5664" s="45">
        <v>6.0503470100000002E-3</v>
      </c>
      <c r="F5664" s="45">
        <v>8.5300898000000003E-4</v>
      </c>
      <c r="G5664" s="45">
        <v>1.4635414099999999E-3</v>
      </c>
      <c r="H5664" s="45">
        <v>3.73379603E-3</v>
      </c>
    </row>
    <row r="5665" spans="1:8" x14ac:dyDescent="0.35">
      <c r="A5665" s="45" t="s">
        <v>252</v>
      </c>
      <c r="B5665" s="45" t="s">
        <v>69</v>
      </c>
      <c r="C5665" s="45" t="s">
        <v>47</v>
      </c>
      <c r="D5665" s="45">
        <v>27</v>
      </c>
      <c r="E5665" s="45">
        <v>5.5345505299999997E-3</v>
      </c>
      <c r="F5665" s="45">
        <v>1.0245174E-4</v>
      </c>
      <c r="G5665" s="45">
        <v>9.5979058000000004E-4</v>
      </c>
      <c r="H5665" s="45">
        <v>4.4628769499999998E-3</v>
      </c>
    </row>
    <row r="5666" spans="1:8" x14ac:dyDescent="0.35">
      <c r="A5666" s="45" t="s">
        <v>252</v>
      </c>
      <c r="B5666" s="45" t="s">
        <v>70</v>
      </c>
      <c r="C5666" s="45" t="s">
        <v>47</v>
      </c>
      <c r="D5666" s="45">
        <v>142</v>
      </c>
      <c r="E5666" s="45">
        <v>7.2593894199999998E-3</v>
      </c>
      <c r="F5666" s="45">
        <v>3.1046205999999999E-4</v>
      </c>
      <c r="G5666" s="45">
        <v>1.49166968E-3</v>
      </c>
      <c r="H5666" s="45">
        <v>5.4450310400000002E-3</v>
      </c>
    </row>
    <row r="5667" spans="1:8" x14ac:dyDescent="0.35">
      <c r="A5667" s="45" t="s">
        <v>252</v>
      </c>
      <c r="B5667" s="45" t="s">
        <v>71</v>
      </c>
      <c r="C5667" s="45" t="s">
        <v>47</v>
      </c>
      <c r="D5667" s="45">
        <v>23</v>
      </c>
      <c r="E5667" s="45">
        <v>6.29679933E-3</v>
      </c>
      <c r="F5667" s="45">
        <v>4.0006010999999998E-4</v>
      </c>
      <c r="G5667" s="45">
        <v>1.8337357099999999E-3</v>
      </c>
      <c r="H5667" s="45">
        <v>4.0524353500000004E-3</v>
      </c>
    </row>
    <row r="5668" spans="1:8" x14ac:dyDescent="0.35">
      <c r="A5668" s="45" t="s">
        <v>252</v>
      </c>
      <c r="B5668" s="45" t="s">
        <v>69</v>
      </c>
      <c r="C5668" s="45" t="s">
        <v>48</v>
      </c>
      <c r="D5668" s="45">
        <v>166</v>
      </c>
      <c r="E5668" s="45">
        <v>5.2859351399999997E-3</v>
      </c>
      <c r="F5668" s="45">
        <v>1.0797353599999999E-3</v>
      </c>
      <c r="G5668" s="45">
        <v>6.0345527000000003E-4</v>
      </c>
      <c r="H5668" s="45">
        <v>3.6027440599999999E-3</v>
      </c>
    </row>
    <row r="5669" spans="1:8" x14ac:dyDescent="0.35">
      <c r="A5669" s="45" t="s">
        <v>252</v>
      </c>
      <c r="B5669" s="45" t="s">
        <v>70</v>
      </c>
      <c r="C5669" s="45" t="s">
        <v>48</v>
      </c>
      <c r="D5669" s="45">
        <v>399</v>
      </c>
      <c r="E5669" s="45">
        <v>5.2515835700000001E-3</v>
      </c>
      <c r="F5669" s="45">
        <v>8.9033324E-4</v>
      </c>
      <c r="G5669" s="45">
        <v>6.6526246000000002E-4</v>
      </c>
      <c r="H5669" s="45">
        <v>3.69598742E-3</v>
      </c>
    </row>
    <row r="5670" spans="1:8" x14ac:dyDescent="0.35">
      <c r="A5670" s="45" t="s">
        <v>252</v>
      </c>
      <c r="B5670" s="45" t="s">
        <v>71</v>
      </c>
      <c r="C5670" s="45" t="s">
        <v>48</v>
      </c>
      <c r="D5670" s="45">
        <v>43</v>
      </c>
      <c r="E5670" s="45">
        <v>5.2441319199999998E-3</v>
      </c>
      <c r="F5670" s="45">
        <v>1.0448964200000001E-3</v>
      </c>
      <c r="G5670" s="45">
        <v>6.4464874999999998E-4</v>
      </c>
      <c r="H5670" s="45">
        <v>3.5545863099999998E-3</v>
      </c>
    </row>
    <row r="5671" spans="1:8" x14ac:dyDescent="0.35">
      <c r="A5671" s="45" t="s">
        <v>252</v>
      </c>
      <c r="B5671" s="45" t="s">
        <v>69</v>
      </c>
      <c r="C5671" s="45" t="s">
        <v>49</v>
      </c>
      <c r="D5671" s="45">
        <v>89</v>
      </c>
      <c r="E5671" s="45">
        <v>6.4314136099999997E-3</v>
      </c>
      <c r="F5671" s="45">
        <v>9.4387200000000001E-4</v>
      </c>
      <c r="G5671" s="45">
        <v>1.08002996E-3</v>
      </c>
      <c r="H5671" s="45">
        <v>4.3958071300000002E-3</v>
      </c>
    </row>
    <row r="5672" spans="1:8" x14ac:dyDescent="0.35">
      <c r="A5672" s="45" t="s">
        <v>252</v>
      </c>
      <c r="B5672" s="45" t="s">
        <v>70</v>
      </c>
      <c r="C5672" s="45" t="s">
        <v>49</v>
      </c>
      <c r="D5672" s="45">
        <v>346</v>
      </c>
      <c r="E5672" s="45">
        <v>6.9886665299999998E-3</v>
      </c>
      <c r="F5672" s="45">
        <v>9.3187998000000003E-4</v>
      </c>
      <c r="G5672" s="45">
        <v>9.3378668000000003E-4</v>
      </c>
      <c r="H5672" s="45">
        <v>5.1118267300000004E-3</v>
      </c>
    </row>
    <row r="5673" spans="1:8" x14ac:dyDescent="0.35">
      <c r="A5673" s="45" t="s">
        <v>252</v>
      </c>
      <c r="B5673" s="45" t="s">
        <v>71</v>
      </c>
      <c r="C5673" s="45" t="s">
        <v>49</v>
      </c>
      <c r="D5673" s="45">
        <v>41</v>
      </c>
      <c r="E5673" s="45">
        <v>6.0854220299999999E-3</v>
      </c>
      <c r="F5673" s="45">
        <v>9.4455709999999998E-4</v>
      </c>
      <c r="G5673" s="45">
        <v>8.9430870000000004E-4</v>
      </c>
      <c r="H5673" s="45">
        <v>4.2355462599999996E-3</v>
      </c>
    </row>
    <row r="5674" spans="1:8" x14ac:dyDescent="0.35">
      <c r="A5674" s="45" t="s">
        <v>252</v>
      </c>
      <c r="B5674" s="45" t="s">
        <v>69</v>
      </c>
      <c r="C5674" s="45" t="s">
        <v>50</v>
      </c>
      <c r="D5674" s="45">
        <v>44</v>
      </c>
      <c r="E5674" s="45">
        <v>6.8686866499999997E-3</v>
      </c>
      <c r="F5674" s="45">
        <v>1.0085224499999999E-3</v>
      </c>
      <c r="G5674" s="45">
        <v>2.0670241200000002E-3</v>
      </c>
      <c r="H5674" s="45">
        <v>3.79287646E-3</v>
      </c>
    </row>
    <row r="5675" spans="1:8" x14ac:dyDescent="0.35">
      <c r="A5675" s="45" t="s">
        <v>252</v>
      </c>
      <c r="B5675" s="45" t="s">
        <v>70</v>
      </c>
      <c r="C5675" s="45" t="s">
        <v>50</v>
      </c>
      <c r="D5675" s="45">
        <v>103</v>
      </c>
      <c r="E5675" s="45">
        <v>8.7201094400000002E-3</v>
      </c>
      <c r="F5675" s="45">
        <v>9.2176797000000001E-4</v>
      </c>
      <c r="G5675" s="45">
        <v>2.36965098E-3</v>
      </c>
      <c r="H5675" s="45">
        <v>5.4285776299999996E-3</v>
      </c>
    </row>
    <row r="5676" spans="1:8" x14ac:dyDescent="0.35">
      <c r="A5676" s="45" t="s">
        <v>252</v>
      </c>
      <c r="B5676" s="45" t="s">
        <v>71</v>
      </c>
      <c r="C5676" s="45" t="s">
        <v>50</v>
      </c>
      <c r="D5676" s="45">
        <v>27</v>
      </c>
      <c r="E5676" s="45">
        <v>7.2466561100000002E-3</v>
      </c>
      <c r="F5676" s="45">
        <v>8.6419728999999996E-4</v>
      </c>
      <c r="G5676" s="45">
        <v>2.3015258099999998E-3</v>
      </c>
      <c r="H5676" s="45">
        <v>4.0809325500000002E-3</v>
      </c>
    </row>
    <row r="5677" spans="1:8" x14ac:dyDescent="0.35">
      <c r="A5677" s="45" t="s">
        <v>252</v>
      </c>
      <c r="B5677" s="45" t="s">
        <v>69</v>
      </c>
      <c r="C5677" s="45" t="s">
        <v>51</v>
      </c>
      <c r="D5677" s="45">
        <v>124</v>
      </c>
      <c r="E5677" s="45">
        <v>6.1050438100000003E-3</v>
      </c>
      <c r="F5677" s="45">
        <v>8.6758861999999999E-4</v>
      </c>
      <c r="G5677" s="45">
        <v>7.0200470000000002E-4</v>
      </c>
      <c r="H5677" s="45">
        <v>4.5354500199999998E-3</v>
      </c>
    </row>
    <row r="5678" spans="1:8" x14ac:dyDescent="0.35">
      <c r="A5678" s="45" t="s">
        <v>252</v>
      </c>
      <c r="B5678" s="45" t="s">
        <v>70</v>
      </c>
      <c r="C5678" s="45" t="s">
        <v>51</v>
      </c>
      <c r="D5678" s="45">
        <v>255</v>
      </c>
      <c r="E5678" s="45">
        <v>6.8117281399999998E-3</v>
      </c>
      <c r="F5678" s="45">
        <v>7.8649212999999999E-4</v>
      </c>
      <c r="G5678" s="45">
        <v>6.9830222999999999E-4</v>
      </c>
      <c r="H5678" s="45">
        <v>5.3269333200000003E-3</v>
      </c>
    </row>
    <row r="5679" spans="1:8" x14ac:dyDescent="0.35">
      <c r="A5679" s="45" t="s">
        <v>252</v>
      </c>
      <c r="B5679" s="45" t="s">
        <v>71</v>
      </c>
      <c r="C5679" s="45" t="s">
        <v>51</v>
      </c>
      <c r="D5679" s="45">
        <v>48</v>
      </c>
      <c r="E5679" s="45">
        <v>6.6010799999999996E-3</v>
      </c>
      <c r="F5679" s="45">
        <v>1.0144190999999999E-3</v>
      </c>
      <c r="G5679" s="45">
        <v>8.0102216999999995E-4</v>
      </c>
      <c r="H5679" s="45">
        <v>4.7856382599999999E-3</v>
      </c>
    </row>
    <row r="5680" spans="1:8" x14ac:dyDescent="0.35">
      <c r="A5680" s="45" t="s">
        <v>252</v>
      </c>
      <c r="B5680" s="45" t="s">
        <v>69</v>
      </c>
      <c r="C5680" s="45" t="s">
        <v>52</v>
      </c>
      <c r="D5680" s="45">
        <v>182</v>
      </c>
      <c r="E5680" s="45">
        <v>4.46040623E-3</v>
      </c>
      <c r="F5680" s="45">
        <v>8.3765748000000004E-4</v>
      </c>
      <c r="G5680" s="45">
        <v>6.9488936000000005E-4</v>
      </c>
      <c r="H5680" s="45">
        <v>2.92785892E-3</v>
      </c>
    </row>
    <row r="5681" spans="1:8" x14ac:dyDescent="0.35">
      <c r="A5681" s="45" t="s">
        <v>252</v>
      </c>
      <c r="B5681" s="45" t="s">
        <v>70</v>
      </c>
      <c r="C5681" s="45" t="s">
        <v>52</v>
      </c>
      <c r="D5681" s="45">
        <v>308</v>
      </c>
      <c r="E5681" s="45">
        <v>4.6221513200000001E-3</v>
      </c>
      <c r="F5681" s="45">
        <v>6.0594762999999999E-4</v>
      </c>
      <c r="G5681" s="45">
        <v>5.3533826000000005E-4</v>
      </c>
      <c r="H5681" s="45">
        <v>3.4808649599999998E-3</v>
      </c>
    </row>
    <row r="5682" spans="1:8" x14ac:dyDescent="0.35">
      <c r="A5682" s="45" t="s">
        <v>252</v>
      </c>
      <c r="B5682" s="45" t="s">
        <v>71</v>
      </c>
      <c r="C5682" s="45" t="s">
        <v>52</v>
      </c>
      <c r="D5682" s="45">
        <v>49</v>
      </c>
      <c r="E5682" s="45">
        <v>4.1602888699999998E-3</v>
      </c>
      <c r="F5682" s="45">
        <v>7.5845592000000001E-4</v>
      </c>
      <c r="G5682" s="45">
        <v>5.1398310999999997E-4</v>
      </c>
      <c r="H5682" s="45">
        <v>2.88784933E-3</v>
      </c>
    </row>
    <row r="5683" spans="1:8" x14ac:dyDescent="0.35">
      <c r="A5683" s="45" t="s">
        <v>252</v>
      </c>
      <c r="B5683" s="45" t="s">
        <v>69</v>
      </c>
      <c r="C5683" s="45" t="s">
        <v>53</v>
      </c>
      <c r="D5683" s="45">
        <v>44</v>
      </c>
      <c r="E5683" s="45">
        <v>5.0794400300000001E-3</v>
      </c>
      <c r="F5683" s="45">
        <v>8.3780490999999999E-4</v>
      </c>
      <c r="G5683" s="45">
        <v>8.3648963999999998E-4</v>
      </c>
      <c r="H5683" s="45">
        <v>3.4051449399999999E-3</v>
      </c>
    </row>
    <row r="5684" spans="1:8" x14ac:dyDescent="0.35">
      <c r="A5684" s="45" t="s">
        <v>252</v>
      </c>
      <c r="B5684" s="45" t="s">
        <v>70</v>
      </c>
      <c r="C5684" s="45" t="s">
        <v>53</v>
      </c>
      <c r="D5684" s="45">
        <v>156</v>
      </c>
      <c r="E5684" s="45">
        <v>6.4627846400000001E-3</v>
      </c>
      <c r="F5684" s="45">
        <v>7.8748195000000003E-4</v>
      </c>
      <c r="G5684" s="45">
        <v>9.2733536000000002E-4</v>
      </c>
      <c r="H5684" s="45">
        <v>4.7478184999999997E-3</v>
      </c>
    </row>
    <row r="5685" spans="1:8" x14ac:dyDescent="0.35">
      <c r="A5685" s="45" t="s">
        <v>252</v>
      </c>
      <c r="B5685" s="45" t="s">
        <v>71</v>
      </c>
      <c r="C5685" s="45" t="s">
        <v>53</v>
      </c>
      <c r="D5685" s="45">
        <v>46</v>
      </c>
      <c r="E5685" s="45">
        <v>5.9110806799999999E-3</v>
      </c>
      <c r="F5685" s="45">
        <v>6.7758635999999996E-4</v>
      </c>
      <c r="G5685" s="45">
        <v>9.5964146000000001E-4</v>
      </c>
      <c r="H5685" s="45">
        <v>4.2736007600000002E-3</v>
      </c>
    </row>
    <row r="5686" spans="1:8" x14ac:dyDescent="0.35">
      <c r="A5686" s="45" t="s">
        <v>252</v>
      </c>
      <c r="B5686" s="45" t="s">
        <v>69</v>
      </c>
      <c r="C5686" s="45" t="s">
        <v>54</v>
      </c>
      <c r="D5686" s="45">
        <v>494</v>
      </c>
      <c r="E5686" s="45">
        <v>4.5005339299999999E-3</v>
      </c>
      <c r="F5686" s="45">
        <v>1.0386674800000001E-3</v>
      </c>
      <c r="G5686" s="45">
        <v>5.6855857000000004E-4</v>
      </c>
      <c r="H5686" s="45">
        <v>2.8819676400000001E-3</v>
      </c>
    </row>
    <row r="5687" spans="1:8" x14ac:dyDescent="0.35">
      <c r="A5687" s="45" t="s">
        <v>252</v>
      </c>
      <c r="B5687" s="45" t="s">
        <v>70</v>
      </c>
      <c r="C5687" s="45" t="s">
        <v>54</v>
      </c>
      <c r="D5687" s="45">
        <v>882</v>
      </c>
      <c r="E5687" s="45">
        <v>4.5341498399999996E-3</v>
      </c>
      <c r="F5687" s="45">
        <v>7.2141101E-4</v>
      </c>
      <c r="G5687" s="45">
        <v>5.5697254999999995E-4</v>
      </c>
      <c r="H5687" s="45">
        <v>3.2436799499999999E-3</v>
      </c>
    </row>
    <row r="5688" spans="1:8" x14ac:dyDescent="0.35">
      <c r="A5688" s="45" t="s">
        <v>252</v>
      </c>
      <c r="B5688" s="45" t="s">
        <v>71</v>
      </c>
      <c r="C5688" s="45" t="s">
        <v>54</v>
      </c>
      <c r="D5688" s="45">
        <v>191</v>
      </c>
      <c r="E5688" s="45">
        <v>4.1584857800000003E-3</v>
      </c>
      <c r="F5688" s="45">
        <v>9.1398800999999998E-4</v>
      </c>
      <c r="G5688" s="45">
        <v>5.7379508999999996E-4</v>
      </c>
      <c r="H5688" s="45">
        <v>2.6583403499999998E-3</v>
      </c>
    </row>
    <row r="5689" spans="1:8" x14ac:dyDescent="0.35">
      <c r="A5689" s="45" t="s">
        <v>252</v>
      </c>
      <c r="B5689" s="45" t="s">
        <v>69</v>
      </c>
      <c r="C5689" s="45" t="s">
        <v>55</v>
      </c>
      <c r="D5689" s="45">
        <v>137</v>
      </c>
      <c r="E5689" s="45">
        <v>5.6025274500000003E-3</v>
      </c>
      <c r="F5689" s="45">
        <v>9.4214628999999997E-4</v>
      </c>
      <c r="G5689" s="45">
        <v>8.8773965999999998E-4</v>
      </c>
      <c r="H5689" s="45">
        <v>3.7726409899999998E-3</v>
      </c>
    </row>
    <row r="5690" spans="1:8" x14ac:dyDescent="0.35">
      <c r="A5690" s="45" t="s">
        <v>252</v>
      </c>
      <c r="B5690" s="45" t="s">
        <v>70</v>
      </c>
      <c r="C5690" s="45" t="s">
        <v>55</v>
      </c>
      <c r="D5690" s="45">
        <v>186</v>
      </c>
      <c r="E5690" s="45">
        <v>6.5464454099999998E-3</v>
      </c>
      <c r="F5690" s="45">
        <v>8.6643744000000004E-4</v>
      </c>
      <c r="G5690" s="45">
        <v>9.3214831E-4</v>
      </c>
      <c r="H5690" s="45">
        <v>4.7478591800000003E-3</v>
      </c>
    </row>
    <row r="5691" spans="1:8" x14ac:dyDescent="0.35">
      <c r="A5691" s="45" t="s">
        <v>252</v>
      </c>
      <c r="B5691" s="45" t="s">
        <v>71</v>
      </c>
      <c r="C5691" s="45" t="s">
        <v>55</v>
      </c>
      <c r="D5691" s="45">
        <v>29</v>
      </c>
      <c r="E5691" s="45">
        <v>7.5810183099999998E-3</v>
      </c>
      <c r="F5691" s="45">
        <v>8.5847680999999996E-4</v>
      </c>
      <c r="G5691" s="45">
        <v>1.45035104E-3</v>
      </c>
      <c r="H5691" s="45">
        <v>5.2721900500000002E-3</v>
      </c>
    </row>
    <row r="5692" spans="1:8" x14ac:dyDescent="0.35">
      <c r="A5692" s="45" t="s">
        <v>252</v>
      </c>
      <c r="B5692" s="45" t="s">
        <v>69</v>
      </c>
      <c r="C5692" s="45" t="s">
        <v>56</v>
      </c>
      <c r="D5692" s="45">
        <v>234</v>
      </c>
      <c r="E5692" s="45">
        <v>6.0541802699999999E-3</v>
      </c>
      <c r="F5692" s="45">
        <v>1.2551438000000001E-3</v>
      </c>
      <c r="G5692" s="45">
        <v>7.1966974999999997E-4</v>
      </c>
      <c r="H5692" s="45">
        <v>4.07936624E-3</v>
      </c>
    </row>
    <row r="5693" spans="1:8" x14ac:dyDescent="0.35">
      <c r="A5693" s="45" t="s">
        <v>252</v>
      </c>
      <c r="B5693" s="45" t="s">
        <v>70</v>
      </c>
      <c r="C5693" s="45" t="s">
        <v>56</v>
      </c>
      <c r="D5693" s="45">
        <v>597</v>
      </c>
      <c r="E5693" s="45">
        <v>6.0587658000000001E-3</v>
      </c>
      <c r="F5693" s="45">
        <v>9.3835279000000003E-4</v>
      </c>
      <c r="G5693" s="45">
        <v>7.4882490000000002E-4</v>
      </c>
      <c r="H5693" s="45">
        <v>4.3715876299999998E-3</v>
      </c>
    </row>
    <row r="5694" spans="1:8" x14ac:dyDescent="0.35">
      <c r="A5694" s="45" t="s">
        <v>252</v>
      </c>
      <c r="B5694" s="45" t="s">
        <v>71</v>
      </c>
      <c r="C5694" s="45" t="s">
        <v>56</v>
      </c>
      <c r="D5694" s="45">
        <v>72</v>
      </c>
      <c r="E5694" s="45">
        <v>5.9669171899999996E-3</v>
      </c>
      <c r="F5694" s="45">
        <v>1.05725928E-3</v>
      </c>
      <c r="G5694" s="45">
        <v>1.1056453400000001E-3</v>
      </c>
      <c r="H5694" s="45">
        <v>3.8040121300000002E-3</v>
      </c>
    </row>
    <row r="5695" spans="1:8" x14ac:dyDescent="0.35">
      <c r="A5695" s="45" t="s">
        <v>237</v>
      </c>
      <c r="B5695" s="45" t="s">
        <v>72</v>
      </c>
      <c r="C5695" s="45" t="s">
        <v>9</v>
      </c>
      <c r="D5695" s="45">
        <v>13479</v>
      </c>
      <c r="E5695" s="45">
        <v>5.5027373899999999E-3</v>
      </c>
      <c r="F5695" s="45">
        <v>8.6383578999999996E-4</v>
      </c>
      <c r="G5695" s="45">
        <v>1.25966758E-3</v>
      </c>
      <c r="H5695" s="45">
        <v>3.3792335400000002E-3</v>
      </c>
    </row>
    <row r="5696" spans="1:8" x14ac:dyDescent="0.35">
      <c r="A5696" s="45" t="s">
        <v>237</v>
      </c>
      <c r="B5696" s="45" t="s">
        <v>73</v>
      </c>
      <c r="C5696" s="45" t="s">
        <v>9</v>
      </c>
      <c r="D5696" s="45">
        <v>2128</v>
      </c>
      <c r="E5696" s="45">
        <v>5.1684112400000003E-3</v>
      </c>
      <c r="F5696" s="45">
        <v>8.3492669999999996E-4</v>
      </c>
      <c r="G5696" s="45">
        <v>1.2658162200000001E-3</v>
      </c>
      <c r="H5696" s="45">
        <v>3.0676678500000001E-3</v>
      </c>
    </row>
    <row r="5697" spans="1:8" x14ac:dyDescent="0.35">
      <c r="A5697" s="45" t="s">
        <v>237</v>
      </c>
      <c r="B5697" s="45" t="s">
        <v>72</v>
      </c>
      <c r="C5697" s="45" t="s">
        <v>14</v>
      </c>
      <c r="D5697" s="45">
        <v>280</v>
      </c>
      <c r="E5697" s="45">
        <v>5.7242888000000004E-3</v>
      </c>
      <c r="F5697" s="45">
        <v>1.0966432899999999E-3</v>
      </c>
      <c r="G5697" s="45">
        <v>1.3316796399999999E-3</v>
      </c>
      <c r="H5697" s="45">
        <v>3.29596536E-3</v>
      </c>
    </row>
    <row r="5698" spans="1:8" x14ac:dyDescent="0.35">
      <c r="A5698" s="45" t="s">
        <v>237</v>
      </c>
      <c r="B5698" s="45" t="s">
        <v>73</v>
      </c>
      <c r="C5698" s="45" t="s">
        <v>14</v>
      </c>
      <c r="D5698" s="45">
        <v>52</v>
      </c>
      <c r="E5698" s="45">
        <v>5.0231479300000001E-3</v>
      </c>
      <c r="F5698" s="45">
        <v>9.3482882000000005E-4</v>
      </c>
      <c r="G5698" s="45">
        <v>1.1565168399999999E-3</v>
      </c>
      <c r="H5698" s="45">
        <v>2.9318017899999998E-3</v>
      </c>
    </row>
    <row r="5699" spans="1:8" x14ac:dyDescent="0.35">
      <c r="A5699" s="45" t="s">
        <v>237</v>
      </c>
      <c r="B5699" s="45" t="s">
        <v>72</v>
      </c>
      <c r="C5699" s="45" t="s">
        <v>15</v>
      </c>
      <c r="D5699" s="45">
        <v>175</v>
      </c>
      <c r="E5699" s="45">
        <v>5.3626320399999998E-3</v>
      </c>
      <c r="F5699" s="45">
        <v>6.6719551000000001E-4</v>
      </c>
      <c r="G5699" s="45">
        <v>1.6220235800000001E-3</v>
      </c>
      <c r="H5699" s="45">
        <v>3.07341249E-3</v>
      </c>
    </row>
    <row r="5700" spans="1:8" x14ac:dyDescent="0.35">
      <c r="A5700" s="45" t="s">
        <v>237</v>
      </c>
      <c r="B5700" s="45" t="s">
        <v>73</v>
      </c>
      <c r="C5700" s="45" t="s">
        <v>15</v>
      </c>
      <c r="D5700" s="45">
        <v>42</v>
      </c>
      <c r="E5700" s="45">
        <v>5.0198410099999997E-3</v>
      </c>
      <c r="F5700" s="45">
        <v>7.0243577000000002E-4</v>
      </c>
      <c r="G5700" s="45">
        <v>1.48864614E-3</v>
      </c>
      <c r="H5700" s="45">
        <v>2.8287585399999998E-3</v>
      </c>
    </row>
    <row r="5701" spans="1:8" x14ac:dyDescent="0.35">
      <c r="A5701" s="45" t="s">
        <v>237</v>
      </c>
      <c r="B5701" s="45" t="s">
        <v>72</v>
      </c>
      <c r="C5701" s="45" t="s">
        <v>16</v>
      </c>
      <c r="D5701" s="45">
        <v>200</v>
      </c>
      <c r="E5701" s="45">
        <v>5.9047451399999997E-3</v>
      </c>
      <c r="F5701" s="45">
        <v>9.7569420999999996E-4</v>
      </c>
      <c r="G5701" s="45">
        <v>1.10515023E-3</v>
      </c>
      <c r="H5701" s="45">
        <v>3.8239002099999999E-3</v>
      </c>
    </row>
    <row r="5702" spans="1:8" x14ac:dyDescent="0.35">
      <c r="A5702" s="45" t="s">
        <v>237</v>
      </c>
      <c r="B5702" s="45" t="s">
        <v>73</v>
      </c>
      <c r="C5702" s="45" t="s">
        <v>16</v>
      </c>
      <c r="D5702" s="45">
        <v>31</v>
      </c>
      <c r="E5702" s="45">
        <v>6.3071233999999997E-3</v>
      </c>
      <c r="F5702" s="45">
        <v>8.0570467E-4</v>
      </c>
      <c r="G5702" s="45">
        <v>1.07116168E-3</v>
      </c>
      <c r="H5702" s="45">
        <v>4.4302565799999999E-3</v>
      </c>
    </row>
    <row r="5703" spans="1:8" x14ac:dyDescent="0.35">
      <c r="A5703" s="45" t="s">
        <v>237</v>
      </c>
      <c r="B5703" s="45" t="s">
        <v>72</v>
      </c>
      <c r="C5703" s="45" t="s">
        <v>17</v>
      </c>
      <c r="D5703" s="45">
        <v>208</v>
      </c>
      <c r="E5703" s="45">
        <v>6.7004983299999996E-3</v>
      </c>
      <c r="F5703" s="45">
        <v>1.3755896E-3</v>
      </c>
      <c r="G5703" s="45">
        <v>1.0995368099999999E-3</v>
      </c>
      <c r="H5703" s="45">
        <v>4.2253714400000003E-3</v>
      </c>
    </row>
    <row r="5704" spans="1:8" x14ac:dyDescent="0.35">
      <c r="A5704" s="45" t="s">
        <v>237</v>
      </c>
      <c r="B5704" s="45" t="s">
        <v>73</v>
      </c>
      <c r="C5704" s="45" t="s">
        <v>17</v>
      </c>
      <c r="D5704" s="45">
        <v>41</v>
      </c>
      <c r="E5704" s="45">
        <v>6.5277775199999999E-3</v>
      </c>
      <c r="F5704" s="45">
        <v>1.3598123000000001E-3</v>
      </c>
      <c r="G5704" s="45">
        <v>1.41598898E-3</v>
      </c>
      <c r="H5704" s="45">
        <v>3.7519758000000001E-3</v>
      </c>
    </row>
    <row r="5705" spans="1:8" x14ac:dyDescent="0.35">
      <c r="A5705" s="45" t="s">
        <v>237</v>
      </c>
      <c r="B5705" s="45" t="s">
        <v>72</v>
      </c>
      <c r="C5705" s="45" t="s">
        <v>18</v>
      </c>
      <c r="D5705" s="45">
        <v>189</v>
      </c>
      <c r="E5705" s="45">
        <v>6.8875536800000001E-3</v>
      </c>
      <c r="F5705" s="45">
        <v>7.1067242000000003E-4</v>
      </c>
      <c r="G5705" s="45">
        <v>1.8835731300000001E-3</v>
      </c>
      <c r="H5705" s="45">
        <v>4.2933075999999999E-3</v>
      </c>
    </row>
    <row r="5706" spans="1:8" x14ac:dyDescent="0.35">
      <c r="A5706" s="45" t="s">
        <v>237</v>
      </c>
      <c r="B5706" s="45" t="s">
        <v>73</v>
      </c>
      <c r="C5706" s="45" t="s">
        <v>18</v>
      </c>
      <c r="D5706" s="45">
        <v>12</v>
      </c>
      <c r="E5706" s="45">
        <v>5.0761957699999999E-3</v>
      </c>
      <c r="F5706" s="45">
        <v>6.2114172000000002E-4</v>
      </c>
      <c r="G5706" s="45">
        <v>1.89428992E-3</v>
      </c>
      <c r="H5706" s="45">
        <v>2.5607636500000002E-3</v>
      </c>
    </row>
    <row r="5707" spans="1:8" x14ac:dyDescent="0.35">
      <c r="A5707" s="45" t="s">
        <v>237</v>
      </c>
      <c r="B5707" s="45" t="s">
        <v>72</v>
      </c>
      <c r="C5707" s="45" t="s">
        <v>19</v>
      </c>
      <c r="D5707" s="45">
        <v>220</v>
      </c>
      <c r="E5707" s="45">
        <v>5.9399197900000004E-3</v>
      </c>
      <c r="F5707" s="45">
        <v>1.1276302199999999E-3</v>
      </c>
      <c r="G5707" s="45">
        <v>1.3147619499999999E-3</v>
      </c>
      <c r="H5707" s="45">
        <v>3.4975270999999999E-3</v>
      </c>
    </row>
    <row r="5708" spans="1:8" x14ac:dyDescent="0.35">
      <c r="A5708" s="45" t="s">
        <v>237</v>
      </c>
      <c r="B5708" s="45" t="s">
        <v>73</v>
      </c>
      <c r="C5708" s="45" t="s">
        <v>19</v>
      </c>
      <c r="D5708" s="45">
        <v>20</v>
      </c>
      <c r="E5708" s="45">
        <v>6.0711802699999996E-3</v>
      </c>
      <c r="F5708" s="45">
        <v>9.1840252999999996E-4</v>
      </c>
      <c r="G5708" s="45">
        <v>1.32986086E-3</v>
      </c>
      <c r="H5708" s="45">
        <v>3.8229164100000001E-3</v>
      </c>
    </row>
    <row r="5709" spans="1:8" x14ac:dyDescent="0.35">
      <c r="A5709" s="45" t="s">
        <v>237</v>
      </c>
      <c r="B5709" s="45" t="s">
        <v>72</v>
      </c>
      <c r="C5709" s="45" t="s">
        <v>20</v>
      </c>
      <c r="D5709" s="45">
        <v>106</v>
      </c>
      <c r="E5709" s="45">
        <v>4.24473682E-3</v>
      </c>
      <c r="F5709" s="45">
        <v>6.1266133999999996E-4</v>
      </c>
      <c r="G5709" s="45">
        <v>7.6301513000000005E-4</v>
      </c>
      <c r="H5709" s="45">
        <v>2.8690598599999998E-3</v>
      </c>
    </row>
    <row r="5710" spans="1:8" x14ac:dyDescent="0.35">
      <c r="A5710" s="45" t="s">
        <v>237</v>
      </c>
      <c r="B5710" s="45" t="s">
        <v>73</v>
      </c>
      <c r="C5710" s="45" t="s">
        <v>20</v>
      </c>
      <c r="D5710" s="45">
        <v>9</v>
      </c>
      <c r="E5710" s="45">
        <v>4.0162034600000002E-3</v>
      </c>
      <c r="F5710" s="45">
        <v>6.700101E-4</v>
      </c>
      <c r="G5710" s="45">
        <v>7.5231457000000002E-4</v>
      </c>
      <c r="H5710" s="45">
        <v>2.5938783900000002E-3</v>
      </c>
    </row>
    <row r="5711" spans="1:8" x14ac:dyDescent="0.35">
      <c r="A5711" s="45" t="s">
        <v>237</v>
      </c>
      <c r="B5711" s="45" t="s">
        <v>72</v>
      </c>
      <c r="C5711" s="45" t="s">
        <v>21</v>
      </c>
      <c r="D5711" s="45">
        <v>117</v>
      </c>
      <c r="E5711" s="45">
        <v>7.3596269999999997E-3</v>
      </c>
      <c r="F5711" s="45">
        <v>1.22081726E-3</v>
      </c>
      <c r="G5711" s="45">
        <v>1.9379152300000001E-3</v>
      </c>
      <c r="H5711" s="45">
        <v>4.20089404E-3</v>
      </c>
    </row>
    <row r="5712" spans="1:8" x14ac:dyDescent="0.35">
      <c r="A5712" s="45" t="s">
        <v>237</v>
      </c>
      <c r="B5712" s="45" t="s">
        <v>73</v>
      </c>
      <c r="C5712" s="45" t="s">
        <v>21</v>
      </c>
      <c r="D5712" s="45">
        <v>15</v>
      </c>
      <c r="E5712" s="45">
        <v>5.9768515700000004E-3</v>
      </c>
      <c r="F5712" s="45">
        <v>1.2908947100000001E-3</v>
      </c>
      <c r="G5712" s="45">
        <v>1.34490721E-3</v>
      </c>
      <c r="H5712" s="45">
        <v>3.3410490600000002E-3</v>
      </c>
    </row>
    <row r="5713" spans="1:8" x14ac:dyDescent="0.35">
      <c r="A5713" s="45" t="s">
        <v>237</v>
      </c>
      <c r="B5713" s="45" t="s">
        <v>72</v>
      </c>
      <c r="C5713" s="45" t="s">
        <v>22</v>
      </c>
      <c r="D5713" s="45">
        <v>118</v>
      </c>
      <c r="E5713" s="45">
        <v>6.0643241199999998E-3</v>
      </c>
      <c r="F5713" s="45">
        <v>8.2362262999999996E-4</v>
      </c>
      <c r="G5713" s="45">
        <v>1.4530364700000001E-3</v>
      </c>
      <c r="H5713" s="45">
        <v>3.78766455E-3</v>
      </c>
    </row>
    <row r="5714" spans="1:8" x14ac:dyDescent="0.35">
      <c r="A5714" s="45" t="s">
        <v>237</v>
      </c>
      <c r="B5714" s="45" t="s">
        <v>73</v>
      </c>
      <c r="C5714" s="45" t="s">
        <v>22</v>
      </c>
      <c r="D5714" s="45">
        <v>21</v>
      </c>
      <c r="E5714" s="45">
        <v>6.6165120600000004E-3</v>
      </c>
      <c r="F5714" s="45">
        <v>8.4049791E-4</v>
      </c>
      <c r="G5714" s="45">
        <v>1.80390184E-3</v>
      </c>
      <c r="H5714" s="45">
        <v>3.9721117999999998E-3</v>
      </c>
    </row>
    <row r="5715" spans="1:8" x14ac:dyDescent="0.35">
      <c r="A5715" s="45" t="s">
        <v>237</v>
      </c>
      <c r="B5715" s="45" t="s">
        <v>72</v>
      </c>
      <c r="C5715" s="45" t="s">
        <v>23</v>
      </c>
      <c r="D5715" s="45">
        <v>239</v>
      </c>
      <c r="E5715" s="45">
        <v>5.7814192700000001E-3</v>
      </c>
      <c r="F5715" s="45">
        <v>4.4562582999999999E-4</v>
      </c>
      <c r="G5715" s="45">
        <v>1.19779537E-3</v>
      </c>
      <c r="H5715" s="45">
        <v>4.1379975900000003E-3</v>
      </c>
    </row>
    <row r="5716" spans="1:8" x14ac:dyDescent="0.35">
      <c r="A5716" s="45" t="s">
        <v>237</v>
      </c>
      <c r="B5716" s="45" t="s">
        <v>73</v>
      </c>
      <c r="C5716" s="45" t="s">
        <v>23</v>
      </c>
      <c r="D5716" s="45">
        <v>43</v>
      </c>
      <c r="E5716" s="45">
        <v>5.8042633100000001E-3</v>
      </c>
      <c r="F5716" s="45">
        <v>4.4331364000000002E-4</v>
      </c>
      <c r="G5716" s="45">
        <v>1.2750320599999999E-3</v>
      </c>
      <c r="H5716" s="45">
        <v>4.0859170900000002E-3</v>
      </c>
    </row>
    <row r="5717" spans="1:8" x14ac:dyDescent="0.35">
      <c r="A5717" s="45" t="s">
        <v>237</v>
      </c>
      <c r="B5717" s="45" t="s">
        <v>72</v>
      </c>
      <c r="C5717" s="45" t="s">
        <v>24</v>
      </c>
      <c r="D5717" s="45">
        <v>393</v>
      </c>
      <c r="E5717" s="45">
        <v>7.0278482299999997E-3</v>
      </c>
      <c r="F5717" s="45">
        <v>1.0814246999999999E-3</v>
      </c>
      <c r="G5717" s="45">
        <v>1.96609038E-3</v>
      </c>
      <c r="H5717" s="45">
        <v>3.9803326800000004E-3</v>
      </c>
    </row>
    <row r="5718" spans="1:8" x14ac:dyDescent="0.35">
      <c r="A5718" s="45" t="s">
        <v>237</v>
      </c>
      <c r="B5718" s="45" t="s">
        <v>73</v>
      </c>
      <c r="C5718" s="45" t="s">
        <v>24</v>
      </c>
      <c r="D5718" s="45">
        <v>77</v>
      </c>
      <c r="E5718" s="45">
        <v>6.4730637399999999E-3</v>
      </c>
      <c r="F5718" s="45">
        <v>1.07067677E-3</v>
      </c>
      <c r="G5718" s="45">
        <v>2.0564271299999999E-3</v>
      </c>
      <c r="H5718" s="45">
        <v>3.3459593399999999E-3</v>
      </c>
    </row>
    <row r="5719" spans="1:8" x14ac:dyDescent="0.35">
      <c r="A5719" s="45" t="s">
        <v>237</v>
      </c>
      <c r="B5719" s="45" t="s">
        <v>72</v>
      </c>
      <c r="C5719" s="45" t="s">
        <v>25</v>
      </c>
      <c r="D5719" s="45">
        <v>290</v>
      </c>
      <c r="E5719" s="45">
        <v>6.4551003299999996E-3</v>
      </c>
      <c r="F5719" s="45">
        <v>7.7091290999999995E-4</v>
      </c>
      <c r="G5719" s="45">
        <v>2.0075029600000001E-3</v>
      </c>
      <c r="H5719" s="45">
        <v>3.6766839700000001E-3</v>
      </c>
    </row>
    <row r="5720" spans="1:8" x14ac:dyDescent="0.35">
      <c r="A5720" s="45" t="s">
        <v>237</v>
      </c>
      <c r="B5720" s="45" t="s">
        <v>73</v>
      </c>
      <c r="C5720" s="45" t="s">
        <v>25</v>
      </c>
      <c r="D5720" s="45">
        <v>60</v>
      </c>
      <c r="E5720" s="45">
        <v>5.6728392799999996E-3</v>
      </c>
      <c r="F5720" s="45">
        <v>6.9193646999999995E-4</v>
      </c>
      <c r="G5720" s="45">
        <v>1.84085625E-3</v>
      </c>
      <c r="H5720" s="45">
        <v>3.1400460800000002E-3</v>
      </c>
    </row>
    <row r="5721" spans="1:8" x14ac:dyDescent="0.35">
      <c r="A5721" s="45" t="s">
        <v>237</v>
      </c>
      <c r="B5721" s="45" t="s">
        <v>72</v>
      </c>
      <c r="C5721" s="45" t="s">
        <v>26</v>
      </c>
      <c r="D5721" s="45">
        <v>204</v>
      </c>
      <c r="E5721" s="45">
        <v>5.8186953100000001E-3</v>
      </c>
      <c r="F5721" s="45">
        <v>6.9818877000000004E-4</v>
      </c>
      <c r="G5721" s="45">
        <v>1.28931757E-3</v>
      </c>
      <c r="H5721" s="45">
        <v>3.8311884799999999E-3</v>
      </c>
    </row>
    <row r="5722" spans="1:8" x14ac:dyDescent="0.35">
      <c r="A5722" s="45" t="s">
        <v>237</v>
      </c>
      <c r="B5722" s="45" t="s">
        <v>73</v>
      </c>
      <c r="C5722" s="45" t="s">
        <v>26</v>
      </c>
      <c r="D5722" s="45">
        <v>19</v>
      </c>
      <c r="E5722" s="45">
        <v>4.7612083199999999E-3</v>
      </c>
      <c r="F5722" s="45">
        <v>6.6825024999999998E-4</v>
      </c>
      <c r="G5722" s="45">
        <v>1.2213691099999999E-3</v>
      </c>
      <c r="H5722" s="45">
        <v>2.8715884799999998E-3</v>
      </c>
    </row>
    <row r="5723" spans="1:8" x14ac:dyDescent="0.35">
      <c r="A5723" s="45" t="s">
        <v>237</v>
      </c>
      <c r="B5723" s="45" t="s">
        <v>72</v>
      </c>
      <c r="C5723" s="45" t="s">
        <v>27</v>
      </c>
      <c r="D5723" s="45">
        <v>175</v>
      </c>
      <c r="E5723" s="45">
        <v>4.7643516300000001E-3</v>
      </c>
      <c r="F5723" s="45">
        <v>3.9384898000000002E-4</v>
      </c>
      <c r="G5723" s="45">
        <v>1.24775108E-3</v>
      </c>
      <c r="H5723" s="45">
        <v>3.1227510700000002E-3</v>
      </c>
    </row>
    <row r="5724" spans="1:8" x14ac:dyDescent="0.35">
      <c r="A5724" s="45" t="s">
        <v>237</v>
      </c>
      <c r="B5724" s="45" t="s">
        <v>73</v>
      </c>
      <c r="C5724" s="45" t="s">
        <v>27</v>
      </c>
      <c r="D5724" s="45">
        <v>45</v>
      </c>
      <c r="E5724" s="45">
        <v>4.3009256799999996E-3</v>
      </c>
      <c r="F5724" s="45">
        <v>3.0169730999999998E-4</v>
      </c>
      <c r="G5724" s="45">
        <v>1.1947014099999999E-3</v>
      </c>
      <c r="H5724" s="45">
        <v>2.80452652E-3</v>
      </c>
    </row>
    <row r="5725" spans="1:8" x14ac:dyDescent="0.35">
      <c r="A5725" s="45" t="s">
        <v>237</v>
      </c>
      <c r="B5725" s="45" t="s">
        <v>72</v>
      </c>
      <c r="C5725" s="45" t="s">
        <v>28</v>
      </c>
      <c r="D5725" s="45">
        <v>343</v>
      </c>
      <c r="E5725" s="45">
        <v>5.80026429E-3</v>
      </c>
      <c r="F5725" s="45">
        <v>6.9903333000000004E-4</v>
      </c>
      <c r="G5725" s="45">
        <v>1.8608274200000001E-3</v>
      </c>
      <c r="H5725" s="45">
        <v>3.24040306E-3</v>
      </c>
    </row>
    <row r="5726" spans="1:8" x14ac:dyDescent="0.35">
      <c r="A5726" s="45" t="s">
        <v>237</v>
      </c>
      <c r="B5726" s="45" t="s">
        <v>73</v>
      </c>
      <c r="C5726" s="45" t="s">
        <v>28</v>
      </c>
      <c r="D5726" s="45">
        <v>72</v>
      </c>
      <c r="E5726" s="45">
        <v>6.3469326199999997E-3</v>
      </c>
      <c r="F5726" s="45">
        <v>7.7208690000000004E-4</v>
      </c>
      <c r="G5726" s="45">
        <v>2.2818606199999998E-3</v>
      </c>
      <c r="H5726" s="45">
        <v>3.29298457E-3</v>
      </c>
    </row>
    <row r="5727" spans="1:8" x14ac:dyDescent="0.35">
      <c r="A5727" s="45" t="s">
        <v>237</v>
      </c>
      <c r="B5727" s="45" t="s">
        <v>72</v>
      </c>
      <c r="C5727" s="45" t="s">
        <v>29</v>
      </c>
      <c r="D5727" s="45">
        <v>143</v>
      </c>
      <c r="E5727" s="45">
        <v>6.5008253199999996E-3</v>
      </c>
      <c r="F5727" s="45">
        <v>7.8825086999999999E-4</v>
      </c>
      <c r="G5727" s="45">
        <v>1.7743134099999999E-3</v>
      </c>
      <c r="H5727" s="45">
        <v>3.9382605800000001E-3</v>
      </c>
    </row>
    <row r="5728" spans="1:8" x14ac:dyDescent="0.35">
      <c r="A5728" s="45" t="s">
        <v>237</v>
      </c>
      <c r="B5728" s="45" t="s">
        <v>73</v>
      </c>
      <c r="C5728" s="45" t="s">
        <v>29</v>
      </c>
      <c r="D5728" s="45">
        <v>23</v>
      </c>
      <c r="E5728" s="45">
        <v>6.3863725200000001E-3</v>
      </c>
      <c r="F5728" s="45">
        <v>7.4074054000000005E-4</v>
      </c>
      <c r="G5728" s="45">
        <v>2.0194240599999999E-3</v>
      </c>
      <c r="H5728" s="45">
        <v>3.6262074500000002E-3</v>
      </c>
    </row>
    <row r="5729" spans="1:8" x14ac:dyDescent="0.35">
      <c r="A5729" s="45" t="s">
        <v>237</v>
      </c>
      <c r="B5729" s="45" t="s">
        <v>72</v>
      </c>
      <c r="C5729" s="45" t="s">
        <v>30</v>
      </c>
      <c r="D5729" s="45">
        <v>1919</v>
      </c>
      <c r="E5729" s="45">
        <v>5.0036848800000004E-3</v>
      </c>
      <c r="F5729" s="45">
        <v>1.02239038E-3</v>
      </c>
      <c r="G5729" s="45">
        <v>8.7292258E-4</v>
      </c>
      <c r="H5729" s="45">
        <v>3.1083714599999999E-3</v>
      </c>
    </row>
    <row r="5730" spans="1:8" x14ac:dyDescent="0.35">
      <c r="A5730" s="45" t="s">
        <v>237</v>
      </c>
      <c r="B5730" s="45" t="s">
        <v>73</v>
      </c>
      <c r="C5730" s="45" t="s">
        <v>30</v>
      </c>
      <c r="D5730" s="45">
        <v>414</v>
      </c>
      <c r="E5730" s="45">
        <v>4.3016972899999999E-3</v>
      </c>
      <c r="F5730" s="45">
        <v>9.5466517999999998E-4</v>
      </c>
      <c r="G5730" s="45">
        <v>8.4239107E-4</v>
      </c>
      <c r="H5730" s="45">
        <v>2.5046405700000001E-3</v>
      </c>
    </row>
    <row r="5731" spans="1:8" x14ac:dyDescent="0.35">
      <c r="A5731" s="45" t="s">
        <v>237</v>
      </c>
      <c r="B5731" s="45" t="s">
        <v>72</v>
      </c>
      <c r="C5731" s="45" t="s">
        <v>31</v>
      </c>
      <c r="D5731" s="45">
        <v>1036</v>
      </c>
      <c r="E5731" s="45">
        <v>4.86532267E-3</v>
      </c>
      <c r="F5731" s="45">
        <v>1.0593738699999999E-3</v>
      </c>
      <c r="G5731" s="45">
        <v>8.4576740999999997E-4</v>
      </c>
      <c r="H5731" s="45">
        <v>2.96018092E-3</v>
      </c>
    </row>
    <row r="5732" spans="1:8" x14ac:dyDescent="0.35">
      <c r="A5732" s="45" t="s">
        <v>237</v>
      </c>
      <c r="B5732" s="45" t="s">
        <v>73</v>
      </c>
      <c r="C5732" s="45" t="s">
        <v>31</v>
      </c>
      <c r="D5732" s="45">
        <v>86</v>
      </c>
      <c r="E5732" s="45">
        <v>4.4140285999999997E-3</v>
      </c>
      <c r="F5732" s="45">
        <v>1.19387897E-3</v>
      </c>
      <c r="G5732" s="45">
        <v>8.0560915000000004E-4</v>
      </c>
      <c r="H5732" s="45">
        <v>2.4145400300000001E-3</v>
      </c>
    </row>
    <row r="5733" spans="1:8" x14ac:dyDescent="0.35">
      <c r="A5733" s="45" t="s">
        <v>237</v>
      </c>
      <c r="B5733" s="45" t="s">
        <v>72</v>
      </c>
      <c r="C5733" s="45" t="s">
        <v>159</v>
      </c>
      <c r="D5733" s="45">
        <v>346</v>
      </c>
      <c r="E5733" s="45">
        <v>4.9921387599999997E-3</v>
      </c>
      <c r="F5733" s="45">
        <v>6.4761267999999999E-4</v>
      </c>
      <c r="G5733" s="45">
        <v>1.2535790000000001E-3</v>
      </c>
      <c r="H5733" s="45">
        <v>3.0909465700000001E-3</v>
      </c>
    </row>
    <row r="5734" spans="1:8" x14ac:dyDescent="0.35">
      <c r="A5734" s="45" t="s">
        <v>237</v>
      </c>
      <c r="B5734" s="45" t="s">
        <v>73</v>
      </c>
      <c r="C5734" s="45" t="s">
        <v>159</v>
      </c>
      <c r="D5734" s="45">
        <v>57</v>
      </c>
      <c r="E5734" s="45">
        <v>5.2802141800000002E-3</v>
      </c>
      <c r="F5734" s="45">
        <v>6.9322587999999996E-4</v>
      </c>
      <c r="G5734" s="45">
        <v>1.5960036700000001E-3</v>
      </c>
      <c r="H5734" s="45">
        <v>2.9909842E-3</v>
      </c>
    </row>
    <row r="5735" spans="1:8" x14ac:dyDescent="0.35">
      <c r="A5735" s="45" t="s">
        <v>237</v>
      </c>
      <c r="B5735" s="45" t="s">
        <v>72</v>
      </c>
      <c r="C5735" s="45" t="s">
        <v>33</v>
      </c>
      <c r="D5735" s="45">
        <v>193</v>
      </c>
      <c r="E5735" s="45">
        <v>6.44022237E-3</v>
      </c>
      <c r="F5735" s="45">
        <v>6.5006695999999999E-4</v>
      </c>
      <c r="G5735" s="45">
        <v>1.9564380299999999E-3</v>
      </c>
      <c r="H5735" s="45">
        <v>3.8337168899999999E-3</v>
      </c>
    </row>
    <row r="5736" spans="1:8" x14ac:dyDescent="0.35">
      <c r="A5736" s="45" t="s">
        <v>237</v>
      </c>
      <c r="B5736" s="45" t="s">
        <v>73</v>
      </c>
      <c r="C5736" s="45" t="s">
        <v>33</v>
      </c>
      <c r="D5736" s="45">
        <v>37</v>
      </c>
      <c r="E5736" s="45">
        <v>5.6650397599999998E-3</v>
      </c>
      <c r="F5736" s="45">
        <v>6.0904630999999998E-4</v>
      </c>
      <c r="G5736" s="45">
        <v>1.88469701E-3</v>
      </c>
      <c r="H5736" s="45">
        <v>3.1712960499999999E-3</v>
      </c>
    </row>
    <row r="5737" spans="1:8" x14ac:dyDescent="0.35">
      <c r="A5737" s="45" t="s">
        <v>237</v>
      </c>
      <c r="B5737" s="45" t="s">
        <v>72</v>
      </c>
      <c r="C5737" s="45" t="s">
        <v>34</v>
      </c>
      <c r="D5737" s="45">
        <v>214</v>
      </c>
      <c r="E5737" s="45">
        <v>5.2820502E-3</v>
      </c>
      <c r="F5737" s="45">
        <v>8.3549646999999999E-4</v>
      </c>
      <c r="G5737" s="45">
        <v>1.4153359399999999E-3</v>
      </c>
      <c r="H5737" s="45">
        <v>3.0312173200000001E-3</v>
      </c>
    </row>
    <row r="5738" spans="1:8" x14ac:dyDescent="0.35">
      <c r="A5738" s="45" t="s">
        <v>237</v>
      </c>
      <c r="B5738" s="45" t="s">
        <v>73</v>
      </c>
      <c r="C5738" s="45" t="s">
        <v>34</v>
      </c>
      <c r="D5738" s="45">
        <v>53</v>
      </c>
      <c r="E5738" s="45">
        <v>5.1054766900000001E-3</v>
      </c>
      <c r="F5738" s="45">
        <v>8.5932021000000003E-4</v>
      </c>
      <c r="G5738" s="45">
        <v>1.3740389299999999E-3</v>
      </c>
      <c r="H5738" s="45">
        <v>2.8721171399999999E-3</v>
      </c>
    </row>
    <row r="5739" spans="1:8" x14ac:dyDescent="0.35">
      <c r="A5739" s="45" t="s">
        <v>237</v>
      </c>
      <c r="B5739" s="45" t="s">
        <v>72</v>
      </c>
      <c r="C5739" s="45" t="s">
        <v>35</v>
      </c>
      <c r="D5739" s="45">
        <v>299</v>
      </c>
      <c r="E5739" s="45">
        <v>5.6620832599999999E-3</v>
      </c>
      <c r="F5739" s="45">
        <v>1.03551165E-3</v>
      </c>
      <c r="G5739" s="45">
        <v>1.4870554000000001E-3</v>
      </c>
      <c r="H5739" s="45">
        <v>3.13951573E-3</v>
      </c>
    </row>
    <row r="5740" spans="1:8" x14ac:dyDescent="0.35">
      <c r="A5740" s="45" t="s">
        <v>237</v>
      </c>
      <c r="B5740" s="45" t="s">
        <v>73</v>
      </c>
      <c r="C5740" s="45" t="s">
        <v>35</v>
      </c>
      <c r="D5740" s="45">
        <v>33</v>
      </c>
      <c r="E5740" s="45">
        <v>5.3377523499999998E-3</v>
      </c>
      <c r="F5740" s="45">
        <v>1.0062427100000001E-3</v>
      </c>
      <c r="G5740" s="45">
        <v>1.3394357599999999E-3</v>
      </c>
      <c r="H5740" s="45">
        <v>2.9920733100000001E-3</v>
      </c>
    </row>
    <row r="5741" spans="1:8" x14ac:dyDescent="0.35">
      <c r="A5741" s="45" t="s">
        <v>237</v>
      </c>
      <c r="B5741" s="45" t="s">
        <v>72</v>
      </c>
      <c r="C5741" s="45" t="s">
        <v>36</v>
      </c>
      <c r="D5741" s="45">
        <v>320</v>
      </c>
      <c r="E5741" s="45">
        <v>5.0883244100000001E-3</v>
      </c>
      <c r="F5741" s="45">
        <v>3.3326074999999998E-4</v>
      </c>
      <c r="G5741" s="45">
        <v>1.34924744E-3</v>
      </c>
      <c r="H5741" s="45">
        <v>3.4058157300000001E-3</v>
      </c>
    </row>
    <row r="5742" spans="1:8" x14ac:dyDescent="0.35">
      <c r="A5742" s="45" t="s">
        <v>237</v>
      </c>
      <c r="B5742" s="45" t="s">
        <v>73</v>
      </c>
      <c r="C5742" s="45" t="s">
        <v>36</v>
      </c>
      <c r="D5742" s="45">
        <v>49</v>
      </c>
      <c r="E5742" s="45">
        <v>4.4092495400000001E-3</v>
      </c>
      <c r="F5742" s="45">
        <v>3.0068949999999999E-4</v>
      </c>
      <c r="G5742" s="45">
        <v>1.2270878199999999E-3</v>
      </c>
      <c r="H5742" s="45">
        <v>2.8814717999999999E-3</v>
      </c>
    </row>
    <row r="5743" spans="1:8" x14ac:dyDescent="0.35">
      <c r="A5743" s="45" t="s">
        <v>237</v>
      </c>
      <c r="B5743" s="45" t="s">
        <v>72</v>
      </c>
      <c r="C5743" s="45" t="s">
        <v>37</v>
      </c>
      <c r="D5743" s="45">
        <v>485</v>
      </c>
      <c r="E5743" s="45">
        <v>5.3292284699999999E-3</v>
      </c>
      <c r="F5743" s="45">
        <v>9.8921319999999992E-4</v>
      </c>
      <c r="G5743" s="45">
        <v>9.3413492999999995E-4</v>
      </c>
      <c r="H5743" s="45">
        <v>3.4058798700000001E-3</v>
      </c>
    </row>
    <row r="5744" spans="1:8" x14ac:dyDescent="0.35">
      <c r="A5744" s="45" t="s">
        <v>237</v>
      </c>
      <c r="B5744" s="45" t="s">
        <v>73</v>
      </c>
      <c r="C5744" s="45" t="s">
        <v>37</v>
      </c>
      <c r="D5744" s="45">
        <v>95</v>
      </c>
      <c r="E5744" s="45">
        <v>5.9563837800000003E-3</v>
      </c>
      <c r="F5744" s="45">
        <v>1.0102336600000001E-3</v>
      </c>
      <c r="G5744" s="45">
        <v>9.9061866999999989E-4</v>
      </c>
      <c r="H5744" s="45">
        <v>3.9555309800000001E-3</v>
      </c>
    </row>
    <row r="5745" spans="1:8" x14ac:dyDescent="0.35">
      <c r="A5745" s="45" t="s">
        <v>237</v>
      </c>
      <c r="B5745" s="45" t="s">
        <v>72</v>
      </c>
      <c r="C5745" s="45" t="s">
        <v>38</v>
      </c>
      <c r="D5745" s="45">
        <v>248</v>
      </c>
      <c r="E5745" s="45">
        <v>5.72529284E-3</v>
      </c>
      <c r="F5745" s="45">
        <v>8.8868330000000002E-4</v>
      </c>
      <c r="G5745" s="45">
        <v>1.5368781400000001E-3</v>
      </c>
      <c r="H5745" s="45">
        <v>3.29973095E-3</v>
      </c>
    </row>
    <row r="5746" spans="1:8" x14ac:dyDescent="0.35">
      <c r="A5746" s="45" t="s">
        <v>237</v>
      </c>
      <c r="B5746" s="45" t="s">
        <v>73</v>
      </c>
      <c r="C5746" s="45" t="s">
        <v>38</v>
      </c>
      <c r="D5746" s="45">
        <v>29</v>
      </c>
      <c r="E5746" s="45">
        <v>5.9754148400000002E-3</v>
      </c>
      <c r="F5746" s="45">
        <v>8.0060638000000004E-4</v>
      </c>
      <c r="G5746" s="45">
        <v>1.36733694E-3</v>
      </c>
      <c r="H5746" s="45">
        <v>3.80747106E-3</v>
      </c>
    </row>
    <row r="5747" spans="1:8" x14ac:dyDescent="0.35">
      <c r="A5747" s="45" t="s">
        <v>237</v>
      </c>
      <c r="B5747" s="45" t="s">
        <v>72</v>
      </c>
      <c r="C5747" s="45" t="s">
        <v>39</v>
      </c>
      <c r="D5747" s="45">
        <v>231</v>
      </c>
      <c r="E5747" s="45">
        <v>6.9165862700000004E-3</v>
      </c>
      <c r="F5747" s="45">
        <v>6.2675340999999996E-4</v>
      </c>
      <c r="G5747" s="45">
        <v>1.9992582400000002E-3</v>
      </c>
      <c r="H5747" s="45">
        <v>4.2905741299999996E-3</v>
      </c>
    </row>
    <row r="5748" spans="1:8" x14ac:dyDescent="0.35">
      <c r="A5748" s="45" t="s">
        <v>237</v>
      </c>
      <c r="B5748" s="45" t="s">
        <v>73</v>
      </c>
      <c r="C5748" s="45" t="s">
        <v>39</v>
      </c>
      <c r="D5748" s="45">
        <v>19</v>
      </c>
      <c r="E5748" s="45">
        <v>6.3980261199999998E-3</v>
      </c>
      <c r="F5748" s="45">
        <v>6.4692956000000001E-4</v>
      </c>
      <c r="G5748" s="45">
        <v>2.0315544100000002E-3</v>
      </c>
      <c r="H5748" s="45">
        <v>3.7195416599999998E-3</v>
      </c>
    </row>
    <row r="5749" spans="1:8" x14ac:dyDescent="0.35">
      <c r="A5749" s="45" t="s">
        <v>237</v>
      </c>
      <c r="B5749" s="45" t="s">
        <v>72</v>
      </c>
      <c r="C5749" s="45" t="s">
        <v>40</v>
      </c>
      <c r="D5749" s="45">
        <v>428</v>
      </c>
      <c r="E5749" s="45">
        <v>4.4681602399999996E-3</v>
      </c>
      <c r="F5749" s="45">
        <v>9.7995607000000008E-4</v>
      </c>
      <c r="G5749" s="45">
        <v>1.0259278600000001E-3</v>
      </c>
      <c r="H5749" s="45">
        <v>2.46227585E-3</v>
      </c>
    </row>
    <row r="5750" spans="1:8" x14ac:dyDescent="0.35">
      <c r="A5750" s="45" t="s">
        <v>237</v>
      </c>
      <c r="B5750" s="45" t="s">
        <v>73</v>
      </c>
      <c r="C5750" s="45" t="s">
        <v>40</v>
      </c>
      <c r="D5750" s="45">
        <v>73</v>
      </c>
      <c r="E5750" s="45">
        <v>4.1959979700000004E-3</v>
      </c>
      <c r="F5750" s="45">
        <v>8.0384295000000003E-4</v>
      </c>
      <c r="G5750" s="45">
        <v>1.0186768399999999E-3</v>
      </c>
      <c r="H5750" s="45">
        <v>2.3734776999999999E-3</v>
      </c>
    </row>
    <row r="5751" spans="1:8" x14ac:dyDescent="0.35">
      <c r="A5751" s="45" t="s">
        <v>237</v>
      </c>
      <c r="B5751" s="45" t="s">
        <v>72</v>
      </c>
      <c r="C5751" s="45" t="s">
        <v>41</v>
      </c>
      <c r="D5751" s="45">
        <v>197</v>
      </c>
      <c r="E5751" s="45">
        <v>6.5557433399999997E-3</v>
      </c>
      <c r="F5751" s="45">
        <v>7.0525449999999995E-4</v>
      </c>
      <c r="G5751" s="45">
        <v>1.4618581700000001E-3</v>
      </c>
      <c r="H5751" s="45">
        <v>4.3886301500000004E-3</v>
      </c>
    </row>
    <row r="5752" spans="1:8" x14ac:dyDescent="0.35">
      <c r="A5752" s="45" t="s">
        <v>237</v>
      </c>
      <c r="B5752" s="45" t="s">
        <v>73</v>
      </c>
      <c r="C5752" s="45" t="s">
        <v>41</v>
      </c>
      <c r="D5752" s="45">
        <v>37</v>
      </c>
      <c r="E5752" s="45">
        <v>5.5602475099999996E-3</v>
      </c>
      <c r="F5752" s="45">
        <v>6.1968189999999995E-4</v>
      </c>
      <c r="G5752" s="45">
        <v>1.3366489E-3</v>
      </c>
      <c r="H5752" s="45">
        <v>3.60391621E-3</v>
      </c>
    </row>
    <row r="5753" spans="1:8" x14ac:dyDescent="0.35">
      <c r="A5753" s="45" t="s">
        <v>237</v>
      </c>
      <c r="B5753" s="45" t="s">
        <v>72</v>
      </c>
      <c r="C5753" s="45" t="s">
        <v>42</v>
      </c>
      <c r="D5753" s="45">
        <v>219</v>
      </c>
      <c r="E5753" s="45">
        <v>7.0291093299999999E-3</v>
      </c>
      <c r="F5753" s="45">
        <v>9.4791115000000001E-4</v>
      </c>
      <c r="G5753" s="45">
        <v>1.9870410100000001E-3</v>
      </c>
      <c r="H5753" s="45">
        <v>4.0941566999999996E-3</v>
      </c>
    </row>
    <row r="5754" spans="1:8" x14ac:dyDescent="0.35">
      <c r="A5754" s="45" t="s">
        <v>237</v>
      </c>
      <c r="B5754" s="45" t="s">
        <v>73</v>
      </c>
      <c r="C5754" s="45" t="s">
        <v>42</v>
      </c>
      <c r="D5754" s="45">
        <v>31</v>
      </c>
      <c r="E5754" s="45">
        <v>6.3310183100000004E-3</v>
      </c>
      <c r="F5754" s="45">
        <v>1.01553144E-3</v>
      </c>
      <c r="G5754" s="45">
        <v>1.7618724800000001E-3</v>
      </c>
      <c r="H5754" s="45">
        <v>3.5536138299999999E-3</v>
      </c>
    </row>
    <row r="5755" spans="1:8" x14ac:dyDescent="0.35">
      <c r="A5755" s="45" t="s">
        <v>237</v>
      </c>
      <c r="B5755" s="45" t="s">
        <v>72</v>
      </c>
      <c r="C5755" s="45" t="s">
        <v>43</v>
      </c>
      <c r="D5755" s="45">
        <v>197</v>
      </c>
      <c r="E5755" s="45">
        <v>6.5203748599999998E-3</v>
      </c>
      <c r="F5755" s="45">
        <v>1.0209858499999999E-3</v>
      </c>
      <c r="G5755" s="45">
        <v>1.6344117700000001E-3</v>
      </c>
      <c r="H5755" s="45">
        <v>3.8649767400000001E-3</v>
      </c>
    </row>
    <row r="5756" spans="1:8" x14ac:dyDescent="0.35">
      <c r="A5756" s="45" t="s">
        <v>237</v>
      </c>
      <c r="B5756" s="45" t="s">
        <v>73</v>
      </c>
      <c r="C5756" s="45" t="s">
        <v>43</v>
      </c>
      <c r="D5756" s="45">
        <v>27</v>
      </c>
      <c r="E5756" s="45">
        <v>5.7325958000000003E-3</v>
      </c>
      <c r="F5756" s="45">
        <v>6.9315830000000003E-4</v>
      </c>
      <c r="G5756" s="45">
        <v>1.81327131E-3</v>
      </c>
      <c r="H5756" s="45">
        <v>3.22616576E-3</v>
      </c>
    </row>
    <row r="5757" spans="1:8" x14ac:dyDescent="0.35">
      <c r="A5757" s="45" t="s">
        <v>237</v>
      </c>
      <c r="B5757" s="45" t="s">
        <v>72</v>
      </c>
      <c r="C5757" s="45" t="s">
        <v>44</v>
      </c>
      <c r="D5757" s="45">
        <v>100</v>
      </c>
      <c r="E5757" s="45">
        <v>6.4811340100000003E-3</v>
      </c>
      <c r="F5757" s="45">
        <v>5.7210623000000002E-4</v>
      </c>
      <c r="G5757" s="45">
        <v>1.4225691999999999E-3</v>
      </c>
      <c r="H5757" s="45">
        <v>4.4864580900000001E-3</v>
      </c>
    </row>
    <row r="5758" spans="1:8" x14ac:dyDescent="0.35">
      <c r="A5758" s="45" t="s">
        <v>237</v>
      </c>
      <c r="B5758" s="45" t="s">
        <v>73</v>
      </c>
      <c r="C5758" s="45" t="s">
        <v>44</v>
      </c>
      <c r="D5758" s="45">
        <v>14</v>
      </c>
      <c r="E5758" s="45">
        <v>7.5661373400000001E-3</v>
      </c>
      <c r="F5758" s="45">
        <v>5.8697068000000002E-4</v>
      </c>
      <c r="G5758" s="45">
        <v>1.9047617500000001E-3</v>
      </c>
      <c r="H5758" s="45">
        <v>5.0744044600000001E-3</v>
      </c>
    </row>
    <row r="5759" spans="1:8" x14ac:dyDescent="0.35">
      <c r="A5759" s="45" t="s">
        <v>237</v>
      </c>
      <c r="B5759" s="45" t="s">
        <v>72</v>
      </c>
      <c r="C5759" s="45" t="s">
        <v>45</v>
      </c>
      <c r="D5759" s="45">
        <v>341</v>
      </c>
      <c r="E5759" s="45">
        <v>5.0926263099999999E-3</v>
      </c>
      <c r="F5759" s="45">
        <v>6.8735042000000004E-4</v>
      </c>
      <c r="G5759" s="45">
        <v>8.7925603000000001E-4</v>
      </c>
      <c r="H5759" s="45">
        <v>3.5260193499999999E-3</v>
      </c>
    </row>
    <row r="5760" spans="1:8" x14ac:dyDescent="0.35">
      <c r="A5760" s="45" t="s">
        <v>237</v>
      </c>
      <c r="B5760" s="45" t="s">
        <v>73</v>
      </c>
      <c r="C5760" s="45" t="s">
        <v>45</v>
      </c>
      <c r="D5760" s="45">
        <v>44</v>
      </c>
      <c r="E5760" s="45">
        <v>4.9479164100000002E-3</v>
      </c>
      <c r="F5760" s="45">
        <v>5.8133399000000001E-4</v>
      </c>
      <c r="G5760" s="45">
        <v>9.2119084999999997E-4</v>
      </c>
      <c r="H5760" s="45">
        <v>3.4453912199999999E-3</v>
      </c>
    </row>
    <row r="5761" spans="1:8" x14ac:dyDescent="0.35">
      <c r="A5761" s="45" t="s">
        <v>237</v>
      </c>
      <c r="B5761" s="45" t="s">
        <v>72</v>
      </c>
      <c r="C5761" s="45" t="s">
        <v>46</v>
      </c>
      <c r="D5761" s="45">
        <v>170</v>
      </c>
      <c r="E5761" s="45">
        <v>7.0708739499999998E-3</v>
      </c>
      <c r="F5761" s="45">
        <v>9.7548994999999996E-4</v>
      </c>
      <c r="G5761" s="45">
        <v>2.3395966800000001E-3</v>
      </c>
      <c r="H5761" s="45">
        <v>3.75578678E-3</v>
      </c>
    </row>
    <row r="5762" spans="1:8" x14ac:dyDescent="0.35">
      <c r="A5762" s="45" t="s">
        <v>237</v>
      </c>
      <c r="B5762" s="45" t="s">
        <v>73</v>
      </c>
      <c r="C5762" s="45" t="s">
        <v>46</v>
      </c>
      <c r="D5762" s="45">
        <v>26</v>
      </c>
      <c r="E5762" s="45">
        <v>5.0903666299999999E-3</v>
      </c>
      <c r="F5762" s="45">
        <v>6.3924477999999999E-4</v>
      </c>
      <c r="G5762" s="45">
        <v>1.9569086199999999E-3</v>
      </c>
      <c r="H5762" s="45">
        <v>2.4942127300000001E-3</v>
      </c>
    </row>
    <row r="5763" spans="1:8" x14ac:dyDescent="0.35">
      <c r="A5763" s="45" t="s">
        <v>237</v>
      </c>
      <c r="B5763" s="45" t="s">
        <v>72</v>
      </c>
      <c r="C5763" s="45" t="s">
        <v>47</v>
      </c>
      <c r="D5763" s="45">
        <v>134</v>
      </c>
      <c r="E5763" s="45">
        <v>6.4767306999999998E-3</v>
      </c>
      <c r="F5763" s="45">
        <v>7.2303384999999995E-4</v>
      </c>
      <c r="G5763" s="45">
        <v>1.74552563E-3</v>
      </c>
      <c r="H5763" s="45">
        <v>4.0081707199999999E-3</v>
      </c>
    </row>
    <row r="5764" spans="1:8" x14ac:dyDescent="0.35">
      <c r="A5764" s="45" t="s">
        <v>237</v>
      </c>
      <c r="B5764" s="45" t="s">
        <v>73</v>
      </c>
      <c r="C5764" s="45" t="s">
        <v>47</v>
      </c>
      <c r="D5764" s="45">
        <v>20</v>
      </c>
      <c r="E5764" s="45">
        <v>6.0156246799999997E-3</v>
      </c>
      <c r="F5764" s="45">
        <v>6.4872666000000004E-4</v>
      </c>
      <c r="G5764" s="45">
        <v>1.75057843E-3</v>
      </c>
      <c r="H5764" s="45">
        <v>3.6163192300000002E-3</v>
      </c>
    </row>
    <row r="5765" spans="1:8" x14ac:dyDescent="0.35">
      <c r="A5765" s="45" t="s">
        <v>237</v>
      </c>
      <c r="B5765" s="45" t="s">
        <v>72</v>
      </c>
      <c r="C5765" s="45" t="s">
        <v>48</v>
      </c>
      <c r="D5765" s="45">
        <v>348</v>
      </c>
      <c r="E5765" s="45">
        <v>5.2022799900000001E-3</v>
      </c>
      <c r="F5765" s="45">
        <v>9.6217779999999999E-4</v>
      </c>
      <c r="G5765" s="45">
        <v>8.1696975E-4</v>
      </c>
      <c r="H5765" s="45">
        <v>3.4231319499999999E-3</v>
      </c>
    </row>
    <row r="5766" spans="1:8" x14ac:dyDescent="0.35">
      <c r="A5766" s="45" t="s">
        <v>237</v>
      </c>
      <c r="B5766" s="45" t="s">
        <v>73</v>
      </c>
      <c r="C5766" s="45" t="s">
        <v>48</v>
      </c>
      <c r="D5766" s="45">
        <v>46</v>
      </c>
      <c r="E5766" s="45">
        <v>4.8105372200000001E-3</v>
      </c>
      <c r="F5766" s="45">
        <v>9.3498365999999998E-4</v>
      </c>
      <c r="G5766" s="45">
        <v>7.3117932000000001E-4</v>
      </c>
      <c r="H5766" s="45">
        <v>3.1443737700000002E-3</v>
      </c>
    </row>
    <row r="5767" spans="1:8" x14ac:dyDescent="0.35">
      <c r="A5767" s="45" t="s">
        <v>237</v>
      </c>
      <c r="B5767" s="45" t="s">
        <v>72</v>
      </c>
      <c r="C5767" s="45" t="s">
        <v>49</v>
      </c>
      <c r="D5767" s="45">
        <v>304</v>
      </c>
      <c r="E5767" s="45">
        <v>6.0580376299999997E-3</v>
      </c>
      <c r="F5767" s="45">
        <v>6.2313419000000001E-4</v>
      </c>
      <c r="G5767" s="45">
        <v>1.62097929E-3</v>
      </c>
      <c r="H5767" s="45">
        <v>3.8139236800000002E-3</v>
      </c>
    </row>
    <row r="5768" spans="1:8" x14ac:dyDescent="0.35">
      <c r="A5768" s="45" t="s">
        <v>237</v>
      </c>
      <c r="B5768" s="45" t="s">
        <v>73</v>
      </c>
      <c r="C5768" s="45" t="s">
        <v>49</v>
      </c>
      <c r="D5768" s="45">
        <v>28</v>
      </c>
      <c r="E5768" s="45">
        <v>6.2421458800000001E-3</v>
      </c>
      <c r="F5768" s="45">
        <v>5.2372659999999995E-4</v>
      </c>
      <c r="G5768" s="45">
        <v>1.32275111E-3</v>
      </c>
      <c r="H5768" s="45">
        <v>4.3956677700000002E-3</v>
      </c>
    </row>
    <row r="5769" spans="1:8" x14ac:dyDescent="0.35">
      <c r="A5769" s="45" t="s">
        <v>237</v>
      </c>
      <c r="B5769" s="45" t="s">
        <v>72</v>
      </c>
      <c r="C5769" s="45" t="s">
        <v>50</v>
      </c>
      <c r="D5769" s="45">
        <v>166</v>
      </c>
      <c r="E5769" s="45">
        <v>6.49026638E-3</v>
      </c>
      <c r="F5769" s="45">
        <v>7.4164689999999998E-4</v>
      </c>
      <c r="G5769" s="45">
        <v>2.3423553000000001E-3</v>
      </c>
      <c r="H5769" s="45">
        <v>3.4062636999999999E-3</v>
      </c>
    </row>
    <row r="5770" spans="1:8" x14ac:dyDescent="0.35">
      <c r="A5770" s="45" t="s">
        <v>237</v>
      </c>
      <c r="B5770" s="45" t="s">
        <v>73</v>
      </c>
      <c r="C5770" s="45" t="s">
        <v>50</v>
      </c>
      <c r="D5770" s="45">
        <v>39</v>
      </c>
      <c r="E5770" s="45">
        <v>5.7894109799999996E-3</v>
      </c>
      <c r="F5770" s="45">
        <v>6.5200589999999997E-4</v>
      </c>
      <c r="G5770" s="45">
        <v>2.0999522700000002E-3</v>
      </c>
      <c r="H5770" s="45">
        <v>3.0374522900000001E-3</v>
      </c>
    </row>
    <row r="5771" spans="1:8" x14ac:dyDescent="0.35">
      <c r="A5771" s="45" t="s">
        <v>237</v>
      </c>
      <c r="B5771" s="45" t="s">
        <v>72</v>
      </c>
      <c r="C5771" s="45" t="s">
        <v>51</v>
      </c>
      <c r="D5771" s="45">
        <v>225</v>
      </c>
      <c r="E5771" s="45">
        <v>5.8118824899999998E-3</v>
      </c>
      <c r="F5771" s="45">
        <v>9.5720139000000004E-4</v>
      </c>
      <c r="G5771" s="45">
        <v>9.0102859000000003E-4</v>
      </c>
      <c r="H5771" s="45">
        <v>3.9536520300000001E-3</v>
      </c>
    </row>
    <row r="5772" spans="1:8" x14ac:dyDescent="0.35">
      <c r="A5772" s="45" t="s">
        <v>237</v>
      </c>
      <c r="B5772" s="45" t="s">
        <v>73</v>
      </c>
      <c r="C5772" s="45" t="s">
        <v>51</v>
      </c>
      <c r="D5772" s="45">
        <v>30</v>
      </c>
      <c r="E5772" s="45">
        <v>5.7816356400000003E-3</v>
      </c>
      <c r="F5772" s="45">
        <v>9.6026211999999998E-4</v>
      </c>
      <c r="G5772" s="45">
        <v>7.7777754000000001E-4</v>
      </c>
      <c r="H5772" s="45">
        <v>4.0435954099999998E-3</v>
      </c>
    </row>
    <row r="5773" spans="1:8" x14ac:dyDescent="0.35">
      <c r="A5773" s="45" t="s">
        <v>237</v>
      </c>
      <c r="B5773" s="45" t="s">
        <v>72</v>
      </c>
      <c r="C5773" s="45" t="s">
        <v>52</v>
      </c>
      <c r="D5773" s="45">
        <v>299</v>
      </c>
      <c r="E5773" s="45">
        <v>3.7997024900000001E-3</v>
      </c>
      <c r="F5773" s="45">
        <v>3.7075722999999999E-4</v>
      </c>
      <c r="G5773" s="45">
        <v>7.4654691E-4</v>
      </c>
      <c r="H5773" s="45">
        <v>2.68239787E-3</v>
      </c>
    </row>
    <row r="5774" spans="1:8" x14ac:dyDescent="0.35">
      <c r="A5774" s="45" t="s">
        <v>237</v>
      </c>
      <c r="B5774" s="45" t="s">
        <v>73</v>
      </c>
      <c r="C5774" s="45" t="s">
        <v>52</v>
      </c>
      <c r="D5774" s="45">
        <v>39</v>
      </c>
      <c r="E5774" s="45">
        <v>3.4909186200000001E-3</v>
      </c>
      <c r="F5774" s="45">
        <v>3.9351824E-4</v>
      </c>
      <c r="G5774" s="45">
        <v>7.0008283999999999E-4</v>
      </c>
      <c r="H5774" s="45">
        <v>2.3973169600000001E-3</v>
      </c>
    </row>
    <row r="5775" spans="1:8" x14ac:dyDescent="0.35">
      <c r="A5775" s="45" t="s">
        <v>237</v>
      </c>
      <c r="B5775" s="45" t="s">
        <v>72</v>
      </c>
      <c r="C5775" s="45" t="s">
        <v>53</v>
      </c>
      <c r="D5775" s="45">
        <v>141</v>
      </c>
      <c r="E5775" s="45">
        <v>5.6795046100000003E-3</v>
      </c>
      <c r="F5775" s="45">
        <v>2.9747809000000002E-4</v>
      </c>
      <c r="G5775" s="45">
        <v>1.53286684E-3</v>
      </c>
      <c r="H5775" s="45">
        <v>3.8491592299999999E-3</v>
      </c>
    </row>
    <row r="5776" spans="1:8" x14ac:dyDescent="0.35">
      <c r="A5776" s="45" t="s">
        <v>237</v>
      </c>
      <c r="B5776" s="45" t="s">
        <v>73</v>
      </c>
      <c r="C5776" s="45" t="s">
        <v>53</v>
      </c>
      <c r="D5776" s="45">
        <v>13</v>
      </c>
      <c r="E5776" s="45">
        <v>6.2250710400000003E-3</v>
      </c>
      <c r="F5776" s="45">
        <v>4.7720784E-4</v>
      </c>
      <c r="G5776" s="45">
        <v>1.4316235999999999E-3</v>
      </c>
      <c r="H5776" s="45">
        <v>4.31623909E-3</v>
      </c>
    </row>
    <row r="5777" spans="1:8" x14ac:dyDescent="0.35">
      <c r="A5777" s="45" t="s">
        <v>237</v>
      </c>
      <c r="B5777" s="45" t="s">
        <v>72</v>
      </c>
      <c r="C5777" s="45" t="s">
        <v>54</v>
      </c>
      <c r="D5777" s="45">
        <v>748</v>
      </c>
      <c r="E5777" s="45">
        <v>4.6570172400000002E-3</v>
      </c>
      <c r="F5777" s="45">
        <v>1.0399798300000001E-3</v>
      </c>
      <c r="G5777" s="45">
        <v>8.1089672000000002E-4</v>
      </c>
      <c r="H5777" s="45">
        <v>2.8061402E-3</v>
      </c>
    </row>
    <row r="5778" spans="1:8" x14ac:dyDescent="0.35">
      <c r="A5778" s="45" t="s">
        <v>237</v>
      </c>
      <c r="B5778" s="45" t="s">
        <v>73</v>
      </c>
      <c r="C5778" s="45" t="s">
        <v>54</v>
      </c>
      <c r="D5778" s="45">
        <v>118</v>
      </c>
      <c r="E5778" s="45">
        <v>4.4550374000000004E-3</v>
      </c>
      <c r="F5778" s="45">
        <v>1.0295038199999999E-3</v>
      </c>
      <c r="G5778" s="45">
        <v>8.22838E-4</v>
      </c>
      <c r="H5778" s="45">
        <v>2.6026951199999999E-3</v>
      </c>
    </row>
    <row r="5779" spans="1:8" x14ac:dyDescent="0.35">
      <c r="A5779" s="45" t="s">
        <v>237</v>
      </c>
      <c r="B5779" s="45" t="s">
        <v>72</v>
      </c>
      <c r="C5779" s="45" t="s">
        <v>55</v>
      </c>
      <c r="D5779" s="45">
        <v>161</v>
      </c>
      <c r="E5779" s="45">
        <v>5.9246316900000004E-3</v>
      </c>
      <c r="F5779" s="45">
        <v>9.5396225999999998E-4</v>
      </c>
      <c r="G5779" s="45">
        <v>2.1011614700000001E-3</v>
      </c>
      <c r="H5779" s="45">
        <v>2.8695075E-3</v>
      </c>
    </row>
    <row r="5780" spans="1:8" x14ac:dyDescent="0.35">
      <c r="A5780" s="45" t="s">
        <v>237</v>
      </c>
      <c r="B5780" s="45" t="s">
        <v>73</v>
      </c>
      <c r="C5780" s="45" t="s">
        <v>55</v>
      </c>
      <c r="D5780" s="45">
        <v>34</v>
      </c>
      <c r="E5780" s="45">
        <v>6.1502584500000004E-3</v>
      </c>
      <c r="F5780" s="45">
        <v>9.1741531000000005E-4</v>
      </c>
      <c r="G5780" s="45">
        <v>2.0452067100000001E-3</v>
      </c>
      <c r="H5780" s="45">
        <v>3.1876359200000001E-3</v>
      </c>
    </row>
    <row r="5781" spans="1:8" x14ac:dyDescent="0.35">
      <c r="A5781" s="45" t="s">
        <v>237</v>
      </c>
      <c r="B5781" s="45" t="s">
        <v>72</v>
      </c>
      <c r="C5781" s="45" t="s">
        <v>56</v>
      </c>
      <c r="D5781" s="45">
        <v>610</v>
      </c>
      <c r="E5781" s="45">
        <v>4.7613461599999999E-3</v>
      </c>
      <c r="F5781" s="45">
        <v>6.8004302E-4</v>
      </c>
      <c r="G5781" s="45">
        <v>9.5907307999999996E-4</v>
      </c>
      <c r="H5781" s="45">
        <v>3.1222295600000002E-3</v>
      </c>
    </row>
    <row r="5782" spans="1:8" x14ac:dyDescent="0.35">
      <c r="A5782" s="45" t="s">
        <v>237</v>
      </c>
      <c r="B5782" s="45" t="s">
        <v>73</v>
      </c>
      <c r="C5782" s="45" t="s">
        <v>56</v>
      </c>
      <c r="D5782" s="45">
        <v>55</v>
      </c>
      <c r="E5782" s="45">
        <v>4.7039138899999996E-3</v>
      </c>
      <c r="F5782" s="45">
        <v>7.4263447000000001E-4</v>
      </c>
      <c r="G5782" s="45">
        <v>1.03745768E-3</v>
      </c>
      <c r="H5782" s="45">
        <v>2.92382134E-3</v>
      </c>
    </row>
    <row r="5783" spans="1:8" x14ac:dyDescent="0.35">
      <c r="A5783" s="45" t="s">
        <v>238</v>
      </c>
      <c r="B5783" s="45" t="s">
        <v>72</v>
      </c>
      <c r="C5783" s="45" t="s">
        <v>9</v>
      </c>
      <c r="D5783" s="45">
        <v>17035</v>
      </c>
      <c r="E5783" s="45">
        <v>5.4733002300000003E-3</v>
      </c>
      <c r="F5783" s="45">
        <v>8.4578159000000001E-4</v>
      </c>
      <c r="G5783" s="45">
        <v>1.2354056200000001E-3</v>
      </c>
      <c r="H5783" s="45">
        <v>3.3921125400000001E-3</v>
      </c>
    </row>
    <row r="5784" spans="1:8" x14ac:dyDescent="0.35">
      <c r="A5784" s="45" t="s">
        <v>238</v>
      </c>
      <c r="B5784" s="45" t="s">
        <v>73</v>
      </c>
      <c r="C5784" s="45" t="s">
        <v>9</v>
      </c>
      <c r="D5784" s="45">
        <v>2518</v>
      </c>
      <c r="E5784" s="45">
        <v>5.2164689599999998E-3</v>
      </c>
      <c r="F5784" s="45">
        <v>8.4429123E-4</v>
      </c>
      <c r="G5784" s="45">
        <v>1.25944563E-3</v>
      </c>
      <c r="H5784" s="45">
        <v>3.1127316099999998E-3</v>
      </c>
    </row>
    <row r="5785" spans="1:8" x14ac:dyDescent="0.35">
      <c r="A5785" s="45" t="s">
        <v>238</v>
      </c>
      <c r="B5785" s="45" t="s">
        <v>72</v>
      </c>
      <c r="C5785" s="45" t="s">
        <v>14</v>
      </c>
      <c r="D5785" s="45">
        <v>340</v>
      </c>
      <c r="E5785" s="45">
        <v>5.5873159400000004E-3</v>
      </c>
      <c r="F5785" s="45">
        <v>1.0483044899999999E-3</v>
      </c>
      <c r="G5785" s="45">
        <v>1.28274757E-3</v>
      </c>
      <c r="H5785" s="45">
        <v>3.25626335E-3</v>
      </c>
    </row>
    <row r="5786" spans="1:8" x14ac:dyDescent="0.35">
      <c r="A5786" s="45" t="s">
        <v>238</v>
      </c>
      <c r="B5786" s="45" t="s">
        <v>73</v>
      </c>
      <c r="C5786" s="45" t="s">
        <v>14</v>
      </c>
      <c r="D5786" s="45">
        <v>46</v>
      </c>
      <c r="E5786" s="45">
        <v>5.5150460499999998E-3</v>
      </c>
      <c r="F5786" s="45">
        <v>9.7549294000000004E-4</v>
      </c>
      <c r="G5786" s="45">
        <v>1.24119339E-3</v>
      </c>
      <c r="H5786" s="45">
        <v>3.2983592299999998E-3</v>
      </c>
    </row>
    <row r="5787" spans="1:8" x14ac:dyDescent="0.35">
      <c r="A5787" s="45" t="s">
        <v>238</v>
      </c>
      <c r="B5787" s="45" t="s">
        <v>72</v>
      </c>
      <c r="C5787" s="45" t="s">
        <v>15</v>
      </c>
      <c r="D5787" s="45">
        <v>200</v>
      </c>
      <c r="E5787" s="45">
        <v>5.4648145699999996E-3</v>
      </c>
      <c r="F5787" s="45">
        <v>6.7563634000000002E-4</v>
      </c>
      <c r="G5787" s="45">
        <v>1.6322914299999999E-3</v>
      </c>
      <c r="H5787" s="45">
        <v>3.1568863400000002E-3</v>
      </c>
    </row>
    <row r="5788" spans="1:8" x14ac:dyDescent="0.35">
      <c r="A5788" s="45" t="s">
        <v>238</v>
      </c>
      <c r="B5788" s="45" t="s">
        <v>73</v>
      </c>
      <c r="C5788" s="45" t="s">
        <v>15</v>
      </c>
      <c r="D5788" s="45">
        <v>54</v>
      </c>
      <c r="E5788" s="45">
        <v>5.0750169299999997E-3</v>
      </c>
      <c r="F5788" s="45">
        <v>6.5093428E-4</v>
      </c>
      <c r="G5788" s="45">
        <v>1.2812926000000001E-3</v>
      </c>
      <c r="H5788" s="45">
        <v>3.1427895899999998E-3</v>
      </c>
    </row>
    <row r="5789" spans="1:8" x14ac:dyDescent="0.35">
      <c r="A5789" s="45" t="s">
        <v>238</v>
      </c>
      <c r="B5789" s="45" t="s">
        <v>72</v>
      </c>
      <c r="C5789" s="45" t="s">
        <v>16</v>
      </c>
      <c r="D5789" s="45">
        <v>212</v>
      </c>
      <c r="E5789" s="45">
        <v>5.5446909700000001E-3</v>
      </c>
      <c r="F5789" s="45">
        <v>1.0126220499999999E-3</v>
      </c>
      <c r="G5789" s="45">
        <v>1.0394826300000001E-3</v>
      </c>
      <c r="H5789" s="45">
        <v>3.4925858000000001E-3</v>
      </c>
    </row>
    <row r="5790" spans="1:8" x14ac:dyDescent="0.35">
      <c r="A5790" s="45" t="s">
        <v>238</v>
      </c>
      <c r="B5790" s="45" t="s">
        <v>73</v>
      </c>
      <c r="C5790" s="45" t="s">
        <v>16</v>
      </c>
      <c r="D5790" s="45">
        <v>33</v>
      </c>
      <c r="E5790" s="45">
        <v>5.1220536099999998E-3</v>
      </c>
      <c r="F5790" s="45">
        <v>8.0772980999999999E-4</v>
      </c>
      <c r="G5790" s="45">
        <v>1.0441215400000001E-3</v>
      </c>
      <c r="H5790" s="45">
        <v>3.2702017599999999E-3</v>
      </c>
    </row>
    <row r="5791" spans="1:8" x14ac:dyDescent="0.35">
      <c r="A5791" s="45" t="s">
        <v>238</v>
      </c>
      <c r="B5791" s="45" t="s">
        <v>72</v>
      </c>
      <c r="C5791" s="45" t="s">
        <v>17</v>
      </c>
      <c r="D5791" s="45">
        <v>245</v>
      </c>
      <c r="E5791" s="45">
        <v>6.2851943800000002E-3</v>
      </c>
      <c r="F5791" s="45">
        <v>1.32955382E-3</v>
      </c>
      <c r="G5791" s="45">
        <v>9.7345023999999996E-4</v>
      </c>
      <c r="H5791" s="45">
        <v>3.9821898399999998E-3</v>
      </c>
    </row>
    <row r="5792" spans="1:8" x14ac:dyDescent="0.35">
      <c r="A5792" s="45" t="s">
        <v>238</v>
      </c>
      <c r="B5792" s="45" t="s">
        <v>73</v>
      </c>
      <c r="C5792" s="45" t="s">
        <v>17</v>
      </c>
      <c r="D5792" s="45">
        <v>58</v>
      </c>
      <c r="E5792" s="45">
        <v>6.3425923399999997E-3</v>
      </c>
      <c r="F5792" s="45">
        <v>1.3090674400000001E-3</v>
      </c>
      <c r="G5792" s="45">
        <v>1.1432389000000001E-3</v>
      </c>
      <c r="H5792" s="45">
        <v>3.89028551E-3</v>
      </c>
    </row>
    <row r="5793" spans="1:8" x14ac:dyDescent="0.35">
      <c r="A5793" s="45" t="s">
        <v>238</v>
      </c>
      <c r="B5793" s="45" t="s">
        <v>72</v>
      </c>
      <c r="C5793" s="45" t="s">
        <v>18</v>
      </c>
      <c r="D5793" s="45">
        <v>257</v>
      </c>
      <c r="E5793" s="45">
        <v>7.0295609300000004E-3</v>
      </c>
      <c r="F5793" s="45">
        <v>6.4278869999999995E-4</v>
      </c>
      <c r="G5793" s="45">
        <v>1.91665743E-3</v>
      </c>
      <c r="H5793" s="45">
        <v>4.4701143300000003E-3</v>
      </c>
    </row>
    <row r="5794" spans="1:8" x14ac:dyDescent="0.35">
      <c r="A5794" s="45" t="s">
        <v>238</v>
      </c>
      <c r="B5794" s="45" t="s">
        <v>73</v>
      </c>
      <c r="C5794" s="45" t="s">
        <v>18</v>
      </c>
      <c r="D5794" s="45">
        <v>28</v>
      </c>
      <c r="E5794" s="45">
        <v>6.7034554700000004E-3</v>
      </c>
      <c r="F5794" s="45">
        <v>6.7129604999999995E-4</v>
      </c>
      <c r="G5794" s="45">
        <v>2.07630599E-3</v>
      </c>
      <c r="H5794" s="45">
        <v>3.9558528700000001E-3</v>
      </c>
    </row>
    <row r="5795" spans="1:8" x14ac:dyDescent="0.35">
      <c r="A5795" s="45" t="s">
        <v>238</v>
      </c>
      <c r="B5795" s="45" t="s">
        <v>72</v>
      </c>
      <c r="C5795" s="45" t="s">
        <v>19</v>
      </c>
      <c r="D5795" s="45">
        <v>295</v>
      </c>
      <c r="E5795" s="45">
        <v>5.8901441300000003E-3</v>
      </c>
      <c r="F5795" s="45">
        <v>8.9461684999999995E-4</v>
      </c>
      <c r="G5795" s="45">
        <v>1.2481165199999999E-3</v>
      </c>
      <c r="H5795" s="45">
        <v>3.7474103200000001E-3</v>
      </c>
    </row>
    <row r="5796" spans="1:8" x14ac:dyDescent="0.35">
      <c r="A5796" s="45" t="s">
        <v>238</v>
      </c>
      <c r="B5796" s="45" t="s">
        <v>73</v>
      </c>
      <c r="C5796" s="45" t="s">
        <v>19</v>
      </c>
      <c r="D5796" s="45">
        <v>29</v>
      </c>
      <c r="E5796" s="45">
        <v>5.9498721199999997E-3</v>
      </c>
      <c r="F5796" s="45">
        <v>9.2073728E-4</v>
      </c>
      <c r="G5796" s="45">
        <v>1.2096900299999999E-3</v>
      </c>
      <c r="H5796" s="45">
        <v>3.81944422E-3</v>
      </c>
    </row>
    <row r="5797" spans="1:8" x14ac:dyDescent="0.35">
      <c r="A5797" s="45" t="s">
        <v>238</v>
      </c>
      <c r="B5797" s="45" t="s">
        <v>72</v>
      </c>
      <c r="C5797" s="45" t="s">
        <v>20</v>
      </c>
      <c r="D5797" s="45">
        <v>157</v>
      </c>
      <c r="E5797" s="45">
        <v>4.1322390799999999E-3</v>
      </c>
      <c r="F5797" s="45">
        <v>5.0048629999999996E-4</v>
      </c>
      <c r="G5797" s="45">
        <v>7.8674189999999996E-4</v>
      </c>
      <c r="H5797" s="45">
        <v>2.84501038E-3</v>
      </c>
    </row>
    <row r="5798" spans="1:8" x14ac:dyDescent="0.35">
      <c r="A5798" s="45" t="s">
        <v>238</v>
      </c>
      <c r="B5798" s="45" t="s">
        <v>73</v>
      </c>
      <c r="C5798" s="45" t="s">
        <v>20</v>
      </c>
      <c r="D5798" s="45">
        <v>11</v>
      </c>
      <c r="E5798" s="45">
        <v>3.3343852799999998E-3</v>
      </c>
      <c r="F5798" s="45">
        <v>5.6292063000000004E-4</v>
      </c>
      <c r="G5798" s="45">
        <v>7.1443571999999997E-4</v>
      </c>
      <c r="H5798" s="45">
        <v>2.0570284600000001E-3</v>
      </c>
    </row>
    <row r="5799" spans="1:8" x14ac:dyDescent="0.35">
      <c r="A5799" s="45" t="s">
        <v>238</v>
      </c>
      <c r="B5799" s="45" t="s">
        <v>72</v>
      </c>
      <c r="C5799" s="45" t="s">
        <v>21</v>
      </c>
      <c r="D5799" s="45">
        <v>150</v>
      </c>
      <c r="E5799" s="45">
        <v>7.1935954499999996E-3</v>
      </c>
      <c r="F5799" s="45">
        <v>1.09675903E-3</v>
      </c>
      <c r="G5799" s="45">
        <v>1.8062497799999999E-3</v>
      </c>
      <c r="H5799" s="45">
        <v>4.29058619E-3</v>
      </c>
    </row>
    <row r="5800" spans="1:8" x14ac:dyDescent="0.35">
      <c r="A5800" s="45" t="s">
        <v>238</v>
      </c>
      <c r="B5800" s="45" t="s">
        <v>73</v>
      </c>
      <c r="C5800" s="45" t="s">
        <v>21</v>
      </c>
      <c r="D5800" s="45">
        <v>23</v>
      </c>
      <c r="E5800" s="45">
        <v>7.02747565E-3</v>
      </c>
      <c r="F5800" s="45">
        <v>1.1065819E-3</v>
      </c>
      <c r="G5800" s="45">
        <v>1.8573870399999999E-3</v>
      </c>
      <c r="H5800" s="45">
        <v>4.0635062099999997E-3</v>
      </c>
    </row>
    <row r="5801" spans="1:8" x14ac:dyDescent="0.35">
      <c r="A5801" s="45" t="s">
        <v>238</v>
      </c>
      <c r="B5801" s="45" t="s">
        <v>72</v>
      </c>
      <c r="C5801" s="45" t="s">
        <v>22</v>
      </c>
      <c r="D5801" s="45">
        <v>159</v>
      </c>
      <c r="E5801" s="45">
        <v>6.2231391600000002E-3</v>
      </c>
      <c r="F5801" s="45">
        <v>7.5158666000000002E-4</v>
      </c>
      <c r="G5801" s="45">
        <v>1.37462125E-3</v>
      </c>
      <c r="H5801" s="45">
        <v>4.0969308099999997E-3</v>
      </c>
    </row>
    <row r="5802" spans="1:8" x14ac:dyDescent="0.35">
      <c r="A5802" s="45" t="s">
        <v>238</v>
      </c>
      <c r="B5802" s="45" t="s">
        <v>73</v>
      </c>
      <c r="C5802" s="45" t="s">
        <v>22</v>
      </c>
      <c r="D5802" s="45">
        <v>21</v>
      </c>
      <c r="E5802" s="45">
        <v>7.7414018400000003E-3</v>
      </c>
      <c r="F5802" s="45">
        <v>7.8042303999999998E-4</v>
      </c>
      <c r="G5802" s="45">
        <v>1.6661152699999999E-3</v>
      </c>
      <c r="H5802" s="45">
        <v>5.29486309E-3</v>
      </c>
    </row>
    <row r="5803" spans="1:8" x14ac:dyDescent="0.35">
      <c r="A5803" s="45" t="s">
        <v>238</v>
      </c>
      <c r="B5803" s="45" t="s">
        <v>72</v>
      </c>
      <c r="C5803" s="45" t="s">
        <v>23</v>
      </c>
      <c r="D5803" s="45">
        <v>346</v>
      </c>
      <c r="E5803" s="45">
        <v>5.8543403599999998E-3</v>
      </c>
      <c r="F5803" s="45">
        <v>3.6197391000000002E-4</v>
      </c>
      <c r="G5803" s="45">
        <v>1.17102176E-3</v>
      </c>
      <c r="H5803" s="45">
        <v>4.3213442200000004E-3</v>
      </c>
    </row>
    <row r="5804" spans="1:8" x14ac:dyDescent="0.35">
      <c r="A5804" s="45" t="s">
        <v>238</v>
      </c>
      <c r="B5804" s="45" t="s">
        <v>73</v>
      </c>
      <c r="C5804" s="45" t="s">
        <v>23</v>
      </c>
      <c r="D5804" s="45">
        <v>55</v>
      </c>
      <c r="E5804" s="45">
        <v>6.2680973599999997E-3</v>
      </c>
      <c r="F5804" s="45">
        <v>4.5433475000000002E-4</v>
      </c>
      <c r="G5804" s="45">
        <v>1.29482297E-3</v>
      </c>
      <c r="H5804" s="45">
        <v>4.5189391699999998E-3</v>
      </c>
    </row>
    <row r="5805" spans="1:8" x14ac:dyDescent="0.35">
      <c r="A5805" s="45" t="s">
        <v>238</v>
      </c>
      <c r="B5805" s="45" t="s">
        <v>72</v>
      </c>
      <c r="C5805" s="45" t="s">
        <v>24</v>
      </c>
      <c r="D5805" s="45">
        <v>514</v>
      </c>
      <c r="E5805" s="45">
        <v>6.8126483700000004E-3</v>
      </c>
      <c r="F5805" s="45">
        <v>1.13538489E-3</v>
      </c>
      <c r="G5805" s="45">
        <v>2.0566496700000002E-3</v>
      </c>
      <c r="H5805" s="45">
        <v>3.62061331E-3</v>
      </c>
    </row>
    <row r="5806" spans="1:8" x14ac:dyDescent="0.35">
      <c r="A5806" s="45" t="s">
        <v>238</v>
      </c>
      <c r="B5806" s="45" t="s">
        <v>73</v>
      </c>
      <c r="C5806" s="45" t="s">
        <v>24</v>
      </c>
      <c r="D5806" s="45">
        <v>90</v>
      </c>
      <c r="E5806" s="45">
        <v>5.9359565399999996E-3</v>
      </c>
      <c r="F5806" s="45">
        <v>1.0043721700000001E-3</v>
      </c>
      <c r="G5806" s="45">
        <v>2.1404318699999999E-3</v>
      </c>
      <c r="H5806" s="45">
        <v>2.7911520600000001E-3</v>
      </c>
    </row>
    <row r="5807" spans="1:8" x14ac:dyDescent="0.35">
      <c r="A5807" s="45" t="s">
        <v>238</v>
      </c>
      <c r="B5807" s="45" t="s">
        <v>72</v>
      </c>
      <c r="C5807" s="45" t="s">
        <v>25</v>
      </c>
      <c r="D5807" s="45">
        <v>385</v>
      </c>
      <c r="E5807" s="45">
        <v>6.5339403699999996E-3</v>
      </c>
      <c r="F5807" s="45">
        <v>7.8397041000000003E-4</v>
      </c>
      <c r="G5807" s="45">
        <v>1.8624035399999999E-3</v>
      </c>
      <c r="H5807" s="45">
        <v>3.8875658899999999E-3</v>
      </c>
    </row>
    <row r="5808" spans="1:8" x14ac:dyDescent="0.35">
      <c r="A5808" s="45" t="s">
        <v>238</v>
      </c>
      <c r="B5808" s="45" t="s">
        <v>73</v>
      </c>
      <c r="C5808" s="45" t="s">
        <v>25</v>
      </c>
      <c r="D5808" s="45">
        <v>63</v>
      </c>
      <c r="E5808" s="45">
        <v>5.7923645499999999E-3</v>
      </c>
      <c r="F5808" s="45">
        <v>7.4496594999999999E-4</v>
      </c>
      <c r="G5808" s="45">
        <v>1.8994339099999999E-3</v>
      </c>
      <c r="H5808" s="45">
        <v>3.1479642100000001E-3</v>
      </c>
    </row>
    <row r="5809" spans="1:8" x14ac:dyDescent="0.35">
      <c r="A5809" s="45" t="s">
        <v>238</v>
      </c>
      <c r="B5809" s="45" t="s">
        <v>72</v>
      </c>
      <c r="C5809" s="45" t="s">
        <v>26</v>
      </c>
      <c r="D5809" s="45">
        <v>235</v>
      </c>
      <c r="E5809" s="45">
        <v>5.7112881399999996E-3</v>
      </c>
      <c r="F5809" s="45">
        <v>6.0475744999999997E-4</v>
      </c>
      <c r="G5809" s="45">
        <v>1.3115639899999999E-3</v>
      </c>
      <c r="H5809" s="45">
        <v>3.7949662600000001E-3</v>
      </c>
    </row>
    <row r="5810" spans="1:8" x14ac:dyDescent="0.35">
      <c r="A5810" s="45" t="s">
        <v>238</v>
      </c>
      <c r="B5810" s="45" t="s">
        <v>73</v>
      </c>
      <c r="C5810" s="45" t="s">
        <v>26</v>
      </c>
      <c r="D5810" s="45">
        <v>20</v>
      </c>
      <c r="E5810" s="45">
        <v>4.9432868000000001E-3</v>
      </c>
      <c r="F5810" s="45">
        <v>5.9374978E-4</v>
      </c>
      <c r="G5810" s="45">
        <v>1.38888871E-3</v>
      </c>
      <c r="H5810" s="45">
        <v>2.9606478699999998E-3</v>
      </c>
    </row>
    <row r="5811" spans="1:8" x14ac:dyDescent="0.35">
      <c r="A5811" s="45" t="s">
        <v>238</v>
      </c>
      <c r="B5811" s="45" t="s">
        <v>72</v>
      </c>
      <c r="C5811" s="45" t="s">
        <v>27</v>
      </c>
      <c r="D5811" s="45">
        <v>197</v>
      </c>
      <c r="E5811" s="45">
        <v>5.3472807299999999E-3</v>
      </c>
      <c r="F5811" s="45">
        <v>4.1108501000000001E-4</v>
      </c>
      <c r="G5811" s="45">
        <v>1.3614516399999999E-3</v>
      </c>
      <c r="H5811" s="45">
        <v>3.5747436200000001E-3</v>
      </c>
    </row>
    <row r="5812" spans="1:8" x14ac:dyDescent="0.35">
      <c r="A5812" s="45" t="s">
        <v>238</v>
      </c>
      <c r="B5812" s="45" t="s">
        <v>73</v>
      </c>
      <c r="C5812" s="45" t="s">
        <v>27</v>
      </c>
      <c r="D5812" s="45">
        <v>72</v>
      </c>
      <c r="E5812" s="45">
        <v>4.33320449E-3</v>
      </c>
      <c r="F5812" s="45">
        <v>5.1183103000000001E-4</v>
      </c>
      <c r="G5812" s="45">
        <v>9.4553723000000004E-4</v>
      </c>
      <c r="H5812" s="45">
        <v>2.8758357E-3</v>
      </c>
    </row>
    <row r="5813" spans="1:8" x14ac:dyDescent="0.35">
      <c r="A5813" s="45" t="s">
        <v>238</v>
      </c>
      <c r="B5813" s="45" t="s">
        <v>72</v>
      </c>
      <c r="C5813" s="45" t="s">
        <v>28</v>
      </c>
      <c r="D5813" s="45">
        <v>478</v>
      </c>
      <c r="E5813" s="45">
        <v>5.8152697999999999E-3</v>
      </c>
      <c r="F5813" s="45">
        <v>7.3277423999999996E-4</v>
      </c>
      <c r="G5813" s="45">
        <v>1.79180202E-3</v>
      </c>
      <c r="H5813" s="45">
        <v>3.2906930400000002E-3</v>
      </c>
    </row>
    <row r="5814" spans="1:8" x14ac:dyDescent="0.35">
      <c r="A5814" s="45" t="s">
        <v>238</v>
      </c>
      <c r="B5814" s="45" t="s">
        <v>73</v>
      </c>
      <c r="C5814" s="45" t="s">
        <v>28</v>
      </c>
      <c r="D5814" s="45">
        <v>100</v>
      </c>
      <c r="E5814" s="45">
        <v>5.9518516200000003E-3</v>
      </c>
      <c r="F5814" s="45">
        <v>6.6354143000000004E-4</v>
      </c>
      <c r="G5814" s="45">
        <v>2.19699048E-3</v>
      </c>
      <c r="H5814" s="45">
        <v>3.0913191600000002E-3</v>
      </c>
    </row>
    <row r="5815" spans="1:8" x14ac:dyDescent="0.35">
      <c r="A5815" s="45" t="s">
        <v>238</v>
      </c>
      <c r="B5815" s="45" t="s">
        <v>72</v>
      </c>
      <c r="C5815" s="45" t="s">
        <v>29</v>
      </c>
      <c r="D5815" s="45">
        <v>165</v>
      </c>
      <c r="E5815" s="45">
        <v>6.30310019E-3</v>
      </c>
      <c r="F5815" s="45">
        <v>8.7394757999999999E-4</v>
      </c>
      <c r="G5815" s="45">
        <v>1.7434060500000001E-3</v>
      </c>
      <c r="H5815" s="45">
        <v>3.6857461100000002E-3</v>
      </c>
    </row>
    <row r="5816" spans="1:8" x14ac:dyDescent="0.35">
      <c r="A5816" s="45" t="s">
        <v>238</v>
      </c>
      <c r="B5816" s="45" t="s">
        <v>73</v>
      </c>
      <c r="C5816" s="45" t="s">
        <v>29</v>
      </c>
      <c r="D5816" s="45">
        <v>36</v>
      </c>
      <c r="E5816" s="45">
        <v>5.7507070499999997E-3</v>
      </c>
      <c r="F5816" s="45">
        <v>8.9602596999999997E-4</v>
      </c>
      <c r="G5816" s="45">
        <v>1.70074565E-3</v>
      </c>
      <c r="H5816" s="45">
        <v>3.15393491E-3</v>
      </c>
    </row>
    <row r="5817" spans="1:8" x14ac:dyDescent="0.35">
      <c r="A5817" s="45" t="s">
        <v>238</v>
      </c>
      <c r="B5817" s="45" t="s">
        <v>72</v>
      </c>
      <c r="C5817" s="45" t="s">
        <v>30</v>
      </c>
      <c r="D5817" s="45">
        <v>2479</v>
      </c>
      <c r="E5817" s="45">
        <v>4.8789412000000004E-3</v>
      </c>
      <c r="F5817" s="45">
        <v>1.1214290300000001E-3</v>
      </c>
      <c r="G5817" s="45">
        <v>8.0275680999999997E-4</v>
      </c>
      <c r="H5817" s="45">
        <v>2.9547548899999999E-3</v>
      </c>
    </row>
    <row r="5818" spans="1:8" x14ac:dyDescent="0.35">
      <c r="A5818" s="45" t="s">
        <v>238</v>
      </c>
      <c r="B5818" s="45" t="s">
        <v>73</v>
      </c>
      <c r="C5818" s="45" t="s">
        <v>30</v>
      </c>
      <c r="D5818" s="45">
        <v>434</v>
      </c>
      <c r="E5818" s="45">
        <v>4.3132358099999997E-3</v>
      </c>
      <c r="F5818" s="45">
        <v>1.04393325E-3</v>
      </c>
      <c r="G5818" s="45">
        <v>7.6343528999999995E-4</v>
      </c>
      <c r="H5818" s="45">
        <v>2.5058668000000001E-3</v>
      </c>
    </row>
    <row r="5819" spans="1:8" x14ac:dyDescent="0.35">
      <c r="A5819" s="45" t="s">
        <v>238</v>
      </c>
      <c r="B5819" s="45" t="s">
        <v>72</v>
      </c>
      <c r="C5819" s="45" t="s">
        <v>31</v>
      </c>
      <c r="D5819" s="45">
        <v>1153</v>
      </c>
      <c r="E5819" s="45">
        <v>4.7846095599999999E-3</v>
      </c>
      <c r="F5819" s="45">
        <v>9.2544386E-4</v>
      </c>
      <c r="G5819" s="45">
        <v>7.9572989999999999E-4</v>
      </c>
      <c r="H5819" s="45">
        <v>3.0634353300000002E-3</v>
      </c>
    </row>
    <row r="5820" spans="1:8" x14ac:dyDescent="0.35">
      <c r="A5820" s="45" t="s">
        <v>238</v>
      </c>
      <c r="B5820" s="45" t="s">
        <v>73</v>
      </c>
      <c r="C5820" s="45" t="s">
        <v>31</v>
      </c>
      <c r="D5820" s="45">
        <v>128</v>
      </c>
      <c r="E5820" s="45">
        <v>4.6356877000000001E-3</v>
      </c>
      <c r="F5820" s="45">
        <v>1.08136189E-3</v>
      </c>
      <c r="G5820" s="45">
        <v>7.8405287000000003E-4</v>
      </c>
      <c r="H5820" s="45">
        <v>2.7702724800000001E-3</v>
      </c>
    </row>
    <row r="5821" spans="1:8" x14ac:dyDescent="0.35">
      <c r="A5821" s="45" t="s">
        <v>238</v>
      </c>
      <c r="B5821" s="45" t="s">
        <v>72</v>
      </c>
      <c r="C5821" s="45" t="s">
        <v>159</v>
      </c>
      <c r="D5821" s="45">
        <v>411</v>
      </c>
      <c r="E5821" s="45">
        <v>5.3475599299999997E-3</v>
      </c>
      <c r="F5821" s="45">
        <v>8.3733194000000001E-4</v>
      </c>
      <c r="G5821" s="45">
        <v>1.2895656399999999E-3</v>
      </c>
      <c r="H5821" s="45">
        <v>3.22066189E-3</v>
      </c>
    </row>
    <row r="5822" spans="1:8" x14ac:dyDescent="0.35">
      <c r="A5822" s="45" t="s">
        <v>238</v>
      </c>
      <c r="B5822" s="45" t="s">
        <v>73</v>
      </c>
      <c r="C5822" s="45" t="s">
        <v>159</v>
      </c>
      <c r="D5822" s="45">
        <v>78</v>
      </c>
      <c r="E5822" s="45">
        <v>5.3475187500000004E-3</v>
      </c>
      <c r="F5822" s="45">
        <v>6.7871531000000004E-4</v>
      </c>
      <c r="G5822" s="45">
        <v>1.4601137100000001E-3</v>
      </c>
      <c r="H5822" s="45">
        <v>3.20868918E-3</v>
      </c>
    </row>
    <row r="5823" spans="1:8" x14ac:dyDescent="0.35">
      <c r="A5823" s="45" t="s">
        <v>238</v>
      </c>
      <c r="B5823" s="45" t="s">
        <v>72</v>
      </c>
      <c r="C5823" s="45" t="s">
        <v>33</v>
      </c>
      <c r="D5823" s="45">
        <v>294</v>
      </c>
      <c r="E5823" s="45">
        <v>6.3710551299999999E-3</v>
      </c>
      <c r="F5823" s="45">
        <v>5.7921524000000002E-4</v>
      </c>
      <c r="G5823" s="45">
        <v>2.0425482600000002E-3</v>
      </c>
      <c r="H5823" s="45">
        <v>3.74929113E-3</v>
      </c>
    </row>
    <row r="5824" spans="1:8" x14ac:dyDescent="0.35">
      <c r="A5824" s="45" t="s">
        <v>238</v>
      </c>
      <c r="B5824" s="45" t="s">
        <v>73</v>
      </c>
      <c r="C5824" s="45" t="s">
        <v>33</v>
      </c>
      <c r="D5824" s="45">
        <v>45</v>
      </c>
      <c r="E5824" s="45">
        <v>5.5756170600000004E-3</v>
      </c>
      <c r="F5824" s="45">
        <v>6.8878581000000004E-4</v>
      </c>
      <c r="G5824" s="45">
        <v>1.83333309E-3</v>
      </c>
      <c r="H5824" s="45">
        <v>3.05349766E-3</v>
      </c>
    </row>
    <row r="5825" spans="1:8" x14ac:dyDescent="0.35">
      <c r="A5825" s="45" t="s">
        <v>238</v>
      </c>
      <c r="B5825" s="45" t="s">
        <v>72</v>
      </c>
      <c r="C5825" s="45" t="s">
        <v>34</v>
      </c>
      <c r="D5825" s="45">
        <v>295</v>
      </c>
      <c r="E5825" s="45">
        <v>5.0662270000000004E-3</v>
      </c>
      <c r="F5825" s="45">
        <v>8.8853554999999995E-4</v>
      </c>
      <c r="G5825" s="45">
        <v>1.41576403E-3</v>
      </c>
      <c r="H5825" s="45">
        <v>2.7619269400000002E-3</v>
      </c>
    </row>
    <row r="5826" spans="1:8" x14ac:dyDescent="0.35">
      <c r="A5826" s="45" t="s">
        <v>238</v>
      </c>
      <c r="B5826" s="45" t="s">
        <v>73</v>
      </c>
      <c r="C5826" s="45" t="s">
        <v>34</v>
      </c>
      <c r="D5826" s="45">
        <v>34</v>
      </c>
      <c r="E5826" s="45">
        <v>4.8413668399999998E-3</v>
      </c>
      <c r="F5826" s="45">
        <v>8.9222468000000005E-4</v>
      </c>
      <c r="G5826" s="45">
        <v>1.09783471E-3</v>
      </c>
      <c r="H5826" s="45">
        <v>2.8513069600000001E-3</v>
      </c>
    </row>
    <row r="5827" spans="1:8" x14ac:dyDescent="0.35">
      <c r="A5827" s="45" t="s">
        <v>238</v>
      </c>
      <c r="B5827" s="45" t="s">
        <v>72</v>
      </c>
      <c r="C5827" s="45" t="s">
        <v>35</v>
      </c>
      <c r="D5827" s="45">
        <v>382</v>
      </c>
      <c r="E5827" s="45">
        <v>5.3829440600000004E-3</v>
      </c>
      <c r="F5827" s="45">
        <v>9.9970283000000004E-4</v>
      </c>
      <c r="G5827" s="45">
        <v>1.2285483300000001E-3</v>
      </c>
      <c r="H5827" s="45">
        <v>3.1546924199999998E-3</v>
      </c>
    </row>
    <row r="5828" spans="1:8" x14ac:dyDescent="0.35">
      <c r="A5828" s="45" t="s">
        <v>238</v>
      </c>
      <c r="B5828" s="45" t="s">
        <v>73</v>
      </c>
      <c r="C5828" s="45" t="s">
        <v>35</v>
      </c>
      <c r="D5828" s="45">
        <v>29</v>
      </c>
      <c r="E5828" s="45">
        <v>6.5257820099999999E-3</v>
      </c>
      <c r="F5828" s="45">
        <v>9.8140139999999994E-4</v>
      </c>
      <c r="G5828" s="45">
        <v>1.3138567199999999E-3</v>
      </c>
      <c r="H5828" s="45">
        <v>4.2305233900000001E-3</v>
      </c>
    </row>
    <row r="5829" spans="1:8" x14ac:dyDescent="0.35">
      <c r="A5829" s="45" t="s">
        <v>238</v>
      </c>
      <c r="B5829" s="45" t="s">
        <v>72</v>
      </c>
      <c r="C5829" s="45" t="s">
        <v>36</v>
      </c>
      <c r="D5829" s="45">
        <v>469</v>
      </c>
      <c r="E5829" s="45">
        <v>5.21400908E-3</v>
      </c>
      <c r="F5829" s="45">
        <v>3.1109311000000002E-4</v>
      </c>
      <c r="G5829" s="45">
        <v>1.1901551299999999E-3</v>
      </c>
      <c r="H5829" s="45">
        <v>3.7127603600000001E-3</v>
      </c>
    </row>
    <row r="5830" spans="1:8" x14ac:dyDescent="0.35">
      <c r="A5830" s="45" t="s">
        <v>238</v>
      </c>
      <c r="B5830" s="45" t="s">
        <v>73</v>
      </c>
      <c r="C5830" s="45" t="s">
        <v>36</v>
      </c>
      <c r="D5830" s="45">
        <v>55</v>
      </c>
      <c r="E5830" s="45">
        <v>5.5086277100000001E-3</v>
      </c>
      <c r="F5830" s="45">
        <v>3.3733142000000002E-4</v>
      </c>
      <c r="G5830" s="45">
        <v>1.4522303699999999E-3</v>
      </c>
      <c r="H5830" s="45">
        <v>3.7190653799999999E-3</v>
      </c>
    </row>
    <row r="5831" spans="1:8" x14ac:dyDescent="0.35">
      <c r="A5831" s="45" t="s">
        <v>238</v>
      </c>
      <c r="B5831" s="45" t="s">
        <v>72</v>
      </c>
      <c r="C5831" s="45" t="s">
        <v>37</v>
      </c>
      <c r="D5831" s="45">
        <v>523</v>
      </c>
      <c r="E5831" s="45">
        <v>5.3032714999999998E-3</v>
      </c>
      <c r="F5831" s="45">
        <v>8.3317820999999999E-4</v>
      </c>
      <c r="G5831" s="45">
        <v>9.5628827000000002E-4</v>
      </c>
      <c r="H5831" s="45">
        <v>3.5138045600000001E-3</v>
      </c>
    </row>
    <row r="5832" spans="1:8" x14ac:dyDescent="0.35">
      <c r="A5832" s="45" t="s">
        <v>238</v>
      </c>
      <c r="B5832" s="45" t="s">
        <v>73</v>
      </c>
      <c r="C5832" s="45" t="s">
        <v>37</v>
      </c>
      <c r="D5832" s="45">
        <v>97</v>
      </c>
      <c r="E5832" s="45">
        <v>5.23362901E-3</v>
      </c>
      <c r="F5832" s="45">
        <v>9.5002838999999996E-4</v>
      </c>
      <c r="G5832" s="45">
        <v>9.0850489999999996E-4</v>
      </c>
      <c r="H5832" s="45">
        <v>3.3750952099999999E-3</v>
      </c>
    </row>
    <row r="5833" spans="1:8" x14ac:dyDescent="0.35">
      <c r="A5833" s="45" t="s">
        <v>238</v>
      </c>
      <c r="B5833" s="45" t="s">
        <v>72</v>
      </c>
      <c r="C5833" s="45" t="s">
        <v>38</v>
      </c>
      <c r="D5833" s="45">
        <v>298</v>
      </c>
      <c r="E5833" s="45">
        <v>5.82071037E-3</v>
      </c>
      <c r="F5833" s="45">
        <v>8.0637869999999998E-4</v>
      </c>
      <c r="G5833" s="45">
        <v>1.4980267300000001E-3</v>
      </c>
      <c r="H5833" s="45">
        <v>3.51630444E-3</v>
      </c>
    </row>
    <row r="5834" spans="1:8" x14ac:dyDescent="0.35">
      <c r="A5834" s="45" t="s">
        <v>238</v>
      </c>
      <c r="B5834" s="45" t="s">
        <v>73</v>
      </c>
      <c r="C5834" s="45" t="s">
        <v>38</v>
      </c>
      <c r="D5834" s="45">
        <v>22</v>
      </c>
      <c r="E5834" s="45">
        <v>5.5676554800000002E-3</v>
      </c>
      <c r="F5834" s="45">
        <v>7.0707040999999995E-4</v>
      </c>
      <c r="G5834" s="45">
        <v>1.71506707E-3</v>
      </c>
      <c r="H5834" s="45">
        <v>3.14551745E-3</v>
      </c>
    </row>
    <row r="5835" spans="1:8" x14ac:dyDescent="0.35">
      <c r="A5835" s="45" t="s">
        <v>238</v>
      </c>
      <c r="B5835" s="45" t="s">
        <v>72</v>
      </c>
      <c r="C5835" s="45" t="s">
        <v>39</v>
      </c>
      <c r="D5835" s="45">
        <v>306</v>
      </c>
      <c r="E5835" s="45">
        <v>6.7413684000000003E-3</v>
      </c>
      <c r="F5835" s="45">
        <v>6.0007389999999999E-4</v>
      </c>
      <c r="G5835" s="45">
        <v>1.89171787E-3</v>
      </c>
      <c r="H5835" s="45">
        <v>4.2495761100000001E-3</v>
      </c>
    </row>
    <row r="5836" spans="1:8" x14ac:dyDescent="0.35">
      <c r="A5836" s="45" t="s">
        <v>238</v>
      </c>
      <c r="B5836" s="45" t="s">
        <v>73</v>
      </c>
      <c r="C5836" s="45" t="s">
        <v>39</v>
      </c>
      <c r="D5836" s="45">
        <v>28</v>
      </c>
      <c r="E5836" s="45">
        <v>6.6352510599999998E-3</v>
      </c>
      <c r="F5836" s="45">
        <v>6.1053218000000004E-4</v>
      </c>
      <c r="G5836" s="45">
        <v>1.8563986E-3</v>
      </c>
      <c r="H5836" s="45">
        <v>4.1683198600000002E-3</v>
      </c>
    </row>
    <row r="5837" spans="1:8" x14ac:dyDescent="0.35">
      <c r="A5837" s="45" t="s">
        <v>238</v>
      </c>
      <c r="B5837" s="45" t="s">
        <v>72</v>
      </c>
      <c r="C5837" s="45" t="s">
        <v>40</v>
      </c>
      <c r="D5837" s="45">
        <v>482</v>
      </c>
      <c r="E5837" s="45">
        <v>4.5684212700000002E-3</v>
      </c>
      <c r="F5837" s="45">
        <v>9.9700298000000008E-4</v>
      </c>
      <c r="G5837" s="45">
        <v>1.0381845999999999E-3</v>
      </c>
      <c r="H5837" s="45">
        <v>2.5332331899999999E-3</v>
      </c>
    </row>
    <row r="5838" spans="1:8" x14ac:dyDescent="0.35">
      <c r="A5838" s="45" t="s">
        <v>238</v>
      </c>
      <c r="B5838" s="45" t="s">
        <v>73</v>
      </c>
      <c r="C5838" s="45" t="s">
        <v>40</v>
      </c>
      <c r="D5838" s="45">
        <v>98</v>
      </c>
      <c r="E5838" s="45">
        <v>4.1031270900000003E-3</v>
      </c>
      <c r="F5838" s="45">
        <v>8.9332929000000003E-4</v>
      </c>
      <c r="G5838" s="45">
        <v>1.0315095899999999E-3</v>
      </c>
      <c r="H5838" s="45">
        <v>2.1782876999999999E-3</v>
      </c>
    </row>
    <row r="5839" spans="1:8" x14ac:dyDescent="0.35">
      <c r="A5839" s="45" t="s">
        <v>238</v>
      </c>
      <c r="B5839" s="45" t="s">
        <v>72</v>
      </c>
      <c r="C5839" s="45" t="s">
        <v>41</v>
      </c>
      <c r="D5839" s="45">
        <v>301</v>
      </c>
      <c r="E5839" s="45">
        <v>5.79515017E-3</v>
      </c>
      <c r="F5839" s="45">
        <v>6.5564606000000005E-4</v>
      </c>
      <c r="G5839" s="45">
        <v>1.41030645E-3</v>
      </c>
      <c r="H5839" s="45">
        <v>3.7291971900000002E-3</v>
      </c>
    </row>
    <row r="5840" spans="1:8" x14ac:dyDescent="0.35">
      <c r="A5840" s="45" t="s">
        <v>238</v>
      </c>
      <c r="B5840" s="45" t="s">
        <v>73</v>
      </c>
      <c r="C5840" s="45" t="s">
        <v>41</v>
      </c>
      <c r="D5840" s="45">
        <v>46</v>
      </c>
      <c r="E5840" s="45">
        <v>5.52586534E-3</v>
      </c>
      <c r="F5840" s="45">
        <v>5.0875582000000003E-4</v>
      </c>
      <c r="G5840" s="45">
        <v>1.61382824E-3</v>
      </c>
      <c r="H5840" s="45">
        <v>3.4032807900000002E-3</v>
      </c>
    </row>
    <row r="5841" spans="1:8" x14ac:dyDescent="0.35">
      <c r="A5841" s="45" t="s">
        <v>238</v>
      </c>
      <c r="B5841" s="45" t="s">
        <v>72</v>
      </c>
      <c r="C5841" s="45" t="s">
        <v>42</v>
      </c>
      <c r="D5841" s="45">
        <v>263</v>
      </c>
      <c r="E5841" s="45">
        <v>7.08007649E-3</v>
      </c>
      <c r="F5841" s="45">
        <v>9.6768916999999996E-4</v>
      </c>
      <c r="G5841" s="45">
        <v>1.9126704999999999E-3</v>
      </c>
      <c r="H5841" s="45">
        <v>4.1997163500000004E-3</v>
      </c>
    </row>
    <row r="5842" spans="1:8" x14ac:dyDescent="0.35">
      <c r="A5842" s="45" t="s">
        <v>238</v>
      </c>
      <c r="B5842" s="45" t="s">
        <v>73</v>
      </c>
      <c r="C5842" s="45" t="s">
        <v>42</v>
      </c>
      <c r="D5842" s="45">
        <v>51</v>
      </c>
      <c r="E5842" s="45">
        <v>5.6801468199999998E-3</v>
      </c>
      <c r="F5842" s="45">
        <v>9.1389775999999999E-4</v>
      </c>
      <c r="G5842" s="45">
        <v>1.7992009400000001E-3</v>
      </c>
      <c r="H5842" s="45">
        <v>2.9670476899999998E-3</v>
      </c>
    </row>
    <row r="5843" spans="1:8" x14ac:dyDescent="0.35">
      <c r="A5843" s="45" t="s">
        <v>238</v>
      </c>
      <c r="B5843" s="45" t="s">
        <v>72</v>
      </c>
      <c r="C5843" s="45" t="s">
        <v>43</v>
      </c>
      <c r="D5843" s="45">
        <v>209</v>
      </c>
      <c r="E5843" s="45">
        <v>6.3700600100000003E-3</v>
      </c>
      <c r="F5843" s="45">
        <v>9.4281607999999997E-4</v>
      </c>
      <c r="G5843" s="45">
        <v>1.57501526E-3</v>
      </c>
      <c r="H5843" s="45">
        <v>3.8522282000000001E-3</v>
      </c>
    </row>
    <row r="5844" spans="1:8" x14ac:dyDescent="0.35">
      <c r="A5844" s="45" t="s">
        <v>238</v>
      </c>
      <c r="B5844" s="45" t="s">
        <v>73</v>
      </c>
      <c r="C5844" s="45" t="s">
        <v>43</v>
      </c>
      <c r="D5844" s="45">
        <v>31</v>
      </c>
      <c r="E5844" s="45">
        <v>6.5949818699999998E-3</v>
      </c>
      <c r="F5844" s="45">
        <v>7.0751170999999995E-4</v>
      </c>
      <c r="G5844" s="45">
        <v>1.8929209399999999E-3</v>
      </c>
      <c r="H5844" s="45">
        <v>3.9945487600000001E-3</v>
      </c>
    </row>
    <row r="5845" spans="1:8" x14ac:dyDescent="0.35">
      <c r="A5845" s="45" t="s">
        <v>238</v>
      </c>
      <c r="B5845" s="45" t="s">
        <v>72</v>
      </c>
      <c r="C5845" s="45" t="s">
        <v>44</v>
      </c>
      <c r="D5845" s="45">
        <v>142</v>
      </c>
      <c r="E5845" s="45">
        <v>6.5830396599999997E-3</v>
      </c>
      <c r="F5845" s="45">
        <v>5.7397602000000005E-4</v>
      </c>
      <c r="G5845" s="45">
        <v>1.77172967E-3</v>
      </c>
      <c r="H5845" s="45">
        <v>4.2373334800000001E-3</v>
      </c>
    </row>
    <row r="5846" spans="1:8" x14ac:dyDescent="0.35">
      <c r="A5846" s="45" t="s">
        <v>238</v>
      </c>
      <c r="B5846" s="45" t="s">
        <v>73</v>
      </c>
      <c r="C5846" s="45" t="s">
        <v>44</v>
      </c>
      <c r="D5846" s="45">
        <v>17</v>
      </c>
      <c r="E5846" s="45">
        <v>8.1086598800000007E-3</v>
      </c>
      <c r="F5846" s="45">
        <v>6.1751060999999999E-4</v>
      </c>
      <c r="G5846" s="45">
        <v>2.19771224E-3</v>
      </c>
      <c r="H5846" s="45">
        <v>5.2934365899999997E-3</v>
      </c>
    </row>
    <row r="5847" spans="1:8" x14ac:dyDescent="0.35">
      <c r="A5847" s="45" t="s">
        <v>238</v>
      </c>
      <c r="B5847" s="45" t="s">
        <v>72</v>
      </c>
      <c r="C5847" s="45" t="s">
        <v>45</v>
      </c>
      <c r="D5847" s="45">
        <v>425</v>
      </c>
      <c r="E5847" s="45">
        <v>5.0831969299999996E-3</v>
      </c>
      <c r="F5847" s="45">
        <v>6.1369801000000005E-4</v>
      </c>
      <c r="G5847" s="45">
        <v>1.10187884E-3</v>
      </c>
      <c r="H5847" s="45">
        <v>3.3676195899999999E-3</v>
      </c>
    </row>
    <row r="5848" spans="1:8" x14ac:dyDescent="0.35">
      <c r="A5848" s="45" t="s">
        <v>238</v>
      </c>
      <c r="B5848" s="45" t="s">
        <v>73</v>
      </c>
      <c r="C5848" s="45" t="s">
        <v>45</v>
      </c>
      <c r="D5848" s="45">
        <v>47</v>
      </c>
      <c r="E5848" s="45">
        <v>4.3821412399999999E-3</v>
      </c>
      <c r="F5848" s="45">
        <v>7.0478699000000005E-4</v>
      </c>
      <c r="G5848" s="45">
        <v>8.1437130000000003E-4</v>
      </c>
      <c r="H5848" s="45">
        <v>2.86298244E-3</v>
      </c>
    </row>
    <row r="5849" spans="1:8" x14ac:dyDescent="0.35">
      <c r="A5849" s="45" t="s">
        <v>238</v>
      </c>
      <c r="B5849" s="45" t="s">
        <v>72</v>
      </c>
      <c r="C5849" s="45" t="s">
        <v>46</v>
      </c>
      <c r="D5849" s="45">
        <v>169</v>
      </c>
      <c r="E5849" s="45">
        <v>6.1156993899999998E-3</v>
      </c>
      <c r="F5849" s="45">
        <v>8.1114375999999995E-4</v>
      </c>
      <c r="G5849" s="45">
        <v>2.0462823499999999E-3</v>
      </c>
      <c r="H5849" s="45">
        <v>3.2582728099999998E-3</v>
      </c>
    </row>
    <row r="5850" spans="1:8" x14ac:dyDescent="0.35">
      <c r="A5850" s="45" t="s">
        <v>238</v>
      </c>
      <c r="B5850" s="45" t="s">
        <v>73</v>
      </c>
      <c r="C5850" s="45" t="s">
        <v>46</v>
      </c>
      <c r="D5850" s="45">
        <v>46</v>
      </c>
      <c r="E5850" s="45">
        <v>5.1414047300000001E-3</v>
      </c>
      <c r="F5850" s="45">
        <v>7.3595987999999996E-4</v>
      </c>
      <c r="G5850" s="45">
        <v>1.8966382299999999E-3</v>
      </c>
      <c r="H5850" s="45">
        <v>2.5088061100000001E-3</v>
      </c>
    </row>
    <row r="5851" spans="1:8" x14ac:dyDescent="0.35">
      <c r="A5851" s="45" t="s">
        <v>238</v>
      </c>
      <c r="B5851" s="45" t="s">
        <v>72</v>
      </c>
      <c r="C5851" s="45" t="s">
        <v>47</v>
      </c>
      <c r="D5851" s="45">
        <v>135</v>
      </c>
      <c r="E5851" s="45">
        <v>6.6134256899999999E-3</v>
      </c>
      <c r="F5851" s="45">
        <v>5.8058960000000005E-4</v>
      </c>
      <c r="G5851" s="45">
        <v>2.2380827700000001E-3</v>
      </c>
      <c r="H5851" s="45">
        <v>3.7947529000000001E-3</v>
      </c>
    </row>
    <row r="5852" spans="1:8" x14ac:dyDescent="0.35">
      <c r="A5852" s="45" t="s">
        <v>238</v>
      </c>
      <c r="B5852" s="45" t="s">
        <v>73</v>
      </c>
      <c r="C5852" s="45" t="s">
        <v>47</v>
      </c>
      <c r="D5852" s="45">
        <v>24</v>
      </c>
      <c r="E5852" s="45">
        <v>6.4814812399999998E-3</v>
      </c>
      <c r="F5852" s="45">
        <v>4.9720274000000005E-4</v>
      </c>
      <c r="G5852" s="45">
        <v>2.5149496700000002E-3</v>
      </c>
      <c r="H5852" s="45">
        <v>3.4693285499999998E-3</v>
      </c>
    </row>
    <row r="5853" spans="1:8" x14ac:dyDescent="0.35">
      <c r="A5853" s="45" t="s">
        <v>238</v>
      </c>
      <c r="B5853" s="45" t="s">
        <v>72</v>
      </c>
      <c r="C5853" s="45" t="s">
        <v>48</v>
      </c>
      <c r="D5853" s="45">
        <v>479</v>
      </c>
      <c r="E5853" s="45">
        <v>5.3892897499999998E-3</v>
      </c>
      <c r="F5853" s="45">
        <v>9.4399961999999996E-4</v>
      </c>
      <c r="G5853" s="45">
        <v>7.7396460999999998E-4</v>
      </c>
      <c r="H5853" s="45">
        <v>3.6713250499999998E-3</v>
      </c>
    </row>
    <row r="5854" spans="1:8" x14ac:dyDescent="0.35">
      <c r="A5854" s="45" t="s">
        <v>238</v>
      </c>
      <c r="B5854" s="45" t="s">
        <v>73</v>
      </c>
      <c r="C5854" s="45" t="s">
        <v>48</v>
      </c>
      <c r="D5854" s="45">
        <v>41</v>
      </c>
      <c r="E5854" s="45">
        <v>5.6193538899999996E-3</v>
      </c>
      <c r="F5854" s="45">
        <v>1.05239366E-3</v>
      </c>
      <c r="G5854" s="45">
        <v>7.8703675999999996E-4</v>
      </c>
      <c r="H5854" s="45">
        <v>3.7799229399999999E-3</v>
      </c>
    </row>
    <row r="5855" spans="1:8" x14ac:dyDescent="0.35">
      <c r="A5855" s="45" t="s">
        <v>238</v>
      </c>
      <c r="B5855" s="45" t="s">
        <v>72</v>
      </c>
      <c r="C5855" s="45" t="s">
        <v>49</v>
      </c>
      <c r="D5855" s="45">
        <v>372</v>
      </c>
      <c r="E5855" s="45">
        <v>5.8808116800000004E-3</v>
      </c>
      <c r="F5855" s="45">
        <v>6.5390382000000003E-4</v>
      </c>
      <c r="G5855" s="45">
        <v>1.5653621600000001E-3</v>
      </c>
      <c r="H5855" s="45">
        <v>3.66154522E-3</v>
      </c>
    </row>
    <row r="5856" spans="1:8" x14ac:dyDescent="0.35">
      <c r="A5856" s="45" t="s">
        <v>238</v>
      </c>
      <c r="B5856" s="45" t="s">
        <v>73</v>
      </c>
      <c r="C5856" s="45" t="s">
        <v>49</v>
      </c>
      <c r="D5856" s="45">
        <v>33</v>
      </c>
      <c r="E5856" s="45">
        <v>7.2222220400000002E-3</v>
      </c>
      <c r="F5856" s="45">
        <v>7.3267372999999999E-4</v>
      </c>
      <c r="G5856" s="45">
        <v>1.74031969E-3</v>
      </c>
      <c r="H5856" s="45">
        <v>4.7492281699999996E-3</v>
      </c>
    </row>
    <row r="5857" spans="1:8" x14ac:dyDescent="0.35">
      <c r="A5857" s="45" t="s">
        <v>238</v>
      </c>
      <c r="B5857" s="45" t="s">
        <v>72</v>
      </c>
      <c r="C5857" s="45" t="s">
        <v>50</v>
      </c>
      <c r="D5857" s="45">
        <v>242</v>
      </c>
      <c r="E5857" s="45">
        <v>7.2477136400000003E-3</v>
      </c>
      <c r="F5857" s="45">
        <v>7.7531922999999996E-4</v>
      </c>
      <c r="G5857" s="45">
        <v>2.4833560600000001E-3</v>
      </c>
      <c r="H5857" s="45">
        <v>3.98903787E-3</v>
      </c>
    </row>
    <row r="5858" spans="1:8" x14ac:dyDescent="0.35">
      <c r="A5858" s="45" t="s">
        <v>238</v>
      </c>
      <c r="B5858" s="45" t="s">
        <v>73</v>
      </c>
      <c r="C5858" s="45" t="s">
        <v>50</v>
      </c>
      <c r="D5858" s="45">
        <v>35</v>
      </c>
      <c r="E5858" s="45">
        <v>6.1375659000000001E-3</v>
      </c>
      <c r="F5858" s="45">
        <v>8.1845214999999995E-4</v>
      </c>
      <c r="G5858" s="45">
        <v>2.1071426099999999E-3</v>
      </c>
      <c r="H5858" s="45">
        <v>3.2119706099999999E-3</v>
      </c>
    </row>
    <row r="5859" spans="1:8" x14ac:dyDescent="0.35">
      <c r="A5859" s="45" t="s">
        <v>238</v>
      </c>
      <c r="B5859" s="45" t="s">
        <v>72</v>
      </c>
      <c r="C5859" s="45" t="s">
        <v>51</v>
      </c>
      <c r="D5859" s="45">
        <v>312</v>
      </c>
      <c r="E5859" s="45">
        <v>5.92444184E-3</v>
      </c>
      <c r="F5859" s="45">
        <v>9.1527902999999995E-4</v>
      </c>
      <c r="G5859" s="45">
        <v>8.9287280000000001E-4</v>
      </c>
      <c r="H5859" s="45">
        <v>4.1162895100000001E-3</v>
      </c>
    </row>
    <row r="5860" spans="1:8" x14ac:dyDescent="0.35">
      <c r="A5860" s="45" t="s">
        <v>238</v>
      </c>
      <c r="B5860" s="45" t="s">
        <v>73</v>
      </c>
      <c r="C5860" s="45" t="s">
        <v>51</v>
      </c>
      <c r="D5860" s="45">
        <v>46</v>
      </c>
      <c r="E5860" s="45">
        <v>5.52032987E-3</v>
      </c>
      <c r="F5860" s="45">
        <v>9.6769304999999996E-4</v>
      </c>
      <c r="G5860" s="45">
        <v>8.7006818000000003E-4</v>
      </c>
      <c r="H5860" s="45">
        <v>3.68256815E-3</v>
      </c>
    </row>
    <row r="5861" spans="1:8" x14ac:dyDescent="0.35">
      <c r="A5861" s="45" t="s">
        <v>238</v>
      </c>
      <c r="B5861" s="45" t="s">
        <v>72</v>
      </c>
      <c r="C5861" s="45" t="s">
        <v>52</v>
      </c>
      <c r="D5861" s="45">
        <v>435</v>
      </c>
      <c r="E5861" s="45">
        <v>3.7234991199999999E-3</v>
      </c>
      <c r="F5861" s="45">
        <v>3.1582565E-4</v>
      </c>
      <c r="G5861" s="45">
        <v>7.7588844000000005E-4</v>
      </c>
      <c r="H5861" s="45">
        <v>2.6317845599999998E-3</v>
      </c>
    </row>
    <row r="5862" spans="1:8" x14ac:dyDescent="0.35">
      <c r="A5862" s="45" t="s">
        <v>238</v>
      </c>
      <c r="B5862" s="45" t="s">
        <v>73</v>
      </c>
      <c r="C5862" s="45" t="s">
        <v>52</v>
      </c>
      <c r="D5862" s="45">
        <v>41</v>
      </c>
      <c r="E5862" s="45">
        <v>3.4733511299999999E-3</v>
      </c>
      <c r="F5862" s="45">
        <v>3.5766683999999998E-4</v>
      </c>
      <c r="G5862" s="45">
        <v>6.9754940999999999E-4</v>
      </c>
      <c r="H5862" s="45">
        <v>2.4181343400000001E-3</v>
      </c>
    </row>
    <row r="5863" spans="1:8" x14ac:dyDescent="0.35">
      <c r="A5863" s="45" t="s">
        <v>238</v>
      </c>
      <c r="B5863" s="45" t="s">
        <v>72</v>
      </c>
      <c r="C5863" s="45" t="s">
        <v>53</v>
      </c>
      <c r="D5863" s="45">
        <v>151</v>
      </c>
      <c r="E5863" s="45">
        <v>5.8997881999999996E-3</v>
      </c>
      <c r="F5863" s="45">
        <v>2.8222322E-4</v>
      </c>
      <c r="G5863" s="45">
        <v>1.7057576699999999E-3</v>
      </c>
      <c r="H5863" s="45">
        <v>3.9118068400000004E-3</v>
      </c>
    </row>
    <row r="5864" spans="1:8" x14ac:dyDescent="0.35">
      <c r="A5864" s="45" t="s">
        <v>238</v>
      </c>
      <c r="B5864" s="45" t="s">
        <v>73</v>
      </c>
      <c r="C5864" s="45" t="s">
        <v>53</v>
      </c>
      <c r="D5864" s="45">
        <v>17</v>
      </c>
      <c r="E5864" s="45">
        <v>5.9531588100000003E-3</v>
      </c>
      <c r="F5864" s="45">
        <v>3.1386134999999998E-4</v>
      </c>
      <c r="G5864" s="45">
        <v>1.4814812000000001E-3</v>
      </c>
      <c r="H5864" s="45">
        <v>4.1578156399999996E-3</v>
      </c>
    </row>
    <row r="5865" spans="1:8" x14ac:dyDescent="0.35">
      <c r="A5865" s="45" t="s">
        <v>238</v>
      </c>
      <c r="B5865" s="45" t="s">
        <v>72</v>
      </c>
      <c r="C5865" s="45" t="s">
        <v>54</v>
      </c>
      <c r="D5865" s="45">
        <v>989</v>
      </c>
      <c r="E5865" s="45">
        <v>4.6781960299999998E-3</v>
      </c>
      <c r="F5865" s="45">
        <v>1.04460383E-3</v>
      </c>
      <c r="G5865" s="45">
        <v>8.3609495999999997E-4</v>
      </c>
      <c r="H5865" s="45">
        <v>2.79749677E-3</v>
      </c>
    </row>
    <row r="5866" spans="1:8" x14ac:dyDescent="0.35">
      <c r="A5866" s="45" t="s">
        <v>238</v>
      </c>
      <c r="B5866" s="45" t="s">
        <v>73</v>
      </c>
      <c r="C5866" s="45" t="s">
        <v>54</v>
      </c>
      <c r="D5866" s="45">
        <v>162</v>
      </c>
      <c r="E5866" s="45">
        <v>4.5240337899999997E-3</v>
      </c>
      <c r="F5866" s="45">
        <v>9.7650866999999999E-4</v>
      </c>
      <c r="G5866" s="45">
        <v>8.0625545999999998E-4</v>
      </c>
      <c r="H5866" s="45">
        <v>2.7412692200000002E-3</v>
      </c>
    </row>
    <row r="5867" spans="1:8" x14ac:dyDescent="0.35">
      <c r="A5867" s="45" t="s">
        <v>238</v>
      </c>
      <c r="B5867" s="45" t="s">
        <v>72</v>
      </c>
      <c r="C5867" s="45" t="s">
        <v>55</v>
      </c>
      <c r="D5867" s="45">
        <v>218</v>
      </c>
      <c r="E5867" s="45">
        <v>6.0410293300000003E-3</v>
      </c>
      <c r="F5867" s="45">
        <v>1.07490206E-3</v>
      </c>
      <c r="G5867" s="45">
        <v>1.7595775599999999E-3</v>
      </c>
      <c r="H5867" s="45">
        <v>3.2065492E-3</v>
      </c>
    </row>
    <row r="5868" spans="1:8" x14ac:dyDescent="0.35">
      <c r="A5868" s="45" t="s">
        <v>238</v>
      </c>
      <c r="B5868" s="45" t="s">
        <v>73</v>
      </c>
      <c r="C5868" s="45" t="s">
        <v>55</v>
      </c>
      <c r="D5868" s="45">
        <v>36</v>
      </c>
      <c r="E5868" s="45">
        <v>5.9336417299999996E-3</v>
      </c>
      <c r="F5868" s="45">
        <v>9.175667E-4</v>
      </c>
      <c r="G5868" s="45">
        <v>1.59304245E-3</v>
      </c>
      <c r="H5868" s="45">
        <v>3.4230321700000001E-3</v>
      </c>
    </row>
    <row r="5869" spans="1:8" x14ac:dyDescent="0.35">
      <c r="A5869" s="45" t="s">
        <v>238</v>
      </c>
      <c r="B5869" s="45" t="s">
        <v>72</v>
      </c>
      <c r="C5869" s="45" t="s">
        <v>56</v>
      </c>
      <c r="D5869" s="45">
        <v>766</v>
      </c>
      <c r="E5869" s="45">
        <v>4.9260072600000003E-3</v>
      </c>
      <c r="F5869" s="45">
        <v>7.0706085999999995E-4</v>
      </c>
      <c r="G5869" s="45">
        <v>8.8549197999999996E-4</v>
      </c>
      <c r="H5869" s="45">
        <v>3.3334539800000001E-3</v>
      </c>
    </row>
    <row r="5870" spans="1:8" x14ac:dyDescent="0.35">
      <c r="A5870" s="45" t="s">
        <v>238</v>
      </c>
      <c r="B5870" s="45" t="s">
        <v>73</v>
      </c>
      <c r="C5870" s="45" t="s">
        <v>56</v>
      </c>
      <c r="D5870" s="45">
        <v>58</v>
      </c>
      <c r="E5870" s="45">
        <v>4.6958810199999998E-3</v>
      </c>
      <c r="F5870" s="45">
        <v>7.2337944999999995E-4</v>
      </c>
      <c r="G5870" s="45">
        <v>8.5707988999999998E-4</v>
      </c>
      <c r="H5870" s="45">
        <v>3.1154211999999998E-3</v>
      </c>
    </row>
    <row r="5871" spans="1:8" x14ac:dyDescent="0.35">
      <c r="A5871" s="45" t="s">
        <v>239</v>
      </c>
      <c r="B5871" s="45" t="s">
        <v>72</v>
      </c>
      <c r="C5871" s="45" t="s">
        <v>9</v>
      </c>
      <c r="D5871" s="45">
        <v>14227</v>
      </c>
      <c r="E5871" s="45">
        <v>5.4194316099999999E-3</v>
      </c>
      <c r="F5871" s="45">
        <v>8.4705488000000003E-4</v>
      </c>
      <c r="G5871" s="45">
        <v>1.2124863200000001E-3</v>
      </c>
      <c r="H5871" s="45">
        <v>3.3598394900000001E-3</v>
      </c>
    </row>
    <row r="5872" spans="1:8" x14ac:dyDescent="0.35">
      <c r="A5872" s="45" t="s">
        <v>239</v>
      </c>
      <c r="B5872" s="45" t="s">
        <v>73</v>
      </c>
      <c r="C5872" s="45" t="s">
        <v>9</v>
      </c>
      <c r="D5872" s="45">
        <v>2323</v>
      </c>
      <c r="E5872" s="45">
        <v>5.2038987799999997E-3</v>
      </c>
      <c r="F5872" s="45">
        <v>8.5701934000000004E-4</v>
      </c>
      <c r="G5872" s="45">
        <v>1.24683097E-3</v>
      </c>
      <c r="H5872" s="45">
        <v>3.1000031499999999E-3</v>
      </c>
    </row>
    <row r="5873" spans="1:8" x14ac:dyDescent="0.35">
      <c r="A5873" s="45" t="s">
        <v>239</v>
      </c>
      <c r="B5873" s="45" t="s">
        <v>72</v>
      </c>
      <c r="C5873" s="45" t="s">
        <v>14</v>
      </c>
      <c r="D5873" s="45">
        <v>276</v>
      </c>
      <c r="E5873" s="45">
        <v>5.7801175100000001E-3</v>
      </c>
      <c r="F5873" s="45">
        <v>1.10113034E-3</v>
      </c>
      <c r="G5873" s="45">
        <v>1.45372026E-3</v>
      </c>
      <c r="H5873" s="45">
        <v>3.2252664699999999E-3</v>
      </c>
    </row>
    <row r="5874" spans="1:8" x14ac:dyDescent="0.35">
      <c r="A5874" s="45" t="s">
        <v>239</v>
      </c>
      <c r="B5874" s="45" t="s">
        <v>73</v>
      </c>
      <c r="C5874" s="45" t="s">
        <v>14</v>
      </c>
      <c r="D5874" s="45">
        <v>35</v>
      </c>
      <c r="E5874" s="45">
        <v>5.4368383799999996E-3</v>
      </c>
      <c r="F5874" s="45">
        <v>1.07969551E-3</v>
      </c>
      <c r="G5874" s="45">
        <v>1.2919971500000001E-3</v>
      </c>
      <c r="H5874" s="45">
        <v>3.0651452900000002E-3</v>
      </c>
    </row>
    <row r="5875" spans="1:8" x14ac:dyDescent="0.35">
      <c r="A5875" s="45" t="s">
        <v>239</v>
      </c>
      <c r="B5875" s="45" t="s">
        <v>72</v>
      </c>
      <c r="C5875" s="45" t="s">
        <v>15</v>
      </c>
      <c r="D5875" s="45">
        <v>181</v>
      </c>
      <c r="E5875" s="45">
        <v>5.2374920800000004E-3</v>
      </c>
      <c r="F5875" s="45">
        <v>6.4041049999999996E-4</v>
      </c>
      <c r="G5875" s="45">
        <v>1.56851058E-3</v>
      </c>
      <c r="H5875" s="45">
        <v>3.02857043E-3</v>
      </c>
    </row>
    <row r="5876" spans="1:8" x14ac:dyDescent="0.35">
      <c r="A5876" s="45" t="s">
        <v>239</v>
      </c>
      <c r="B5876" s="45" t="s">
        <v>73</v>
      </c>
      <c r="C5876" s="45" t="s">
        <v>15</v>
      </c>
      <c r="D5876" s="45">
        <v>50</v>
      </c>
      <c r="E5876" s="45">
        <v>4.9555553499999998E-3</v>
      </c>
      <c r="F5876" s="45">
        <v>7.1550905000000004E-4</v>
      </c>
      <c r="G5876" s="45">
        <v>1.50115721E-3</v>
      </c>
      <c r="H5876" s="45">
        <v>2.7388886300000002E-3</v>
      </c>
    </row>
    <row r="5877" spans="1:8" x14ac:dyDescent="0.35">
      <c r="A5877" s="45" t="s">
        <v>239</v>
      </c>
      <c r="B5877" s="45" t="s">
        <v>72</v>
      </c>
      <c r="C5877" s="45" t="s">
        <v>16</v>
      </c>
      <c r="D5877" s="45">
        <v>171</v>
      </c>
      <c r="E5877" s="45">
        <v>6.1049515600000003E-3</v>
      </c>
      <c r="F5877" s="45">
        <v>1.30807318E-3</v>
      </c>
      <c r="G5877" s="45">
        <v>8.8436731999999997E-4</v>
      </c>
      <c r="H5877" s="45">
        <v>3.9125105900000004E-3</v>
      </c>
    </row>
    <row r="5878" spans="1:8" x14ac:dyDescent="0.35">
      <c r="A5878" s="45" t="s">
        <v>239</v>
      </c>
      <c r="B5878" s="45" t="s">
        <v>73</v>
      </c>
      <c r="C5878" s="45" t="s">
        <v>16</v>
      </c>
      <c r="D5878" s="45">
        <v>49</v>
      </c>
      <c r="E5878" s="45">
        <v>5.4473732300000001E-3</v>
      </c>
      <c r="F5878" s="45">
        <v>9.7812712000000003E-4</v>
      </c>
      <c r="G5878" s="45">
        <v>9.8308742999999991E-4</v>
      </c>
      <c r="H5878" s="45">
        <v>3.4861581399999999E-3</v>
      </c>
    </row>
    <row r="5879" spans="1:8" x14ac:dyDescent="0.35">
      <c r="A5879" s="45" t="s">
        <v>239</v>
      </c>
      <c r="B5879" s="45" t="s">
        <v>72</v>
      </c>
      <c r="C5879" s="45" t="s">
        <v>17</v>
      </c>
      <c r="D5879" s="45">
        <v>214</v>
      </c>
      <c r="E5879" s="45">
        <v>6.4869437699999997E-3</v>
      </c>
      <c r="F5879" s="45">
        <v>1.3567625E-3</v>
      </c>
      <c r="G5879" s="45">
        <v>9.9715492000000011E-4</v>
      </c>
      <c r="H5879" s="45">
        <v>4.1330259000000001E-3</v>
      </c>
    </row>
    <row r="5880" spans="1:8" x14ac:dyDescent="0.35">
      <c r="A5880" s="45" t="s">
        <v>239</v>
      </c>
      <c r="B5880" s="45" t="s">
        <v>73</v>
      </c>
      <c r="C5880" s="45" t="s">
        <v>17</v>
      </c>
      <c r="D5880" s="45">
        <v>57</v>
      </c>
      <c r="E5880" s="45">
        <v>6.8699234100000001E-3</v>
      </c>
      <c r="F5880" s="45">
        <v>1.49386746E-3</v>
      </c>
      <c r="G5880" s="45">
        <v>1.2818792200000001E-3</v>
      </c>
      <c r="H5880" s="45">
        <v>4.0941761999999998E-3</v>
      </c>
    </row>
    <row r="5881" spans="1:8" x14ac:dyDescent="0.35">
      <c r="A5881" s="45" t="s">
        <v>239</v>
      </c>
      <c r="B5881" s="45" t="s">
        <v>72</v>
      </c>
      <c r="C5881" s="45" t="s">
        <v>18</v>
      </c>
      <c r="D5881" s="45">
        <v>187</v>
      </c>
      <c r="E5881" s="45">
        <v>7.2688896699999997E-3</v>
      </c>
      <c r="F5881" s="45">
        <v>6.7748538000000002E-4</v>
      </c>
      <c r="G5881" s="45">
        <v>1.88991609E-3</v>
      </c>
      <c r="H5881" s="45">
        <v>4.7014877099999996E-3</v>
      </c>
    </row>
    <row r="5882" spans="1:8" x14ac:dyDescent="0.35">
      <c r="A5882" s="45" t="s">
        <v>239</v>
      </c>
      <c r="B5882" s="45" t="s">
        <v>73</v>
      </c>
      <c r="C5882" s="45" t="s">
        <v>18</v>
      </c>
      <c r="D5882" s="45">
        <v>22</v>
      </c>
      <c r="E5882" s="45">
        <v>6.6603532699999997E-3</v>
      </c>
      <c r="F5882" s="45">
        <v>1.00431375E-3</v>
      </c>
      <c r="G5882" s="45">
        <v>1.8250208200000001E-3</v>
      </c>
      <c r="H5882" s="45">
        <v>3.8310182700000001E-3</v>
      </c>
    </row>
    <row r="5883" spans="1:8" x14ac:dyDescent="0.35">
      <c r="A5883" s="45" t="s">
        <v>239</v>
      </c>
      <c r="B5883" s="45" t="s">
        <v>72</v>
      </c>
      <c r="C5883" s="45" t="s">
        <v>19</v>
      </c>
      <c r="D5883" s="45">
        <v>219</v>
      </c>
      <c r="E5883" s="45">
        <v>6.1497968300000001E-3</v>
      </c>
      <c r="F5883" s="45">
        <v>9.9991518000000002E-4</v>
      </c>
      <c r="G5883" s="45">
        <v>1.27240802E-3</v>
      </c>
      <c r="H5883" s="45">
        <v>3.8774731400000001E-3</v>
      </c>
    </row>
    <row r="5884" spans="1:8" x14ac:dyDescent="0.35">
      <c r="A5884" s="45" t="s">
        <v>239</v>
      </c>
      <c r="B5884" s="45" t="s">
        <v>73</v>
      </c>
      <c r="C5884" s="45" t="s">
        <v>19</v>
      </c>
      <c r="D5884" s="45">
        <v>25</v>
      </c>
      <c r="E5884" s="45">
        <v>7.10555532E-3</v>
      </c>
      <c r="F5884" s="45">
        <v>1.0898145999999999E-3</v>
      </c>
      <c r="G5884" s="45">
        <v>1.3055552699999999E-3</v>
      </c>
      <c r="H5884" s="45">
        <v>4.7101849599999997E-3</v>
      </c>
    </row>
    <row r="5885" spans="1:8" x14ac:dyDescent="0.35">
      <c r="A5885" s="45" t="s">
        <v>239</v>
      </c>
      <c r="B5885" s="45" t="s">
        <v>72</v>
      </c>
      <c r="C5885" s="45" t="s">
        <v>20</v>
      </c>
      <c r="D5885" s="45">
        <v>137</v>
      </c>
      <c r="E5885" s="45">
        <v>4.1911662800000003E-3</v>
      </c>
      <c r="F5885" s="45">
        <v>5.8495515000000001E-4</v>
      </c>
      <c r="G5885" s="45">
        <v>8.0841080999999998E-4</v>
      </c>
      <c r="H5885" s="45">
        <v>2.7977998399999998E-3</v>
      </c>
    </row>
    <row r="5886" spans="1:8" x14ac:dyDescent="0.35">
      <c r="A5886" s="45" t="s">
        <v>239</v>
      </c>
      <c r="B5886" s="45" t="s">
        <v>73</v>
      </c>
      <c r="C5886" s="45" t="s">
        <v>20</v>
      </c>
      <c r="D5886" s="45">
        <v>12</v>
      </c>
      <c r="E5886" s="45">
        <v>3.3092204199999999E-3</v>
      </c>
      <c r="F5886" s="45">
        <v>6.1728379000000003E-4</v>
      </c>
      <c r="G5886" s="45">
        <v>3.6361857000000001E-4</v>
      </c>
      <c r="H5886" s="45">
        <v>2.3283176399999999E-3</v>
      </c>
    </row>
    <row r="5887" spans="1:8" x14ac:dyDescent="0.35">
      <c r="A5887" s="45" t="s">
        <v>239</v>
      </c>
      <c r="B5887" s="45" t="s">
        <v>72</v>
      </c>
      <c r="C5887" s="45" t="s">
        <v>21</v>
      </c>
      <c r="D5887" s="45">
        <v>147</v>
      </c>
      <c r="E5887" s="45">
        <v>6.9709779500000003E-3</v>
      </c>
      <c r="F5887" s="45">
        <v>1.0412727300000001E-3</v>
      </c>
      <c r="G5887" s="45">
        <v>1.7371344100000001E-3</v>
      </c>
      <c r="H5887" s="45">
        <v>4.1925702900000002E-3</v>
      </c>
    </row>
    <row r="5888" spans="1:8" x14ac:dyDescent="0.35">
      <c r="A5888" s="45" t="s">
        <v>239</v>
      </c>
      <c r="B5888" s="45" t="s">
        <v>73</v>
      </c>
      <c r="C5888" s="45" t="s">
        <v>21</v>
      </c>
      <c r="D5888" s="45">
        <v>37</v>
      </c>
      <c r="E5888" s="45">
        <v>6.7389262100000001E-3</v>
      </c>
      <c r="F5888" s="45">
        <v>1.0413535799999999E-3</v>
      </c>
      <c r="G5888" s="45">
        <v>1.4004626999999999E-3</v>
      </c>
      <c r="H5888" s="45">
        <v>4.2971093199999999E-3</v>
      </c>
    </row>
    <row r="5889" spans="1:8" x14ac:dyDescent="0.35">
      <c r="A5889" s="45" t="s">
        <v>239</v>
      </c>
      <c r="B5889" s="45" t="s">
        <v>72</v>
      </c>
      <c r="C5889" s="45" t="s">
        <v>22</v>
      </c>
      <c r="D5889" s="45">
        <v>131</v>
      </c>
      <c r="E5889" s="45">
        <v>6.25644941E-3</v>
      </c>
      <c r="F5889" s="45">
        <v>1.2627223999999999E-3</v>
      </c>
      <c r="G5889" s="45">
        <v>1.6013745300000001E-3</v>
      </c>
      <c r="H5889" s="45">
        <v>3.3923520399999998E-3</v>
      </c>
    </row>
    <row r="5890" spans="1:8" x14ac:dyDescent="0.35">
      <c r="A5890" s="45" t="s">
        <v>239</v>
      </c>
      <c r="B5890" s="45" t="s">
        <v>73</v>
      </c>
      <c r="C5890" s="45" t="s">
        <v>22</v>
      </c>
      <c r="D5890" s="45">
        <v>23</v>
      </c>
      <c r="E5890" s="45">
        <v>6.9404184400000003E-3</v>
      </c>
      <c r="F5890" s="45">
        <v>1.02556337E-3</v>
      </c>
      <c r="G5890" s="45">
        <v>1.8785223300000001E-3</v>
      </c>
      <c r="H5890" s="45">
        <v>4.03633224E-3</v>
      </c>
    </row>
    <row r="5891" spans="1:8" x14ac:dyDescent="0.35">
      <c r="A5891" s="45" t="s">
        <v>239</v>
      </c>
      <c r="B5891" s="45" t="s">
        <v>72</v>
      </c>
      <c r="C5891" s="45" t="s">
        <v>23</v>
      </c>
      <c r="D5891" s="45">
        <v>243</v>
      </c>
      <c r="E5891" s="45">
        <v>5.91539943E-3</v>
      </c>
      <c r="F5891" s="45">
        <v>3.9227989000000001E-4</v>
      </c>
      <c r="G5891" s="45">
        <v>1.37483783E-3</v>
      </c>
      <c r="H5891" s="45">
        <v>4.14828127E-3</v>
      </c>
    </row>
    <row r="5892" spans="1:8" x14ac:dyDescent="0.35">
      <c r="A5892" s="45" t="s">
        <v>239</v>
      </c>
      <c r="B5892" s="45" t="s">
        <v>73</v>
      </c>
      <c r="C5892" s="45" t="s">
        <v>23</v>
      </c>
      <c r="D5892" s="45">
        <v>21</v>
      </c>
      <c r="E5892" s="45">
        <v>7.0800262500000004E-3</v>
      </c>
      <c r="F5892" s="45">
        <v>3.7312594999999997E-4</v>
      </c>
      <c r="G5892" s="45">
        <v>1.6953259799999999E-3</v>
      </c>
      <c r="H5892" s="45">
        <v>5.0115738999999999E-3</v>
      </c>
    </row>
    <row r="5893" spans="1:8" x14ac:dyDescent="0.35">
      <c r="A5893" s="45" t="s">
        <v>239</v>
      </c>
      <c r="B5893" s="45" t="s">
        <v>72</v>
      </c>
      <c r="C5893" s="45" t="s">
        <v>24</v>
      </c>
      <c r="D5893" s="45">
        <v>460</v>
      </c>
      <c r="E5893" s="45">
        <v>7.1242197799999997E-3</v>
      </c>
      <c r="F5893" s="45">
        <v>1.1139540700000001E-3</v>
      </c>
      <c r="G5893" s="45">
        <v>2.2543022899999998E-3</v>
      </c>
      <c r="H5893" s="45">
        <v>3.7559629200000001E-3</v>
      </c>
    </row>
    <row r="5894" spans="1:8" x14ac:dyDescent="0.35">
      <c r="A5894" s="45" t="s">
        <v>239</v>
      </c>
      <c r="B5894" s="45" t="s">
        <v>73</v>
      </c>
      <c r="C5894" s="45" t="s">
        <v>24</v>
      </c>
      <c r="D5894" s="45">
        <v>88</v>
      </c>
      <c r="E5894" s="45">
        <v>6.56118451E-3</v>
      </c>
      <c r="F5894" s="45">
        <v>1.0870420399999999E-3</v>
      </c>
      <c r="G5894" s="45">
        <v>2.3929396099999999E-3</v>
      </c>
      <c r="H5894" s="45">
        <v>3.0812023800000001E-3</v>
      </c>
    </row>
    <row r="5895" spans="1:8" x14ac:dyDescent="0.35">
      <c r="A5895" s="45" t="s">
        <v>239</v>
      </c>
      <c r="B5895" s="45" t="s">
        <v>72</v>
      </c>
      <c r="C5895" s="45" t="s">
        <v>25</v>
      </c>
      <c r="D5895" s="45">
        <v>352</v>
      </c>
      <c r="E5895" s="45">
        <v>6.2968550300000004E-3</v>
      </c>
      <c r="F5895" s="45">
        <v>7.7247055000000001E-4</v>
      </c>
      <c r="G5895" s="45">
        <v>1.8317942700000001E-3</v>
      </c>
      <c r="H5895" s="45">
        <v>3.6925897200000002E-3</v>
      </c>
    </row>
    <row r="5896" spans="1:8" x14ac:dyDescent="0.35">
      <c r="A5896" s="45" t="s">
        <v>239</v>
      </c>
      <c r="B5896" s="45" t="s">
        <v>73</v>
      </c>
      <c r="C5896" s="45" t="s">
        <v>25</v>
      </c>
      <c r="D5896" s="45">
        <v>58</v>
      </c>
      <c r="E5896" s="45">
        <v>5.7668819200000004E-3</v>
      </c>
      <c r="F5896" s="45">
        <v>6.4036534999999996E-4</v>
      </c>
      <c r="G5896" s="45">
        <v>2.06158183E-3</v>
      </c>
      <c r="H5896" s="45">
        <v>3.0649343200000001E-3</v>
      </c>
    </row>
    <row r="5897" spans="1:8" x14ac:dyDescent="0.35">
      <c r="A5897" s="45" t="s">
        <v>239</v>
      </c>
      <c r="B5897" s="45" t="s">
        <v>72</v>
      </c>
      <c r="C5897" s="45" t="s">
        <v>26</v>
      </c>
      <c r="D5897" s="45">
        <v>212</v>
      </c>
      <c r="E5897" s="45">
        <v>5.5588310000000002E-3</v>
      </c>
      <c r="F5897" s="45">
        <v>6.1348027999999998E-4</v>
      </c>
      <c r="G5897" s="45">
        <v>1.2138034699999999E-3</v>
      </c>
      <c r="H5897" s="45">
        <v>3.7315467600000001E-3</v>
      </c>
    </row>
    <row r="5898" spans="1:8" x14ac:dyDescent="0.35">
      <c r="A5898" s="45" t="s">
        <v>239</v>
      </c>
      <c r="B5898" s="45" t="s">
        <v>73</v>
      </c>
      <c r="C5898" s="45" t="s">
        <v>26</v>
      </c>
      <c r="D5898" s="45">
        <v>13</v>
      </c>
      <c r="E5898" s="45">
        <v>4.8628915E-3</v>
      </c>
      <c r="F5898" s="45">
        <v>7.4163075999999996E-4</v>
      </c>
      <c r="G5898" s="45">
        <v>9.0366788999999995E-4</v>
      </c>
      <c r="H5898" s="45">
        <v>3.2175923499999999E-3</v>
      </c>
    </row>
    <row r="5899" spans="1:8" x14ac:dyDescent="0.35">
      <c r="A5899" s="45" t="s">
        <v>239</v>
      </c>
      <c r="B5899" s="45" t="s">
        <v>72</v>
      </c>
      <c r="C5899" s="45" t="s">
        <v>27</v>
      </c>
      <c r="D5899" s="45">
        <v>198</v>
      </c>
      <c r="E5899" s="45">
        <v>5.1045756300000002E-3</v>
      </c>
      <c r="F5899" s="45">
        <v>3.8860807000000002E-4</v>
      </c>
      <c r="G5899" s="45">
        <v>1.3665004299999999E-3</v>
      </c>
      <c r="H5899" s="45">
        <v>3.3494666299999998E-3</v>
      </c>
    </row>
    <row r="5900" spans="1:8" x14ac:dyDescent="0.35">
      <c r="A5900" s="45" t="s">
        <v>239</v>
      </c>
      <c r="B5900" s="45" t="s">
        <v>73</v>
      </c>
      <c r="C5900" s="45" t="s">
        <v>27</v>
      </c>
      <c r="D5900" s="45">
        <v>63</v>
      </c>
      <c r="E5900" s="45">
        <v>4.2508080799999997E-3</v>
      </c>
      <c r="F5900" s="45">
        <v>3.6963528000000001E-4</v>
      </c>
      <c r="G5900" s="45">
        <v>1.03799214E-3</v>
      </c>
      <c r="H5900" s="45">
        <v>2.8431802500000001E-3</v>
      </c>
    </row>
    <row r="5901" spans="1:8" x14ac:dyDescent="0.35">
      <c r="A5901" s="45" t="s">
        <v>239</v>
      </c>
      <c r="B5901" s="45" t="s">
        <v>72</v>
      </c>
      <c r="C5901" s="45" t="s">
        <v>28</v>
      </c>
      <c r="D5901" s="45">
        <v>368</v>
      </c>
      <c r="E5901" s="45">
        <v>5.8300621499999998E-3</v>
      </c>
      <c r="F5901" s="45">
        <v>6.5236237999999997E-4</v>
      </c>
      <c r="G5901" s="45">
        <v>1.61788551E-3</v>
      </c>
      <c r="H5901" s="45">
        <v>3.5598138299999999E-3</v>
      </c>
    </row>
    <row r="5902" spans="1:8" x14ac:dyDescent="0.35">
      <c r="A5902" s="45" t="s">
        <v>239</v>
      </c>
      <c r="B5902" s="45" t="s">
        <v>73</v>
      </c>
      <c r="C5902" s="45" t="s">
        <v>28</v>
      </c>
      <c r="D5902" s="45">
        <v>74</v>
      </c>
      <c r="E5902" s="45">
        <v>5.49987466E-3</v>
      </c>
      <c r="F5902" s="45">
        <v>7.3698671999999996E-4</v>
      </c>
      <c r="G5902" s="45">
        <v>1.7695818599999999E-3</v>
      </c>
      <c r="H5902" s="45">
        <v>2.9933055800000002E-3</v>
      </c>
    </row>
    <row r="5903" spans="1:8" x14ac:dyDescent="0.35">
      <c r="A5903" s="45" t="s">
        <v>239</v>
      </c>
      <c r="B5903" s="45" t="s">
        <v>72</v>
      </c>
      <c r="C5903" s="45" t="s">
        <v>29</v>
      </c>
      <c r="D5903" s="45">
        <v>131</v>
      </c>
      <c r="E5903" s="45">
        <v>6.1810854700000001E-3</v>
      </c>
      <c r="F5903" s="45">
        <v>7.9755064999999996E-4</v>
      </c>
      <c r="G5903" s="45">
        <v>1.5503955800000001E-3</v>
      </c>
      <c r="H5903" s="45">
        <v>3.8331386900000001E-3</v>
      </c>
    </row>
    <row r="5904" spans="1:8" x14ac:dyDescent="0.35">
      <c r="A5904" s="45" t="s">
        <v>239</v>
      </c>
      <c r="B5904" s="45" t="s">
        <v>73</v>
      </c>
      <c r="C5904" s="45" t="s">
        <v>29</v>
      </c>
      <c r="D5904" s="45">
        <v>32</v>
      </c>
      <c r="E5904" s="45">
        <v>6.31727408E-3</v>
      </c>
      <c r="F5904" s="45">
        <v>7.5159124000000004E-4</v>
      </c>
      <c r="G5904" s="45">
        <v>1.7871090799999999E-3</v>
      </c>
      <c r="H5904" s="45">
        <v>3.7785733E-3</v>
      </c>
    </row>
    <row r="5905" spans="1:8" x14ac:dyDescent="0.35">
      <c r="A5905" s="45" t="s">
        <v>239</v>
      </c>
      <c r="B5905" s="45" t="s">
        <v>72</v>
      </c>
      <c r="C5905" s="45" t="s">
        <v>30</v>
      </c>
      <c r="D5905" s="45">
        <v>2138</v>
      </c>
      <c r="E5905" s="45">
        <v>4.5888981800000003E-3</v>
      </c>
      <c r="F5905" s="45">
        <v>1.08435733E-3</v>
      </c>
      <c r="G5905" s="45">
        <v>7.2654629000000004E-4</v>
      </c>
      <c r="H5905" s="45">
        <v>2.7779940799999999E-3</v>
      </c>
    </row>
    <row r="5906" spans="1:8" x14ac:dyDescent="0.35">
      <c r="A5906" s="45" t="s">
        <v>239</v>
      </c>
      <c r="B5906" s="45" t="s">
        <v>73</v>
      </c>
      <c r="C5906" s="45" t="s">
        <v>30</v>
      </c>
      <c r="D5906" s="45">
        <v>459</v>
      </c>
      <c r="E5906" s="45">
        <v>4.3320319499999997E-3</v>
      </c>
      <c r="F5906" s="45">
        <v>1.0044226199999999E-3</v>
      </c>
      <c r="G5906" s="45">
        <v>7.0853986999999999E-4</v>
      </c>
      <c r="H5906" s="45">
        <v>2.6190689999999999E-3</v>
      </c>
    </row>
    <row r="5907" spans="1:8" x14ac:dyDescent="0.35">
      <c r="A5907" s="45" t="s">
        <v>239</v>
      </c>
      <c r="B5907" s="45" t="s">
        <v>72</v>
      </c>
      <c r="C5907" s="45" t="s">
        <v>31</v>
      </c>
      <c r="D5907" s="45">
        <v>999</v>
      </c>
      <c r="E5907" s="45">
        <v>4.58618316E-3</v>
      </c>
      <c r="F5907" s="45">
        <v>8.7995377000000001E-4</v>
      </c>
      <c r="G5907" s="45">
        <v>7.7739753999999999E-4</v>
      </c>
      <c r="H5907" s="45">
        <v>2.9288313700000001E-3</v>
      </c>
    </row>
    <row r="5908" spans="1:8" x14ac:dyDescent="0.35">
      <c r="A5908" s="45" t="s">
        <v>239</v>
      </c>
      <c r="B5908" s="45" t="s">
        <v>73</v>
      </c>
      <c r="C5908" s="45" t="s">
        <v>31</v>
      </c>
      <c r="D5908" s="45">
        <v>125</v>
      </c>
      <c r="E5908" s="45">
        <v>4.2660183000000004E-3</v>
      </c>
      <c r="F5908" s="45">
        <v>9.5138866999999998E-4</v>
      </c>
      <c r="G5908" s="45">
        <v>7.5861087000000005E-4</v>
      </c>
      <c r="H5908" s="45">
        <v>2.55601825E-3</v>
      </c>
    </row>
    <row r="5909" spans="1:8" x14ac:dyDescent="0.35">
      <c r="A5909" s="45" t="s">
        <v>239</v>
      </c>
      <c r="B5909" s="45" t="s">
        <v>72</v>
      </c>
      <c r="C5909" s="45" t="s">
        <v>159</v>
      </c>
      <c r="D5909" s="45">
        <v>373</v>
      </c>
      <c r="E5909" s="45">
        <v>5.4342602699999996E-3</v>
      </c>
      <c r="F5909" s="45">
        <v>6.6561761000000002E-4</v>
      </c>
      <c r="G5909" s="45">
        <v>1.2301717900000001E-3</v>
      </c>
      <c r="H5909" s="45">
        <v>3.53847036E-3</v>
      </c>
    </row>
    <row r="5910" spans="1:8" x14ac:dyDescent="0.35">
      <c r="A5910" s="45" t="s">
        <v>239</v>
      </c>
      <c r="B5910" s="45" t="s">
        <v>73</v>
      </c>
      <c r="C5910" s="45" t="s">
        <v>159</v>
      </c>
      <c r="D5910" s="45">
        <v>65</v>
      </c>
      <c r="E5910" s="45">
        <v>5.5039171599999999E-3</v>
      </c>
      <c r="F5910" s="45">
        <v>6.2499972000000005E-4</v>
      </c>
      <c r="G5910" s="45">
        <v>1.72435873E-3</v>
      </c>
      <c r="H5910" s="45">
        <v>3.1545581700000002E-3</v>
      </c>
    </row>
    <row r="5911" spans="1:8" x14ac:dyDescent="0.35">
      <c r="A5911" s="45" t="s">
        <v>239</v>
      </c>
      <c r="B5911" s="45" t="s">
        <v>72</v>
      </c>
      <c r="C5911" s="45" t="s">
        <v>33</v>
      </c>
      <c r="D5911" s="45">
        <v>200</v>
      </c>
      <c r="E5911" s="45">
        <v>6.2645252E-3</v>
      </c>
      <c r="F5911" s="45">
        <v>6.8333309000000002E-4</v>
      </c>
      <c r="G5911" s="45">
        <v>1.8252312499999999E-3</v>
      </c>
      <c r="H5911" s="45">
        <v>3.7559603900000002E-3</v>
      </c>
    </row>
    <row r="5912" spans="1:8" x14ac:dyDescent="0.35">
      <c r="A5912" s="45" t="s">
        <v>239</v>
      </c>
      <c r="B5912" s="45" t="s">
        <v>73</v>
      </c>
      <c r="C5912" s="45" t="s">
        <v>33</v>
      </c>
      <c r="D5912" s="45">
        <v>38</v>
      </c>
      <c r="E5912" s="45">
        <v>6.2597463199999996E-3</v>
      </c>
      <c r="F5912" s="45">
        <v>7.7698560999999995E-4</v>
      </c>
      <c r="G5912" s="45">
        <v>2.1314569000000002E-3</v>
      </c>
      <c r="H5912" s="45">
        <v>3.3513033499999998E-3</v>
      </c>
    </row>
    <row r="5913" spans="1:8" x14ac:dyDescent="0.35">
      <c r="A5913" s="45" t="s">
        <v>239</v>
      </c>
      <c r="B5913" s="45" t="s">
        <v>72</v>
      </c>
      <c r="C5913" s="45" t="s">
        <v>34</v>
      </c>
      <c r="D5913" s="45">
        <v>224</v>
      </c>
      <c r="E5913" s="45">
        <v>5.1367185099999999E-3</v>
      </c>
      <c r="F5913" s="45">
        <v>7.9111872999999995E-4</v>
      </c>
      <c r="G5913" s="45">
        <v>1.2270582700000001E-3</v>
      </c>
      <c r="H5913" s="45">
        <v>3.1185410200000002E-3</v>
      </c>
    </row>
    <row r="5914" spans="1:8" x14ac:dyDescent="0.35">
      <c r="A5914" s="45" t="s">
        <v>239</v>
      </c>
      <c r="B5914" s="45" t="s">
        <v>73</v>
      </c>
      <c r="C5914" s="45" t="s">
        <v>34</v>
      </c>
      <c r="D5914" s="45">
        <v>31</v>
      </c>
      <c r="E5914" s="45">
        <v>4.7965200400000001E-3</v>
      </c>
      <c r="F5914" s="45">
        <v>7.5530146999999996E-4</v>
      </c>
      <c r="G5914" s="45">
        <v>1.15479367E-3</v>
      </c>
      <c r="H5914" s="45">
        <v>2.8864245399999999E-3</v>
      </c>
    </row>
    <row r="5915" spans="1:8" x14ac:dyDescent="0.35">
      <c r="A5915" s="45" t="s">
        <v>239</v>
      </c>
      <c r="B5915" s="45" t="s">
        <v>72</v>
      </c>
      <c r="C5915" s="45" t="s">
        <v>35</v>
      </c>
      <c r="D5915" s="45">
        <v>321</v>
      </c>
      <c r="E5915" s="45">
        <v>5.4324590900000002E-3</v>
      </c>
      <c r="F5915" s="45">
        <v>7.7355174000000001E-4</v>
      </c>
      <c r="G5915" s="45">
        <v>1.2750588900000001E-3</v>
      </c>
      <c r="H5915" s="45">
        <v>3.3838479700000002E-3</v>
      </c>
    </row>
    <row r="5916" spans="1:8" x14ac:dyDescent="0.35">
      <c r="A5916" s="45" t="s">
        <v>239</v>
      </c>
      <c r="B5916" s="45" t="s">
        <v>73</v>
      </c>
      <c r="C5916" s="45" t="s">
        <v>35</v>
      </c>
      <c r="D5916" s="45">
        <v>20</v>
      </c>
      <c r="E5916" s="45">
        <v>5.7013886699999999E-3</v>
      </c>
      <c r="F5916" s="45">
        <v>8.1539329000000001E-4</v>
      </c>
      <c r="G5916" s="45">
        <v>1.3495368E-3</v>
      </c>
      <c r="H5916" s="45">
        <v>3.5364581200000001E-3</v>
      </c>
    </row>
    <row r="5917" spans="1:8" x14ac:dyDescent="0.35">
      <c r="A5917" s="45" t="s">
        <v>239</v>
      </c>
      <c r="B5917" s="45" t="s">
        <v>72</v>
      </c>
      <c r="C5917" s="45" t="s">
        <v>57</v>
      </c>
      <c r="D5917" s="45">
        <v>3</v>
      </c>
      <c r="E5917" s="45">
        <v>5.7021604099999996E-3</v>
      </c>
      <c r="F5917" s="45">
        <v>3.9737638000000001E-4</v>
      </c>
      <c r="G5917" s="45">
        <v>2.2106479099999999E-3</v>
      </c>
      <c r="H5917" s="45">
        <v>3.0941354100000001E-3</v>
      </c>
    </row>
    <row r="5918" spans="1:8" x14ac:dyDescent="0.35">
      <c r="A5918" s="45" t="s">
        <v>239</v>
      </c>
      <c r="B5918" s="45" t="s">
        <v>72</v>
      </c>
      <c r="C5918" s="45" t="s">
        <v>36</v>
      </c>
      <c r="D5918" s="45">
        <v>333</v>
      </c>
      <c r="E5918" s="45">
        <v>5.1472998300000003E-3</v>
      </c>
      <c r="F5918" s="45">
        <v>2.8281730999999999E-4</v>
      </c>
      <c r="G5918" s="45">
        <v>1.2217771000000001E-3</v>
      </c>
      <c r="H5918" s="45">
        <v>3.6427049700000001E-3</v>
      </c>
    </row>
    <row r="5919" spans="1:8" x14ac:dyDescent="0.35">
      <c r="A5919" s="45" t="s">
        <v>239</v>
      </c>
      <c r="B5919" s="45" t="s">
        <v>73</v>
      </c>
      <c r="C5919" s="45" t="s">
        <v>36</v>
      </c>
      <c r="D5919" s="45">
        <v>37</v>
      </c>
      <c r="E5919" s="45">
        <v>5.3043666600000004E-3</v>
      </c>
      <c r="F5919" s="45">
        <v>3.2845318000000002E-4</v>
      </c>
      <c r="G5919" s="45">
        <v>1.1104852399999999E-3</v>
      </c>
      <c r="H5919" s="45">
        <v>3.8654276399999999E-3</v>
      </c>
    </row>
    <row r="5920" spans="1:8" x14ac:dyDescent="0.35">
      <c r="A5920" s="45" t="s">
        <v>239</v>
      </c>
      <c r="B5920" s="45" t="s">
        <v>72</v>
      </c>
      <c r="C5920" s="45" t="s">
        <v>37</v>
      </c>
      <c r="D5920" s="45">
        <v>461</v>
      </c>
      <c r="E5920" s="45">
        <v>5.0371573100000001E-3</v>
      </c>
      <c r="F5920" s="45">
        <v>8.0029299000000003E-4</v>
      </c>
      <c r="G5920" s="45">
        <v>9.5108235000000002E-4</v>
      </c>
      <c r="H5920" s="45">
        <v>3.2857814600000001E-3</v>
      </c>
    </row>
    <row r="5921" spans="1:8" x14ac:dyDescent="0.35">
      <c r="A5921" s="45" t="s">
        <v>239</v>
      </c>
      <c r="B5921" s="45" t="s">
        <v>73</v>
      </c>
      <c r="C5921" s="45" t="s">
        <v>37</v>
      </c>
      <c r="D5921" s="45">
        <v>60</v>
      </c>
      <c r="E5921" s="45">
        <v>4.7241510100000002E-3</v>
      </c>
      <c r="F5921" s="45">
        <v>8.6168957000000001E-4</v>
      </c>
      <c r="G5921" s="45">
        <v>7.8337169E-4</v>
      </c>
      <c r="H5921" s="45">
        <v>3.07908926E-3</v>
      </c>
    </row>
    <row r="5922" spans="1:8" x14ac:dyDescent="0.35">
      <c r="A5922" s="45" t="s">
        <v>239</v>
      </c>
      <c r="B5922" s="45" t="s">
        <v>72</v>
      </c>
      <c r="C5922" s="45" t="s">
        <v>38</v>
      </c>
      <c r="D5922" s="45">
        <v>241</v>
      </c>
      <c r="E5922" s="45">
        <v>5.8959099300000001E-3</v>
      </c>
      <c r="F5922" s="45">
        <v>7.7455025000000002E-4</v>
      </c>
      <c r="G5922" s="45">
        <v>1.51015228E-3</v>
      </c>
      <c r="H5922" s="45">
        <v>3.6112068999999999E-3</v>
      </c>
    </row>
    <row r="5923" spans="1:8" x14ac:dyDescent="0.35">
      <c r="A5923" s="45" t="s">
        <v>239</v>
      </c>
      <c r="B5923" s="45" t="s">
        <v>73</v>
      </c>
      <c r="C5923" s="45" t="s">
        <v>38</v>
      </c>
      <c r="D5923" s="45">
        <v>24</v>
      </c>
      <c r="E5923" s="45">
        <v>5.4745368299999996E-3</v>
      </c>
      <c r="F5923" s="45">
        <v>7.3640016000000002E-4</v>
      </c>
      <c r="G5923" s="45">
        <v>1.29099122E-3</v>
      </c>
      <c r="H5923" s="45">
        <v>3.44714478E-3</v>
      </c>
    </row>
    <row r="5924" spans="1:8" x14ac:dyDescent="0.35">
      <c r="A5924" s="45" t="s">
        <v>239</v>
      </c>
      <c r="B5924" s="45" t="s">
        <v>72</v>
      </c>
      <c r="C5924" s="45" t="s">
        <v>39</v>
      </c>
      <c r="D5924" s="45">
        <v>230</v>
      </c>
      <c r="E5924" s="45">
        <v>6.5829808599999996E-3</v>
      </c>
      <c r="F5924" s="45">
        <v>6.1538824000000004E-4</v>
      </c>
      <c r="G5924" s="45">
        <v>2.03698647E-3</v>
      </c>
      <c r="H5924" s="45">
        <v>3.9306056500000002E-3</v>
      </c>
    </row>
    <row r="5925" spans="1:8" x14ac:dyDescent="0.35">
      <c r="A5925" s="45" t="s">
        <v>239</v>
      </c>
      <c r="B5925" s="45" t="s">
        <v>73</v>
      </c>
      <c r="C5925" s="45" t="s">
        <v>39</v>
      </c>
      <c r="D5925" s="45">
        <v>32</v>
      </c>
      <c r="E5925" s="45">
        <v>6.3881652700000001E-3</v>
      </c>
      <c r="F5925" s="45">
        <v>5.5700205000000003E-4</v>
      </c>
      <c r="G5925" s="45">
        <v>2.2406682E-3</v>
      </c>
      <c r="H5925" s="45">
        <v>3.5904944999999998E-3</v>
      </c>
    </row>
    <row r="5926" spans="1:8" x14ac:dyDescent="0.35">
      <c r="A5926" s="45" t="s">
        <v>239</v>
      </c>
      <c r="B5926" s="45" t="s">
        <v>72</v>
      </c>
      <c r="C5926" s="45" t="s">
        <v>40</v>
      </c>
      <c r="D5926" s="45">
        <v>419</v>
      </c>
      <c r="E5926" s="45">
        <v>4.7459502099999997E-3</v>
      </c>
      <c r="F5926" s="45">
        <v>1.0580468899999999E-3</v>
      </c>
      <c r="G5926" s="45">
        <v>1.01967844E-3</v>
      </c>
      <c r="H5926" s="45">
        <v>2.6682243700000001E-3</v>
      </c>
    </row>
    <row r="5927" spans="1:8" x14ac:dyDescent="0.35">
      <c r="A5927" s="45" t="s">
        <v>239</v>
      </c>
      <c r="B5927" s="45" t="s">
        <v>73</v>
      </c>
      <c r="C5927" s="45" t="s">
        <v>40</v>
      </c>
      <c r="D5927" s="45">
        <v>86</v>
      </c>
      <c r="E5927" s="45">
        <v>4.5491492099999998E-3</v>
      </c>
      <c r="F5927" s="45">
        <v>8.5769250000000002E-4</v>
      </c>
      <c r="G5927" s="45">
        <v>1.09846014E-3</v>
      </c>
      <c r="H5927" s="45">
        <v>2.5929961100000002E-3</v>
      </c>
    </row>
    <row r="5928" spans="1:8" x14ac:dyDescent="0.35">
      <c r="A5928" s="45" t="s">
        <v>239</v>
      </c>
      <c r="B5928" s="45" t="s">
        <v>72</v>
      </c>
      <c r="C5928" s="45" t="s">
        <v>41</v>
      </c>
      <c r="D5928" s="45">
        <v>240</v>
      </c>
      <c r="E5928" s="45">
        <v>6.1241317200000003E-3</v>
      </c>
      <c r="F5928" s="45">
        <v>7.0442683000000001E-4</v>
      </c>
      <c r="G5928" s="45">
        <v>1.61747661E-3</v>
      </c>
      <c r="H5928" s="45">
        <v>3.80222777E-3</v>
      </c>
    </row>
    <row r="5929" spans="1:8" x14ac:dyDescent="0.35">
      <c r="A5929" s="45" t="s">
        <v>239</v>
      </c>
      <c r="B5929" s="45" t="s">
        <v>73</v>
      </c>
      <c r="C5929" s="45" t="s">
        <v>41</v>
      </c>
      <c r="D5929" s="45">
        <v>46</v>
      </c>
      <c r="E5929" s="45">
        <v>5.9850541099999996E-3</v>
      </c>
      <c r="F5929" s="45">
        <v>5.2938785000000005E-4</v>
      </c>
      <c r="G5929" s="45">
        <v>1.76781376E-3</v>
      </c>
      <c r="H5929" s="45">
        <v>3.6878520699999999E-3</v>
      </c>
    </row>
    <row r="5930" spans="1:8" x14ac:dyDescent="0.35">
      <c r="A5930" s="45" t="s">
        <v>239</v>
      </c>
      <c r="B5930" s="45" t="s">
        <v>72</v>
      </c>
      <c r="C5930" s="45" t="s">
        <v>42</v>
      </c>
      <c r="D5930" s="45">
        <v>241</v>
      </c>
      <c r="E5930" s="45">
        <v>7.2823015300000002E-3</v>
      </c>
      <c r="F5930" s="45">
        <v>9.5670985E-4</v>
      </c>
      <c r="G5930" s="45">
        <v>1.9717705399999999E-3</v>
      </c>
      <c r="H5930" s="45">
        <v>4.3538206299999997E-3</v>
      </c>
    </row>
    <row r="5931" spans="1:8" x14ac:dyDescent="0.35">
      <c r="A5931" s="45" t="s">
        <v>239</v>
      </c>
      <c r="B5931" s="45" t="s">
        <v>73</v>
      </c>
      <c r="C5931" s="45" t="s">
        <v>42</v>
      </c>
      <c r="D5931" s="45">
        <v>55</v>
      </c>
      <c r="E5931" s="45">
        <v>5.6504627199999999E-3</v>
      </c>
      <c r="F5931" s="45">
        <v>8.2428429999999999E-4</v>
      </c>
      <c r="G5931" s="45">
        <v>1.8505889499999999E-3</v>
      </c>
      <c r="H5931" s="45">
        <v>2.97558896E-3</v>
      </c>
    </row>
    <row r="5932" spans="1:8" x14ac:dyDescent="0.35">
      <c r="A5932" s="45" t="s">
        <v>239</v>
      </c>
      <c r="B5932" s="45" t="s">
        <v>72</v>
      </c>
      <c r="C5932" s="45" t="s">
        <v>43</v>
      </c>
      <c r="D5932" s="45">
        <v>178</v>
      </c>
      <c r="E5932" s="45">
        <v>6.5646455299999996E-3</v>
      </c>
      <c r="F5932" s="45">
        <v>1.2890134900000001E-3</v>
      </c>
      <c r="G5932" s="45">
        <v>1.53961171E-3</v>
      </c>
      <c r="H5932" s="45">
        <v>3.7360198600000002E-3</v>
      </c>
    </row>
    <row r="5933" spans="1:8" x14ac:dyDescent="0.35">
      <c r="A5933" s="45" t="s">
        <v>239</v>
      </c>
      <c r="B5933" s="45" t="s">
        <v>73</v>
      </c>
      <c r="C5933" s="45" t="s">
        <v>43</v>
      </c>
      <c r="D5933" s="45">
        <v>39</v>
      </c>
      <c r="E5933" s="45">
        <v>5.7454888400000001E-3</v>
      </c>
      <c r="F5933" s="45">
        <v>1.1354461299999999E-3</v>
      </c>
      <c r="G5933" s="45">
        <v>1.3491213399999999E-3</v>
      </c>
      <c r="H5933" s="45">
        <v>3.2609209500000002E-3</v>
      </c>
    </row>
    <row r="5934" spans="1:8" x14ac:dyDescent="0.35">
      <c r="A5934" s="45" t="s">
        <v>239</v>
      </c>
      <c r="B5934" s="45" t="s">
        <v>72</v>
      </c>
      <c r="C5934" s="45" t="s">
        <v>44</v>
      </c>
      <c r="D5934" s="45">
        <v>131</v>
      </c>
      <c r="E5934" s="45">
        <v>6.5028623500000002E-3</v>
      </c>
      <c r="F5934" s="45">
        <v>6.0944988000000003E-4</v>
      </c>
      <c r="G5934" s="45">
        <v>1.9546046899999998E-3</v>
      </c>
      <c r="H5934" s="45">
        <v>3.9388073700000002E-3</v>
      </c>
    </row>
    <row r="5935" spans="1:8" x14ac:dyDescent="0.35">
      <c r="A5935" s="45" t="s">
        <v>239</v>
      </c>
      <c r="B5935" s="45" t="s">
        <v>73</v>
      </c>
      <c r="C5935" s="45" t="s">
        <v>44</v>
      </c>
      <c r="D5935" s="45">
        <v>13</v>
      </c>
      <c r="E5935" s="45">
        <v>8.1045225899999997E-3</v>
      </c>
      <c r="F5935" s="45">
        <v>6.1075468999999998E-4</v>
      </c>
      <c r="G5935" s="45">
        <v>2.29433733E-3</v>
      </c>
      <c r="H5935" s="45">
        <v>5.1994299599999998E-3</v>
      </c>
    </row>
    <row r="5936" spans="1:8" x14ac:dyDescent="0.35">
      <c r="A5936" s="45" t="s">
        <v>239</v>
      </c>
      <c r="B5936" s="45" t="s">
        <v>72</v>
      </c>
      <c r="C5936" s="45" t="s">
        <v>45</v>
      </c>
      <c r="D5936" s="45">
        <v>301</v>
      </c>
      <c r="E5936" s="45">
        <v>5.3695241899999998E-3</v>
      </c>
      <c r="F5936" s="45">
        <v>6.4064975999999997E-4</v>
      </c>
      <c r="G5936" s="45">
        <v>1.26030494E-3</v>
      </c>
      <c r="H5936" s="45">
        <v>3.4685690199999998E-3</v>
      </c>
    </row>
    <row r="5937" spans="1:8" x14ac:dyDescent="0.35">
      <c r="A5937" s="45" t="s">
        <v>239</v>
      </c>
      <c r="B5937" s="45" t="s">
        <v>73</v>
      </c>
      <c r="C5937" s="45" t="s">
        <v>45</v>
      </c>
      <c r="D5937" s="45">
        <v>53</v>
      </c>
      <c r="E5937" s="45">
        <v>4.5261178499999997E-3</v>
      </c>
      <c r="F5937" s="45">
        <v>5.8241591000000002E-4</v>
      </c>
      <c r="G5937" s="45">
        <v>8.8159478999999996E-4</v>
      </c>
      <c r="H5937" s="45">
        <v>3.06210669E-3</v>
      </c>
    </row>
    <row r="5938" spans="1:8" x14ac:dyDescent="0.35">
      <c r="A5938" s="45" t="s">
        <v>239</v>
      </c>
      <c r="B5938" s="45" t="s">
        <v>72</v>
      </c>
      <c r="C5938" s="45" t="s">
        <v>46</v>
      </c>
      <c r="D5938" s="45">
        <v>170</v>
      </c>
      <c r="E5938" s="45">
        <v>6.2436680599999997E-3</v>
      </c>
      <c r="F5938" s="45">
        <v>8.4483908999999997E-4</v>
      </c>
      <c r="G5938" s="45">
        <v>2.11104278E-3</v>
      </c>
      <c r="H5938" s="45">
        <v>3.2877857099999999E-3</v>
      </c>
    </row>
    <row r="5939" spans="1:8" x14ac:dyDescent="0.35">
      <c r="A5939" s="45" t="s">
        <v>239</v>
      </c>
      <c r="B5939" s="45" t="s">
        <v>73</v>
      </c>
      <c r="C5939" s="45" t="s">
        <v>46</v>
      </c>
      <c r="D5939" s="45">
        <v>38</v>
      </c>
      <c r="E5939" s="45">
        <v>6.3809695399999998E-3</v>
      </c>
      <c r="F5939" s="45">
        <v>8.6440028000000005E-4</v>
      </c>
      <c r="G5939" s="45">
        <v>2.4110620899999999E-3</v>
      </c>
      <c r="H5939" s="45">
        <v>3.1055066300000001E-3</v>
      </c>
    </row>
    <row r="5940" spans="1:8" x14ac:dyDescent="0.35">
      <c r="A5940" s="45" t="s">
        <v>239</v>
      </c>
      <c r="B5940" s="45" t="s">
        <v>72</v>
      </c>
      <c r="C5940" s="45" t="s">
        <v>47</v>
      </c>
      <c r="D5940" s="45">
        <v>117</v>
      </c>
      <c r="E5940" s="45">
        <v>5.3595874299999999E-3</v>
      </c>
      <c r="F5940" s="45">
        <v>3.1912763999999999E-4</v>
      </c>
      <c r="G5940" s="45">
        <v>1.5047283099999999E-3</v>
      </c>
      <c r="H5940" s="45">
        <v>3.5295977600000002E-3</v>
      </c>
    </row>
    <row r="5941" spans="1:8" x14ac:dyDescent="0.35">
      <c r="A5941" s="45" t="s">
        <v>239</v>
      </c>
      <c r="B5941" s="45" t="s">
        <v>73</v>
      </c>
      <c r="C5941" s="45" t="s">
        <v>47</v>
      </c>
      <c r="D5941" s="45">
        <v>22</v>
      </c>
      <c r="E5941" s="45">
        <v>5.98011334E-3</v>
      </c>
      <c r="F5941" s="45">
        <v>2.1359398999999999E-4</v>
      </c>
      <c r="G5941" s="45">
        <v>1.51830791E-3</v>
      </c>
      <c r="H5941" s="45">
        <v>4.2434762500000002E-3</v>
      </c>
    </row>
    <row r="5942" spans="1:8" x14ac:dyDescent="0.35">
      <c r="A5942" s="45" t="s">
        <v>239</v>
      </c>
      <c r="B5942" s="45" t="s">
        <v>72</v>
      </c>
      <c r="C5942" s="45" t="s">
        <v>48</v>
      </c>
      <c r="D5942" s="45">
        <v>401</v>
      </c>
      <c r="E5942" s="45">
        <v>5.3531966200000003E-3</v>
      </c>
      <c r="F5942" s="45">
        <v>9.4815022000000002E-4</v>
      </c>
      <c r="G5942" s="45">
        <v>7.7658836000000001E-4</v>
      </c>
      <c r="H5942" s="45">
        <v>3.6284575399999999E-3</v>
      </c>
    </row>
    <row r="5943" spans="1:8" x14ac:dyDescent="0.35">
      <c r="A5943" s="45" t="s">
        <v>239</v>
      </c>
      <c r="B5943" s="45" t="s">
        <v>73</v>
      </c>
      <c r="C5943" s="45" t="s">
        <v>48</v>
      </c>
      <c r="D5943" s="45">
        <v>47</v>
      </c>
      <c r="E5943" s="45">
        <v>5.4614852200000003E-3</v>
      </c>
      <c r="F5943" s="45">
        <v>1.0288611000000001E-3</v>
      </c>
      <c r="G5943" s="45">
        <v>8.2077397000000004E-4</v>
      </c>
      <c r="H5943" s="45">
        <v>3.6118496399999999E-3</v>
      </c>
    </row>
    <row r="5944" spans="1:8" x14ac:dyDescent="0.35">
      <c r="A5944" s="45" t="s">
        <v>239</v>
      </c>
      <c r="B5944" s="45" t="s">
        <v>72</v>
      </c>
      <c r="C5944" s="45" t="s">
        <v>49</v>
      </c>
      <c r="D5944" s="45">
        <v>319</v>
      </c>
      <c r="E5944" s="45">
        <v>6.1152107699999998E-3</v>
      </c>
      <c r="F5944" s="45">
        <v>6.8228959000000001E-4</v>
      </c>
      <c r="G5944" s="45">
        <v>1.5219360900000001E-3</v>
      </c>
      <c r="H5944" s="45">
        <v>3.9109846100000003E-3</v>
      </c>
    </row>
    <row r="5945" spans="1:8" x14ac:dyDescent="0.35">
      <c r="A5945" s="45" t="s">
        <v>239</v>
      </c>
      <c r="B5945" s="45" t="s">
        <v>73</v>
      </c>
      <c r="C5945" s="45" t="s">
        <v>49</v>
      </c>
      <c r="D5945" s="45">
        <v>27</v>
      </c>
      <c r="E5945" s="45">
        <v>5.8993481599999998E-3</v>
      </c>
      <c r="F5945" s="45">
        <v>6.6315133000000004E-4</v>
      </c>
      <c r="G5945" s="45">
        <v>1.3524517699999999E-3</v>
      </c>
      <c r="H5945" s="45">
        <v>3.8837446400000002E-3</v>
      </c>
    </row>
    <row r="5946" spans="1:8" x14ac:dyDescent="0.35">
      <c r="A5946" s="45" t="s">
        <v>239</v>
      </c>
      <c r="B5946" s="45" t="s">
        <v>72</v>
      </c>
      <c r="C5946" s="45" t="s">
        <v>50</v>
      </c>
      <c r="D5946" s="45">
        <v>156</v>
      </c>
      <c r="E5946" s="45">
        <v>6.6099089499999999E-3</v>
      </c>
      <c r="F5946" s="45">
        <v>8.0721723E-4</v>
      </c>
      <c r="G5946" s="45">
        <v>2.2498216799999998E-3</v>
      </c>
      <c r="H5946" s="45">
        <v>3.5528695500000001E-3</v>
      </c>
    </row>
    <row r="5947" spans="1:8" x14ac:dyDescent="0.35">
      <c r="A5947" s="45" t="s">
        <v>239</v>
      </c>
      <c r="B5947" s="45" t="s">
        <v>73</v>
      </c>
      <c r="C5947" s="45" t="s">
        <v>50</v>
      </c>
      <c r="D5947" s="45">
        <v>22</v>
      </c>
      <c r="E5947" s="45">
        <v>6.6429922000000004E-3</v>
      </c>
      <c r="F5947" s="45">
        <v>9.1382550000000001E-4</v>
      </c>
      <c r="G5947" s="45">
        <v>2.4305552900000002E-3</v>
      </c>
      <c r="H5947" s="45">
        <v>3.2986109099999998E-3</v>
      </c>
    </row>
    <row r="5948" spans="1:8" x14ac:dyDescent="0.35">
      <c r="A5948" s="45" t="s">
        <v>239</v>
      </c>
      <c r="B5948" s="45" t="s">
        <v>72</v>
      </c>
      <c r="C5948" s="45" t="s">
        <v>51</v>
      </c>
      <c r="D5948" s="45">
        <v>260</v>
      </c>
      <c r="E5948" s="45">
        <v>5.8965898799999998E-3</v>
      </c>
      <c r="F5948" s="45">
        <v>9.1065679999999998E-4</v>
      </c>
      <c r="G5948" s="45">
        <v>8.7620169999999998E-4</v>
      </c>
      <c r="H5948" s="45">
        <v>4.1097308899999997E-3</v>
      </c>
    </row>
    <row r="5949" spans="1:8" x14ac:dyDescent="0.35">
      <c r="A5949" s="45" t="s">
        <v>239</v>
      </c>
      <c r="B5949" s="45" t="s">
        <v>73</v>
      </c>
      <c r="C5949" s="45" t="s">
        <v>51</v>
      </c>
      <c r="D5949" s="45">
        <v>29</v>
      </c>
      <c r="E5949" s="45">
        <v>5.3504148399999996E-3</v>
      </c>
      <c r="F5949" s="45">
        <v>9.8339694999999999E-4</v>
      </c>
      <c r="G5949" s="45">
        <v>8.6645894999999996E-4</v>
      </c>
      <c r="H5949" s="45">
        <v>3.5005584900000002E-3</v>
      </c>
    </row>
    <row r="5950" spans="1:8" x14ac:dyDescent="0.35">
      <c r="A5950" s="45" t="s">
        <v>239</v>
      </c>
      <c r="B5950" s="45" t="s">
        <v>72</v>
      </c>
      <c r="C5950" s="45" t="s">
        <v>52</v>
      </c>
      <c r="D5950" s="45">
        <v>355</v>
      </c>
      <c r="E5950" s="45">
        <v>3.9347284999999999E-3</v>
      </c>
      <c r="F5950" s="45">
        <v>3.3480024999999998E-4</v>
      </c>
      <c r="G5950" s="45">
        <v>7.2805793999999998E-4</v>
      </c>
      <c r="H5950" s="45">
        <v>2.87186986E-3</v>
      </c>
    </row>
    <row r="5951" spans="1:8" x14ac:dyDescent="0.35">
      <c r="A5951" s="45" t="s">
        <v>239</v>
      </c>
      <c r="B5951" s="45" t="s">
        <v>73</v>
      </c>
      <c r="C5951" s="45" t="s">
        <v>52</v>
      </c>
      <c r="D5951" s="45">
        <v>43</v>
      </c>
      <c r="E5951" s="45">
        <v>3.4318473100000001E-3</v>
      </c>
      <c r="F5951" s="45">
        <v>3.8517420999999998E-4</v>
      </c>
      <c r="G5951" s="45">
        <v>7.3347308999999997E-4</v>
      </c>
      <c r="H5951" s="45">
        <v>2.31319957E-3</v>
      </c>
    </row>
    <row r="5952" spans="1:8" x14ac:dyDescent="0.35">
      <c r="A5952" s="45" t="s">
        <v>239</v>
      </c>
      <c r="B5952" s="45" t="s">
        <v>72</v>
      </c>
      <c r="C5952" s="45" t="s">
        <v>53</v>
      </c>
      <c r="D5952" s="45">
        <v>116</v>
      </c>
      <c r="E5952" s="45">
        <v>5.9664349600000001E-3</v>
      </c>
      <c r="F5952" s="45">
        <v>2.4385353000000001E-4</v>
      </c>
      <c r="G5952" s="45">
        <v>1.5616017800000001E-3</v>
      </c>
      <c r="H5952" s="45">
        <v>4.1609791899999997E-3</v>
      </c>
    </row>
    <row r="5953" spans="1:8" x14ac:dyDescent="0.35">
      <c r="A5953" s="45" t="s">
        <v>239</v>
      </c>
      <c r="B5953" s="45" t="s">
        <v>73</v>
      </c>
      <c r="C5953" s="45" t="s">
        <v>53</v>
      </c>
      <c r="D5953" s="45">
        <v>12</v>
      </c>
      <c r="E5953" s="45">
        <v>6.1458330299999997E-3</v>
      </c>
      <c r="F5953" s="45">
        <v>2.4594884000000002E-4</v>
      </c>
      <c r="G5953" s="45">
        <v>1.4322913700000001E-3</v>
      </c>
      <c r="H5953" s="45">
        <v>4.4675923499999997E-3</v>
      </c>
    </row>
    <row r="5954" spans="1:8" x14ac:dyDescent="0.35">
      <c r="A5954" s="45" t="s">
        <v>239</v>
      </c>
      <c r="B5954" s="45" t="s">
        <v>72</v>
      </c>
      <c r="C5954" s="45" t="s">
        <v>54</v>
      </c>
      <c r="D5954" s="45">
        <v>867</v>
      </c>
      <c r="E5954" s="45">
        <v>4.72459821E-3</v>
      </c>
      <c r="F5954" s="45">
        <v>1.02328405E-3</v>
      </c>
      <c r="G5954" s="45">
        <v>8.1843498000000003E-4</v>
      </c>
      <c r="H5954" s="45">
        <v>2.8828786700000001E-3</v>
      </c>
    </row>
    <row r="5955" spans="1:8" x14ac:dyDescent="0.35">
      <c r="A5955" s="45" t="s">
        <v>239</v>
      </c>
      <c r="B5955" s="45" t="s">
        <v>73</v>
      </c>
      <c r="C5955" s="45" t="s">
        <v>54</v>
      </c>
      <c r="D5955" s="45">
        <v>142</v>
      </c>
      <c r="E5955" s="45">
        <v>4.6526960300000003E-3</v>
      </c>
      <c r="F5955" s="45">
        <v>1.04875759E-3</v>
      </c>
      <c r="G5955" s="45">
        <v>8.5998604999999999E-4</v>
      </c>
      <c r="H5955" s="45">
        <v>2.7439519299999999E-3</v>
      </c>
    </row>
    <row r="5956" spans="1:8" x14ac:dyDescent="0.35">
      <c r="A5956" s="45" t="s">
        <v>239</v>
      </c>
      <c r="B5956" s="45" t="s">
        <v>72</v>
      </c>
      <c r="C5956" s="45" t="s">
        <v>55</v>
      </c>
      <c r="D5956" s="45">
        <v>209</v>
      </c>
      <c r="E5956" s="45">
        <v>5.6248336200000002E-3</v>
      </c>
      <c r="F5956" s="45">
        <v>8.2397416999999997E-4</v>
      </c>
      <c r="G5956" s="45">
        <v>1.5413452400000001E-3</v>
      </c>
      <c r="H5956" s="45">
        <v>3.2595137499999999E-3</v>
      </c>
    </row>
    <row r="5957" spans="1:8" x14ac:dyDescent="0.35">
      <c r="A5957" s="45" t="s">
        <v>239</v>
      </c>
      <c r="B5957" s="45" t="s">
        <v>73</v>
      </c>
      <c r="C5957" s="45" t="s">
        <v>55</v>
      </c>
      <c r="D5957" s="45">
        <v>41</v>
      </c>
      <c r="E5957" s="45">
        <v>5.7833670000000002E-3</v>
      </c>
      <c r="F5957" s="45">
        <v>7.4695092000000003E-4</v>
      </c>
      <c r="G5957" s="45">
        <v>1.78184261E-3</v>
      </c>
      <c r="H5957" s="45">
        <v>3.2545729200000001E-3</v>
      </c>
    </row>
    <row r="5958" spans="1:8" x14ac:dyDescent="0.35">
      <c r="A5958" s="45" t="s">
        <v>239</v>
      </c>
      <c r="B5958" s="45" t="s">
        <v>72</v>
      </c>
      <c r="C5958" s="45" t="s">
        <v>56</v>
      </c>
      <c r="D5958" s="45">
        <v>597</v>
      </c>
      <c r="E5958" s="45">
        <v>4.7078755599999998E-3</v>
      </c>
      <c r="F5958" s="45">
        <v>7.5070544999999999E-4</v>
      </c>
      <c r="G5958" s="45">
        <v>9.1396388000000001E-4</v>
      </c>
      <c r="H5958" s="45">
        <v>3.0432057499999998E-3</v>
      </c>
    </row>
    <row r="5959" spans="1:8" x14ac:dyDescent="0.35">
      <c r="A5959" s="45" t="s">
        <v>239</v>
      </c>
      <c r="B5959" s="45" t="s">
        <v>73</v>
      </c>
      <c r="C5959" s="45" t="s">
        <v>56</v>
      </c>
      <c r="D5959" s="45">
        <v>58</v>
      </c>
      <c r="E5959" s="45">
        <v>4.5851290400000001E-3</v>
      </c>
      <c r="F5959" s="45">
        <v>7.9282384000000001E-4</v>
      </c>
      <c r="G5959" s="45">
        <v>9.590515E-4</v>
      </c>
      <c r="H5959" s="45">
        <v>2.83325332E-3</v>
      </c>
    </row>
    <row r="5960" spans="1:8" x14ac:dyDescent="0.35">
      <c r="A5960" s="45" t="s">
        <v>240</v>
      </c>
      <c r="B5960" s="45" t="s">
        <v>72</v>
      </c>
      <c r="C5960" s="45" t="s">
        <v>9</v>
      </c>
      <c r="D5960" s="45">
        <v>14221</v>
      </c>
      <c r="E5960" s="45">
        <v>5.6131245500000001E-3</v>
      </c>
      <c r="F5960" s="45">
        <v>8.8687122E-4</v>
      </c>
      <c r="G5960" s="45">
        <v>1.2004080900000001E-3</v>
      </c>
      <c r="H5960" s="45">
        <v>3.5257381399999999E-3</v>
      </c>
    </row>
    <row r="5961" spans="1:8" x14ac:dyDescent="0.35">
      <c r="A5961" s="45" t="s">
        <v>240</v>
      </c>
      <c r="B5961" s="45" t="s">
        <v>73</v>
      </c>
      <c r="C5961" s="45" t="s">
        <v>9</v>
      </c>
      <c r="D5961" s="45">
        <v>2117</v>
      </c>
      <c r="E5961" s="45">
        <v>5.2099787300000002E-3</v>
      </c>
      <c r="F5961" s="45">
        <v>8.6492807999999995E-4</v>
      </c>
      <c r="G5961" s="45">
        <v>1.2152119300000001E-3</v>
      </c>
      <c r="H5961" s="45">
        <v>3.12973983E-3</v>
      </c>
    </row>
    <row r="5962" spans="1:8" x14ac:dyDescent="0.35">
      <c r="A5962" s="45" t="s">
        <v>240</v>
      </c>
      <c r="B5962" s="45" t="s">
        <v>72</v>
      </c>
      <c r="C5962" s="45" t="s">
        <v>14</v>
      </c>
      <c r="D5962" s="45">
        <v>301</v>
      </c>
      <c r="E5962" s="45">
        <v>5.8334484499999997E-3</v>
      </c>
      <c r="F5962" s="45">
        <v>1.13660461E-3</v>
      </c>
      <c r="G5962" s="45">
        <v>1.3247121399999999E-3</v>
      </c>
      <c r="H5962" s="45">
        <v>3.3721312299999999E-3</v>
      </c>
    </row>
    <row r="5963" spans="1:8" x14ac:dyDescent="0.35">
      <c r="A5963" s="45" t="s">
        <v>240</v>
      </c>
      <c r="B5963" s="45" t="s">
        <v>73</v>
      </c>
      <c r="C5963" s="45" t="s">
        <v>14</v>
      </c>
      <c r="D5963" s="45">
        <v>31</v>
      </c>
      <c r="E5963" s="45">
        <v>4.9066604500000001E-3</v>
      </c>
      <c r="F5963" s="45">
        <v>1.0670547400000001E-3</v>
      </c>
      <c r="G5963" s="45">
        <v>1.11969804E-3</v>
      </c>
      <c r="H5963" s="45">
        <v>2.7199071799999999E-3</v>
      </c>
    </row>
    <row r="5964" spans="1:8" x14ac:dyDescent="0.35">
      <c r="A5964" s="45" t="s">
        <v>240</v>
      </c>
      <c r="B5964" s="45" t="s">
        <v>72</v>
      </c>
      <c r="C5964" s="45" t="s">
        <v>15</v>
      </c>
      <c r="D5964" s="45">
        <v>157</v>
      </c>
      <c r="E5964" s="45">
        <v>5.5291634799999999E-3</v>
      </c>
      <c r="F5964" s="45">
        <v>6.4379841999999995E-4</v>
      </c>
      <c r="G5964" s="45">
        <v>1.69740775E-3</v>
      </c>
      <c r="H5964" s="45">
        <v>3.1879568099999998E-3</v>
      </c>
    </row>
    <row r="5965" spans="1:8" x14ac:dyDescent="0.35">
      <c r="A5965" s="45" t="s">
        <v>240</v>
      </c>
      <c r="B5965" s="45" t="s">
        <v>73</v>
      </c>
      <c r="C5965" s="45" t="s">
        <v>15</v>
      </c>
      <c r="D5965" s="45">
        <v>46</v>
      </c>
      <c r="E5965" s="45">
        <v>4.96729045E-3</v>
      </c>
      <c r="F5965" s="45">
        <v>7.2388257000000002E-4</v>
      </c>
      <c r="G5965" s="45">
        <v>1.7829104100000001E-3</v>
      </c>
      <c r="H5965" s="45">
        <v>2.4604969099999998E-3</v>
      </c>
    </row>
    <row r="5966" spans="1:8" x14ac:dyDescent="0.35">
      <c r="A5966" s="45" t="s">
        <v>240</v>
      </c>
      <c r="B5966" s="45" t="s">
        <v>72</v>
      </c>
      <c r="C5966" s="45" t="s">
        <v>16</v>
      </c>
      <c r="D5966" s="45">
        <v>192</v>
      </c>
      <c r="E5966" s="45">
        <v>5.9813847899999996E-3</v>
      </c>
      <c r="F5966" s="45">
        <v>1.0227982699999999E-3</v>
      </c>
      <c r="G5966" s="45">
        <v>1.06312669E-3</v>
      </c>
      <c r="H5966" s="45">
        <v>3.8954593399999999E-3</v>
      </c>
    </row>
    <row r="5967" spans="1:8" x14ac:dyDescent="0.35">
      <c r="A5967" s="45" t="s">
        <v>240</v>
      </c>
      <c r="B5967" s="45" t="s">
        <v>73</v>
      </c>
      <c r="C5967" s="45" t="s">
        <v>16</v>
      </c>
      <c r="D5967" s="45">
        <v>39</v>
      </c>
      <c r="E5967" s="45">
        <v>6.2609802799999999E-3</v>
      </c>
      <c r="F5967" s="45">
        <v>1.23634825E-3</v>
      </c>
      <c r="G5967" s="45">
        <v>9.5174484000000003E-4</v>
      </c>
      <c r="H5967" s="45">
        <v>4.0728867999999998E-3</v>
      </c>
    </row>
    <row r="5968" spans="1:8" x14ac:dyDescent="0.35">
      <c r="A5968" s="45" t="s">
        <v>240</v>
      </c>
      <c r="B5968" s="45" t="s">
        <v>72</v>
      </c>
      <c r="C5968" s="45" t="s">
        <v>17</v>
      </c>
      <c r="D5968" s="45">
        <v>222</v>
      </c>
      <c r="E5968" s="45">
        <v>6.3513511100000003E-3</v>
      </c>
      <c r="F5968" s="45">
        <v>1.29655674E-3</v>
      </c>
      <c r="G5968" s="45">
        <v>1.0870242899999999E-3</v>
      </c>
      <c r="H5968" s="45">
        <v>3.9677695799999997E-3</v>
      </c>
    </row>
    <row r="5969" spans="1:8" x14ac:dyDescent="0.35">
      <c r="A5969" s="45" t="s">
        <v>240</v>
      </c>
      <c r="B5969" s="45" t="s">
        <v>73</v>
      </c>
      <c r="C5969" s="45" t="s">
        <v>17</v>
      </c>
      <c r="D5969" s="45">
        <v>50</v>
      </c>
      <c r="E5969" s="45">
        <v>6.2342590499999996E-3</v>
      </c>
      <c r="F5969" s="45">
        <v>1.24999974E-3</v>
      </c>
      <c r="G5969" s="45">
        <v>1.1886571700000001E-3</v>
      </c>
      <c r="H5969" s="45">
        <v>3.7956016200000001E-3</v>
      </c>
    </row>
    <row r="5970" spans="1:8" x14ac:dyDescent="0.35">
      <c r="A5970" s="45" t="s">
        <v>240</v>
      </c>
      <c r="B5970" s="45" t="s">
        <v>72</v>
      </c>
      <c r="C5970" s="45" t="s">
        <v>18</v>
      </c>
      <c r="D5970" s="45">
        <v>170</v>
      </c>
      <c r="E5970" s="45">
        <v>7.5117780999999998E-3</v>
      </c>
      <c r="F5970" s="45">
        <v>7.7954770000000003E-4</v>
      </c>
      <c r="G5970" s="45">
        <v>1.7524507400000001E-3</v>
      </c>
      <c r="H5970" s="45">
        <v>4.9797791700000003E-3</v>
      </c>
    </row>
    <row r="5971" spans="1:8" x14ac:dyDescent="0.35">
      <c r="A5971" s="45" t="s">
        <v>240</v>
      </c>
      <c r="B5971" s="45" t="s">
        <v>73</v>
      </c>
      <c r="C5971" s="45" t="s">
        <v>18</v>
      </c>
      <c r="D5971" s="45">
        <v>19</v>
      </c>
      <c r="E5971" s="45">
        <v>6.5649364300000004E-3</v>
      </c>
      <c r="F5971" s="45">
        <v>5.9088668999999995E-4</v>
      </c>
      <c r="G5971" s="45">
        <v>1.4644247E-3</v>
      </c>
      <c r="H5971" s="45">
        <v>4.5096244100000004E-3</v>
      </c>
    </row>
    <row r="5972" spans="1:8" x14ac:dyDescent="0.35">
      <c r="A5972" s="45" t="s">
        <v>240</v>
      </c>
      <c r="B5972" s="45" t="s">
        <v>72</v>
      </c>
      <c r="C5972" s="45" t="s">
        <v>19</v>
      </c>
      <c r="D5972" s="45">
        <v>246</v>
      </c>
      <c r="E5972" s="45">
        <v>5.7123228399999998E-3</v>
      </c>
      <c r="F5972" s="45">
        <v>9.1679817999999996E-4</v>
      </c>
      <c r="G5972" s="45">
        <v>1.1991396999999999E-3</v>
      </c>
      <c r="H5972" s="45">
        <v>3.59638448E-3</v>
      </c>
    </row>
    <row r="5973" spans="1:8" x14ac:dyDescent="0.35">
      <c r="A5973" s="45" t="s">
        <v>240</v>
      </c>
      <c r="B5973" s="45" t="s">
        <v>73</v>
      </c>
      <c r="C5973" s="45" t="s">
        <v>19</v>
      </c>
      <c r="D5973" s="45">
        <v>17</v>
      </c>
      <c r="E5973" s="45">
        <v>6.6217317300000002E-3</v>
      </c>
      <c r="F5973" s="45">
        <v>8.9188435000000003E-4</v>
      </c>
      <c r="G5973" s="45">
        <v>1.62105097E-3</v>
      </c>
      <c r="H5973" s="45">
        <v>4.1087960700000002E-3</v>
      </c>
    </row>
    <row r="5974" spans="1:8" x14ac:dyDescent="0.35">
      <c r="A5974" s="45" t="s">
        <v>240</v>
      </c>
      <c r="B5974" s="45" t="s">
        <v>72</v>
      </c>
      <c r="C5974" s="45" t="s">
        <v>20</v>
      </c>
      <c r="D5974" s="45">
        <v>137</v>
      </c>
      <c r="E5974" s="45">
        <v>4.6711946999999998E-3</v>
      </c>
      <c r="F5974" s="45">
        <v>9.6419615000000001E-4</v>
      </c>
      <c r="G5974" s="45">
        <v>5.8715166999999998E-4</v>
      </c>
      <c r="H5974" s="45">
        <v>3.1198463299999999E-3</v>
      </c>
    </row>
    <row r="5975" spans="1:8" x14ac:dyDescent="0.35">
      <c r="A5975" s="45" t="s">
        <v>240</v>
      </c>
      <c r="B5975" s="45" t="s">
        <v>73</v>
      </c>
      <c r="C5975" s="45" t="s">
        <v>20</v>
      </c>
      <c r="D5975" s="45">
        <v>5</v>
      </c>
      <c r="E5975" s="45">
        <v>4.3773145699999997E-3</v>
      </c>
      <c r="F5975" s="45">
        <v>8.3564805000000005E-4</v>
      </c>
      <c r="G5975" s="45">
        <v>4.5833319E-4</v>
      </c>
      <c r="H5975" s="45">
        <v>3.0833331899999998E-3</v>
      </c>
    </row>
    <row r="5976" spans="1:8" x14ac:dyDescent="0.35">
      <c r="A5976" s="45" t="s">
        <v>240</v>
      </c>
      <c r="B5976" s="45" t="s">
        <v>72</v>
      </c>
      <c r="C5976" s="45" t="s">
        <v>21</v>
      </c>
      <c r="D5976" s="45">
        <v>137</v>
      </c>
      <c r="E5976" s="45">
        <v>7.2710527399999997E-3</v>
      </c>
      <c r="F5976" s="45">
        <v>1.0267130500000001E-3</v>
      </c>
      <c r="G5976" s="45">
        <v>1.6663284899999999E-3</v>
      </c>
      <c r="H5976" s="45">
        <v>4.5780107200000001E-3</v>
      </c>
    </row>
    <row r="5977" spans="1:8" x14ac:dyDescent="0.35">
      <c r="A5977" s="45" t="s">
        <v>240</v>
      </c>
      <c r="B5977" s="45" t="s">
        <v>73</v>
      </c>
      <c r="C5977" s="45" t="s">
        <v>21</v>
      </c>
      <c r="D5977" s="45">
        <v>26</v>
      </c>
      <c r="E5977" s="45">
        <v>7.2440346899999997E-3</v>
      </c>
      <c r="F5977" s="45">
        <v>1.0875175899999999E-3</v>
      </c>
      <c r="G5977" s="45">
        <v>1.85719345E-3</v>
      </c>
      <c r="H5977" s="45">
        <v>4.2993231200000002E-3</v>
      </c>
    </row>
    <row r="5978" spans="1:8" x14ac:dyDescent="0.35">
      <c r="A5978" s="45" t="s">
        <v>240</v>
      </c>
      <c r="B5978" s="45" t="s">
        <v>72</v>
      </c>
      <c r="C5978" s="45" t="s">
        <v>22</v>
      </c>
      <c r="D5978" s="45">
        <v>179</v>
      </c>
      <c r="E5978" s="45">
        <v>6.4792181500000004E-3</v>
      </c>
      <c r="F5978" s="45">
        <v>1.1495833600000001E-3</v>
      </c>
      <c r="G5978" s="45">
        <v>1.78473493E-3</v>
      </c>
      <c r="H5978" s="45">
        <v>3.5448994199999998E-3</v>
      </c>
    </row>
    <row r="5979" spans="1:8" x14ac:dyDescent="0.35">
      <c r="A5979" s="45" t="s">
        <v>240</v>
      </c>
      <c r="B5979" s="45" t="s">
        <v>73</v>
      </c>
      <c r="C5979" s="45" t="s">
        <v>22</v>
      </c>
      <c r="D5979" s="45">
        <v>27</v>
      </c>
      <c r="E5979" s="45">
        <v>6.6169408300000001E-3</v>
      </c>
      <c r="F5979" s="45">
        <v>1.4399003499999999E-3</v>
      </c>
      <c r="G5979" s="45">
        <v>2.30023986E-3</v>
      </c>
      <c r="H5979" s="45">
        <v>2.8768002000000002E-3</v>
      </c>
    </row>
    <row r="5980" spans="1:8" x14ac:dyDescent="0.35">
      <c r="A5980" s="45" t="s">
        <v>240</v>
      </c>
      <c r="B5980" s="45" t="s">
        <v>72</v>
      </c>
      <c r="C5980" s="45" t="s">
        <v>23</v>
      </c>
      <c r="D5980" s="45">
        <v>250</v>
      </c>
      <c r="E5980" s="45">
        <v>6.1212497300000002E-3</v>
      </c>
      <c r="F5980" s="45">
        <v>4.1041641999999998E-4</v>
      </c>
      <c r="G5980" s="45">
        <v>1.2218979000000001E-3</v>
      </c>
      <c r="H5980" s="45">
        <v>4.4889349299999997E-3</v>
      </c>
    </row>
    <row r="5981" spans="1:8" x14ac:dyDescent="0.35">
      <c r="A5981" s="45" t="s">
        <v>240</v>
      </c>
      <c r="B5981" s="45" t="s">
        <v>73</v>
      </c>
      <c r="C5981" s="45" t="s">
        <v>23</v>
      </c>
      <c r="D5981" s="45">
        <v>27</v>
      </c>
      <c r="E5981" s="45">
        <v>5.3527946400000002E-3</v>
      </c>
      <c r="F5981" s="45">
        <v>4.0637839E-4</v>
      </c>
      <c r="G5981" s="45">
        <v>1.19641612E-3</v>
      </c>
      <c r="H5981" s="45">
        <v>3.7499997300000001E-3</v>
      </c>
    </row>
    <row r="5982" spans="1:8" x14ac:dyDescent="0.35">
      <c r="A5982" s="45" t="s">
        <v>240</v>
      </c>
      <c r="B5982" s="45" t="s">
        <v>72</v>
      </c>
      <c r="C5982" s="45" t="s">
        <v>24</v>
      </c>
      <c r="D5982" s="45">
        <v>425</v>
      </c>
      <c r="E5982" s="45">
        <v>6.6959420199999998E-3</v>
      </c>
      <c r="F5982" s="45">
        <v>9.9803896999999995E-4</v>
      </c>
      <c r="G5982" s="45">
        <v>1.93197144E-3</v>
      </c>
      <c r="H5982" s="45">
        <v>3.7659311300000001E-3</v>
      </c>
    </row>
    <row r="5983" spans="1:8" x14ac:dyDescent="0.35">
      <c r="A5983" s="45" t="s">
        <v>240</v>
      </c>
      <c r="B5983" s="45" t="s">
        <v>73</v>
      </c>
      <c r="C5983" s="45" t="s">
        <v>24</v>
      </c>
      <c r="D5983" s="45">
        <v>60</v>
      </c>
      <c r="E5983" s="45">
        <v>6.4112652000000003E-3</v>
      </c>
      <c r="F5983" s="45">
        <v>9.4058618999999998E-4</v>
      </c>
      <c r="G5983" s="45">
        <v>1.9702930100000001E-3</v>
      </c>
      <c r="H5983" s="45">
        <v>3.50038563E-3</v>
      </c>
    </row>
    <row r="5984" spans="1:8" x14ac:dyDescent="0.35">
      <c r="A5984" s="45" t="s">
        <v>240</v>
      </c>
      <c r="B5984" s="45" t="s">
        <v>72</v>
      </c>
      <c r="C5984" s="45" t="s">
        <v>25</v>
      </c>
      <c r="D5984" s="45">
        <v>357</v>
      </c>
      <c r="E5984" s="45">
        <v>6.34255992E-3</v>
      </c>
      <c r="F5984" s="45">
        <v>7.9063546000000004E-4</v>
      </c>
      <c r="G5984" s="45">
        <v>1.9569584699999998E-3</v>
      </c>
      <c r="H5984" s="45">
        <v>3.59496552E-3</v>
      </c>
    </row>
    <row r="5985" spans="1:8" x14ac:dyDescent="0.35">
      <c r="A5985" s="45" t="s">
        <v>240</v>
      </c>
      <c r="B5985" s="45" t="s">
        <v>73</v>
      </c>
      <c r="C5985" s="45" t="s">
        <v>25</v>
      </c>
      <c r="D5985" s="45">
        <v>61</v>
      </c>
      <c r="E5985" s="45">
        <v>6.14260755E-3</v>
      </c>
      <c r="F5985" s="45">
        <v>6.9861846999999999E-4</v>
      </c>
      <c r="G5985" s="45">
        <v>1.9068758699999999E-3</v>
      </c>
      <c r="H5985" s="45">
        <v>3.5371127E-3</v>
      </c>
    </row>
    <row r="5986" spans="1:8" x14ac:dyDescent="0.35">
      <c r="A5986" s="45" t="s">
        <v>240</v>
      </c>
      <c r="B5986" s="45" t="s">
        <v>72</v>
      </c>
      <c r="C5986" s="45" t="s">
        <v>26</v>
      </c>
      <c r="D5986" s="45">
        <v>206</v>
      </c>
      <c r="E5986" s="45">
        <v>5.4721208299999997E-3</v>
      </c>
      <c r="F5986" s="45">
        <v>6.2668531000000004E-4</v>
      </c>
      <c r="G5986" s="45">
        <v>1.1905000200000001E-3</v>
      </c>
      <c r="H5986" s="45">
        <v>3.6549350300000001E-3</v>
      </c>
    </row>
    <row r="5987" spans="1:8" x14ac:dyDescent="0.35">
      <c r="A5987" s="45" t="s">
        <v>240</v>
      </c>
      <c r="B5987" s="45" t="s">
        <v>73</v>
      </c>
      <c r="C5987" s="45" t="s">
        <v>26</v>
      </c>
      <c r="D5987" s="45">
        <v>15</v>
      </c>
      <c r="E5987" s="45">
        <v>5.3649689699999999E-3</v>
      </c>
      <c r="F5987" s="45">
        <v>5.9567873999999995E-4</v>
      </c>
      <c r="G5987" s="45">
        <v>1.0254627699999999E-3</v>
      </c>
      <c r="H5987" s="45">
        <v>3.7438269300000002E-3</v>
      </c>
    </row>
    <row r="5988" spans="1:8" x14ac:dyDescent="0.35">
      <c r="A5988" s="45" t="s">
        <v>240</v>
      </c>
      <c r="B5988" s="45" t="s">
        <v>72</v>
      </c>
      <c r="C5988" s="45" t="s">
        <v>27</v>
      </c>
      <c r="D5988" s="45">
        <v>176</v>
      </c>
      <c r="E5988" s="45">
        <v>5.3705016599999997E-3</v>
      </c>
      <c r="F5988" s="45">
        <v>4.4185318000000001E-4</v>
      </c>
      <c r="G5988" s="45">
        <v>1.25841726E-3</v>
      </c>
      <c r="H5988" s="45">
        <v>3.6702306899999999E-3</v>
      </c>
    </row>
    <row r="5989" spans="1:8" x14ac:dyDescent="0.35">
      <c r="A5989" s="45" t="s">
        <v>240</v>
      </c>
      <c r="B5989" s="45" t="s">
        <v>73</v>
      </c>
      <c r="C5989" s="45" t="s">
        <v>27</v>
      </c>
      <c r="D5989" s="45">
        <v>65</v>
      </c>
      <c r="E5989" s="45">
        <v>4.9141735900000002E-3</v>
      </c>
      <c r="F5989" s="45">
        <v>4.1114649999999999E-4</v>
      </c>
      <c r="G5989" s="45">
        <v>1.23450828E-3</v>
      </c>
      <c r="H5989" s="45">
        <v>3.2685182400000001E-3</v>
      </c>
    </row>
    <row r="5990" spans="1:8" x14ac:dyDescent="0.35">
      <c r="A5990" s="45" t="s">
        <v>240</v>
      </c>
      <c r="B5990" s="45" t="s">
        <v>72</v>
      </c>
      <c r="C5990" s="45" t="s">
        <v>28</v>
      </c>
      <c r="D5990" s="45">
        <v>383</v>
      </c>
      <c r="E5990" s="45">
        <v>5.6773701800000003E-3</v>
      </c>
      <c r="F5990" s="45">
        <v>7.3439440999999996E-4</v>
      </c>
      <c r="G5990" s="45">
        <v>1.6406474199999999E-3</v>
      </c>
      <c r="H5990" s="45">
        <v>3.3023278799999998E-3</v>
      </c>
    </row>
    <row r="5991" spans="1:8" x14ac:dyDescent="0.35">
      <c r="A5991" s="45" t="s">
        <v>240</v>
      </c>
      <c r="B5991" s="45" t="s">
        <v>73</v>
      </c>
      <c r="C5991" s="45" t="s">
        <v>28</v>
      </c>
      <c r="D5991" s="45">
        <v>61</v>
      </c>
      <c r="E5991" s="45">
        <v>5.8765935499999998E-3</v>
      </c>
      <c r="F5991" s="45">
        <v>6.5877326000000002E-4</v>
      </c>
      <c r="G5991" s="45">
        <v>2.0277395500000002E-3</v>
      </c>
      <c r="H5991" s="45">
        <v>3.1900801799999998E-3</v>
      </c>
    </row>
    <row r="5992" spans="1:8" x14ac:dyDescent="0.35">
      <c r="A5992" s="45" t="s">
        <v>240</v>
      </c>
      <c r="B5992" s="45" t="s">
        <v>72</v>
      </c>
      <c r="C5992" s="45" t="s">
        <v>29</v>
      </c>
      <c r="D5992" s="45">
        <v>155</v>
      </c>
      <c r="E5992" s="45">
        <v>6.7883809E-3</v>
      </c>
      <c r="F5992" s="45">
        <v>1.10401708E-3</v>
      </c>
      <c r="G5992" s="45">
        <v>1.77792687E-3</v>
      </c>
      <c r="H5992" s="45">
        <v>3.90643645E-3</v>
      </c>
    </row>
    <row r="5993" spans="1:8" x14ac:dyDescent="0.35">
      <c r="A5993" s="45" t="s">
        <v>240</v>
      </c>
      <c r="B5993" s="45" t="s">
        <v>73</v>
      </c>
      <c r="C5993" s="45" t="s">
        <v>29</v>
      </c>
      <c r="D5993" s="45">
        <v>21</v>
      </c>
      <c r="E5993" s="45">
        <v>5.6916884500000002E-3</v>
      </c>
      <c r="F5993" s="45">
        <v>7.3192215000000003E-4</v>
      </c>
      <c r="G5993" s="45">
        <v>1.7405199599999999E-3</v>
      </c>
      <c r="H5993" s="45">
        <v>3.2192457599999999E-3</v>
      </c>
    </row>
    <row r="5994" spans="1:8" x14ac:dyDescent="0.35">
      <c r="A5994" s="45" t="s">
        <v>240</v>
      </c>
      <c r="B5994" s="45" t="s">
        <v>72</v>
      </c>
      <c r="C5994" s="45" t="s">
        <v>30</v>
      </c>
      <c r="D5994" s="45">
        <v>2181</v>
      </c>
      <c r="E5994" s="45">
        <v>4.5749855399999997E-3</v>
      </c>
      <c r="F5994" s="45">
        <v>1.0395383999999999E-3</v>
      </c>
      <c r="G5994" s="45">
        <v>7.2558435000000005E-4</v>
      </c>
      <c r="H5994" s="45">
        <v>2.8098622899999999E-3</v>
      </c>
    </row>
    <row r="5995" spans="1:8" x14ac:dyDescent="0.35">
      <c r="A5995" s="45" t="s">
        <v>240</v>
      </c>
      <c r="B5995" s="45" t="s">
        <v>73</v>
      </c>
      <c r="C5995" s="45" t="s">
        <v>30</v>
      </c>
      <c r="D5995" s="45">
        <v>478</v>
      </c>
      <c r="E5995" s="45">
        <v>4.2324304099999998E-3</v>
      </c>
      <c r="F5995" s="45">
        <v>9.8645955000000005E-4</v>
      </c>
      <c r="G5995" s="45">
        <v>7.0647832999999995E-4</v>
      </c>
      <c r="H5995" s="45">
        <v>2.5394920500000002E-3</v>
      </c>
    </row>
    <row r="5996" spans="1:8" x14ac:dyDescent="0.35">
      <c r="A5996" s="45" t="s">
        <v>240</v>
      </c>
      <c r="B5996" s="45" t="s">
        <v>72</v>
      </c>
      <c r="C5996" s="45" t="s">
        <v>31</v>
      </c>
      <c r="D5996" s="45">
        <v>878</v>
      </c>
      <c r="E5996" s="45">
        <v>4.7306982000000003E-3</v>
      </c>
      <c r="F5996" s="45">
        <v>9.2841715000000001E-4</v>
      </c>
      <c r="G5996" s="45">
        <v>7.6681511999999996E-4</v>
      </c>
      <c r="H5996" s="45">
        <v>3.0354654600000001E-3</v>
      </c>
    </row>
    <row r="5997" spans="1:8" x14ac:dyDescent="0.35">
      <c r="A5997" s="45" t="s">
        <v>240</v>
      </c>
      <c r="B5997" s="45" t="s">
        <v>73</v>
      </c>
      <c r="C5997" s="45" t="s">
        <v>31</v>
      </c>
      <c r="D5997" s="45">
        <v>92</v>
      </c>
      <c r="E5997" s="45">
        <v>4.27473305E-3</v>
      </c>
      <c r="F5997" s="45">
        <v>9.2265474000000004E-4</v>
      </c>
      <c r="G5997" s="45">
        <v>7.7319821999999999E-4</v>
      </c>
      <c r="H5997" s="45">
        <v>2.5788795400000001E-3</v>
      </c>
    </row>
    <row r="5998" spans="1:8" x14ac:dyDescent="0.35">
      <c r="A5998" s="45" t="s">
        <v>240</v>
      </c>
      <c r="B5998" s="45" t="s">
        <v>72</v>
      </c>
      <c r="C5998" s="45" t="s">
        <v>159</v>
      </c>
      <c r="D5998" s="45">
        <v>336</v>
      </c>
      <c r="E5998" s="45">
        <v>5.6431187199999996E-3</v>
      </c>
      <c r="F5998" s="45">
        <v>7.9134262999999998E-4</v>
      </c>
      <c r="G5998" s="45">
        <v>1.30873127E-3</v>
      </c>
      <c r="H5998" s="45">
        <v>3.5430443000000001E-3</v>
      </c>
    </row>
    <row r="5999" spans="1:8" x14ac:dyDescent="0.35">
      <c r="A5999" s="45" t="s">
        <v>240</v>
      </c>
      <c r="B5999" s="45" t="s">
        <v>73</v>
      </c>
      <c r="C5999" s="45" t="s">
        <v>159</v>
      </c>
      <c r="D5999" s="45">
        <v>51</v>
      </c>
      <c r="E5999" s="45">
        <v>5.4273327299999997E-3</v>
      </c>
      <c r="F5999" s="45">
        <v>7.4732179999999996E-4</v>
      </c>
      <c r="G5999" s="45">
        <v>1.28540281E-3</v>
      </c>
      <c r="H5999" s="45">
        <v>3.3946076400000001E-3</v>
      </c>
    </row>
    <row r="6000" spans="1:8" x14ac:dyDescent="0.35">
      <c r="A6000" s="45" t="s">
        <v>240</v>
      </c>
      <c r="B6000" s="45" t="s">
        <v>72</v>
      </c>
      <c r="C6000" s="45" t="s">
        <v>33</v>
      </c>
      <c r="D6000" s="45">
        <v>226</v>
      </c>
      <c r="E6000" s="45">
        <v>7.4680430299999996E-3</v>
      </c>
      <c r="F6000" s="45">
        <v>1.4311903500000001E-3</v>
      </c>
      <c r="G6000" s="45">
        <v>1.3913980899999999E-3</v>
      </c>
      <c r="H6000" s="45">
        <v>4.6454541499999997E-3</v>
      </c>
    </row>
    <row r="6001" spans="1:8" x14ac:dyDescent="0.35">
      <c r="A6001" s="45" t="s">
        <v>240</v>
      </c>
      <c r="B6001" s="45" t="s">
        <v>73</v>
      </c>
      <c r="C6001" s="45" t="s">
        <v>33</v>
      </c>
      <c r="D6001" s="45">
        <v>29</v>
      </c>
      <c r="E6001" s="45">
        <v>6.5449391699999998E-3</v>
      </c>
      <c r="F6001" s="45">
        <v>1.2116856000000001E-3</v>
      </c>
      <c r="G6001" s="45">
        <v>1.98156105E-3</v>
      </c>
      <c r="H6001" s="45">
        <v>3.3516919899999999E-3</v>
      </c>
    </row>
    <row r="6002" spans="1:8" x14ac:dyDescent="0.35">
      <c r="A6002" s="45" t="s">
        <v>240</v>
      </c>
      <c r="B6002" s="45" t="s">
        <v>72</v>
      </c>
      <c r="C6002" s="45" t="s">
        <v>34</v>
      </c>
      <c r="D6002" s="45">
        <v>204</v>
      </c>
      <c r="E6002" s="45">
        <v>5.3182867699999997E-3</v>
      </c>
      <c r="F6002" s="45">
        <v>8.5642449000000005E-4</v>
      </c>
      <c r="G6002" s="45">
        <v>1.0934660699999999E-3</v>
      </c>
      <c r="H6002" s="45">
        <v>3.3683957199999999E-3</v>
      </c>
    </row>
    <row r="6003" spans="1:8" x14ac:dyDescent="0.35">
      <c r="A6003" s="45" t="s">
        <v>240</v>
      </c>
      <c r="B6003" s="45" t="s">
        <v>73</v>
      </c>
      <c r="C6003" s="45" t="s">
        <v>34</v>
      </c>
      <c r="D6003" s="45">
        <v>23</v>
      </c>
      <c r="E6003" s="45">
        <v>4.8102855599999996E-3</v>
      </c>
      <c r="F6003" s="45">
        <v>6.8387662000000005E-4</v>
      </c>
      <c r="G6003" s="45">
        <v>1.2575480899999999E-3</v>
      </c>
      <c r="H6003" s="45">
        <v>2.86886044E-3</v>
      </c>
    </row>
    <row r="6004" spans="1:8" x14ac:dyDescent="0.35">
      <c r="A6004" s="45" t="s">
        <v>240</v>
      </c>
      <c r="B6004" s="45" t="s">
        <v>72</v>
      </c>
      <c r="C6004" s="45" t="s">
        <v>35</v>
      </c>
      <c r="D6004" s="45">
        <v>345</v>
      </c>
      <c r="E6004" s="45">
        <v>5.93562108E-3</v>
      </c>
      <c r="F6004" s="45">
        <v>8.0159662999999999E-4</v>
      </c>
      <c r="G6004" s="45">
        <v>1.4392107E-3</v>
      </c>
      <c r="H6004" s="45">
        <v>3.6948132299999999E-3</v>
      </c>
    </row>
    <row r="6005" spans="1:8" x14ac:dyDescent="0.35">
      <c r="A6005" s="45" t="s">
        <v>240</v>
      </c>
      <c r="B6005" s="45" t="s">
        <v>73</v>
      </c>
      <c r="C6005" s="45" t="s">
        <v>35</v>
      </c>
      <c r="D6005" s="45">
        <v>22</v>
      </c>
      <c r="E6005" s="45">
        <v>5.2667295699999998E-3</v>
      </c>
      <c r="F6005" s="45">
        <v>7.8703686E-4</v>
      </c>
      <c r="G6005" s="45">
        <v>9.3013443000000001E-4</v>
      </c>
      <c r="H6005" s="45">
        <v>3.5495577899999999E-3</v>
      </c>
    </row>
    <row r="6006" spans="1:8" x14ac:dyDescent="0.35">
      <c r="A6006" s="45" t="s">
        <v>240</v>
      </c>
      <c r="B6006" s="45" t="s">
        <v>73</v>
      </c>
      <c r="C6006" s="45" t="s">
        <v>57</v>
      </c>
      <c r="D6006" s="45">
        <v>3</v>
      </c>
      <c r="E6006" s="45">
        <v>6.1226849400000003E-3</v>
      </c>
      <c r="F6006" s="45">
        <v>9.7222175000000004E-4</v>
      </c>
      <c r="G6006" s="45">
        <v>3.6342590199999998E-3</v>
      </c>
      <c r="H6006" s="45">
        <v>1.5162034699999999E-3</v>
      </c>
    </row>
    <row r="6007" spans="1:8" x14ac:dyDescent="0.35">
      <c r="A6007" s="45" t="s">
        <v>240</v>
      </c>
      <c r="B6007" s="45" t="s">
        <v>72</v>
      </c>
      <c r="C6007" s="45" t="s">
        <v>36</v>
      </c>
      <c r="D6007" s="45">
        <v>382</v>
      </c>
      <c r="E6007" s="45">
        <v>5.7382559899999998E-3</v>
      </c>
      <c r="F6007" s="45">
        <v>3.9103378999999998E-4</v>
      </c>
      <c r="G6007" s="45">
        <v>1.2269425100000001E-3</v>
      </c>
      <c r="H6007" s="45">
        <v>4.12027926E-3</v>
      </c>
    </row>
    <row r="6008" spans="1:8" x14ac:dyDescent="0.35">
      <c r="A6008" s="45" t="s">
        <v>240</v>
      </c>
      <c r="B6008" s="45" t="s">
        <v>73</v>
      </c>
      <c r="C6008" s="45" t="s">
        <v>36</v>
      </c>
      <c r="D6008" s="45">
        <v>35</v>
      </c>
      <c r="E6008" s="45">
        <v>4.9047616399999997E-3</v>
      </c>
      <c r="F6008" s="45">
        <v>3.9451036999999997E-4</v>
      </c>
      <c r="G6008" s="45">
        <v>9.9537010999999997E-4</v>
      </c>
      <c r="H6008" s="45">
        <v>3.5148806700000001E-3</v>
      </c>
    </row>
    <row r="6009" spans="1:8" x14ac:dyDescent="0.35">
      <c r="A6009" s="45" t="s">
        <v>240</v>
      </c>
      <c r="B6009" s="45" t="s">
        <v>72</v>
      </c>
      <c r="C6009" s="45" t="s">
        <v>37</v>
      </c>
      <c r="D6009" s="45">
        <v>477</v>
      </c>
      <c r="E6009" s="45">
        <v>5.4085621299999999E-3</v>
      </c>
      <c r="F6009" s="45">
        <v>8.3665729000000002E-4</v>
      </c>
      <c r="G6009" s="45">
        <v>1.06721674E-3</v>
      </c>
      <c r="H6009" s="45">
        <v>3.5046876199999999E-3</v>
      </c>
    </row>
    <row r="6010" spans="1:8" x14ac:dyDescent="0.35">
      <c r="A6010" s="45" t="s">
        <v>240</v>
      </c>
      <c r="B6010" s="45" t="s">
        <v>73</v>
      </c>
      <c r="C6010" s="45" t="s">
        <v>37</v>
      </c>
      <c r="D6010" s="45">
        <v>64</v>
      </c>
      <c r="E6010" s="45">
        <v>4.9965637400000004E-3</v>
      </c>
      <c r="F6010" s="45">
        <v>9.7818986E-4</v>
      </c>
      <c r="G6010" s="45">
        <v>1.1443862999999999E-3</v>
      </c>
      <c r="H6010" s="45">
        <v>2.8739870200000001E-3</v>
      </c>
    </row>
    <row r="6011" spans="1:8" x14ac:dyDescent="0.35">
      <c r="A6011" s="45" t="s">
        <v>240</v>
      </c>
      <c r="B6011" s="45" t="s">
        <v>72</v>
      </c>
      <c r="C6011" s="45" t="s">
        <v>38</v>
      </c>
      <c r="D6011" s="45">
        <v>243</v>
      </c>
      <c r="E6011" s="45">
        <v>5.9382141999999999E-3</v>
      </c>
      <c r="F6011" s="45">
        <v>6.7005768000000005E-4</v>
      </c>
      <c r="G6011" s="45">
        <v>1.56802483E-3</v>
      </c>
      <c r="H6011" s="45">
        <v>3.7001312200000002E-3</v>
      </c>
    </row>
    <row r="6012" spans="1:8" x14ac:dyDescent="0.35">
      <c r="A6012" s="45" t="s">
        <v>240</v>
      </c>
      <c r="B6012" s="45" t="s">
        <v>73</v>
      </c>
      <c r="C6012" s="45" t="s">
        <v>38</v>
      </c>
      <c r="D6012" s="45">
        <v>22</v>
      </c>
      <c r="E6012" s="45">
        <v>5.7901933900000001E-3</v>
      </c>
      <c r="F6012" s="45">
        <v>7.1338361E-4</v>
      </c>
      <c r="G6012" s="45">
        <v>1.95180952E-3</v>
      </c>
      <c r="H6012" s="45">
        <v>3.12499983E-3</v>
      </c>
    </row>
    <row r="6013" spans="1:8" x14ac:dyDescent="0.35">
      <c r="A6013" s="45" t="s">
        <v>240</v>
      </c>
      <c r="B6013" s="45" t="s">
        <v>72</v>
      </c>
      <c r="C6013" s="45" t="s">
        <v>39</v>
      </c>
      <c r="D6013" s="45">
        <v>209</v>
      </c>
      <c r="E6013" s="45">
        <v>6.58049772E-3</v>
      </c>
      <c r="F6013" s="45">
        <v>6.0102091000000001E-4</v>
      </c>
      <c r="G6013" s="45">
        <v>2.0355969800000002E-3</v>
      </c>
      <c r="H6013" s="45">
        <v>3.9438793500000003E-3</v>
      </c>
    </row>
    <row r="6014" spans="1:8" x14ac:dyDescent="0.35">
      <c r="A6014" s="45" t="s">
        <v>240</v>
      </c>
      <c r="B6014" s="45" t="s">
        <v>73</v>
      </c>
      <c r="C6014" s="45" t="s">
        <v>39</v>
      </c>
      <c r="D6014" s="45">
        <v>35</v>
      </c>
      <c r="E6014" s="45">
        <v>7.3118384000000003E-3</v>
      </c>
      <c r="F6014" s="45">
        <v>6.7195744999999998E-4</v>
      </c>
      <c r="G6014" s="45">
        <v>1.92956328E-3</v>
      </c>
      <c r="H6014" s="45">
        <v>4.7103172500000002E-3</v>
      </c>
    </row>
    <row r="6015" spans="1:8" x14ac:dyDescent="0.35">
      <c r="A6015" s="45" t="s">
        <v>240</v>
      </c>
      <c r="B6015" s="45" t="s">
        <v>72</v>
      </c>
      <c r="C6015" s="45" t="s">
        <v>40</v>
      </c>
      <c r="D6015" s="45">
        <v>368</v>
      </c>
      <c r="E6015" s="45">
        <v>4.9265295600000002E-3</v>
      </c>
      <c r="F6015" s="45">
        <v>1.25877467E-3</v>
      </c>
      <c r="G6015" s="45">
        <v>7.0979243000000001E-4</v>
      </c>
      <c r="H6015" s="45">
        <v>2.9579619799999998E-3</v>
      </c>
    </row>
    <row r="6016" spans="1:8" x14ac:dyDescent="0.35">
      <c r="A6016" s="45" t="s">
        <v>240</v>
      </c>
      <c r="B6016" s="45" t="s">
        <v>73</v>
      </c>
      <c r="C6016" s="45" t="s">
        <v>40</v>
      </c>
      <c r="D6016" s="45">
        <v>75</v>
      </c>
      <c r="E6016" s="45">
        <v>4.2938269200000004E-3</v>
      </c>
      <c r="F6016" s="45">
        <v>9.9845653000000005E-4</v>
      </c>
      <c r="G6016" s="45">
        <v>7.4475278999999999E-4</v>
      </c>
      <c r="H6016" s="45">
        <v>2.55061707E-3</v>
      </c>
    </row>
    <row r="6017" spans="1:8" x14ac:dyDescent="0.35">
      <c r="A6017" s="45" t="s">
        <v>240</v>
      </c>
      <c r="B6017" s="45" t="s">
        <v>72</v>
      </c>
      <c r="C6017" s="45" t="s">
        <v>41</v>
      </c>
      <c r="D6017" s="45">
        <v>272</v>
      </c>
      <c r="E6017" s="45">
        <v>6.5609253399999999E-3</v>
      </c>
      <c r="F6017" s="45">
        <v>7.2797499999999995E-4</v>
      </c>
      <c r="G6017" s="45">
        <v>1.45412046E-3</v>
      </c>
      <c r="H6017" s="45">
        <v>4.37882941E-3</v>
      </c>
    </row>
    <row r="6018" spans="1:8" x14ac:dyDescent="0.35">
      <c r="A6018" s="45" t="s">
        <v>240</v>
      </c>
      <c r="B6018" s="45" t="s">
        <v>73</v>
      </c>
      <c r="C6018" s="45" t="s">
        <v>41</v>
      </c>
      <c r="D6018" s="45">
        <v>40</v>
      </c>
      <c r="E6018" s="45">
        <v>5.9713539100000003E-3</v>
      </c>
      <c r="F6018" s="45">
        <v>7.7141180999999997E-4</v>
      </c>
      <c r="G6018" s="45">
        <v>1.45428218E-3</v>
      </c>
      <c r="H6018" s="45">
        <v>3.7456594300000002E-3</v>
      </c>
    </row>
    <row r="6019" spans="1:8" x14ac:dyDescent="0.35">
      <c r="A6019" s="45" t="s">
        <v>240</v>
      </c>
      <c r="B6019" s="45" t="s">
        <v>72</v>
      </c>
      <c r="C6019" s="45" t="s">
        <v>42</v>
      </c>
      <c r="D6019" s="45">
        <v>292</v>
      </c>
      <c r="E6019" s="45">
        <v>7.7258527399999997E-3</v>
      </c>
      <c r="F6019" s="45">
        <v>1.3286004E-3</v>
      </c>
      <c r="G6019" s="45">
        <v>1.72913471E-3</v>
      </c>
      <c r="H6019" s="45">
        <v>4.6681171499999997E-3</v>
      </c>
    </row>
    <row r="6020" spans="1:8" x14ac:dyDescent="0.35">
      <c r="A6020" s="45" t="s">
        <v>240</v>
      </c>
      <c r="B6020" s="45" t="s">
        <v>73</v>
      </c>
      <c r="C6020" s="45" t="s">
        <v>42</v>
      </c>
      <c r="D6020" s="45">
        <v>36</v>
      </c>
      <c r="E6020" s="45">
        <v>6.0641715800000004E-3</v>
      </c>
      <c r="F6020" s="45">
        <v>1.09792925E-3</v>
      </c>
      <c r="G6020" s="45">
        <v>1.50077136E-3</v>
      </c>
      <c r="H6020" s="45">
        <v>3.46547044E-3</v>
      </c>
    </row>
    <row r="6021" spans="1:8" x14ac:dyDescent="0.35">
      <c r="A6021" s="45" t="s">
        <v>240</v>
      </c>
      <c r="B6021" s="45" t="s">
        <v>72</v>
      </c>
      <c r="C6021" s="45" t="s">
        <v>43</v>
      </c>
      <c r="D6021" s="45">
        <v>178</v>
      </c>
      <c r="E6021" s="45">
        <v>6.93833204E-3</v>
      </c>
      <c r="F6021" s="45">
        <v>1.3214599200000001E-3</v>
      </c>
      <c r="G6021" s="45">
        <v>1.58857393E-3</v>
      </c>
      <c r="H6021" s="45">
        <v>4.0282976999999999E-3</v>
      </c>
    </row>
    <row r="6022" spans="1:8" x14ac:dyDescent="0.35">
      <c r="A6022" s="45" t="s">
        <v>240</v>
      </c>
      <c r="B6022" s="45" t="s">
        <v>73</v>
      </c>
      <c r="C6022" s="45" t="s">
        <v>43</v>
      </c>
      <c r="D6022" s="45">
        <v>49</v>
      </c>
      <c r="E6022" s="45">
        <v>5.2595897000000001E-3</v>
      </c>
      <c r="F6022" s="45">
        <v>8.4726921999999998E-4</v>
      </c>
      <c r="G6022" s="45">
        <v>1.51974649E-3</v>
      </c>
      <c r="H6022" s="45">
        <v>2.8925735E-3</v>
      </c>
    </row>
    <row r="6023" spans="1:8" x14ac:dyDescent="0.35">
      <c r="A6023" s="45" t="s">
        <v>240</v>
      </c>
      <c r="B6023" s="45" t="s">
        <v>72</v>
      </c>
      <c r="C6023" s="45" t="s">
        <v>44</v>
      </c>
      <c r="D6023" s="45">
        <v>97</v>
      </c>
      <c r="E6023" s="45">
        <v>7.5958139900000003E-3</v>
      </c>
      <c r="F6023" s="45">
        <v>6.3943753999999998E-4</v>
      </c>
      <c r="G6023" s="45">
        <v>2.1176973699999998E-3</v>
      </c>
      <c r="H6023" s="45">
        <v>4.8386786599999999E-3</v>
      </c>
    </row>
    <row r="6024" spans="1:8" x14ac:dyDescent="0.35">
      <c r="A6024" s="45" t="s">
        <v>240</v>
      </c>
      <c r="B6024" s="45" t="s">
        <v>73</v>
      </c>
      <c r="C6024" s="45" t="s">
        <v>44</v>
      </c>
      <c r="D6024" s="45">
        <v>12</v>
      </c>
      <c r="E6024" s="45">
        <v>8.5223763800000001E-3</v>
      </c>
      <c r="F6024" s="45">
        <v>7.3784687E-4</v>
      </c>
      <c r="G6024" s="45">
        <v>2.8086417700000001E-3</v>
      </c>
      <c r="H6024" s="45">
        <v>4.9758871400000003E-3</v>
      </c>
    </row>
    <row r="6025" spans="1:8" x14ac:dyDescent="0.35">
      <c r="A6025" s="45" t="s">
        <v>240</v>
      </c>
      <c r="B6025" s="45" t="s">
        <v>72</v>
      </c>
      <c r="C6025" s="45" t="s">
        <v>45</v>
      </c>
      <c r="D6025" s="45">
        <v>336</v>
      </c>
      <c r="E6025" s="45">
        <v>5.6752229700000002E-3</v>
      </c>
      <c r="F6025" s="45">
        <v>7.0360699999999997E-4</v>
      </c>
      <c r="G6025" s="45">
        <v>1.1317099599999999E-3</v>
      </c>
      <c r="H6025" s="45">
        <v>3.8399055199999999E-3</v>
      </c>
    </row>
    <row r="6026" spans="1:8" x14ac:dyDescent="0.35">
      <c r="A6026" s="45" t="s">
        <v>240</v>
      </c>
      <c r="B6026" s="45" t="s">
        <v>73</v>
      </c>
      <c r="C6026" s="45" t="s">
        <v>45</v>
      </c>
      <c r="D6026" s="45">
        <v>47</v>
      </c>
      <c r="E6026" s="45">
        <v>4.6483448900000003E-3</v>
      </c>
      <c r="F6026" s="45">
        <v>6.3755886999999998E-4</v>
      </c>
      <c r="G6026" s="45">
        <v>9.5129019000000003E-4</v>
      </c>
      <c r="H6026" s="45">
        <v>3.0594954400000002E-3</v>
      </c>
    </row>
    <row r="6027" spans="1:8" x14ac:dyDescent="0.35">
      <c r="A6027" s="45" t="s">
        <v>240</v>
      </c>
      <c r="B6027" s="45" t="s">
        <v>72</v>
      </c>
      <c r="C6027" s="45" t="s">
        <v>46</v>
      </c>
      <c r="D6027" s="45">
        <v>160</v>
      </c>
      <c r="E6027" s="45">
        <v>6.7798030299999999E-3</v>
      </c>
      <c r="F6027" s="45">
        <v>8.4599223E-4</v>
      </c>
      <c r="G6027" s="45">
        <v>2.1091577300000001E-3</v>
      </c>
      <c r="H6027" s="45">
        <v>3.8246525300000001E-3</v>
      </c>
    </row>
    <row r="6028" spans="1:8" x14ac:dyDescent="0.35">
      <c r="A6028" s="45" t="s">
        <v>240</v>
      </c>
      <c r="B6028" s="45" t="s">
        <v>73</v>
      </c>
      <c r="C6028" s="45" t="s">
        <v>46</v>
      </c>
      <c r="D6028" s="45">
        <v>40</v>
      </c>
      <c r="E6028" s="45">
        <v>5.9357636500000002E-3</v>
      </c>
      <c r="F6028" s="45">
        <v>7.1122668000000002E-4</v>
      </c>
      <c r="G6028" s="45">
        <v>1.9097219700000001E-3</v>
      </c>
      <c r="H6028" s="45">
        <v>3.3148145600000001E-3</v>
      </c>
    </row>
    <row r="6029" spans="1:8" x14ac:dyDescent="0.35">
      <c r="A6029" s="45" t="s">
        <v>240</v>
      </c>
      <c r="B6029" s="45" t="s">
        <v>72</v>
      </c>
      <c r="C6029" s="45" t="s">
        <v>47</v>
      </c>
      <c r="D6029" s="45">
        <v>134</v>
      </c>
      <c r="E6029" s="45">
        <v>6.1277809699999998E-3</v>
      </c>
      <c r="F6029" s="45">
        <v>3.1984153000000001E-4</v>
      </c>
      <c r="G6029" s="45">
        <v>1.3995989799999999E-3</v>
      </c>
      <c r="H6029" s="45">
        <v>4.3970250800000003E-3</v>
      </c>
    </row>
    <row r="6030" spans="1:8" x14ac:dyDescent="0.35">
      <c r="A6030" s="45" t="s">
        <v>240</v>
      </c>
      <c r="B6030" s="45" t="s">
        <v>73</v>
      </c>
      <c r="C6030" s="45" t="s">
        <v>47</v>
      </c>
      <c r="D6030" s="45">
        <v>17</v>
      </c>
      <c r="E6030" s="45">
        <v>7.2113287899999998E-3</v>
      </c>
      <c r="F6030" s="45">
        <v>2.4645943E-4</v>
      </c>
      <c r="G6030" s="45">
        <v>1.9880172700000001E-3</v>
      </c>
      <c r="H6030" s="45">
        <v>4.9645967600000004E-3</v>
      </c>
    </row>
    <row r="6031" spans="1:8" x14ac:dyDescent="0.35">
      <c r="A6031" s="45" t="s">
        <v>240</v>
      </c>
      <c r="B6031" s="45" t="s">
        <v>72</v>
      </c>
      <c r="C6031" s="45" t="s">
        <v>48</v>
      </c>
      <c r="D6031" s="45">
        <v>419</v>
      </c>
      <c r="E6031" s="45">
        <v>5.3780493399999997E-3</v>
      </c>
      <c r="F6031" s="45">
        <v>9.4048305E-4</v>
      </c>
      <c r="G6031" s="45">
        <v>8.0292008000000005E-4</v>
      </c>
      <c r="H6031" s="45">
        <v>3.6346457399999998E-3</v>
      </c>
    </row>
    <row r="6032" spans="1:8" x14ac:dyDescent="0.35">
      <c r="A6032" s="45" t="s">
        <v>240</v>
      </c>
      <c r="B6032" s="45" t="s">
        <v>73</v>
      </c>
      <c r="C6032" s="45" t="s">
        <v>48</v>
      </c>
      <c r="D6032" s="45">
        <v>39</v>
      </c>
      <c r="E6032" s="45">
        <v>5.5122266800000002E-3</v>
      </c>
      <c r="F6032" s="45">
        <v>1.0651113699999999E-3</v>
      </c>
      <c r="G6032" s="45">
        <v>6.9770870000000003E-4</v>
      </c>
      <c r="H6032" s="45">
        <v>3.74940628E-3</v>
      </c>
    </row>
    <row r="6033" spans="1:8" x14ac:dyDescent="0.35">
      <c r="A6033" s="45" t="s">
        <v>240</v>
      </c>
      <c r="B6033" s="45" t="s">
        <v>72</v>
      </c>
      <c r="C6033" s="45" t="s">
        <v>49</v>
      </c>
      <c r="D6033" s="45">
        <v>325</v>
      </c>
      <c r="E6033" s="45">
        <v>6.5265666999999999E-3</v>
      </c>
      <c r="F6033" s="45">
        <v>7.9287727999999996E-4</v>
      </c>
      <c r="G6033" s="45">
        <v>1.4157048999999999E-3</v>
      </c>
      <c r="H6033" s="45">
        <v>4.31798409E-3</v>
      </c>
    </row>
    <row r="6034" spans="1:8" x14ac:dyDescent="0.35">
      <c r="A6034" s="45" t="s">
        <v>240</v>
      </c>
      <c r="B6034" s="45" t="s">
        <v>73</v>
      </c>
      <c r="C6034" s="45" t="s">
        <v>49</v>
      </c>
      <c r="D6034" s="45">
        <v>35</v>
      </c>
      <c r="E6034" s="45">
        <v>6.4275791400000004E-3</v>
      </c>
      <c r="F6034" s="45">
        <v>7.6884893999999997E-4</v>
      </c>
      <c r="G6034" s="45">
        <v>1.9943781300000001E-3</v>
      </c>
      <c r="H6034" s="45">
        <v>3.66435158E-3</v>
      </c>
    </row>
    <row r="6035" spans="1:8" x14ac:dyDescent="0.35">
      <c r="A6035" s="45" t="s">
        <v>240</v>
      </c>
      <c r="B6035" s="45" t="s">
        <v>72</v>
      </c>
      <c r="C6035" s="45" t="s">
        <v>50</v>
      </c>
      <c r="D6035" s="45">
        <v>194</v>
      </c>
      <c r="E6035" s="45">
        <v>7.27335077E-3</v>
      </c>
      <c r="F6035" s="45">
        <v>7.7898267000000004E-4</v>
      </c>
      <c r="G6035" s="45">
        <v>2.4999997399999998E-3</v>
      </c>
      <c r="H6035" s="45">
        <v>3.9943678199999997E-3</v>
      </c>
    </row>
    <row r="6036" spans="1:8" x14ac:dyDescent="0.35">
      <c r="A6036" s="45" t="s">
        <v>240</v>
      </c>
      <c r="B6036" s="45" t="s">
        <v>73</v>
      </c>
      <c r="C6036" s="45" t="s">
        <v>50</v>
      </c>
      <c r="D6036" s="45">
        <v>23</v>
      </c>
      <c r="E6036" s="45">
        <v>5.6853862499999996E-3</v>
      </c>
      <c r="F6036" s="45">
        <v>6.6374776000000001E-4</v>
      </c>
      <c r="G6036" s="45">
        <v>2.1286229399999999E-3</v>
      </c>
      <c r="H6036" s="45">
        <v>2.8930150599999998E-3</v>
      </c>
    </row>
    <row r="6037" spans="1:8" x14ac:dyDescent="0.35">
      <c r="A6037" s="45" t="s">
        <v>240</v>
      </c>
      <c r="B6037" s="45" t="s">
        <v>72</v>
      </c>
      <c r="C6037" s="45" t="s">
        <v>51</v>
      </c>
      <c r="D6037" s="45">
        <v>278</v>
      </c>
      <c r="E6037" s="45">
        <v>5.4102548899999997E-3</v>
      </c>
      <c r="F6037" s="45">
        <v>8.0789510999999998E-4</v>
      </c>
      <c r="G6037" s="45">
        <v>8.5256771000000002E-4</v>
      </c>
      <c r="H6037" s="45">
        <v>3.74979159E-3</v>
      </c>
    </row>
    <row r="6038" spans="1:8" x14ac:dyDescent="0.35">
      <c r="A6038" s="45" t="s">
        <v>240</v>
      </c>
      <c r="B6038" s="45" t="s">
        <v>73</v>
      </c>
      <c r="C6038" s="45" t="s">
        <v>51</v>
      </c>
      <c r="D6038" s="45">
        <v>32</v>
      </c>
      <c r="E6038" s="45">
        <v>5.5533851700000003E-3</v>
      </c>
      <c r="F6038" s="45">
        <v>7.6135685E-4</v>
      </c>
      <c r="G6038" s="45">
        <v>9.7330712999999999E-4</v>
      </c>
      <c r="H6038" s="45">
        <v>3.8187208000000001E-3</v>
      </c>
    </row>
    <row r="6039" spans="1:8" x14ac:dyDescent="0.35">
      <c r="A6039" s="45" t="s">
        <v>240</v>
      </c>
      <c r="B6039" s="45" t="s">
        <v>72</v>
      </c>
      <c r="C6039" s="45" t="s">
        <v>52</v>
      </c>
      <c r="D6039" s="45">
        <v>315</v>
      </c>
      <c r="E6039" s="45">
        <v>3.7463621800000002E-3</v>
      </c>
      <c r="F6039" s="45">
        <v>3.8282604999999997E-4</v>
      </c>
      <c r="G6039" s="45">
        <v>7.4573756000000004E-4</v>
      </c>
      <c r="H6039" s="45">
        <v>2.6177981200000001E-3</v>
      </c>
    </row>
    <row r="6040" spans="1:8" x14ac:dyDescent="0.35">
      <c r="A6040" s="45" t="s">
        <v>240</v>
      </c>
      <c r="B6040" s="45" t="s">
        <v>73</v>
      </c>
      <c r="C6040" s="45" t="s">
        <v>52</v>
      </c>
      <c r="D6040" s="45">
        <v>33</v>
      </c>
      <c r="E6040" s="45">
        <v>4.0933639599999997E-3</v>
      </c>
      <c r="F6040" s="45">
        <v>4.7453684000000002E-4</v>
      </c>
      <c r="G6040" s="45">
        <v>7.4810578000000002E-4</v>
      </c>
      <c r="H6040" s="45">
        <v>2.8707208700000002E-3</v>
      </c>
    </row>
    <row r="6041" spans="1:8" x14ac:dyDescent="0.35">
      <c r="A6041" s="45" t="s">
        <v>240</v>
      </c>
      <c r="B6041" s="45" t="s">
        <v>72</v>
      </c>
      <c r="C6041" s="45" t="s">
        <v>53</v>
      </c>
      <c r="D6041" s="45">
        <v>92</v>
      </c>
      <c r="E6041" s="45">
        <v>5.9421545600000002E-3</v>
      </c>
      <c r="F6041" s="45">
        <v>3.1212231999999999E-4</v>
      </c>
      <c r="G6041" s="45">
        <v>1.6392408800000001E-3</v>
      </c>
      <c r="H6041" s="45">
        <v>3.9907908300000003E-3</v>
      </c>
    </row>
    <row r="6042" spans="1:8" x14ac:dyDescent="0.35">
      <c r="A6042" s="45" t="s">
        <v>240</v>
      </c>
      <c r="B6042" s="45" t="s">
        <v>73</v>
      </c>
      <c r="C6042" s="45" t="s">
        <v>53</v>
      </c>
      <c r="D6042" s="45">
        <v>16</v>
      </c>
      <c r="E6042" s="45">
        <v>6.9082752100000002E-3</v>
      </c>
      <c r="F6042" s="45">
        <v>1.7650441999999999E-4</v>
      </c>
      <c r="G6042" s="45">
        <v>1.72091987E-3</v>
      </c>
      <c r="H6042" s="45">
        <v>5.0108503800000001E-3</v>
      </c>
    </row>
    <row r="6043" spans="1:8" x14ac:dyDescent="0.35">
      <c r="A6043" s="45" t="s">
        <v>240</v>
      </c>
      <c r="B6043" s="45" t="s">
        <v>72</v>
      </c>
      <c r="C6043" s="45" t="s">
        <v>54</v>
      </c>
      <c r="D6043" s="45">
        <v>778</v>
      </c>
      <c r="E6043" s="45">
        <v>4.8260464800000003E-3</v>
      </c>
      <c r="F6043" s="45">
        <v>1.08053925E-3</v>
      </c>
      <c r="G6043" s="45">
        <v>8.5636223E-4</v>
      </c>
      <c r="H6043" s="45">
        <v>2.8891445299999998E-3</v>
      </c>
    </row>
    <row r="6044" spans="1:8" x14ac:dyDescent="0.35">
      <c r="A6044" s="45" t="s">
        <v>240</v>
      </c>
      <c r="B6044" s="45" t="s">
        <v>73</v>
      </c>
      <c r="C6044" s="45" t="s">
        <v>54</v>
      </c>
      <c r="D6044" s="45">
        <v>109</v>
      </c>
      <c r="E6044" s="45">
        <v>4.6927027800000003E-3</v>
      </c>
      <c r="F6044" s="45">
        <v>1.0766009999999999E-3</v>
      </c>
      <c r="G6044" s="45">
        <v>8.8971687000000002E-4</v>
      </c>
      <c r="H6044" s="45">
        <v>2.7263843799999999E-3</v>
      </c>
    </row>
    <row r="6045" spans="1:8" x14ac:dyDescent="0.35">
      <c r="A6045" s="45" t="s">
        <v>240</v>
      </c>
      <c r="B6045" s="45" t="s">
        <v>72</v>
      </c>
      <c r="C6045" s="45" t="s">
        <v>55</v>
      </c>
      <c r="D6045" s="45">
        <v>190</v>
      </c>
      <c r="E6045" s="45">
        <v>5.9245855200000001E-3</v>
      </c>
      <c r="F6045" s="45">
        <v>7.3964400000000002E-4</v>
      </c>
      <c r="G6045" s="45">
        <v>1.6029480999999999E-3</v>
      </c>
      <c r="H6045" s="45">
        <v>3.5819929200000002E-3</v>
      </c>
    </row>
    <row r="6046" spans="1:8" x14ac:dyDescent="0.35">
      <c r="A6046" s="45" t="s">
        <v>240</v>
      </c>
      <c r="B6046" s="45" t="s">
        <v>73</v>
      </c>
      <c r="C6046" s="45" t="s">
        <v>55</v>
      </c>
      <c r="D6046" s="45">
        <v>38</v>
      </c>
      <c r="E6046" s="45">
        <v>5.8899851899999996E-3</v>
      </c>
      <c r="F6046" s="45">
        <v>7.6358413000000001E-4</v>
      </c>
      <c r="G6046" s="45">
        <v>1.4406674799999999E-3</v>
      </c>
      <c r="H6046" s="45">
        <v>3.6857332499999999E-3</v>
      </c>
    </row>
    <row r="6047" spans="1:8" x14ac:dyDescent="0.35">
      <c r="A6047" s="45" t="s">
        <v>240</v>
      </c>
      <c r="B6047" s="45" t="s">
        <v>72</v>
      </c>
      <c r="C6047" s="45" t="s">
        <v>56</v>
      </c>
      <c r="D6047" s="45">
        <v>619</v>
      </c>
      <c r="E6047" s="45">
        <v>5.2521799499999997E-3</v>
      </c>
      <c r="F6047" s="45">
        <v>8.0938093999999999E-4</v>
      </c>
      <c r="G6047" s="45">
        <v>9.6840757999999997E-4</v>
      </c>
      <c r="H6047" s="45">
        <v>3.4743909500000001E-3</v>
      </c>
    </row>
    <row r="6048" spans="1:8" x14ac:dyDescent="0.35">
      <c r="A6048" s="45" t="s">
        <v>240</v>
      </c>
      <c r="B6048" s="45" t="s">
        <v>73</v>
      </c>
      <c r="C6048" s="45" t="s">
        <v>56</v>
      </c>
      <c r="D6048" s="45">
        <v>52</v>
      </c>
      <c r="E6048" s="45">
        <v>4.5272433699999996E-3</v>
      </c>
      <c r="F6048" s="45">
        <v>8.1886551999999998E-4</v>
      </c>
      <c r="G6048" s="45">
        <v>8.7829387000000004E-4</v>
      </c>
      <c r="H6048" s="45">
        <v>2.8300834999999999E-3</v>
      </c>
    </row>
    <row r="6049" spans="1:8" x14ac:dyDescent="0.35">
      <c r="A6049" s="45" t="s">
        <v>241</v>
      </c>
      <c r="B6049" s="45" t="s">
        <v>72</v>
      </c>
      <c r="C6049" s="45" t="s">
        <v>9</v>
      </c>
      <c r="D6049" s="45">
        <v>12862</v>
      </c>
      <c r="E6049" s="45">
        <v>5.8933505399999999E-3</v>
      </c>
      <c r="F6049" s="45">
        <v>9.9021929999999997E-4</v>
      </c>
      <c r="G6049" s="45">
        <v>1.18942529E-3</v>
      </c>
      <c r="H6049" s="45">
        <v>3.7135695900000001E-3</v>
      </c>
    </row>
    <row r="6050" spans="1:8" x14ac:dyDescent="0.35">
      <c r="A6050" s="45" t="s">
        <v>241</v>
      </c>
      <c r="B6050" s="45" t="s">
        <v>73</v>
      </c>
      <c r="C6050" s="45" t="s">
        <v>9</v>
      </c>
      <c r="D6050" s="45">
        <v>1963</v>
      </c>
      <c r="E6050" s="45">
        <v>5.4732750300000004E-3</v>
      </c>
      <c r="F6050" s="45">
        <v>9.3071923000000005E-4</v>
      </c>
      <c r="G6050" s="45">
        <v>1.1767876899999999E-3</v>
      </c>
      <c r="H6050" s="45">
        <v>3.36557305E-3</v>
      </c>
    </row>
    <row r="6051" spans="1:8" x14ac:dyDescent="0.35">
      <c r="A6051" s="45" t="s">
        <v>241</v>
      </c>
      <c r="B6051" s="45" t="s">
        <v>72</v>
      </c>
      <c r="C6051" s="45" t="s">
        <v>14</v>
      </c>
      <c r="D6051" s="45">
        <v>266</v>
      </c>
      <c r="E6051" s="45">
        <v>5.9686540300000002E-3</v>
      </c>
      <c r="F6051" s="45">
        <v>1.1529689800000001E-3</v>
      </c>
      <c r="G6051" s="45">
        <v>1.1752904E-3</v>
      </c>
      <c r="H6051" s="45">
        <v>3.6403941399999998E-3</v>
      </c>
    </row>
    <row r="6052" spans="1:8" x14ac:dyDescent="0.35">
      <c r="A6052" s="45" t="s">
        <v>241</v>
      </c>
      <c r="B6052" s="45" t="s">
        <v>73</v>
      </c>
      <c r="C6052" s="45" t="s">
        <v>14</v>
      </c>
      <c r="D6052" s="45">
        <v>28</v>
      </c>
      <c r="E6052" s="45">
        <v>5.6460811200000002E-3</v>
      </c>
      <c r="F6052" s="45">
        <v>8.7962944999999998E-4</v>
      </c>
      <c r="G6052" s="45">
        <v>1.3235777899999999E-3</v>
      </c>
      <c r="H6052" s="45">
        <v>3.4428734499999999E-3</v>
      </c>
    </row>
    <row r="6053" spans="1:8" x14ac:dyDescent="0.35">
      <c r="A6053" s="45" t="s">
        <v>241</v>
      </c>
      <c r="B6053" s="45" t="s">
        <v>72</v>
      </c>
      <c r="C6053" s="45" t="s">
        <v>15</v>
      </c>
      <c r="D6053" s="45">
        <v>163</v>
      </c>
      <c r="E6053" s="45">
        <v>5.5540641700000002E-3</v>
      </c>
      <c r="F6053" s="45">
        <v>6.8549737000000001E-4</v>
      </c>
      <c r="G6053" s="45">
        <v>1.72396876E-3</v>
      </c>
      <c r="H6053" s="45">
        <v>3.1445975600000002E-3</v>
      </c>
    </row>
    <row r="6054" spans="1:8" x14ac:dyDescent="0.35">
      <c r="A6054" s="45" t="s">
        <v>241</v>
      </c>
      <c r="B6054" s="45" t="s">
        <v>73</v>
      </c>
      <c r="C6054" s="45" t="s">
        <v>15</v>
      </c>
      <c r="D6054" s="45">
        <v>26</v>
      </c>
      <c r="E6054" s="45">
        <v>5.1638174600000001E-3</v>
      </c>
      <c r="F6054" s="45">
        <v>6.3345776000000003E-4</v>
      </c>
      <c r="G6054" s="45">
        <v>1.33012796E-3</v>
      </c>
      <c r="H6054" s="45">
        <v>3.2002312399999999E-3</v>
      </c>
    </row>
    <row r="6055" spans="1:8" x14ac:dyDescent="0.35">
      <c r="A6055" s="45" t="s">
        <v>241</v>
      </c>
      <c r="B6055" s="45" t="s">
        <v>72</v>
      </c>
      <c r="C6055" s="45" t="s">
        <v>16</v>
      </c>
      <c r="D6055" s="45">
        <v>161</v>
      </c>
      <c r="E6055" s="45">
        <v>5.8818579500000004E-3</v>
      </c>
      <c r="F6055" s="45">
        <v>1.08271488E-3</v>
      </c>
      <c r="G6055" s="45">
        <v>9.9069737000000006E-4</v>
      </c>
      <c r="H6055" s="45">
        <v>3.80844525E-3</v>
      </c>
    </row>
    <row r="6056" spans="1:8" x14ac:dyDescent="0.35">
      <c r="A6056" s="45" t="s">
        <v>241</v>
      </c>
      <c r="B6056" s="45" t="s">
        <v>73</v>
      </c>
      <c r="C6056" s="45" t="s">
        <v>16</v>
      </c>
      <c r="D6056" s="45">
        <v>33</v>
      </c>
      <c r="E6056" s="45">
        <v>5.9851989600000002E-3</v>
      </c>
      <c r="F6056" s="45">
        <v>1.08761205E-3</v>
      </c>
      <c r="G6056" s="45">
        <v>9.9186284999999989E-4</v>
      </c>
      <c r="H6056" s="45">
        <v>3.9057236900000001E-3</v>
      </c>
    </row>
    <row r="6057" spans="1:8" x14ac:dyDescent="0.35">
      <c r="A6057" s="45" t="s">
        <v>241</v>
      </c>
      <c r="B6057" s="45" t="s">
        <v>72</v>
      </c>
      <c r="C6057" s="45" t="s">
        <v>17</v>
      </c>
      <c r="D6057" s="45">
        <v>173</v>
      </c>
      <c r="E6057" s="45">
        <v>6.6013699499999998E-3</v>
      </c>
      <c r="F6057" s="45">
        <v>1.1107763399999999E-3</v>
      </c>
      <c r="G6057" s="45">
        <v>1.0555820799999999E-3</v>
      </c>
      <c r="H6057" s="45">
        <v>4.43501099E-3</v>
      </c>
    </row>
    <row r="6058" spans="1:8" x14ac:dyDescent="0.35">
      <c r="A6058" s="45" t="s">
        <v>241</v>
      </c>
      <c r="B6058" s="45" t="s">
        <v>73</v>
      </c>
      <c r="C6058" s="45" t="s">
        <v>17</v>
      </c>
      <c r="D6058" s="45">
        <v>45</v>
      </c>
      <c r="E6058" s="45">
        <v>6.20936189E-3</v>
      </c>
      <c r="F6058" s="45">
        <v>9.8173844999999995E-4</v>
      </c>
      <c r="G6058" s="45">
        <v>1.07741744E-3</v>
      </c>
      <c r="H6058" s="45">
        <v>4.1502054800000004E-3</v>
      </c>
    </row>
    <row r="6059" spans="1:8" x14ac:dyDescent="0.35">
      <c r="A6059" s="45" t="s">
        <v>241</v>
      </c>
      <c r="B6059" s="45" t="s">
        <v>72</v>
      </c>
      <c r="C6059" s="45" t="s">
        <v>18</v>
      </c>
      <c r="D6059" s="45">
        <v>162</v>
      </c>
      <c r="E6059" s="45">
        <v>7.2491567100000003E-3</v>
      </c>
      <c r="F6059" s="45">
        <v>8.3954877999999999E-4</v>
      </c>
      <c r="G6059" s="45">
        <v>1.5152032199999999E-3</v>
      </c>
      <c r="H6059" s="45">
        <v>4.8944041899999999E-3</v>
      </c>
    </row>
    <row r="6060" spans="1:8" x14ac:dyDescent="0.35">
      <c r="A6060" s="45" t="s">
        <v>241</v>
      </c>
      <c r="B6060" s="45" t="s">
        <v>73</v>
      </c>
      <c r="C6060" s="45" t="s">
        <v>18</v>
      </c>
      <c r="D6060" s="45">
        <v>19</v>
      </c>
      <c r="E6060" s="45">
        <v>6.1318224700000002E-3</v>
      </c>
      <c r="F6060" s="45">
        <v>5.9819663000000003E-4</v>
      </c>
      <c r="G6060" s="45">
        <v>1.2439081800000001E-3</v>
      </c>
      <c r="H6060" s="45">
        <v>4.2897170200000001E-3</v>
      </c>
    </row>
    <row r="6061" spans="1:8" x14ac:dyDescent="0.35">
      <c r="A6061" s="45" t="s">
        <v>241</v>
      </c>
      <c r="B6061" s="45" t="s">
        <v>72</v>
      </c>
      <c r="C6061" s="45" t="s">
        <v>19</v>
      </c>
      <c r="D6061" s="45">
        <v>229</v>
      </c>
      <c r="E6061" s="45">
        <v>6.4991203500000001E-3</v>
      </c>
      <c r="F6061" s="45">
        <v>1.1378980500000001E-3</v>
      </c>
      <c r="G6061" s="45">
        <v>1.397784E-3</v>
      </c>
      <c r="H6061" s="45">
        <v>3.9634377899999997E-3</v>
      </c>
    </row>
    <row r="6062" spans="1:8" x14ac:dyDescent="0.35">
      <c r="A6062" s="45" t="s">
        <v>241</v>
      </c>
      <c r="B6062" s="45" t="s">
        <v>73</v>
      </c>
      <c r="C6062" s="45" t="s">
        <v>19</v>
      </c>
      <c r="D6062" s="45">
        <v>11</v>
      </c>
      <c r="E6062" s="45">
        <v>5.9553869900000004E-3</v>
      </c>
      <c r="F6062" s="45">
        <v>8.1018484000000004E-4</v>
      </c>
      <c r="G6062" s="45">
        <v>1.0658667200000001E-3</v>
      </c>
      <c r="H6062" s="45">
        <v>4.0793348399999997E-3</v>
      </c>
    </row>
    <row r="6063" spans="1:8" x14ac:dyDescent="0.35">
      <c r="A6063" s="45" t="s">
        <v>241</v>
      </c>
      <c r="B6063" s="45" t="s">
        <v>72</v>
      </c>
      <c r="C6063" s="45" t="s">
        <v>20</v>
      </c>
      <c r="D6063" s="45">
        <v>143</v>
      </c>
      <c r="E6063" s="45">
        <v>4.2188711600000001E-3</v>
      </c>
      <c r="F6063" s="45">
        <v>8.2669622999999998E-4</v>
      </c>
      <c r="G6063" s="45">
        <v>5.7927002999999999E-4</v>
      </c>
      <c r="H6063" s="45">
        <v>2.8129044400000002E-3</v>
      </c>
    </row>
    <row r="6064" spans="1:8" x14ac:dyDescent="0.35">
      <c r="A6064" s="45" t="s">
        <v>241</v>
      </c>
      <c r="B6064" s="45" t="s">
        <v>73</v>
      </c>
      <c r="C6064" s="45" t="s">
        <v>20</v>
      </c>
      <c r="D6064" s="45">
        <v>2</v>
      </c>
      <c r="E6064" s="45">
        <v>5.0115739499999997E-3</v>
      </c>
      <c r="F6064" s="45">
        <v>7.8703680000000002E-4</v>
      </c>
      <c r="G6064" s="45">
        <v>2.2106479099999999E-3</v>
      </c>
      <c r="H6064" s="45">
        <v>2.0138885400000001E-3</v>
      </c>
    </row>
    <row r="6065" spans="1:8" x14ac:dyDescent="0.35">
      <c r="A6065" s="45" t="s">
        <v>241</v>
      </c>
      <c r="B6065" s="45" t="s">
        <v>72</v>
      </c>
      <c r="C6065" s="45" t="s">
        <v>21</v>
      </c>
      <c r="D6065" s="45">
        <v>144</v>
      </c>
      <c r="E6065" s="45">
        <v>7.8710131400000008E-3</v>
      </c>
      <c r="F6065" s="45">
        <v>1.1980771700000001E-3</v>
      </c>
      <c r="G6065" s="45">
        <v>1.9629305900000001E-3</v>
      </c>
      <c r="H6065" s="45">
        <v>4.7100049000000001E-3</v>
      </c>
    </row>
    <row r="6066" spans="1:8" x14ac:dyDescent="0.35">
      <c r="A6066" s="45" t="s">
        <v>241</v>
      </c>
      <c r="B6066" s="45" t="s">
        <v>73</v>
      </c>
      <c r="C6066" s="45" t="s">
        <v>21</v>
      </c>
      <c r="D6066" s="45">
        <v>23</v>
      </c>
      <c r="E6066" s="45">
        <v>6.3325279799999997E-3</v>
      </c>
      <c r="F6066" s="45">
        <v>9.6266082999999999E-4</v>
      </c>
      <c r="G6066" s="45">
        <v>1.9937598000000002E-3</v>
      </c>
      <c r="H6066" s="45">
        <v>3.3761068499999999E-3</v>
      </c>
    </row>
    <row r="6067" spans="1:8" x14ac:dyDescent="0.35">
      <c r="A6067" s="45" t="s">
        <v>241</v>
      </c>
      <c r="B6067" s="45" t="s">
        <v>72</v>
      </c>
      <c r="C6067" s="45" t="s">
        <v>22</v>
      </c>
      <c r="D6067" s="45">
        <v>127</v>
      </c>
      <c r="E6067" s="45">
        <v>7.0707565099999998E-3</v>
      </c>
      <c r="F6067" s="45">
        <v>1.2299501999999999E-3</v>
      </c>
      <c r="G6067" s="45">
        <v>1.7266328599999999E-3</v>
      </c>
      <c r="H6067" s="45">
        <v>4.1141729699999997E-3</v>
      </c>
    </row>
    <row r="6068" spans="1:8" x14ac:dyDescent="0.35">
      <c r="A6068" s="45" t="s">
        <v>241</v>
      </c>
      <c r="B6068" s="45" t="s">
        <v>73</v>
      </c>
      <c r="C6068" s="45" t="s">
        <v>22</v>
      </c>
      <c r="D6068" s="45">
        <v>23</v>
      </c>
      <c r="E6068" s="45">
        <v>6.1518717600000002E-3</v>
      </c>
      <c r="F6068" s="45">
        <v>9.3548682999999996E-4</v>
      </c>
      <c r="G6068" s="45">
        <v>2.04458507E-3</v>
      </c>
      <c r="H6068" s="45">
        <v>3.1717993299999999E-3</v>
      </c>
    </row>
    <row r="6069" spans="1:8" x14ac:dyDescent="0.35">
      <c r="A6069" s="45" t="s">
        <v>241</v>
      </c>
      <c r="B6069" s="45" t="s">
        <v>72</v>
      </c>
      <c r="C6069" s="45" t="s">
        <v>23</v>
      </c>
      <c r="D6069" s="45">
        <v>258</v>
      </c>
      <c r="E6069" s="45">
        <v>6.3805894199999999E-3</v>
      </c>
      <c r="F6069" s="45">
        <v>6.1131721999999999E-4</v>
      </c>
      <c r="G6069" s="45">
        <v>1.56738959E-3</v>
      </c>
      <c r="H6069" s="45">
        <v>4.2018821100000001E-3</v>
      </c>
    </row>
    <row r="6070" spans="1:8" x14ac:dyDescent="0.35">
      <c r="A6070" s="45" t="s">
        <v>241</v>
      </c>
      <c r="B6070" s="45" t="s">
        <v>73</v>
      </c>
      <c r="C6070" s="45" t="s">
        <v>23</v>
      </c>
      <c r="D6070" s="45">
        <v>23</v>
      </c>
      <c r="E6070" s="45">
        <v>5.26368731E-3</v>
      </c>
      <c r="F6070" s="45">
        <v>4.1062777000000001E-4</v>
      </c>
      <c r="G6070" s="45">
        <v>1.7783813300000001E-3</v>
      </c>
      <c r="H6070" s="45">
        <v>3.0746776799999999E-3</v>
      </c>
    </row>
    <row r="6071" spans="1:8" x14ac:dyDescent="0.35">
      <c r="A6071" s="45" t="s">
        <v>241</v>
      </c>
      <c r="B6071" s="45" t="s">
        <v>72</v>
      </c>
      <c r="C6071" s="45" t="s">
        <v>24</v>
      </c>
      <c r="D6071" s="45">
        <v>445</v>
      </c>
      <c r="E6071" s="45">
        <v>7.2324955999999996E-3</v>
      </c>
      <c r="F6071" s="45">
        <v>1.2292444499999999E-3</v>
      </c>
      <c r="G6071" s="45">
        <v>1.6878638699999999E-3</v>
      </c>
      <c r="H6071" s="45">
        <v>4.3153867800000004E-3</v>
      </c>
    </row>
    <row r="6072" spans="1:8" x14ac:dyDescent="0.35">
      <c r="A6072" s="45" t="s">
        <v>241</v>
      </c>
      <c r="B6072" s="45" t="s">
        <v>73</v>
      </c>
      <c r="C6072" s="45" t="s">
        <v>24</v>
      </c>
      <c r="D6072" s="45">
        <v>90</v>
      </c>
      <c r="E6072" s="45">
        <v>6.4678495599999998E-3</v>
      </c>
      <c r="F6072" s="45">
        <v>1.2139915200000001E-3</v>
      </c>
      <c r="G6072" s="45">
        <v>1.75347197E-3</v>
      </c>
      <c r="H6072" s="45">
        <v>3.5003855499999999E-3</v>
      </c>
    </row>
    <row r="6073" spans="1:8" x14ac:dyDescent="0.35">
      <c r="A6073" s="45" t="s">
        <v>241</v>
      </c>
      <c r="B6073" s="45" t="s">
        <v>72</v>
      </c>
      <c r="C6073" s="45" t="s">
        <v>25</v>
      </c>
      <c r="D6073" s="45">
        <v>337</v>
      </c>
      <c r="E6073" s="45">
        <v>6.5424769599999998E-3</v>
      </c>
      <c r="F6073" s="45">
        <v>7.4633863999999997E-4</v>
      </c>
      <c r="G6073" s="45">
        <v>1.9144615299999999E-3</v>
      </c>
      <c r="H6073" s="45">
        <v>3.8816763200000002E-3</v>
      </c>
    </row>
    <row r="6074" spans="1:8" x14ac:dyDescent="0.35">
      <c r="A6074" s="45" t="s">
        <v>241</v>
      </c>
      <c r="B6074" s="45" t="s">
        <v>73</v>
      </c>
      <c r="C6074" s="45" t="s">
        <v>25</v>
      </c>
      <c r="D6074" s="45">
        <v>58</v>
      </c>
      <c r="E6074" s="45">
        <v>5.93710062E-3</v>
      </c>
      <c r="F6074" s="45">
        <v>7.6249178000000004E-4</v>
      </c>
      <c r="G6074" s="45">
        <v>1.69939306E-3</v>
      </c>
      <c r="H6074" s="45">
        <v>3.4752152600000001E-3</v>
      </c>
    </row>
    <row r="6075" spans="1:8" x14ac:dyDescent="0.35">
      <c r="A6075" s="45" t="s">
        <v>241</v>
      </c>
      <c r="B6075" s="45" t="s">
        <v>72</v>
      </c>
      <c r="C6075" s="45" t="s">
        <v>26</v>
      </c>
      <c r="D6075" s="45">
        <v>173</v>
      </c>
      <c r="E6075" s="45">
        <v>5.6398520399999997E-3</v>
      </c>
      <c r="F6075" s="45">
        <v>6.1369327999999997E-4</v>
      </c>
      <c r="G6075" s="45">
        <v>1.33081758E-3</v>
      </c>
      <c r="H6075" s="45">
        <v>3.6953406999999999E-3</v>
      </c>
    </row>
    <row r="6076" spans="1:8" x14ac:dyDescent="0.35">
      <c r="A6076" s="45" t="s">
        <v>241</v>
      </c>
      <c r="B6076" s="45" t="s">
        <v>73</v>
      </c>
      <c r="C6076" s="45" t="s">
        <v>26</v>
      </c>
      <c r="D6076" s="45">
        <v>12</v>
      </c>
      <c r="E6076" s="45">
        <v>7.1006942000000003E-3</v>
      </c>
      <c r="F6076" s="45">
        <v>8.2947505E-4</v>
      </c>
      <c r="G6076" s="45">
        <v>1.3213732000000001E-3</v>
      </c>
      <c r="H6076" s="45">
        <v>4.9498454800000003E-3</v>
      </c>
    </row>
    <row r="6077" spans="1:8" x14ac:dyDescent="0.35">
      <c r="A6077" s="45" t="s">
        <v>241</v>
      </c>
      <c r="B6077" s="45" t="s">
        <v>72</v>
      </c>
      <c r="C6077" s="45" t="s">
        <v>27</v>
      </c>
      <c r="D6077" s="45">
        <v>185</v>
      </c>
      <c r="E6077" s="45">
        <v>5.8201323899999997E-3</v>
      </c>
      <c r="F6077" s="45">
        <v>5.2152128999999998E-4</v>
      </c>
      <c r="G6077" s="45">
        <v>1.55004981E-3</v>
      </c>
      <c r="H6077" s="45">
        <v>3.7485608199999999E-3</v>
      </c>
    </row>
    <row r="6078" spans="1:8" x14ac:dyDescent="0.35">
      <c r="A6078" s="45" t="s">
        <v>241</v>
      </c>
      <c r="B6078" s="45" t="s">
        <v>73</v>
      </c>
      <c r="C6078" s="45" t="s">
        <v>27</v>
      </c>
      <c r="D6078" s="45">
        <v>63</v>
      </c>
      <c r="E6078" s="45">
        <v>4.9928348499999999E-3</v>
      </c>
      <c r="F6078" s="45">
        <v>5.7649888E-4</v>
      </c>
      <c r="G6078" s="45">
        <v>1.23364907E-3</v>
      </c>
      <c r="H6078" s="45">
        <v>3.1826864200000002E-3</v>
      </c>
    </row>
    <row r="6079" spans="1:8" x14ac:dyDescent="0.35">
      <c r="A6079" s="45" t="s">
        <v>241</v>
      </c>
      <c r="B6079" s="45" t="s">
        <v>72</v>
      </c>
      <c r="C6079" s="45" t="s">
        <v>28</v>
      </c>
      <c r="D6079" s="45">
        <v>369</v>
      </c>
      <c r="E6079" s="45">
        <v>6.0193965400000002E-3</v>
      </c>
      <c r="F6079" s="45">
        <v>7.3798028000000002E-4</v>
      </c>
      <c r="G6079" s="45">
        <v>1.6678897100000001E-3</v>
      </c>
      <c r="H6079" s="45">
        <v>3.6135260699999999E-3</v>
      </c>
    </row>
    <row r="6080" spans="1:8" x14ac:dyDescent="0.35">
      <c r="A6080" s="45" t="s">
        <v>241</v>
      </c>
      <c r="B6080" s="45" t="s">
        <v>73</v>
      </c>
      <c r="C6080" s="45" t="s">
        <v>28</v>
      </c>
      <c r="D6080" s="45">
        <v>60</v>
      </c>
      <c r="E6080" s="45">
        <v>5.5011571399999999E-3</v>
      </c>
      <c r="F6080" s="45">
        <v>7.4363402999999995E-4</v>
      </c>
      <c r="G6080" s="45">
        <v>2.24864947E-3</v>
      </c>
      <c r="H6080" s="45">
        <v>2.50887322E-3</v>
      </c>
    </row>
    <row r="6081" spans="1:8" x14ac:dyDescent="0.35">
      <c r="A6081" s="45" t="s">
        <v>241</v>
      </c>
      <c r="B6081" s="45" t="s">
        <v>72</v>
      </c>
      <c r="C6081" s="45" t="s">
        <v>29</v>
      </c>
      <c r="D6081" s="45">
        <v>140</v>
      </c>
      <c r="E6081" s="45">
        <v>7.0248840300000002E-3</v>
      </c>
      <c r="F6081" s="45">
        <v>1.21957649E-3</v>
      </c>
      <c r="G6081" s="45">
        <v>1.64707317E-3</v>
      </c>
      <c r="H6081" s="45">
        <v>4.1582338899999998E-3</v>
      </c>
    </row>
    <row r="6082" spans="1:8" x14ac:dyDescent="0.35">
      <c r="A6082" s="45" t="s">
        <v>241</v>
      </c>
      <c r="B6082" s="45" t="s">
        <v>73</v>
      </c>
      <c r="C6082" s="45" t="s">
        <v>29</v>
      </c>
      <c r="D6082" s="45">
        <v>24</v>
      </c>
      <c r="E6082" s="45">
        <v>6.3160684200000003E-3</v>
      </c>
      <c r="F6082" s="45">
        <v>9.9537021999999997E-4</v>
      </c>
      <c r="G6082" s="45">
        <v>1.50607612E-3</v>
      </c>
      <c r="H6082" s="45">
        <v>3.8146216900000001E-3</v>
      </c>
    </row>
    <row r="6083" spans="1:8" x14ac:dyDescent="0.35">
      <c r="A6083" s="45" t="s">
        <v>241</v>
      </c>
      <c r="B6083" s="45" t="s">
        <v>72</v>
      </c>
      <c r="C6083" s="45" t="s">
        <v>30</v>
      </c>
      <c r="D6083" s="45">
        <v>1843</v>
      </c>
      <c r="E6083" s="45">
        <v>4.6838259499999996E-3</v>
      </c>
      <c r="F6083" s="45">
        <v>1.0285600300000001E-3</v>
      </c>
      <c r="G6083" s="45">
        <v>7.3099389999999997E-4</v>
      </c>
      <c r="H6083" s="45">
        <v>2.92427153E-3</v>
      </c>
    </row>
    <row r="6084" spans="1:8" x14ac:dyDescent="0.35">
      <c r="A6084" s="45" t="s">
        <v>241</v>
      </c>
      <c r="B6084" s="45" t="s">
        <v>73</v>
      </c>
      <c r="C6084" s="45" t="s">
        <v>30</v>
      </c>
      <c r="D6084" s="45">
        <v>378</v>
      </c>
      <c r="E6084" s="45">
        <v>4.4965581499999997E-3</v>
      </c>
      <c r="F6084" s="45">
        <v>9.6331178000000003E-4</v>
      </c>
      <c r="G6084" s="45">
        <v>6.9110671000000002E-4</v>
      </c>
      <c r="H6084" s="45">
        <v>2.8421391800000002E-3</v>
      </c>
    </row>
    <row r="6085" spans="1:8" x14ac:dyDescent="0.35">
      <c r="A6085" s="45" t="s">
        <v>241</v>
      </c>
      <c r="B6085" s="45" t="s">
        <v>72</v>
      </c>
      <c r="C6085" s="45" t="s">
        <v>31</v>
      </c>
      <c r="D6085" s="45">
        <v>752</v>
      </c>
      <c r="E6085" s="45">
        <v>5.3612586299999999E-3</v>
      </c>
      <c r="F6085" s="45">
        <v>1.2513695699999999E-3</v>
      </c>
      <c r="G6085" s="45">
        <v>8.4992464999999995E-4</v>
      </c>
      <c r="H6085" s="45">
        <v>3.25996394E-3</v>
      </c>
    </row>
    <row r="6086" spans="1:8" x14ac:dyDescent="0.35">
      <c r="A6086" s="45" t="s">
        <v>241</v>
      </c>
      <c r="B6086" s="45" t="s">
        <v>73</v>
      </c>
      <c r="C6086" s="45" t="s">
        <v>31</v>
      </c>
      <c r="D6086" s="45">
        <v>132</v>
      </c>
      <c r="E6086" s="45">
        <v>5.1389763500000003E-3</v>
      </c>
      <c r="F6086" s="45">
        <v>1.1567057500000001E-3</v>
      </c>
      <c r="G6086" s="45">
        <v>9.7967498000000003E-4</v>
      </c>
      <c r="H6086" s="45">
        <v>3.0025951600000001E-3</v>
      </c>
    </row>
    <row r="6087" spans="1:8" x14ac:dyDescent="0.35">
      <c r="A6087" s="45" t="s">
        <v>241</v>
      </c>
      <c r="B6087" s="45" t="s">
        <v>72</v>
      </c>
      <c r="C6087" s="45" t="s">
        <v>159</v>
      </c>
      <c r="D6087" s="45">
        <v>292</v>
      </c>
      <c r="E6087" s="45">
        <v>6.4047038900000002E-3</v>
      </c>
      <c r="F6087" s="45">
        <v>1.03369935E-3</v>
      </c>
      <c r="G6087" s="45">
        <v>1.2855940100000001E-3</v>
      </c>
      <c r="H6087" s="45">
        <v>4.0854100899999999E-3</v>
      </c>
    </row>
    <row r="6088" spans="1:8" x14ac:dyDescent="0.35">
      <c r="A6088" s="45" t="s">
        <v>241</v>
      </c>
      <c r="B6088" s="45" t="s">
        <v>73</v>
      </c>
      <c r="C6088" s="45" t="s">
        <v>159</v>
      </c>
      <c r="D6088" s="45">
        <v>57</v>
      </c>
      <c r="E6088" s="45">
        <v>5.5929172300000001E-3</v>
      </c>
      <c r="F6088" s="45">
        <v>7.7586886000000001E-4</v>
      </c>
      <c r="G6088" s="45">
        <v>1.4891972499999999E-3</v>
      </c>
      <c r="H6088" s="45">
        <v>3.3278506599999998E-3</v>
      </c>
    </row>
    <row r="6089" spans="1:8" x14ac:dyDescent="0.35">
      <c r="A6089" s="45" t="s">
        <v>241</v>
      </c>
      <c r="B6089" s="45" t="s">
        <v>72</v>
      </c>
      <c r="C6089" s="45" t="s">
        <v>33</v>
      </c>
      <c r="D6089" s="45">
        <v>185</v>
      </c>
      <c r="E6089" s="45">
        <v>7.4671544200000002E-3</v>
      </c>
      <c r="F6089" s="45">
        <v>1.30655632E-3</v>
      </c>
      <c r="G6089" s="45">
        <v>1.51951927E-3</v>
      </c>
      <c r="H6089" s="45">
        <v>4.6410783500000002E-3</v>
      </c>
    </row>
    <row r="6090" spans="1:8" x14ac:dyDescent="0.35">
      <c r="A6090" s="45" t="s">
        <v>241</v>
      </c>
      <c r="B6090" s="45" t="s">
        <v>73</v>
      </c>
      <c r="C6090" s="45" t="s">
        <v>33</v>
      </c>
      <c r="D6090" s="45">
        <v>32</v>
      </c>
      <c r="E6090" s="45">
        <v>7.1223956100000003E-3</v>
      </c>
      <c r="F6090" s="45">
        <v>1.24059585E-3</v>
      </c>
      <c r="G6090" s="45">
        <v>1.41203669E-3</v>
      </c>
      <c r="H6090" s="45">
        <v>4.4697625100000001E-3</v>
      </c>
    </row>
    <row r="6091" spans="1:8" x14ac:dyDescent="0.35">
      <c r="A6091" s="45" t="s">
        <v>241</v>
      </c>
      <c r="B6091" s="45" t="s">
        <v>72</v>
      </c>
      <c r="C6091" s="45" t="s">
        <v>34</v>
      </c>
      <c r="D6091" s="45">
        <v>197</v>
      </c>
      <c r="E6091" s="45">
        <v>5.3454594200000004E-3</v>
      </c>
      <c r="F6091" s="45">
        <v>9.0636139999999998E-4</v>
      </c>
      <c r="G6091" s="45">
        <v>1.1973582900000001E-3</v>
      </c>
      <c r="H6091" s="45">
        <v>3.2417392599999998E-3</v>
      </c>
    </row>
    <row r="6092" spans="1:8" x14ac:dyDescent="0.35">
      <c r="A6092" s="45" t="s">
        <v>241</v>
      </c>
      <c r="B6092" s="45" t="s">
        <v>73</v>
      </c>
      <c r="C6092" s="45" t="s">
        <v>34</v>
      </c>
      <c r="D6092" s="45">
        <v>22</v>
      </c>
      <c r="E6092" s="45">
        <v>5.6818179200000003E-3</v>
      </c>
      <c r="F6092" s="45">
        <v>7.4284491000000004E-4</v>
      </c>
      <c r="G6092" s="45">
        <v>1.12373708E-3</v>
      </c>
      <c r="H6092" s="45">
        <v>3.8152354099999998E-3</v>
      </c>
    </row>
    <row r="6093" spans="1:8" x14ac:dyDescent="0.35">
      <c r="A6093" s="45" t="s">
        <v>241</v>
      </c>
      <c r="B6093" s="45" t="s">
        <v>72</v>
      </c>
      <c r="C6093" s="45" t="s">
        <v>35</v>
      </c>
      <c r="D6093" s="45">
        <v>281</v>
      </c>
      <c r="E6093" s="45">
        <v>5.7476190199999997E-3</v>
      </c>
      <c r="F6093" s="45">
        <v>9.1047986999999995E-4</v>
      </c>
      <c r="G6093" s="45">
        <v>1.1223142300000001E-3</v>
      </c>
      <c r="H6093" s="45">
        <v>3.7148244500000002E-3</v>
      </c>
    </row>
    <row r="6094" spans="1:8" x14ac:dyDescent="0.35">
      <c r="A6094" s="45" t="s">
        <v>241</v>
      </c>
      <c r="B6094" s="45" t="s">
        <v>73</v>
      </c>
      <c r="C6094" s="45" t="s">
        <v>35</v>
      </c>
      <c r="D6094" s="45">
        <v>22</v>
      </c>
      <c r="E6094" s="45">
        <v>5.3256521399999996E-3</v>
      </c>
      <c r="F6094" s="45">
        <v>8.7226407000000003E-4</v>
      </c>
      <c r="G6094" s="45">
        <v>6.6813948000000003E-4</v>
      </c>
      <c r="H6094" s="45">
        <v>3.7852480300000001E-3</v>
      </c>
    </row>
    <row r="6095" spans="1:8" x14ac:dyDescent="0.35">
      <c r="A6095" s="45" t="s">
        <v>241</v>
      </c>
      <c r="B6095" s="45" t="s">
        <v>72</v>
      </c>
      <c r="C6095" s="45" t="s">
        <v>57</v>
      </c>
      <c r="D6095" s="45">
        <v>1</v>
      </c>
      <c r="E6095" s="45">
        <v>7.0717590200000003E-3</v>
      </c>
      <c r="F6095" s="45">
        <v>4.9768472000000002E-4</v>
      </c>
      <c r="G6095" s="45">
        <v>3.9120368000000001E-3</v>
      </c>
      <c r="H6095" s="45">
        <v>2.6620367999999998E-3</v>
      </c>
    </row>
    <row r="6096" spans="1:8" x14ac:dyDescent="0.35">
      <c r="A6096" s="45" t="s">
        <v>241</v>
      </c>
      <c r="B6096" s="45" t="s">
        <v>72</v>
      </c>
      <c r="C6096" s="45" t="s">
        <v>36</v>
      </c>
      <c r="D6096" s="45">
        <v>314</v>
      </c>
      <c r="E6096" s="45">
        <v>5.9232717600000004E-3</v>
      </c>
      <c r="F6096" s="45">
        <v>3.8618314E-4</v>
      </c>
      <c r="G6096" s="45">
        <v>1.00370052E-3</v>
      </c>
      <c r="H6096" s="45">
        <v>4.5333876399999999E-3</v>
      </c>
    </row>
    <row r="6097" spans="1:8" x14ac:dyDescent="0.35">
      <c r="A6097" s="45" t="s">
        <v>241</v>
      </c>
      <c r="B6097" s="45" t="s">
        <v>73</v>
      </c>
      <c r="C6097" s="45" t="s">
        <v>36</v>
      </c>
      <c r="D6097" s="45">
        <v>33</v>
      </c>
      <c r="E6097" s="45">
        <v>4.9614195200000004E-3</v>
      </c>
      <c r="F6097" s="45">
        <v>4.3665799000000002E-4</v>
      </c>
      <c r="G6097" s="45">
        <v>9.0979212000000004E-4</v>
      </c>
      <c r="H6097" s="45">
        <v>3.6149689099999999E-3</v>
      </c>
    </row>
    <row r="6098" spans="1:8" x14ac:dyDescent="0.35">
      <c r="A6098" s="45" t="s">
        <v>241</v>
      </c>
      <c r="B6098" s="45" t="s">
        <v>72</v>
      </c>
      <c r="C6098" s="45" t="s">
        <v>37</v>
      </c>
      <c r="D6098" s="45">
        <v>460</v>
      </c>
      <c r="E6098" s="45">
        <v>5.4617549799999996E-3</v>
      </c>
      <c r="F6098" s="45">
        <v>1.0751557699999999E-3</v>
      </c>
      <c r="G6098" s="45">
        <v>1.0323316799999999E-3</v>
      </c>
      <c r="H6098" s="45">
        <v>3.3542670799999999E-3</v>
      </c>
    </row>
    <row r="6099" spans="1:8" x14ac:dyDescent="0.35">
      <c r="A6099" s="45" t="s">
        <v>241</v>
      </c>
      <c r="B6099" s="45" t="s">
        <v>73</v>
      </c>
      <c r="C6099" s="45" t="s">
        <v>37</v>
      </c>
      <c r="D6099" s="45">
        <v>49</v>
      </c>
      <c r="E6099" s="45">
        <v>4.8977227399999998E-3</v>
      </c>
      <c r="F6099" s="45">
        <v>1.0780420699999999E-3</v>
      </c>
      <c r="G6099" s="45">
        <v>8.2105038999999999E-4</v>
      </c>
      <c r="H6099" s="45">
        <v>2.9986297200000002E-3</v>
      </c>
    </row>
    <row r="6100" spans="1:8" x14ac:dyDescent="0.35">
      <c r="A6100" s="45" t="s">
        <v>241</v>
      </c>
      <c r="B6100" s="45" t="s">
        <v>72</v>
      </c>
      <c r="C6100" s="45" t="s">
        <v>38</v>
      </c>
      <c r="D6100" s="45">
        <v>220</v>
      </c>
      <c r="E6100" s="45">
        <v>6.06428848E-3</v>
      </c>
      <c r="F6100" s="45">
        <v>7.1322579000000004E-4</v>
      </c>
      <c r="G6100" s="45">
        <v>1.6713486699999999E-3</v>
      </c>
      <c r="H6100" s="45">
        <v>3.6797135600000002E-3</v>
      </c>
    </row>
    <row r="6101" spans="1:8" x14ac:dyDescent="0.35">
      <c r="A6101" s="45" t="s">
        <v>241</v>
      </c>
      <c r="B6101" s="45" t="s">
        <v>73</v>
      </c>
      <c r="C6101" s="45" t="s">
        <v>38</v>
      </c>
      <c r="D6101" s="45">
        <v>20</v>
      </c>
      <c r="E6101" s="45">
        <v>5.8802081499999999E-3</v>
      </c>
      <c r="F6101" s="45">
        <v>6.8229135000000003E-4</v>
      </c>
      <c r="G6101" s="45">
        <v>1.6151617599999999E-3</v>
      </c>
      <c r="H6101" s="45">
        <v>3.5827543699999999E-3</v>
      </c>
    </row>
    <row r="6102" spans="1:8" x14ac:dyDescent="0.35">
      <c r="A6102" s="45" t="s">
        <v>241</v>
      </c>
      <c r="B6102" s="45" t="s">
        <v>72</v>
      </c>
      <c r="C6102" s="45" t="s">
        <v>39</v>
      </c>
      <c r="D6102" s="45">
        <v>231</v>
      </c>
      <c r="E6102" s="45">
        <v>7.0186485500000001E-3</v>
      </c>
      <c r="F6102" s="45">
        <v>7.8713701E-4</v>
      </c>
      <c r="G6102" s="45">
        <v>1.7460315000000001E-3</v>
      </c>
      <c r="H6102" s="45">
        <v>4.48547956E-3</v>
      </c>
    </row>
    <row r="6103" spans="1:8" x14ac:dyDescent="0.35">
      <c r="A6103" s="45" t="s">
        <v>241</v>
      </c>
      <c r="B6103" s="45" t="s">
        <v>73</v>
      </c>
      <c r="C6103" s="45" t="s">
        <v>39</v>
      </c>
      <c r="D6103" s="45">
        <v>23</v>
      </c>
      <c r="E6103" s="45">
        <v>8.2704304899999994E-3</v>
      </c>
      <c r="F6103" s="45">
        <v>1.2117550600000001E-3</v>
      </c>
      <c r="G6103" s="45">
        <v>1.74214951E-3</v>
      </c>
      <c r="H6103" s="45">
        <v>5.31652562E-3</v>
      </c>
    </row>
    <row r="6104" spans="1:8" x14ac:dyDescent="0.35">
      <c r="A6104" s="45" t="s">
        <v>241</v>
      </c>
      <c r="B6104" s="45" t="s">
        <v>72</v>
      </c>
      <c r="C6104" s="45" t="s">
        <v>40</v>
      </c>
      <c r="D6104" s="45">
        <v>331</v>
      </c>
      <c r="E6104" s="45">
        <v>4.71141718E-3</v>
      </c>
      <c r="F6104" s="45">
        <v>1.03656124E-3</v>
      </c>
      <c r="G6104" s="45">
        <v>5.0887434999999999E-4</v>
      </c>
      <c r="H6104" s="45">
        <v>3.1659810600000002E-3</v>
      </c>
    </row>
    <row r="6105" spans="1:8" x14ac:dyDescent="0.35">
      <c r="A6105" s="45" t="s">
        <v>241</v>
      </c>
      <c r="B6105" s="45" t="s">
        <v>73</v>
      </c>
      <c r="C6105" s="45" t="s">
        <v>40</v>
      </c>
      <c r="D6105" s="45">
        <v>52</v>
      </c>
      <c r="E6105" s="45">
        <v>4.6378647999999996E-3</v>
      </c>
      <c r="F6105" s="45">
        <v>9.6732527E-4</v>
      </c>
      <c r="G6105" s="45">
        <v>5.4175540999999998E-4</v>
      </c>
      <c r="H6105" s="45">
        <v>3.1287835799999998E-3</v>
      </c>
    </row>
    <row r="6106" spans="1:8" x14ac:dyDescent="0.35">
      <c r="A6106" s="45" t="s">
        <v>241</v>
      </c>
      <c r="B6106" s="45" t="s">
        <v>72</v>
      </c>
      <c r="C6106" s="45" t="s">
        <v>41</v>
      </c>
      <c r="D6106" s="45">
        <v>269</v>
      </c>
      <c r="E6106" s="45">
        <v>6.8203133200000002E-3</v>
      </c>
      <c r="F6106" s="45">
        <v>7.6251181000000002E-4</v>
      </c>
      <c r="G6106" s="45">
        <v>1.4060561300000001E-3</v>
      </c>
      <c r="H6106" s="45">
        <v>4.6517449000000001E-3</v>
      </c>
    </row>
    <row r="6107" spans="1:8" x14ac:dyDescent="0.35">
      <c r="A6107" s="45" t="s">
        <v>241</v>
      </c>
      <c r="B6107" s="45" t="s">
        <v>73</v>
      </c>
      <c r="C6107" s="45" t="s">
        <v>41</v>
      </c>
      <c r="D6107" s="45">
        <v>54</v>
      </c>
      <c r="E6107" s="45">
        <v>5.4711074100000003E-3</v>
      </c>
      <c r="F6107" s="45">
        <v>7.9861091E-4</v>
      </c>
      <c r="G6107" s="45">
        <v>1.0195899500000001E-3</v>
      </c>
      <c r="H6107" s="45">
        <v>3.6529061000000001E-3</v>
      </c>
    </row>
    <row r="6108" spans="1:8" x14ac:dyDescent="0.35">
      <c r="A6108" s="45" t="s">
        <v>241</v>
      </c>
      <c r="B6108" s="45" t="s">
        <v>72</v>
      </c>
      <c r="C6108" s="45" t="s">
        <v>42</v>
      </c>
      <c r="D6108" s="45">
        <v>213</v>
      </c>
      <c r="E6108" s="45">
        <v>7.7533796199999996E-3</v>
      </c>
      <c r="F6108" s="45">
        <v>1.5684769700000001E-3</v>
      </c>
      <c r="G6108" s="45">
        <v>1.6643842099999999E-3</v>
      </c>
      <c r="H6108" s="45">
        <v>4.5205179299999997E-3</v>
      </c>
    </row>
    <row r="6109" spans="1:8" x14ac:dyDescent="0.35">
      <c r="A6109" s="45" t="s">
        <v>241</v>
      </c>
      <c r="B6109" s="45" t="s">
        <v>73</v>
      </c>
      <c r="C6109" s="45" t="s">
        <v>42</v>
      </c>
      <c r="D6109" s="45">
        <v>42</v>
      </c>
      <c r="E6109" s="45">
        <v>6.8614966999999997E-3</v>
      </c>
      <c r="F6109" s="45">
        <v>1.2191355400000001E-3</v>
      </c>
      <c r="G6109" s="45">
        <v>1.7173719200000001E-3</v>
      </c>
      <c r="H6109" s="45">
        <v>3.9249887299999996E-3</v>
      </c>
    </row>
    <row r="6110" spans="1:8" x14ac:dyDescent="0.35">
      <c r="A6110" s="45" t="s">
        <v>241</v>
      </c>
      <c r="B6110" s="45" t="s">
        <v>72</v>
      </c>
      <c r="C6110" s="45" t="s">
        <v>43</v>
      </c>
      <c r="D6110" s="45">
        <v>163</v>
      </c>
      <c r="E6110" s="45">
        <v>7.05606658E-3</v>
      </c>
      <c r="F6110" s="45">
        <v>1.3124855600000001E-3</v>
      </c>
      <c r="G6110" s="45">
        <v>1.6746901800000001E-3</v>
      </c>
      <c r="H6110" s="45">
        <v>4.0688903399999999E-3</v>
      </c>
    </row>
    <row r="6111" spans="1:8" x14ac:dyDescent="0.35">
      <c r="A6111" s="45" t="s">
        <v>241</v>
      </c>
      <c r="B6111" s="45" t="s">
        <v>73</v>
      </c>
      <c r="C6111" s="45" t="s">
        <v>43</v>
      </c>
      <c r="D6111" s="45">
        <v>34</v>
      </c>
      <c r="E6111" s="45">
        <v>5.3496049499999997E-3</v>
      </c>
      <c r="F6111" s="45">
        <v>9.2320239999999995E-4</v>
      </c>
      <c r="G6111" s="45">
        <v>1.4995231899999999E-3</v>
      </c>
      <c r="H6111" s="45">
        <v>2.9268788899999999E-3</v>
      </c>
    </row>
    <row r="6112" spans="1:8" x14ac:dyDescent="0.35">
      <c r="A6112" s="45" t="s">
        <v>241</v>
      </c>
      <c r="B6112" s="45" t="s">
        <v>72</v>
      </c>
      <c r="C6112" s="45" t="s">
        <v>44</v>
      </c>
      <c r="D6112" s="45">
        <v>109</v>
      </c>
      <c r="E6112" s="45">
        <v>7.6800880900000004E-3</v>
      </c>
      <c r="F6112" s="45">
        <v>9.4302133999999999E-4</v>
      </c>
      <c r="G6112" s="45">
        <v>1.2245155699999999E-3</v>
      </c>
      <c r="H6112" s="45">
        <v>5.5125507100000004E-3</v>
      </c>
    </row>
    <row r="6113" spans="1:8" x14ac:dyDescent="0.35">
      <c r="A6113" s="45" t="s">
        <v>241</v>
      </c>
      <c r="B6113" s="45" t="s">
        <v>73</v>
      </c>
      <c r="C6113" s="45" t="s">
        <v>44</v>
      </c>
      <c r="D6113" s="45">
        <v>15</v>
      </c>
      <c r="E6113" s="45">
        <v>1.121064791E-2</v>
      </c>
      <c r="F6113" s="45">
        <v>9.0123429999999999E-4</v>
      </c>
      <c r="G6113" s="45">
        <v>2.7106480500000002E-3</v>
      </c>
      <c r="H6113" s="45">
        <v>7.5987651799999997E-3</v>
      </c>
    </row>
    <row r="6114" spans="1:8" x14ac:dyDescent="0.35">
      <c r="A6114" s="45" t="s">
        <v>241</v>
      </c>
      <c r="B6114" s="45" t="s">
        <v>72</v>
      </c>
      <c r="C6114" s="45" t="s">
        <v>45</v>
      </c>
      <c r="D6114" s="45">
        <v>313</v>
      </c>
      <c r="E6114" s="45">
        <v>5.6286605700000001E-3</v>
      </c>
      <c r="F6114" s="45">
        <v>7.3260537000000004E-4</v>
      </c>
      <c r="G6114" s="45">
        <v>1.1665776699999999E-3</v>
      </c>
      <c r="H6114" s="45">
        <v>3.7294770200000001E-3</v>
      </c>
    </row>
    <row r="6115" spans="1:8" x14ac:dyDescent="0.35">
      <c r="A6115" s="45" t="s">
        <v>241</v>
      </c>
      <c r="B6115" s="45" t="s">
        <v>73</v>
      </c>
      <c r="C6115" s="45" t="s">
        <v>45</v>
      </c>
      <c r="D6115" s="45">
        <v>45</v>
      </c>
      <c r="E6115" s="45">
        <v>5.0933639699999997E-3</v>
      </c>
      <c r="F6115" s="45">
        <v>6.4454710999999997E-4</v>
      </c>
      <c r="G6115" s="45">
        <v>1.01363146E-3</v>
      </c>
      <c r="H6115" s="45">
        <v>3.43518496E-3</v>
      </c>
    </row>
    <row r="6116" spans="1:8" x14ac:dyDescent="0.35">
      <c r="A6116" s="45" t="s">
        <v>241</v>
      </c>
      <c r="B6116" s="45" t="s">
        <v>72</v>
      </c>
      <c r="C6116" s="45" t="s">
        <v>46</v>
      </c>
      <c r="D6116" s="45">
        <v>154</v>
      </c>
      <c r="E6116" s="45">
        <v>6.9357260600000003E-3</v>
      </c>
      <c r="F6116" s="45">
        <v>9.9875213999999998E-4</v>
      </c>
      <c r="G6116" s="45">
        <v>2.17720332E-3</v>
      </c>
      <c r="H6116" s="45">
        <v>3.75977009E-3</v>
      </c>
    </row>
    <row r="6117" spans="1:8" x14ac:dyDescent="0.35">
      <c r="A6117" s="45" t="s">
        <v>241</v>
      </c>
      <c r="B6117" s="45" t="s">
        <v>73</v>
      </c>
      <c r="C6117" s="45" t="s">
        <v>46</v>
      </c>
      <c r="D6117" s="45">
        <v>30</v>
      </c>
      <c r="E6117" s="45">
        <v>5.4409719399999999E-3</v>
      </c>
      <c r="F6117" s="45">
        <v>6.4699055000000004E-4</v>
      </c>
      <c r="G6117" s="45">
        <v>1.7627312600000001E-3</v>
      </c>
      <c r="H6117" s="45">
        <v>3.0312497800000001E-3</v>
      </c>
    </row>
    <row r="6118" spans="1:8" x14ac:dyDescent="0.35">
      <c r="A6118" s="45" t="s">
        <v>241</v>
      </c>
      <c r="B6118" s="45" t="s">
        <v>72</v>
      </c>
      <c r="C6118" s="45" t="s">
        <v>47</v>
      </c>
      <c r="D6118" s="45">
        <v>147</v>
      </c>
      <c r="E6118" s="45">
        <v>6.7208362299999999E-3</v>
      </c>
      <c r="F6118" s="45">
        <v>4.0564352E-4</v>
      </c>
      <c r="G6118" s="45">
        <v>1.5018736600000001E-3</v>
      </c>
      <c r="H6118" s="45">
        <v>4.8015083299999999E-3</v>
      </c>
    </row>
    <row r="6119" spans="1:8" x14ac:dyDescent="0.35">
      <c r="A6119" s="45" t="s">
        <v>241</v>
      </c>
      <c r="B6119" s="45" t="s">
        <v>73</v>
      </c>
      <c r="C6119" s="45" t="s">
        <v>47</v>
      </c>
      <c r="D6119" s="45">
        <v>27</v>
      </c>
      <c r="E6119" s="45">
        <v>5.3412206199999999E-3</v>
      </c>
      <c r="F6119" s="45">
        <v>2.0490372000000001E-4</v>
      </c>
      <c r="G6119" s="45">
        <v>1.3464503799999999E-3</v>
      </c>
      <c r="H6119" s="45">
        <v>3.77571995E-3</v>
      </c>
    </row>
    <row r="6120" spans="1:8" x14ac:dyDescent="0.35">
      <c r="A6120" s="45" t="s">
        <v>241</v>
      </c>
      <c r="B6120" s="45" t="s">
        <v>72</v>
      </c>
      <c r="C6120" s="45" t="s">
        <v>48</v>
      </c>
      <c r="D6120" s="45">
        <v>338</v>
      </c>
      <c r="E6120" s="45">
        <v>6.0088275599999999E-3</v>
      </c>
      <c r="F6120" s="45">
        <v>1.2353095700000001E-3</v>
      </c>
      <c r="G6120" s="45">
        <v>9.7684476999999989E-4</v>
      </c>
      <c r="H6120" s="45">
        <v>3.7966727099999998E-3</v>
      </c>
    </row>
    <row r="6121" spans="1:8" x14ac:dyDescent="0.35">
      <c r="A6121" s="45" t="s">
        <v>241</v>
      </c>
      <c r="B6121" s="45" t="s">
        <v>73</v>
      </c>
      <c r="C6121" s="45" t="s">
        <v>48</v>
      </c>
      <c r="D6121" s="45">
        <v>44</v>
      </c>
      <c r="E6121" s="45">
        <v>5.69181375E-3</v>
      </c>
      <c r="F6121" s="45">
        <v>1.18476407E-3</v>
      </c>
      <c r="G6121" s="45">
        <v>8.6095302000000005E-4</v>
      </c>
      <c r="H6121" s="45">
        <v>3.64609614E-3</v>
      </c>
    </row>
    <row r="6122" spans="1:8" x14ac:dyDescent="0.35">
      <c r="A6122" s="45" t="s">
        <v>241</v>
      </c>
      <c r="B6122" s="45" t="s">
        <v>72</v>
      </c>
      <c r="C6122" s="45" t="s">
        <v>49</v>
      </c>
      <c r="D6122" s="45">
        <v>360</v>
      </c>
      <c r="E6122" s="45">
        <v>7.16364428E-3</v>
      </c>
      <c r="F6122" s="45">
        <v>1.3406312E-3</v>
      </c>
      <c r="G6122" s="45">
        <v>1.06632564E-3</v>
      </c>
      <c r="H6122" s="45">
        <v>4.75665485E-3</v>
      </c>
    </row>
    <row r="6123" spans="1:8" x14ac:dyDescent="0.35">
      <c r="A6123" s="45" t="s">
        <v>241</v>
      </c>
      <c r="B6123" s="45" t="s">
        <v>73</v>
      </c>
      <c r="C6123" s="45" t="s">
        <v>49</v>
      </c>
      <c r="D6123" s="45">
        <v>35</v>
      </c>
      <c r="E6123" s="45">
        <v>6.7906743800000002E-3</v>
      </c>
      <c r="F6123" s="45">
        <v>1.2437166800000001E-3</v>
      </c>
      <c r="G6123" s="45">
        <v>1.3710315200000001E-3</v>
      </c>
      <c r="H6123" s="45">
        <v>4.17592576E-3</v>
      </c>
    </row>
    <row r="6124" spans="1:8" x14ac:dyDescent="0.35">
      <c r="A6124" s="45" t="s">
        <v>241</v>
      </c>
      <c r="B6124" s="45" t="s">
        <v>72</v>
      </c>
      <c r="C6124" s="45" t="s">
        <v>50</v>
      </c>
      <c r="D6124" s="45">
        <v>155</v>
      </c>
      <c r="E6124" s="45">
        <v>7.2240141200000003E-3</v>
      </c>
      <c r="F6124" s="45">
        <v>7.3857504000000005E-4</v>
      </c>
      <c r="G6124" s="45">
        <v>2.23252662E-3</v>
      </c>
      <c r="H6124" s="45">
        <v>4.2529119500000004E-3</v>
      </c>
    </row>
    <row r="6125" spans="1:8" x14ac:dyDescent="0.35">
      <c r="A6125" s="45" t="s">
        <v>241</v>
      </c>
      <c r="B6125" s="45" t="s">
        <v>73</v>
      </c>
      <c r="C6125" s="45" t="s">
        <v>50</v>
      </c>
      <c r="D6125" s="45">
        <v>20</v>
      </c>
      <c r="E6125" s="45">
        <v>6.2754626999999997E-3</v>
      </c>
      <c r="F6125" s="45">
        <v>6.5509238999999998E-4</v>
      </c>
      <c r="G6125" s="45">
        <v>1.8072914500000001E-3</v>
      </c>
      <c r="H6125" s="45">
        <v>3.81307846E-3</v>
      </c>
    </row>
    <row r="6126" spans="1:8" x14ac:dyDescent="0.35">
      <c r="A6126" s="45" t="s">
        <v>241</v>
      </c>
      <c r="B6126" s="45" t="s">
        <v>72</v>
      </c>
      <c r="C6126" s="45" t="s">
        <v>51</v>
      </c>
      <c r="D6126" s="45">
        <v>265</v>
      </c>
      <c r="E6126" s="45">
        <v>5.8949595800000002E-3</v>
      </c>
      <c r="F6126" s="45">
        <v>9.4531772000000004E-4</v>
      </c>
      <c r="G6126" s="45">
        <v>8.7879954E-4</v>
      </c>
      <c r="H6126" s="45">
        <v>4.0708418299999997E-3</v>
      </c>
    </row>
    <row r="6127" spans="1:8" x14ac:dyDescent="0.35">
      <c r="A6127" s="45" t="s">
        <v>241</v>
      </c>
      <c r="B6127" s="45" t="s">
        <v>73</v>
      </c>
      <c r="C6127" s="45" t="s">
        <v>51</v>
      </c>
      <c r="D6127" s="45">
        <v>44</v>
      </c>
      <c r="E6127" s="45">
        <v>5.7181184100000004E-3</v>
      </c>
      <c r="F6127" s="45">
        <v>9.3881501999999999E-4</v>
      </c>
      <c r="G6127" s="45">
        <v>8.5805951999999997E-4</v>
      </c>
      <c r="H6127" s="45">
        <v>3.9212434600000004E-3</v>
      </c>
    </row>
    <row r="6128" spans="1:8" x14ac:dyDescent="0.35">
      <c r="A6128" s="45" t="s">
        <v>241</v>
      </c>
      <c r="B6128" s="45" t="s">
        <v>72</v>
      </c>
      <c r="C6128" s="45" t="s">
        <v>52</v>
      </c>
      <c r="D6128" s="45">
        <v>280</v>
      </c>
      <c r="E6128" s="45">
        <v>4.5477841500000003E-3</v>
      </c>
      <c r="F6128" s="45">
        <v>8.3878944000000003E-4</v>
      </c>
      <c r="G6128" s="45">
        <v>6.1760061999999996E-4</v>
      </c>
      <c r="H6128" s="45">
        <v>3.0913936200000001E-3</v>
      </c>
    </row>
    <row r="6129" spans="1:8" x14ac:dyDescent="0.35">
      <c r="A6129" s="45" t="s">
        <v>241</v>
      </c>
      <c r="B6129" s="45" t="s">
        <v>73</v>
      </c>
      <c r="C6129" s="45" t="s">
        <v>52</v>
      </c>
      <c r="D6129" s="45">
        <v>46</v>
      </c>
      <c r="E6129" s="45">
        <v>4.7438604799999997E-3</v>
      </c>
      <c r="F6129" s="45">
        <v>1.12167846E-3</v>
      </c>
      <c r="G6129" s="45">
        <v>5.8700652999999999E-4</v>
      </c>
      <c r="H6129" s="45">
        <v>3.0351748799999998E-3</v>
      </c>
    </row>
    <row r="6130" spans="1:8" x14ac:dyDescent="0.35">
      <c r="A6130" s="45" t="s">
        <v>241</v>
      </c>
      <c r="B6130" s="45" t="s">
        <v>72</v>
      </c>
      <c r="C6130" s="45" t="s">
        <v>53</v>
      </c>
      <c r="D6130" s="45">
        <v>79</v>
      </c>
      <c r="E6130" s="45">
        <v>7.71785609E-3</v>
      </c>
      <c r="F6130" s="45">
        <v>1.1125759399999999E-3</v>
      </c>
      <c r="G6130" s="45">
        <v>1.6958213799999999E-3</v>
      </c>
      <c r="H6130" s="45">
        <v>4.9094582300000002E-3</v>
      </c>
    </row>
    <row r="6131" spans="1:8" x14ac:dyDescent="0.35">
      <c r="A6131" s="45" t="s">
        <v>241</v>
      </c>
      <c r="B6131" s="45" t="s">
        <v>73</v>
      </c>
      <c r="C6131" s="45" t="s">
        <v>53</v>
      </c>
      <c r="D6131" s="45">
        <v>14</v>
      </c>
      <c r="E6131" s="45">
        <v>6.49388208E-3</v>
      </c>
      <c r="F6131" s="45">
        <v>8.2175892000000003E-4</v>
      </c>
      <c r="G6131" s="45">
        <v>1.9006281599999999E-3</v>
      </c>
      <c r="H6131" s="45">
        <v>3.7714945800000001E-3</v>
      </c>
    </row>
    <row r="6132" spans="1:8" x14ac:dyDescent="0.35">
      <c r="A6132" s="45" t="s">
        <v>241</v>
      </c>
      <c r="B6132" s="45" t="s">
        <v>72</v>
      </c>
      <c r="C6132" s="45" t="s">
        <v>54</v>
      </c>
      <c r="D6132" s="45">
        <v>731</v>
      </c>
      <c r="E6132" s="45">
        <v>5.07338667E-3</v>
      </c>
      <c r="F6132" s="45">
        <v>1.15767634E-3</v>
      </c>
      <c r="G6132" s="45">
        <v>8.5442294000000001E-4</v>
      </c>
      <c r="H6132" s="45">
        <v>3.06128694E-3</v>
      </c>
    </row>
    <row r="6133" spans="1:8" x14ac:dyDescent="0.35">
      <c r="A6133" s="45" t="s">
        <v>241</v>
      </c>
      <c r="B6133" s="45" t="s">
        <v>73</v>
      </c>
      <c r="C6133" s="45" t="s">
        <v>54</v>
      </c>
      <c r="D6133" s="45">
        <v>82</v>
      </c>
      <c r="E6133" s="45">
        <v>4.7136120199999998E-3</v>
      </c>
      <c r="F6133" s="45">
        <v>1.10744107E-3</v>
      </c>
      <c r="G6133" s="45">
        <v>8.4363685E-4</v>
      </c>
      <c r="H6133" s="45">
        <v>2.7625336500000002E-3</v>
      </c>
    </row>
    <row r="6134" spans="1:8" x14ac:dyDescent="0.35">
      <c r="A6134" s="45" t="s">
        <v>241</v>
      </c>
      <c r="B6134" s="45" t="s">
        <v>72</v>
      </c>
      <c r="C6134" s="45" t="s">
        <v>55</v>
      </c>
      <c r="D6134" s="45">
        <v>158</v>
      </c>
      <c r="E6134" s="45">
        <v>6.1351380599999998E-3</v>
      </c>
      <c r="F6134" s="45">
        <v>9.5976887000000005E-4</v>
      </c>
      <c r="G6134" s="45">
        <v>1.6384637699999999E-3</v>
      </c>
      <c r="H6134" s="45">
        <v>3.5369049300000002E-3</v>
      </c>
    </row>
    <row r="6135" spans="1:8" x14ac:dyDescent="0.35">
      <c r="A6135" s="45" t="s">
        <v>241</v>
      </c>
      <c r="B6135" s="45" t="s">
        <v>73</v>
      </c>
      <c r="C6135" s="45" t="s">
        <v>55</v>
      </c>
      <c r="D6135" s="45">
        <v>35</v>
      </c>
      <c r="E6135" s="45">
        <v>6.9093912799999997E-3</v>
      </c>
      <c r="F6135" s="45">
        <v>1.0968912999999999E-3</v>
      </c>
      <c r="G6135" s="45">
        <v>1.69113729E-3</v>
      </c>
      <c r="H6135" s="45">
        <v>4.1213621500000002E-3</v>
      </c>
    </row>
    <row r="6136" spans="1:8" x14ac:dyDescent="0.35">
      <c r="A6136" s="45" t="s">
        <v>241</v>
      </c>
      <c r="B6136" s="45" t="s">
        <v>72</v>
      </c>
      <c r="C6136" s="45" t="s">
        <v>56</v>
      </c>
      <c r="D6136" s="45">
        <v>546</v>
      </c>
      <c r="E6136" s="45">
        <v>5.4437149900000001E-3</v>
      </c>
      <c r="F6136" s="45">
        <v>9.3139475000000003E-4</v>
      </c>
      <c r="G6136" s="45">
        <v>1.05741649E-3</v>
      </c>
      <c r="H6136" s="45">
        <v>3.4549032699999998E-3</v>
      </c>
    </row>
    <row r="6137" spans="1:8" x14ac:dyDescent="0.35">
      <c r="A6137" s="45" t="s">
        <v>241</v>
      </c>
      <c r="B6137" s="45" t="s">
        <v>73</v>
      </c>
      <c r="C6137" s="45" t="s">
        <v>56</v>
      </c>
      <c r="D6137" s="45">
        <v>36</v>
      </c>
      <c r="E6137" s="45">
        <v>4.8334617200000004E-3</v>
      </c>
      <c r="F6137" s="45">
        <v>8.8155836000000003E-4</v>
      </c>
      <c r="G6137" s="45">
        <v>1.00887322E-3</v>
      </c>
      <c r="H6137" s="45">
        <v>2.9430296E-3</v>
      </c>
    </row>
    <row r="6138" spans="1:8" x14ac:dyDescent="0.35">
      <c r="A6138" s="45" t="s">
        <v>242</v>
      </c>
      <c r="B6138" s="45" t="s">
        <v>72</v>
      </c>
      <c r="C6138" s="45" t="s">
        <v>9</v>
      </c>
      <c r="D6138" s="45">
        <v>13510</v>
      </c>
      <c r="E6138" s="45">
        <v>5.8911760500000004E-3</v>
      </c>
      <c r="F6138" s="45">
        <v>1.0342242399999999E-3</v>
      </c>
      <c r="G6138" s="45">
        <v>1.1417954500000001E-3</v>
      </c>
      <c r="H6138" s="45">
        <v>3.7150316600000001E-3</v>
      </c>
    </row>
    <row r="6139" spans="1:8" x14ac:dyDescent="0.35">
      <c r="A6139" s="45" t="s">
        <v>242</v>
      </c>
      <c r="B6139" s="45" t="s">
        <v>73</v>
      </c>
      <c r="C6139" s="45" t="s">
        <v>9</v>
      </c>
      <c r="D6139" s="45">
        <v>1931</v>
      </c>
      <c r="E6139" s="45">
        <v>5.4678297100000002E-3</v>
      </c>
      <c r="F6139" s="45">
        <v>9.8588189999999996E-4</v>
      </c>
      <c r="G6139" s="45">
        <v>1.1291283200000001E-3</v>
      </c>
      <c r="H6139" s="45">
        <v>3.35270514E-3</v>
      </c>
    </row>
    <row r="6140" spans="1:8" x14ac:dyDescent="0.35">
      <c r="A6140" s="45" t="s">
        <v>242</v>
      </c>
      <c r="B6140" s="45" t="s">
        <v>72</v>
      </c>
      <c r="C6140" s="45" t="s">
        <v>14</v>
      </c>
      <c r="D6140" s="45">
        <v>298</v>
      </c>
      <c r="E6140" s="45">
        <v>5.9389368099999999E-3</v>
      </c>
      <c r="F6140" s="45">
        <v>1.10462472E-3</v>
      </c>
      <c r="G6140" s="45">
        <v>1.1271126199999999E-3</v>
      </c>
      <c r="H6140" s="45">
        <v>3.7071989800000001E-3</v>
      </c>
    </row>
    <row r="6141" spans="1:8" x14ac:dyDescent="0.35">
      <c r="A6141" s="45" t="s">
        <v>242</v>
      </c>
      <c r="B6141" s="45" t="s">
        <v>73</v>
      </c>
      <c r="C6141" s="45" t="s">
        <v>14</v>
      </c>
      <c r="D6141" s="45">
        <v>34</v>
      </c>
      <c r="E6141" s="45">
        <v>5.1671430099999999E-3</v>
      </c>
      <c r="F6141" s="45">
        <v>9.7528567000000003E-4</v>
      </c>
      <c r="G6141" s="45">
        <v>1.0556234199999999E-3</v>
      </c>
      <c r="H6141" s="45">
        <v>3.1362334499999999E-3</v>
      </c>
    </row>
    <row r="6142" spans="1:8" x14ac:dyDescent="0.35">
      <c r="A6142" s="45" t="s">
        <v>242</v>
      </c>
      <c r="B6142" s="45" t="s">
        <v>72</v>
      </c>
      <c r="C6142" s="45" t="s">
        <v>15</v>
      </c>
      <c r="D6142" s="45">
        <v>161</v>
      </c>
      <c r="E6142" s="45">
        <v>5.6546178899999997E-3</v>
      </c>
      <c r="F6142" s="45">
        <v>7.1406981000000003E-4</v>
      </c>
      <c r="G6142" s="45">
        <v>1.7711206599999999E-3</v>
      </c>
      <c r="H6142" s="45">
        <v>3.1694269300000001E-3</v>
      </c>
    </row>
    <row r="6143" spans="1:8" x14ac:dyDescent="0.35">
      <c r="A6143" s="45" t="s">
        <v>242</v>
      </c>
      <c r="B6143" s="45" t="s">
        <v>73</v>
      </c>
      <c r="C6143" s="45" t="s">
        <v>15</v>
      </c>
      <c r="D6143" s="45">
        <v>24</v>
      </c>
      <c r="E6143" s="45">
        <v>4.93344886E-3</v>
      </c>
      <c r="F6143" s="45">
        <v>6.8962172000000001E-4</v>
      </c>
      <c r="G6143" s="45">
        <v>1.4009450400000001E-3</v>
      </c>
      <c r="H6143" s="45">
        <v>2.8428817299999999E-3</v>
      </c>
    </row>
    <row r="6144" spans="1:8" x14ac:dyDescent="0.35">
      <c r="A6144" s="45" t="s">
        <v>242</v>
      </c>
      <c r="B6144" s="45" t="s">
        <v>72</v>
      </c>
      <c r="C6144" s="45" t="s">
        <v>16</v>
      </c>
      <c r="D6144" s="45">
        <v>172</v>
      </c>
      <c r="E6144" s="45">
        <v>6.6618887599999999E-3</v>
      </c>
      <c r="F6144" s="45">
        <v>1.2610355100000001E-3</v>
      </c>
      <c r="G6144" s="45">
        <v>1.0141443600000001E-3</v>
      </c>
      <c r="H6144" s="45">
        <v>4.3867083999999997E-3</v>
      </c>
    </row>
    <row r="6145" spans="1:8" x14ac:dyDescent="0.35">
      <c r="A6145" s="45" t="s">
        <v>242</v>
      </c>
      <c r="B6145" s="45" t="s">
        <v>73</v>
      </c>
      <c r="C6145" s="45" t="s">
        <v>16</v>
      </c>
      <c r="D6145" s="45">
        <v>38</v>
      </c>
      <c r="E6145" s="45">
        <v>5.5525095500000001E-3</v>
      </c>
      <c r="F6145" s="45">
        <v>1.01760452E-3</v>
      </c>
      <c r="G6145" s="45">
        <v>9.9811135999999996E-4</v>
      </c>
      <c r="H6145" s="45">
        <v>3.53679307E-3</v>
      </c>
    </row>
    <row r="6146" spans="1:8" x14ac:dyDescent="0.35">
      <c r="A6146" s="45" t="s">
        <v>242</v>
      </c>
      <c r="B6146" s="45" t="s">
        <v>72</v>
      </c>
      <c r="C6146" s="45" t="s">
        <v>17</v>
      </c>
      <c r="D6146" s="45">
        <v>210</v>
      </c>
      <c r="E6146" s="45">
        <v>6.8420963100000003E-3</v>
      </c>
      <c r="F6146" s="45">
        <v>1.1764217E-3</v>
      </c>
      <c r="G6146" s="45">
        <v>1.0751209900000001E-3</v>
      </c>
      <c r="H6146" s="45">
        <v>4.5905531200000002E-3</v>
      </c>
    </row>
    <row r="6147" spans="1:8" x14ac:dyDescent="0.35">
      <c r="A6147" s="45" t="s">
        <v>242</v>
      </c>
      <c r="B6147" s="45" t="s">
        <v>73</v>
      </c>
      <c r="C6147" s="45" t="s">
        <v>17</v>
      </c>
      <c r="D6147" s="45">
        <v>45</v>
      </c>
      <c r="E6147" s="45">
        <v>6.71759235E-3</v>
      </c>
      <c r="F6147" s="45">
        <v>1.29989687E-3</v>
      </c>
      <c r="G6147" s="45">
        <v>1.23791127E-3</v>
      </c>
      <c r="H6147" s="45">
        <v>4.1797836900000001E-3</v>
      </c>
    </row>
    <row r="6148" spans="1:8" x14ac:dyDescent="0.35">
      <c r="A6148" s="45" t="s">
        <v>242</v>
      </c>
      <c r="B6148" s="45" t="s">
        <v>72</v>
      </c>
      <c r="C6148" s="45" t="s">
        <v>18</v>
      </c>
      <c r="D6148" s="45">
        <v>176</v>
      </c>
      <c r="E6148" s="45">
        <v>6.7453175300000003E-3</v>
      </c>
      <c r="F6148" s="45">
        <v>7.0726774999999996E-4</v>
      </c>
      <c r="G6148" s="45">
        <v>1.38395654E-3</v>
      </c>
      <c r="H6148" s="45">
        <v>4.6540927699999998E-3</v>
      </c>
    </row>
    <row r="6149" spans="1:8" x14ac:dyDescent="0.35">
      <c r="A6149" s="45" t="s">
        <v>242</v>
      </c>
      <c r="B6149" s="45" t="s">
        <v>73</v>
      </c>
      <c r="C6149" s="45" t="s">
        <v>18</v>
      </c>
      <c r="D6149" s="45">
        <v>19</v>
      </c>
      <c r="E6149" s="45">
        <v>5.7900825599999997E-3</v>
      </c>
      <c r="F6149" s="45">
        <v>5.7870353999999998E-4</v>
      </c>
      <c r="G6149" s="45">
        <v>1.57041889E-3</v>
      </c>
      <c r="H6149" s="45">
        <v>3.6409597500000001E-3</v>
      </c>
    </row>
    <row r="6150" spans="1:8" x14ac:dyDescent="0.35">
      <c r="A6150" s="45" t="s">
        <v>242</v>
      </c>
      <c r="B6150" s="45" t="s">
        <v>72</v>
      </c>
      <c r="C6150" s="45" t="s">
        <v>19</v>
      </c>
      <c r="D6150" s="45">
        <v>216</v>
      </c>
      <c r="E6150" s="45">
        <v>6.85035126E-3</v>
      </c>
      <c r="F6150" s="45">
        <v>1.37892207E-3</v>
      </c>
      <c r="G6150" s="45">
        <v>1.4140193699999999E-3</v>
      </c>
      <c r="H6150" s="45">
        <v>4.0574093100000002E-3</v>
      </c>
    </row>
    <row r="6151" spans="1:8" x14ac:dyDescent="0.35">
      <c r="A6151" s="45" t="s">
        <v>242</v>
      </c>
      <c r="B6151" s="45" t="s">
        <v>73</v>
      </c>
      <c r="C6151" s="45" t="s">
        <v>19</v>
      </c>
      <c r="D6151" s="45">
        <v>16</v>
      </c>
      <c r="E6151" s="45">
        <v>7.0949071099999997E-3</v>
      </c>
      <c r="F6151" s="45">
        <v>8.9120338000000003E-4</v>
      </c>
      <c r="G6151" s="45">
        <v>1.665943E-3</v>
      </c>
      <c r="H6151" s="45">
        <v>4.5377600999999997E-3</v>
      </c>
    </row>
    <row r="6152" spans="1:8" x14ac:dyDescent="0.35">
      <c r="A6152" s="45" t="s">
        <v>242</v>
      </c>
      <c r="B6152" s="45" t="s">
        <v>72</v>
      </c>
      <c r="C6152" s="45" t="s">
        <v>20</v>
      </c>
      <c r="D6152" s="45">
        <v>141</v>
      </c>
      <c r="E6152" s="45">
        <v>4.52751484E-3</v>
      </c>
      <c r="F6152" s="45">
        <v>8.2413951000000001E-4</v>
      </c>
      <c r="G6152" s="45">
        <v>6.1400026999999997E-4</v>
      </c>
      <c r="H6152" s="45">
        <v>3.0893746E-3</v>
      </c>
    </row>
    <row r="6153" spans="1:8" x14ac:dyDescent="0.35">
      <c r="A6153" s="45" t="s">
        <v>242</v>
      </c>
      <c r="B6153" s="45" t="s">
        <v>73</v>
      </c>
      <c r="C6153" s="45" t="s">
        <v>20</v>
      </c>
      <c r="D6153" s="45">
        <v>9</v>
      </c>
      <c r="E6153" s="45">
        <v>3.52366241E-3</v>
      </c>
      <c r="F6153" s="45">
        <v>8.9891951E-4</v>
      </c>
      <c r="G6153" s="45">
        <v>3.4850785999999999E-4</v>
      </c>
      <c r="H6153" s="45">
        <v>2.2762343999999999E-3</v>
      </c>
    </row>
    <row r="6154" spans="1:8" x14ac:dyDescent="0.35">
      <c r="A6154" s="45" t="s">
        <v>242</v>
      </c>
      <c r="B6154" s="45" t="s">
        <v>72</v>
      </c>
      <c r="C6154" s="45" t="s">
        <v>21</v>
      </c>
      <c r="D6154" s="45">
        <v>132</v>
      </c>
      <c r="E6154" s="45">
        <v>7.2146812900000003E-3</v>
      </c>
      <c r="F6154" s="45">
        <v>1.1750313499999999E-3</v>
      </c>
      <c r="G6154" s="45">
        <v>1.70366838E-3</v>
      </c>
      <c r="H6154" s="45">
        <v>4.3359810999999996E-3</v>
      </c>
    </row>
    <row r="6155" spans="1:8" x14ac:dyDescent="0.35">
      <c r="A6155" s="45" t="s">
        <v>242</v>
      </c>
      <c r="B6155" s="45" t="s">
        <v>73</v>
      </c>
      <c r="C6155" s="45" t="s">
        <v>21</v>
      </c>
      <c r="D6155" s="45">
        <v>28</v>
      </c>
      <c r="E6155" s="45">
        <v>7.3511901899999997E-3</v>
      </c>
      <c r="F6155" s="45">
        <v>9.2055204999999995E-4</v>
      </c>
      <c r="G6155" s="45">
        <v>1.48437469E-3</v>
      </c>
      <c r="H6155" s="45">
        <v>4.9462630100000002E-3</v>
      </c>
    </row>
    <row r="6156" spans="1:8" x14ac:dyDescent="0.35">
      <c r="A6156" s="45" t="s">
        <v>242</v>
      </c>
      <c r="B6156" s="45" t="s">
        <v>72</v>
      </c>
      <c r="C6156" s="45" t="s">
        <v>22</v>
      </c>
      <c r="D6156" s="45">
        <v>119</v>
      </c>
      <c r="E6156" s="45">
        <v>6.8134334299999998E-3</v>
      </c>
      <c r="F6156" s="45">
        <v>5.6275265999999999E-4</v>
      </c>
      <c r="G6156" s="45">
        <v>1.51513362E-3</v>
      </c>
      <c r="H6156" s="45">
        <v>4.7355467499999998E-3</v>
      </c>
    </row>
    <row r="6157" spans="1:8" x14ac:dyDescent="0.35">
      <c r="A6157" s="45" t="s">
        <v>242</v>
      </c>
      <c r="B6157" s="45" t="s">
        <v>73</v>
      </c>
      <c r="C6157" s="45" t="s">
        <v>22</v>
      </c>
      <c r="D6157" s="45">
        <v>12</v>
      </c>
      <c r="E6157" s="45">
        <v>6.9126155599999999E-3</v>
      </c>
      <c r="F6157" s="45">
        <v>5.0540096999999995E-4</v>
      </c>
      <c r="G6157" s="45">
        <v>2.2685182799999999E-3</v>
      </c>
      <c r="H6157" s="45">
        <v>4.1386957699999999E-3</v>
      </c>
    </row>
    <row r="6158" spans="1:8" x14ac:dyDescent="0.35">
      <c r="A6158" s="45" t="s">
        <v>242</v>
      </c>
      <c r="B6158" s="45" t="s">
        <v>72</v>
      </c>
      <c r="C6158" s="45" t="s">
        <v>23</v>
      </c>
      <c r="D6158" s="45">
        <v>231</v>
      </c>
      <c r="E6158" s="45">
        <v>6.9566696199999997E-3</v>
      </c>
      <c r="F6158" s="45">
        <v>9.3188807999999997E-4</v>
      </c>
      <c r="G6158" s="45">
        <v>1.9181394899999999E-3</v>
      </c>
      <c r="H6158" s="45">
        <v>4.1066415799999997E-3</v>
      </c>
    </row>
    <row r="6159" spans="1:8" x14ac:dyDescent="0.35">
      <c r="A6159" s="45" t="s">
        <v>242</v>
      </c>
      <c r="B6159" s="45" t="s">
        <v>73</v>
      </c>
      <c r="C6159" s="45" t="s">
        <v>23</v>
      </c>
      <c r="D6159" s="45">
        <v>17</v>
      </c>
      <c r="E6159" s="45">
        <v>5.7700160799999999E-3</v>
      </c>
      <c r="F6159" s="45">
        <v>1.2826794400000001E-3</v>
      </c>
      <c r="G6159" s="45">
        <v>1.5944986800000001E-3</v>
      </c>
      <c r="H6159" s="45">
        <v>2.8928374100000002E-3</v>
      </c>
    </row>
    <row r="6160" spans="1:8" x14ac:dyDescent="0.35">
      <c r="A6160" s="45" t="s">
        <v>242</v>
      </c>
      <c r="B6160" s="45" t="s">
        <v>72</v>
      </c>
      <c r="C6160" s="45" t="s">
        <v>24</v>
      </c>
      <c r="D6160" s="45">
        <v>398</v>
      </c>
      <c r="E6160" s="45">
        <v>6.9709947799999998E-3</v>
      </c>
      <c r="F6160" s="45">
        <v>1.1438847E-3</v>
      </c>
      <c r="G6160" s="45">
        <v>1.62711683E-3</v>
      </c>
      <c r="H6160" s="45">
        <v>4.19999278E-3</v>
      </c>
    </row>
    <row r="6161" spans="1:8" x14ac:dyDescent="0.35">
      <c r="A6161" s="45" t="s">
        <v>242</v>
      </c>
      <c r="B6161" s="45" t="s">
        <v>73</v>
      </c>
      <c r="C6161" s="45" t="s">
        <v>24</v>
      </c>
      <c r="D6161" s="45">
        <v>60</v>
      </c>
      <c r="E6161" s="45">
        <v>6.82002292E-3</v>
      </c>
      <c r="F6161" s="45">
        <v>1.1028161E-3</v>
      </c>
      <c r="G6161" s="45">
        <v>1.66570191E-3</v>
      </c>
      <c r="H6161" s="45">
        <v>4.05150444E-3</v>
      </c>
    </row>
    <row r="6162" spans="1:8" x14ac:dyDescent="0.35">
      <c r="A6162" s="45" t="s">
        <v>242</v>
      </c>
      <c r="B6162" s="45" t="s">
        <v>72</v>
      </c>
      <c r="C6162" s="45" t="s">
        <v>25</v>
      </c>
      <c r="D6162" s="45">
        <v>327</v>
      </c>
      <c r="E6162" s="45">
        <v>7.11709966E-3</v>
      </c>
      <c r="F6162" s="45">
        <v>1.1047044399999999E-3</v>
      </c>
      <c r="G6162" s="45">
        <v>1.7811329799999999E-3</v>
      </c>
      <c r="H6162" s="45">
        <v>4.2312618200000002E-3</v>
      </c>
    </row>
    <row r="6163" spans="1:8" x14ac:dyDescent="0.35">
      <c r="A6163" s="45" t="s">
        <v>242</v>
      </c>
      <c r="B6163" s="45" t="s">
        <v>73</v>
      </c>
      <c r="C6163" s="45" t="s">
        <v>25</v>
      </c>
      <c r="D6163" s="45">
        <v>68</v>
      </c>
      <c r="E6163" s="45">
        <v>5.91452182E-3</v>
      </c>
      <c r="F6163" s="45">
        <v>9.575842E-4</v>
      </c>
      <c r="G6163" s="45">
        <v>1.42633417E-3</v>
      </c>
      <c r="H6163" s="45">
        <v>3.53060295E-3</v>
      </c>
    </row>
    <row r="6164" spans="1:8" x14ac:dyDescent="0.35">
      <c r="A6164" s="45" t="s">
        <v>242</v>
      </c>
      <c r="B6164" s="45" t="s">
        <v>72</v>
      </c>
      <c r="C6164" s="45" t="s">
        <v>26</v>
      </c>
      <c r="D6164" s="45">
        <v>209</v>
      </c>
      <c r="E6164" s="45">
        <v>6.0429401199999996E-3</v>
      </c>
      <c r="F6164" s="45">
        <v>8.6118839999999996E-4</v>
      </c>
      <c r="G6164" s="45">
        <v>1.2779658600000001E-3</v>
      </c>
      <c r="H6164" s="45">
        <v>3.90378542E-3</v>
      </c>
    </row>
    <row r="6165" spans="1:8" x14ac:dyDescent="0.35">
      <c r="A6165" s="45" t="s">
        <v>242</v>
      </c>
      <c r="B6165" s="45" t="s">
        <v>73</v>
      </c>
      <c r="C6165" s="45" t="s">
        <v>26</v>
      </c>
      <c r="D6165" s="45">
        <v>13</v>
      </c>
      <c r="E6165" s="45">
        <v>5.5350780900000002E-3</v>
      </c>
      <c r="F6165" s="45">
        <v>1.0131763299999999E-3</v>
      </c>
      <c r="G6165" s="45">
        <v>1.0452277200000001E-3</v>
      </c>
      <c r="H6165" s="45">
        <v>3.4766734900000002E-3</v>
      </c>
    </row>
    <row r="6166" spans="1:8" x14ac:dyDescent="0.35">
      <c r="A6166" s="45" t="s">
        <v>242</v>
      </c>
      <c r="B6166" s="45" t="s">
        <v>72</v>
      </c>
      <c r="C6166" s="45" t="s">
        <v>27</v>
      </c>
      <c r="D6166" s="45">
        <v>191</v>
      </c>
      <c r="E6166" s="45">
        <v>5.5597364999999998E-3</v>
      </c>
      <c r="F6166" s="45">
        <v>4.9592763000000004E-4</v>
      </c>
      <c r="G6166" s="45">
        <v>1.5022054999999999E-3</v>
      </c>
      <c r="H6166" s="45">
        <v>3.5616029099999999E-3</v>
      </c>
    </row>
    <row r="6167" spans="1:8" x14ac:dyDescent="0.35">
      <c r="A6167" s="45" t="s">
        <v>242</v>
      </c>
      <c r="B6167" s="45" t="s">
        <v>73</v>
      </c>
      <c r="C6167" s="45" t="s">
        <v>27</v>
      </c>
      <c r="D6167" s="45">
        <v>52</v>
      </c>
      <c r="E6167" s="45">
        <v>4.9699517499999998E-3</v>
      </c>
      <c r="F6167" s="45">
        <v>4.0175368999999998E-4</v>
      </c>
      <c r="G6167" s="45">
        <v>1.0746080700000001E-3</v>
      </c>
      <c r="H6167" s="45">
        <v>3.4935895100000002E-3</v>
      </c>
    </row>
    <row r="6168" spans="1:8" x14ac:dyDescent="0.35">
      <c r="A6168" s="45" t="s">
        <v>242</v>
      </c>
      <c r="B6168" s="45" t="s">
        <v>72</v>
      </c>
      <c r="C6168" s="45" t="s">
        <v>28</v>
      </c>
      <c r="D6168" s="45">
        <v>322</v>
      </c>
      <c r="E6168" s="45">
        <v>6.3347205299999999E-3</v>
      </c>
      <c r="F6168" s="45">
        <v>1.0078787500000001E-3</v>
      </c>
      <c r="G6168" s="45">
        <v>1.8953442400000001E-3</v>
      </c>
      <c r="H6168" s="45">
        <v>3.4314970700000001E-3</v>
      </c>
    </row>
    <row r="6169" spans="1:8" x14ac:dyDescent="0.35">
      <c r="A6169" s="45" t="s">
        <v>242</v>
      </c>
      <c r="B6169" s="45" t="s">
        <v>73</v>
      </c>
      <c r="C6169" s="45" t="s">
        <v>28</v>
      </c>
      <c r="D6169" s="45">
        <v>55</v>
      </c>
      <c r="E6169" s="45">
        <v>6.1847640199999996E-3</v>
      </c>
      <c r="F6169" s="45">
        <v>7.4873710999999996E-4</v>
      </c>
      <c r="G6169" s="45">
        <v>2.1647725400000001E-3</v>
      </c>
      <c r="H6169" s="45">
        <v>3.2712540099999999E-3</v>
      </c>
    </row>
    <row r="6170" spans="1:8" x14ac:dyDescent="0.35">
      <c r="A6170" s="45" t="s">
        <v>242</v>
      </c>
      <c r="B6170" s="45" t="s">
        <v>72</v>
      </c>
      <c r="C6170" s="45" t="s">
        <v>29</v>
      </c>
      <c r="D6170" s="45">
        <v>151</v>
      </c>
      <c r="E6170" s="45">
        <v>6.8024126799999998E-3</v>
      </c>
      <c r="F6170" s="45">
        <v>1.1851542800000001E-3</v>
      </c>
      <c r="G6170" s="45">
        <v>1.67479126E-3</v>
      </c>
      <c r="H6170" s="45">
        <v>3.9424666199999996E-3</v>
      </c>
    </row>
    <row r="6171" spans="1:8" x14ac:dyDescent="0.35">
      <c r="A6171" s="45" t="s">
        <v>242</v>
      </c>
      <c r="B6171" s="45" t="s">
        <v>73</v>
      </c>
      <c r="C6171" s="45" t="s">
        <v>29</v>
      </c>
      <c r="D6171" s="45">
        <v>22</v>
      </c>
      <c r="E6171" s="45">
        <v>7.4226638800000003E-3</v>
      </c>
      <c r="F6171" s="45">
        <v>1.9107741999999999E-3</v>
      </c>
      <c r="G6171" s="45">
        <v>2.0244106000000001E-3</v>
      </c>
      <c r="H6171" s="45">
        <v>3.4874787500000001E-3</v>
      </c>
    </row>
    <row r="6172" spans="1:8" x14ac:dyDescent="0.35">
      <c r="A6172" s="45" t="s">
        <v>242</v>
      </c>
      <c r="B6172" s="45" t="s">
        <v>72</v>
      </c>
      <c r="C6172" s="45" t="s">
        <v>30</v>
      </c>
      <c r="D6172" s="45">
        <v>2100</v>
      </c>
      <c r="E6172" s="45">
        <v>4.6962905500000001E-3</v>
      </c>
      <c r="F6172" s="45">
        <v>1.02732009E-3</v>
      </c>
      <c r="G6172" s="45">
        <v>7.3673366999999997E-4</v>
      </c>
      <c r="H6172" s="45">
        <v>2.9322363000000001E-3</v>
      </c>
    </row>
    <row r="6173" spans="1:8" x14ac:dyDescent="0.35">
      <c r="A6173" s="45" t="s">
        <v>242</v>
      </c>
      <c r="B6173" s="45" t="s">
        <v>73</v>
      </c>
      <c r="C6173" s="45" t="s">
        <v>30</v>
      </c>
      <c r="D6173" s="45">
        <v>370</v>
      </c>
      <c r="E6173" s="45">
        <v>4.3978976600000004E-3</v>
      </c>
      <c r="F6173" s="45">
        <v>9.3940790000000005E-4</v>
      </c>
      <c r="G6173" s="45">
        <v>7.0770749000000001E-4</v>
      </c>
      <c r="H6173" s="45">
        <v>2.7507818100000001E-3</v>
      </c>
    </row>
    <row r="6174" spans="1:8" x14ac:dyDescent="0.35">
      <c r="A6174" s="45" t="s">
        <v>242</v>
      </c>
      <c r="B6174" s="45" t="s">
        <v>72</v>
      </c>
      <c r="C6174" s="45" t="s">
        <v>31</v>
      </c>
      <c r="D6174" s="45">
        <v>833</v>
      </c>
      <c r="E6174" s="45">
        <v>5.2307726299999999E-3</v>
      </c>
      <c r="F6174" s="45">
        <v>1.26583943E-3</v>
      </c>
      <c r="G6174" s="45">
        <v>7.4553409000000003E-4</v>
      </c>
      <c r="H6174" s="45">
        <v>3.2193986300000001E-3</v>
      </c>
    </row>
    <row r="6175" spans="1:8" x14ac:dyDescent="0.35">
      <c r="A6175" s="45" t="s">
        <v>242</v>
      </c>
      <c r="B6175" s="45" t="s">
        <v>73</v>
      </c>
      <c r="C6175" s="45" t="s">
        <v>31</v>
      </c>
      <c r="D6175" s="45">
        <v>151</v>
      </c>
      <c r="E6175" s="45">
        <v>5.06890767E-3</v>
      </c>
      <c r="F6175" s="45">
        <v>1.23183383E-3</v>
      </c>
      <c r="G6175" s="45">
        <v>7.1575276000000005E-4</v>
      </c>
      <c r="H6175" s="45">
        <v>3.1213206000000001E-3</v>
      </c>
    </row>
    <row r="6176" spans="1:8" x14ac:dyDescent="0.35">
      <c r="A6176" s="45" t="s">
        <v>242</v>
      </c>
      <c r="B6176" s="45" t="s">
        <v>72</v>
      </c>
      <c r="C6176" s="45" t="s">
        <v>159</v>
      </c>
      <c r="D6176" s="45">
        <v>345</v>
      </c>
      <c r="E6176" s="45">
        <v>5.8036095100000001E-3</v>
      </c>
      <c r="F6176" s="45">
        <v>1.2594267599999999E-3</v>
      </c>
      <c r="G6176" s="45">
        <v>1.19179392E-3</v>
      </c>
      <c r="H6176" s="45">
        <v>3.3523883599999998E-3</v>
      </c>
    </row>
    <row r="6177" spans="1:8" x14ac:dyDescent="0.35">
      <c r="A6177" s="45" t="s">
        <v>242</v>
      </c>
      <c r="B6177" s="45" t="s">
        <v>73</v>
      </c>
      <c r="C6177" s="45" t="s">
        <v>159</v>
      </c>
      <c r="D6177" s="45">
        <v>67</v>
      </c>
      <c r="E6177" s="45">
        <v>6.7558040199999997E-3</v>
      </c>
      <c r="F6177" s="45">
        <v>1.1007459899999999E-3</v>
      </c>
      <c r="G6177" s="45">
        <v>1.5561081000000001E-3</v>
      </c>
      <c r="H6177" s="45">
        <v>4.0989494899999999E-3</v>
      </c>
    </row>
    <row r="6178" spans="1:8" x14ac:dyDescent="0.35">
      <c r="A6178" s="45" t="s">
        <v>242</v>
      </c>
      <c r="B6178" s="45" t="s">
        <v>72</v>
      </c>
      <c r="C6178" s="45" t="s">
        <v>33</v>
      </c>
      <c r="D6178" s="45">
        <v>230</v>
      </c>
      <c r="E6178" s="45">
        <v>6.95304928E-3</v>
      </c>
      <c r="F6178" s="45">
        <v>1.14316603E-3</v>
      </c>
      <c r="G6178" s="45">
        <v>1.3568838E-3</v>
      </c>
      <c r="H6178" s="45">
        <v>4.4529989600000002E-3</v>
      </c>
    </row>
    <row r="6179" spans="1:8" x14ac:dyDescent="0.35">
      <c r="A6179" s="45" t="s">
        <v>242</v>
      </c>
      <c r="B6179" s="45" t="s">
        <v>73</v>
      </c>
      <c r="C6179" s="45" t="s">
        <v>33</v>
      </c>
      <c r="D6179" s="45">
        <v>22</v>
      </c>
      <c r="E6179" s="45">
        <v>6.1426765400000001E-3</v>
      </c>
      <c r="F6179" s="45">
        <v>1.11111088E-3</v>
      </c>
      <c r="G6179" s="45">
        <v>1.52882976E-3</v>
      </c>
      <c r="H6179" s="45">
        <v>3.5027354700000002E-3</v>
      </c>
    </row>
    <row r="6180" spans="1:8" x14ac:dyDescent="0.35">
      <c r="A6180" s="45" t="s">
        <v>242</v>
      </c>
      <c r="B6180" s="45" t="s">
        <v>72</v>
      </c>
      <c r="C6180" s="45" t="s">
        <v>34</v>
      </c>
      <c r="D6180" s="45">
        <v>198</v>
      </c>
      <c r="E6180" s="45">
        <v>5.6012670999999997E-3</v>
      </c>
      <c r="F6180" s="45">
        <v>9.9542858000000009E-4</v>
      </c>
      <c r="G6180" s="45">
        <v>9.9665612000000002E-4</v>
      </c>
      <c r="H6180" s="45">
        <v>3.60918186E-3</v>
      </c>
    </row>
    <row r="6181" spans="1:8" x14ac:dyDescent="0.35">
      <c r="A6181" s="45" t="s">
        <v>242</v>
      </c>
      <c r="B6181" s="45" t="s">
        <v>73</v>
      </c>
      <c r="C6181" s="45" t="s">
        <v>34</v>
      </c>
      <c r="D6181" s="45">
        <v>29</v>
      </c>
      <c r="E6181" s="45">
        <v>5.8097858399999997E-3</v>
      </c>
      <c r="F6181" s="45">
        <v>8.8322132999999999E-4</v>
      </c>
      <c r="G6181" s="45">
        <v>1.4782884E-3</v>
      </c>
      <c r="H6181" s="45">
        <v>3.4482756099999999E-3</v>
      </c>
    </row>
    <row r="6182" spans="1:8" x14ac:dyDescent="0.35">
      <c r="A6182" s="45" t="s">
        <v>242</v>
      </c>
      <c r="B6182" s="45" t="s">
        <v>72</v>
      </c>
      <c r="C6182" s="45" t="s">
        <v>35</v>
      </c>
      <c r="D6182" s="45">
        <v>293</v>
      </c>
      <c r="E6182" s="45">
        <v>5.6342827299999997E-3</v>
      </c>
      <c r="F6182" s="45">
        <v>8.1808531999999999E-4</v>
      </c>
      <c r="G6182" s="45">
        <v>1.06114089E-3</v>
      </c>
      <c r="H6182" s="45">
        <v>3.7550560000000001E-3</v>
      </c>
    </row>
    <row r="6183" spans="1:8" x14ac:dyDescent="0.35">
      <c r="A6183" s="45" t="s">
        <v>242</v>
      </c>
      <c r="B6183" s="45" t="s">
        <v>73</v>
      </c>
      <c r="C6183" s="45" t="s">
        <v>35</v>
      </c>
      <c r="D6183" s="45">
        <v>25</v>
      </c>
      <c r="E6183" s="45">
        <v>4.9962960699999996E-3</v>
      </c>
      <c r="F6183" s="45">
        <v>7.7731454999999995E-4</v>
      </c>
      <c r="G6183" s="45">
        <v>1.0115738500000001E-3</v>
      </c>
      <c r="H6183" s="45">
        <v>3.20740716E-3</v>
      </c>
    </row>
    <row r="6184" spans="1:8" x14ac:dyDescent="0.35">
      <c r="A6184" s="45" t="s">
        <v>242</v>
      </c>
      <c r="B6184" s="45" t="s">
        <v>72</v>
      </c>
      <c r="C6184" s="45" t="s">
        <v>57</v>
      </c>
      <c r="D6184" s="45">
        <v>2</v>
      </c>
      <c r="E6184" s="45">
        <v>5.2430552E-3</v>
      </c>
      <c r="F6184" s="45">
        <v>1.7129628400000001E-3</v>
      </c>
      <c r="G6184" s="45">
        <v>1.2615739500000001E-3</v>
      </c>
      <c r="H6184" s="45">
        <v>2.2685183999999999E-3</v>
      </c>
    </row>
    <row r="6185" spans="1:8" x14ac:dyDescent="0.35">
      <c r="A6185" s="45" t="s">
        <v>242</v>
      </c>
      <c r="B6185" s="45" t="s">
        <v>73</v>
      </c>
      <c r="C6185" s="45" t="s">
        <v>57</v>
      </c>
      <c r="D6185" s="45">
        <v>1</v>
      </c>
      <c r="E6185" s="45">
        <v>9.8842590199999993E-3</v>
      </c>
      <c r="F6185" s="45">
        <v>1.3657402700000001E-3</v>
      </c>
      <c r="G6185" s="45">
        <v>4.4328701299999997E-3</v>
      </c>
      <c r="H6185" s="45">
        <v>4.0856479100000002E-3</v>
      </c>
    </row>
    <row r="6186" spans="1:8" x14ac:dyDescent="0.35">
      <c r="A6186" s="45" t="s">
        <v>242</v>
      </c>
      <c r="B6186" s="45" t="s">
        <v>72</v>
      </c>
      <c r="C6186" s="45" t="s">
        <v>36</v>
      </c>
      <c r="D6186" s="45">
        <v>394</v>
      </c>
      <c r="E6186" s="45">
        <v>5.9368828600000001E-3</v>
      </c>
      <c r="F6186" s="45">
        <v>6.7344051E-4</v>
      </c>
      <c r="G6186" s="45">
        <v>9.6957816999999999E-4</v>
      </c>
      <c r="H6186" s="45">
        <v>4.2938637599999998E-3</v>
      </c>
    </row>
    <row r="6187" spans="1:8" x14ac:dyDescent="0.35">
      <c r="A6187" s="45" t="s">
        <v>242</v>
      </c>
      <c r="B6187" s="45" t="s">
        <v>73</v>
      </c>
      <c r="C6187" s="45" t="s">
        <v>36</v>
      </c>
      <c r="D6187" s="45">
        <v>30</v>
      </c>
      <c r="E6187" s="45">
        <v>5.2897374200000001E-3</v>
      </c>
      <c r="F6187" s="45">
        <v>7.9205221000000004E-4</v>
      </c>
      <c r="G6187" s="45">
        <v>1.0347219400000001E-3</v>
      </c>
      <c r="H6187" s="45">
        <v>3.4629627699999999E-3</v>
      </c>
    </row>
    <row r="6188" spans="1:8" x14ac:dyDescent="0.35">
      <c r="A6188" s="45" t="s">
        <v>242</v>
      </c>
      <c r="B6188" s="45" t="s">
        <v>72</v>
      </c>
      <c r="C6188" s="45" t="s">
        <v>37</v>
      </c>
      <c r="D6188" s="45">
        <v>447</v>
      </c>
      <c r="E6188" s="45">
        <v>5.7184209199999999E-3</v>
      </c>
      <c r="F6188" s="45">
        <v>1.2082088200000001E-3</v>
      </c>
      <c r="G6188" s="45">
        <v>9.9205584000000005E-4</v>
      </c>
      <c r="H6188" s="45">
        <v>3.5181558000000001E-3</v>
      </c>
    </row>
    <row r="6189" spans="1:8" x14ac:dyDescent="0.35">
      <c r="A6189" s="45" t="s">
        <v>242</v>
      </c>
      <c r="B6189" s="45" t="s">
        <v>73</v>
      </c>
      <c r="C6189" s="45" t="s">
        <v>37</v>
      </c>
      <c r="D6189" s="45">
        <v>45</v>
      </c>
      <c r="E6189" s="45">
        <v>5.4063783700000001E-3</v>
      </c>
      <c r="F6189" s="45">
        <v>1.3973763E-3</v>
      </c>
      <c r="G6189" s="45">
        <v>8.7474259999999996E-4</v>
      </c>
      <c r="H6189" s="45">
        <v>3.1342590199999998E-3</v>
      </c>
    </row>
    <row r="6190" spans="1:8" x14ac:dyDescent="0.35">
      <c r="A6190" s="45" t="s">
        <v>242</v>
      </c>
      <c r="B6190" s="45" t="s">
        <v>72</v>
      </c>
      <c r="C6190" s="45" t="s">
        <v>38</v>
      </c>
      <c r="D6190" s="45">
        <v>263</v>
      </c>
      <c r="E6190" s="45">
        <v>6.3924092799999997E-3</v>
      </c>
      <c r="F6190" s="45">
        <v>9.5690722999999995E-4</v>
      </c>
      <c r="G6190" s="45">
        <v>1.57253357E-3</v>
      </c>
      <c r="H6190" s="45">
        <v>3.862968E-3</v>
      </c>
    </row>
    <row r="6191" spans="1:8" x14ac:dyDescent="0.35">
      <c r="A6191" s="45" t="s">
        <v>242</v>
      </c>
      <c r="B6191" s="45" t="s">
        <v>73</v>
      </c>
      <c r="C6191" s="45" t="s">
        <v>38</v>
      </c>
      <c r="D6191" s="45">
        <v>22</v>
      </c>
      <c r="E6191" s="45">
        <v>7.1017463900000001E-3</v>
      </c>
      <c r="F6191" s="45">
        <v>1.0300923499999999E-3</v>
      </c>
      <c r="G6191" s="45">
        <v>1.52304273E-3</v>
      </c>
      <c r="H6191" s="45">
        <v>4.5486108799999998E-3</v>
      </c>
    </row>
    <row r="6192" spans="1:8" x14ac:dyDescent="0.35">
      <c r="A6192" s="45" t="s">
        <v>242</v>
      </c>
      <c r="B6192" s="45" t="s">
        <v>72</v>
      </c>
      <c r="C6192" s="45" t="s">
        <v>39</v>
      </c>
      <c r="D6192" s="45">
        <v>231</v>
      </c>
      <c r="E6192" s="45">
        <v>6.5666083000000004E-3</v>
      </c>
      <c r="F6192" s="45">
        <v>7.7380928000000005E-4</v>
      </c>
      <c r="G6192" s="45">
        <v>1.52762721E-3</v>
      </c>
      <c r="H6192" s="45">
        <v>4.2651713200000003E-3</v>
      </c>
    </row>
    <row r="6193" spans="1:8" x14ac:dyDescent="0.35">
      <c r="A6193" s="45" t="s">
        <v>242</v>
      </c>
      <c r="B6193" s="45" t="s">
        <v>73</v>
      </c>
      <c r="C6193" s="45" t="s">
        <v>39</v>
      </c>
      <c r="D6193" s="45">
        <v>29</v>
      </c>
      <c r="E6193" s="45">
        <v>6.0189173799999997E-3</v>
      </c>
      <c r="F6193" s="45">
        <v>7.6748058999999999E-4</v>
      </c>
      <c r="G6193" s="45">
        <v>1.1781606700000001E-3</v>
      </c>
      <c r="H6193" s="45">
        <v>4.0732755699999998E-3</v>
      </c>
    </row>
    <row r="6194" spans="1:8" x14ac:dyDescent="0.35">
      <c r="A6194" s="45" t="s">
        <v>242</v>
      </c>
      <c r="B6194" s="45" t="s">
        <v>72</v>
      </c>
      <c r="C6194" s="45" t="s">
        <v>40</v>
      </c>
      <c r="D6194" s="45">
        <v>338</v>
      </c>
      <c r="E6194" s="45">
        <v>5.0421869200000004E-3</v>
      </c>
      <c r="F6194" s="45">
        <v>1.0942976599999999E-3</v>
      </c>
      <c r="G6194" s="45">
        <v>4.9539069000000002E-4</v>
      </c>
      <c r="H6194" s="45">
        <v>3.45249812E-3</v>
      </c>
    </row>
    <row r="6195" spans="1:8" x14ac:dyDescent="0.35">
      <c r="A6195" s="45" t="s">
        <v>242</v>
      </c>
      <c r="B6195" s="45" t="s">
        <v>73</v>
      </c>
      <c r="C6195" s="45" t="s">
        <v>40</v>
      </c>
      <c r="D6195" s="45">
        <v>53</v>
      </c>
      <c r="E6195" s="45">
        <v>4.57481638E-3</v>
      </c>
      <c r="F6195" s="45">
        <v>1.0519302500000001E-3</v>
      </c>
      <c r="G6195" s="45">
        <v>4.3260807000000001E-4</v>
      </c>
      <c r="H6195" s="45">
        <v>3.0902775500000002E-3</v>
      </c>
    </row>
    <row r="6196" spans="1:8" x14ac:dyDescent="0.35">
      <c r="A6196" s="45" t="s">
        <v>242</v>
      </c>
      <c r="B6196" s="45" t="s">
        <v>72</v>
      </c>
      <c r="C6196" s="45" t="s">
        <v>41</v>
      </c>
      <c r="D6196" s="45">
        <v>249</v>
      </c>
      <c r="E6196" s="45">
        <v>6.3603950500000003E-3</v>
      </c>
      <c r="F6196" s="45">
        <v>8.2933563999999999E-4</v>
      </c>
      <c r="G6196" s="45">
        <v>1.2766805500000001E-3</v>
      </c>
      <c r="H6196" s="45">
        <v>4.2543783799999998E-3</v>
      </c>
    </row>
    <row r="6197" spans="1:8" x14ac:dyDescent="0.35">
      <c r="A6197" s="45" t="s">
        <v>242</v>
      </c>
      <c r="B6197" s="45" t="s">
        <v>73</v>
      </c>
      <c r="C6197" s="45" t="s">
        <v>41</v>
      </c>
      <c r="D6197" s="45">
        <v>40</v>
      </c>
      <c r="E6197" s="45">
        <v>5.5257521099999997E-3</v>
      </c>
      <c r="F6197" s="45">
        <v>6.9531230000000001E-4</v>
      </c>
      <c r="G6197" s="45">
        <v>1.3159719500000001E-3</v>
      </c>
      <c r="H6197" s="45">
        <v>3.5144673500000002E-3</v>
      </c>
    </row>
    <row r="6198" spans="1:8" x14ac:dyDescent="0.35">
      <c r="A6198" s="45" t="s">
        <v>242</v>
      </c>
      <c r="B6198" s="45" t="s">
        <v>72</v>
      </c>
      <c r="C6198" s="45" t="s">
        <v>42</v>
      </c>
      <c r="D6198" s="45">
        <v>213</v>
      </c>
      <c r="E6198" s="45">
        <v>7.4559313200000003E-3</v>
      </c>
      <c r="F6198" s="45">
        <v>1.21174553E-3</v>
      </c>
      <c r="G6198" s="45">
        <v>1.73116609E-3</v>
      </c>
      <c r="H6198" s="45">
        <v>4.51301924E-3</v>
      </c>
    </row>
    <row r="6199" spans="1:8" x14ac:dyDescent="0.35">
      <c r="A6199" s="45" t="s">
        <v>242</v>
      </c>
      <c r="B6199" s="45" t="s">
        <v>73</v>
      </c>
      <c r="C6199" s="45" t="s">
        <v>42</v>
      </c>
      <c r="D6199" s="45">
        <v>63</v>
      </c>
      <c r="E6199" s="45">
        <v>6.5009550499999999E-3</v>
      </c>
      <c r="F6199" s="45">
        <v>9.4172522000000002E-4</v>
      </c>
      <c r="G6199" s="45">
        <v>1.5753598800000001E-3</v>
      </c>
      <c r="H6199" s="45">
        <v>3.9838695699999996E-3</v>
      </c>
    </row>
    <row r="6200" spans="1:8" x14ac:dyDescent="0.35">
      <c r="A6200" s="45" t="s">
        <v>242</v>
      </c>
      <c r="B6200" s="45" t="s">
        <v>72</v>
      </c>
      <c r="C6200" s="45" t="s">
        <v>43</v>
      </c>
      <c r="D6200" s="45">
        <v>159</v>
      </c>
      <c r="E6200" s="45">
        <v>6.9471375600000003E-3</v>
      </c>
      <c r="F6200" s="45">
        <v>1.18128321E-3</v>
      </c>
      <c r="G6200" s="45">
        <v>1.41778743E-3</v>
      </c>
      <c r="H6200" s="45">
        <v>4.3480663900000004E-3</v>
      </c>
    </row>
    <row r="6201" spans="1:8" x14ac:dyDescent="0.35">
      <c r="A6201" s="45" t="s">
        <v>242</v>
      </c>
      <c r="B6201" s="45" t="s">
        <v>73</v>
      </c>
      <c r="C6201" s="45" t="s">
        <v>43</v>
      </c>
      <c r="D6201" s="45">
        <v>28</v>
      </c>
      <c r="E6201" s="45">
        <v>5.10168628E-3</v>
      </c>
      <c r="F6201" s="45">
        <v>7.6802220999999996E-4</v>
      </c>
      <c r="G6201" s="45">
        <v>1.0615077300000001E-3</v>
      </c>
      <c r="H6201" s="45">
        <v>3.2721559199999999E-3</v>
      </c>
    </row>
    <row r="6202" spans="1:8" x14ac:dyDescent="0.35">
      <c r="A6202" s="45" t="s">
        <v>242</v>
      </c>
      <c r="B6202" s="45" t="s">
        <v>72</v>
      </c>
      <c r="C6202" s="45" t="s">
        <v>44</v>
      </c>
      <c r="D6202" s="45">
        <v>130</v>
      </c>
      <c r="E6202" s="45">
        <v>7.2034363400000001E-3</v>
      </c>
      <c r="F6202" s="45">
        <v>8.7918421999999997E-4</v>
      </c>
      <c r="G6202" s="45">
        <v>1.1780624500000001E-3</v>
      </c>
      <c r="H6202" s="45">
        <v>5.14618917E-3</v>
      </c>
    </row>
    <row r="6203" spans="1:8" x14ac:dyDescent="0.35">
      <c r="A6203" s="45" t="s">
        <v>242</v>
      </c>
      <c r="B6203" s="45" t="s">
        <v>73</v>
      </c>
      <c r="C6203" s="45" t="s">
        <v>44</v>
      </c>
      <c r="D6203" s="45">
        <v>17</v>
      </c>
      <c r="E6203" s="45">
        <v>6.6428374500000003E-3</v>
      </c>
      <c r="F6203" s="45">
        <v>8.8099095999999997E-4</v>
      </c>
      <c r="G6203" s="45">
        <v>1.4154409999999999E-3</v>
      </c>
      <c r="H6203" s="45">
        <v>4.3464050100000002E-3</v>
      </c>
    </row>
    <row r="6204" spans="1:8" x14ac:dyDescent="0.35">
      <c r="A6204" s="45" t="s">
        <v>242</v>
      </c>
      <c r="B6204" s="45" t="s">
        <v>72</v>
      </c>
      <c r="C6204" s="45" t="s">
        <v>45</v>
      </c>
      <c r="D6204" s="45">
        <v>331</v>
      </c>
      <c r="E6204" s="45">
        <v>6.0629263799999999E-3</v>
      </c>
      <c r="F6204" s="45">
        <v>1.1098171E-3</v>
      </c>
      <c r="G6204" s="45">
        <v>1.2735675100000001E-3</v>
      </c>
      <c r="H6204" s="45">
        <v>3.6795412899999999E-3</v>
      </c>
    </row>
    <row r="6205" spans="1:8" x14ac:dyDescent="0.35">
      <c r="A6205" s="45" t="s">
        <v>242</v>
      </c>
      <c r="B6205" s="45" t="s">
        <v>73</v>
      </c>
      <c r="C6205" s="45" t="s">
        <v>45</v>
      </c>
      <c r="D6205" s="45">
        <v>52</v>
      </c>
      <c r="E6205" s="45">
        <v>5.7716788999999996E-3</v>
      </c>
      <c r="F6205" s="45">
        <v>1.08039508E-3</v>
      </c>
      <c r="G6205" s="45">
        <v>1.2891735200000001E-3</v>
      </c>
      <c r="H6205" s="45">
        <v>3.4021098100000002E-3</v>
      </c>
    </row>
    <row r="6206" spans="1:8" x14ac:dyDescent="0.35">
      <c r="A6206" s="45" t="s">
        <v>242</v>
      </c>
      <c r="B6206" s="45" t="s">
        <v>72</v>
      </c>
      <c r="C6206" s="45" t="s">
        <v>46</v>
      </c>
      <c r="D6206" s="45">
        <v>153</v>
      </c>
      <c r="E6206" s="45">
        <v>7.7397268199999999E-3</v>
      </c>
      <c r="F6206" s="45">
        <v>1.3012887899999999E-3</v>
      </c>
      <c r="G6206" s="45">
        <v>1.8097159199999999E-3</v>
      </c>
      <c r="H6206" s="45">
        <v>4.6287216299999998E-3</v>
      </c>
    </row>
    <row r="6207" spans="1:8" x14ac:dyDescent="0.35">
      <c r="A6207" s="45" t="s">
        <v>242</v>
      </c>
      <c r="B6207" s="45" t="s">
        <v>73</v>
      </c>
      <c r="C6207" s="45" t="s">
        <v>46</v>
      </c>
      <c r="D6207" s="45">
        <v>24</v>
      </c>
      <c r="E6207" s="45">
        <v>5.6722605199999998E-3</v>
      </c>
      <c r="F6207" s="45">
        <v>1.07204837E-3</v>
      </c>
      <c r="G6207" s="45">
        <v>1.60542033E-3</v>
      </c>
      <c r="H6207" s="45">
        <v>2.9947913999999998E-3</v>
      </c>
    </row>
    <row r="6208" spans="1:8" x14ac:dyDescent="0.35">
      <c r="A6208" s="45" t="s">
        <v>242</v>
      </c>
      <c r="B6208" s="45" t="s">
        <v>72</v>
      </c>
      <c r="C6208" s="45" t="s">
        <v>47</v>
      </c>
      <c r="D6208" s="45">
        <v>142</v>
      </c>
      <c r="E6208" s="45">
        <v>6.3942681400000001E-3</v>
      </c>
      <c r="F6208" s="45">
        <v>2.3604567999999999E-4</v>
      </c>
      <c r="G6208" s="45">
        <v>1.6533807100000001E-3</v>
      </c>
      <c r="H6208" s="45">
        <v>4.49302268E-3</v>
      </c>
    </row>
    <row r="6209" spans="1:8" x14ac:dyDescent="0.35">
      <c r="A6209" s="45" t="s">
        <v>242</v>
      </c>
      <c r="B6209" s="45" t="s">
        <v>73</v>
      </c>
      <c r="C6209" s="45" t="s">
        <v>47</v>
      </c>
      <c r="D6209" s="45">
        <v>19</v>
      </c>
      <c r="E6209" s="45">
        <v>6.4991469600000004E-3</v>
      </c>
      <c r="F6209" s="45">
        <v>1.7848416000000001E-4</v>
      </c>
      <c r="G6209" s="45">
        <v>1.8969296000000001E-3</v>
      </c>
      <c r="H6209" s="45">
        <v>4.4121586900000001E-3</v>
      </c>
    </row>
    <row r="6210" spans="1:8" x14ac:dyDescent="0.35">
      <c r="A6210" s="45" t="s">
        <v>242</v>
      </c>
      <c r="B6210" s="45" t="s">
        <v>72</v>
      </c>
      <c r="C6210" s="45" t="s">
        <v>48</v>
      </c>
      <c r="D6210" s="45">
        <v>366</v>
      </c>
      <c r="E6210" s="45">
        <v>5.7679680399999999E-3</v>
      </c>
      <c r="F6210" s="45">
        <v>1.22833789E-3</v>
      </c>
      <c r="G6210" s="45">
        <v>8.2764092000000005E-4</v>
      </c>
      <c r="H6210" s="45">
        <v>3.7119887399999999E-3</v>
      </c>
    </row>
    <row r="6211" spans="1:8" x14ac:dyDescent="0.35">
      <c r="A6211" s="45" t="s">
        <v>242</v>
      </c>
      <c r="B6211" s="45" t="s">
        <v>73</v>
      </c>
      <c r="C6211" s="45" t="s">
        <v>48</v>
      </c>
      <c r="D6211" s="45">
        <v>33</v>
      </c>
      <c r="E6211" s="45">
        <v>5.5632713700000001E-3</v>
      </c>
      <c r="F6211" s="45">
        <v>1.3962539700000001E-3</v>
      </c>
      <c r="G6211" s="45">
        <v>7.4915805E-4</v>
      </c>
      <c r="H6211" s="45">
        <v>3.41785891E-3</v>
      </c>
    </row>
    <row r="6212" spans="1:8" x14ac:dyDescent="0.35">
      <c r="A6212" s="45" t="s">
        <v>242</v>
      </c>
      <c r="B6212" s="45" t="s">
        <v>72</v>
      </c>
      <c r="C6212" s="45" t="s">
        <v>49</v>
      </c>
      <c r="D6212" s="45">
        <v>388</v>
      </c>
      <c r="E6212" s="45">
        <v>7.45325602E-3</v>
      </c>
      <c r="F6212" s="45">
        <v>1.1677581999999999E-3</v>
      </c>
      <c r="G6212" s="45">
        <v>1.11149867E-3</v>
      </c>
      <c r="H6212" s="45">
        <v>5.1739986599999999E-3</v>
      </c>
    </row>
    <row r="6213" spans="1:8" x14ac:dyDescent="0.35">
      <c r="A6213" s="45" t="s">
        <v>242</v>
      </c>
      <c r="B6213" s="45" t="s">
        <v>73</v>
      </c>
      <c r="C6213" s="45" t="s">
        <v>49</v>
      </c>
      <c r="D6213" s="45">
        <v>40</v>
      </c>
      <c r="E6213" s="45">
        <v>6.3749997599999997E-3</v>
      </c>
      <c r="F6213" s="45">
        <v>1.29021966E-3</v>
      </c>
      <c r="G6213" s="45">
        <v>1.01967567E-3</v>
      </c>
      <c r="H6213" s="45">
        <v>4.0651039700000001E-3</v>
      </c>
    </row>
    <row r="6214" spans="1:8" x14ac:dyDescent="0.35">
      <c r="A6214" s="45" t="s">
        <v>242</v>
      </c>
      <c r="B6214" s="45" t="s">
        <v>72</v>
      </c>
      <c r="C6214" s="45" t="s">
        <v>50</v>
      </c>
      <c r="D6214" s="45">
        <v>154</v>
      </c>
      <c r="E6214" s="45">
        <v>7.8055102099999999E-3</v>
      </c>
      <c r="F6214" s="45">
        <v>7.3382613000000005E-4</v>
      </c>
      <c r="G6214" s="45">
        <v>2.1410531700000002E-3</v>
      </c>
      <c r="H6214" s="45">
        <v>4.9306304899999999E-3</v>
      </c>
    </row>
    <row r="6215" spans="1:8" x14ac:dyDescent="0.35">
      <c r="A6215" s="45" t="s">
        <v>242</v>
      </c>
      <c r="B6215" s="45" t="s">
        <v>73</v>
      </c>
      <c r="C6215" s="45" t="s">
        <v>50</v>
      </c>
      <c r="D6215" s="45">
        <v>25</v>
      </c>
      <c r="E6215" s="45">
        <v>5.6458331299999998E-3</v>
      </c>
      <c r="F6215" s="45">
        <v>5.5648131999999997E-4</v>
      </c>
      <c r="G6215" s="45">
        <v>1.50509244E-3</v>
      </c>
      <c r="H6215" s="45">
        <v>3.5842589899999998E-3</v>
      </c>
    </row>
    <row r="6216" spans="1:8" x14ac:dyDescent="0.35">
      <c r="A6216" s="45" t="s">
        <v>242</v>
      </c>
      <c r="B6216" s="45" t="s">
        <v>72</v>
      </c>
      <c r="C6216" s="45" t="s">
        <v>51</v>
      </c>
      <c r="D6216" s="45">
        <v>271</v>
      </c>
      <c r="E6216" s="45">
        <v>5.8714293099999997E-3</v>
      </c>
      <c r="F6216" s="45">
        <v>9.7841474999999997E-4</v>
      </c>
      <c r="G6216" s="45">
        <v>8.7775020999999998E-4</v>
      </c>
      <c r="H6216" s="45">
        <v>4.0152638699999998E-3</v>
      </c>
    </row>
    <row r="6217" spans="1:8" x14ac:dyDescent="0.35">
      <c r="A6217" s="45" t="s">
        <v>242</v>
      </c>
      <c r="B6217" s="45" t="s">
        <v>73</v>
      </c>
      <c r="C6217" s="45" t="s">
        <v>51</v>
      </c>
      <c r="D6217" s="45">
        <v>32</v>
      </c>
      <c r="E6217" s="45">
        <v>5.3486687800000004E-3</v>
      </c>
      <c r="F6217" s="45">
        <v>7.3350675999999998E-4</v>
      </c>
      <c r="G6217" s="45">
        <v>8.4092857000000001E-4</v>
      </c>
      <c r="H6217" s="45">
        <v>3.7742329499999999E-3</v>
      </c>
    </row>
    <row r="6218" spans="1:8" x14ac:dyDescent="0.35">
      <c r="A6218" s="45" t="s">
        <v>242</v>
      </c>
      <c r="B6218" s="45" t="s">
        <v>72</v>
      </c>
      <c r="C6218" s="45" t="s">
        <v>52</v>
      </c>
      <c r="D6218" s="45">
        <v>315</v>
      </c>
      <c r="E6218" s="45">
        <v>4.7793207399999997E-3</v>
      </c>
      <c r="F6218" s="45">
        <v>9.7927666999999999E-4</v>
      </c>
      <c r="G6218" s="45">
        <v>5.8763203999999999E-4</v>
      </c>
      <c r="H6218" s="45">
        <v>3.21241157E-3</v>
      </c>
    </row>
    <row r="6219" spans="1:8" x14ac:dyDescent="0.35">
      <c r="A6219" s="45" t="s">
        <v>242</v>
      </c>
      <c r="B6219" s="45" t="s">
        <v>73</v>
      </c>
      <c r="C6219" s="45" t="s">
        <v>52</v>
      </c>
      <c r="D6219" s="45">
        <v>42</v>
      </c>
      <c r="E6219" s="45">
        <v>4.49845656E-3</v>
      </c>
      <c r="F6219" s="45">
        <v>1.0433199000000001E-3</v>
      </c>
      <c r="G6219" s="45">
        <v>5.6299585999999998E-4</v>
      </c>
      <c r="H6219" s="45">
        <v>2.8921403799999999E-3</v>
      </c>
    </row>
    <row r="6220" spans="1:8" x14ac:dyDescent="0.35">
      <c r="A6220" s="45" t="s">
        <v>242</v>
      </c>
      <c r="B6220" s="45" t="s">
        <v>72</v>
      </c>
      <c r="C6220" s="45" t="s">
        <v>53</v>
      </c>
      <c r="D6220" s="45">
        <v>96</v>
      </c>
      <c r="E6220" s="45">
        <v>6.5655138700000002E-3</v>
      </c>
      <c r="F6220" s="45">
        <v>8.3273028999999998E-4</v>
      </c>
      <c r="G6220" s="45">
        <v>1.5600885199999999E-3</v>
      </c>
      <c r="H6220" s="45">
        <v>4.1726945899999996E-3</v>
      </c>
    </row>
    <row r="6221" spans="1:8" x14ac:dyDescent="0.35">
      <c r="A6221" s="45" t="s">
        <v>242</v>
      </c>
      <c r="B6221" s="45" t="s">
        <v>73</v>
      </c>
      <c r="C6221" s="45" t="s">
        <v>53</v>
      </c>
      <c r="D6221" s="45">
        <v>14</v>
      </c>
      <c r="E6221" s="45">
        <v>6.3045632399999999E-3</v>
      </c>
      <c r="F6221" s="45">
        <v>1.0127312399999999E-3</v>
      </c>
      <c r="G6221" s="45">
        <v>2.03538332E-3</v>
      </c>
      <c r="H6221" s="45">
        <v>3.2564482500000002E-3</v>
      </c>
    </row>
    <row r="6222" spans="1:8" x14ac:dyDescent="0.35">
      <c r="A6222" s="45" t="s">
        <v>242</v>
      </c>
      <c r="B6222" s="45" t="s">
        <v>72</v>
      </c>
      <c r="C6222" s="45" t="s">
        <v>54</v>
      </c>
      <c r="D6222" s="45">
        <v>706</v>
      </c>
      <c r="E6222" s="45">
        <v>4.7772889899999997E-3</v>
      </c>
      <c r="F6222" s="45">
        <v>1.06761795E-3</v>
      </c>
      <c r="G6222" s="45">
        <v>7.9902072000000005E-4</v>
      </c>
      <c r="H6222" s="45">
        <v>2.91064987E-3</v>
      </c>
    </row>
    <row r="6223" spans="1:8" x14ac:dyDescent="0.35">
      <c r="A6223" s="45" t="s">
        <v>242</v>
      </c>
      <c r="B6223" s="45" t="s">
        <v>73</v>
      </c>
      <c r="C6223" s="45" t="s">
        <v>54</v>
      </c>
      <c r="D6223" s="45">
        <v>88</v>
      </c>
      <c r="E6223" s="45">
        <v>4.6632994400000001E-3</v>
      </c>
      <c r="F6223" s="45">
        <v>1.14254501E-3</v>
      </c>
      <c r="G6223" s="45">
        <v>7.1456730000000004E-4</v>
      </c>
      <c r="H6223" s="45">
        <v>2.8061866200000001E-3</v>
      </c>
    </row>
    <row r="6224" spans="1:8" x14ac:dyDescent="0.35">
      <c r="A6224" s="45" t="s">
        <v>242</v>
      </c>
      <c r="B6224" s="45" t="s">
        <v>72</v>
      </c>
      <c r="C6224" s="45" t="s">
        <v>55</v>
      </c>
      <c r="D6224" s="45">
        <v>178</v>
      </c>
      <c r="E6224" s="45">
        <v>6.02671115E-3</v>
      </c>
      <c r="F6224" s="45">
        <v>8.3144741999999997E-4</v>
      </c>
      <c r="G6224" s="45">
        <v>1.5450736000000001E-3</v>
      </c>
      <c r="H6224" s="45">
        <v>3.6501896000000001E-3</v>
      </c>
    </row>
    <row r="6225" spans="1:8" x14ac:dyDescent="0.35">
      <c r="A6225" s="45" t="s">
        <v>242</v>
      </c>
      <c r="B6225" s="45" t="s">
        <v>73</v>
      </c>
      <c r="C6225" s="45" t="s">
        <v>55</v>
      </c>
      <c r="D6225" s="45">
        <v>33</v>
      </c>
      <c r="E6225" s="45">
        <v>5.6604233699999998E-3</v>
      </c>
      <c r="F6225" s="45">
        <v>7.5862770999999998E-4</v>
      </c>
      <c r="G6225" s="45">
        <v>1.99950868E-3</v>
      </c>
      <c r="H6225" s="45">
        <v>2.9022865000000002E-3</v>
      </c>
    </row>
    <row r="6226" spans="1:8" x14ac:dyDescent="0.35">
      <c r="A6226" s="45" t="s">
        <v>242</v>
      </c>
      <c r="B6226" s="45" t="s">
        <v>72</v>
      </c>
      <c r="C6226" s="45" t="s">
        <v>56</v>
      </c>
      <c r="D6226" s="45">
        <v>531</v>
      </c>
      <c r="E6226" s="45">
        <v>5.7999186700000002E-3</v>
      </c>
      <c r="F6226" s="45">
        <v>1.1315997999999999E-3</v>
      </c>
      <c r="G6226" s="45">
        <v>1.20069552E-3</v>
      </c>
      <c r="H6226" s="45">
        <v>3.4676228600000001E-3</v>
      </c>
    </row>
    <row r="6227" spans="1:8" x14ac:dyDescent="0.35">
      <c r="A6227" s="45" t="s">
        <v>242</v>
      </c>
      <c r="B6227" s="45" t="s">
        <v>73</v>
      </c>
      <c r="C6227" s="45" t="s">
        <v>56</v>
      </c>
      <c r="D6227" s="45">
        <v>25</v>
      </c>
      <c r="E6227" s="45">
        <v>5.33472202E-3</v>
      </c>
      <c r="F6227" s="45">
        <v>1.12916638E-3</v>
      </c>
      <c r="G6227" s="45">
        <v>1.2768516000000001E-3</v>
      </c>
      <c r="H6227" s="45">
        <v>2.92870343E-3</v>
      </c>
    </row>
    <row r="6228" spans="1:8" x14ac:dyDescent="0.35">
      <c r="A6228" s="45" t="s">
        <v>243</v>
      </c>
      <c r="B6228" s="45" t="s">
        <v>72</v>
      </c>
      <c r="C6228" s="45" t="s">
        <v>9</v>
      </c>
      <c r="D6228" s="45">
        <v>13659</v>
      </c>
      <c r="E6228" s="45">
        <v>5.93667951E-3</v>
      </c>
      <c r="F6228" s="45">
        <v>1.0482216E-3</v>
      </c>
      <c r="G6228" s="45">
        <v>1.11079226E-3</v>
      </c>
      <c r="H6228" s="45">
        <v>3.77754993E-3</v>
      </c>
    </row>
    <row r="6229" spans="1:8" x14ac:dyDescent="0.35">
      <c r="A6229" s="45" t="s">
        <v>243</v>
      </c>
      <c r="B6229" s="45" t="s">
        <v>73</v>
      </c>
      <c r="C6229" s="45" t="s">
        <v>9</v>
      </c>
      <c r="D6229" s="45">
        <v>1786</v>
      </c>
      <c r="E6229" s="45">
        <v>5.6941525800000004E-3</v>
      </c>
      <c r="F6229" s="45">
        <v>1.01219337E-3</v>
      </c>
      <c r="G6229" s="45">
        <v>1.19286168E-3</v>
      </c>
      <c r="H6229" s="45">
        <v>3.4889868899999998E-3</v>
      </c>
    </row>
    <row r="6230" spans="1:8" x14ac:dyDescent="0.35">
      <c r="A6230" s="45" t="s">
        <v>243</v>
      </c>
      <c r="B6230" s="45" t="s">
        <v>72</v>
      </c>
      <c r="C6230" s="45" t="s">
        <v>14</v>
      </c>
      <c r="D6230" s="45">
        <v>304</v>
      </c>
      <c r="E6230" s="45">
        <v>6.3026161000000001E-3</v>
      </c>
      <c r="F6230" s="45">
        <v>1.2243388199999999E-3</v>
      </c>
      <c r="G6230" s="45">
        <v>1.12972838E-3</v>
      </c>
      <c r="H6230" s="45">
        <v>3.9485484199999997E-3</v>
      </c>
    </row>
    <row r="6231" spans="1:8" x14ac:dyDescent="0.35">
      <c r="A6231" s="45" t="s">
        <v>243</v>
      </c>
      <c r="B6231" s="45" t="s">
        <v>73</v>
      </c>
      <c r="C6231" s="45" t="s">
        <v>14</v>
      </c>
      <c r="D6231" s="45">
        <v>32</v>
      </c>
      <c r="E6231" s="45">
        <v>5.9743921099999998E-3</v>
      </c>
      <c r="F6231" s="45">
        <v>1.26844593E-3</v>
      </c>
      <c r="G6231" s="45">
        <v>1.22287304E-3</v>
      </c>
      <c r="H6231" s="45">
        <v>3.4830726499999998E-3</v>
      </c>
    </row>
    <row r="6232" spans="1:8" x14ac:dyDescent="0.35">
      <c r="A6232" s="45" t="s">
        <v>243</v>
      </c>
      <c r="B6232" s="45" t="s">
        <v>72</v>
      </c>
      <c r="C6232" s="45" t="s">
        <v>15</v>
      </c>
      <c r="D6232" s="45">
        <v>153</v>
      </c>
      <c r="E6232" s="45">
        <v>6.0990829300000002E-3</v>
      </c>
      <c r="F6232" s="45">
        <v>7.0783382999999999E-4</v>
      </c>
      <c r="G6232" s="45">
        <v>1.66076593E-3</v>
      </c>
      <c r="H6232" s="45">
        <v>3.7304826399999999E-3</v>
      </c>
    </row>
    <row r="6233" spans="1:8" x14ac:dyDescent="0.35">
      <c r="A6233" s="45" t="s">
        <v>243</v>
      </c>
      <c r="B6233" s="45" t="s">
        <v>73</v>
      </c>
      <c r="C6233" s="45" t="s">
        <v>15</v>
      </c>
      <c r="D6233" s="45">
        <v>34</v>
      </c>
      <c r="E6233" s="45">
        <v>5.2025460500000004E-3</v>
      </c>
      <c r="F6233" s="45">
        <v>7.8431349000000002E-4</v>
      </c>
      <c r="G6233" s="45">
        <v>1.55432985E-3</v>
      </c>
      <c r="H6233" s="45">
        <v>2.8639022999999999E-3</v>
      </c>
    </row>
    <row r="6234" spans="1:8" x14ac:dyDescent="0.35">
      <c r="A6234" s="45" t="s">
        <v>243</v>
      </c>
      <c r="B6234" s="45" t="s">
        <v>72</v>
      </c>
      <c r="C6234" s="45" t="s">
        <v>16</v>
      </c>
      <c r="D6234" s="45">
        <v>160</v>
      </c>
      <c r="E6234" s="45">
        <v>6.1864146900000002E-3</v>
      </c>
      <c r="F6234" s="45">
        <v>1.0209054400000001E-3</v>
      </c>
      <c r="G6234" s="45">
        <v>8.9467568000000004E-4</v>
      </c>
      <c r="H6234" s="45">
        <v>4.2708330900000004E-3</v>
      </c>
    </row>
    <row r="6235" spans="1:8" x14ac:dyDescent="0.35">
      <c r="A6235" s="45" t="s">
        <v>243</v>
      </c>
      <c r="B6235" s="45" t="s">
        <v>73</v>
      </c>
      <c r="C6235" s="45" t="s">
        <v>16</v>
      </c>
      <c r="D6235" s="45">
        <v>26</v>
      </c>
      <c r="E6235" s="45">
        <v>5.6552704199999996E-3</v>
      </c>
      <c r="F6235" s="45">
        <v>7.4074055999999997E-4</v>
      </c>
      <c r="G6235" s="45">
        <v>9.1390643000000004E-4</v>
      </c>
      <c r="H6235" s="45">
        <v>4.0006229600000002E-3</v>
      </c>
    </row>
    <row r="6236" spans="1:8" x14ac:dyDescent="0.35">
      <c r="A6236" s="45" t="s">
        <v>243</v>
      </c>
      <c r="B6236" s="45" t="s">
        <v>72</v>
      </c>
      <c r="C6236" s="45" t="s">
        <v>17</v>
      </c>
      <c r="D6236" s="45">
        <v>210</v>
      </c>
      <c r="E6236" s="45">
        <v>6.1645720599999999E-3</v>
      </c>
      <c r="F6236" s="45">
        <v>8.5548915999999998E-4</v>
      </c>
      <c r="G6236" s="45">
        <v>8.9770696999999999E-4</v>
      </c>
      <c r="H6236" s="45">
        <v>4.4113754099999996E-3</v>
      </c>
    </row>
    <row r="6237" spans="1:8" x14ac:dyDescent="0.35">
      <c r="A6237" s="45" t="s">
        <v>243</v>
      </c>
      <c r="B6237" s="45" t="s">
        <v>73</v>
      </c>
      <c r="C6237" s="45" t="s">
        <v>17</v>
      </c>
      <c r="D6237" s="45">
        <v>23</v>
      </c>
      <c r="E6237" s="45">
        <v>5.8408813600000003E-3</v>
      </c>
      <c r="F6237" s="45">
        <v>8.7057148999999999E-4</v>
      </c>
      <c r="G6237" s="45">
        <v>7.3772118999999999E-4</v>
      </c>
      <c r="H6237" s="45">
        <v>4.2325882800000004E-3</v>
      </c>
    </row>
    <row r="6238" spans="1:8" x14ac:dyDescent="0.35">
      <c r="A6238" s="45" t="s">
        <v>243</v>
      </c>
      <c r="B6238" s="45" t="s">
        <v>72</v>
      </c>
      <c r="C6238" s="45" t="s">
        <v>18</v>
      </c>
      <c r="D6238" s="45">
        <v>194</v>
      </c>
      <c r="E6238" s="45">
        <v>6.6824166799999999E-3</v>
      </c>
      <c r="F6238" s="45">
        <v>7.0357221999999995E-4</v>
      </c>
      <c r="G6238" s="45">
        <v>1.2358603099999999E-3</v>
      </c>
      <c r="H6238" s="45">
        <v>4.7429837099999999E-3</v>
      </c>
    </row>
    <row r="6239" spans="1:8" x14ac:dyDescent="0.35">
      <c r="A6239" s="45" t="s">
        <v>243</v>
      </c>
      <c r="B6239" s="45" t="s">
        <v>73</v>
      </c>
      <c r="C6239" s="45" t="s">
        <v>18</v>
      </c>
      <c r="D6239" s="45">
        <v>19</v>
      </c>
      <c r="E6239" s="45">
        <v>6.3200533900000001E-3</v>
      </c>
      <c r="F6239" s="45">
        <v>1.1951753199999999E-3</v>
      </c>
      <c r="G6239" s="45">
        <v>1.19212941E-3</v>
      </c>
      <c r="H6239" s="45">
        <v>3.9327483100000003E-3</v>
      </c>
    </row>
    <row r="6240" spans="1:8" x14ac:dyDescent="0.35">
      <c r="A6240" s="45" t="s">
        <v>243</v>
      </c>
      <c r="B6240" s="45" t="s">
        <v>72</v>
      </c>
      <c r="C6240" s="45" t="s">
        <v>19</v>
      </c>
      <c r="D6240" s="45">
        <v>220</v>
      </c>
      <c r="E6240" s="45">
        <v>6.6511992499999999E-3</v>
      </c>
      <c r="F6240" s="45">
        <v>1.2053343299999999E-3</v>
      </c>
      <c r="G6240" s="45">
        <v>1.1895515199999999E-3</v>
      </c>
      <c r="H6240" s="45">
        <v>4.2563128899999999E-3</v>
      </c>
    </row>
    <row r="6241" spans="1:8" x14ac:dyDescent="0.35">
      <c r="A6241" s="45" t="s">
        <v>243</v>
      </c>
      <c r="B6241" s="45" t="s">
        <v>73</v>
      </c>
      <c r="C6241" s="45" t="s">
        <v>19</v>
      </c>
      <c r="D6241" s="45">
        <v>17</v>
      </c>
      <c r="E6241" s="45">
        <v>6.9989104099999998E-3</v>
      </c>
      <c r="F6241" s="45">
        <v>1.49577863E-3</v>
      </c>
      <c r="G6241" s="45">
        <v>1.3126359799999999E-3</v>
      </c>
      <c r="H6241" s="45">
        <v>4.1904954599999997E-3</v>
      </c>
    </row>
    <row r="6242" spans="1:8" x14ac:dyDescent="0.35">
      <c r="A6242" s="45" t="s">
        <v>243</v>
      </c>
      <c r="B6242" s="45" t="s">
        <v>72</v>
      </c>
      <c r="C6242" s="45" t="s">
        <v>20</v>
      </c>
      <c r="D6242" s="45">
        <v>138</v>
      </c>
      <c r="E6242" s="45">
        <v>4.4201218899999999E-3</v>
      </c>
      <c r="F6242" s="45">
        <v>8.3450726E-4</v>
      </c>
      <c r="G6242" s="45">
        <v>5.4398125999999996E-4</v>
      </c>
      <c r="H6242" s="45">
        <v>3.0416328799999998E-3</v>
      </c>
    </row>
    <row r="6243" spans="1:8" x14ac:dyDescent="0.35">
      <c r="A6243" s="45" t="s">
        <v>243</v>
      </c>
      <c r="B6243" s="45" t="s">
        <v>73</v>
      </c>
      <c r="C6243" s="45" t="s">
        <v>20</v>
      </c>
      <c r="D6243" s="45">
        <v>2</v>
      </c>
      <c r="E6243" s="45">
        <v>3.0844906200000002E-3</v>
      </c>
      <c r="F6243" s="45">
        <v>6.8865729E-4</v>
      </c>
      <c r="G6243" s="45">
        <v>1.8518505999999999E-4</v>
      </c>
      <c r="H6243" s="45">
        <v>2.2106479099999999E-3</v>
      </c>
    </row>
    <row r="6244" spans="1:8" x14ac:dyDescent="0.35">
      <c r="A6244" s="45" t="s">
        <v>243</v>
      </c>
      <c r="B6244" s="45" t="s">
        <v>72</v>
      </c>
      <c r="C6244" s="45" t="s">
        <v>21</v>
      </c>
      <c r="D6244" s="45">
        <v>130</v>
      </c>
      <c r="E6244" s="45">
        <v>8.1665773900000006E-3</v>
      </c>
      <c r="F6244" s="45">
        <v>1.3566593099999999E-3</v>
      </c>
      <c r="G6244" s="45">
        <v>2.0509256800000002E-3</v>
      </c>
      <c r="H6244" s="45">
        <v>4.7589919700000002E-3</v>
      </c>
    </row>
    <row r="6245" spans="1:8" x14ac:dyDescent="0.35">
      <c r="A6245" s="45" t="s">
        <v>243</v>
      </c>
      <c r="B6245" s="45" t="s">
        <v>73</v>
      </c>
      <c r="C6245" s="45" t="s">
        <v>21</v>
      </c>
      <c r="D6245" s="45">
        <v>21</v>
      </c>
      <c r="E6245" s="45">
        <v>8.4711196999999998E-3</v>
      </c>
      <c r="F6245" s="45">
        <v>1.2081126600000001E-3</v>
      </c>
      <c r="G6245" s="45">
        <v>2.6609345500000002E-3</v>
      </c>
      <c r="H6245" s="45">
        <v>4.60207211E-3</v>
      </c>
    </row>
    <row r="6246" spans="1:8" x14ac:dyDescent="0.35">
      <c r="A6246" s="45" t="s">
        <v>243</v>
      </c>
      <c r="B6246" s="45" t="s">
        <v>72</v>
      </c>
      <c r="C6246" s="45" t="s">
        <v>22</v>
      </c>
      <c r="D6246" s="45">
        <v>133</v>
      </c>
      <c r="E6246" s="45">
        <v>7.2749579999999998E-3</v>
      </c>
      <c r="F6246" s="45">
        <v>1.13425902E-3</v>
      </c>
      <c r="G6246" s="45">
        <v>1.5399608E-3</v>
      </c>
      <c r="H6246" s="45">
        <v>4.6007377200000003E-3</v>
      </c>
    </row>
    <row r="6247" spans="1:8" x14ac:dyDescent="0.35">
      <c r="A6247" s="45" t="s">
        <v>243</v>
      </c>
      <c r="B6247" s="45" t="s">
        <v>73</v>
      </c>
      <c r="C6247" s="45" t="s">
        <v>22</v>
      </c>
      <c r="D6247" s="45">
        <v>21</v>
      </c>
      <c r="E6247" s="45">
        <v>7.6631390799999999E-3</v>
      </c>
      <c r="F6247" s="45">
        <v>1.1629186699999999E-3</v>
      </c>
      <c r="G6247" s="45">
        <v>2.5253525399999998E-3</v>
      </c>
      <c r="H6247" s="45">
        <v>3.9748674899999998E-3</v>
      </c>
    </row>
    <row r="6248" spans="1:8" x14ac:dyDescent="0.35">
      <c r="A6248" s="45" t="s">
        <v>243</v>
      </c>
      <c r="B6248" s="45" t="s">
        <v>72</v>
      </c>
      <c r="C6248" s="45" t="s">
        <v>23</v>
      </c>
      <c r="D6248" s="45">
        <v>257</v>
      </c>
      <c r="E6248" s="45">
        <v>7.0034854800000001E-3</v>
      </c>
      <c r="F6248" s="45">
        <v>1.4604497599999999E-3</v>
      </c>
      <c r="G6248" s="45">
        <v>1.6462204E-3</v>
      </c>
      <c r="H6248" s="45">
        <v>3.8968148700000002E-3</v>
      </c>
    </row>
    <row r="6249" spans="1:8" x14ac:dyDescent="0.35">
      <c r="A6249" s="45" t="s">
        <v>243</v>
      </c>
      <c r="B6249" s="45" t="s">
        <v>73</v>
      </c>
      <c r="C6249" s="45" t="s">
        <v>23</v>
      </c>
      <c r="D6249" s="45">
        <v>26</v>
      </c>
      <c r="E6249" s="45">
        <v>7.7118943499999999E-3</v>
      </c>
      <c r="F6249" s="45">
        <v>1.40491436E-3</v>
      </c>
      <c r="G6249" s="45">
        <v>2.1158295300000001E-3</v>
      </c>
      <c r="H6249" s="45">
        <v>4.1911500400000001E-3</v>
      </c>
    </row>
    <row r="6250" spans="1:8" x14ac:dyDescent="0.35">
      <c r="A6250" s="45" t="s">
        <v>243</v>
      </c>
      <c r="B6250" s="45" t="s">
        <v>72</v>
      </c>
      <c r="C6250" s="45" t="s">
        <v>24</v>
      </c>
      <c r="D6250" s="45">
        <v>412</v>
      </c>
      <c r="E6250" s="45">
        <v>6.9439666100000004E-3</v>
      </c>
      <c r="F6250" s="45">
        <v>9.5123695000000005E-4</v>
      </c>
      <c r="G6250" s="45">
        <v>1.7897954699999999E-3</v>
      </c>
      <c r="H6250" s="45">
        <v>4.2029337300000004E-3</v>
      </c>
    </row>
    <row r="6251" spans="1:8" x14ac:dyDescent="0.35">
      <c r="A6251" s="45" t="s">
        <v>243</v>
      </c>
      <c r="B6251" s="45" t="s">
        <v>73</v>
      </c>
      <c r="C6251" s="45" t="s">
        <v>24</v>
      </c>
      <c r="D6251" s="45">
        <v>80</v>
      </c>
      <c r="E6251" s="45">
        <v>6.4360530099999997E-3</v>
      </c>
      <c r="F6251" s="45">
        <v>9.0509235000000004E-4</v>
      </c>
      <c r="G6251" s="45">
        <v>1.57436319E-3</v>
      </c>
      <c r="H6251" s="45">
        <v>3.9565969900000001E-3</v>
      </c>
    </row>
    <row r="6252" spans="1:8" x14ac:dyDescent="0.35">
      <c r="A6252" s="45" t="s">
        <v>243</v>
      </c>
      <c r="B6252" s="45" t="s">
        <v>72</v>
      </c>
      <c r="C6252" s="45" t="s">
        <v>25</v>
      </c>
      <c r="D6252" s="45">
        <v>365</v>
      </c>
      <c r="E6252" s="45">
        <v>7.1300098900000004E-3</v>
      </c>
      <c r="F6252" s="45">
        <v>1.03408779E-3</v>
      </c>
      <c r="G6252" s="45">
        <v>1.5970951400000001E-3</v>
      </c>
      <c r="H6252" s="45">
        <v>4.4988264899999998E-3</v>
      </c>
    </row>
    <row r="6253" spans="1:8" x14ac:dyDescent="0.35">
      <c r="A6253" s="45" t="s">
        <v>243</v>
      </c>
      <c r="B6253" s="45" t="s">
        <v>73</v>
      </c>
      <c r="C6253" s="45" t="s">
        <v>25</v>
      </c>
      <c r="D6253" s="45">
        <v>57</v>
      </c>
      <c r="E6253" s="45">
        <v>5.8810507600000001E-3</v>
      </c>
      <c r="F6253" s="45">
        <v>9.8014108000000003E-4</v>
      </c>
      <c r="G6253" s="45">
        <v>1.44777432E-3</v>
      </c>
      <c r="H6253" s="45">
        <v>3.4531348700000001E-3</v>
      </c>
    </row>
    <row r="6254" spans="1:8" x14ac:dyDescent="0.35">
      <c r="A6254" s="45" t="s">
        <v>243</v>
      </c>
      <c r="B6254" s="45" t="s">
        <v>72</v>
      </c>
      <c r="C6254" s="45" t="s">
        <v>26</v>
      </c>
      <c r="D6254" s="45">
        <v>205</v>
      </c>
      <c r="E6254" s="45">
        <v>5.7933037300000002E-3</v>
      </c>
      <c r="F6254" s="45">
        <v>6.8783851999999995E-4</v>
      </c>
      <c r="G6254" s="45">
        <v>1.25914611E-3</v>
      </c>
      <c r="H6254" s="45">
        <v>3.8463186300000001E-3</v>
      </c>
    </row>
    <row r="6255" spans="1:8" x14ac:dyDescent="0.35">
      <c r="A6255" s="45" t="s">
        <v>243</v>
      </c>
      <c r="B6255" s="45" t="s">
        <v>73</v>
      </c>
      <c r="C6255" s="45" t="s">
        <v>26</v>
      </c>
      <c r="D6255" s="45">
        <v>8</v>
      </c>
      <c r="E6255" s="45">
        <v>6.7997684800000001E-3</v>
      </c>
      <c r="F6255" s="45">
        <v>7.0312482000000004E-4</v>
      </c>
      <c r="G6255" s="45">
        <v>1.0865160500000001E-3</v>
      </c>
      <c r="H6255" s="45">
        <v>5.0101269899999997E-3</v>
      </c>
    </row>
    <row r="6256" spans="1:8" x14ac:dyDescent="0.35">
      <c r="A6256" s="45" t="s">
        <v>243</v>
      </c>
      <c r="B6256" s="45" t="s">
        <v>72</v>
      </c>
      <c r="C6256" s="45" t="s">
        <v>27</v>
      </c>
      <c r="D6256" s="45">
        <v>209</v>
      </c>
      <c r="E6256" s="45">
        <v>5.5322410300000001E-3</v>
      </c>
      <c r="F6256" s="45">
        <v>4.6733761000000002E-4</v>
      </c>
      <c r="G6256" s="45">
        <v>1.31556768E-3</v>
      </c>
      <c r="H6256" s="45">
        <v>3.7493352E-3</v>
      </c>
    </row>
    <row r="6257" spans="1:8" x14ac:dyDescent="0.35">
      <c r="A6257" s="45" t="s">
        <v>243</v>
      </c>
      <c r="B6257" s="45" t="s">
        <v>73</v>
      </c>
      <c r="C6257" s="45" t="s">
        <v>27</v>
      </c>
      <c r="D6257" s="45">
        <v>47</v>
      </c>
      <c r="E6257" s="45">
        <v>5.6543043400000001E-3</v>
      </c>
      <c r="F6257" s="45">
        <v>4.4153840999999999E-4</v>
      </c>
      <c r="G6257" s="45">
        <v>1.48886892E-3</v>
      </c>
      <c r="H6257" s="45">
        <v>3.7238965200000001E-3</v>
      </c>
    </row>
    <row r="6258" spans="1:8" x14ac:dyDescent="0.35">
      <c r="A6258" s="45" t="s">
        <v>243</v>
      </c>
      <c r="B6258" s="45" t="s">
        <v>72</v>
      </c>
      <c r="C6258" s="45" t="s">
        <v>28</v>
      </c>
      <c r="D6258" s="45">
        <v>359</v>
      </c>
      <c r="E6258" s="45">
        <v>5.9571982500000002E-3</v>
      </c>
      <c r="F6258" s="45">
        <v>7.8365162000000003E-4</v>
      </c>
      <c r="G6258" s="45">
        <v>1.5722684000000001E-3</v>
      </c>
      <c r="H6258" s="45">
        <v>3.60127774E-3</v>
      </c>
    </row>
    <row r="6259" spans="1:8" x14ac:dyDescent="0.35">
      <c r="A6259" s="45" t="s">
        <v>243</v>
      </c>
      <c r="B6259" s="45" t="s">
        <v>73</v>
      </c>
      <c r="C6259" s="45" t="s">
        <v>28</v>
      </c>
      <c r="D6259" s="45">
        <v>60</v>
      </c>
      <c r="E6259" s="45">
        <v>6.2295522100000002E-3</v>
      </c>
      <c r="F6259" s="45">
        <v>7.9668184000000004E-4</v>
      </c>
      <c r="G6259" s="45">
        <v>1.87326365E-3</v>
      </c>
      <c r="H6259" s="45">
        <v>3.5596062399999998E-3</v>
      </c>
    </row>
    <row r="6260" spans="1:8" x14ac:dyDescent="0.35">
      <c r="A6260" s="45" t="s">
        <v>243</v>
      </c>
      <c r="B6260" s="45" t="s">
        <v>72</v>
      </c>
      <c r="C6260" s="45" t="s">
        <v>29</v>
      </c>
      <c r="D6260" s="45">
        <v>117</v>
      </c>
      <c r="E6260" s="45">
        <v>7.21193393E-3</v>
      </c>
      <c r="F6260" s="45">
        <v>1.0961734100000001E-3</v>
      </c>
      <c r="G6260" s="45">
        <v>1.7281969600000001E-3</v>
      </c>
      <c r="H6260" s="45">
        <v>4.3875631000000002E-3</v>
      </c>
    </row>
    <row r="6261" spans="1:8" x14ac:dyDescent="0.35">
      <c r="A6261" s="45" t="s">
        <v>243</v>
      </c>
      <c r="B6261" s="45" t="s">
        <v>73</v>
      </c>
      <c r="C6261" s="45" t="s">
        <v>29</v>
      </c>
      <c r="D6261" s="45">
        <v>30</v>
      </c>
      <c r="E6261" s="45">
        <v>6.2712189699999999E-3</v>
      </c>
      <c r="F6261" s="45">
        <v>1.07484545E-3</v>
      </c>
      <c r="G6261" s="45">
        <v>2.3271602499999999E-3</v>
      </c>
      <c r="H6261" s="45">
        <v>2.86921272E-3</v>
      </c>
    </row>
    <row r="6262" spans="1:8" x14ac:dyDescent="0.35">
      <c r="A6262" s="45" t="s">
        <v>243</v>
      </c>
      <c r="B6262" s="45" t="s">
        <v>72</v>
      </c>
      <c r="C6262" s="45" t="s">
        <v>30</v>
      </c>
      <c r="D6262" s="45">
        <v>1926</v>
      </c>
      <c r="E6262" s="45">
        <v>4.5910130800000002E-3</v>
      </c>
      <c r="F6262" s="45">
        <v>1.05972463E-3</v>
      </c>
      <c r="G6262" s="45">
        <v>7.3783195999999995E-4</v>
      </c>
      <c r="H6262" s="45">
        <v>2.7934560200000001E-3</v>
      </c>
    </row>
    <row r="6263" spans="1:8" x14ac:dyDescent="0.35">
      <c r="A6263" s="45" t="s">
        <v>243</v>
      </c>
      <c r="B6263" s="45" t="s">
        <v>73</v>
      </c>
      <c r="C6263" s="45" t="s">
        <v>30</v>
      </c>
      <c r="D6263" s="45">
        <v>283</v>
      </c>
      <c r="E6263" s="45">
        <v>4.3558595900000004E-3</v>
      </c>
      <c r="F6263" s="45">
        <v>9.2559849999999998E-4</v>
      </c>
      <c r="G6263" s="45">
        <v>7.3141579E-4</v>
      </c>
      <c r="H6263" s="45">
        <v>2.69884481E-3</v>
      </c>
    </row>
    <row r="6264" spans="1:8" x14ac:dyDescent="0.35">
      <c r="A6264" s="45" t="s">
        <v>243</v>
      </c>
      <c r="B6264" s="45" t="s">
        <v>72</v>
      </c>
      <c r="C6264" s="45" t="s">
        <v>31</v>
      </c>
      <c r="D6264" s="45">
        <v>791</v>
      </c>
      <c r="E6264" s="45">
        <v>4.9980097799999998E-3</v>
      </c>
      <c r="F6264" s="45">
        <v>1.2745526E-3</v>
      </c>
      <c r="G6264" s="45">
        <v>5.6202273999999999E-4</v>
      </c>
      <c r="H6264" s="45">
        <v>3.1614339500000001E-3</v>
      </c>
    </row>
    <row r="6265" spans="1:8" x14ac:dyDescent="0.35">
      <c r="A6265" s="45" t="s">
        <v>243</v>
      </c>
      <c r="B6265" s="45" t="s">
        <v>73</v>
      </c>
      <c r="C6265" s="45" t="s">
        <v>31</v>
      </c>
      <c r="D6265" s="45">
        <v>152</v>
      </c>
      <c r="E6265" s="45">
        <v>4.8027835999999999E-3</v>
      </c>
      <c r="F6265" s="45">
        <v>1.2994941400000001E-3</v>
      </c>
      <c r="G6265" s="45">
        <v>5.5783967E-4</v>
      </c>
      <c r="H6265" s="45">
        <v>2.9454493099999998E-3</v>
      </c>
    </row>
    <row r="6266" spans="1:8" x14ac:dyDescent="0.35">
      <c r="A6266" s="45" t="s">
        <v>243</v>
      </c>
      <c r="B6266" s="45" t="s">
        <v>72</v>
      </c>
      <c r="C6266" s="45" t="s">
        <v>159</v>
      </c>
      <c r="D6266" s="45">
        <v>385</v>
      </c>
      <c r="E6266" s="45">
        <v>5.9703280300000003E-3</v>
      </c>
      <c r="F6266" s="45">
        <v>1.1855757599999999E-3</v>
      </c>
      <c r="G6266" s="45">
        <v>1.0700154E-3</v>
      </c>
      <c r="H6266" s="45">
        <v>3.7147363999999999E-3</v>
      </c>
    </row>
    <row r="6267" spans="1:8" x14ac:dyDescent="0.35">
      <c r="A6267" s="45" t="s">
        <v>243</v>
      </c>
      <c r="B6267" s="45" t="s">
        <v>73</v>
      </c>
      <c r="C6267" s="45" t="s">
        <v>159</v>
      </c>
      <c r="D6267" s="45">
        <v>64</v>
      </c>
      <c r="E6267" s="45">
        <v>6.2255856599999996E-3</v>
      </c>
      <c r="F6267" s="45">
        <v>1.0369644800000001E-3</v>
      </c>
      <c r="G6267" s="45">
        <v>1.3172740799999999E-3</v>
      </c>
      <c r="H6267" s="45">
        <v>3.8713466900000002E-3</v>
      </c>
    </row>
    <row r="6268" spans="1:8" x14ac:dyDescent="0.35">
      <c r="A6268" s="45" t="s">
        <v>243</v>
      </c>
      <c r="B6268" s="45" t="s">
        <v>72</v>
      </c>
      <c r="C6268" s="45" t="s">
        <v>33</v>
      </c>
      <c r="D6268" s="45">
        <v>239</v>
      </c>
      <c r="E6268" s="45">
        <v>7.3383501399999999E-3</v>
      </c>
      <c r="F6268" s="45">
        <v>1.16137821E-3</v>
      </c>
      <c r="G6268" s="45">
        <v>1.5247750499999999E-3</v>
      </c>
      <c r="H6268" s="45">
        <v>4.6521964000000001E-3</v>
      </c>
    </row>
    <row r="6269" spans="1:8" x14ac:dyDescent="0.35">
      <c r="A6269" s="45" t="s">
        <v>243</v>
      </c>
      <c r="B6269" s="45" t="s">
        <v>73</v>
      </c>
      <c r="C6269" s="45" t="s">
        <v>33</v>
      </c>
      <c r="D6269" s="45">
        <v>20</v>
      </c>
      <c r="E6269" s="45">
        <v>8.1898145399999997E-3</v>
      </c>
      <c r="F6269" s="45">
        <v>1.2251155100000001E-3</v>
      </c>
      <c r="G6269" s="45">
        <v>1.75810159E-3</v>
      </c>
      <c r="H6269" s="45">
        <v>5.2065970000000003E-3</v>
      </c>
    </row>
    <row r="6270" spans="1:8" x14ac:dyDescent="0.35">
      <c r="A6270" s="45" t="s">
        <v>243</v>
      </c>
      <c r="B6270" s="45" t="s">
        <v>72</v>
      </c>
      <c r="C6270" s="45" t="s">
        <v>34</v>
      </c>
      <c r="D6270" s="45">
        <v>210</v>
      </c>
      <c r="E6270" s="45">
        <v>5.5812387400000002E-3</v>
      </c>
      <c r="F6270" s="45">
        <v>8.7389748000000003E-4</v>
      </c>
      <c r="G6270" s="45">
        <v>9.9040981000000005E-4</v>
      </c>
      <c r="H6270" s="45">
        <v>3.7169309900000002E-3</v>
      </c>
    </row>
    <row r="6271" spans="1:8" x14ac:dyDescent="0.35">
      <c r="A6271" s="45" t="s">
        <v>243</v>
      </c>
      <c r="B6271" s="45" t="s">
        <v>73</v>
      </c>
      <c r="C6271" s="45" t="s">
        <v>34</v>
      </c>
      <c r="D6271" s="45">
        <v>18</v>
      </c>
      <c r="E6271" s="45">
        <v>6.0140172399999999E-3</v>
      </c>
      <c r="F6271" s="45">
        <v>8.9956252999999996E-4</v>
      </c>
      <c r="G6271" s="45">
        <v>1.59593595E-3</v>
      </c>
      <c r="H6271" s="45">
        <v>3.5185182800000002E-3</v>
      </c>
    </row>
    <row r="6272" spans="1:8" x14ac:dyDescent="0.35">
      <c r="A6272" s="45" t="s">
        <v>243</v>
      </c>
      <c r="B6272" s="45" t="s">
        <v>72</v>
      </c>
      <c r="C6272" s="45" t="s">
        <v>35</v>
      </c>
      <c r="D6272" s="45">
        <v>295</v>
      </c>
      <c r="E6272" s="45">
        <v>5.5073365400000003E-3</v>
      </c>
      <c r="F6272" s="45">
        <v>7.421137E-4</v>
      </c>
      <c r="G6272" s="45">
        <v>1.12048783E-3</v>
      </c>
      <c r="H6272" s="45">
        <v>3.6447345700000001E-3</v>
      </c>
    </row>
    <row r="6273" spans="1:8" x14ac:dyDescent="0.35">
      <c r="A6273" s="45" t="s">
        <v>243</v>
      </c>
      <c r="B6273" s="45" t="s">
        <v>73</v>
      </c>
      <c r="C6273" s="45" t="s">
        <v>35</v>
      </c>
      <c r="D6273" s="45">
        <v>21</v>
      </c>
      <c r="E6273" s="45">
        <v>5.5968912900000002E-3</v>
      </c>
      <c r="F6273" s="45">
        <v>6.4869902999999997E-4</v>
      </c>
      <c r="G6273" s="45">
        <v>1.0615077300000001E-3</v>
      </c>
      <c r="H6273" s="45">
        <v>3.88668412E-3</v>
      </c>
    </row>
    <row r="6274" spans="1:8" x14ac:dyDescent="0.35">
      <c r="A6274" s="45" t="s">
        <v>243</v>
      </c>
      <c r="B6274" s="45" t="s">
        <v>72</v>
      </c>
      <c r="C6274" s="45" t="s">
        <v>57</v>
      </c>
      <c r="D6274" s="45">
        <v>1</v>
      </c>
      <c r="E6274" s="45">
        <v>4.7569444399999999E-3</v>
      </c>
      <c r="F6274" s="45">
        <v>2.0370368000000002E-3</v>
      </c>
      <c r="G6274" s="45">
        <v>1.4814812500000001E-3</v>
      </c>
      <c r="H6274" s="45">
        <v>1.2384256900000001E-3</v>
      </c>
    </row>
    <row r="6275" spans="1:8" x14ac:dyDescent="0.35">
      <c r="A6275" s="45" t="s">
        <v>243</v>
      </c>
      <c r="B6275" s="45" t="s">
        <v>72</v>
      </c>
      <c r="C6275" s="45" t="s">
        <v>36</v>
      </c>
      <c r="D6275" s="45">
        <v>447</v>
      </c>
      <c r="E6275" s="45">
        <v>6.16108395E-3</v>
      </c>
      <c r="F6275" s="45">
        <v>9.4762383999999998E-4</v>
      </c>
      <c r="G6275" s="45">
        <v>1.1153313999999999E-3</v>
      </c>
      <c r="H6275" s="45">
        <v>4.0981282300000003E-3</v>
      </c>
    </row>
    <row r="6276" spans="1:8" x14ac:dyDescent="0.35">
      <c r="A6276" s="45" t="s">
        <v>243</v>
      </c>
      <c r="B6276" s="45" t="s">
        <v>73</v>
      </c>
      <c r="C6276" s="45" t="s">
        <v>36</v>
      </c>
      <c r="D6276" s="45">
        <v>30</v>
      </c>
      <c r="E6276" s="45">
        <v>5.8425923300000002E-3</v>
      </c>
      <c r="F6276" s="45">
        <v>1.04861092E-3</v>
      </c>
      <c r="G6276" s="45">
        <v>1.7835646399999999E-3</v>
      </c>
      <c r="H6276" s="45">
        <v>3.0104164300000002E-3</v>
      </c>
    </row>
    <row r="6277" spans="1:8" x14ac:dyDescent="0.35">
      <c r="A6277" s="45" t="s">
        <v>243</v>
      </c>
      <c r="B6277" s="45" t="s">
        <v>72</v>
      </c>
      <c r="C6277" s="45" t="s">
        <v>37</v>
      </c>
      <c r="D6277" s="45">
        <v>428</v>
      </c>
      <c r="E6277" s="45">
        <v>5.8747076899999997E-3</v>
      </c>
      <c r="F6277" s="45">
        <v>1.2454025799999999E-3</v>
      </c>
      <c r="G6277" s="45">
        <v>9.8866366000000005E-4</v>
      </c>
      <c r="H6277" s="45">
        <v>3.6406409800000001E-3</v>
      </c>
    </row>
    <row r="6278" spans="1:8" x14ac:dyDescent="0.35">
      <c r="A6278" s="45" t="s">
        <v>243</v>
      </c>
      <c r="B6278" s="45" t="s">
        <v>73</v>
      </c>
      <c r="C6278" s="45" t="s">
        <v>37</v>
      </c>
      <c r="D6278" s="45">
        <v>48</v>
      </c>
      <c r="E6278" s="45">
        <v>5.7450807899999999E-3</v>
      </c>
      <c r="F6278" s="45">
        <v>1.29581378E-3</v>
      </c>
      <c r="G6278" s="45">
        <v>9.6088905000000005E-4</v>
      </c>
      <c r="H6278" s="45">
        <v>3.48837742E-3</v>
      </c>
    </row>
    <row r="6279" spans="1:8" x14ac:dyDescent="0.35">
      <c r="A6279" s="45" t="s">
        <v>243</v>
      </c>
      <c r="B6279" s="45" t="s">
        <v>72</v>
      </c>
      <c r="C6279" s="45" t="s">
        <v>38</v>
      </c>
      <c r="D6279" s="45">
        <v>227</v>
      </c>
      <c r="E6279" s="45">
        <v>6.8621509900000004E-3</v>
      </c>
      <c r="F6279" s="45">
        <v>1.4572623500000001E-3</v>
      </c>
      <c r="G6279" s="45">
        <v>1.4382441900000001E-3</v>
      </c>
      <c r="H6279" s="45">
        <v>3.9666439900000001E-3</v>
      </c>
    </row>
    <row r="6280" spans="1:8" x14ac:dyDescent="0.35">
      <c r="A6280" s="45" t="s">
        <v>243</v>
      </c>
      <c r="B6280" s="45" t="s">
        <v>73</v>
      </c>
      <c r="C6280" s="45" t="s">
        <v>38</v>
      </c>
      <c r="D6280" s="45">
        <v>34</v>
      </c>
      <c r="E6280" s="45">
        <v>7.2906451700000003E-3</v>
      </c>
      <c r="F6280" s="45">
        <v>1.35518763E-3</v>
      </c>
      <c r="G6280" s="45">
        <v>1.6087960900000001E-3</v>
      </c>
      <c r="H6280" s="45">
        <v>4.32666098E-3</v>
      </c>
    </row>
    <row r="6281" spans="1:8" x14ac:dyDescent="0.35">
      <c r="A6281" s="45" t="s">
        <v>243</v>
      </c>
      <c r="B6281" s="45" t="s">
        <v>72</v>
      </c>
      <c r="C6281" s="45" t="s">
        <v>39</v>
      </c>
      <c r="D6281" s="45">
        <v>234</v>
      </c>
      <c r="E6281" s="45">
        <v>6.3958133199999998E-3</v>
      </c>
      <c r="F6281" s="45">
        <v>7.6571872999999999E-4</v>
      </c>
      <c r="G6281" s="45">
        <v>1.36593835E-3</v>
      </c>
      <c r="H6281" s="45">
        <v>4.26415574E-3</v>
      </c>
    </row>
    <row r="6282" spans="1:8" x14ac:dyDescent="0.35">
      <c r="A6282" s="45" t="s">
        <v>243</v>
      </c>
      <c r="B6282" s="45" t="s">
        <v>73</v>
      </c>
      <c r="C6282" s="45" t="s">
        <v>39</v>
      </c>
      <c r="D6282" s="45">
        <v>25</v>
      </c>
      <c r="E6282" s="45">
        <v>6.6976849300000004E-3</v>
      </c>
      <c r="F6282" s="45">
        <v>8.2268494E-4</v>
      </c>
      <c r="G6282" s="45">
        <v>1.55648121E-3</v>
      </c>
      <c r="H6282" s="45">
        <v>4.3185182100000004E-3</v>
      </c>
    </row>
    <row r="6283" spans="1:8" x14ac:dyDescent="0.35">
      <c r="A6283" s="45" t="s">
        <v>243</v>
      </c>
      <c r="B6283" s="45" t="s">
        <v>72</v>
      </c>
      <c r="C6283" s="45" t="s">
        <v>40</v>
      </c>
      <c r="D6283" s="45">
        <v>346</v>
      </c>
      <c r="E6283" s="45">
        <v>4.8656267500000001E-3</v>
      </c>
      <c r="F6283" s="45">
        <v>9.2666161999999997E-4</v>
      </c>
      <c r="G6283" s="45">
        <v>5.0664983999999997E-4</v>
      </c>
      <c r="H6283" s="45">
        <v>3.4323148399999998E-3</v>
      </c>
    </row>
    <row r="6284" spans="1:8" x14ac:dyDescent="0.35">
      <c r="A6284" s="45" t="s">
        <v>243</v>
      </c>
      <c r="B6284" s="45" t="s">
        <v>73</v>
      </c>
      <c r="C6284" s="45" t="s">
        <v>40</v>
      </c>
      <c r="D6284" s="45">
        <v>52</v>
      </c>
      <c r="E6284" s="45">
        <v>4.5043177700000003E-3</v>
      </c>
      <c r="F6284" s="45">
        <v>8.2309449000000001E-4</v>
      </c>
      <c r="G6284" s="45">
        <v>5.0814613999999999E-4</v>
      </c>
      <c r="H6284" s="45">
        <v>3.17307663E-3</v>
      </c>
    </row>
    <row r="6285" spans="1:8" x14ac:dyDescent="0.35">
      <c r="A6285" s="45" t="s">
        <v>243</v>
      </c>
      <c r="B6285" s="45" t="s">
        <v>72</v>
      </c>
      <c r="C6285" s="45" t="s">
        <v>41</v>
      </c>
      <c r="D6285" s="45">
        <v>252</v>
      </c>
      <c r="E6285" s="45">
        <v>6.7059815400000002E-3</v>
      </c>
      <c r="F6285" s="45">
        <v>7.8836876000000001E-4</v>
      </c>
      <c r="G6285" s="45">
        <v>1.3605505500000001E-3</v>
      </c>
      <c r="H6285" s="45">
        <v>4.5570617699999998E-3</v>
      </c>
    </row>
    <row r="6286" spans="1:8" x14ac:dyDescent="0.35">
      <c r="A6286" s="45" t="s">
        <v>243</v>
      </c>
      <c r="B6286" s="45" t="s">
        <v>73</v>
      </c>
      <c r="C6286" s="45" t="s">
        <v>41</v>
      </c>
      <c r="D6286" s="45">
        <v>37</v>
      </c>
      <c r="E6286" s="45">
        <v>7.1302550200000002E-3</v>
      </c>
      <c r="F6286" s="45">
        <v>6.6973198999999996E-4</v>
      </c>
      <c r="G6286" s="45">
        <v>1.7439311799999999E-3</v>
      </c>
      <c r="H6286" s="45">
        <v>4.7165913199999996E-3</v>
      </c>
    </row>
    <row r="6287" spans="1:8" x14ac:dyDescent="0.35">
      <c r="A6287" s="45" t="s">
        <v>243</v>
      </c>
      <c r="B6287" s="45" t="s">
        <v>72</v>
      </c>
      <c r="C6287" s="45" t="s">
        <v>42</v>
      </c>
      <c r="D6287" s="45">
        <v>188</v>
      </c>
      <c r="E6287" s="45">
        <v>7.6068752499999998E-3</v>
      </c>
      <c r="F6287" s="45">
        <v>1.23085328E-3</v>
      </c>
      <c r="G6287" s="45">
        <v>1.64025538E-3</v>
      </c>
      <c r="H6287" s="45">
        <v>4.7357661200000001E-3</v>
      </c>
    </row>
    <row r="6288" spans="1:8" x14ac:dyDescent="0.35">
      <c r="A6288" s="45" t="s">
        <v>243</v>
      </c>
      <c r="B6288" s="45" t="s">
        <v>73</v>
      </c>
      <c r="C6288" s="45" t="s">
        <v>42</v>
      </c>
      <c r="D6288" s="45">
        <v>54</v>
      </c>
      <c r="E6288" s="45">
        <v>6.5912206300000001E-3</v>
      </c>
      <c r="F6288" s="45">
        <v>1.00480086E-3</v>
      </c>
      <c r="G6288" s="45">
        <v>1.5125597499999999E-3</v>
      </c>
      <c r="H6288" s="45">
        <v>4.0738594899999998E-3</v>
      </c>
    </row>
    <row r="6289" spans="1:8" x14ac:dyDescent="0.35">
      <c r="A6289" s="45" t="s">
        <v>243</v>
      </c>
      <c r="B6289" s="45" t="s">
        <v>72</v>
      </c>
      <c r="C6289" s="45" t="s">
        <v>43</v>
      </c>
      <c r="D6289" s="45">
        <v>182</v>
      </c>
      <c r="E6289" s="45">
        <v>7.0494376099999997E-3</v>
      </c>
      <c r="F6289" s="45">
        <v>1.19441878E-3</v>
      </c>
      <c r="G6289" s="45">
        <v>1.3581092199999999E-3</v>
      </c>
      <c r="H6289" s="45">
        <v>4.49690909E-3</v>
      </c>
    </row>
    <row r="6290" spans="1:8" x14ac:dyDescent="0.35">
      <c r="A6290" s="45" t="s">
        <v>243</v>
      </c>
      <c r="B6290" s="45" t="s">
        <v>73</v>
      </c>
      <c r="C6290" s="45" t="s">
        <v>43</v>
      </c>
      <c r="D6290" s="45">
        <v>32</v>
      </c>
      <c r="E6290" s="45">
        <v>5.2737989700000001E-3</v>
      </c>
      <c r="F6290" s="45">
        <v>8.8686319E-4</v>
      </c>
      <c r="G6290" s="45">
        <v>1.1385993199999999E-3</v>
      </c>
      <c r="H6290" s="45">
        <v>3.2483360100000001E-3</v>
      </c>
    </row>
    <row r="6291" spans="1:8" x14ac:dyDescent="0.35">
      <c r="A6291" s="45" t="s">
        <v>243</v>
      </c>
      <c r="B6291" s="45" t="s">
        <v>72</v>
      </c>
      <c r="C6291" s="45" t="s">
        <v>44</v>
      </c>
      <c r="D6291" s="45">
        <v>102</v>
      </c>
      <c r="E6291" s="45">
        <v>7.6226622700000003E-3</v>
      </c>
      <c r="F6291" s="45">
        <v>8.9823870000000001E-4</v>
      </c>
      <c r="G6291" s="45">
        <v>1.2610064699999999E-3</v>
      </c>
      <c r="H6291" s="45">
        <v>5.4634166199999997E-3</v>
      </c>
    </row>
    <row r="6292" spans="1:8" x14ac:dyDescent="0.35">
      <c r="A6292" s="45" t="s">
        <v>243</v>
      </c>
      <c r="B6292" s="45" t="s">
        <v>73</v>
      </c>
      <c r="C6292" s="45" t="s">
        <v>44</v>
      </c>
      <c r="D6292" s="45">
        <v>11</v>
      </c>
      <c r="E6292" s="45">
        <v>7.98716306E-3</v>
      </c>
      <c r="F6292" s="45">
        <v>8.2491564999999996E-4</v>
      </c>
      <c r="G6292" s="45">
        <v>1.48989879E-3</v>
      </c>
      <c r="H6292" s="45">
        <v>5.6723482900000004E-3</v>
      </c>
    </row>
    <row r="6293" spans="1:8" x14ac:dyDescent="0.35">
      <c r="A6293" s="45" t="s">
        <v>243</v>
      </c>
      <c r="B6293" s="45" t="s">
        <v>72</v>
      </c>
      <c r="C6293" s="45" t="s">
        <v>45</v>
      </c>
      <c r="D6293" s="45">
        <v>323</v>
      </c>
      <c r="E6293" s="45">
        <v>6.8906946200000003E-3</v>
      </c>
      <c r="F6293" s="45">
        <v>1.55411483E-3</v>
      </c>
      <c r="G6293" s="45">
        <v>1.4258683599999999E-3</v>
      </c>
      <c r="H6293" s="45">
        <v>3.91071097E-3</v>
      </c>
    </row>
    <row r="6294" spans="1:8" x14ac:dyDescent="0.35">
      <c r="A6294" s="45" t="s">
        <v>243</v>
      </c>
      <c r="B6294" s="45" t="s">
        <v>73</v>
      </c>
      <c r="C6294" s="45" t="s">
        <v>45</v>
      </c>
      <c r="D6294" s="45">
        <v>38</v>
      </c>
      <c r="E6294" s="45">
        <v>7.0254627600000001E-3</v>
      </c>
      <c r="F6294" s="45">
        <v>1.59143493E-3</v>
      </c>
      <c r="G6294" s="45">
        <v>1.2902044300000001E-3</v>
      </c>
      <c r="H6294" s="45">
        <v>4.14382289E-3</v>
      </c>
    </row>
    <row r="6295" spans="1:8" x14ac:dyDescent="0.35">
      <c r="A6295" s="45" t="s">
        <v>243</v>
      </c>
      <c r="B6295" s="45" t="s">
        <v>72</v>
      </c>
      <c r="C6295" s="45" t="s">
        <v>46</v>
      </c>
      <c r="D6295" s="45">
        <v>137</v>
      </c>
      <c r="E6295" s="45">
        <v>6.6319442099999999E-3</v>
      </c>
      <c r="F6295" s="45">
        <v>8.5141228000000003E-4</v>
      </c>
      <c r="G6295" s="45">
        <v>1.2055620600000001E-3</v>
      </c>
      <c r="H6295" s="45">
        <v>4.5749693200000004E-3</v>
      </c>
    </row>
    <row r="6296" spans="1:8" x14ac:dyDescent="0.35">
      <c r="A6296" s="45" t="s">
        <v>243</v>
      </c>
      <c r="B6296" s="45" t="s">
        <v>73</v>
      </c>
      <c r="C6296" s="45" t="s">
        <v>46</v>
      </c>
      <c r="D6296" s="45">
        <v>26</v>
      </c>
      <c r="E6296" s="45">
        <v>6.2749285199999996E-3</v>
      </c>
      <c r="F6296" s="45">
        <v>9.9091845000000007E-4</v>
      </c>
      <c r="G6296" s="45">
        <v>1.4467590200000001E-3</v>
      </c>
      <c r="H6296" s="45">
        <v>3.8372504699999998E-3</v>
      </c>
    </row>
    <row r="6297" spans="1:8" x14ac:dyDescent="0.35">
      <c r="A6297" s="45" t="s">
        <v>243</v>
      </c>
      <c r="B6297" s="45" t="s">
        <v>72</v>
      </c>
      <c r="C6297" s="45" t="s">
        <v>47</v>
      </c>
      <c r="D6297" s="45">
        <v>136</v>
      </c>
      <c r="E6297" s="45">
        <v>7.2329450100000001E-3</v>
      </c>
      <c r="F6297" s="45">
        <v>3.3224380999999999E-4</v>
      </c>
      <c r="G6297" s="45">
        <v>1.67466617E-3</v>
      </c>
      <c r="H6297" s="45">
        <v>5.21446058E-3</v>
      </c>
    </row>
    <row r="6298" spans="1:8" x14ac:dyDescent="0.35">
      <c r="A6298" s="45" t="s">
        <v>243</v>
      </c>
      <c r="B6298" s="45" t="s">
        <v>73</v>
      </c>
      <c r="C6298" s="45" t="s">
        <v>47</v>
      </c>
      <c r="D6298" s="45">
        <v>16</v>
      </c>
      <c r="E6298" s="45">
        <v>6.28616865E-3</v>
      </c>
      <c r="F6298" s="45">
        <v>9.0422169999999994E-5</v>
      </c>
      <c r="G6298" s="45">
        <v>1.4648434399999999E-3</v>
      </c>
      <c r="H6298" s="45">
        <v>4.7186051600000001E-3</v>
      </c>
    </row>
    <row r="6299" spans="1:8" x14ac:dyDescent="0.35">
      <c r="A6299" s="45" t="s">
        <v>243</v>
      </c>
      <c r="B6299" s="45" t="s">
        <v>72</v>
      </c>
      <c r="C6299" s="45" t="s">
        <v>48</v>
      </c>
      <c r="D6299" s="45">
        <v>440</v>
      </c>
      <c r="E6299" s="45">
        <v>6.0886992500000002E-3</v>
      </c>
      <c r="F6299" s="45">
        <v>1.20365085E-3</v>
      </c>
      <c r="G6299" s="45">
        <v>8.6424112999999999E-4</v>
      </c>
      <c r="H6299" s="45">
        <v>4.0208067900000003E-3</v>
      </c>
    </row>
    <row r="6300" spans="1:8" x14ac:dyDescent="0.35">
      <c r="A6300" s="45" t="s">
        <v>243</v>
      </c>
      <c r="B6300" s="45" t="s">
        <v>73</v>
      </c>
      <c r="C6300" s="45" t="s">
        <v>48</v>
      </c>
      <c r="D6300" s="45">
        <v>30</v>
      </c>
      <c r="E6300" s="45">
        <v>5.6354164499999998E-3</v>
      </c>
      <c r="F6300" s="45">
        <v>1.2106479100000001E-3</v>
      </c>
      <c r="G6300" s="45">
        <v>8.0362632999999998E-4</v>
      </c>
      <c r="H6300" s="45">
        <v>3.6211416999999998E-3</v>
      </c>
    </row>
    <row r="6301" spans="1:8" x14ac:dyDescent="0.35">
      <c r="A6301" s="45" t="s">
        <v>243</v>
      </c>
      <c r="B6301" s="45" t="s">
        <v>72</v>
      </c>
      <c r="C6301" s="45" t="s">
        <v>49</v>
      </c>
      <c r="D6301" s="45">
        <v>364</v>
      </c>
      <c r="E6301" s="45">
        <v>7.47268623E-3</v>
      </c>
      <c r="F6301" s="45">
        <v>1.0161017099999999E-3</v>
      </c>
      <c r="G6301" s="45">
        <v>1.15956934E-3</v>
      </c>
      <c r="H6301" s="45">
        <v>5.29701466E-3</v>
      </c>
    </row>
    <row r="6302" spans="1:8" x14ac:dyDescent="0.35">
      <c r="A6302" s="45" t="s">
        <v>243</v>
      </c>
      <c r="B6302" s="45" t="s">
        <v>73</v>
      </c>
      <c r="C6302" s="45" t="s">
        <v>49</v>
      </c>
      <c r="D6302" s="45">
        <v>33</v>
      </c>
      <c r="E6302" s="45">
        <v>6.8764026600000002E-3</v>
      </c>
      <c r="F6302" s="45">
        <v>1.23176188E-3</v>
      </c>
      <c r="G6302" s="45">
        <v>1.3485547499999999E-3</v>
      </c>
      <c r="H6302" s="45">
        <v>4.2960856599999998E-3</v>
      </c>
    </row>
    <row r="6303" spans="1:8" x14ac:dyDescent="0.35">
      <c r="A6303" s="45" t="s">
        <v>243</v>
      </c>
      <c r="B6303" s="45" t="s">
        <v>72</v>
      </c>
      <c r="C6303" s="45" t="s">
        <v>50</v>
      </c>
      <c r="D6303" s="45">
        <v>175</v>
      </c>
      <c r="E6303" s="45">
        <v>7.2845897E-3</v>
      </c>
      <c r="F6303" s="45">
        <v>6.8267171999999998E-4</v>
      </c>
      <c r="G6303" s="45">
        <v>2.18763202E-3</v>
      </c>
      <c r="H6303" s="45">
        <v>4.4142854500000004E-3</v>
      </c>
    </row>
    <row r="6304" spans="1:8" x14ac:dyDescent="0.35">
      <c r="A6304" s="45" t="s">
        <v>243</v>
      </c>
      <c r="B6304" s="45" t="s">
        <v>73</v>
      </c>
      <c r="C6304" s="45" t="s">
        <v>50</v>
      </c>
      <c r="D6304" s="45">
        <v>26</v>
      </c>
      <c r="E6304" s="45">
        <v>5.9931443799999999E-3</v>
      </c>
      <c r="F6304" s="45">
        <v>7.1937306999999998E-4</v>
      </c>
      <c r="G6304" s="45">
        <v>1.3430375400000001E-3</v>
      </c>
      <c r="H6304" s="45">
        <v>3.9307333200000001E-3</v>
      </c>
    </row>
    <row r="6305" spans="1:8" x14ac:dyDescent="0.35">
      <c r="A6305" s="45" t="s">
        <v>243</v>
      </c>
      <c r="B6305" s="45" t="s">
        <v>72</v>
      </c>
      <c r="C6305" s="45" t="s">
        <v>51</v>
      </c>
      <c r="D6305" s="45">
        <v>303</v>
      </c>
      <c r="E6305" s="45">
        <v>6.0763504400000003E-3</v>
      </c>
      <c r="F6305" s="45">
        <v>1.1979737300000001E-3</v>
      </c>
      <c r="G6305" s="45">
        <v>9.7982345000000005E-4</v>
      </c>
      <c r="H6305" s="45">
        <v>3.8985527999999998E-3</v>
      </c>
    </row>
    <row r="6306" spans="1:8" x14ac:dyDescent="0.35">
      <c r="A6306" s="45" t="s">
        <v>243</v>
      </c>
      <c r="B6306" s="45" t="s">
        <v>73</v>
      </c>
      <c r="C6306" s="45" t="s">
        <v>51</v>
      </c>
      <c r="D6306" s="45">
        <v>32</v>
      </c>
      <c r="E6306" s="45">
        <v>6.5559893400000003E-3</v>
      </c>
      <c r="F6306" s="45">
        <v>1.11979142E-3</v>
      </c>
      <c r="G6306" s="45">
        <v>1.14655648E-3</v>
      </c>
      <c r="H6306" s="45">
        <v>4.2896410100000002E-3</v>
      </c>
    </row>
    <row r="6307" spans="1:8" x14ac:dyDescent="0.35">
      <c r="A6307" s="45" t="s">
        <v>243</v>
      </c>
      <c r="B6307" s="45" t="s">
        <v>72</v>
      </c>
      <c r="C6307" s="45" t="s">
        <v>52</v>
      </c>
      <c r="D6307" s="45">
        <v>271</v>
      </c>
      <c r="E6307" s="45">
        <v>5.0271625299999996E-3</v>
      </c>
      <c r="F6307" s="45">
        <v>9.9571180000000009E-4</v>
      </c>
      <c r="G6307" s="45">
        <v>5.6507938000000001E-4</v>
      </c>
      <c r="H6307" s="45">
        <v>3.4663708799999998E-3</v>
      </c>
    </row>
    <row r="6308" spans="1:8" x14ac:dyDescent="0.35">
      <c r="A6308" s="45" t="s">
        <v>243</v>
      </c>
      <c r="B6308" s="45" t="s">
        <v>73</v>
      </c>
      <c r="C6308" s="45" t="s">
        <v>52</v>
      </c>
      <c r="D6308" s="45">
        <v>25</v>
      </c>
      <c r="E6308" s="45">
        <v>4.1907404899999999E-3</v>
      </c>
      <c r="F6308" s="45">
        <v>9.6064790999999996E-4</v>
      </c>
      <c r="G6308" s="45">
        <v>5.3703674000000004E-4</v>
      </c>
      <c r="H6308" s="45">
        <v>2.6930552999999999E-3</v>
      </c>
    </row>
    <row r="6309" spans="1:8" x14ac:dyDescent="0.35">
      <c r="A6309" s="45" t="s">
        <v>243</v>
      </c>
      <c r="B6309" s="45" t="s">
        <v>72</v>
      </c>
      <c r="C6309" s="45" t="s">
        <v>53</v>
      </c>
      <c r="D6309" s="45">
        <v>90</v>
      </c>
      <c r="E6309" s="45">
        <v>6.3281891000000002E-3</v>
      </c>
      <c r="F6309" s="45">
        <v>7.4909957999999999E-4</v>
      </c>
      <c r="G6309" s="45">
        <v>1.31352855E-3</v>
      </c>
      <c r="H6309" s="45">
        <v>4.2655604599999997E-3</v>
      </c>
    </row>
    <row r="6310" spans="1:8" x14ac:dyDescent="0.35">
      <c r="A6310" s="45" t="s">
        <v>243</v>
      </c>
      <c r="B6310" s="45" t="s">
        <v>73</v>
      </c>
      <c r="C6310" s="45" t="s">
        <v>53</v>
      </c>
      <c r="D6310" s="45">
        <v>13</v>
      </c>
      <c r="E6310" s="45">
        <v>5.6721864200000001E-3</v>
      </c>
      <c r="F6310" s="45">
        <v>7.4252115000000005E-4</v>
      </c>
      <c r="G6310" s="45">
        <v>1.11467221E-3</v>
      </c>
      <c r="H6310" s="45">
        <v>3.81499267E-3</v>
      </c>
    </row>
    <row r="6311" spans="1:8" x14ac:dyDescent="0.35">
      <c r="A6311" s="45" t="s">
        <v>243</v>
      </c>
      <c r="B6311" s="45" t="s">
        <v>72</v>
      </c>
      <c r="C6311" s="45" t="s">
        <v>54</v>
      </c>
      <c r="D6311" s="45">
        <v>735</v>
      </c>
      <c r="E6311" s="45">
        <v>4.6747446499999998E-3</v>
      </c>
      <c r="F6311" s="45">
        <v>1.0924506300000001E-3</v>
      </c>
      <c r="G6311" s="45">
        <v>7.1790730000000004E-4</v>
      </c>
      <c r="H6311" s="45">
        <v>2.8643862499999999E-3</v>
      </c>
    </row>
    <row r="6312" spans="1:8" x14ac:dyDescent="0.35">
      <c r="A6312" s="45" t="s">
        <v>243</v>
      </c>
      <c r="B6312" s="45" t="s">
        <v>73</v>
      </c>
      <c r="C6312" s="45" t="s">
        <v>54</v>
      </c>
      <c r="D6312" s="45">
        <v>88</v>
      </c>
      <c r="E6312" s="45">
        <v>4.5583436099999996E-3</v>
      </c>
      <c r="F6312" s="45">
        <v>1.0610003800000001E-3</v>
      </c>
      <c r="G6312" s="45">
        <v>6.8352772999999997E-4</v>
      </c>
      <c r="H6312" s="45">
        <v>2.8138149899999999E-3</v>
      </c>
    </row>
    <row r="6313" spans="1:8" x14ac:dyDescent="0.35">
      <c r="A6313" s="45" t="s">
        <v>243</v>
      </c>
      <c r="B6313" s="45" t="s">
        <v>72</v>
      </c>
      <c r="C6313" s="45" t="s">
        <v>55</v>
      </c>
      <c r="D6313" s="45">
        <v>187</v>
      </c>
      <c r="E6313" s="45">
        <v>6.2568080199999999E-3</v>
      </c>
      <c r="F6313" s="45">
        <v>9.8645745999999994E-4</v>
      </c>
      <c r="G6313" s="45">
        <v>1.46501757E-3</v>
      </c>
      <c r="H6313" s="45">
        <v>3.8053325099999999E-3</v>
      </c>
    </row>
    <row r="6314" spans="1:8" x14ac:dyDescent="0.35">
      <c r="A6314" s="45" t="s">
        <v>243</v>
      </c>
      <c r="B6314" s="45" t="s">
        <v>73</v>
      </c>
      <c r="C6314" s="45" t="s">
        <v>55</v>
      </c>
      <c r="D6314" s="45">
        <v>29</v>
      </c>
      <c r="E6314" s="45">
        <v>5.8333330400000003E-3</v>
      </c>
      <c r="F6314" s="45">
        <v>1.09275195E-3</v>
      </c>
      <c r="G6314" s="45">
        <v>1.66666644E-3</v>
      </c>
      <c r="H6314" s="45">
        <v>3.0739141399999999E-3</v>
      </c>
    </row>
    <row r="6315" spans="1:8" x14ac:dyDescent="0.35">
      <c r="A6315" s="45" t="s">
        <v>243</v>
      </c>
      <c r="B6315" s="45" t="s">
        <v>72</v>
      </c>
      <c r="C6315" s="45" t="s">
        <v>56</v>
      </c>
      <c r="D6315" s="45">
        <v>679</v>
      </c>
      <c r="E6315" s="45">
        <v>5.8320376100000001E-3</v>
      </c>
      <c r="F6315" s="45">
        <v>1.1380943099999999E-3</v>
      </c>
      <c r="G6315" s="45">
        <v>1.16545276E-3</v>
      </c>
      <c r="H6315" s="45">
        <v>3.5284900499999998E-3</v>
      </c>
    </row>
    <row r="6316" spans="1:8" x14ac:dyDescent="0.35">
      <c r="A6316" s="45" t="s">
        <v>243</v>
      </c>
      <c r="B6316" s="45" t="s">
        <v>73</v>
      </c>
      <c r="C6316" s="45" t="s">
        <v>56</v>
      </c>
      <c r="D6316" s="45">
        <v>46</v>
      </c>
      <c r="E6316" s="45">
        <v>5.1039148200000004E-3</v>
      </c>
      <c r="F6316" s="45">
        <v>1.15312973E-3</v>
      </c>
      <c r="G6316" s="45">
        <v>1.11891078E-3</v>
      </c>
      <c r="H6316" s="45">
        <v>2.83187375E-3</v>
      </c>
    </row>
    <row r="6317" spans="1:8" x14ac:dyDescent="0.35">
      <c r="A6317" s="45" t="s">
        <v>244</v>
      </c>
      <c r="B6317" s="45" t="s">
        <v>72</v>
      </c>
      <c r="C6317" s="45" t="s">
        <v>9</v>
      </c>
      <c r="D6317" s="45">
        <v>13650</v>
      </c>
      <c r="E6317" s="45">
        <v>5.9008239300000001E-3</v>
      </c>
      <c r="F6317" s="45">
        <v>1.0200987999999999E-3</v>
      </c>
      <c r="G6317" s="45">
        <v>1.06207919E-3</v>
      </c>
      <c r="H6317" s="45">
        <v>3.8185377799999998E-3</v>
      </c>
    </row>
    <row r="6318" spans="1:8" x14ac:dyDescent="0.35">
      <c r="A6318" s="45" t="s">
        <v>244</v>
      </c>
      <c r="B6318" s="45" t="s">
        <v>73</v>
      </c>
      <c r="C6318" s="45" t="s">
        <v>9</v>
      </c>
      <c r="D6318" s="45">
        <v>1794</v>
      </c>
      <c r="E6318" s="45">
        <v>5.47382713E-3</v>
      </c>
      <c r="F6318" s="45">
        <v>9.6800266999999996E-4</v>
      </c>
      <c r="G6318" s="45">
        <v>1.1075367100000001E-3</v>
      </c>
      <c r="H6318" s="45">
        <v>3.3981388800000002E-3</v>
      </c>
    </row>
    <row r="6319" spans="1:8" x14ac:dyDescent="0.35">
      <c r="A6319" s="45" t="s">
        <v>244</v>
      </c>
      <c r="B6319" s="45" t="s">
        <v>72</v>
      </c>
      <c r="C6319" s="45" t="s">
        <v>14</v>
      </c>
      <c r="D6319" s="45">
        <v>257</v>
      </c>
      <c r="E6319" s="45">
        <v>6.2490990599999999E-3</v>
      </c>
      <c r="F6319" s="45">
        <v>1.2958907500000001E-3</v>
      </c>
      <c r="G6319" s="45">
        <v>1.06931812E-3</v>
      </c>
      <c r="H6319" s="45">
        <v>3.8838897399999998E-3</v>
      </c>
    </row>
    <row r="6320" spans="1:8" x14ac:dyDescent="0.35">
      <c r="A6320" s="45" t="s">
        <v>244</v>
      </c>
      <c r="B6320" s="45" t="s">
        <v>73</v>
      </c>
      <c r="C6320" s="45" t="s">
        <v>14</v>
      </c>
      <c r="D6320" s="45">
        <v>23</v>
      </c>
      <c r="E6320" s="45">
        <v>6.3103861900000004E-3</v>
      </c>
      <c r="F6320" s="45">
        <v>1.1956519200000001E-3</v>
      </c>
      <c r="G6320" s="45">
        <v>1.1121172900000001E-3</v>
      </c>
      <c r="H6320" s="45">
        <v>4.0026165400000001E-3</v>
      </c>
    </row>
    <row r="6321" spans="1:8" x14ac:dyDescent="0.35">
      <c r="A6321" s="45" t="s">
        <v>244</v>
      </c>
      <c r="B6321" s="45" t="s">
        <v>72</v>
      </c>
      <c r="C6321" s="45" t="s">
        <v>15</v>
      </c>
      <c r="D6321" s="45">
        <v>143</v>
      </c>
      <c r="E6321" s="45">
        <v>6.8096021899999998E-3</v>
      </c>
      <c r="F6321" s="45">
        <v>1.13110247E-3</v>
      </c>
      <c r="G6321" s="45">
        <v>1.73878181E-3</v>
      </c>
      <c r="H6321" s="45">
        <v>3.9397174700000004E-3</v>
      </c>
    </row>
    <row r="6322" spans="1:8" x14ac:dyDescent="0.35">
      <c r="A6322" s="45" t="s">
        <v>244</v>
      </c>
      <c r="B6322" s="45" t="s">
        <v>73</v>
      </c>
      <c r="C6322" s="45" t="s">
        <v>15</v>
      </c>
      <c r="D6322" s="45">
        <v>30</v>
      </c>
      <c r="E6322" s="45">
        <v>6.9594904800000003E-3</v>
      </c>
      <c r="F6322" s="45">
        <v>1.17631154E-3</v>
      </c>
      <c r="G6322" s="45">
        <v>1.60223744E-3</v>
      </c>
      <c r="H6322" s="45">
        <v>4.1809411000000001E-3</v>
      </c>
    </row>
    <row r="6323" spans="1:8" x14ac:dyDescent="0.35">
      <c r="A6323" s="45" t="s">
        <v>244</v>
      </c>
      <c r="B6323" s="45" t="s">
        <v>72</v>
      </c>
      <c r="C6323" s="45" t="s">
        <v>16</v>
      </c>
      <c r="D6323" s="45">
        <v>141</v>
      </c>
      <c r="E6323" s="45">
        <v>5.8021405700000002E-3</v>
      </c>
      <c r="F6323" s="45">
        <v>7.9655871000000004E-4</v>
      </c>
      <c r="G6323" s="45">
        <v>8.4351171E-4</v>
      </c>
      <c r="H6323" s="45">
        <v>4.1620696400000001E-3</v>
      </c>
    </row>
    <row r="6324" spans="1:8" x14ac:dyDescent="0.35">
      <c r="A6324" s="45" t="s">
        <v>244</v>
      </c>
      <c r="B6324" s="45" t="s">
        <v>73</v>
      </c>
      <c r="C6324" s="45" t="s">
        <v>16</v>
      </c>
      <c r="D6324" s="45">
        <v>24</v>
      </c>
      <c r="E6324" s="45">
        <v>5.8227235099999998E-3</v>
      </c>
      <c r="F6324" s="45">
        <v>7.1228757999999999E-4</v>
      </c>
      <c r="G6324" s="45">
        <v>9.3364174E-4</v>
      </c>
      <c r="H6324" s="45">
        <v>4.1767937099999996E-3</v>
      </c>
    </row>
    <row r="6325" spans="1:8" x14ac:dyDescent="0.35">
      <c r="A6325" s="45" t="s">
        <v>244</v>
      </c>
      <c r="B6325" s="45" t="s">
        <v>72</v>
      </c>
      <c r="C6325" s="45" t="s">
        <v>17</v>
      </c>
      <c r="D6325" s="45">
        <v>210</v>
      </c>
      <c r="E6325" s="45">
        <v>6.2973432200000004E-3</v>
      </c>
      <c r="F6325" s="45">
        <v>7.6521138999999998E-4</v>
      </c>
      <c r="G6325" s="45">
        <v>7.4928327999999997E-4</v>
      </c>
      <c r="H6325" s="45">
        <v>4.7828480899999998E-3</v>
      </c>
    </row>
    <row r="6326" spans="1:8" x14ac:dyDescent="0.35">
      <c r="A6326" s="45" t="s">
        <v>244</v>
      </c>
      <c r="B6326" s="45" t="s">
        <v>73</v>
      </c>
      <c r="C6326" s="45" t="s">
        <v>17</v>
      </c>
      <c r="D6326" s="45">
        <v>18</v>
      </c>
      <c r="E6326" s="45">
        <v>5.0655861399999998E-3</v>
      </c>
      <c r="F6326" s="45">
        <v>6.6615200000000004E-4</v>
      </c>
      <c r="G6326" s="45">
        <v>7.0151719999999999E-4</v>
      </c>
      <c r="H6326" s="45">
        <v>3.6979163500000002E-3</v>
      </c>
    </row>
    <row r="6327" spans="1:8" x14ac:dyDescent="0.35">
      <c r="A6327" s="45" t="s">
        <v>244</v>
      </c>
      <c r="B6327" s="45" t="s">
        <v>72</v>
      </c>
      <c r="C6327" s="45" t="s">
        <v>18</v>
      </c>
      <c r="D6327" s="45">
        <v>223</v>
      </c>
      <c r="E6327" s="45">
        <v>6.9977991200000002E-3</v>
      </c>
      <c r="F6327" s="45">
        <v>7.1032611000000005E-4</v>
      </c>
      <c r="G6327" s="45">
        <v>1.2974897900000001E-3</v>
      </c>
      <c r="H6327" s="45">
        <v>4.9899827500000001E-3</v>
      </c>
    </row>
    <row r="6328" spans="1:8" x14ac:dyDescent="0.35">
      <c r="A6328" s="45" t="s">
        <v>244</v>
      </c>
      <c r="B6328" s="45" t="s">
        <v>73</v>
      </c>
      <c r="C6328" s="45" t="s">
        <v>18</v>
      </c>
      <c r="D6328" s="45">
        <v>15</v>
      </c>
      <c r="E6328" s="45">
        <v>5.3086417999999996E-3</v>
      </c>
      <c r="F6328" s="45">
        <v>7.0293193000000003E-4</v>
      </c>
      <c r="G6328" s="45">
        <v>1.2430553599999999E-3</v>
      </c>
      <c r="H6328" s="45">
        <v>3.3626540699999998E-3</v>
      </c>
    </row>
    <row r="6329" spans="1:8" x14ac:dyDescent="0.35">
      <c r="A6329" s="45" t="s">
        <v>244</v>
      </c>
      <c r="B6329" s="45" t="s">
        <v>72</v>
      </c>
      <c r="C6329" s="45" t="s">
        <v>19</v>
      </c>
      <c r="D6329" s="45">
        <v>223</v>
      </c>
      <c r="E6329" s="45">
        <v>6.5999208499999996E-3</v>
      </c>
      <c r="F6329" s="45">
        <v>1.15034854E-3</v>
      </c>
      <c r="G6329" s="45">
        <v>1.2056238499999999E-3</v>
      </c>
      <c r="H6329" s="45">
        <v>4.24394801E-3</v>
      </c>
    </row>
    <row r="6330" spans="1:8" x14ac:dyDescent="0.35">
      <c r="A6330" s="45" t="s">
        <v>244</v>
      </c>
      <c r="B6330" s="45" t="s">
        <v>73</v>
      </c>
      <c r="C6330" s="45" t="s">
        <v>19</v>
      </c>
      <c r="D6330" s="45">
        <v>22</v>
      </c>
      <c r="E6330" s="45">
        <v>6.04271861E-3</v>
      </c>
      <c r="F6330" s="45">
        <v>9.2066475999999996E-4</v>
      </c>
      <c r="G6330" s="45">
        <v>1.05324055E-3</v>
      </c>
      <c r="H6330" s="45">
        <v>4.0688129700000002E-3</v>
      </c>
    </row>
    <row r="6331" spans="1:8" x14ac:dyDescent="0.35">
      <c r="A6331" s="45" t="s">
        <v>244</v>
      </c>
      <c r="B6331" s="45" t="s">
        <v>72</v>
      </c>
      <c r="C6331" s="45" t="s">
        <v>20</v>
      </c>
      <c r="D6331" s="45">
        <v>147</v>
      </c>
      <c r="E6331" s="45">
        <v>4.4638917899999997E-3</v>
      </c>
      <c r="F6331" s="45">
        <v>7.2956010000000001E-4</v>
      </c>
      <c r="G6331" s="45">
        <v>6.3169226000000004E-4</v>
      </c>
      <c r="H6331" s="45">
        <v>3.10263897E-3</v>
      </c>
    </row>
    <row r="6332" spans="1:8" x14ac:dyDescent="0.35">
      <c r="A6332" s="45" t="s">
        <v>244</v>
      </c>
      <c r="B6332" s="45" t="s">
        <v>73</v>
      </c>
      <c r="C6332" s="45" t="s">
        <v>20</v>
      </c>
      <c r="D6332" s="45">
        <v>8</v>
      </c>
      <c r="E6332" s="45">
        <v>4.1970484300000001E-3</v>
      </c>
      <c r="F6332" s="45">
        <v>7.8559001000000003E-4</v>
      </c>
      <c r="G6332" s="45">
        <v>3.1828671000000002E-4</v>
      </c>
      <c r="H6332" s="45">
        <v>3.0931710900000001E-3</v>
      </c>
    </row>
    <row r="6333" spans="1:8" x14ac:dyDescent="0.35">
      <c r="A6333" s="45" t="s">
        <v>244</v>
      </c>
      <c r="B6333" s="45" t="s">
        <v>72</v>
      </c>
      <c r="C6333" s="45" t="s">
        <v>21</v>
      </c>
      <c r="D6333" s="45">
        <v>143</v>
      </c>
      <c r="E6333" s="45">
        <v>8.9144649299999993E-3</v>
      </c>
      <c r="F6333" s="45">
        <v>1.6253882900000001E-3</v>
      </c>
      <c r="G6333" s="45">
        <v>2.28260143E-3</v>
      </c>
      <c r="H6333" s="45">
        <v>5.0064747999999997E-3</v>
      </c>
    </row>
    <row r="6334" spans="1:8" x14ac:dyDescent="0.35">
      <c r="A6334" s="45" t="s">
        <v>244</v>
      </c>
      <c r="B6334" s="45" t="s">
        <v>73</v>
      </c>
      <c r="C6334" s="45" t="s">
        <v>21</v>
      </c>
      <c r="D6334" s="45">
        <v>27</v>
      </c>
      <c r="E6334" s="45">
        <v>8.2145916599999994E-3</v>
      </c>
      <c r="F6334" s="45">
        <v>1.3567383900000001E-3</v>
      </c>
      <c r="G6334" s="45">
        <v>2.5051438199999998E-3</v>
      </c>
      <c r="H6334" s="45">
        <v>4.3527090199999997E-3</v>
      </c>
    </row>
    <row r="6335" spans="1:8" x14ac:dyDescent="0.35">
      <c r="A6335" s="45" t="s">
        <v>244</v>
      </c>
      <c r="B6335" s="45" t="s">
        <v>72</v>
      </c>
      <c r="C6335" s="45" t="s">
        <v>22</v>
      </c>
      <c r="D6335" s="45">
        <v>128</v>
      </c>
      <c r="E6335" s="45">
        <v>7.1044919399999998E-3</v>
      </c>
      <c r="F6335" s="45">
        <v>1.19764512E-3</v>
      </c>
      <c r="G6335" s="45">
        <v>1.66720896E-3</v>
      </c>
      <c r="H6335" s="45">
        <v>4.2396373199999997E-3</v>
      </c>
    </row>
    <row r="6336" spans="1:8" x14ac:dyDescent="0.35">
      <c r="A6336" s="45" t="s">
        <v>244</v>
      </c>
      <c r="B6336" s="45" t="s">
        <v>73</v>
      </c>
      <c r="C6336" s="45" t="s">
        <v>22</v>
      </c>
      <c r="D6336" s="45">
        <v>20</v>
      </c>
      <c r="E6336" s="45">
        <v>7.9554395399999995E-3</v>
      </c>
      <c r="F6336" s="45">
        <v>1.0914349599999999E-3</v>
      </c>
      <c r="G6336" s="45">
        <v>1.62731457E-3</v>
      </c>
      <c r="H6336" s="45">
        <v>5.2366895399999997E-3</v>
      </c>
    </row>
    <row r="6337" spans="1:8" x14ac:dyDescent="0.35">
      <c r="A6337" s="45" t="s">
        <v>244</v>
      </c>
      <c r="B6337" s="45" t="s">
        <v>72</v>
      </c>
      <c r="C6337" s="45" t="s">
        <v>23</v>
      </c>
      <c r="D6337" s="45">
        <v>232</v>
      </c>
      <c r="E6337" s="45">
        <v>6.8499059600000004E-3</v>
      </c>
      <c r="F6337" s="45">
        <v>1.4056511300000001E-3</v>
      </c>
      <c r="G6337" s="45">
        <v>1.5236867199999999E-3</v>
      </c>
      <c r="H6337" s="45">
        <v>3.9205676899999996E-3</v>
      </c>
    </row>
    <row r="6338" spans="1:8" x14ac:dyDescent="0.35">
      <c r="A6338" s="45" t="s">
        <v>244</v>
      </c>
      <c r="B6338" s="45" t="s">
        <v>73</v>
      </c>
      <c r="C6338" s="45" t="s">
        <v>23</v>
      </c>
      <c r="D6338" s="45">
        <v>21</v>
      </c>
      <c r="E6338" s="45">
        <v>6.5977731399999998E-3</v>
      </c>
      <c r="F6338" s="45">
        <v>1.2147263500000001E-3</v>
      </c>
      <c r="G6338" s="45">
        <v>1.42030406E-3</v>
      </c>
      <c r="H6338" s="45">
        <v>3.9627422499999999E-3</v>
      </c>
    </row>
    <row r="6339" spans="1:8" x14ac:dyDescent="0.35">
      <c r="A6339" s="45" t="s">
        <v>244</v>
      </c>
      <c r="B6339" s="45" t="s">
        <v>72</v>
      </c>
      <c r="C6339" s="45" t="s">
        <v>24</v>
      </c>
      <c r="D6339" s="45">
        <v>379</v>
      </c>
      <c r="E6339" s="45">
        <v>6.8191143799999996E-3</v>
      </c>
      <c r="F6339" s="45">
        <v>7.3441903000000003E-4</v>
      </c>
      <c r="G6339" s="45">
        <v>1.6676131100000001E-3</v>
      </c>
      <c r="H6339" s="45">
        <v>4.4170817500000003E-3</v>
      </c>
    </row>
    <row r="6340" spans="1:8" x14ac:dyDescent="0.35">
      <c r="A6340" s="45" t="s">
        <v>244</v>
      </c>
      <c r="B6340" s="45" t="s">
        <v>73</v>
      </c>
      <c r="C6340" s="45" t="s">
        <v>24</v>
      </c>
      <c r="D6340" s="45">
        <v>81</v>
      </c>
      <c r="E6340" s="45">
        <v>6.3713132399999999E-3</v>
      </c>
      <c r="F6340" s="45">
        <v>6.9472996000000001E-4</v>
      </c>
      <c r="G6340" s="45">
        <v>1.9854535499999998E-3</v>
      </c>
      <c r="H6340" s="45">
        <v>3.69112912E-3</v>
      </c>
    </row>
    <row r="6341" spans="1:8" x14ac:dyDescent="0.35">
      <c r="A6341" s="45" t="s">
        <v>244</v>
      </c>
      <c r="B6341" s="45" t="s">
        <v>72</v>
      </c>
      <c r="C6341" s="45" t="s">
        <v>25</v>
      </c>
      <c r="D6341" s="45">
        <v>362</v>
      </c>
      <c r="E6341" s="45">
        <v>6.5930016100000004E-3</v>
      </c>
      <c r="F6341" s="45">
        <v>8.5075815000000001E-4</v>
      </c>
      <c r="G6341" s="45">
        <v>1.4379346000000001E-3</v>
      </c>
      <c r="H6341" s="45">
        <v>4.3043083899999999E-3</v>
      </c>
    </row>
    <row r="6342" spans="1:8" x14ac:dyDescent="0.35">
      <c r="A6342" s="45" t="s">
        <v>244</v>
      </c>
      <c r="B6342" s="45" t="s">
        <v>73</v>
      </c>
      <c r="C6342" s="45" t="s">
        <v>25</v>
      </c>
      <c r="D6342" s="45">
        <v>70</v>
      </c>
      <c r="E6342" s="45">
        <v>6.6618714599999997E-3</v>
      </c>
      <c r="F6342" s="45">
        <v>7.9794947000000002E-4</v>
      </c>
      <c r="G6342" s="45">
        <v>1.5949071400000001E-3</v>
      </c>
      <c r="H6342" s="45">
        <v>4.2690142199999998E-3</v>
      </c>
    </row>
    <row r="6343" spans="1:8" x14ac:dyDescent="0.35">
      <c r="A6343" s="45" t="s">
        <v>244</v>
      </c>
      <c r="B6343" s="45" t="s">
        <v>72</v>
      </c>
      <c r="C6343" s="45" t="s">
        <v>26</v>
      </c>
      <c r="D6343" s="45">
        <v>193</v>
      </c>
      <c r="E6343" s="45">
        <v>5.7376221E-3</v>
      </c>
      <c r="F6343" s="45">
        <v>6.3009717999999997E-4</v>
      </c>
      <c r="G6343" s="45">
        <v>1.10277512E-3</v>
      </c>
      <c r="H6343" s="45">
        <v>4.0047493499999996E-3</v>
      </c>
    </row>
    <row r="6344" spans="1:8" x14ac:dyDescent="0.35">
      <c r="A6344" s="45" t="s">
        <v>244</v>
      </c>
      <c r="B6344" s="45" t="s">
        <v>73</v>
      </c>
      <c r="C6344" s="45" t="s">
        <v>26</v>
      </c>
      <c r="D6344" s="45">
        <v>11</v>
      </c>
      <c r="E6344" s="45">
        <v>4.9526513200000002E-3</v>
      </c>
      <c r="F6344" s="45">
        <v>4.8190214000000002E-4</v>
      </c>
      <c r="G6344" s="45">
        <v>1.38047108E-3</v>
      </c>
      <c r="H6344" s="45">
        <v>3.0902776399999998E-3</v>
      </c>
    </row>
    <row r="6345" spans="1:8" x14ac:dyDescent="0.35">
      <c r="A6345" s="45" t="s">
        <v>244</v>
      </c>
      <c r="B6345" s="45" t="s">
        <v>72</v>
      </c>
      <c r="C6345" s="45" t="s">
        <v>27</v>
      </c>
      <c r="D6345" s="45">
        <v>188</v>
      </c>
      <c r="E6345" s="45">
        <v>5.5990812299999996E-3</v>
      </c>
      <c r="F6345" s="45">
        <v>4.9620738999999999E-4</v>
      </c>
      <c r="G6345" s="45">
        <v>1.60036176E-3</v>
      </c>
      <c r="H6345" s="45">
        <v>3.5025115700000001E-3</v>
      </c>
    </row>
    <row r="6346" spans="1:8" x14ac:dyDescent="0.35">
      <c r="A6346" s="45" t="s">
        <v>244</v>
      </c>
      <c r="B6346" s="45" t="s">
        <v>73</v>
      </c>
      <c r="C6346" s="45" t="s">
        <v>27</v>
      </c>
      <c r="D6346" s="45">
        <v>41</v>
      </c>
      <c r="E6346" s="45">
        <v>5.5950765299999997E-3</v>
      </c>
      <c r="F6346" s="45">
        <v>4.7933574999999999E-4</v>
      </c>
      <c r="G6346" s="45">
        <v>1.3400516999999999E-3</v>
      </c>
      <c r="H6346" s="45">
        <v>3.77568857E-3</v>
      </c>
    </row>
    <row r="6347" spans="1:8" x14ac:dyDescent="0.35">
      <c r="A6347" s="45" t="s">
        <v>244</v>
      </c>
      <c r="B6347" s="45" t="s">
        <v>72</v>
      </c>
      <c r="C6347" s="45" t="s">
        <v>28</v>
      </c>
      <c r="D6347" s="45">
        <v>366</v>
      </c>
      <c r="E6347" s="45">
        <v>6.2355796E-3</v>
      </c>
      <c r="F6347" s="45">
        <v>8.7997724000000001E-4</v>
      </c>
      <c r="G6347" s="45">
        <v>1.63241855E-3</v>
      </c>
      <c r="H6347" s="45">
        <v>3.7231833400000001E-3</v>
      </c>
    </row>
    <row r="6348" spans="1:8" x14ac:dyDescent="0.35">
      <c r="A6348" s="45" t="s">
        <v>244</v>
      </c>
      <c r="B6348" s="45" t="s">
        <v>73</v>
      </c>
      <c r="C6348" s="45" t="s">
        <v>28</v>
      </c>
      <c r="D6348" s="45">
        <v>66</v>
      </c>
      <c r="E6348" s="45">
        <v>5.4664699900000002E-3</v>
      </c>
      <c r="F6348" s="45">
        <v>7.3723322999999996E-4</v>
      </c>
      <c r="G6348" s="45">
        <v>1.5518024799999999E-3</v>
      </c>
      <c r="H6348" s="45">
        <v>3.1774338100000001E-3</v>
      </c>
    </row>
    <row r="6349" spans="1:8" x14ac:dyDescent="0.35">
      <c r="A6349" s="45" t="s">
        <v>244</v>
      </c>
      <c r="B6349" s="45" t="s">
        <v>72</v>
      </c>
      <c r="C6349" s="45" t="s">
        <v>29</v>
      </c>
      <c r="D6349" s="45">
        <v>130</v>
      </c>
      <c r="E6349" s="45">
        <v>6.7624641299999996E-3</v>
      </c>
      <c r="F6349" s="45">
        <v>1.01379963E-3</v>
      </c>
      <c r="G6349" s="45">
        <v>1.64200473E-3</v>
      </c>
      <c r="H6349" s="45">
        <v>4.10665931E-3</v>
      </c>
    </row>
    <row r="6350" spans="1:8" x14ac:dyDescent="0.35">
      <c r="A6350" s="45" t="s">
        <v>244</v>
      </c>
      <c r="B6350" s="45" t="s">
        <v>73</v>
      </c>
      <c r="C6350" s="45" t="s">
        <v>29</v>
      </c>
      <c r="D6350" s="45">
        <v>19</v>
      </c>
      <c r="E6350" s="45">
        <v>6.6404724700000004E-3</v>
      </c>
      <c r="F6350" s="45">
        <v>9.3506318000000001E-4</v>
      </c>
      <c r="G6350" s="45">
        <v>1.67580387E-3</v>
      </c>
      <c r="H6350" s="45">
        <v>4.0296050700000001E-3</v>
      </c>
    </row>
    <row r="6351" spans="1:8" x14ac:dyDescent="0.35">
      <c r="A6351" s="45" t="s">
        <v>244</v>
      </c>
      <c r="B6351" s="45" t="s">
        <v>72</v>
      </c>
      <c r="C6351" s="45" t="s">
        <v>30</v>
      </c>
      <c r="D6351" s="45">
        <v>2052</v>
      </c>
      <c r="E6351" s="45">
        <v>4.5578272600000002E-3</v>
      </c>
      <c r="F6351" s="45">
        <v>1.0423658400000001E-3</v>
      </c>
      <c r="G6351" s="45">
        <v>6.8764189999999999E-4</v>
      </c>
      <c r="H6351" s="45">
        <v>2.8278190499999999E-3</v>
      </c>
    </row>
    <row r="6352" spans="1:8" x14ac:dyDescent="0.35">
      <c r="A6352" s="45" t="s">
        <v>244</v>
      </c>
      <c r="B6352" s="45" t="s">
        <v>73</v>
      </c>
      <c r="C6352" s="45" t="s">
        <v>30</v>
      </c>
      <c r="D6352" s="45">
        <v>324</v>
      </c>
      <c r="E6352" s="45">
        <v>4.0809682699999997E-3</v>
      </c>
      <c r="F6352" s="45">
        <v>9.2903354000000002E-4</v>
      </c>
      <c r="G6352" s="45">
        <v>6.8340595999999995E-4</v>
      </c>
      <c r="H6352" s="45">
        <v>2.4685282899999999E-3</v>
      </c>
    </row>
    <row r="6353" spans="1:8" x14ac:dyDescent="0.35">
      <c r="A6353" s="45" t="s">
        <v>244</v>
      </c>
      <c r="B6353" s="45" t="s">
        <v>72</v>
      </c>
      <c r="C6353" s="45" t="s">
        <v>31</v>
      </c>
      <c r="D6353" s="45">
        <v>824</v>
      </c>
      <c r="E6353" s="45">
        <v>4.9704605899999997E-3</v>
      </c>
      <c r="F6353" s="45">
        <v>1.2222584999999999E-3</v>
      </c>
      <c r="G6353" s="45">
        <v>5.1425946999999995E-4</v>
      </c>
      <c r="H6353" s="45">
        <v>3.2339421499999999E-3</v>
      </c>
    </row>
    <row r="6354" spans="1:8" x14ac:dyDescent="0.35">
      <c r="A6354" s="45" t="s">
        <v>244</v>
      </c>
      <c r="B6354" s="45" t="s">
        <v>73</v>
      </c>
      <c r="C6354" s="45" t="s">
        <v>31</v>
      </c>
      <c r="D6354" s="45">
        <v>141</v>
      </c>
      <c r="E6354" s="45">
        <v>4.48844211E-3</v>
      </c>
      <c r="F6354" s="45">
        <v>1.12260284E-3</v>
      </c>
      <c r="G6354" s="45">
        <v>4.5015734000000002E-4</v>
      </c>
      <c r="H6354" s="45">
        <v>2.91568139E-3</v>
      </c>
    </row>
    <row r="6355" spans="1:8" x14ac:dyDescent="0.35">
      <c r="A6355" s="45" t="s">
        <v>244</v>
      </c>
      <c r="B6355" s="45" t="s">
        <v>72</v>
      </c>
      <c r="C6355" s="45" t="s">
        <v>159</v>
      </c>
      <c r="D6355" s="45">
        <v>348</v>
      </c>
      <c r="E6355" s="45">
        <v>5.8628669600000001E-3</v>
      </c>
      <c r="F6355" s="45">
        <v>1.07233108E-3</v>
      </c>
      <c r="G6355" s="45">
        <v>9.8299786000000003E-4</v>
      </c>
      <c r="H6355" s="45">
        <v>3.8075375400000002E-3</v>
      </c>
    </row>
    <row r="6356" spans="1:8" x14ac:dyDescent="0.35">
      <c r="A6356" s="45" t="s">
        <v>244</v>
      </c>
      <c r="B6356" s="45" t="s">
        <v>73</v>
      </c>
      <c r="C6356" s="45" t="s">
        <v>159</v>
      </c>
      <c r="D6356" s="45">
        <v>47</v>
      </c>
      <c r="E6356" s="45">
        <v>5.6973993300000001E-3</v>
      </c>
      <c r="F6356" s="45">
        <v>1.1216999E-3</v>
      </c>
      <c r="G6356" s="45">
        <v>1.1044619299999999E-3</v>
      </c>
      <c r="H6356" s="45">
        <v>3.4712369300000001E-3</v>
      </c>
    </row>
    <row r="6357" spans="1:8" x14ac:dyDescent="0.35">
      <c r="A6357" s="45" t="s">
        <v>244</v>
      </c>
      <c r="B6357" s="45" t="s">
        <v>72</v>
      </c>
      <c r="C6357" s="45" t="s">
        <v>33</v>
      </c>
      <c r="D6357" s="45">
        <v>203</v>
      </c>
      <c r="E6357" s="45">
        <v>7.25854064E-3</v>
      </c>
      <c r="F6357" s="45">
        <v>1.2771959800000001E-3</v>
      </c>
      <c r="G6357" s="45">
        <v>1.5751001100000001E-3</v>
      </c>
      <c r="H6357" s="45">
        <v>4.4062440799999998E-3</v>
      </c>
    </row>
    <row r="6358" spans="1:8" x14ac:dyDescent="0.35">
      <c r="A6358" s="45" t="s">
        <v>244</v>
      </c>
      <c r="B6358" s="45" t="s">
        <v>73</v>
      </c>
      <c r="C6358" s="45" t="s">
        <v>33</v>
      </c>
      <c r="D6358" s="45">
        <v>31</v>
      </c>
      <c r="E6358" s="45">
        <v>6.0502536900000001E-3</v>
      </c>
      <c r="F6358" s="45">
        <v>9.6699502000000004E-4</v>
      </c>
      <c r="G6358" s="45">
        <v>1.3638737399999999E-3</v>
      </c>
      <c r="H6358" s="45">
        <v>3.7193844899999998E-3</v>
      </c>
    </row>
    <row r="6359" spans="1:8" x14ac:dyDescent="0.35">
      <c r="A6359" s="45" t="s">
        <v>244</v>
      </c>
      <c r="B6359" s="45" t="s">
        <v>72</v>
      </c>
      <c r="C6359" s="45" t="s">
        <v>34</v>
      </c>
      <c r="D6359" s="45">
        <v>197</v>
      </c>
      <c r="E6359" s="45">
        <v>5.43987334E-3</v>
      </c>
      <c r="F6359" s="45">
        <v>8.8773710000000002E-4</v>
      </c>
      <c r="G6359" s="45">
        <v>9.0718391000000004E-4</v>
      </c>
      <c r="H6359" s="45">
        <v>3.6449518200000002E-3</v>
      </c>
    </row>
    <row r="6360" spans="1:8" x14ac:dyDescent="0.35">
      <c r="A6360" s="45" t="s">
        <v>244</v>
      </c>
      <c r="B6360" s="45" t="s">
        <v>73</v>
      </c>
      <c r="C6360" s="45" t="s">
        <v>34</v>
      </c>
      <c r="D6360" s="45">
        <v>35</v>
      </c>
      <c r="E6360" s="45">
        <v>5.4672616800000001E-3</v>
      </c>
      <c r="F6360" s="45">
        <v>7.4933840000000003E-4</v>
      </c>
      <c r="G6360" s="45">
        <v>1.13458967E-3</v>
      </c>
      <c r="H6360" s="45">
        <v>3.5833331300000001E-3</v>
      </c>
    </row>
    <row r="6361" spans="1:8" x14ac:dyDescent="0.35">
      <c r="A6361" s="45" t="s">
        <v>244</v>
      </c>
      <c r="B6361" s="45" t="s">
        <v>72</v>
      </c>
      <c r="C6361" s="45" t="s">
        <v>35</v>
      </c>
      <c r="D6361" s="45">
        <v>313</v>
      </c>
      <c r="E6361" s="45">
        <v>5.5086303799999998E-3</v>
      </c>
      <c r="F6361" s="45">
        <v>7.3404750999999996E-4</v>
      </c>
      <c r="G6361" s="45">
        <v>1.0228077200000001E-3</v>
      </c>
      <c r="H6361" s="45">
        <v>3.7517746900000001E-3</v>
      </c>
    </row>
    <row r="6362" spans="1:8" x14ac:dyDescent="0.35">
      <c r="A6362" s="45" t="s">
        <v>244</v>
      </c>
      <c r="B6362" s="45" t="s">
        <v>73</v>
      </c>
      <c r="C6362" s="45" t="s">
        <v>35</v>
      </c>
      <c r="D6362" s="45">
        <v>29</v>
      </c>
      <c r="E6362" s="45">
        <v>5.0542782199999997E-3</v>
      </c>
      <c r="F6362" s="45">
        <v>8.7723475999999996E-4</v>
      </c>
      <c r="G6362" s="45">
        <v>8.5448570000000001E-4</v>
      </c>
      <c r="H6362" s="45">
        <v>3.3225572500000002E-3</v>
      </c>
    </row>
    <row r="6363" spans="1:8" x14ac:dyDescent="0.35">
      <c r="A6363" s="45" t="s">
        <v>244</v>
      </c>
      <c r="B6363" s="45" t="s">
        <v>72</v>
      </c>
      <c r="C6363" s="45" t="s">
        <v>57</v>
      </c>
      <c r="D6363" s="45">
        <v>3</v>
      </c>
      <c r="E6363" s="45">
        <v>6.2229935100000001E-3</v>
      </c>
      <c r="F6363" s="45">
        <v>3.1249995299999999E-3</v>
      </c>
      <c r="G6363" s="45">
        <v>2.1797837900000001E-3</v>
      </c>
      <c r="H6363" s="45">
        <v>9.1820971E-4</v>
      </c>
    </row>
    <row r="6364" spans="1:8" x14ac:dyDescent="0.35">
      <c r="A6364" s="45" t="s">
        <v>244</v>
      </c>
      <c r="B6364" s="45" t="s">
        <v>73</v>
      </c>
      <c r="C6364" s="45" t="s">
        <v>57</v>
      </c>
      <c r="D6364" s="45">
        <v>1</v>
      </c>
      <c r="E6364" s="45">
        <v>8.1597222200000003E-3</v>
      </c>
      <c r="F6364" s="45">
        <v>1.7592590199999999E-3</v>
      </c>
      <c r="G6364" s="45">
        <v>6.3541666599999996E-3</v>
      </c>
      <c r="H6364" s="45">
        <v>4.629583E-5</v>
      </c>
    </row>
    <row r="6365" spans="1:8" x14ac:dyDescent="0.35">
      <c r="A6365" s="45" t="s">
        <v>244</v>
      </c>
      <c r="B6365" s="45" t="s">
        <v>72</v>
      </c>
      <c r="C6365" s="45" t="s">
        <v>36</v>
      </c>
      <c r="D6365" s="45">
        <v>377</v>
      </c>
      <c r="E6365" s="45">
        <v>6.1401842099999999E-3</v>
      </c>
      <c r="F6365" s="45">
        <v>8.8509407000000005E-4</v>
      </c>
      <c r="G6365" s="45">
        <v>1.0086327300000001E-3</v>
      </c>
      <c r="H6365" s="45">
        <v>4.2464569099999998E-3</v>
      </c>
    </row>
    <row r="6366" spans="1:8" x14ac:dyDescent="0.35">
      <c r="A6366" s="45" t="s">
        <v>244</v>
      </c>
      <c r="B6366" s="45" t="s">
        <v>73</v>
      </c>
      <c r="C6366" s="45" t="s">
        <v>36</v>
      </c>
      <c r="D6366" s="45">
        <v>29</v>
      </c>
      <c r="E6366" s="45">
        <v>5.7032245300000003E-3</v>
      </c>
      <c r="F6366" s="45">
        <v>1.19212935E-3</v>
      </c>
      <c r="G6366" s="45">
        <v>1.04645569E-3</v>
      </c>
      <c r="H6366" s="45">
        <v>3.4646390200000002E-3</v>
      </c>
    </row>
    <row r="6367" spans="1:8" x14ac:dyDescent="0.35">
      <c r="A6367" s="45" t="s">
        <v>244</v>
      </c>
      <c r="B6367" s="45" t="s">
        <v>72</v>
      </c>
      <c r="C6367" s="45" t="s">
        <v>37</v>
      </c>
      <c r="D6367" s="45">
        <v>449</v>
      </c>
      <c r="E6367" s="45">
        <v>5.73689968E-3</v>
      </c>
      <c r="F6367" s="45">
        <v>1.17681759E-3</v>
      </c>
      <c r="G6367" s="45">
        <v>8.9197679000000004E-4</v>
      </c>
      <c r="H6367" s="45">
        <v>3.66810481E-3</v>
      </c>
    </row>
    <row r="6368" spans="1:8" x14ac:dyDescent="0.35">
      <c r="A6368" s="45" t="s">
        <v>244</v>
      </c>
      <c r="B6368" s="45" t="s">
        <v>73</v>
      </c>
      <c r="C6368" s="45" t="s">
        <v>37</v>
      </c>
      <c r="D6368" s="45">
        <v>64</v>
      </c>
      <c r="E6368" s="45">
        <v>4.9931276200000001E-3</v>
      </c>
      <c r="F6368" s="45">
        <v>1.1662685900000001E-3</v>
      </c>
      <c r="G6368" s="45">
        <v>8.6823618999999999E-4</v>
      </c>
      <c r="H6368" s="45">
        <v>2.95862248E-3</v>
      </c>
    </row>
    <row r="6369" spans="1:8" x14ac:dyDescent="0.35">
      <c r="A6369" s="45" t="s">
        <v>244</v>
      </c>
      <c r="B6369" s="45" t="s">
        <v>72</v>
      </c>
      <c r="C6369" s="45" t="s">
        <v>38</v>
      </c>
      <c r="D6369" s="45">
        <v>226</v>
      </c>
      <c r="E6369" s="45">
        <v>6.9742499899999996E-3</v>
      </c>
      <c r="F6369" s="45">
        <v>1.40281853E-3</v>
      </c>
      <c r="G6369" s="45">
        <v>1.56449706E-3</v>
      </c>
      <c r="H6369" s="45">
        <v>4.0069339600000003E-3</v>
      </c>
    </row>
    <row r="6370" spans="1:8" x14ac:dyDescent="0.35">
      <c r="A6370" s="45" t="s">
        <v>244</v>
      </c>
      <c r="B6370" s="45" t="s">
        <v>73</v>
      </c>
      <c r="C6370" s="45" t="s">
        <v>38</v>
      </c>
      <c r="D6370" s="45">
        <v>22</v>
      </c>
      <c r="E6370" s="45">
        <v>6.5598692100000003E-3</v>
      </c>
      <c r="F6370" s="45">
        <v>1.54513863E-3</v>
      </c>
      <c r="G6370" s="45">
        <v>1.32944002E-3</v>
      </c>
      <c r="H6370" s="45">
        <v>3.6852901700000001E-3</v>
      </c>
    </row>
    <row r="6371" spans="1:8" x14ac:dyDescent="0.35">
      <c r="A6371" s="45" t="s">
        <v>244</v>
      </c>
      <c r="B6371" s="45" t="s">
        <v>72</v>
      </c>
      <c r="C6371" s="45" t="s">
        <v>39</v>
      </c>
      <c r="D6371" s="45">
        <v>218</v>
      </c>
      <c r="E6371" s="45">
        <v>6.5545890400000003E-3</v>
      </c>
      <c r="F6371" s="45">
        <v>7.7185245999999996E-4</v>
      </c>
      <c r="G6371" s="45">
        <v>1.3007557900000001E-3</v>
      </c>
      <c r="H6371" s="45">
        <v>4.4819803099999996E-3</v>
      </c>
    </row>
    <row r="6372" spans="1:8" x14ac:dyDescent="0.35">
      <c r="A6372" s="45" t="s">
        <v>244</v>
      </c>
      <c r="B6372" s="45" t="s">
        <v>73</v>
      </c>
      <c r="C6372" s="45" t="s">
        <v>39</v>
      </c>
      <c r="D6372" s="45">
        <v>27</v>
      </c>
      <c r="E6372" s="45">
        <v>6.3370196400000002E-3</v>
      </c>
      <c r="F6372" s="45">
        <v>8.1490025E-4</v>
      </c>
      <c r="G6372" s="45">
        <v>1.1394030800000001E-3</v>
      </c>
      <c r="H6372" s="45">
        <v>4.3827157800000001E-3</v>
      </c>
    </row>
    <row r="6373" spans="1:8" x14ac:dyDescent="0.35">
      <c r="A6373" s="45" t="s">
        <v>244</v>
      </c>
      <c r="B6373" s="45" t="s">
        <v>72</v>
      </c>
      <c r="C6373" s="45" t="s">
        <v>40</v>
      </c>
      <c r="D6373" s="45">
        <v>353</v>
      </c>
      <c r="E6373" s="45">
        <v>4.8922264600000003E-3</v>
      </c>
      <c r="F6373" s="45">
        <v>1.0099278700000001E-3</v>
      </c>
      <c r="G6373" s="45">
        <v>5.2201343999999997E-4</v>
      </c>
      <c r="H6373" s="45">
        <v>3.3602846299999999E-3</v>
      </c>
    </row>
    <row r="6374" spans="1:8" x14ac:dyDescent="0.35">
      <c r="A6374" s="45" t="s">
        <v>244</v>
      </c>
      <c r="B6374" s="45" t="s">
        <v>73</v>
      </c>
      <c r="C6374" s="45" t="s">
        <v>40</v>
      </c>
      <c r="D6374" s="45">
        <v>47</v>
      </c>
      <c r="E6374" s="45">
        <v>4.4651297600000004E-3</v>
      </c>
      <c r="F6374" s="45">
        <v>9.1312033999999995E-4</v>
      </c>
      <c r="G6374" s="45">
        <v>5.7082325999999997E-4</v>
      </c>
      <c r="H6374" s="45">
        <v>2.98118573E-3</v>
      </c>
    </row>
    <row r="6375" spans="1:8" x14ac:dyDescent="0.35">
      <c r="A6375" s="45" t="s">
        <v>244</v>
      </c>
      <c r="B6375" s="45" t="s">
        <v>72</v>
      </c>
      <c r="C6375" s="45" t="s">
        <v>41</v>
      </c>
      <c r="D6375" s="45">
        <v>269</v>
      </c>
      <c r="E6375" s="45">
        <v>6.7868388799999999E-3</v>
      </c>
      <c r="F6375" s="45">
        <v>7.7524756E-4</v>
      </c>
      <c r="G6375" s="45">
        <v>1.3036105200000001E-3</v>
      </c>
      <c r="H6375" s="45">
        <v>4.7079802700000003E-3</v>
      </c>
    </row>
    <row r="6376" spans="1:8" x14ac:dyDescent="0.35">
      <c r="A6376" s="45" t="s">
        <v>244</v>
      </c>
      <c r="B6376" s="45" t="s">
        <v>73</v>
      </c>
      <c r="C6376" s="45" t="s">
        <v>41</v>
      </c>
      <c r="D6376" s="45">
        <v>30</v>
      </c>
      <c r="E6376" s="45">
        <v>6.0520831200000002E-3</v>
      </c>
      <c r="F6376" s="45">
        <v>7.5694420000000002E-4</v>
      </c>
      <c r="G6376" s="45">
        <v>1.2908948099999999E-3</v>
      </c>
      <c r="H6376" s="45">
        <v>4.0042436000000004E-3</v>
      </c>
    </row>
    <row r="6377" spans="1:8" x14ac:dyDescent="0.35">
      <c r="A6377" s="45" t="s">
        <v>244</v>
      </c>
      <c r="B6377" s="45" t="s">
        <v>72</v>
      </c>
      <c r="C6377" s="45" t="s">
        <v>42</v>
      </c>
      <c r="D6377" s="45">
        <v>215</v>
      </c>
      <c r="E6377" s="45">
        <v>7.2367568900000004E-3</v>
      </c>
      <c r="F6377" s="45">
        <v>1.06696788E-3</v>
      </c>
      <c r="G6377" s="45">
        <v>1.6242999499999999E-3</v>
      </c>
      <c r="H6377" s="45">
        <v>4.5454885599999998E-3</v>
      </c>
    </row>
    <row r="6378" spans="1:8" x14ac:dyDescent="0.35">
      <c r="A6378" s="45" t="s">
        <v>244</v>
      </c>
      <c r="B6378" s="45" t="s">
        <v>73</v>
      </c>
      <c r="C6378" s="45" t="s">
        <v>42</v>
      </c>
      <c r="D6378" s="45">
        <v>45</v>
      </c>
      <c r="E6378" s="45">
        <v>5.9205244999999997E-3</v>
      </c>
      <c r="F6378" s="45">
        <v>1.33281868E-3</v>
      </c>
      <c r="G6378" s="45">
        <v>1.52031868E-3</v>
      </c>
      <c r="H6378" s="45">
        <v>3.0673865799999999E-3</v>
      </c>
    </row>
    <row r="6379" spans="1:8" x14ac:dyDescent="0.35">
      <c r="A6379" s="45" t="s">
        <v>244</v>
      </c>
      <c r="B6379" s="45" t="s">
        <v>72</v>
      </c>
      <c r="C6379" s="45" t="s">
        <v>43</v>
      </c>
      <c r="D6379" s="45">
        <v>176</v>
      </c>
      <c r="E6379" s="45">
        <v>7.2562208200000001E-3</v>
      </c>
      <c r="F6379" s="45">
        <v>1.09545955E-3</v>
      </c>
      <c r="G6379" s="45">
        <v>1.53658961E-3</v>
      </c>
      <c r="H6379" s="45">
        <v>4.6241711600000001E-3</v>
      </c>
    </row>
    <row r="6380" spans="1:8" x14ac:dyDescent="0.35">
      <c r="A6380" s="45" t="s">
        <v>244</v>
      </c>
      <c r="B6380" s="45" t="s">
        <v>73</v>
      </c>
      <c r="C6380" s="45" t="s">
        <v>43</v>
      </c>
      <c r="D6380" s="45">
        <v>36</v>
      </c>
      <c r="E6380" s="45">
        <v>6.0024432199999997E-3</v>
      </c>
      <c r="F6380" s="45">
        <v>8.7544990999999998E-4</v>
      </c>
      <c r="G6380" s="45">
        <v>1.26671783E-3</v>
      </c>
      <c r="H6380" s="45">
        <v>3.86027495E-3</v>
      </c>
    </row>
    <row r="6381" spans="1:8" x14ac:dyDescent="0.35">
      <c r="A6381" s="45" t="s">
        <v>244</v>
      </c>
      <c r="B6381" s="45" t="s">
        <v>72</v>
      </c>
      <c r="C6381" s="45" t="s">
        <v>44</v>
      </c>
      <c r="D6381" s="45">
        <v>122</v>
      </c>
      <c r="E6381" s="45">
        <v>8.7422204600000001E-3</v>
      </c>
      <c r="F6381" s="45">
        <v>9.3854333E-4</v>
      </c>
      <c r="G6381" s="45">
        <v>1.22277222E-3</v>
      </c>
      <c r="H6381" s="45">
        <v>6.5809044400000002E-3</v>
      </c>
    </row>
    <row r="6382" spans="1:8" x14ac:dyDescent="0.35">
      <c r="A6382" s="45" t="s">
        <v>244</v>
      </c>
      <c r="B6382" s="45" t="s">
        <v>73</v>
      </c>
      <c r="C6382" s="45" t="s">
        <v>44</v>
      </c>
      <c r="D6382" s="45">
        <v>13</v>
      </c>
      <c r="E6382" s="45">
        <v>9.8441949699999993E-3</v>
      </c>
      <c r="F6382" s="45">
        <v>9.989313499999999E-4</v>
      </c>
      <c r="G6382" s="45">
        <v>1.8349356199999999E-3</v>
      </c>
      <c r="H6382" s="45">
        <v>7.0103274500000002E-3</v>
      </c>
    </row>
    <row r="6383" spans="1:8" x14ac:dyDescent="0.35">
      <c r="A6383" s="45" t="s">
        <v>244</v>
      </c>
      <c r="B6383" s="45" t="s">
        <v>72</v>
      </c>
      <c r="C6383" s="45" t="s">
        <v>45</v>
      </c>
      <c r="D6383" s="45">
        <v>293</v>
      </c>
      <c r="E6383" s="45">
        <v>6.60903306E-3</v>
      </c>
      <c r="F6383" s="45">
        <v>1.35471946E-3</v>
      </c>
      <c r="G6383" s="45">
        <v>1.3572870800000001E-3</v>
      </c>
      <c r="H6383" s="45">
        <v>3.8970260599999998E-3</v>
      </c>
    </row>
    <row r="6384" spans="1:8" x14ac:dyDescent="0.35">
      <c r="A6384" s="45" t="s">
        <v>244</v>
      </c>
      <c r="B6384" s="45" t="s">
        <v>73</v>
      </c>
      <c r="C6384" s="45" t="s">
        <v>45</v>
      </c>
      <c r="D6384" s="45">
        <v>37</v>
      </c>
      <c r="E6384" s="45">
        <v>6.4070317999999999E-3</v>
      </c>
      <c r="F6384" s="45">
        <v>1.4148521499999999E-3</v>
      </c>
      <c r="G6384" s="45">
        <v>1.38982709E-3</v>
      </c>
      <c r="H6384" s="45">
        <v>3.6023520900000001E-3</v>
      </c>
    </row>
    <row r="6385" spans="1:8" x14ac:dyDescent="0.35">
      <c r="A6385" s="45" t="s">
        <v>244</v>
      </c>
      <c r="B6385" s="45" t="s">
        <v>72</v>
      </c>
      <c r="C6385" s="45" t="s">
        <v>46</v>
      </c>
      <c r="D6385" s="45">
        <v>159</v>
      </c>
      <c r="E6385" s="45">
        <v>6.9189666700000003E-3</v>
      </c>
      <c r="F6385" s="45">
        <v>8.2270534000000001E-4</v>
      </c>
      <c r="G6385" s="45">
        <v>1.3250492399999999E-3</v>
      </c>
      <c r="H6385" s="45">
        <v>4.7712116100000002E-3</v>
      </c>
    </row>
    <row r="6386" spans="1:8" x14ac:dyDescent="0.35">
      <c r="A6386" s="45" t="s">
        <v>244</v>
      </c>
      <c r="B6386" s="45" t="s">
        <v>73</v>
      </c>
      <c r="C6386" s="45" t="s">
        <v>46</v>
      </c>
      <c r="D6386" s="45">
        <v>17</v>
      </c>
      <c r="E6386" s="45">
        <v>6.0389430500000004E-3</v>
      </c>
      <c r="F6386" s="45">
        <v>7.2780472999999998E-4</v>
      </c>
      <c r="G6386" s="45">
        <v>1.2009800599999999E-3</v>
      </c>
      <c r="H6386" s="45">
        <v>4.1101576299999998E-3</v>
      </c>
    </row>
    <row r="6387" spans="1:8" x14ac:dyDescent="0.35">
      <c r="A6387" s="45" t="s">
        <v>244</v>
      </c>
      <c r="B6387" s="45" t="s">
        <v>72</v>
      </c>
      <c r="C6387" s="45" t="s">
        <v>47</v>
      </c>
      <c r="D6387" s="45">
        <v>123</v>
      </c>
      <c r="E6387" s="45">
        <v>6.8215520199999997E-3</v>
      </c>
      <c r="F6387" s="45">
        <v>3.2614397000000001E-4</v>
      </c>
      <c r="G6387" s="45">
        <v>1.6462471199999999E-3</v>
      </c>
      <c r="H6387" s="45">
        <v>4.83720994E-3</v>
      </c>
    </row>
    <row r="6388" spans="1:8" x14ac:dyDescent="0.35">
      <c r="A6388" s="45" t="s">
        <v>244</v>
      </c>
      <c r="B6388" s="45" t="s">
        <v>73</v>
      </c>
      <c r="C6388" s="45" t="s">
        <v>47</v>
      </c>
      <c r="D6388" s="45">
        <v>20</v>
      </c>
      <c r="E6388" s="45">
        <v>5.74826364E-3</v>
      </c>
      <c r="F6388" s="45">
        <v>8.7383980000000001E-5</v>
      </c>
      <c r="G6388" s="45">
        <v>1.8859951599999999E-3</v>
      </c>
      <c r="H6388" s="45">
        <v>3.7615738399999999E-3</v>
      </c>
    </row>
    <row r="6389" spans="1:8" x14ac:dyDescent="0.35">
      <c r="A6389" s="45" t="s">
        <v>244</v>
      </c>
      <c r="B6389" s="45" t="s">
        <v>72</v>
      </c>
      <c r="C6389" s="45" t="s">
        <v>48</v>
      </c>
      <c r="D6389" s="45">
        <v>420</v>
      </c>
      <c r="E6389" s="45">
        <v>6.1162089800000001E-3</v>
      </c>
      <c r="F6389" s="45">
        <v>1.17722088E-3</v>
      </c>
      <c r="G6389" s="45">
        <v>8.5827246999999995E-4</v>
      </c>
      <c r="H6389" s="45">
        <v>4.0807151399999998E-3</v>
      </c>
    </row>
    <row r="6390" spans="1:8" x14ac:dyDescent="0.35">
      <c r="A6390" s="45" t="s">
        <v>244</v>
      </c>
      <c r="B6390" s="45" t="s">
        <v>73</v>
      </c>
      <c r="C6390" s="45" t="s">
        <v>48</v>
      </c>
      <c r="D6390" s="45">
        <v>35</v>
      </c>
      <c r="E6390" s="45">
        <v>5.6934521300000002E-3</v>
      </c>
      <c r="F6390" s="45">
        <v>1.2486769600000001E-3</v>
      </c>
      <c r="G6390" s="45">
        <v>8.0753946000000003E-4</v>
      </c>
      <c r="H6390" s="45">
        <v>3.6372352299999999E-3</v>
      </c>
    </row>
    <row r="6391" spans="1:8" x14ac:dyDescent="0.35">
      <c r="A6391" s="45" t="s">
        <v>244</v>
      </c>
      <c r="B6391" s="45" t="s">
        <v>72</v>
      </c>
      <c r="C6391" s="45" t="s">
        <v>49</v>
      </c>
      <c r="D6391" s="45">
        <v>360</v>
      </c>
      <c r="E6391" s="45">
        <v>7.8774431699999998E-3</v>
      </c>
      <c r="F6391" s="45">
        <v>1.15972198E-3</v>
      </c>
      <c r="G6391" s="45">
        <v>1.10985702E-3</v>
      </c>
      <c r="H6391" s="45">
        <v>5.60786371E-3</v>
      </c>
    </row>
    <row r="6392" spans="1:8" x14ac:dyDescent="0.35">
      <c r="A6392" s="45" t="s">
        <v>244</v>
      </c>
      <c r="B6392" s="45" t="s">
        <v>73</v>
      </c>
      <c r="C6392" s="45" t="s">
        <v>49</v>
      </c>
      <c r="D6392" s="45">
        <v>35</v>
      </c>
      <c r="E6392" s="45">
        <v>7.4745368600000004E-3</v>
      </c>
      <c r="F6392" s="45">
        <v>9.7552884000000003E-4</v>
      </c>
      <c r="G6392" s="45">
        <v>1.49437805E-3</v>
      </c>
      <c r="H6392" s="45">
        <v>5.0046294599999999E-3</v>
      </c>
    </row>
    <row r="6393" spans="1:8" x14ac:dyDescent="0.35">
      <c r="A6393" s="45" t="s">
        <v>244</v>
      </c>
      <c r="B6393" s="45" t="s">
        <v>72</v>
      </c>
      <c r="C6393" s="45" t="s">
        <v>50</v>
      </c>
      <c r="D6393" s="45">
        <v>160</v>
      </c>
      <c r="E6393" s="45">
        <v>7.0231478700000004E-3</v>
      </c>
      <c r="F6393" s="45">
        <v>7.2793669000000005E-4</v>
      </c>
      <c r="G6393" s="45">
        <v>1.9290362200000001E-3</v>
      </c>
      <c r="H6393" s="45">
        <v>4.3661745599999999E-3</v>
      </c>
    </row>
    <row r="6394" spans="1:8" x14ac:dyDescent="0.35">
      <c r="A6394" s="45" t="s">
        <v>244</v>
      </c>
      <c r="B6394" s="45" t="s">
        <v>73</v>
      </c>
      <c r="C6394" s="45" t="s">
        <v>50</v>
      </c>
      <c r="D6394" s="45">
        <v>17</v>
      </c>
      <c r="E6394" s="45">
        <v>6.5720314399999999E-3</v>
      </c>
      <c r="F6394" s="45">
        <v>7.0737988999999997E-4</v>
      </c>
      <c r="G6394" s="45">
        <v>1.76810979E-3</v>
      </c>
      <c r="H6394" s="45">
        <v>4.0965412099999996E-3</v>
      </c>
    </row>
    <row r="6395" spans="1:8" x14ac:dyDescent="0.35">
      <c r="A6395" s="45" t="s">
        <v>244</v>
      </c>
      <c r="B6395" s="45" t="s">
        <v>72</v>
      </c>
      <c r="C6395" s="45" t="s">
        <v>51</v>
      </c>
      <c r="D6395" s="45">
        <v>269</v>
      </c>
      <c r="E6395" s="45">
        <v>6.0148610299999997E-3</v>
      </c>
      <c r="F6395" s="45">
        <v>1.0362451100000001E-3</v>
      </c>
      <c r="G6395" s="45">
        <v>8.4021729000000002E-4</v>
      </c>
      <c r="H6395" s="45">
        <v>4.13839815E-3</v>
      </c>
    </row>
    <row r="6396" spans="1:8" x14ac:dyDescent="0.35">
      <c r="A6396" s="45" t="s">
        <v>244</v>
      </c>
      <c r="B6396" s="45" t="s">
        <v>73</v>
      </c>
      <c r="C6396" s="45" t="s">
        <v>51</v>
      </c>
      <c r="D6396" s="45">
        <v>38</v>
      </c>
      <c r="E6396" s="45">
        <v>6.3529481100000002E-3</v>
      </c>
      <c r="F6396" s="45">
        <v>1.2110134000000001E-3</v>
      </c>
      <c r="G6396" s="45">
        <v>9.4480973000000002E-4</v>
      </c>
      <c r="H6396" s="45">
        <v>4.1971244999999997E-3</v>
      </c>
    </row>
    <row r="6397" spans="1:8" x14ac:dyDescent="0.35">
      <c r="A6397" s="45" t="s">
        <v>244</v>
      </c>
      <c r="B6397" s="45" t="s">
        <v>72</v>
      </c>
      <c r="C6397" s="45" t="s">
        <v>52</v>
      </c>
      <c r="D6397" s="45">
        <v>333</v>
      </c>
      <c r="E6397" s="45">
        <v>4.82093179E-3</v>
      </c>
      <c r="F6397" s="45">
        <v>9.4319988999999995E-4</v>
      </c>
      <c r="G6397" s="45">
        <v>5.7008375000000002E-4</v>
      </c>
      <c r="H6397" s="45">
        <v>3.3076476799999998E-3</v>
      </c>
    </row>
    <row r="6398" spans="1:8" x14ac:dyDescent="0.35">
      <c r="A6398" s="45" t="s">
        <v>244</v>
      </c>
      <c r="B6398" s="45" t="s">
        <v>73</v>
      </c>
      <c r="C6398" s="45" t="s">
        <v>52</v>
      </c>
      <c r="D6398" s="45">
        <v>31</v>
      </c>
      <c r="E6398" s="45">
        <v>4.0542858800000003E-3</v>
      </c>
      <c r="F6398" s="45">
        <v>8.2101229000000001E-4</v>
      </c>
      <c r="G6398" s="45">
        <v>5.0963237999999999E-4</v>
      </c>
      <c r="H6398" s="45">
        <v>2.72364072E-3</v>
      </c>
    </row>
    <row r="6399" spans="1:8" x14ac:dyDescent="0.35">
      <c r="A6399" s="45" t="s">
        <v>244</v>
      </c>
      <c r="B6399" s="45" t="s">
        <v>72</v>
      </c>
      <c r="C6399" s="45" t="s">
        <v>53</v>
      </c>
      <c r="D6399" s="45">
        <v>107</v>
      </c>
      <c r="E6399" s="45">
        <v>6.3981911600000003E-3</v>
      </c>
      <c r="F6399" s="45">
        <v>8.6275502999999998E-4</v>
      </c>
      <c r="G6399" s="45">
        <v>1.3189033500000001E-3</v>
      </c>
      <c r="H6399" s="45">
        <v>4.21653228E-3</v>
      </c>
    </row>
    <row r="6400" spans="1:8" x14ac:dyDescent="0.35">
      <c r="A6400" s="45" t="s">
        <v>244</v>
      </c>
      <c r="B6400" s="45" t="s">
        <v>73</v>
      </c>
      <c r="C6400" s="45" t="s">
        <v>53</v>
      </c>
      <c r="D6400" s="45">
        <v>18</v>
      </c>
      <c r="E6400" s="45">
        <v>6.1670522699999999E-3</v>
      </c>
      <c r="F6400" s="45">
        <v>7.0923324999999995E-4</v>
      </c>
      <c r="G6400" s="45">
        <v>1.2236366800000001E-3</v>
      </c>
      <c r="H6400" s="45">
        <v>4.2341818200000002E-3</v>
      </c>
    </row>
    <row r="6401" spans="1:8" x14ac:dyDescent="0.35">
      <c r="A6401" s="45" t="s">
        <v>244</v>
      </c>
      <c r="B6401" s="45" t="s">
        <v>72</v>
      </c>
      <c r="C6401" s="45" t="s">
        <v>54</v>
      </c>
      <c r="D6401" s="45">
        <v>767</v>
      </c>
      <c r="E6401" s="45">
        <v>4.6987116700000003E-3</v>
      </c>
      <c r="F6401" s="45">
        <v>1.04629907E-3</v>
      </c>
      <c r="G6401" s="45">
        <v>7.5628325000000004E-4</v>
      </c>
      <c r="H6401" s="45">
        <v>2.89612886E-3</v>
      </c>
    </row>
    <row r="6402" spans="1:8" x14ac:dyDescent="0.35">
      <c r="A6402" s="45" t="s">
        <v>244</v>
      </c>
      <c r="B6402" s="45" t="s">
        <v>73</v>
      </c>
      <c r="C6402" s="45" t="s">
        <v>54</v>
      </c>
      <c r="D6402" s="45">
        <v>63</v>
      </c>
      <c r="E6402" s="45">
        <v>4.7200173500000003E-3</v>
      </c>
      <c r="F6402" s="45">
        <v>1.1787181899999999E-3</v>
      </c>
      <c r="G6402" s="45">
        <v>7.3927075000000003E-4</v>
      </c>
      <c r="H6402" s="45">
        <v>2.8020280100000002E-3</v>
      </c>
    </row>
    <row r="6403" spans="1:8" x14ac:dyDescent="0.35">
      <c r="A6403" s="45" t="s">
        <v>244</v>
      </c>
      <c r="B6403" s="45" t="s">
        <v>72</v>
      </c>
      <c r="C6403" s="45" t="s">
        <v>55</v>
      </c>
      <c r="D6403" s="45">
        <v>193</v>
      </c>
      <c r="E6403" s="45">
        <v>6.2758465100000004E-3</v>
      </c>
      <c r="F6403" s="45">
        <v>9.9746904000000002E-4</v>
      </c>
      <c r="G6403" s="45">
        <v>1.4791424299999999E-3</v>
      </c>
      <c r="H6403" s="45">
        <v>3.7992345299999999E-3</v>
      </c>
    </row>
    <row r="6404" spans="1:8" x14ac:dyDescent="0.35">
      <c r="A6404" s="45" t="s">
        <v>244</v>
      </c>
      <c r="B6404" s="45" t="s">
        <v>73</v>
      </c>
      <c r="C6404" s="45" t="s">
        <v>55</v>
      </c>
      <c r="D6404" s="45">
        <v>31</v>
      </c>
      <c r="E6404" s="45">
        <v>5.6130522700000001E-3</v>
      </c>
      <c r="F6404" s="45">
        <v>9.7670229999999997E-4</v>
      </c>
      <c r="G6404" s="45">
        <v>1.70512224E-3</v>
      </c>
      <c r="H6404" s="45">
        <v>2.9312274299999998E-3</v>
      </c>
    </row>
    <row r="6405" spans="1:8" x14ac:dyDescent="0.35">
      <c r="A6405" s="45" t="s">
        <v>244</v>
      </c>
      <c r="B6405" s="45" t="s">
        <v>72</v>
      </c>
      <c r="C6405" s="45" t="s">
        <v>56</v>
      </c>
      <c r="D6405" s="45">
        <v>656</v>
      </c>
      <c r="E6405" s="45">
        <v>5.8231175700000004E-3</v>
      </c>
      <c r="F6405" s="45">
        <v>1.14232207E-3</v>
      </c>
      <c r="G6405" s="45">
        <v>9.9138272999999997E-4</v>
      </c>
      <c r="H6405" s="45">
        <v>3.6894123000000001E-3</v>
      </c>
    </row>
    <row r="6406" spans="1:8" x14ac:dyDescent="0.35">
      <c r="A6406" s="45" t="s">
        <v>244</v>
      </c>
      <c r="B6406" s="45" t="s">
        <v>73</v>
      </c>
      <c r="C6406" s="45" t="s">
        <v>56</v>
      </c>
      <c r="D6406" s="45">
        <v>35</v>
      </c>
      <c r="E6406" s="45">
        <v>5.1653436800000001E-3</v>
      </c>
      <c r="F6406" s="45">
        <v>1.2662034E-3</v>
      </c>
      <c r="G6406" s="45">
        <v>9.8247330000000009E-4</v>
      </c>
      <c r="H6406" s="45">
        <v>2.91666644E-3</v>
      </c>
    </row>
    <row r="6407" spans="1:8" x14ac:dyDescent="0.35">
      <c r="A6407" s="45" t="s">
        <v>245</v>
      </c>
      <c r="B6407" s="45" t="s">
        <v>72</v>
      </c>
      <c r="C6407" s="45" t="s">
        <v>9</v>
      </c>
      <c r="D6407" s="45">
        <v>12838</v>
      </c>
      <c r="E6407" s="45">
        <v>6.0129449099999999E-3</v>
      </c>
      <c r="F6407" s="45">
        <v>9.9274211999999997E-4</v>
      </c>
      <c r="G6407" s="45">
        <v>1.07685475E-3</v>
      </c>
      <c r="H6407" s="45">
        <v>3.9432258499999999E-3</v>
      </c>
    </row>
    <row r="6408" spans="1:8" x14ac:dyDescent="0.35">
      <c r="A6408" s="45" t="s">
        <v>245</v>
      </c>
      <c r="B6408" s="45" t="s">
        <v>73</v>
      </c>
      <c r="C6408" s="45" t="s">
        <v>9</v>
      </c>
      <c r="D6408" s="45">
        <v>1738</v>
      </c>
      <c r="E6408" s="45">
        <v>5.53504429E-3</v>
      </c>
      <c r="F6408" s="45">
        <v>9.7447286000000002E-4</v>
      </c>
      <c r="G6408" s="45">
        <v>1.08005133E-3</v>
      </c>
      <c r="H6408" s="45">
        <v>3.4804064200000002E-3</v>
      </c>
    </row>
    <row r="6409" spans="1:8" x14ac:dyDescent="0.35">
      <c r="A6409" s="45" t="s">
        <v>245</v>
      </c>
      <c r="B6409" s="45" t="s">
        <v>72</v>
      </c>
      <c r="C6409" s="45" t="s">
        <v>14</v>
      </c>
      <c r="D6409" s="45">
        <v>241</v>
      </c>
      <c r="E6409" s="45">
        <v>5.9185778299999997E-3</v>
      </c>
      <c r="F6409" s="45">
        <v>1.1558703499999999E-3</v>
      </c>
      <c r="G6409" s="45">
        <v>1.06284554E-3</v>
      </c>
      <c r="H6409" s="45">
        <v>3.6998614599999999E-3</v>
      </c>
    </row>
    <row r="6410" spans="1:8" x14ac:dyDescent="0.35">
      <c r="A6410" s="45" t="s">
        <v>245</v>
      </c>
      <c r="B6410" s="45" t="s">
        <v>73</v>
      </c>
      <c r="C6410" s="45" t="s">
        <v>14</v>
      </c>
      <c r="D6410" s="45">
        <v>29</v>
      </c>
      <c r="E6410" s="45">
        <v>5.0167622000000002E-3</v>
      </c>
      <c r="F6410" s="45">
        <v>9.8020410999999992E-4</v>
      </c>
      <c r="G6410" s="45">
        <v>1.0628190799999999E-3</v>
      </c>
      <c r="H6410" s="45">
        <v>2.9737385899999999E-3</v>
      </c>
    </row>
    <row r="6411" spans="1:8" x14ac:dyDescent="0.35">
      <c r="A6411" s="45" t="s">
        <v>245</v>
      </c>
      <c r="B6411" s="45" t="s">
        <v>72</v>
      </c>
      <c r="C6411" s="45" t="s">
        <v>15</v>
      </c>
      <c r="D6411" s="45">
        <v>112</v>
      </c>
      <c r="E6411" s="45">
        <v>7.6047864600000004E-3</v>
      </c>
      <c r="F6411" s="45">
        <v>1.49822232E-3</v>
      </c>
      <c r="G6411" s="45">
        <v>1.6180966500000001E-3</v>
      </c>
      <c r="H6411" s="45">
        <v>4.4884670000000003E-3</v>
      </c>
    </row>
    <row r="6412" spans="1:8" x14ac:dyDescent="0.35">
      <c r="A6412" s="45" t="s">
        <v>245</v>
      </c>
      <c r="B6412" s="45" t="s">
        <v>73</v>
      </c>
      <c r="C6412" s="45" t="s">
        <v>15</v>
      </c>
      <c r="D6412" s="45">
        <v>39</v>
      </c>
      <c r="E6412" s="45">
        <v>5.2715453400000003E-3</v>
      </c>
      <c r="F6412" s="45">
        <v>9.0722909000000003E-4</v>
      </c>
      <c r="G6412" s="45">
        <v>1.1600781099999999E-3</v>
      </c>
      <c r="H6412" s="45">
        <v>3.2042376000000002E-3</v>
      </c>
    </row>
    <row r="6413" spans="1:8" x14ac:dyDescent="0.35">
      <c r="A6413" s="45" t="s">
        <v>245</v>
      </c>
      <c r="B6413" s="45" t="s">
        <v>72</v>
      </c>
      <c r="C6413" s="45" t="s">
        <v>16</v>
      </c>
      <c r="D6413" s="45">
        <v>191</v>
      </c>
      <c r="E6413" s="45">
        <v>5.5962766599999998E-3</v>
      </c>
      <c r="F6413" s="45">
        <v>8.0509476999999997E-4</v>
      </c>
      <c r="G6413" s="45">
        <v>6.0754774000000003E-4</v>
      </c>
      <c r="H6413" s="45">
        <v>4.18363364E-3</v>
      </c>
    </row>
    <row r="6414" spans="1:8" x14ac:dyDescent="0.35">
      <c r="A6414" s="45" t="s">
        <v>245</v>
      </c>
      <c r="B6414" s="45" t="s">
        <v>73</v>
      </c>
      <c r="C6414" s="45" t="s">
        <v>16</v>
      </c>
      <c r="D6414" s="45">
        <v>27</v>
      </c>
      <c r="E6414" s="45">
        <v>5.2224791799999996E-3</v>
      </c>
      <c r="F6414" s="45">
        <v>7.8575070999999997E-4</v>
      </c>
      <c r="G6414" s="45">
        <v>4.8482486E-4</v>
      </c>
      <c r="H6414" s="45">
        <v>3.9519030800000002E-3</v>
      </c>
    </row>
    <row r="6415" spans="1:8" x14ac:dyDescent="0.35">
      <c r="A6415" s="45" t="s">
        <v>245</v>
      </c>
      <c r="B6415" s="45" t="s">
        <v>72</v>
      </c>
      <c r="C6415" s="45" t="s">
        <v>17</v>
      </c>
      <c r="D6415" s="45">
        <v>168</v>
      </c>
      <c r="E6415" s="45">
        <v>6.5362514199999999E-3</v>
      </c>
      <c r="F6415" s="45">
        <v>7.9640627000000005E-4</v>
      </c>
      <c r="G6415" s="45">
        <v>8.3767333999999998E-4</v>
      </c>
      <c r="H6415" s="45">
        <v>4.9021712700000001E-3</v>
      </c>
    </row>
    <row r="6416" spans="1:8" x14ac:dyDescent="0.35">
      <c r="A6416" s="45" t="s">
        <v>245</v>
      </c>
      <c r="B6416" s="45" t="s">
        <v>73</v>
      </c>
      <c r="C6416" s="45" t="s">
        <v>17</v>
      </c>
      <c r="D6416" s="45">
        <v>23</v>
      </c>
      <c r="E6416" s="45">
        <v>6.3939208200000002E-3</v>
      </c>
      <c r="F6416" s="45">
        <v>8.8315189000000001E-4</v>
      </c>
      <c r="G6416" s="45">
        <v>7.5382423999999996E-4</v>
      </c>
      <c r="H6416" s="45">
        <v>4.7569442199999999E-3</v>
      </c>
    </row>
    <row r="6417" spans="1:8" x14ac:dyDescent="0.35">
      <c r="A6417" s="45" t="s">
        <v>245</v>
      </c>
      <c r="B6417" s="45" t="s">
        <v>72</v>
      </c>
      <c r="C6417" s="45" t="s">
        <v>18</v>
      </c>
      <c r="D6417" s="45">
        <v>180</v>
      </c>
      <c r="E6417" s="45">
        <v>7.3278032599999997E-3</v>
      </c>
      <c r="F6417" s="45">
        <v>7.8311446999999998E-4</v>
      </c>
      <c r="G6417" s="45">
        <v>1.2622811499999999E-3</v>
      </c>
      <c r="H6417" s="45">
        <v>5.2824071599999996E-3</v>
      </c>
    </row>
    <row r="6418" spans="1:8" x14ac:dyDescent="0.35">
      <c r="A6418" s="45" t="s">
        <v>245</v>
      </c>
      <c r="B6418" s="45" t="s">
        <v>73</v>
      </c>
      <c r="C6418" s="45" t="s">
        <v>18</v>
      </c>
      <c r="D6418" s="45">
        <v>22</v>
      </c>
      <c r="E6418" s="45">
        <v>5.1252103100000003E-3</v>
      </c>
      <c r="F6418" s="45">
        <v>7.2758819000000004E-4</v>
      </c>
      <c r="G6418" s="45">
        <v>7.2127496000000001E-4</v>
      </c>
      <c r="H6418" s="45">
        <v>3.6763465799999999E-3</v>
      </c>
    </row>
    <row r="6419" spans="1:8" x14ac:dyDescent="0.35">
      <c r="A6419" s="45" t="s">
        <v>245</v>
      </c>
      <c r="B6419" s="45" t="s">
        <v>72</v>
      </c>
      <c r="C6419" s="45" t="s">
        <v>19</v>
      </c>
      <c r="D6419" s="45">
        <v>213</v>
      </c>
      <c r="E6419" s="45">
        <v>6.4668642200000001E-3</v>
      </c>
      <c r="F6419" s="45">
        <v>1.12877083E-3</v>
      </c>
      <c r="G6419" s="45">
        <v>1.0770950599999999E-3</v>
      </c>
      <c r="H6419" s="45">
        <v>4.2609978499999999E-3</v>
      </c>
    </row>
    <row r="6420" spans="1:8" x14ac:dyDescent="0.35">
      <c r="A6420" s="45" t="s">
        <v>245</v>
      </c>
      <c r="B6420" s="45" t="s">
        <v>73</v>
      </c>
      <c r="C6420" s="45" t="s">
        <v>19</v>
      </c>
      <c r="D6420" s="45">
        <v>10</v>
      </c>
      <c r="E6420" s="45">
        <v>6.9097220000000001E-3</v>
      </c>
      <c r="F6420" s="45">
        <v>1.7893515200000001E-3</v>
      </c>
      <c r="G6420" s="45">
        <v>1.28935166E-3</v>
      </c>
      <c r="H6420" s="45">
        <v>3.8310183199999999E-3</v>
      </c>
    </row>
    <row r="6421" spans="1:8" x14ac:dyDescent="0.35">
      <c r="A6421" s="45" t="s">
        <v>245</v>
      </c>
      <c r="B6421" s="45" t="s">
        <v>72</v>
      </c>
      <c r="C6421" s="45" t="s">
        <v>20</v>
      </c>
      <c r="D6421" s="45">
        <v>126</v>
      </c>
      <c r="E6421" s="45">
        <v>4.6086858399999996E-3</v>
      </c>
      <c r="F6421" s="45">
        <v>7.6664435000000004E-4</v>
      </c>
      <c r="G6421" s="45">
        <v>4.9355128999999998E-4</v>
      </c>
      <c r="H6421" s="45">
        <v>3.3484895999999998E-3</v>
      </c>
    </row>
    <row r="6422" spans="1:8" x14ac:dyDescent="0.35">
      <c r="A6422" s="45" t="s">
        <v>245</v>
      </c>
      <c r="B6422" s="45" t="s">
        <v>73</v>
      </c>
      <c r="C6422" s="45" t="s">
        <v>20</v>
      </c>
      <c r="D6422" s="45">
        <v>10</v>
      </c>
      <c r="E6422" s="45">
        <v>3.9340276299999997E-3</v>
      </c>
      <c r="F6422" s="45">
        <v>8.4722200000000001E-4</v>
      </c>
      <c r="G6422" s="45">
        <v>4.1319430000000002E-4</v>
      </c>
      <c r="H6422" s="45">
        <v>2.6736109000000002E-3</v>
      </c>
    </row>
    <row r="6423" spans="1:8" x14ac:dyDescent="0.35">
      <c r="A6423" s="45" t="s">
        <v>245</v>
      </c>
      <c r="B6423" s="45" t="s">
        <v>72</v>
      </c>
      <c r="C6423" s="45" t="s">
        <v>21</v>
      </c>
      <c r="D6423" s="45">
        <v>135</v>
      </c>
      <c r="E6423" s="45">
        <v>8.3619682300000008E-3</v>
      </c>
      <c r="F6423" s="45">
        <v>1.22333653E-3</v>
      </c>
      <c r="G6423" s="45">
        <v>1.8994338999999999E-3</v>
      </c>
      <c r="H6423" s="45">
        <v>5.2391972699999999E-3</v>
      </c>
    </row>
    <row r="6424" spans="1:8" x14ac:dyDescent="0.35">
      <c r="A6424" s="45" t="s">
        <v>245</v>
      </c>
      <c r="B6424" s="45" t="s">
        <v>73</v>
      </c>
      <c r="C6424" s="45" t="s">
        <v>21</v>
      </c>
      <c r="D6424" s="45">
        <v>32</v>
      </c>
      <c r="E6424" s="45">
        <v>7.47359641E-3</v>
      </c>
      <c r="F6424" s="45">
        <v>1.56539326E-3</v>
      </c>
      <c r="G6424" s="45">
        <v>1.79398122E-3</v>
      </c>
      <c r="H6424" s="45">
        <v>4.1142214099999996E-3</v>
      </c>
    </row>
    <row r="6425" spans="1:8" x14ac:dyDescent="0.35">
      <c r="A6425" s="45" t="s">
        <v>245</v>
      </c>
      <c r="B6425" s="45" t="s">
        <v>72</v>
      </c>
      <c r="C6425" s="45" t="s">
        <v>22</v>
      </c>
      <c r="D6425" s="45">
        <v>124</v>
      </c>
      <c r="E6425" s="45">
        <v>7.2227820500000003E-3</v>
      </c>
      <c r="F6425" s="45">
        <v>1.1751416300000001E-3</v>
      </c>
      <c r="G6425" s="45">
        <v>1.31851081E-3</v>
      </c>
      <c r="H6425" s="45">
        <v>4.7291290999999999E-3</v>
      </c>
    </row>
    <row r="6426" spans="1:8" x14ac:dyDescent="0.35">
      <c r="A6426" s="45" t="s">
        <v>245</v>
      </c>
      <c r="B6426" s="45" t="s">
        <v>73</v>
      </c>
      <c r="C6426" s="45" t="s">
        <v>22</v>
      </c>
      <c r="D6426" s="45">
        <v>16</v>
      </c>
      <c r="E6426" s="45">
        <v>9.2867474700000004E-3</v>
      </c>
      <c r="F6426" s="45">
        <v>8.7384238999999996E-4</v>
      </c>
      <c r="G6426" s="45">
        <v>2.15350099E-3</v>
      </c>
      <c r="H6426" s="45">
        <v>6.2594036800000001E-3</v>
      </c>
    </row>
    <row r="6427" spans="1:8" x14ac:dyDescent="0.35">
      <c r="A6427" s="45" t="s">
        <v>245</v>
      </c>
      <c r="B6427" s="45" t="s">
        <v>72</v>
      </c>
      <c r="C6427" s="45" t="s">
        <v>23</v>
      </c>
      <c r="D6427" s="45">
        <v>236</v>
      </c>
      <c r="E6427" s="45">
        <v>6.8842197899999999E-3</v>
      </c>
      <c r="F6427" s="45">
        <v>1.1508354499999999E-3</v>
      </c>
      <c r="G6427" s="45">
        <v>1.6158582E-3</v>
      </c>
      <c r="H6427" s="45">
        <v>4.1175256600000003E-3</v>
      </c>
    </row>
    <row r="6428" spans="1:8" x14ac:dyDescent="0.35">
      <c r="A6428" s="45" t="s">
        <v>245</v>
      </c>
      <c r="B6428" s="45" t="s">
        <v>73</v>
      </c>
      <c r="C6428" s="45" t="s">
        <v>23</v>
      </c>
      <c r="D6428" s="45">
        <v>14</v>
      </c>
      <c r="E6428" s="45">
        <v>7.3338291099999996E-3</v>
      </c>
      <c r="F6428" s="45">
        <v>1.4087299499999999E-3</v>
      </c>
      <c r="G6428" s="45">
        <v>1.2293318400000001E-3</v>
      </c>
      <c r="H6428" s="45">
        <v>4.6957669600000002E-3</v>
      </c>
    </row>
    <row r="6429" spans="1:8" x14ac:dyDescent="0.35">
      <c r="A6429" s="45" t="s">
        <v>245</v>
      </c>
      <c r="B6429" s="45" t="s">
        <v>72</v>
      </c>
      <c r="C6429" s="45" t="s">
        <v>24</v>
      </c>
      <c r="D6429" s="45">
        <v>393</v>
      </c>
      <c r="E6429" s="45">
        <v>6.9809629100000001E-3</v>
      </c>
      <c r="F6429" s="45">
        <v>6.5185869000000001E-4</v>
      </c>
      <c r="G6429" s="45">
        <v>1.87694351E-3</v>
      </c>
      <c r="H6429" s="45">
        <v>4.45216026E-3</v>
      </c>
    </row>
    <row r="6430" spans="1:8" x14ac:dyDescent="0.35">
      <c r="A6430" s="45" t="s">
        <v>245</v>
      </c>
      <c r="B6430" s="45" t="s">
        <v>73</v>
      </c>
      <c r="C6430" s="45" t="s">
        <v>24</v>
      </c>
      <c r="D6430" s="45">
        <v>66</v>
      </c>
      <c r="E6430" s="45">
        <v>6.0185182099999996E-3</v>
      </c>
      <c r="F6430" s="45">
        <v>8.2088215000000004E-4</v>
      </c>
      <c r="G6430" s="45">
        <v>2.0366860899999999E-3</v>
      </c>
      <c r="H6430" s="45">
        <v>3.1609495300000002E-3</v>
      </c>
    </row>
    <row r="6431" spans="1:8" x14ac:dyDescent="0.35">
      <c r="A6431" s="45" t="s">
        <v>245</v>
      </c>
      <c r="B6431" s="45" t="s">
        <v>72</v>
      </c>
      <c r="C6431" s="45" t="s">
        <v>25</v>
      </c>
      <c r="D6431" s="45">
        <v>325</v>
      </c>
      <c r="E6431" s="45">
        <v>6.4885681400000004E-3</v>
      </c>
      <c r="F6431" s="45">
        <v>8.4622484000000003E-4</v>
      </c>
      <c r="G6431" s="45">
        <v>1.3844014600000001E-3</v>
      </c>
      <c r="H6431" s="45">
        <v>4.2579413599999998E-3</v>
      </c>
    </row>
    <row r="6432" spans="1:8" x14ac:dyDescent="0.35">
      <c r="A6432" s="45" t="s">
        <v>245</v>
      </c>
      <c r="B6432" s="45" t="s">
        <v>73</v>
      </c>
      <c r="C6432" s="45" t="s">
        <v>25</v>
      </c>
      <c r="D6432" s="45">
        <v>74</v>
      </c>
      <c r="E6432" s="45">
        <v>6.7056115799999996E-3</v>
      </c>
      <c r="F6432" s="45">
        <v>7.1993847000000001E-4</v>
      </c>
      <c r="G6432" s="45">
        <v>1.7880378099999999E-3</v>
      </c>
      <c r="H6432" s="45">
        <v>4.1976348900000003E-3</v>
      </c>
    </row>
    <row r="6433" spans="1:8" x14ac:dyDescent="0.35">
      <c r="A6433" s="45" t="s">
        <v>245</v>
      </c>
      <c r="B6433" s="45" t="s">
        <v>72</v>
      </c>
      <c r="C6433" s="45" t="s">
        <v>26</v>
      </c>
      <c r="D6433" s="45">
        <v>194</v>
      </c>
      <c r="E6433" s="45">
        <v>5.6287583699999996E-3</v>
      </c>
      <c r="F6433" s="45">
        <v>5.6414637999999996E-4</v>
      </c>
      <c r="G6433" s="45">
        <v>1.1261452100000001E-3</v>
      </c>
      <c r="H6433" s="45">
        <v>3.9384662599999997E-3</v>
      </c>
    </row>
    <row r="6434" spans="1:8" x14ac:dyDescent="0.35">
      <c r="A6434" s="45" t="s">
        <v>245</v>
      </c>
      <c r="B6434" s="45" t="s">
        <v>73</v>
      </c>
      <c r="C6434" s="45" t="s">
        <v>26</v>
      </c>
      <c r="D6434" s="45">
        <v>10</v>
      </c>
      <c r="E6434" s="45">
        <v>6.2615738099999997E-3</v>
      </c>
      <c r="F6434" s="45">
        <v>6.4351825999999998E-4</v>
      </c>
      <c r="G6434" s="45">
        <v>8.6805526999999996E-4</v>
      </c>
      <c r="H6434" s="45">
        <v>4.7499997799999999E-3</v>
      </c>
    </row>
    <row r="6435" spans="1:8" x14ac:dyDescent="0.35">
      <c r="A6435" s="45" t="s">
        <v>245</v>
      </c>
      <c r="B6435" s="45" t="s">
        <v>72</v>
      </c>
      <c r="C6435" s="45" t="s">
        <v>27</v>
      </c>
      <c r="D6435" s="45">
        <v>191</v>
      </c>
      <c r="E6435" s="45">
        <v>6.3924638900000001E-3</v>
      </c>
      <c r="F6435" s="45">
        <v>1.0594214300000001E-3</v>
      </c>
      <c r="G6435" s="45">
        <v>1.8288852900000001E-3</v>
      </c>
      <c r="H6435" s="45">
        <v>3.5041567300000001E-3</v>
      </c>
    </row>
    <row r="6436" spans="1:8" x14ac:dyDescent="0.35">
      <c r="A6436" s="45" t="s">
        <v>245</v>
      </c>
      <c r="B6436" s="45" t="s">
        <v>73</v>
      </c>
      <c r="C6436" s="45" t="s">
        <v>27</v>
      </c>
      <c r="D6436" s="45">
        <v>31</v>
      </c>
      <c r="E6436" s="45">
        <v>5.8572279300000002E-3</v>
      </c>
      <c r="F6436" s="45">
        <v>1.0047040200000001E-3</v>
      </c>
      <c r="G6436" s="45">
        <v>1.89366762E-3</v>
      </c>
      <c r="H6436" s="45">
        <v>2.9588557700000002E-3</v>
      </c>
    </row>
    <row r="6437" spans="1:8" x14ac:dyDescent="0.35">
      <c r="A6437" s="45" t="s">
        <v>245</v>
      </c>
      <c r="B6437" s="45" t="s">
        <v>72</v>
      </c>
      <c r="C6437" s="45" t="s">
        <v>28</v>
      </c>
      <c r="D6437" s="45">
        <v>339</v>
      </c>
      <c r="E6437" s="45">
        <v>6.3479867500000004E-3</v>
      </c>
      <c r="F6437" s="45">
        <v>9.5648260999999998E-4</v>
      </c>
      <c r="G6437" s="45">
        <v>1.4703510200000001E-3</v>
      </c>
      <c r="H6437" s="45">
        <v>3.9211526499999998E-3</v>
      </c>
    </row>
    <row r="6438" spans="1:8" x14ac:dyDescent="0.35">
      <c r="A6438" s="45" t="s">
        <v>245</v>
      </c>
      <c r="B6438" s="45" t="s">
        <v>73</v>
      </c>
      <c r="C6438" s="45" t="s">
        <v>28</v>
      </c>
      <c r="D6438" s="45">
        <v>58</v>
      </c>
      <c r="E6438" s="45">
        <v>5.7998081600000003E-3</v>
      </c>
      <c r="F6438" s="45">
        <v>8.5169195999999997E-4</v>
      </c>
      <c r="G6438" s="45">
        <v>1.5443404399999999E-3</v>
      </c>
      <c r="H6438" s="45">
        <v>3.4037753299999999E-3</v>
      </c>
    </row>
    <row r="6439" spans="1:8" x14ac:dyDescent="0.35">
      <c r="A6439" s="45" t="s">
        <v>245</v>
      </c>
      <c r="B6439" s="45" t="s">
        <v>72</v>
      </c>
      <c r="C6439" s="45" t="s">
        <v>29</v>
      </c>
      <c r="D6439" s="45">
        <v>135</v>
      </c>
      <c r="E6439" s="45">
        <v>6.8155004300000004E-3</v>
      </c>
      <c r="F6439" s="45">
        <v>9.7916639000000002E-4</v>
      </c>
      <c r="G6439" s="45">
        <v>1.86436875E-3</v>
      </c>
      <c r="H6439" s="45">
        <v>3.9719647500000002E-3</v>
      </c>
    </row>
    <row r="6440" spans="1:8" x14ac:dyDescent="0.35">
      <c r="A6440" s="45" t="s">
        <v>245</v>
      </c>
      <c r="B6440" s="45" t="s">
        <v>73</v>
      </c>
      <c r="C6440" s="45" t="s">
        <v>29</v>
      </c>
      <c r="D6440" s="45">
        <v>26</v>
      </c>
      <c r="E6440" s="45">
        <v>6.8554128899999999E-3</v>
      </c>
      <c r="F6440" s="45">
        <v>1.08885301E-3</v>
      </c>
      <c r="G6440" s="45">
        <v>1.5535966300000001E-3</v>
      </c>
      <c r="H6440" s="45">
        <v>4.2129627600000002E-3</v>
      </c>
    </row>
    <row r="6441" spans="1:8" x14ac:dyDescent="0.35">
      <c r="A6441" s="45" t="s">
        <v>245</v>
      </c>
      <c r="B6441" s="45" t="s">
        <v>72</v>
      </c>
      <c r="C6441" s="45" t="s">
        <v>30</v>
      </c>
      <c r="D6441" s="45">
        <v>1780</v>
      </c>
      <c r="E6441" s="45">
        <v>4.4941932199999996E-3</v>
      </c>
      <c r="F6441" s="45">
        <v>9.9145575000000007E-4</v>
      </c>
      <c r="G6441" s="45">
        <v>7.1784593999999998E-4</v>
      </c>
      <c r="H6441" s="45">
        <v>2.7848910500000001E-3</v>
      </c>
    </row>
    <row r="6442" spans="1:8" x14ac:dyDescent="0.35">
      <c r="A6442" s="45" t="s">
        <v>245</v>
      </c>
      <c r="B6442" s="45" t="s">
        <v>73</v>
      </c>
      <c r="C6442" s="45" t="s">
        <v>30</v>
      </c>
      <c r="D6442" s="45">
        <v>324</v>
      </c>
      <c r="E6442" s="45">
        <v>4.31055647E-3</v>
      </c>
      <c r="F6442" s="45">
        <v>9.8136693999999994E-4</v>
      </c>
      <c r="G6442" s="45">
        <v>7.0894751000000005E-4</v>
      </c>
      <c r="H6442" s="45">
        <v>2.6202415500000001E-3</v>
      </c>
    </row>
    <row r="6443" spans="1:8" x14ac:dyDescent="0.35">
      <c r="A6443" s="45" t="s">
        <v>245</v>
      </c>
      <c r="B6443" s="45" t="s">
        <v>72</v>
      </c>
      <c r="C6443" s="45" t="s">
        <v>31</v>
      </c>
      <c r="D6443" s="45">
        <v>810</v>
      </c>
      <c r="E6443" s="45">
        <v>5.0209616899999998E-3</v>
      </c>
      <c r="F6443" s="45">
        <v>1.1163835E-3</v>
      </c>
      <c r="G6443" s="45">
        <v>5.3547930000000005E-4</v>
      </c>
      <c r="H6443" s="45">
        <v>3.3690984200000001E-3</v>
      </c>
    </row>
    <row r="6444" spans="1:8" x14ac:dyDescent="0.35">
      <c r="A6444" s="45" t="s">
        <v>245</v>
      </c>
      <c r="B6444" s="45" t="s">
        <v>73</v>
      </c>
      <c r="C6444" s="45" t="s">
        <v>31</v>
      </c>
      <c r="D6444" s="45">
        <v>109</v>
      </c>
      <c r="E6444" s="45">
        <v>4.6862255699999999E-3</v>
      </c>
      <c r="F6444" s="45">
        <v>1.13468376E-3</v>
      </c>
      <c r="G6444" s="45">
        <v>4.7326254000000002E-4</v>
      </c>
      <c r="H6444" s="45">
        <v>3.0782787499999999E-3</v>
      </c>
    </row>
    <row r="6445" spans="1:8" x14ac:dyDescent="0.35">
      <c r="A6445" s="45" t="s">
        <v>245</v>
      </c>
      <c r="B6445" s="45" t="s">
        <v>72</v>
      </c>
      <c r="C6445" s="45" t="s">
        <v>159</v>
      </c>
      <c r="D6445" s="45">
        <v>368</v>
      </c>
      <c r="E6445" s="45">
        <v>6.1352339999999998E-3</v>
      </c>
      <c r="F6445" s="45">
        <v>1.2084526E-3</v>
      </c>
      <c r="G6445" s="45">
        <v>9.7860658999999995E-4</v>
      </c>
      <c r="H6445" s="45">
        <v>3.9481743000000001E-3</v>
      </c>
    </row>
    <row r="6446" spans="1:8" x14ac:dyDescent="0.35">
      <c r="A6446" s="45" t="s">
        <v>245</v>
      </c>
      <c r="B6446" s="45" t="s">
        <v>73</v>
      </c>
      <c r="C6446" s="45" t="s">
        <v>159</v>
      </c>
      <c r="D6446" s="45">
        <v>55</v>
      </c>
      <c r="E6446" s="45">
        <v>5.75378759E-3</v>
      </c>
      <c r="F6446" s="45">
        <v>1.0260940300000001E-3</v>
      </c>
      <c r="G6446" s="45">
        <v>1.35353509E-3</v>
      </c>
      <c r="H6446" s="45">
        <v>3.3741580500000002E-3</v>
      </c>
    </row>
    <row r="6447" spans="1:8" x14ac:dyDescent="0.35">
      <c r="A6447" s="45" t="s">
        <v>245</v>
      </c>
      <c r="B6447" s="45" t="s">
        <v>72</v>
      </c>
      <c r="C6447" s="45" t="s">
        <v>33</v>
      </c>
      <c r="D6447" s="45">
        <v>218</v>
      </c>
      <c r="E6447" s="45">
        <v>7.1397168699999999E-3</v>
      </c>
      <c r="F6447" s="45">
        <v>1.2077384699999999E-3</v>
      </c>
      <c r="G6447" s="45">
        <v>1.3677580099999999E-3</v>
      </c>
      <c r="H6447" s="45">
        <v>4.5642199600000001E-3</v>
      </c>
    </row>
    <row r="6448" spans="1:8" x14ac:dyDescent="0.35">
      <c r="A6448" s="45" t="s">
        <v>245</v>
      </c>
      <c r="B6448" s="45" t="s">
        <v>73</v>
      </c>
      <c r="C6448" s="45" t="s">
        <v>33</v>
      </c>
      <c r="D6448" s="45">
        <v>35</v>
      </c>
      <c r="E6448" s="45">
        <v>7.7933198300000001E-3</v>
      </c>
      <c r="F6448" s="45">
        <v>1.34060817E-3</v>
      </c>
      <c r="G6448" s="45">
        <v>1.7037034999999999E-3</v>
      </c>
      <c r="H6448" s="45">
        <v>4.7490076700000003E-3</v>
      </c>
    </row>
    <row r="6449" spans="1:8" x14ac:dyDescent="0.35">
      <c r="A6449" s="45" t="s">
        <v>245</v>
      </c>
      <c r="B6449" s="45" t="s">
        <v>72</v>
      </c>
      <c r="C6449" s="45" t="s">
        <v>34</v>
      </c>
      <c r="D6449" s="45">
        <v>184</v>
      </c>
      <c r="E6449" s="45">
        <v>5.6717992799999997E-3</v>
      </c>
      <c r="F6449" s="45">
        <v>9.1900643000000001E-4</v>
      </c>
      <c r="G6449" s="45">
        <v>1.01977633E-3</v>
      </c>
      <c r="H6449" s="45">
        <v>3.7330160599999998E-3</v>
      </c>
    </row>
    <row r="6450" spans="1:8" x14ac:dyDescent="0.35">
      <c r="A6450" s="45" t="s">
        <v>245</v>
      </c>
      <c r="B6450" s="45" t="s">
        <v>73</v>
      </c>
      <c r="C6450" s="45" t="s">
        <v>34</v>
      </c>
      <c r="D6450" s="45">
        <v>24</v>
      </c>
      <c r="E6450" s="45">
        <v>5.0212188899999999E-3</v>
      </c>
      <c r="F6450" s="45">
        <v>9.0325973999999998E-4</v>
      </c>
      <c r="G6450" s="45">
        <v>9.6932840000000001E-4</v>
      </c>
      <c r="H6450" s="45">
        <v>3.1486301099999999E-3</v>
      </c>
    </row>
    <row r="6451" spans="1:8" x14ac:dyDescent="0.35">
      <c r="A6451" s="45" t="s">
        <v>245</v>
      </c>
      <c r="B6451" s="45" t="s">
        <v>72</v>
      </c>
      <c r="C6451" s="45" t="s">
        <v>35</v>
      </c>
      <c r="D6451" s="45">
        <v>343</v>
      </c>
      <c r="E6451" s="45">
        <v>6.0174047300000002E-3</v>
      </c>
      <c r="F6451" s="45">
        <v>8.3697741000000002E-4</v>
      </c>
      <c r="G6451" s="45">
        <v>1.0811464900000001E-3</v>
      </c>
      <c r="H6451" s="45">
        <v>4.0992803199999999E-3</v>
      </c>
    </row>
    <row r="6452" spans="1:8" x14ac:dyDescent="0.35">
      <c r="A6452" s="45" t="s">
        <v>245</v>
      </c>
      <c r="B6452" s="45" t="s">
        <v>73</v>
      </c>
      <c r="C6452" s="45" t="s">
        <v>35</v>
      </c>
      <c r="D6452" s="45">
        <v>24</v>
      </c>
      <c r="E6452" s="45">
        <v>4.7376541300000003E-3</v>
      </c>
      <c r="F6452" s="45">
        <v>7.0650062999999996E-4</v>
      </c>
      <c r="G6452" s="45">
        <v>6.5731073000000004E-4</v>
      </c>
      <c r="H6452" s="45">
        <v>3.3738424099999998E-3</v>
      </c>
    </row>
    <row r="6453" spans="1:8" x14ac:dyDescent="0.35">
      <c r="A6453" s="45" t="s">
        <v>245</v>
      </c>
      <c r="B6453" s="45" t="s">
        <v>72</v>
      </c>
      <c r="C6453" s="45" t="s">
        <v>57</v>
      </c>
      <c r="D6453" s="45">
        <v>2</v>
      </c>
      <c r="E6453" s="45">
        <v>7.2627312399999996E-3</v>
      </c>
      <c r="F6453" s="45">
        <v>5.7870347000000004E-4</v>
      </c>
      <c r="G6453" s="45">
        <v>3.78472187E-3</v>
      </c>
      <c r="H6453" s="45">
        <v>2.89930555E-3</v>
      </c>
    </row>
    <row r="6454" spans="1:8" x14ac:dyDescent="0.35">
      <c r="A6454" s="45" t="s">
        <v>245</v>
      </c>
      <c r="B6454" s="45" t="s">
        <v>72</v>
      </c>
      <c r="C6454" s="45" t="s">
        <v>36</v>
      </c>
      <c r="D6454" s="45">
        <v>361</v>
      </c>
      <c r="E6454" s="45">
        <v>6.8078957799999999E-3</v>
      </c>
      <c r="F6454" s="45">
        <v>9.6728457E-4</v>
      </c>
      <c r="G6454" s="45">
        <v>1.2112057599999999E-3</v>
      </c>
      <c r="H6454" s="45">
        <v>4.6294049499999998E-3</v>
      </c>
    </row>
    <row r="6455" spans="1:8" x14ac:dyDescent="0.35">
      <c r="A6455" s="45" t="s">
        <v>245</v>
      </c>
      <c r="B6455" s="45" t="s">
        <v>73</v>
      </c>
      <c r="C6455" s="45" t="s">
        <v>36</v>
      </c>
      <c r="D6455" s="45">
        <v>32</v>
      </c>
      <c r="E6455" s="45">
        <v>6.2131074099999999E-3</v>
      </c>
      <c r="F6455" s="45">
        <v>9.1037302000000005E-4</v>
      </c>
      <c r="G6455" s="45">
        <v>1.36357037E-3</v>
      </c>
      <c r="H6455" s="45">
        <v>3.9391635300000004E-3</v>
      </c>
    </row>
    <row r="6456" spans="1:8" x14ac:dyDescent="0.35">
      <c r="A6456" s="45" t="s">
        <v>245</v>
      </c>
      <c r="B6456" s="45" t="s">
        <v>72</v>
      </c>
      <c r="C6456" s="45" t="s">
        <v>37</v>
      </c>
      <c r="D6456" s="45">
        <v>451</v>
      </c>
      <c r="E6456" s="45">
        <v>5.7884739400000003E-3</v>
      </c>
      <c r="F6456" s="45">
        <v>1.0959696300000001E-3</v>
      </c>
      <c r="G6456" s="45">
        <v>8.8224701999999999E-4</v>
      </c>
      <c r="H6456" s="45">
        <v>3.8102568099999999E-3</v>
      </c>
    </row>
    <row r="6457" spans="1:8" x14ac:dyDescent="0.35">
      <c r="A6457" s="45" t="s">
        <v>245</v>
      </c>
      <c r="B6457" s="45" t="s">
        <v>73</v>
      </c>
      <c r="C6457" s="45" t="s">
        <v>37</v>
      </c>
      <c r="D6457" s="45">
        <v>45</v>
      </c>
      <c r="E6457" s="45">
        <v>4.9771087599999996E-3</v>
      </c>
      <c r="F6457" s="45">
        <v>1.0036006100000001E-3</v>
      </c>
      <c r="G6457" s="45">
        <v>8.3641954000000004E-4</v>
      </c>
      <c r="H6457" s="45">
        <v>3.1370882200000001E-3</v>
      </c>
    </row>
    <row r="6458" spans="1:8" x14ac:dyDescent="0.35">
      <c r="A6458" s="45" t="s">
        <v>245</v>
      </c>
      <c r="B6458" s="45" t="s">
        <v>72</v>
      </c>
      <c r="C6458" s="45" t="s">
        <v>38</v>
      </c>
      <c r="D6458" s="45">
        <v>223</v>
      </c>
      <c r="E6458" s="45">
        <v>7.2162013900000004E-3</v>
      </c>
      <c r="F6458" s="45">
        <v>1.2153813500000001E-3</v>
      </c>
      <c r="G6458" s="45">
        <v>1.48153314E-3</v>
      </c>
      <c r="H6458" s="45">
        <v>4.5192864100000001E-3</v>
      </c>
    </row>
    <row r="6459" spans="1:8" x14ac:dyDescent="0.35">
      <c r="A6459" s="45" t="s">
        <v>245</v>
      </c>
      <c r="B6459" s="45" t="s">
        <v>73</v>
      </c>
      <c r="C6459" s="45" t="s">
        <v>38</v>
      </c>
      <c r="D6459" s="45">
        <v>18</v>
      </c>
      <c r="E6459" s="45">
        <v>5.7870367600000002E-3</v>
      </c>
      <c r="F6459" s="45">
        <v>1.32394532E-3</v>
      </c>
      <c r="G6459" s="45">
        <v>1.3515943999999999E-3</v>
      </c>
      <c r="H6459" s="45">
        <v>3.1114967899999999E-3</v>
      </c>
    </row>
    <row r="6460" spans="1:8" x14ac:dyDescent="0.35">
      <c r="A6460" s="45" t="s">
        <v>245</v>
      </c>
      <c r="B6460" s="45" t="s">
        <v>72</v>
      </c>
      <c r="C6460" s="45" t="s">
        <v>39</v>
      </c>
      <c r="D6460" s="45">
        <v>209</v>
      </c>
      <c r="E6460" s="45">
        <v>7.0489431599999996E-3</v>
      </c>
      <c r="F6460" s="45">
        <v>7.7291530999999995E-4</v>
      </c>
      <c r="G6460" s="45">
        <v>1.41164917E-3</v>
      </c>
      <c r="H6460" s="45">
        <v>4.86437819E-3</v>
      </c>
    </row>
    <row r="6461" spans="1:8" x14ac:dyDescent="0.35">
      <c r="A6461" s="45" t="s">
        <v>245</v>
      </c>
      <c r="B6461" s="45" t="s">
        <v>73</v>
      </c>
      <c r="C6461" s="45" t="s">
        <v>39</v>
      </c>
      <c r="D6461" s="45">
        <v>23</v>
      </c>
      <c r="E6461" s="45">
        <v>6.0361310599999999E-3</v>
      </c>
      <c r="F6461" s="45">
        <v>6.7230247000000002E-4</v>
      </c>
      <c r="G6461" s="45">
        <v>1.0295892100000001E-3</v>
      </c>
      <c r="H6461" s="45">
        <v>4.3342389400000004E-3</v>
      </c>
    </row>
    <row r="6462" spans="1:8" x14ac:dyDescent="0.35">
      <c r="A6462" s="45" t="s">
        <v>245</v>
      </c>
      <c r="B6462" s="45" t="s">
        <v>72</v>
      </c>
      <c r="C6462" s="45" t="s">
        <v>40</v>
      </c>
      <c r="D6462" s="45">
        <v>298</v>
      </c>
      <c r="E6462" s="45">
        <v>5.35576657E-3</v>
      </c>
      <c r="F6462" s="45">
        <v>1.0439579300000001E-3</v>
      </c>
      <c r="G6462" s="45">
        <v>5.0774429999999996E-4</v>
      </c>
      <c r="H6462" s="45">
        <v>3.8040638799999998E-3</v>
      </c>
    </row>
    <row r="6463" spans="1:8" x14ac:dyDescent="0.35">
      <c r="A6463" s="45" t="s">
        <v>245</v>
      </c>
      <c r="B6463" s="45" t="s">
        <v>73</v>
      </c>
      <c r="C6463" s="45" t="s">
        <v>40</v>
      </c>
      <c r="D6463" s="45">
        <v>54</v>
      </c>
      <c r="E6463" s="45">
        <v>4.9243396299999999E-3</v>
      </c>
      <c r="F6463" s="45">
        <v>1.06267124E-3</v>
      </c>
      <c r="G6463" s="45">
        <v>5.0947337000000002E-4</v>
      </c>
      <c r="H6463" s="45">
        <v>3.3521945500000002E-3</v>
      </c>
    </row>
    <row r="6464" spans="1:8" x14ac:dyDescent="0.35">
      <c r="A6464" s="45" t="s">
        <v>245</v>
      </c>
      <c r="B6464" s="45" t="s">
        <v>72</v>
      </c>
      <c r="C6464" s="45" t="s">
        <v>41</v>
      </c>
      <c r="D6464" s="45">
        <v>223</v>
      </c>
      <c r="E6464" s="45">
        <v>7.0749769299999999E-3</v>
      </c>
      <c r="F6464" s="45">
        <v>8.4708704000000001E-4</v>
      </c>
      <c r="G6464" s="45">
        <v>1.3998918099999999E-3</v>
      </c>
      <c r="H6464" s="45">
        <v>4.8279976199999998E-3</v>
      </c>
    </row>
    <row r="6465" spans="1:8" x14ac:dyDescent="0.35">
      <c r="A6465" s="45" t="s">
        <v>245</v>
      </c>
      <c r="B6465" s="45" t="s">
        <v>73</v>
      </c>
      <c r="C6465" s="45" t="s">
        <v>41</v>
      </c>
      <c r="D6465" s="45">
        <v>37</v>
      </c>
      <c r="E6465" s="45">
        <v>6.5847094500000002E-3</v>
      </c>
      <c r="F6465" s="45">
        <v>7.6044771999999997E-4</v>
      </c>
      <c r="G6465" s="45">
        <v>1.60160132E-3</v>
      </c>
      <c r="H6465" s="45">
        <v>4.2226599E-3</v>
      </c>
    </row>
    <row r="6466" spans="1:8" x14ac:dyDescent="0.35">
      <c r="A6466" s="45" t="s">
        <v>245</v>
      </c>
      <c r="B6466" s="45" t="s">
        <v>72</v>
      </c>
      <c r="C6466" s="45" t="s">
        <v>42</v>
      </c>
      <c r="D6466" s="45">
        <v>221</v>
      </c>
      <c r="E6466" s="45">
        <v>7.8834629800000004E-3</v>
      </c>
      <c r="F6466" s="45">
        <v>1.2350739299999999E-3</v>
      </c>
      <c r="G6466" s="45">
        <v>1.8037747E-3</v>
      </c>
      <c r="H6466" s="45">
        <v>4.84461392E-3</v>
      </c>
    </row>
    <row r="6467" spans="1:8" x14ac:dyDescent="0.35">
      <c r="A6467" s="45" t="s">
        <v>245</v>
      </c>
      <c r="B6467" s="45" t="s">
        <v>73</v>
      </c>
      <c r="C6467" s="45" t="s">
        <v>42</v>
      </c>
      <c r="D6467" s="45">
        <v>31</v>
      </c>
      <c r="E6467" s="45">
        <v>6.3276579899999999E-3</v>
      </c>
      <c r="F6467" s="45">
        <v>8.9568378999999997E-4</v>
      </c>
      <c r="G6467" s="45">
        <v>1.61290299E-3</v>
      </c>
      <c r="H6467" s="45">
        <v>3.81907085E-3</v>
      </c>
    </row>
    <row r="6468" spans="1:8" x14ac:dyDescent="0.35">
      <c r="A6468" s="45" t="s">
        <v>245</v>
      </c>
      <c r="B6468" s="45" t="s">
        <v>72</v>
      </c>
      <c r="C6468" s="45" t="s">
        <v>43</v>
      </c>
      <c r="D6468" s="45">
        <v>149</v>
      </c>
      <c r="E6468" s="45">
        <v>7.1125401599999999E-3</v>
      </c>
      <c r="F6468" s="45">
        <v>1.19686778E-3</v>
      </c>
      <c r="G6468" s="45">
        <v>1.33249417E-3</v>
      </c>
      <c r="H6468" s="45">
        <v>4.5831777299999996E-3</v>
      </c>
    </row>
    <row r="6469" spans="1:8" x14ac:dyDescent="0.35">
      <c r="A6469" s="45" t="s">
        <v>245</v>
      </c>
      <c r="B6469" s="45" t="s">
        <v>73</v>
      </c>
      <c r="C6469" s="45" t="s">
        <v>43</v>
      </c>
      <c r="D6469" s="45">
        <v>30</v>
      </c>
      <c r="E6469" s="45">
        <v>5.4533176999999999E-3</v>
      </c>
      <c r="F6469" s="45">
        <v>1.0578700400000001E-3</v>
      </c>
      <c r="G6469" s="45">
        <v>1.0389657799999999E-3</v>
      </c>
      <c r="H6469" s="45">
        <v>3.35648124E-3</v>
      </c>
    </row>
    <row r="6470" spans="1:8" x14ac:dyDescent="0.35">
      <c r="A6470" s="45" t="s">
        <v>245</v>
      </c>
      <c r="B6470" s="45" t="s">
        <v>72</v>
      </c>
      <c r="C6470" s="45" t="s">
        <v>44</v>
      </c>
      <c r="D6470" s="45">
        <v>103</v>
      </c>
      <c r="E6470" s="45">
        <v>7.7642931599999996E-3</v>
      </c>
      <c r="F6470" s="45">
        <v>9.6435610999999997E-4</v>
      </c>
      <c r="G6470" s="45">
        <v>1.1270673700000001E-3</v>
      </c>
      <c r="H6470" s="45">
        <v>5.6728692400000004E-3</v>
      </c>
    </row>
    <row r="6471" spans="1:8" x14ac:dyDescent="0.35">
      <c r="A6471" s="45" t="s">
        <v>245</v>
      </c>
      <c r="B6471" s="45" t="s">
        <v>73</v>
      </c>
      <c r="C6471" s="45" t="s">
        <v>44</v>
      </c>
      <c r="D6471" s="45">
        <v>10</v>
      </c>
      <c r="E6471" s="45">
        <v>7.6527774900000001E-3</v>
      </c>
      <c r="F6471" s="45">
        <v>7.6620338999999998E-4</v>
      </c>
      <c r="G6471" s="45">
        <v>7.4652748999999997E-4</v>
      </c>
      <c r="H6471" s="45">
        <v>6.1400461000000002E-3</v>
      </c>
    </row>
    <row r="6472" spans="1:8" x14ac:dyDescent="0.35">
      <c r="A6472" s="45" t="s">
        <v>245</v>
      </c>
      <c r="B6472" s="45" t="s">
        <v>72</v>
      </c>
      <c r="C6472" s="45" t="s">
        <v>45</v>
      </c>
      <c r="D6472" s="45">
        <v>304</v>
      </c>
      <c r="E6472" s="45">
        <v>6.6403202E-3</v>
      </c>
      <c r="F6472" s="45">
        <v>1.1887409299999999E-3</v>
      </c>
      <c r="G6472" s="45">
        <v>1.30531925E-3</v>
      </c>
      <c r="H6472" s="45">
        <v>4.1462595099999999E-3</v>
      </c>
    </row>
    <row r="6473" spans="1:8" x14ac:dyDescent="0.35">
      <c r="A6473" s="45" t="s">
        <v>245</v>
      </c>
      <c r="B6473" s="45" t="s">
        <v>73</v>
      </c>
      <c r="C6473" s="45" t="s">
        <v>45</v>
      </c>
      <c r="D6473" s="45">
        <v>41</v>
      </c>
      <c r="E6473" s="45">
        <v>6.5342703199999996E-3</v>
      </c>
      <c r="F6473" s="45">
        <v>1.37138639E-3</v>
      </c>
      <c r="G6473" s="45">
        <v>1.22007655E-3</v>
      </c>
      <c r="H6473" s="45">
        <v>3.9428069499999998E-3</v>
      </c>
    </row>
    <row r="6474" spans="1:8" x14ac:dyDescent="0.35">
      <c r="A6474" s="45" t="s">
        <v>245</v>
      </c>
      <c r="B6474" s="45" t="s">
        <v>72</v>
      </c>
      <c r="C6474" s="45" t="s">
        <v>46</v>
      </c>
      <c r="D6474" s="45">
        <v>158</v>
      </c>
      <c r="E6474" s="45">
        <v>6.9109673100000001E-3</v>
      </c>
      <c r="F6474" s="45">
        <v>9.2936859999999996E-4</v>
      </c>
      <c r="G6474" s="45">
        <v>1.2576181399999999E-3</v>
      </c>
      <c r="H6474" s="45">
        <v>4.7239800599999998E-3</v>
      </c>
    </row>
    <row r="6475" spans="1:8" x14ac:dyDescent="0.35">
      <c r="A6475" s="45" t="s">
        <v>245</v>
      </c>
      <c r="B6475" s="45" t="s">
        <v>73</v>
      </c>
      <c r="C6475" s="45" t="s">
        <v>46</v>
      </c>
      <c r="D6475" s="45">
        <v>16</v>
      </c>
      <c r="E6475" s="45">
        <v>6.5538190900000003E-3</v>
      </c>
      <c r="F6475" s="45">
        <v>1.01562464E-3</v>
      </c>
      <c r="G6475" s="45">
        <v>1.11906805E-3</v>
      </c>
      <c r="H6475" s="45">
        <v>4.41912595E-3</v>
      </c>
    </row>
    <row r="6476" spans="1:8" x14ac:dyDescent="0.35">
      <c r="A6476" s="45" t="s">
        <v>245</v>
      </c>
      <c r="B6476" s="45" t="s">
        <v>72</v>
      </c>
      <c r="C6476" s="45" t="s">
        <v>47</v>
      </c>
      <c r="D6476" s="45">
        <v>131</v>
      </c>
      <c r="E6476" s="45">
        <v>7.1585203700000001E-3</v>
      </c>
      <c r="F6476" s="45">
        <v>3.6471563000000002E-4</v>
      </c>
      <c r="G6476" s="45">
        <v>1.8542371099999999E-3</v>
      </c>
      <c r="H6476" s="45">
        <v>4.9276397399999998E-3</v>
      </c>
    </row>
    <row r="6477" spans="1:8" x14ac:dyDescent="0.35">
      <c r="A6477" s="45" t="s">
        <v>245</v>
      </c>
      <c r="B6477" s="45" t="s">
        <v>73</v>
      </c>
      <c r="C6477" s="45" t="s">
        <v>47</v>
      </c>
      <c r="D6477" s="45">
        <v>19</v>
      </c>
      <c r="E6477" s="45">
        <v>5.4306771099999996E-3</v>
      </c>
      <c r="F6477" s="45">
        <v>1.4376191E-4</v>
      </c>
      <c r="G6477" s="45">
        <v>1.2737571200000001E-3</v>
      </c>
      <c r="H6477" s="45">
        <v>4.0028019999999997E-3</v>
      </c>
    </row>
    <row r="6478" spans="1:8" x14ac:dyDescent="0.35">
      <c r="A6478" s="45" t="s">
        <v>245</v>
      </c>
      <c r="B6478" s="45" t="s">
        <v>72</v>
      </c>
      <c r="C6478" s="45" t="s">
        <v>48</v>
      </c>
      <c r="D6478" s="45">
        <v>389</v>
      </c>
      <c r="E6478" s="45">
        <v>6.2997771799999996E-3</v>
      </c>
      <c r="F6478" s="45">
        <v>1.18820193E-3</v>
      </c>
      <c r="G6478" s="45">
        <v>8.4172353999999996E-4</v>
      </c>
      <c r="H6478" s="45">
        <v>4.2698512399999998E-3</v>
      </c>
    </row>
    <row r="6479" spans="1:8" x14ac:dyDescent="0.35">
      <c r="A6479" s="45" t="s">
        <v>245</v>
      </c>
      <c r="B6479" s="45" t="s">
        <v>73</v>
      </c>
      <c r="C6479" s="45" t="s">
        <v>48</v>
      </c>
      <c r="D6479" s="45">
        <v>28</v>
      </c>
      <c r="E6479" s="45">
        <v>5.61466576E-3</v>
      </c>
      <c r="F6479" s="45">
        <v>1.0730817399999999E-3</v>
      </c>
      <c r="G6479" s="45">
        <v>7.9819745999999995E-4</v>
      </c>
      <c r="H6479" s="45">
        <v>3.743386E-3</v>
      </c>
    </row>
    <row r="6480" spans="1:8" x14ac:dyDescent="0.35">
      <c r="A6480" s="45" t="s">
        <v>245</v>
      </c>
      <c r="B6480" s="45" t="s">
        <v>72</v>
      </c>
      <c r="C6480" s="45" t="s">
        <v>49</v>
      </c>
      <c r="D6480" s="45">
        <v>329</v>
      </c>
      <c r="E6480" s="45">
        <v>7.6256611200000001E-3</v>
      </c>
      <c r="F6480" s="45">
        <v>1.05415515E-3</v>
      </c>
      <c r="G6480" s="45">
        <v>1.13492743E-3</v>
      </c>
      <c r="H6480" s="45">
        <v>5.4365780399999999E-3</v>
      </c>
    </row>
    <row r="6481" spans="1:8" x14ac:dyDescent="0.35">
      <c r="A6481" s="45" t="s">
        <v>245</v>
      </c>
      <c r="B6481" s="45" t="s">
        <v>73</v>
      </c>
      <c r="C6481" s="45" t="s">
        <v>49</v>
      </c>
      <c r="D6481" s="45">
        <v>34</v>
      </c>
      <c r="E6481" s="45">
        <v>8.2135074299999992E-3</v>
      </c>
      <c r="F6481" s="45">
        <v>1.07706948E-3</v>
      </c>
      <c r="G6481" s="45">
        <v>1.3429327899999999E-3</v>
      </c>
      <c r="H6481" s="45">
        <v>5.7935046299999998E-3</v>
      </c>
    </row>
    <row r="6482" spans="1:8" x14ac:dyDescent="0.35">
      <c r="A6482" s="45" t="s">
        <v>245</v>
      </c>
      <c r="B6482" s="45" t="s">
        <v>72</v>
      </c>
      <c r="C6482" s="45" t="s">
        <v>50</v>
      </c>
      <c r="D6482" s="45">
        <v>176</v>
      </c>
      <c r="E6482" s="45">
        <v>7.6390859699999999E-3</v>
      </c>
      <c r="F6482" s="45">
        <v>9.0205416999999998E-4</v>
      </c>
      <c r="G6482" s="45">
        <v>1.9927133300000001E-3</v>
      </c>
      <c r="H6482" s="45">
        <v>4.7443179500000002E-3</v>
      </c>
    </row>
    <row r="6483" spans="1:8" x14ac:dyDescent="0.35">
      <c r="A6483" s="45" t="s">
        <v>245</v>
      </c>
      <c r="B6483" s="45" t="s">
        <v>73</v>
      </c>
      <c r="C6483" s="45" t="s">
        <v>50</v>
      </c>
      <c r="D6483" s="45">
        <v>22</v>
      </c>
      <c r="E6483" s="45">
        <v>5.4955805500000003E-3</v>
      </c>
      <c r="F6483" s="45">
        <v>7.7020175999999998E-4</v>
      </c>
      <c r="G6483" s="45">
        <v>1.62615716E-3</v>
      </c>
      <c r="H6483" s="45">
        <v>3.09922114E-3</v>
      </c>
    </row>
    <row r="6484" spans="1:8" x14ac:dyDescent="0.35">
      <c r="A6484" s="45" t="s">
        <v>245</v>
      </c>
      <c r="B6484" s="45" t="s">
        <v>72</v>
      </c>
      <c r="C6484" s="45" t="s">
        <v>51</v>
      </c>
      <c r="D6484" s="45">
        <v>265</v>
      </c>
      <c r="E6484" s="45">
        <v>6.1657492299999998E-3</v>
      </c>
      <c r="F6484" s="45">
        <v>9.6283171000000002E-4</v>
      </c>
      <c r="G6484" s="45">
        <v>7.9550989000000004E-4</v>
      </c>
      <c r="H6484" s="45">
        <v>4.4074071499999997E-3</v>
      </c>
    </row>
    <row r="6485" spans="1:8" x14ac:dyDescent="0.35">
      <c r="A6485" s="45" t="s">
        <v>245</v>
      </c>
      <c r="B6485" s="45" t="s">
        <v>73</v>
      </c>
      <c r="C6485" s="45" t="s">
        <v>51</v>
      </c>
      <c r="D6485" s="45">
        <v>35</v>
      </c>
      <c r="E6485" s="45">
        <v>7.1613754100000003E-3</v>
      </c>
      <c r="F6485" s="45">
        <v>1.10515842E-3</v>
      </c>
      <c r="G6485" s="45">
        <v>8.9880929999999997E-4</v>
      </c>
      <c r="H6485" s="45">
        <v>5.1574072100000002E-3</v>
      </c>
    </row>
    <row r="6486" spans="1:8" x14ac:dyDescent="0.35">
      <c r="A6486" s="45" t="s">
        <v>245</v>
      </c>
      <c r="B6486" s="45" t="s">
        <v>72</v>
      </c>
      <c r="C6486" s="45" t="s">
        <v>52</v>
      </c>
      <c r="D6486" s="45">
        <v>270</v>
      </c>
      <c r="E6486" s="45">
        <v>4.8945899400000001E-3</v>
      </c>
      <c r="F6486" s="45">
        <v>8.7650010999999999E-4</v>
      </c>
      <c r="G6486" s="45">
        <v>5.7600282999999998E-4</v>
      </c>
      <c r="H6486" s="45">
        <v>3.4420865200000001E-3</v>
      </c>
    </row>
    <row r="6487" spans="1:8" x14ac:dyDescent="0.35">
      <c r="A6487" s="45" t="s">
        <v>245</v>
      </c>
      <c r="B6487" s="45" t="s">
        <v>73</v>
      </c>
      <c r="C6487" s="45" t="s">
        <v>52</v>
      </c>
      <c r="D6487" s="45">
        <v>35</v>
      </c>
      <c r="E6487" s="45">
        <v>4.2037034399999996E-3</v>
      </c>
      <c r="F6487" s="45">
        <v>9.3022459999999999E-4</v>
      </c>
      <c r="G6487" s="45">
        <v>5.3108443000000004E-4</v>
      </c>
      <c r="H6487" s="45">
        <v>2.7423939600000002E-3</v>
      </c>
    </row>
    <row r="6488" spans="1:8" x14ac:dyDescent="0.35">
      <c r="A6488" s="45" t="s">
        <v>245</v>
      </c>
      <c r="B6488" s="45" t="s">
        <v>72</v>
      </c>
      <c r="C6488" s="45" t="s">
        <v>53</v>
      </c>
      <c r="D6488" s="45">
        <v>101</v>
      </c>
      <c r="E6488" s="45">
        <v>6.8856570799999996E-3</v>
      </c>
      <c r="F6488" s="45">
        <v>7.8955791000000003E-4</v>
      </c>
      <c r="G6488" s="45">
        <v>1.17516933E-3</v>
      </c>
      <c r="H6488" s="45">
        <v>4.9209293700000004E-3</v>
      </c>
    </row>
    <row r="6489" spans="1:8" x14ac:dyDescent="0.35">
      <c r="A6489" s="45" t="s">
        <v>245</v>
      </c>
      <c r="B6489" s="45" t="s">
        <v>73</v>
      </c>
      <c r="C6489" s="45" t="s">
        <v>53</v>
      </c>
      <c r="D6489" s="45">
        <v>19</v>
      </c>
      <c r="E6489" s="45">
        <v>5.8363788299999999E-3</v>
      </c>
      <c r="F6489" s="45">
        <v>7.1637407999999999E-4</v>
      </c>
      <c r="G6489" s="45">
        <v>1.1251216300000001E-3</v>
      </c>
      <c r="H6489" s="45">
        <v>3.9948828100000002E-3</v>
      </c>
    </row>
    <row r="6490" spans="1:8" x14ac:dyDescent="0.35">
      <c r="A6490" s="45" t="s">
        <v>245</v>
      </c>
      <c r="B6490" s="45" t="s">
        <v>72</v>
      </c>
      <c r="C6490" s="45" t="s">
        <v>54</v>
      </c>
      <c r="D6490" s="45">
        <v>732</v>
      </c>
      <c r="E6490" s="45">
        <v>4.7522481699999999E-3</v>
      </c>
      <c r="F6490" s="45">
        <v>9.6751013000000001E-4</v>
      </c>
      <c r="G6490" s="45">
        <v>7.0359909999999999E-4</v>
      </c>
      <c r="H6490" s="45">
        <v>3.0811384400000002E-3</v>
      </c>
    </row>
    <row r="6491" spans="1:8" x14ac:dyDescent="0.35">
      <c r="A6491" s="45" t="s">
        <v>245</v>
      </c>
      <c r="B6491" s="45" t="s">
        <v>73</v>
      </c>
      <c r="C6491" s="45" t="s">
        <v>54</v>
      </c>
      <c r="D6491" s="45">
        <v>87</v>
      </c>
      <c r="E6491" s="45">
        <v>4.3336257800000002E-3</v>
      </c>
      <c r="F6491" s="45">
        <v>9.7661214000000006E-4</v>
      </c>
      <c r="G6491" s="45">
        <v>6.5400143999999995E-4</v>
      </c>
      <c r="H6491" s="45">
        <v>2.7030116799999998E-3</v>
      </c>
    </row>
    <row r="6492" spans="1:8" x14ac:dyDescent="0.35">
      <c r="A6492" s="45" t="s">
        <v>245</v>
      </c>
      <c r="B6492" s="45" t="s">
        <v>72</v>
      </c>
      <c r="C6492" s="45" t="s">
        <v>55</v>
      </c>
      <c r="D6492" s="45">
        <v>164</v>
      </c>
      <c r="E6492" s="45">
        <v>6.1902944799999996E-3</v>
      </c>
      <c r="F6492" s="45">
        <v>9.2677256999999997E-4</v>
      </c>
      <c r="G6492" s="45">
        <v>1.5489496199999999E-3</v>
      </c>
      <c r="H6492" s="45">
        <v>3.7145717699999998E-3</v>
      </c>
    </row>
    <row r="6493" spans="1:8" x14ac:dyDescent="0.35">
      <c r="A6493" s="45" t="s">
        <v>245</v>
      </c>
      <c r="B6493" s="45" t="s">
        <v>73</v>
      </c>
      <c r="C6493" s="45" t="s">
        <v>55</v>
      </c>
      <c r="D6493" s="45">
        <v>27</v>
      </c>
      <c r="E6493" s="45">
        <v>6.4098933800000001E-3</v>
      </c>
      <c r="F6493" s="45">
        <v>1.00437219E-3</v>
      </c>
      <c r="G6493" s="45">
        <v>1.9341561399999999E-3</v>
      </c>
      <c r="H6493" s="45">
        <v>3.4713647E-3</v>
      </c>
    </row>
    <row r="6494" spans="1:8" x14ac:dyDescent="0.35">
      <c r="A6494" s="45" t="s">
        <v>245</v>
      </c>
      <c r="B6494" s="45" t="s">
        <v>72</v>
      </c>
      <c r="C6494" s="45" t="s">
        <v>56</v>
      </c>
      <c r="D6494" s="45">
        <v>573</v>
      </c>
      <c r="E6494" s="45">
        <v>5.5135816200000002E-3</v>
      </c>
      <c r="F6494" s="45">
        <v>9.3265198000000004E-4</v>
      </c>
      <c r="G6494" s="45">
        <v>1.0257293500000001E-3</v>
      </c>
      <c r="H6494" s="45">
        <v>3.55519982E-3</v>
      </c>
    </row>
    <row r="6495" spans="1:8" x14ac:dyDescent="0.35">
      <c r="A6495" s="45" t="s">
        <v>245</v>
      </c>
      <c r="B6495" s="45" t="s">
        <v>73</v>
      </c>
      <c r="C6495" s="45" t="s">
        <v>56</v>
      </c>
      <c r="D6495" s="45">
        <v>37</v>
      </c>
      <c r="E6495" s="45">
        <v>4.92805277E-3</v>
      </c>
      <c r="F6495" s="45">
        <v>9.1153629000000004E-4</v>
      </c>
      <c r="G6495" s="45">
        <v>7.8484712000000004E-4</v>
      </c>
      <c r="H6495" s="45">
        <v>3.2316689299999998E-3</v>
      </c>
    </row>
    <row r="6496" spans="1:8" x14ac:dyDescent="0.35">
      <c r="A6496" s="45" t="s">
        <v>246</v>
      </c>
      <c r="B6496" s="45" t="s">
        <v>72</v>
      </c>
      <c r="C6496" s="45" t="s">
        <v>9</v>
      </c>
      <c r="D6496" s="45">
        <v>12192</v>
      </c>
      <c r="E6496" s="45">
        <v>6.0267384100000003E-3</v>
      </c>
      <c r="F6496" s="45">
        <v>9.9682353000000003E-4</v>
      </c>
      <c r="G6496" s="45">
        <v>1.0623852699999999E-3</v>
      </c>
      <c r="H6496" s="45">
        <v>3.9674152100000002E-3</v>
      </c>
    </row>
    <row r="6497" spans="1:8" x14ac:dyDescent="0.35">
      <c r="A6497" s="45" t="s">
        <v>246</v>
      </c>
      <c r="B6497" s="45" t="s">
        <v>73</v>
      </c>
      <c r="C6497" s="45" t="s">
        <v>9</v>
      </c>
      <c r="D6497" s="45">
        <v>1629</v>
      </c>
      <c r="E6497" s="45">
        <v>5.6504854600000001E-3</v>
      </c>
      <c r="F6497" s="45">
        <v>9.5273291999999998E-4</v>
      </c>
      <c r="G6497" s="45">
        <v>1.12367965E-3</v>
      </c>
      <c r="H6497" s="45">
        <v>3.5739800499999998E-3</v>
      </c>
    </row>
    <row r="6498" spans="1:8" x14ac:dyDescent="0.35">
      <c r="A6498" s="45" t="s">
        <v>246</v>
      </c>
      <c r="B6498" s="45" t="s">
        <v>72</v>
      </c>
      <c r="C6498" s="45" t="s">
        <v>14</v>
      </c>
      <c r="D6498" s="45">
        <v>257</v>
      </c>
      <c r="E6498" s="45">
        <v>6.1463735499999997E-3</v>
      </c>
      <c r="F6498" s="45">
        <v>1.19591237E-3</v>
      </c>
      <c r="G6498" s="45">
        <v>1.0641390599999999E-3</v>
      </c>
      <c r="H6498" s="45">
        <v>3.88632163E-3</v>
      </c>
    </row>
    <row r="6499" spans="1:8" x14ac:dyDescent="0.35">
      <c r="A6499" s="45" t="s">
        <v>246</v>
      </c>
      <c r="B6499" s="45" t="s">
        <v>73</v>
      </c>
      <c r="C6499" s="45" t="s">
        <v>14</v>
      </c>
      <c r="D6499" s="45">
        <v>37</v>
      </c>
      <c r="E6499" s="45">
        <v>5.9468841699999997E-3</v>
      </c>
      <c r="F6499" s="45">
        <v>1.36292518E-3</v>
      </c>
      <c r="G6499" s="45">
        <v>1.20964693E-3</v>
      </c>
      <c r="H6499" s="45">
        <v>3.3743115899999999E-3</v>
      </c>
    </row>
    <row r="6500" spans="1:8" x14ac:dyDescent="0.35">
      <c r="A6500" s="45" t="s">
        <v>246</v>
      </c>
      <c r="B6500" s="45" t="s">
        <v>72</v>
      </c>
      <c r="C6500" s="45" t="s">
        <v>15</v>
      </c>
      <c r="D6500" s="45">
        <v>134</v>
      </c>
      <c r="E6500" s="45">
        <v>7.3332985399999998E-3</v>
      </c>
      <c r="F6500" s="45">
        <v>1.32436752E-3</v>
      </c>
      <c r="G6500" s="45">
        <v>1.7152948399999999E-3</v>
      </c>
      <c r="H6500" s="45">
        <v>4.2936357300000002E-3</v>
      </c>
    </row>
    <row r="6501" spans="1:8" x14ac:dyDescent="0.35">
      <c r="A6501" s="45" t="s">
        <v>246</v>
      </c>
      <c r="B6501" s="45" t="s">
        <v>73</v>
      </c>
      <c r="C6501" s="45" t="s">
        <v>15</v>
      </c>
      <c r="D6501" s="45">
        <v>18</v>
      </c>
      <c r="E6501" s="45">
        <v>5.8815584000000004E-3</v>
      </c>
      <c r="F6501" s="45">
        <v>9.0727853999999998E-4</v>
      </c>
      <c r="G6501" s="45">
        <v>1.7566869900000001E-3</v>
      </c>
      <c r="H6501" s="45">
        <v>3.2175923499999999E-3</v>
      </c>
    </row>
    <row r="6502" spans="1:8" x14ac:dyDescent="0.35">
      <c r="A6502" s="45" t="s">
        <v>246</v>
      </c>
      <c r="B6502" s="45" t="s">
        <v>72</v>
      </c>
      <c r="C6502" s="45" t="s">
        <v>16</v>
      </c>
      <c r="D6502" s="45">
        <v>171</v>
      </c>
      <c r="E6502" s="45">
        <v>5.5906159499999998E-3</v>
      </c>
      <c r="F6502" s="45">
        <v>8.4822369999999997E-4</v>
      </c>
      <c r="G6502" s="45">
        <v>6.6154946999999996E-4</v>
      </c>
      <c r="H6502" s="45">
        <v>4.0808423E-3</v>
      </c>
    </row>
    <row r="6503" spans="1:8" x14ac:dyDescent="0.35">
      <c r="A6503" s="45" t="s">
        <v>246</v>
      </c>
      <c r="B6503" s="45" t="s">
        <v>73</v>
      </c>
      <c r="C6503" s="45" t="s">
        <v>16</v>
      </c>
      <c r="D6503" s="45">
        <v>29</v>
      </c>
      <c r="E6503" s="45">
        <v>5.02394613E-3</v>
      </c>
      <c r="F6503" s="45">
        <v>7.5191547999999995E-4</v>
      </c>
      <c r="G6503" s="45">
        <v>4.6855021000000001E-4</v>
      </c>
      <c r="H6503" s="45">
        <v>3.8034799900000002E-3</v>
      </c>
    </row>
    <row r="6504" spans="1:8" x14ac:dyDescent="0.35">
      <c r="A6504" s="45" t="s">
        <v>246</v>
      </c>
      <c r="B6504" s="45" t="s">
        <v>72</v>
      </c>
      <c r="C6504" s="45" t="s">
        <v>17</v>
      </c>
      <c r="D6504" s="45">
        <v>170</v>
      </c>
      <c r="E6504" s="45">
        <v>6.4812089000000003E-3</v>
      </c>
      <c r="F6504" s="45">
        <v>7.5796543999999996E-4</v>
      </c>
      <c r="G6504" s="45">
        <v>9.1489627000000001E-4</v>
      </c>
      <c r="H6504" s="45">
        <v>4.8083467300000004E-3</v>
      </c>
    </row>
    <row r="6505" spans="1:8" x14ac:dyDescent="0.35">
      <c r="A6505" s="45" t="s">
        <v>246</v>
      </c>
      <c r="B6505" s="45" t="s">
        <v>73</v>
      </c>
      <c r="C6505" s="45" t="s">
        <v>17</v>
      </c>
      <c r="D6505" s="45">
        <v>30</v>
      </c>
      <c r="E6505" s="45">
        <v>6.2384256399999997E-3</v>
      </c>
      <c r="F6505" s="45">
        <v>9.992281400000001E-4</v>
      </c>
      <c r="G6505" s="45">
        <v>1.13464487E-3</v>
      </c>
      <c r="H6505" s="45">
        <v>4.1045522599999999E-3</v>
      </c>
    </row>
    <row r="6506" spans="1:8" x14ac:dyDescent="0.35">
      <c r="A6506" s="45" t="s">
        <v>246</v>
      </c>
      <c r="B6506" s="45" t="s">
        <v>72</v>
      </c>
      <c r="C6506" s="45" t="s">
        <v>18</v>
      </c>
      <c r="D6506" s="45">
        <v>178</v>
      </c>
      <c r="E6506" s="45">
        <v>6.5608741899999996E-3</v>
      </c>
      <c r="F6506" s="45">
        <v>7.2786596999999998E-4</v>
      </c>
      <c r="G6506" s="45">
        <v>1.50215853E-3</v>
      </c>
      <c r="H6506" s="45">
        <v>4.3308492200000003E-3</v>
      </c>
    </row>
    <row r="6507" spans="1:8" x14ac:dyDescent="0.35">
      <c r="A6507" s="45" t="s">
        <v>246</v>
      </c>
      <c r="B6507" s="45" t="s">
        <v>73</v>
      </c>
      <c r="C6507" s="45" t="s">
        <v>18</v>
      </c>
      <c r="D6507" s="45">
        <v>20</v>
      </c>
      <c r="E6507" s="45">
        <v>5.4155090499999996E-3</v>
      </c>
      <c r="F6507" s="45">
        <v>6.4467568000000004E-4</v>
      </c>
      <c r="G6507" s="45">
        <v>1.44039325E-3</v>
      </c>
      <c r="H6507" s="45">
        <v>3.3304395400000002E-3</v>
      </c>
    </row>
    <row r="6508" spans="1:8" x14ac:dyDescent="0.35">
      <c r="A6508" s="45" t="s">
        <v>246</v>
      </c>
      <c r="B6508" s="45" t="s">
        <v>72</v>
      </c>
      <c r="C6508" s="45" t="s">
        <v>19</v>
      </c>
      <c r="D6508" s="45">
        <v>178</v>
      </c>
      <c r="E6508" s="45">
        <v>6.4737435100000002E-3</v>
      </c>
      <c r="F6508" s="45">
        <v>1.0439422199999999E-3</v>
      </c>
      <c r="G6508" s="45">
        <v>1.19264956E-3</v>
      </c>
      <c r="H6508" s="45">
        <v>4.2371512399999997E-3</v>
      </c>
    </row>
    <row r="6509" spans="1:8" x14ac:dyDescent="0.35">
      <c r="A6509" s="45" t="s">
        <v>246</v>
      </c>
      <c r="B6509" s="45" t="s">
        <v>73</v>
      </c>
      <c r="C6509" s="45" t="s">
        <v>19</v>
      </c>
      <c r="D6509" s="45">
        <v>22</v>
      </c>
      <c r="E6509" s="45">
        <v>7.9982110399999997E-3</v>
      </c>
      <c r="F6509" s="45">
        <v>1.03272281E-3</v>
      </c>
      <c r="G6509" s="45">
        <v>1.1531984700000001E-3</v>
      </c>
      <c r="H6509" s="45">
        <v>5.8122893500000003E-3</v>
      </c>
    </row>
    <row r="6510" spans="1:8" x14ac:dyDescent="0.35">
      <c r="A6510" s="45" t="s">
        <v>246</v>
      </c>
      <c r="B6510" s="45" t="s">
        <v>72</v>
      </c>
      <c r="C6510" s="45" t="s">
        <v>20</v>
      </c>
      <c r="D6510" s="45">
        <v>136</v>
      </c>
      <c r="E6510" s="45">
        <v>4.51950545E-3</v>
      </c>
      <c r="F6510" s="45">
        <v>8.1409972000000004E-4</v>
      </c>
      <c r="G6510" s="45">
        <v>5.7674609999999998E-4</v>
      </c>
      <c r="H6510" s="45">
        <v>3.1286592300000002E-3</v>
      </c>
    </row>
    <row r="6511" spans="1:8" x14ac:dyDescent="0.35">
      <c r="A6511" s="45" t="s">
        <v>246</v>
      </c>
      <c r="B6511" s="45" t="s">
        <v>73</v>
      </c>
      <c r="C6511" s="45" t="s">
        <v>20</v>
      </c>
      <c r="D6511" s="45">
        <v>3</v>
      </c>
      <c r="E6511" s="45">
        <v>3.39120347E-3</v>
      </c>
      <c r="F6511" s="45">
        <v>1.30015416E-3</v>
      </c>
      <c r="G6511" s="45">
        <v>4.7067893000000001E-4</v>
      </c>
      <c r="H6511" s="45">
        <v>1.62037013E-3</v>
      </c>
    </row>
    <row r="6512" spans="1:8" x14ac:dyDescent="0.35">
      <c r="A6512" s="45" t="s">
        <v>246</v>
      </c>
      <c r="B6512" s="45" t="s">
        <v>72</v>
      </c>
      <c r="C6512" s="45" t="s">
        <v>21</v>
      </c>
      <c r="D6512" s="45">
        <v>152</v>
      </c>
      <c r="E6512" s="45">
        <v>8.7515987700000006E-3</v>
      </c>
      <c r="F6512" s="45">
        <v>1.22395811E-3</v>
      </c>
      <c r="G6512" s="45">
        <v>1.8412673799999999E-3</v>
      </c>
      <c r="H6512" s="45">
        <v>5.6863728099999997E-3</v>
      </c>
    </row>
    <row r="6513" spans="1:8" x14ac:dyDescent="0.35">
      <c r="A6513" s="45" t="s">
        <v>246</v>
      </c>
      <c r="B6513" s="45" t="s">
        <v>73</v>
      </c>
      <c r="C6513" s="45" t="s">
        <v>21</v>
      </c>
      <c r="D6513" s="45">
        <v>36</v>
      </c>
      <c r="E6513" s="45">
        <v>8.2201643400000007E-3</v>
      </c>
      <c r="F6513" s="45">
        <v>1.25707279E-3</v>
      </c>
      <c r="G6513" s="45">
        <v>1.99266951E-3</v>
      </c>
      <c r="H6513" s="45">
        <v>4.9704216000000002E-3</v>
      </c>
    </row>
    <row r="6514" spans="1:8" x14ac:dyDescent="0.35">
      <c r="A6514" s="45" t="s">
        <v>246</v>
      </c>
      <c r="B6514" s="45" t="s">
        <v>72</v>
      </c>
      <c r="C6514" s="45" t="s">
        <v>22</v>
      </c>
      <c r="D6514" s="45">
        <v>122</v>
      </c>
      <c r="E6514" s="45">
        <v>6.9356213199999999E-3</v>
      </c>
      <c r="F6514" s="45">
        <v>1.1760015799999999E-3</v>
      </c>
      <c r="G6514" s="45">
        <v>1.48148126E-3</v>
      </c>
      <c r="H6514" s="45">
        <v>4.2781380499999997E-3</v>
      </c>
    </row>
    <row r="6515" spans="1:8" x14ac:dyDescent="0.35">
      <c r="A6515" s="45" t="s">
        <v>246</v>
      </c>
      <c r="B6515" s="45" t="s">
        <v>73</v>
      </c>
      <c r="C6515" s="45" t="s">
        <v>22</v>
      </c>
      <c r="D6515" s="45">
        <v>24</v>
      </c>
      <c r="E6515" s="45">
        <v>7.9528354099999993E-3</v>
      </c>
      <c r="F6515" s="45">
        <v>1.1202736300000001E-3</v>
      </c>
      <c r="G6515" s="45">
        <v>1.5181325100000001E-3</v>
      </c>
      <c r="H6515" s="45">
        <v>5.3144287799999999E-3</v>
      </c>
    </row>
    <row r="6516" spans="1:8" x14ac:dyDescent="0.35">
      <c r="A6516" s="45" t="s">
        <v>246</v>
      </c>
      <c r="B6516" s="45" t="s">
        <v>72</v>
      </c>
      <c r="C6516" s="45" t="s">
        <v>23</v>
      </c>
      <c r="D6516" s="45">
        <v>193</v>
      </c>
      <c r="E6516" s="45">
        <v>6.7771898600000003E-3</v>
      </c>
      <c r="F6516" s="45">
        <v>1.2464615399999999E-3</v>
      </c>
      <c r="G6516" s="45">
        <v>1.5593813699999999E-3</v>
      </c>
      <c r="H6516" s="45">
        <v>3.9713464199999998E-3</v>
      </c>
    </row>
    <row r="6517" spans="1:8" x14ac:dyDescent="0.35">
      <c r="A6517" s="45" t="s">
        <v>246</v>
      </c>
      <c r="B6517" s="45" t="s">
        <v>73</v>
      </c>
      <c r="C6517" s="45" t="s">
        <v>23</v>
      </c>
      <c r="D6517" s="45">
        <v>19</v>
      </c>
      <c r="E6517" s="45">
        <v>8.3455163300000003E-3</v>
      </c>
      <c r="F6517" s="45">
        <v>1.18725606E-3</v>
      </c>
      <c r="G6517" s="45">
        <v>1.51803095E-3</v>
      </c>
      <c r="H6517" s="45">
        <v>5.6402288699999997E-3</v>
      </c>
    </row>
    <row r="6518" spans="1:8" x14ac:dyDescent="0.35">
      <c r="A6518" s="45" t="s">
        <v>246</v>
      </c>
      <c r="B6518" s="45" t="s">
        <v>72</v>
      </c>
      <c r="C6518" s="45" t="s">
        <v>24</v>
      </c>
      <c r="D6518" s="45">
        <v>400</v>
      </c>
      <c r="E6518" s="45">
        <v>6.9809893500000003E-3</v>
      </c>
      <c r="F6518" s="45">
        <v>6.4126134000000001E-4</v>
      </c>
      <c r="G6518" s="45">
        <v>1.6801212900000001E-3</v>
      </c>
      <c r="H6518" s="45">
        <v>4.6596062400000001E-3</v>
      </c>
    </row>
    <row r="6519" spans="1:8" x14ac:dyDescent="0.35">
      <c r="A6519" s="45" t="s">
        <v>246</v>
      </c>
      <c r="B6519" s="45" t="s">
        <v>73</v>
      </c>
      <c r="C6519" s="45" t="s">
        <v>24</v>
      </c>
      <c r="D6519" s="45">
        <v>85</v>
      </c>
      <c r="E6519" s="45">
        <v>6.4078156699999998E-3</v>
      </c>
      <c r="F6519" s="45">
        <v>6.2064244E-4</v>
      </c>
      <c r="G6519" s="45">
        <v>1.9944169800000001E-3</v>
      </c>
      <c r="H6519" s="45">
        <v>3.7927557600000001E-3</v>
      </c>
    </row>
    <row r="6520" spans="1:8" x14ac:dyDescent="0.35">
      <c r="A6520" s="45" t="s">
        <v>246</v>
      </c>
      <c r="B6520" s="45" t="s">
        <v>72</v>
      </c>
      <c r="C6520" s="45" t="s">
        <v>25</v>
      </c>
      <c r="D6520" s="45">
        <v>322</v>
      </c>
      <c r="E6520" s="45">
        <v>6.8505935499999998E-3</v>
      </c>
      <c r="F6520" s="45">
        <v>8.1787701999999998E-4</v>
      </c>
      <c r="G6520" s="45">
        <v>1.5043777700000001E-3</v>
      </c>
      <c r="H6520" s="45">
        <v>4.5283382599999996E-3</v>
      </c>
    </row>
    <row r="6521" spans="1:8" x14ac:dyDescent="0.35">
      <c r="A6521" s="45" t="s">
        <v>246</v>
      </c>
      <c r="B6521" s="45" t="s">
        <v>73</v>
      </c>
      <c r="C6521" s="45" t="s">
        <v>25</v>
      </c>
      <c r="D6521" s="45">
        <v>60</v>
      </c>
      <c r="E6521" s="45">
        <v>6.1763115E-3</v>
      </c>
      <c r="F6521" s="45">
        <v>6.5702136000000001E-4</v>
      </c>
      <c r="G6521" s="45">
        <v>1.3009257000000001E-3</v>
      </c>
      <c r="H6521" s="45">
        <v>4.2183639499999998E-3</v>
      </c>
    </row>
    <row r="6522" spans="1:8" x14ac:dyDescent="0.35">
      <c r="A6522" s="45" t="s">
        <v>246</v>
      </c>
      <c r="B6522" s="45" t="s">
        <v>72</v>
      </c>
      <c r="C6522" s="45" t="s">
        <v>26</v>
      </c>
      <c r="D6522" s="45">
        <v>178</v>
      </c>
      <c r="E6522" s="45">
        <v>5.9432867900000002E-3</v>
      </c>
      <c r="F6522" s="45">
        <v>5.6751953E-4</v>
      </c>
      <c r="G6522" s="45">
        <v>1.1873827000000001E-3</v>
      </c>
      <c r="H6522" s="45">
        <v>4.1883840900000004E-3</v>
      </c>
    </row>
    <row r="6523" spans="1:8" x14ac:dyDescent="0.35">
      <c r="A6523" s="45" t="s">
        <v>246</v>
      </c>
      <c r="B6523" s="45" t="s">
        <v>73</v>
      </c>
      <c r="C6523" s="45" t="s">
        <v>26</v>
      </c>
      <c r="D6523" s="45">
        <v>17</v>
      </c>
      <c r="E6523" s="45">
        <v>5.7768244199999999E-3</v>
      </c>
      <c r="F6523" s="45">
        <v>5.9912829999999998E-4</v>
      </c>
      <c r="G6523" s="45">
        <v>1.03826225E-3</v>
      </c>
      <c r="H6523" s="45">
        <v>4.1394333200000001E-3</v>
      </c>
    </row>
    <row r="6524" spans="1:8" x14ac:dyDescent="0.35">
      <c r="A6524" s="45" t="s">
        <v>246</v>
      </c>
      <c r="B6524" s="45" t="s">
        <v>72</v>
      </c>
      <c r="C6524" s="45" t="s">
        <v>27</v>
      </c>
      <c r="D6524" s="45">
        <v>179</v>
      </c>
      <c r="E6524" s="45">
        <v>6.0747721700000002E-3</v>
      </c>
      <c r="F6524" s="45">
        <v>1.0967564500000001E-3</v>
      </c>
      <c r="G6524" s="45">
        <v>1.36645173E-3</v>
      </c>
      <c r="H6524" s="45">
        <v>3.6115635000000001E-3</v>
      </c>
    </row>
    <row r="6525" spans="1:8" x14ac:dyDescent="0.35">
      <c r="A6525" s="45" t="s">
        <v>246</v>
      </c>
      <c r="B6525" s="45" t="s">
        <v>73</v>
      </c>
      <c r="C6525" s="45" t="s">
        <v>27</v>
      </c>
      <c r="D6525" s="45">
        <v>46</v>
      </c>
      <c r="E6525" s="45">
        <v>5.7893012899999999E-3</v>
      </c>
      <c r="F6525" s="45">
        <v>1.19263257E-3</v>
      </c>
      <c r="G6525" s="45">
        <v>1.7273045300000001E-3</v>
      </c>
      <c r="H6525" s="45">
        <v>2.8693637E-3</v>
      </c>
    </row>
    <row r="6526" spans="1:8" x14ac:dyDescent="0.35">
      <c r="A6526" s="45" t="s">
        <v>246</v>
      </c>
      <c r="B6526" s="45" t="s">
        <v>72</v>
      </c>
      <c r="C6526" s="45" t="s">
        <v>28</v>
      </c>
      <c r="D6526" s="45">
        <v>314</v>
      </c>
      <c r="E6526" s="45">
        <v>7.1149590700000003E-3</v>
      </c>
      <c r="F6526" s="45">
        <v>1.0457210399999999E-3</v>
      </c>
      <c r="G6526" s="45">
        <v>1.5435904900000001E-3</v>
      </c>
      <c r="H6526" s="45">
        <v>4.5256470299999997E-3</v>
      </c>
    </row>
    <row r="6527" spans="1:8" x14ac:dyDescent="0.35">
      <c r="A6527" s="45" t="s">
        <v>246</v>
      </c>
      <c r="B6527" s="45" t="s">
        <v>73</v>
      </c>
      <c r="C6527" s="45" t="s">
        <v>28</v>
      </c>
      <c r="D6527" s="45">
        <v>50</v>
      </c>
      <c r="E6527" s="45">
        <v>6.0976849600000004E-3</v>
      </c>
      <c r="F6527" s="45">
        <v>9.1203683999999997E-4</v>
      </c>
      <c r="G6527" s="45">
        <v>1.3738423400000001E-3</v>
      </c>
      <c r="H6527" s="45">
        <v>3.8118053400000001E-3</v>
      </c>
    </row>
    <row r="6528" spans="1:8" x14ac:dyDescent="0.35">
      <c r="A6528" s="45" t="s">
        <v>246</v>
      </c>
      <c r="B6528" s="45" t="s">
        <v>72</v>
      </c>
      <c r="C6528" s="45" t="s">
        <v>29</v>
      </c>
      <c r="D6528" s="45">
        <v>116</v>
      </c>
      <c r="E6528" s="45">
        <v>7.2565450900000002E-3</v>
      </c>
      <c r="F6528" s="45">
        <v>1.2506981800000001E-3</v>
      </c>
      <c r="G6528" s="45">
        <v>1.66606777E-3</v>
      </c>
      <c r="H6528" s="45">
        <v>4.3397786499999999E-3</v>
      </c>
    </row>
    <row r="6529" spans="1:8" x14ac:dyDescent="0.35">
      <c r="A6529" s="45" t="s">
        <v>246</v>
      </c>
      <c r="B6529" s="45" t="s">
        <v>73</v>
      </c>
      <c r="C6529" s="45" t="s">
        <v>29</v>
      </c>
      <c r="D6529" s="45">
        <v>15</v>
      </c>
      <c r="E6529" s="45">
        <v>7.6327158200000002E-3</v>
      </c>
      <c r="F6529" s="45">
        <v>7.8780837000000002E-4</v>
      </c>
      <c r="G6529" s="45">
        <v>2.4992281399999999E-3</v>
      </c>
      <c r="H6529" s="45">
        <v>4.3456786900000002E-3</v>
      </c>
    </row>
    <row r="6530" spans="1:8" x14ac:dyDescent="0.35">
      <c r="A6530" s="45" t="s">
        <v>246</v>
      </c>
      <c r="B6530" s="45" t="s">
        <v>72</v>
      </c>
      <c r="C6530" s="45" t="s">
        <v>30</v>
      </c>
      <c r="D6530" s="45">
        <v>1665</v>
      </c>
      <c r="E6530" s="45">
        <v>4.5854045999999997E-3</v>
      </c>
      <c r="F6530" s="45">
        <v>1.0257894300000001E-3</v>
      </c>
      <c r="G6530" s="45">
        <v>7.2454374999999995E-4</v>
      </c>
      <c r="H6530" s="45">
        <v>2.83507095E-3</v>
      </c>
    </row>
    <row r="6531" spans="1:8" x14ac:dyDescent="0.35">
      <c r="A6531" s="45" t="s">
        <v>246</v>
      </c>
      <c r="B6531" s="45" t="s">
        <v>73</v>
      </c>
      <c r="C6531" s="45" t="s">
        <v>30</v>
      </c>
      <c r="D6531" s="45">
        <v>287</v>
      </c>
      <c r="E6531" s="45">
        <v>4.2847058499999998E-3</v>
      </c>
      <c r="F6531" s="45">
        <v>8.8289594999999997E-4</v>
      </c>
      <c r="G6531" s="45">
        <v>6.9988847000000004E-4</v>
      </c>
      <c r="H6531" s="45">
        <v>2.70192099E-3</v>
      </c>
    </row>
    <row r="6532" spans="1:8" x14ac:dyDescent="0.35">
      <c r="A6532" s="45" t="s">
        <v>246</v>
      </c>
      <c r="B6532" s="45" t="s">
        <v>72</v>
      </c>
      <c r="C6532" s="45" t="s">
        <v>31</v>
      </c>
      <c r="D6532" s="45">
        <v>754</v>
      </c>
      <c r="E6532" s="45">
        <v>4.9514162699999999E-3</v>
      </c>
      <c r="F6532" s="45">
        <v>1.1070430500000001E-3</v>
      </c>
      <c r="G6532" s="45">
        <v>5.0534471E-4</v>
      </c>
      <c r="H6532" s="45">
        <v>3.3390280299999998E-3</v>
      </c>
    </row>
    <row r="6533" spans="1:8" x14ac:dyDescent="0.35">
      <c r="A6533" s="45" t="s">
        <v>246</v>
      </c>
      <c r="B6533" s="45" t="s">
        <v>73</v>
      </c>
      <c r="C6533" s="45" t="s">
        <v>31</v>
      </c>
      <c r="D6533" s="45">
        <v>130</v>
      </c>
      <c r="E6533" s="45">
        <v>4.5059648700000003E-3</v>
      </c>
      <c r="F6533" s="45">
        <v>1.0181621400000001E-3</v>
      </c>
      <c r="G6533" s="45">
        <v>4.7373555E-4</v>
      </c>
      <c r="H6533" s="45">
        <v>3.0140667099999999E-3</v>
      </c>
    </row>
    <row r="6534" spans="1:8" x14ac:dyDescent="0.35">
      <c r="A6534" s="45" t="s">
        <v>246</v>
      </c>
      <c r="B6534" s="45" t="s">
        <v>72</v>
      </c>
      <c r="C6534" s="45" t="s">
        <v>159</v>
      </c>
      <c r="D6534" s="45">
        <v>378</v>
      </c>
      <c r="E6534" s="45">
        <v>6.0157931700000004E-3</v>
      </c>
      <c r="F6534" s="45">
        <v>1.19216002E-3</v>
      </c>
      <c r="G6534" s="45">
        <v>9.9913628000000004E-4</v>
      </c>
      <c r="H6534" s="45">
        <v>3.82449637E-3</v>
      </c>
    </row>
    <row r="6535" spans="1:8" x14ac:dyDescent="0.35">
      <c r="A6535" s="45" t="s">
        <v>246</v>
      </c>
      <c r="B6535" s="45" t="s">
        <v>73</v>
      </c>
      <c r="C6535" s="45" t="s">
        <v>159</v>
      </c>
      <c r="D6535" s="45">
        <v>47</v>
      </c>
      <c r="E6535" s="45">
        <v>5.5846136399999996E-3</v>
      </c>
      <c r="F6535" s="45">
        <v>1.17439885E-3</v>
      </c>
      <c r="G6535" s="45">
        <v>1.1300726300000001E-3</v>
      </c>
      <c r="H6535" s="45">
        <v>3.28014152E-3</v>
      </c>
    </row>
    <row r="6536" spans="1:8" x14ac:dyDescent="0.35">
      <c r="A6536" s="45" t="s">
        <v>246</v>
      </c>
      <c r="B6536" s="45" t="s">
        <v>72</v>
      </c>
      <c r="C6536" s="45" t="s">
        <v>33</v>
      </c>
      <c r="D6536" s="45">
        <v>210</v>
      </c>
      <c r="E6536" s="45">
        <v>7.3144287699999999E-3</v>
      </c>
      <c r="F6536" s="45">
        <v>9.997241899999999E-4</v>
      </c>
      <c r="G6536" s="45">
        <v>1.4972440199999999E-3</v>
      </c>
      <c r="H6536" s="45">
        <v>4.8174600699999997E-3</v>
      </c>
    </row>
    <row r="6537" spans="1:8" x14ac:dyDescent="0.35">
      <c r="A6537" s="45" t="s">
        <v>246</v>
      </c>
      <c r="B6537" s="45" t="s">
        <v>73</v>
      </c>
      <c r="C6537" s="45" t="s">
        <v>33</v>
      </c>
      <c r="D6537" s="45">
        <v>24</v>
      </c>
      <c r="E6537" s="45">
        <v>7.9759835600000002E-3</v>
      </c>
      <c r="F6537" s="45">
        <v>1.2784526799999999E-3</v>
      </c>
      <c r="G6537" s="45">
        <v>1.9786841599999999E-3</v>
      </c>
      <c r="H6537" s="45">
        <v>4.7188461999999997E-3</v>
      </c>
    </row>
    <row r="6538" spans="1:8" x14ac:dyDescent="0.35">
      <c r="A6538" s="45" t="s">
        <v>246</v>
      </c>
      <c r="B6538" s="45" t="s">
        <v>72</v>
      </c>
      <c r="C6538" s="45" t="s">
        <v>34</v>
      </c>
      <c r="D6538" s="45">
        <v>193</v>
      </c>
      <c r="E6538" s="45">
        <v>5.8452070199999998E-3</v>
      </c>
      <c r="F6538" s="45">
        <v>1.04112672E-3</v>
      </c>
      <c r="G6538" s="45">
        <v>1.01288117E-3</v>
      </c>
      <c r="H6538" s="45">
        <v>3.7911986599999999E-3</v>
      </c>
    </row>
    <row r="6539" spans="1:8" x14ac:dyDescent="0.35">
      <c r="A6539" s="45" t="s">
        <v>246</v>
      </c>
      <c r="B6539" s="45" t="s">
        <v>73</v>
      </c>
      <c r="C6539" s="45" t="s">
        <v>34</v>
      </c>
      <c r="D6539" s="45">
        <v>27</v>
      </c>
      <c r="E6539" s="45">
        <v>5.84404976E-3</v>
      </c>
      <c r="F6539" s="45">
        <v>9.1649500000000003E-4</v>
      </c>
      <c r="G6539" s="45">
        <v>1.1616939199999999E-3</v>
      </c>
      <c r="H6539" s="45">
        <v>3.7658605399999998E-3</v>
      </c>
    </row>
    <row r="6540" spans="1:8" x14ac:dyDescent="0.35">
      <c r="A6540" s="45" t="s">
        <v>246</v>
      </c>
      <c r="B6540" s="45" t="s">
        <v>72</v>
      </c>
      <c r="C6540" s="45" t="s">
        <v>35</v>
      </c>
      <c r="D6540" s="45">
        <v>280</v>
      </c>
      <c r="E6540" s="45">
        <v>5.9410959899999999E-3</v>
      </c>
      <c r="F6540" s="45">
        <v>8.8979805000000004E-4</v>
      </c>
      <c r="G6540" s="45">
        <v>1.09718062E-3</v>
      </c>
      <c r="H6540" s="45">
        <v>3.9541168199999999E-3</v>
      </c>
    </row>
    <row r="6541" spans="1:8" x14ac:dyDescent="0.35">
      <c r="A6541" s="45" t="s">
        <v>246</v>
      </c>
      <c r="B6541" s="45" t="s">
        <v>73</v>
      </c>
      <c r="C6541" s="45" t="s">
        <v>35</v>
      </c>
      <c r="D6541" s="45">
        <v>22</v>
      </c>
      <c r="E6541" s="45">
        <v>4.3597429800000002E-3</v>
      </c>
      <c r="F6541" s="45">
        <v>7.6336261999999998E-4</v>
      </c>
      <c r="G6541" s="45">
        <v>8.7279008000000003E-4</v>
      </c>
      <c r="H6541" s="45">
        <v>2.7235898599999998E-3</v>
      </c>
    </row>
    <row r="6542" spans="1:8" x14ac:dyDescent="0.35">
      <c r="A6542" s="45" t="s">
        <v>246</v>
      </c>
      <c r="B6542" s="45" t="s">
        <v>72</v>
      </c>
      <c r="C6542" s="45" t="s">
        <v>57</v>
      </c>
      <c r="D6542" s="45">
        <v>1</v>
      </c>
      <c r="E6542" s="45">
        <v>7.7893513800000001E-3</v>
      </c>
      <c r="F6542" s="45">
        <v>1.01851805E-3</v>
      </c>
      <c r="G6542" s="45">
        <v>4.4675923599999997E-3</v>
      </c>
      <c r="H6542" s="45">
        <v>2.30324027E-3</v>
      </c>
    </row>
    <row r="6543" spans="1:8" x14ac:dyDescent="0.35">
      <c r="A6543" s="45" t="s">
        <v>246</v>
      </c>
      <c r="B6543" s="45" t="s">
        <v>73</v>
      </c>
      <c r="C6543" s="45" t="s">
        <v>57</v>
      </c>
      <c r="D6543" s="45">
        <v>2</v>
      </c>
      <c r="E6543" s="45">
        <v>7.4710645799999998E-3</v>
      </c>
      <c r="F6543" s="45">
        <v>1.92129617E-3</v>
      </c>
      <c r="G6543" s="45">
        <v>3.90624999E-3</v>
      </c>
      <c r="H6543" s="45">
        <v>1.6435184E-3</v>
      </c>
    </row>
    <row r="6544" spans="1:8" x14ac:dyDescent="0.35">
      <c r="A6544" s="45" t="s">
        <v>246</v>
      </c>
      <c r="B6544" s="45" t="s">
        <v>72</v>
      </c>
      <c r="C6544" s="45" t="s">
        <v>36</v>
      </c>
      <c r="D6544" s="45">
        <v>365</v>
      </c>
      <c r="E6544" s="45">
        <v>6.7770799199999999E-3</v>
      </c>
      <c r="F6544" s="45">
        <v>8.7962939999999996E-4</v>
      </c>
      <c r="G6544" s="45">
        <v>1.1618148199999999E-3</v>
      </c>
      <c r="H6544" s="45">
        <v>4.7356352400000001E-3</v>
      </c>
    </row>
    <row r="6545" spans="1:8" x14ac:dyDescent="0.35">
      <c r="A6545" s="45" t="s">
        <v>246</v>
      </c>
      <c r="B6545" s="45" t="s">
        <v>73</v>
      </c>
      <c r="C6545" s="45" t="s">
        <v>36</v>
      </c>
      <c r="D6545" s="45">
        <v>26</v>
      </c>
      <c r="E6545" s="45">
        <v>7.6927526899999996E-3</v>
      </c>
      <c r="F6545" s="45">
        <v>8.7028110999999998E-4</v>
      </c>
      <c r="G6545" s="45">
        <v>1.2562319600000001E-3</v>
      </c>
      <c r="H6545" s="45">
        <v>5.5662390700000003E-3</v>
      </c>
    </row>
    <row r="6546" spans="1:8" x14ac:dyDescent="0.35">
      <c r="A6546" s="45" t="s">
        <v>246</v>
      </c>
      <c r="B6546" s="45" t="s">
        <v>72</v>
      </c>
      <c r="C6546" s="45" t="s">
        <v>37</v>
      </c>
      <c r="D6546" s="45">
        <v>410</v>
      </c>
      <c r="E6546" s="45">
        <v>5.4198281200000002E-3</v>
      </c>
      <c r="F6546" s="45">
        <v>1.10823147E-3</v>
      </c>
      <c r="G6546" s="45">
        <v>8.1021317999999999E-4</v>
      </c>
      <c r="H6546" s="45">
        <v>3.5013829999999998E-3</v>
      </c>
    </row>
    <row r="6547" spans="1:8" x14ac:dyDescent="0.35">
      <c r="A6547" s="45" t="s">
        <v>246</v>
      </c>
      <c r="B6547" s="45" t="s">
        <v>73</v>
      </c>
      <c r="C6547" s="45" t="s">
        <v>37</v>
      </c>
      <c r="D6547" s="45">
        <v>46</v>
      </c>
      <c r="E6547" s="45">
        <v>5.3922602000000004E-3</v>
      </c>
      <c r="F6547" s="45">
        <v>1.05827268E-3</v>
      </c>
      <c r="G6547" s="45">
        <v>1.0799111899999999E-3</v>
      </c>
      <c r="H6547" s="45">
        <v>3.2540757899999998E-3</v>
      </c>
    </row>
    <row r="6548" spans="1:8" x14ac:dyDescent="0.35">
      <c r="A6548" s="45" t="s">
        <v>246</v>
      </c>
      <c r="B6548" s="45" t="s">
        <v>72</v>
      </c>
      <c r="C6548" s="45" t="s">
        <v>38</v>
      </c>
      <c r="D6548" s="45">
        <v>234</v>
      </c>
      <c r="E6548" s="45">
        <v>6.9141735399999996E-3</v>
      </c>
      <c r="F6548" s="45">
        <v>1.2536104800000001E-3</v>
      </c>
      <c r="G6548" s="45">
        <v>1.16799203E-3</v>
      </c>
      <c r="H6548" s="45">
        <v>4.4925705799999998E-3</v>
      </c>
    </row>
    <row r="6549" spans="1:8" x14ac:dyDescent="0.35">
      <c r="A6549" s="45" t="s">
        <v>246</v>
      </c>
      <c r="B6549" s="45" t="s">
        <v>73</v>
      </c>
      <c r="C6549" s="45" t="s">
        <v>38</v>
      </c>
      <c r="D6549" s="45">
        <v>18</v>
      </c>
      <c r="E6549" s="45">
        <v>6.0095162700000001E-3</v>
      </c>
      <c r="F6549" s="45">
        <v>1.2750768799999999E-3</v>
      </c>
      <c r="G6549" s="45">
        <v>1.0609564699999999E-3</v>
      </c>
      <c r="H6549" s="45">
        <v>3.67348224E-3</v>
      </c>
    </row>
    <row r="6550" spans="1:8" x14ac:dyDescent="0.35">
      <c r="A6550" s="45" t="s">
        <v>246</v>
      </c>
      <c r="B6550" s="45" t="s">
        <v>72</v>
      </c>
      <c r="C6550" s="45" t="s">
        <v>39</v>
      </c>
      <c r="D6550" s="45">
        <v>209</v>
      </c>
      <c r="E6550" s="45">
        <v>6.7085324499999996E-3</v>
      </c>
      <c r="F6550" s="45">
        <v>7.3653173999999998E-4</v>
      </c>
      <c r="G6550" s="45">
        <v>1.4347419399999999E-3</v>
      </c>
      <c r="H6550" s="45">
        <v>4.5372582900000003E-3</v>
      </c>
    </row>
    <row r="6551" spans="1:8" x14ac:dyDescent="0.35">
      <c r="A6551" s="45" t="s">
        <v>246</v>
      </c>
      <c r="B6551" s="45" t="s">
        <v>73</v>
      </c>
      <c r="C6551" s="45" t="s">
        <v>39</v>
      </c>
      <c r="D6551" s="45">
        <v>28</v>
      </c>
      <c r="E6551" s="45">
        <v>7.17096534E-3</v>
      </c>
      <c r="F6551" s="45">
        <v>7.3826033000000001E-4</v>
      </c>
      <c r="G6551" s="45">
        <v>1.6364911099999999E-3</v>
      </c>
      <c r="H6551" s="45">
        <v>4.7962132800000003E-3</v>
      </c>
    </row>
    <row r="6552" spans="1:8" x14ac:dyDescent="0.35">
      <c r="A6552" s="45" t="s">
        <v>246</v>
      </c>
      <c r="B6552" s="45" t="s">
        <v>72</v>
      </c>
      <c r="C6552" s="45" t="s">
        <v>40</v>
      </c>
      <c r="D6552" s="45">
        <v>245</v>
      </c>
      <c r="E6552" s="45">
        <v>5.1224959899999999E-3</v>
      </c>
      <c r="F6552" s="45">
        <v>1.0522956700000001E-3</v>
      </c>
      <c r="G6552" s="45">
        <v>5.2371478999999998E-4</v>
      </c>
      <c r="H6552" s="45">
        <v>3.5464850300000001E-3</v>
      </c>
    </row>
    <row r="6553" spans="1:8" x14ac:dyDescent="0.35">
      <c r="A6553" s="45" t="s">
        <v>246</v>
      </c>
      <c r="B6553" s="45" t="s">
        <v>73</v>
      </c>
      <c r="C6553" s="45" t="s">
        <v>40</v>
      </c>
      <c r="D6553" s="45">
        <v>45</v>
      </c>
      <c r="E6553" s="45">
        <v>4.3518516600000003E-3</v>
      </c>
      <c r="F6553" s="45">
        <v>9.6373436000000002E-4</v>
      </c>
      <c r="G6553" s="45">
        <v>5.4089486999999998E-4</v>
      </c>
      <c r="H6553" s="45">
        <v>2.8472219999999999E-3</v>
      </c>
    </row>
    <row r="6554" spans="1:8" x14ac:dyDescent="0.35">
      <c r="A6554" s="45" t="s">
        <v>246</v>
      </c>
      <c r="B6554" s="45" t="s">
        <v>72</v>
      </c>
      <c r="C6554" s="45" t="s">
        <v>41</v>
      </c>
      <c r="D6554" s="45">
        <v>265</v>
      </c>
      <c r="E6554" s="45">
        <v>6.4143516099999997E-3</v>
      </c>
      <c r="F6554" s="45">
        <v>7.6463112000000005E-4</v>
      </c>
      <c r="G6554" s="45">
        <v>1.08643408E-3</v>
      </c>
      <c r="H6554" s="45">
        <v>4.5632859200000001E-3</v>
      </c>
    </row>
    <row r="6555" spans="1:8" x14ac:dyDescent="0.35">
      <c r="A6555" s="45" t="s">
        <v>246</v>
      </c>
      <c r="B6555" s="45" t="s">
        <v>73</v>
      </c>
      <c r="C6555" s="45" t="s">
        <v>41</v>
      </c>
      <c r="D6555" s="45">
        <v>24</v>
      </c>
      <c r="E6555" s="45">
        <v>7.0924959099999997E-3</v>
      </c>
      <c r="F6555" s="45">
        <v>8.2320574999999996E-4</v>
      </c>
      <c r="G6555" s="45">
        <v>1.30352979E-3</v>
      </c>
      <c r="H6555" s="45">
        <v>4.9657598000000004E-3</v>
      </c>
    </row>
    <row r="6556" spans="1:8" x14ac:dyDescent="0.35">
      <c r="A6556" s="45" t="s">
        <v>246</v>
      </c>
      <c r="B6556" s="45" t="s">
        <v>72</v>
      </c>
      <c r="C6556" s="45" t="s">
        <v>42</v>
      </c>
      <c r="D6556" s="45">
        <v>211</v>
      </c>
      <c r="E6556" s="45">
        <v>7.9403631299999992E-3</v>
      </c>
      <c r="F6556" s="45">
        <v>1.0998659100000001E-3</v>
      </c>
      <c r="G6556" s="45">
        <v>1.7208616099999999E-3</v>
      </c>
      <c r="H6556" s="45">
        <v>5.1196350999999996E-3</v>
      </c>
    </row>
    <row r="6557" spans="1:8" x14ac:dyDescent="0.35">
      <c r="A6557" s="45" t="s">
        <v>246</v>
      </c>
      <c r="B6557" s="45" t="s">
        <v>73</v>
      </c>
      <c r="C6557" s="45" t="s">
        <v>42</v>
      </c>
      <c r="D6557" s="45">
        <v>38</v>
      </c>
      <c r="E6557" s="45">
        <v>6.0986230499999999E-3</v>
      </c>
      <c r="F6557" s="45">
        <v>1.2277653999999999E-3</v>
      </c>
      <c r="G6557" s="45">
        <v>1.7498169899999999E-3</v>
      </c>
      <c r="H6557" s="45">
        <v>3.1210402299999998E-3</v>
      </c>
    </row>
    <row r="6558" spans="1:8" x14ac:dyDescent="0.35">
      <c r="A6558" s="45" t="s">
        <v>246</v>
      </c>
      <c r="B6558" s="45" t="s">
        <v>72</v>
      </c>
      <c r="C6558" s="45" t="s">
        <v>43</v>
      </c>
      <c r="D6558" s="45">
        <v>153</v>
      </c>
      <c r="E6558" s="45">
        <v>7.33652542E-3</v>
      </c>
      <c r="F6558" s="45">
        <v>1.1926589099999999E-3</v>
      </c>
      <c r="G6558" s="45">
        <v>1.30537379E-3</v>
      </c>
      <c r="H6558" s="45">
        <v>4.8384922499999997E-3</v>
      </c>
    </row>
    <row r="6559" spans="1:8" x14ac:dyDescent="0.35">
      <c r="A6559" s="45" t="s">
        <v>246</v>
      </c>
      <c r="B6559" s="45" t="s">
        <v>73</v>
      </c>
      <c r="C6559" s="45" t="s">
        <v>43</v>
      </c>
      <c r="D6559" s="45">
        <v>26</v>
      </c>
      <c r="E6559" s="45">
        <v>5.1006052000000003E-3</v>
      </c>
      <c r="F6559" s="45">
        <v>8.2309446000000002E-4</v>
      </c>
      <c r="G6559" s="45">
        <v>1.45833316E-3</v>
      </c>
      <c r="H6559" s="45">
        <v>2.8191771299999999E-3</v>
      </c>
    </row>
    <row r="6560" spans="1:8" x14ac:dyDescent="0.35">
      <c r="A6560" s="45" t="s">
        <v>246</v>
      </c>
      <c r="B6560" s="45" t="s">
        <v>72</v>
      </c>
      <c r="C6560" s="45" t="s">
        <v>44</v>
      </c>
      <c r="D6560" s="45">
        <v>103</v>
      </c>
      <c r="E6560" s="45">
        <v>8.0219568000000005E-3</v>
      </c>
      <c r="F6560" s="45">
        <v>8.2288268000000003E-4</v>
      </c>
      <c r="G6560" s="45">
        <v>1.2011189900000001E-3</v>
      </c>
      <c r="H6560" s="45">
        <v>5.9979546199999999E-3</v>
      </c>
    </row>
    <row r="6561" spans="1:8" x14ac:dyDescent="0.35">
      <c r="A6561" s="45" t="s">
        <v>246</v>
      </c>
      <c r="B6561" s="45" t="s">
        <v>73</v>
      </c>
      <c r="C6561" s="45" t="s">
        <v>44</v>
      </c>
      <c r="D6561" s="45">
        <v>8</v>
      </c>
      <c r="E6561" s="45">
        <v>1.02589697E-2</v>
      </c>
      <c r="F6561" s="45">
        <v>8.9554364999999995E-4</v>
      </c>
      <c r="G6561" s="45">
        <v>9.4039321999999997E-4</v>
      </c>
      <c r="H6561" s="45">
        <v>8.4230321999999996E-3</v>
      </c>
    </row>
    <row r="6562" spans="1:8" x14ac:dyDescent="0.35">
      <c r="A6562" s="45" t="s">
        <v>246</v>
      </c>
      <c r="B6562" s="45" t="s">
        <v>72</v>
      </c>
      <c r="C6562" s="45" t="s">
        <v>45</v>
      </c>
      <c r="D6562" s="45">
        <v>277</v>
      </c>
      <c r="E6562" s="45">
        <v>6.5511346000000003E-3</v>
      </c>
      <c r="F6562" s="45">
        <v>1.2245117300000001E-3</v>
      </c>
      <c r="G6562" s="45">
        <v>1.14144578E-3</v>
      </c>
      <c r="H6562" s="45">
        <v>4.1851765899999999E-3</v>
      </c>
    </row>
    <row r="6563" spans="1:8" x14ac:dyDescent="0.35">
      <c r="A6563" s="45" t="s">
        <v>246</v>
      </c>
      <c r="B6563" s="45" t="s">
        <v>73</v>
      </c>
      <c r="C6563" s="45" t="s">
        <v>45</v>
      </c>
      <c r="D6563" s="45">
        <v>42</v>
      </c>
      <c r="E6563" s="45">
        <v>6.6567458199999997E-3</v>
      </c>
      <c r="F6563" s="45">
        <v>1.3084212400000001E-3</v>
      </c>
      <c r="G6563" s="45">
        <v>1.1477620899999999E-3</v>
      </c>
      <c r="H6563" s="45">
        <v>4.2005619499999999E-3</v>
      </c>
    </row>
    <row r="6564" spans="1:8" x14ac:dyDescent="0.35">
      <c r="A6564" s="45" t="s">
        <v>246</v>
      </c>
      <c r="B6564" s="45" t="s">
        <v>72</v>
      </c>
      <c r="C6564" s="45" t="s">
        <v>46</v>
      </c>
      <c r="D6564" s="45">
        <v>125</v>
      </c>
      <c r="E6564" s="45">
        <v>7.2673145699999999E-3</v>
      </c>
      <c r="F6564" s="45">
        <v>8.5916642000000002E-4</v>
      </c>
      <c r="G6564" s="45">
        <v>1.3363886300000001E-3</v>
      </c>
      <c r="H6564" s="45">
        <v>5.0717590500000001E-3</v>
      </c>
    </row>
    <row r="6565" spans="1:8" x14ac:dyDescent="0.35">
      <c r="A6565" s="45" t="s">
        <v>246</v>
      </c>
      <c r="B6565" s="45" t="s">
        <v>73</v>
      </c>
      <c r="C6565" s="45" t="s">
        <v>46</v>
      </c>
      <c r="D6565" s="45">
        <v>19</v>
      </c>
      <c r="E6565" s="45">
        <v>5.6712960799999998E-3</v>
      </c>
      <c r="F6565" s="45">
        <v>7.7850843000000004E-4</v>
      </c>
      <c r="G6565" s="45">
        <v>1.08004363E-3</v>
      </c>
      <c r="H6565" s="45">
        <v>3.81274341E-3</v>
      </c>
    </row>
    <row r="6566" spans="1:8" x14ac:dyDescent="0.35">
      <c r="A6566" s="45" t="s">
        <v>246</v>
      </c>
      <c r="B6566" s="45" t="s">
        <v>72</v>
      </c>
      <c r="C6566" s="45" t="s">
        <v>47</v>
      </c>
      <c r="D6566" s="45">
        <v>122</v>
      </c>
      <c r="E6566" s="45">
        <v>7.1862664500000001E-3</v>
      </c>
      <c r="F6566" s="45">
        <v>2.0264094000000001E-4</v>
      </c>
      <c r="G6566" s="45">
        <v>1.9859970100000002E-3</v>
      </c>
      <c r="H6566" s="45">
        <v>4.9862436700000004E-3</v>
      </c>
    </row>
    <row r="6567" spans="1:8" x14ac:dyDescent="0.35">
      <c r="A6567" s="45" t="s">
        <v>246</v>
      </c>
      <c r="B6567" s="45" t="s">
        <v>73</v>
      </c>
      <c r="C6567" s="45" t="s">
        <v>47</v>
      </c>
      <c r="D6567" s="45">
        <v>15</v>
      </c>
      <c r="E6567" s="45">
        <v>5.3503084599999997E-3</v>
      </c>
      <c r="F6567" s="45">
        <v>7.4073829999999998E-5</v>
      </c>
      <c r="G6567" s="45">
        <v>1.43595652E-3</v>
      </c>
      <c r="H6567" s="45">
        <v>3.8302467000000001E-3</v>
      </c>
    </row>
    <row r="6568" spans="1:8" x14ac:dyDescent="0.35">
      <c r="A6568" s="45" t="s">
        <v>246</v>
      </c>
      <c r="B6568" s="45" t="s">
        <v>72</v>
      </c>
      <c r="C6568" s="45" t="s">
        <v>48</v>
      </c>
      <c r="D6568" s="45">
        <v>329</v>
      </c>
      <c r="E6568" s="45">
        <v>5.8775889999999999E-3</v>
      </c>
      <c r="F6568" s="45">
        <v>1.1803090500000001E-3</v>
      </c>
      <c r="G6568" s="45">
        <v>7.8503157000000005E-4</v>
      </c>
      <c r="H6568" s="45">
        <v>3.9122478699999998E-3</v>
      </c>
    </row>
    <row r="6569" spans="1:8" x14ac:dyDescent="0.35">
      <c r="A6569" s="45" t="s">
        <v>246</v>
      </c>
      <c r="B6569" s="45" t="s">
        <v>73</v>
      </c>
      <c r="C6569" s="45" t="s">
        <v>48</v>
      </c>
      <c r="D6569" s="45">
        <v>25</v>
      </c>
      <c r="E6569" s="45">
        <v>5.4527775500000002E-3</v>
      </c>
      <c r="F6569" s="45">
        <v>9.2175899000000001E-4</v>
      </c>
      <c r="G6569" s="45">
        <v>6.5277751999999998E-4</v>
      </c>
      <c r="H6569" s="45">
        <v>3.8782405199999999E-3</v>
      </c>
    </row>
    <row r="6570" spans="1:8" x14ac:dyDescent="0.35">
      <c r="A6570" s="45" t="s">
        <v>246</v>
      </c>
      <c r="B6570" s="45" t="s">
        <v>72</v>
      </c>
      <c r="C6570" s="45" t="s">
        <v>49</v>
      </c>
      <c r="D6570" s="45">
        <v>298</v>
      </c>
      <c r="E6570" s="45">
        <v>7.8663697000000005E-3</v>
      </c>
      <c r="F6570" s="45">
        <v>1.08073864E-3</v>
      </c>
      <c r="G6570" s="45">
        <v>1.2314734900000001E-3</v>
      </c>
      <c r="H6570" s="45">
        <v>5.5541571000000001E-3</v>
      </c>
    </row>
    <row r="6571" spans="1:8" x14ac:dyDescent="0.35">
      <c r="A6571" s="45" t="s">
        <v>246</v>
      </c>
      <c r="B6571" s="45" t="s">
        <v>73</v>
      </c>
      <c r="C6571" s="45" t="s">
        <v>49</v>
      </c>
      <c r="D6571" s="45">
        <v>19</v>
      </c>
      <c r="E6571" s="45">
        <v>7.29105723E-3</v>
      </c>
      <c r="F6571" s="45">
        <v>1.06055054E-3</v>
      </c>
      <c r="G6571" s="45">
        <v>1.61184191E-3</v>
      </c>
      <c r="H6571" s="45">
        <v>4.6186644299999998E-3</v>
      </c>
    </row>
    <row r="6572" spans="1:8" x14ac:dyDescent="0.35">
      <c r="A6572" s="45" t="s">
        <v>246</v>
      </c>
      <c r="B6572" s="45" t="s">
        <v>72</v>
      </c>
      <c r="C6572" s="45" t="s">
        <v>50</v>
      </c>
      <c r="D6572" s="45">
        <v>183</v>
      </c>
      <c r="E6572" s="45">
        <v>7.7234489499999996E-3</v>
      </c>
      <c r="F6572" s="45">
        <v>8.3447147999999997E-4</v>
      </c>
      <c r="G6572" s="45">
        <v>2.1395590599999998E-3</v>
      </c>
      <c r="H6572" s="45">
        <v>4.7494178899999996E-3</v>
      </c>
    </row>
    <row r="6573" spans="1:8" x14ac:dyDescent="0.35">
      <c r="A6573" s="45" t="s">
        <v>246</v>
      </c>
      <c r="B6573" s="45" t="s">
        <v>73</v>
      </c>
      <c r="C6573" s="45" t="s">
        <v>50</v>
      </c>
      <c r="D6573" s="45">
        <v>21</v>
      </c>
      <c r="E6573" s="45">
        <v>6.8661813700000001E-3</v>
      </c>
      <c r="F6573" s="45">
        <v>8.5482783999999996E-4</v>
      </c>
      <c r="G6573" s="45">
        <v>2.5341708199999998E-3</v>
      </c>
      <c r="H6573" s="45">
        <v>3.4771822699999999E-3</v>
      </c>
    </row>
    <row r="6574" spans="1:8" x14ac:dyDescent="0.35">
      <c r="A6574" s="45" t="s">
        <v>246</v>
      </c>
      <c r="B6574" s="45" t="s">
        <v>72</v>
      </c>
      <c r="C6574" s="45" t="s">
        <v>51</v>
      </c>
      <c r="D6574" s="45">
        <v>248</v>
      </c>
      <c r="E6574" s="45">
        <v>6.2643273199999997E-3</v>
      </c>
      <c r="F6574" s="45">
        <v>1.01109779E-3</v>
      </c>
      <c r="G6574" s="45">
        <v>8.3468650000000002E-4</v>
      </c>
      <c r="H6574" s="45">
        <v>4.4185425499999997E-3</v>
      </c>
    </row>
    <row r="6575" spans="1:8" x14ac:dyDescent="0.35">
      <c r="A6575" s="45" t="s">
        <v>246</v>
      </c>
      <c r="B6575" s="45" t="s">
        <v>73</v>
      </c>
      <c r="C6575" s="45" t="s">
        <v>51</v>
      </c>
      <c r="D6575" s="45">
        <v>26</v>
      </c>
      <c r="E6575" s="45">
        <v>6.2482191099999997E-3</v>
      </c>
      <c r="F6575" s="45">
        <v>1.0389955E-3</v>
      </c>
      <c r="G6575" s="45">
        <v>9.3482880999999998E-4</v>
      </c>
      <c r="H6575" s="45">
        <v>4.2743942999999996E-3</v>
      </c>
    </row>
    <row r="6576" spans="1:8" x14ac:dyDescent="0.35">
      <c r="A6576" s="45" t="s">
        <v>246</v>
      </c>
      <c r="B6576" s="45" t="s">
        <v>72</v>
      </c>
      <c r="C6576" s="45" t="s">
        <v>52</v>
      </c>
      <c r="D6576" s="45">
        <v>301</v>
      </c>
      <c r="E6576" s="45">
        <v>4.8661481100000003E-3</v>
      </c>
      <c r="F6576" s="45">
        <v>8.6509450999999998E-4</v>
      </c>
      <c r="G6576" s="45">
        <v>4.8022769999999998E-4</v>
      </c>
      <c r="H6576" s="45">
        <v>3.5208254000000001E-3</v>
      </c>
    </row>
    <row r="6577" spans="1:8" x14ac:dyDescent="0.35">
      <c r="A6577" s="45" t="s">
        <v>246</v>
      </c>
      <c r="B6577" s="45" t="s">
        <v>73</v>
      </c>
      <c r="C6577" s="45" t="s">
        <v>52</v>
      </c>
      <c r="D6577" s="45">
        <v>28</v>
      </c>
      <c r="E6577" s="45">
        <v>4.0773806500000002E-3</v>
      </c>
      <c r="F6577" s="45">
        <v>8.3002618000000002E-4</v>
      </c>
      <c r="G6577" s="45">
        <v>4.3402752000000001E-4</v>
      </c>
      <c r="H6577" s="45">
        <v>2.8133264999999998E-3</v>
      </c>
    </row>
    <row r="6578" spans="1:8" x14ac:dyDescent="0.35">
      <c r="A6578" s="45" t="s">
        <v>246</v>
      </c>
      <c r="B6578" s="45" t="s">
        <v>72</v>
      </c>
      <c r="C6578" s="45" t="s">
        <v>53</v>
      </c>
      <c r="D6578" s="45">
        <v>107</v>
      </c>
      <c r="E6578" s="45">
        <v>6.1318792699999996E-3</v>
      </c>
      <c r="F6578" s="45">
        <v>6.3441042999999998E-4</v>
      </c>
      <c r="G6578" s="45">
        <v>1.32452816E-3</v>
      </c>
      <c r="H6578" s="45">
        <v>4.17294022E-3</v>
      </c>
    </row>
    <row r="6579" spans="1:8" x14ac:dyDescent="0.35">
      <c r="A6579" s="45" t="s">
        <v>246</v>
      </c>
      <c r="B6579" s="45" t="s">
        <v>73</v>
      </c>
      <c r="C6579" s="45" t="s">
        <v>53</v>
      </c>
      <c r="D6579" s="45">
        <v>7</v>
      </c>
      <c r="E6579" s="45">
        <v>4.4824732099999999E-3</v>
      </c>
      <c r="F6579" s="45">
        <v>5.6382250999999998E-4</v>
      </c>
      <c r="G6579" s="45">
        <v>1.03009245E-3</v>
      </c>
      <c r="H6579" s="45">
        <v>2.8885578300000001E-3</v>
      </c>
    </row>
    <row r="6580" spans="1:8" x14ac:dyDescent="0.35">
      <c r="A6580" s="45" t="s">
        <v>246</v>
      </c>
      <c r="B6580" s="45" t="s">
        <v>72</v>
      </c>
      <c r="C6580" s="45" t="s">
        <v>54</v>
      </c>
      <c r="D6580" s="45">
        <v>672</v>
      </c>
      <c r="E6580" s="45">
        <v>4.7117502099999998E-3</v>
      </c>
      <c r="F6580" s="45">
        <v>1.04790126E-3</v>
      </c>
      <c r="G6580" s="45">
        <v>6.2837552999999997E-4</v>
      </c>
      <c r="H6580" s="45">
        <v>3.0354728999999999E-3</v>
      </c>
    </row>
    <row r="6581" spans="1:8" x14ac:dyDescent="0.35">
      <c r="A6581" s="45" t="s">
        <v>246</v>
      </c>
      <c r="B6581" s="45" t="s">
        <v>73</v>
      </c>
      <c r="C6581" s="45" t="s">
        <v>54</v>
      </c>
      <c r="D6581" s="45">
        <v>72</v>
      </c>
      <c r="E6581" s="45">
        <v>4.5855836000000001E-3</v>
      </c>
      <c r="F6581" s="45">
        <v>1.0643323800000001E-3</v>
      </c>
      <c r="G6581" s="45">
        <v>6.4895163000000002E-4</v>
      </c>
      <c r="H6581" s="45">
        <v>2.8722991000000001E-3</v>
      </c>
    </row>
    <row r="6582" spans="1:8" x14ac:dyDescent="0.35">
      <c r="A6582" s="45" t="s">
        <v>246</v>
      </c>
      <c r="B6582" s="45" t="s">
        <v>72</v>
      </c>
      <c r="C6582" s="45" t="s">
        <v>55</v>
      </c>
      <c r="D6582" s="45">
        <v>48</v>
      </c>
      <c r="E6582" s="45">
        <v>6.1889947500000002E-3</v>
      </c>
      <c r="F6582" s="45">
        <v>9.1218147000000005E-4</v>
      </c>
      <c r="G6582" s="45">
        <v>1.4904028999999999E-3</v>
      </c>
      <c r="H6582" s="45">
        <v>3.7864099E-3</v>
      </c>
    </row>
    <row r="6583" spans="1:8" x14ac:dyDescent="0.35">
      <c r="A6583" s="45" t="s">
        <v>246</v>
      </c>
      <c r="B6583" s="45" t="s">
        <v>73</v>
      </c>
      <c r="C6583" s="45" t="s">
        <v>55</v>
      </c>
      <c r="D6583" s="45">
        <v>3</v>
      </c>
      <c r="E6583" s="45">
        <v>6.10725277E-3</v>
      </c>
      <c r="F6583" s="45">
        <v>1.09182083E-3</v>
      </c>
      <c r="G6583" s="45">
        <v>7.2145046E-4</v>
      </c>
      <c r="H6583" s="45">
        <v>4.2939812399999996E-3</v>
      </c>
    </row>
    <row r="6584" spans="1:8" x14ac:dyDescent="0.35">
      <c r="A6584" s="45" t="s">
        <v>246</v>
      </c>
      <c r="B6584" s="45" t="s">
        <v>72</v>
      </c>
      <c r="C6584" s="45" t="s">
        <v>56</v>
      </c>
      <c r="D6584" s="45">
        <v>606</v>
      </c>
      <c r="E6584" s="45">
        <v>5.8056202599999999E-3</v>
      </c>
      <c r="F6584" s="45">
        <v>1.0058555499999999E-3</v>
      </c>
      <c r="G6584" s="45">
        <v>1.0269600800000001E-3</v>
      </c>
      <c r="H6584" s="45">
        <v>3.7728041200000002E-3</v>
      </c>
    </row>
    <row r="6585" spans="1:8" x14ac:dyDescent="0.35">
      <c r="A6585" s="45" t="s">
        <v>246</v>
      </c>
      <c r="B6585" s="45" t="s">
        <v>73</v>
      </c>
      <c r="C6585" s="45" t="s">
        <v>56</v>
      </c>
      <c r="D6585" s="45">
        <v>43</v>
      </c>
      <c r="E6585" s="45">
        <v>5.9606478800000003E-3</v>
      </c>
      <c r="F6585" s="45">
        <v>1.1210699799999999E-3</v>
      </c>
      <c r="G6585" s="45">
        <v>1.0177107799999999E-3</v>
      </c>
      <c r="H6585" s="45">
        <v>3.8218666700000001E-3</v>
      </c>
    </row>
    <row r="6586" spans="1:8" x14ac:dyDescent="0.35">
      <c r="A6586" s="45" t="s">
        <v>247</v>
      </c>
      <c r="B6586" s="45" t="s">
        <v>72</v>
      </c>
      <c r="C6586" s="45" t="s">
        <v>9</v>
      </c>
      <c r="D6586" s="45">
        <v>11147</v>
      </c>
      <c r="E6586" s="45">
        <v>5.9765932800000003E-3</v>
      </c>
      <c r="F6586" s="45">
        <v>9.5282213999999996E-4</v>
      </c>
      <c r="G6586" s="45">
        <v>1.0791308299999999E-3</v>
      </c>
      <c r="H6586" s="45">
        <v>3.9444861499999999E-3</v>
      </c>
    </row>
    <row r="6587" spans="1:8" x14ac:dyDescent="0.35">
      <c r="A6587" s="45" t="s">
        <v>247</v>
      </c>
      <c r="B6587" s="45" t="s">
        <v>73</v>
      </c>
      <c r="C6587" s="45" t="s">
        <v>9</v>
      </c>
      <c r="D6587" s="45">
        <v>1336</v>
      </c>
      <c r="E6587" s="45">
        <v>5.4898533799999996E-3</v>
      </c>
      <c r="F6587" s="45">
        <v>9.814309900000001E-4</v>
      </c>
      <c r="G6587" s="45">
        <v>1.1352379699999999E-3</v>
      </c>
      <c r="H6587" s="45">
        <v>3.3730366800000001E-3</v>
      </c>
    </row>
    <row r="6588" spans="1:8" x14ac:dyDescent="0.35">
      <c r="A6588" s="45" t="s">
        <v>247</v>
      </c>
      <c r="B6588" s="45" t="s">
        <v>72</v>
      </c>
      <c r="C6588" s="45" t="s">
        <v>14</v>
      </c>
      <c r="D6588" s="45">
        <v>218</v>
      </c>
      <c r="E6588" s="45">
        <v>5.8479334099999997E-3</v>
      </c>
      <c r="F6588" s="45">
        <v>1.27054638E-3</v>
      </c>
      <c r="G6588" s="45">
        <v>9.4896765999999996E-4</v>
      </c>
      <c r="H6588" s="45">
        <v>3.6284189099999998E-3</v>
      </c>
    </row>
    <row r="6589" spans="1:8" x14ac:dyDescent="0.35">
      <c r="A6589" s="45" t="s">
        <v>247</v>
      </c>
      <c r="B6589" s="45" t="s">
        <v>73</v>
      </c>
      <c r="C6589" s="45" t="s">
        <v>14</v>
      </c>
      <c r="D6589" s="45">
        <v>32</v>
      </c>
      <c r="E6589" s="45">
        <v>5.70493315E-3</v>
      </c>
      <c r="F6589" s="45">
        <v>1.31401878E-3</v>
      </c>
      <c r="G6589" s="45">
        <v>1.0980900499999999E-3</v>
      </c>
      <c r="H6589" s="45">
        <v>3.2928238599999999E-3</v>
      </c>
    </row>
    <row r="6590" spans="1:8" x14ac:dyDescent="0.35">
      <c r="A6590" s="45" t="s">
        <v>247</v>
      </c>
      <c r="B6590" s="45" t="s">
        <v>72</v>
      </c>
      <c r="C6590" s="45" t="s">
        <v>15</v>
      </c>
      <c r="D6590" s="45">
        <v>128</v>
      </c>
      <c r="E6590" s="45">
        <v>6.0699686600000002E-3</v>
      </c>
      <c r="F6590" s="45">
        <v>9.7240282000000001E-4</v>
      </c>
      <c r="G6590" s="45">
        <v>1.6013814099999999E-3</v>
      </c>
      <c r="H6590" s="45">
        <v>3.4961839300000001E-3</v>
      </c>
    </row>
    <row r="6591" spans="1:8" x14ac:dyDescent="0.35">
      <c r="A6591" s="45" t="s">
        <v>247</v>
      </c>
      <c r="B6591" s="45" t="s">
        <v>73</v>
      </c>
      <c r="C6591" s="45" t="s">
        <v>15</v>
      </c>
      <c r="D6591" s="45">
        <v>16</v>
      </c>
      <c r="E6591" s="45">
        <v>5.7161455600000001E-3</v>
      </c>
      <c r="F6591" s="45">
        <v>1.2123840200000001E-3</v>
      </c>
      <c r="G6591" s="45">
        <v>1.5299476E-3</v>
      </c>
      <c r="H6591" s="45">
        <v>2.9738134000000002E-3</v>
      </c>
    </row>
    <row r="6592" spans="1:8" x14ac:dyDescent="0.35">
      <c r="A6592" s="45" t="s">
        <v>247</v>
      </c>
      <c r="B6592" s="45" t="s">
        <v>72</v>
      </c>
      <c r="C6592" s="45" t="s">
        <v>16</v>
      </c>
      <c r="D6592" s="45">
        <v>150</v>
      </c>
      <c r="E6592" s="45">
        <v>5.2543207500000003E-3</v>
      </c>
      <c r="F6592" s="45">
        <v>9.9374974999999997E-4</v>
      </c>
      <c r="G6592" s="45">
        <v>5.1365714999999999E-4</v>
      </c>
      <c r="H6592" s="45">
        <v>3.7469133300000001E-3</v>
      </c>
    </row>
    <row r="6593" spans="1:8" x14ac:dyDescent="0.35">
      <c r="A6593" s="45" t="s">
        <v>247</v>
      </c>
      <c r="B6593" s="45" t="s">
        <v>73</v>
      </c>
      <c r="C6593" s="45" t="s">
        <v>16</v>
      </c>
      <c r="D6593" s="45">
        <v>17</v>
      </c>
      <c r="E6593" s="45">
        <v>5.0177012600000001E-3</v>
      </c>
      <c r="F6593" s="45">
        <v>8.0814247000000005E-4</v>
      </c>
      <c r="G6593" s="45">
        <v>4.2075145999999998E-4</v>
      </c>
      <c r="H6593" s="45">
        <v>3.78880698E-3</v>
      </c>
    </row>
    <row r="6594" spans="1:8" x14ac:dyDescent="0.35">
      <c r="A6594" s="45" t="s">
        <v>247</v>
      </c>
      <c r="B6594" s="45" t="s">
        <v>72</v>
      </c>
      <c r="C6594" s="45" t="s">
        <v>17</v>
      </c>
      <c r="D6594" s="45">
        <v>138</v>
      </c>
      <c r="E6594" s="45">
        <v>5.9317965999999998E-3</v>
      </c>
      <c r="F6594" s="45">
        <v>7.5223067999999999E-4</v>
      </c>
      <c r="G6594" s="45">
        <v>1.01549894E-3</v>
      </c>
      <c r="H6594" s="45">
        <v>4.16406646E-3</v>
      </c>
    </row>
    <row r="6595" spans="1:8" x14ac:dyDescent="0.35">
      <c r="A6595" s="45" t="s">
        <v>247</v>
      </c>
      <c r="B6595" s="45" t="s">
        <v>73</v>
      </c>
      <c r="C6595" s="45" t="s">
        <v>17</v>
      </c>
      <c r="D6595" s="45">
        <v>17</v>
      </c>
      <c r="E6595" s="45">
        <v>5.9790303000000003E-3</v>
      </c>
      <c r="F6595" s="45">
        <v>7.9793005999999995E-4</v>
      </c>
      <c r="G6595" s="45">
        <v>9.0890492999999995E-4</v>
      </c>
      <c r="H6595" s="45">
        <v>4.2721948000000003E-3</v>
      </c>
    </row>
    <row r="6596" spans="1:8" x14ac:dyDescent="0.35">
      <c r="A6596" s="45" t="s">
        <v>247</v>
      </c>
      <c r="B6596" s="45" t="s">
        <v>72</v>
      </c>
      <c r="C6596" s="45" t="s">
        <v>18</v>
      </c>
      <c r="D6596" s="45">
        <v>216</v>
      </c>
      <c r="E6596" s="45">
        <v>7.2158991E-3</v>
      </c>
      <c r="F6596" s="45">
        <v>6.7906567999999996E-4</v>
      </c>
      <c r="G6596" s="45">
        <v>1.5769137600000001E-3</v>
      </c>
      <c r="H6596" s="45">
        <v>4.9599191800000003E-3</v>
      </c>
    </row>
    <row r="6597" spans="1:8" x14ac:dyDescent="0.35">
      <c r="A6597" s="45" t="s">
        <v>247</v>
      </c>
      <c r="B6597" s="45" t="s">
        <v>73</v>
      </c>
      <c r="C6597" s="45" t="s">
        <v>18</v>
      </c>
      <c r="D6597" s="45">
        <v>21</v>
      </c>
      <c r="E6597" s="45">
        <v>6.5354935800000001E-3</v>
      </c>
      <c r="F6597" s="45">
        <v>6.2775551000000005E-4</v>
      </c>
      <c r="G6597" s="45">
        <v>1.5404539600000001E-3</v>
      </c>
      <c r="H6597" s="45">
        <v>4.3672837500000001E-3</v>
      </c>
    </row>
    <row r="6598" spans="1:8" x14ac:dyDescent="0.35">
      <c r="A6598" s="45" t="s">
        <v>247</v>
      </c>
      <c r="B6598" s="45" t="s">
        <v>72</v>
      </c>
      <c r="C6598" s="45" t="s">
        <v>19</v>
      </c>
      <c r="D6598" s="45">
        <v>175</v>
      </c>
      <c r="E6598" s="45">
        <v>6.7001320499999999E-3</v>
      </c>
      <c r="F6598" s="45">
        <v>9.9093892000000003E-4</v>
      </c>
      <c r="G6598" s="45">
        <v>1.1507272499999999E-3</v>
      </c>
      <c r="H6598" s="45">
        <v>4.5584653799999996E-3</v>
      </c>
    </row>
    <row r="6599" spans="1:8" x14ac:dyDescent="0.35">
      <c r="A6599" s="45" t="s">
        <v>247</v>
      </c>
      <c r="B6599" s="45" t="s">
        <v>73</v>
      </c>
      <c r="C6599" s="45" t="s">
        <v>19</v>
      </c>
      <c r="D6599" s="45">
        <v>14</v>
      </c>
      <c r="E6599" s="45">
        <v>5.4646162600000001E-3</v>
      </c>
      <c r="F6599" s="45">
        <v>1.59474186E-3</v>
      </c>
      <c r="G6599" s="45">
        <v>1.21610416E-3</v>
      </c>
      <c r="H6599" s="45">
        <v>2.6537696299999999E-3</v>
      </c>
    </row>
    <row r="6600" spans="1:8" x14ac:dyDescent="0.35">
      <c r="A6600" s="45" t="s">
        <v>247</v>
      </c>
      <c r="B6600" s="45" t="s">
        <v>72</v>
      </c>
      <c r="C6600" s="45" t="s">
        <v>20</v>
      </c>
      <c r="D6600" s="45">
        <v>162</v>
      </c>
      <c r="E6600" s="45">
        <v>4.5533976699999998E-3</v>
      </c>
      <c r="F6600" s="45">
        <v>8.0661269000000002E-4</v>
      </c>
      <c r="G6600" s="45">
        <v>5.9963683000000001E-4</v>
      </c>
      <c r="H6600" s="45">
        <v>3.1471477100000001E-3</v>
      </c>
    </row>
    <row r="6601" spans="1:8" x14ac:dyDescent="0.35">
      <c r="A6601" s="45" t="s">
        <v>247</v>
      </c>
      <c r="B6601" s="45" t="s">
        <v>73</v>
      </c>
      <c r="C6601" s="45" t="s">
        <v>20</v>
      </c>
      <c r="D6601" s="45">
        <v>10</v>
      </c>
      <c r="E6601" s="45">
        <v>4.0138886700000001E-3</v>
      </c>
      <c r="F6601" s="45">
        <v>1.1689811699999999E-3</v>
      </c>
      <c r="G6601" s="45">
        <v>4.2245345999999999E-4</v>
      </c>
      <c r="H6601" s="45">
        <v>2.4224535299999998E-3</v>
      </c>
    </row>
    <row r="6602" spans="1:8" x14ac:dyDescent="0.35">
      <c r="A6602" s="45" t="s">
        <v>247</v>
      </c>
      <c r="B6602" s="45" t="s">
        <v>72</v>
      </c>
      <c r="C6602" s="45" t="s">
        <v>21</v>
      </c>
      <c r="D6602" s="45">
        <v>99</v>
      </c>
      <c r="E6602" s="45">
        <v>8.34104915E-3</v>
      </c>
      <c r="F6602" s="45">
        <v>1.3941495999999999E-3</v>
      </c>
      <c r="G6602" s="45">
        <v>1.83162618E-3</v>
      </c>
      <c r="H6602" s="45">
        <v>5.1152728799999997E-3</v>
      </c>
    </row>
    <row r="6603" spans="1:8" x14ac:dyDescent="0.35">
      <c r="A6603" s="45" t="s">
        <v>247</v>
      </c>
      <c r="B6603" s="45" t="s">
        <v>73</v>
      </c>
      <c r="C6603" s="45" t="s">
        <v>21</v>
      </c>
      <c r="D6603" s="45">
        <v>11</v>
      </c>
      <c r="E6603" s="45">
        <v>7.2800923499999996E-3</v>
      </c>
      <c r="F6603" s="45">
        <v>1.32996609E-3</v>
      </c>
      <c r="G6603" s="45">
        <v>1.35521861E-3</v>
      </c>
      <c r="H6603" s="45">
        <v>4.5949072500000004E-3</v>
      </c>
    </row>
    <row r="6604" spans="1:8" x14ac:dyDescent="0.35">
      <c r="A6604" s="45" t="s">
        <v>247</v>
      </c>
      <c r="B6604" s="45" t="s">
        <v>72</v>
      </c>
      <c r="C6604" s="45" t="s">
        <v>22</v>
      </c>
      <c r="D6604" s="45">
        <v>112</v>
      </c>
      <c r="E6604" s="45">
        <v>7.0987307399999998E-3</v>
      </c>
      <c r="F6604" s="45">
        <v>1.0394963000000001E-3</v>
      </c>
      <c r="G6604" s="45">
        <v>1.50710953E-3</v>
      </c>
      <c r="H6604" s="45">
        <v>4.5521244500000002E-3</v>
      </c>
    </row>
    <row r="6605" spans="1:8" x14ac:dyDescent="0.35">
      <c r="A6605" s="45" t="s">
        <v>247</v>
      </c>
      <c r="B6605" s="45" t="s">
        <v>73</v>
      </c>
      <c r="C6605" s="45" t="s">
        <v>22</v>
      </c>
      <c r="D6605" s="45">
        <v>12</v>
      </c>
      <c r="E6605" s="45">
        <v>7.8626540999999998E-3</v>
      </c>
      <c r="F6605" s="45">
        <v>9.7897359999999994E-4</v>
      </c>
      <c r="G6605" s="45">
        <v>2.0042436800000001E-3</v>
      </c>
      <c r="H6605" s="45">
        <v>4.8794366200000001E-3</v>
      </c>
    </row>
    <row r="6606" spans="1:8" x14ac:dyDescent="0.35">
      <c r="A6606" s="45" t="s">
        <v>247</v>
      </c>
      <c r="B6606" s="45" t="s">
        <v>72</v>
      </c>
      <c r="C6606" s="45" t="s">
        <v>23</v>
      </c>
      <c r="D6606" s="45">
        <v>215</v>
      </c>
      <c r="E6606" s="45">
        <v>6.7812766500000001E-3</v>
      </c>
      <c r="F6606" s="45">
        <v>1.0136733099999999E-3</v>
      </c>
      <c r="G6606" s="45">
        <v>1.7049954399999999E-3</v>
      </c>
      <c r="H6606" s="45">
        <v>4.0626074500000001E-3</v>
      </c>
    </row>
    <row r="6607" spans="1:8" x14ac:dyDescent="0.35">
      <c r="A6607" s="45" t="s">
        <v>247</v>
      </c>
      <c r="B6607" s="45" t="s">
        <v>73</v>
      </c>
      <c r="C6607" s="45" t="s">
        <v>23</v>
      </c>
      <c r="D6607" s="45">
        <v>15</v>
      </c>
      <c r="E6607" s="45">
        <v>5.8819442000000001E-3</v>
      </c>
      <c r="F6607" s="45">
        <v>9.0354916000000003E-4</v>
      </c>
      <c r="G6607" s="45">
        <v>1.2808639299999999E-3</v>
      </c>
      <c r="H6607" s="45">
        <v>3.6975306400000001E-3</v>
      </c>
    </row>
    <row r="6608" spans="1:8" x14ac:dyDescent="0.35">
      <c r="A6608" s="45" t="s">
        <v>247</v>
      </c>
      <c r="B6608" s="45" t="s">
        <v>72</v>
      </c>
      <c r="C6608" s="45" t="s">
        <v>24</v>
      </c>
      <c r="D6608" s="45">
        <v>342</v>
      </c>
      <c r="E6608" s="45">
        <v>7.09402725E-3</v>
      </c>
      <c r="F6608" s="45">
        <v>6.1978803999999997E-4</v>
      </c>
      <c r="G6608" s="45">
        <v>1.7701562300000001E-3</v>
      </c>
      <c r="H6608" s="45">
        <v>4.7040824999999998E-3</v>
      </c>
    </row>
    <row r="6609" spans="1:8" x14ac:dyDescent="0.35">
      <c r="A6609" s="45" t="s">
        <v>247</v>
      </c>
      <c r="B6609" s="45" t="s">
        <v>73</v>
      </c>
      <c r="C6609" s="45" t="s">
        <v>24</v>
      </c>
      <c r="D6609" s="45">
        <v>57</v>
      </c>
      <c r="E6609" s="45">
        <v>6.0826833099999998E-3</v>
      </c>
      <c r="F6609" s="45">
        <v>6.3210665999999997E-4</v>
      </c>
      <c r="G6609" s="45">
        <v>1.84941502E-3</v>
      </c>
      <c r="H6609" s="45">
        <v>3.6011612400000002E-3</v>
      </c>
    </row>
    <row r="6610" spans="1:8" x14ac:dyDescent="0.35">
      <c r="A6610" s="45" t="s">
        <v>247</v>
      </c>
      <c r="B6610" s="45" t="s">
        <v>72</v>
      </c>
      <c r="C6610" s="45" t="s">
        <v>25</v>
      </c>
      <c r="D6610" s="45">
        <v>282</v>
      </c>
      <c r="E6610" s="45">
        <v>7.1032798899999996E-3</v>
      </c>
      <c r="F6610" s="45">
        <v>8.9629277999999995E-4</v>
      </c>
      <c r="G6610" s="45">
        <v>1.39126913E-3</v>
      </c>
      <c r="H6610" s="45">
        <v>4.8157175200000003E-3</v>
      </c>
    </row>
    <row r="6611" spans="1:8" x14ac:dyDescent="0.35">
      <c r="A6611" s="45" t="s">
        <v>247</v>
      </c>
      <c r="B6611" s="45" t="s">
        <v>73</v>
      </c>
      <c r="C6611" s="45" t="s">
        <v>25</v>
      </c>
      <c r="D6611" s="45">
        <v>51</v>
      </c>
      <c r="E6611" s="45">
        <v>6.8239376800000003E-3</v>
      </c>
      <c r="F6611" s="45">
        <v>8.7599829000000004E-4</v>
      </c>
      <c r="G6611" s="45">
        <v>1.7660673099999999E-3</v>
      </c>
      <c r="H6611" s="45">
        <v>4.1818716300000003E-3</v>
      </c>
    </row>
    <row r="6612" spans="1:8" x14ac:dyDescent="0.35">
      <c r="A6612" s="45" t="s">
        <v>247</v>
      </c>
      <c r="B6612" s="45" t="s">
        <v>72</v>
      </c>
      <c r="C6612" s="45" t="s">
        <v>26</v>
      </c>
      <c r="D6612" s="45">
        <v>175</v>
      </c>
      <c r="E6612" s="45">
        <v>5.9009918199999997E-3</v>
      </c>
      <c r="F6612" s="45">
        <v>6.8862410000000002E-4</v>
      </c>
      <c r="G6612" s="45">
        <v>1.1527114099999999E-3</v>
      </c>
      <c r="H6612" s="45">
        <v>4.0596558499999998E-3</v>
      </c>
    </row>
    <row r="6613" spans="1:8" x14ac:dyDescent="0.35">
      <c r="A6613" s="45" t="s">
        <v>247</v>
      </c>
      <c r="B6613" s="45" t="s">
        <v>73</v>
      </c>
      <c r="C6613" s="45" t="s">
        <v>26</v>
      </c>
      <c r="D6613" s="45">
        <v>7</v>
      </c>
      <c r="E6613" s="45">
        <v>4.5386902700000004E-3</v>
      </c>
      <c r="F6613" s="45">
        <v>5.9027747000000002E-4</v>
      </c>
      <c r="G6613" s="45">
        <v>8.6309492999999998E-4</v>
      </c>
      <c r="H6613" s="45">
        <v>3.08531715E-3</v>
      </c>
    </row>
    <row r="6614" spans="1:8" x14ac:dyDescent="0.35">
      <c r="A6614" s="45" t="s">
        <v>247</v>
      </c>
      <c r="B6614" s="45" t="s">
        <v>72</v>
      </c>
      <c r="C6614" s="45" t="s">
        <v>27</v>
      </c>
      <c r="D6614" s="45">
        <v>159</v>
      </c>
      <c r="E6614" s="45">
        <v>6.0801738900000003E-3</v>
      </c>
      <c r="F6614" s="45">
        <v>9.6086627999999996E-4</v>
      </c>
      <c r="G6614" s="45">
        <v>1.34026298E-3</v>
      </c>
      <c r="H6614" s="45">
        <v>3.77904412E-3</v>
      </c>
    </row>
    <row r="6615" spans="1:8" x14ac:dyDescent="0.35">
      <c r="A6615" s="45" t="s">
        <v>247</v>
      </c>
      <c r="B6615" s="45" t="s">
        <v>73</v>
      </c>
      <c r="C6615" s="45" t="s">
        <v>27</v>
      </c>
      <c r="D6615" s="45">
        <v>38</v>
      </c>
      <c r="E6615" s="45">
        <v>5.6058111899999997E-3</v>
      </c>
      <c r="F6615" s="45">
        <v>9.4876925E-4</v>
      </c>
      <c r="G6615" s="45">
        <v>1.2664471400000001E-3</v>
      </c>
      <c r="H6615" s="45">
        <v>3.3905943299999998E-3</v>
      </c>
    </row>
    <row r="6616" spans="1:8" x14ac:dyDescent="0.35">
      <c r="A6616" s="45" t="s">
        <v>247</v>
      </c>
      <c r="B6616" s="45" t="s">
        <v>72</v>
      </c>
      <c r="C6616" s="45" t="s">
        <v>28</v>
      </c>
      <c r="D6616" s="45">
        <v>311</v>
      </c>
      <c r="E6616" s="45">
        <v>6.2845359099999998E-3</v>
      </c>
      <c r="F6616" s="45">
        <v>9.6701179000000003E-4</v>
      </c>
      <c r="G6616" s="45">
        <v>1.3320230999999999E-3</v>
      </c>
      <c r="H6616" s="45">
        <v>3.9855005599999998E-3</v>
      </c>
    </row>
    <row r="6617" spans="1:8" x14ac:dyDescent="0.35">
      <c r="A6617" s="45" t="s">
        <v>247</v>
      </c>
      <c r="B6617" s="45" t="s">
        <v>73</v>
      </c>
      <c r="C6617" s="45" t="s">
        <v>28</v>
      </c>
      <c r="D6617" s="45">
        <v>49</v>
      </c>
      <c r="E6617" s="45">
        <v>6.67516983E-3</v>
      </c>
      <c r="F6617" s="45">
        <v>7.5680243000000001E-4</v>
      </c>
      <c r="G6617" s="45">
        <v>2.1156932599999999E-3</v>
      </c>
      <c r="H6617" s="45">
        <v>3.8026735399999999E-3</v>
      </c>
    </row>
    <row r="6618" spans="1:8" x14ac:dyDescent="0.35">
      <c r="A6618" s="45" t="s">
        <v>247</v>
      </c>
      <c r="B6618" s="45" t="s">
        <v>72</v>
      </c>
      <c r="C6618" s="45" t="s">
        <v>29</v>
      </c>
      <c r="D6618" s="45">
        <v>114</v>
      </c>
      <c r="E6618" s="45">
        <v>6.9695213399999997E-3</v>
      </c>
      <c r="F6618" s="45">
        <v>1.28949378E-3</v>
      </c>
      <c r="G6618" s="45">
        <v>1.61986247E-3</v>
      </c>
      <c r="H6618" s="45">
        <v>4.0601646499999998E-3</v>
      </c>
    </row>
    <row r="6619" spans="1:8" x14ac:dyDescent="0.35">
      <c r="A6619" s="45" t="s">
        <v>247</v>
      </c>
      <c r="B6619" s="45" t="s">
        <v>73</v>
      </c>
      <c r="C6619" s="45" t="s">
        <v>29</v>
      </c>
      <c r="D6619" s="45">
        <v>13</v>
      </c>
      <c r="E6619" s="45">
        <v>8.3493587000000001E-3</v>
      </c>
      <c r="F6619" s="45">
        <v>1.19925191E-3</v>
      </c>
      <c r="G6619" s="45">
        <v>2.1412034599999998E-3</v>
      </c>
      <c r="H6619" s="45">
        <v>5.0089028200000002E-3</v>
      </c>
    </row>
    <row r="6620" spans="1:8" x14ac:dyDescent="0.35">
      <c r="A6620" s="45" t="s">
        <v>247</v>
      </c>
      <c r="B6620" s="45" t="s">
        <v>72</v>
      </c>
      <c r="C6620" s="45" t="s">
        <v>30</v>
      </c>
      <c r="D6620" s="45">
        <v>1432</v>
      </c>
      <c r="E6620" s="45">
        <v>4.4664203899999998E-3</v>
      </c>
      <c r="F6620" s="45">
        <v>9.7814640999999993E-4</v>
      </c>
      <c r="G6620" s="45">
        <v>7.2209428000000002E-4</v>
      </c>
      <c r="H6620" s="45">
        <v>2.7661792000000002E-3</v>
      </c>
    </row>
    <row r="6621" spans="1:8" x14ac:dyDescent="0.35">
      <c r="A6621" s="45" t="s">
        <v>247</v>
      </c>
      <c r="B6621" s="45" t="s">
        <v>73</v>
      </c>
      <c r="C6621" s="45" t="s">
        <v>30</v>
      </c>
      <c r="D6621" s="45">
        <v>233</v>
      </c>
      <c r="E6621" s="45">
        <v>4.2219537400000002E-3</v>
      </c>
      <c r="F6621" s="45">
        <v>9.9154521999999991E-4</v>
      </c>
      <c r="G6621" s="45">
        <v>7.0035539999999997E-4</v>
      </c>
      <c r="H6621" s="45">
        <v>2.5300526200000002E-3</v>
      </c>
    </row>
    <row r="6622" spans="1:8" x14ac:dyDescent="0.35">
      <c r="A6622" s="45" t="s">
        <v>247</v>
      </c>
      <c r="B6622" s="45" t="s">
        <v>72</v>
      </c>
      <c r="C6622" s="45" t="s">
        <v>31</v>
      </c>
      <c r="D6622" s="45">
        <v>743</v>
      </c>
      <c r="E6622" s="45">
        <v>4.9162707599999999E-3</v>
      </c>
      <c r="F6622" s="45">
        <v>1.0102621999999999E-3</v>
      </c>
      <c r="G6622" s="45">
        <v>5.2116021000000003E-4</v>
      </c>
      <c r="H6622" s="45">
        <v>3.38484784E-3</v>
      </c>
    </row>
    <row r="6623" spans="1:8" x14ac:dyDescent="0.35">
      <c r="A6623" s="45" t="s">
        <v>247</v>
      </c>
      <c r="B6623" s="45" t="s">
        <v>73</v>
      </c>
      <c r="C6623" s="45" t="s">
        <v>31</v>
      </c>
      <c r="D6623" s="45">
        <v>95</v>
      </c>
      <c r="E6623" s="45">
        <v>4.7145465299999996E-3</v>
      </c>
      <c r="F6623" s="45">
        <v>9.1374244999999998E-4</v>
      </c>
      <c r="G6623" s="45">
        <v>4.8318694000000002E-4</v>
      </c>
      <c r="H6623" s="45">
        <v>3.31761671E-3</v>
      </c>
    </row>
    <row r="6624" spans="1:8" x14ac:dyDescent="0.35">
      <c r="A6624" s="45" t="s">
        <v>247</v>
      </c>
      <c r="B6624" s="45" t="s">
        <v>72</v>
      </c>
      <c r="C6624" s="45" t="s">
        <v>159</v>
      </c>
      <c r="D6624" s="45">
        <v>306</v>
      </c>
      <c r="E6624" s="45">
        <v>6.2990193899999996E-3</v>
      </c>
      <c r="F6624" s="45">
        <v>1.0855420100000001E-3</v>
      </c>
      <c r="G6624" s="45">
        <v>1.0210524600000001E-3</v>
      </c>
      <c r="H6624" s="45">
        <v>4.1924244100000002E-3</v>
      </c>
    </row>
    <row r="6625" spans="1:8" x14ac:dyDescent="0.35">
      <c r="A6625" s="45" t="s">
        <v>247</v>
      </c>
      <c r="B6625" s="45" t="s">
        <v>73</v>
      </c>
      <c r="C6625" s="45" t="s">
        <v>159</v>
      </c>
      <c r="D6625" s="45">
        <v>51</v>
      </c>
      <c r="E6625" s="45">
        <v>5.3513069499999998E-3</v>
      </c>
      <c r="F6625" s="45">
        <v>1.0954518200000001E-3</v>
      </c>
      <c r="G6625" s="45">
        <v>1.12381967E-3</v>
      </c>
      <c r="H6625" s="45">
        <v>3.1320350399999999E-3</v>
      </c>
    </row>
    <row r="6626" spans="1:8" x14ac:dyDescent="0.35">
      <c r="A6626" s="45" t="s">
        <v>247</v>
      </c>
      <c r="B6626" s="45" t="s">
        <v>72</v>
      </c>
      <c r="C6626" s="45" t="s">
        <v>33</v>
      </c>
      <c r="D6626" s="45">
        <v>171</v>
      </c>
      <c r="E6626" s="45">
        <v>7.53729399E-3</v>
      </c>
      <c r="F6626" s="45">
        <v>9.5766978E-4</v>
      </c>
      <c r="G6626" s="45">
        <v>1.68629495E-3</v>
      </c>
      <c r="H6626" s="45">
        <v>4.8933287800000001E-3</v>
      </c>
    </row>
    <row r="6627" spans="1:8" x14ac:dyDescent="0.35">
      <c r="A6627" s="45" t="s">
        <v>247</v>
      </c>
      <c r="B6627" s="45" t="s">
        <v>73</v>
      </c>
      <c r="C6627" s="45" t="s">
        <v>33</v>
      </c>
      <c r="D6627" s="45">
        <v>22</v>
      </c>
      <c r="E6627" s="45">
        <v>7.5215696199999998E-3</v>
      </c>
      <c r="F6627" s="45">
        <v>1.4436024499999999E-3</v>
      </c>
      <c r="G6627" s="45">
        <v>2.0686024799999999E-3</v>
      </c>
      <c r="H6627" s="45">
        <v>4.0093642299999996E-3</v>
      </c>
    </row>
    <row r="6628" spans="1:8" x14ac:dyDescent="0.35">
      <c r="A6628" s="45" t="s">
        <v>247</v>
      </c>
      <c r="B6628" s="45" t="s">
        <v>72</v>
      </c>
      <c r="C6628" s="45" t="s">
        <v>34</v>
      </c>
      <c r="D6628" s="45">
        <v>154</v>
      </c>
      <c r="E6628" s="45">
        <v>5.96876479E-3</v>
      </c>
      <c r="F6628" s="45">
        <v>1.06143254E-3</v>
      </c>
      <c r="G6628" s="45">
        <v>9.8229293000000003E-4</v>
      </c>
      <c r="H6628" s="45">
        <v>3.9250388499999997E-3</v>
      </c>
    </row>
    <row r="6629" spans="1:8" x14ac:dyDescent="0.35">
      <c r="A6629" s="45" t="s">
        <v>247</v>
      </c>
      <c r="B6629" s="45" t="s">
        <v>73</v>
      </c>
      <c r="C6629" s="45" t="s">
        <v>34</v>
      </c>
      <c r="D6629" s="45">
        <v>24</v>
      </c>
      <c r="E6629" s="45">
        <v>6.5586417400000001E-3</v>
      </c>
      <c r="F6629" s="45">
        <v>9.7318648000000005E-4</v>
      </c>
      <c r="G6629" s="45">
        <v>7.8800124E-4</v>
      </c>
      <c r="H6629" s="45">
        <v>4.7974533800000004E-3</v>
      </c>
    </row>
    <row r="6630" spans="1:8" x14ac:dyDescent="0.35">
      <c r="A6630" s="45" t="s">
        <v>247</v>
      </c>
      <c r="B6630" s="45" t="s">
        <v>72</v>
      </c>
      <c r="C6630" s="45" t="s">
        <v>35</v>
      </c>
      <c r="D6630" s="45">
        <v>264</v>
      </c>
      <c r="E6630" s="45">
        <v>6.1593361899999997E-3</v>
      </c>
      <c r="F6630" s="45">
        <v>9.3679831999999999E-4</v>
      </c>
      <c r="G6630" s="45">
        <v>1.27507692E-3</v>
      </c>
      <c r="H6630" s="45">
        <v>3.9474604799999997E-3</v>
      </c>
    </row>
    <row r="6631" spans="1:8" x14ac:dyDescent="0.35">
      <c r="A6631" s="45" t="s">
        <v>247</v>
      </c>
      <c r="B6631" s="45" t="s">
        <v>73</v>
      </c>
      <c r="C6631" s="45" t="s">
        <v>35</v>
      </c>
      <c r="D6631" s="45">
        <v>24</v>
      </c>
      <c r="E6631" s="45">
        <v>4.7617667700000001E-3</v>
      </c>
      <c r="F6631" s="45">
        <v>8.6130378000000003E-4</v>
      </c>
      <c r="G6631" s="45">
        <v>1.0575807500000001E-3</v>
      </c>
      <c r="H6631" s="45">
        <v>2.8428817E-3</v>
      </c>
    </row>
    <row r="6632" spans="1:8" x14ac:dyDescent="0.35">
      <c r="A6632" s="45" t="s">
        <v>247</v>
      </c>
      <c r="B6632" s="45" t="s">
        <v>73</v>
      </c>
      <c r="C6632" s="45" t="s">
        <v>57</v>
      </c>
      <c r="D6632" s="45">
        <v>1</v>
      </c>
      <c r="E6632" s="45">
        <v>7.1875000000000003E-3</v>
      </c>
      <c r="F6632" s="45">
        <v>2.5810180499999998E-3</v>
      </c>
      <c r="G6632" s="45">
        <v>1.5509256899999999E-3</v>
      </c>
      <c r="H6632" s="45">
        <v>3.0555555500000001E-3</v>
      </c>
    </row>
    <row r="6633" spans="1:8" x14ac:dyDescent="0.35">
      <c r="A6633" s="45" t="s">
        <v>247</v>
      </c>
      <c r="B6633" s="45" t="s">
        <v>72</v>
      </c>
      <c r="C6633" s="45" t="s">
        <v>36</v>
      </c>
      <c r="D6633" s="45">
        <v>356</v>
      </c>
      <c r="E6633" s="45">
        <v>6.75506504E-3</v>
      </c>
      <c r="F6633" s="45">
        <v>8.0524320000000004E-4</v>
      </c>
      <c r="G6633" s="45">
        <v>1.3868404300000001E-3</v>
      </c>
      <c r="H6633" s="45">
        <v>4.5629809300000001E-3</v>
      </c>
    </row>
    <row r="6634" spans="1:8" x14ac:dyDescent="0.35">
      <c r="A6634" s="45" t="s">
        <v>247</v>
      </c>
      <c r="B6634" s="45" t="s">
        <v>73</v>
      </c>
      <c r="C6634" s="45" t="s">
        <v>36</v>
      </c>
      <c r="D6634" s="45">
        <v>12</v>
      </c>
      <c r="E6634" s="45">
        <v>6.1419749900000001E-3</v>
      </c>
      <c r="F6634" s="45">
        <v>8.1886549999999995E-4</v>
      </c>
      <c r="G6634" s="45">
        <v>1.3165506899999999E-3</v>
      </c>
      <c r="H6634" s="45">
        <v>4.0065583799999997E-3</v>
      </c>
    </row>
    <row r="6635" spans="1:8" x14ac:dyDescent="0.35">
      <c r="A6635" s="45" t="s">
        <v>247</v>
      </c>
      <c r="B6635" s="45" t="s">
        <v>72</v>
      </c>
      <c r="C6635" s="45" t="s">
        <v>37</v>
      </c>
      <c r="D6635" s="45">
        <v>405</v>
      </c>
      <c r="E6635" s="45">
        <v>5.3386200099999996E-3</v>
      </c>
      <c r="F6635" s="45">
        <v>9.3930016999999998E-4</v>
      </c>
      <c r="G6635" s="45">
        <v>7.7077593999999995E-4</v>
      </c>
      <c r="H6635" s="45">
        <v>3.6285434400000001E-3</v>
      </c>
    </row>
    <row r="6636" spans="1:8" x14ac:dyDescent="0.35">
      <c r="A6636" s="45" t="s">
        <v>247</v>
      </c>
      <c r="B6636" s="45" t="s">
        <v>73</v>
      </c>
      <c r="C6636" s="45" t="s">
        <v>37</v>
      </c>
      <c r="D6636" s="45">
        <v>29</v>
      </c>
      <c r="E6636" s="45">
        <v>4.6611587799999998E-3</v>
      </c>
      <c r="F6636" s="45">
        <v>9.6623542999999998E-4</v>
      </c>
      <c r="G6636" s="45">
        <v>8.9160257999999998E-4</v>
      </c>
      <c r="H6636" s="45">
        <v>2.8033203199999998E-3</v>
      </c>
    </row>
    <row r="6637" spans="1:8" x14ac:dyDescent="0.35">
      <c r="A6637" s="45" t="s">
        <v>247</v>
      </c>
      <c r="B6637" s="45" t="s">
        <v>72</v>
      </c>
      <c r="C6637" s="45" t="s">
        <v>38</v>
      </c>
      <c r="D6637" s="45">
        <v>193</v>
      </c>
      <c r="E6637" s="45">
        <v>6.56423887E-3</v>
      </c>
      <c r="F6637" s="45">
        <v>1.2043031200000001E-3</v>
      </c>
      <c r="G6637" s="45">
        <v>1.02445524E-3</v>
      </c>
      <c r="H6637" s="45">
        <v>4.3354799900000001E-3</v>
      </c>
    </row>
    <row r="6638" spans="1:8" x14ac:dyDescent="0.35">
      <c r="A6638" s="45" t="s">
        <v>247</v>
      </c>
      <c r="B6638" s="45" t="s">
        <v>73</v>
      </c>
      <c r="C6638" s="45" t="s">
        <v>38</v>
      </c>
      <c r="D6638" s="45">
        <v>21</v>
      </c>
      <c r="E6638" s="45">
        <v>5.6564150700000003E-3</v>
      </c>
      <c r="F6638" s="45">
        <v>1.1133154299999999E-3</v>
      </c>
      <c r="G6638" s="45">
        <v>1.3122792900000001E-3</v>
      </c>
      <c r="H6638" s="45">
        <v>3.23081993E-3</v>
      </c>
    </row>
    <row r="6639" spans="1:8" x14ac:dyDescent="0.35">
      <c r="A6639" s="45" t="s">
        <v>247</v>
      </c>
      <c r="B6639" s="45" t="s">
        <v>72</v>
      </c>
      <c r="C6639" s="45" t="s">
        <v>39</v>
      </c>
      <c r="D6639" s="45">
        <v>212</v>
      </c>
      <c r="E6639" s="45">
        <v>6.9715231699999996E-3</v>
      </c>
      <c r="F6639" s="45">
        <v>7.9380653000000003E-4</v>
      </c>
      <c r="G6639" s="45">
        <v>1.3371328899999999E-3</v>
      </c>
      <c r="H6639" s="45">
        <v>4.8405832799999996E-3</v>
      </c>
    </row>
    <row r="6640" spans="1:8" x14ac:dyDescent="0.35">
      <c r="A6640" s="45" t="s">
        <v>247</v>
      </c>
      <c r="B6640" s="45" t="s">
        <v>73</v>
      </c>
      <c r="C6640" s="45" t="s">
        <v>39</v>
      </c>
      <c r="D6640" s="45">
        <v>14</v>
      </c>
      <c r="E6640" s="45">
        <v>5.4662695799999996E-3</v>
      </c>
      <c r="F6640" s="45">
        <v>7.8786358000000004E-4</v>
      </c>
      <c r="G6640" s="45">
        <v>1.2987761799999999E-3</v>
      </c>
      <c r="H6640" s="45">
        <v>3.3796292600000001E-3</v>
      </c>
    </row>
    <row r="6641" spans="1:8" x14ac:dyDescent="0.35">
      <c r="A6641" s="45" t="s">
        <v>247</v>
      </c>
      <c r="B6641" s="45" t="s">
        <v>72</v>
      </c>
      <c r="C6641" s="45" t="s">
        <v>40</v>
      </c>
      <c r="D6641" s="45">
        <v>222</v>
      </c>
      <c r="E6641" s="45">
        <v>5.0575573000000004E-3</v>
      </c>
      <c r="F6641" s="45">
        <v>1.0229498E-3</v>
      </c>
      <c r="G6641" s="45">
        <v>5.4851705000000001E-4</v>
      </c>
      <c r="H6641" s="45">
        <v>3.4860900099999998E-3</v>
      </c>
    </row>
    <row r="6642" spans="1:8" x14ac:dyDescent="0.35">
      <c r="A6642" s="45" t="s">
        <v>247</v>
      </c>
      <c r="B6642" s="45" t="s">
        <v>73</v>
      </c>
      <c r="C6642" s="45" t="s">
        <v>40</v>
      </c>
      <c r="D6642" s="45">
        <v>26</v>
      </c>
      <c r="E6642" s="45">
        <v>3.9605588900000002E-3</v>
      </c>
      <c r="F6642" s="45">
        <v>8.4401687000000005E-4</v>
      </c>
      <c r="G6642" s="45">
        <v>4.2111789000000001E-4</v>
      </c>
      <c r="H6642" s="45">
        <v>2.6954235500000001E-3</v>
      </c>
    </row>
    <row r="6643" spans="1:8" x14ac:dyDescent="0.35">
      <c r="A6643" s="45" t="s">
        <v>247</v>
      </c>
      <c r="B6643" s="45" t="s">
        <v>72</v>
      </c>
      <c r="C6643" s="45" t="s">
        <v>41</v>
      </c>
      <c r="D6643" s="45">
        <v>207</v>
      </c>
      <c r="E6643" s="45">
        <v>6.7858737899999999E-3</v>
      </c>
      <c r="F6643" s="45">
        <v>8.4524263000000004E-4</v>
      </c>
      <c r="G6643" s="45">
        <v>1.4029788399999999E-3</v>
      </c>
      <c r="H6643" s="45">
        <v>4.5376518500000003E-3</v>
      </c>
    </row>
    <row r="6644" spans="1:8" x14ac:dyDescent="0.35">
      <c r="A6644" s="45" t="s">
        <v>247</v>
      </c>
      <c r="B6644" s="45" t="s">
        <v>73</v>
      </c>
      <c r="C6644" s="45" t="s">
        <v>41</v>
      </c>
      <c r="D6644" s="45">
        <v>36</v>
      </c>
      <c r="E6644" s="45">
        <v>7.42123174E-3</v>
      </c>
      <c r="F6644" s="45">
        <v>1.20048842E-3</v>
      </c>
      <c r="G6644" s="45">
        <v>1.5679653500000001E-3</v>
      </c>
      <c r="H6644" s="45">
        <v>4.6527775399999999E-3</v>
      </c>
    </row>
    <row r="6645" spans="1:8" x14ac:dyDescent="0.35">
      <c r="A6645" s="45" t="s">
        <v>247</v>
      </c>
      <c r="B6645" s="45" t="s">
        <v>72</v>
      </c>
      <c r="C6645" s="45" t="s">
        <v>42</v>
      </c>
      <c r="D6645" s="45">
        <v>180</v>
      </c>
      <c r="E6645" s="45">
        <v>8.0399302799999996E-3</v>
      </c>
      <c r="F6645" s="45">
        <v>1.24800646E-3</v>
      </c>
      <c r="G6645" s="45">
        <v>1.8463217800000001E-3</v>
      </c>
      <c r="H6645" s="45">
        <v>4.9456016100000002E-3</v>
      </c>
    </row>
    <row r="6646" spans="1:8" x14ac:dyDescent="0.35">
      <c r="A6646" s="45" t="s">
        <v>247</v>
      </c>
      <c r="B6646" s="45" t="s">
        <v>73</v>
      </c>
      <c r="C6646" s="45" t="s">
        <v>42</v>
      </c>
      <c r="D6646" s="45">
        <v>36</v>
      </c>
      <c r="E6646" s="45">
        <v>6.3586674300000002E-3</v>
      </c>
      <c r="F6646" s="45">
        <v>1.1638372399999999E-3</v>
      </c>
      <c r="G6646" s="45">
        <v>1.4043208199999999E-3</v>
      </c>
      <c r="H6646" s="45">
        <v>3.7905089800000001E-3</v>
      </c>
    </row>
    <row r="6647" spans="1:8" x14ac:dyDescent="0.35">
      <c r="A6647" s="45" t="s">
        <v>247</v>
      </c>
      <c r="B6647" s="45" t="s">
        <v>72</v>
      </c>
      <c r="C6647" s="45" t="s">
        <v>43</v>
      </c>
      <c r="D6647" s="45">
        <v>137</v>
      </c>
      <c r="E6647" s="45">
        <v>7.3300214000000001E-3</v>
      </c>
      <c r="F6647" s="45">
        <v>1.14405899E-3</v>
      </c>
      <c r="G6647" s="45">
        <v>1.5862393199999999E-3</v>
      </c>
      <c r="H6647" s="45">
        <v>4.5997226299999997E-3</v>
      </c>
    </row>
    <row r="6648" spans="1:8" x14ac:dyDescent="0.35">
      <c r="A6648" s="45" t="s">
        <v>247</v>
      </c>
      <c r="B6648" s="45" t="s">
        <v>73</v>
      </c>
      <c r="C6648" s="45" t="s">
        <v>43</v>
      </c>
      <c r="D6648" s="45">
        <v>36</v>
      </c>
      <c r="E6648" s="45">
        <v>5.9863681100000002E-3</v>
      </c>
      <c r="F6648" s="45">
        <v>8.5455223000000002E-4</v>
      </c>
      <c r="G6648" s="45">
        <v>1.3943541199999999E-3</v>
      </c>
      <c r="H6648" s="45">
        <v>3.7374612000000001E-3</v>
      </c>
    </row>
    <row r="6649" spans="1:8" x14ac:dyDescent="0.35">
      <c r="A6649" s="45" t="s">
        <v>247</v>
      </c>
      <c r="B6649" s="45" t="s">
        <v>72</v>
      </c>
      <c r="C6649" s="45" t="s">
        <v>44</v>
      </c>
      <c r="D6649" s="45">
        <v>91</v>
      </c>
      <c r="E6649" s="45">
        <v>8.69594502E-3</v>
      </c>
      <c r="F6649" s="45">
        <v>1.0246232699999999E-3</v>
      </c>
      <c r="G6649" s="45">
        <v>1.52485226E-3</v>
      </c>
      <c r="H6649" s="45">
        <v>6.1464690399999997E-3</v>
      </c>
    </row>
    <row r="6650" spans="1:8" x14ac:dyDescent="0.35">
      <c r="A6650" s="45" t="s">
        <v>247</v>
      </c>
      <c r="B6650" s="45" t="s">
        <v>73</v>
      </c>
      <c r="C6650" s="45" t="s">
        <v>44</v>
      </c>
      <c r="D6650" s="45">
        <v>6</v>
      </c>
      <c r="E6650" s="45">
        <v>1.047067881E-2</v>
      </c>
      <c r="F6650" s="45">
        <v>1.4293979100000001E-3</v>
      </c>
      <c r="G6650" s="45">
        <v>2.3186725599999999E-3</v>
      </c>
      <c r="H6650" s="45">
        <v>6.7226077499999998E-3</v>
      </c>
    </row>
    <row r="6651" spans="1:8" x14ac:dyDescent="0.35">
      <c r="A6651" s="45" t="s">
        <v>247</v>
      </c>
      <c r="B6651" s="45" t="s">
        <v>72</v>
      </c>
      <c r="C6651" s="45" t="s">
        <v>45</v>
      </c>
      <c r="D6651" s="45">
        <v>254</v>
      </c>
      <c r="E6651" s="45">
        <v>6.7520138199999996E-3</v>
      </c>
      <c r="F6651" s="45">
        <v>9.7787233000000006E-4</v>
      </c>
      <c r="G6651" s="45">
        <v>1.3024476300000001E-3</v>
      </c>
      <c r="H6651" s="45">
        <v>4.4716933999999998E-3</v>
      </c>
    </row>
    <row r="6652" spans="1:8" x14ac:dyDescent="0.35">
      <c r="A6652" s="45" t="s">
        <v>247</v>
      </c>
      <c r="B6652" s="45" t="s">
        <v>73</v>
      </c>
      <c r="C6652" s="45" t="s">
        <v>45</v>
      </c>
      <c r="D6652" s="45">
        <v>21</v>
      </c>
      <c r="E6652" s="45">
        <v>5.6657845800000004E-3</v>
      </c>
      <c r="F6652" s="45">
        <v>1.27810822E-3</v>
      </c>
      <c r="G6652" s="45">
        <v>1.21527757E-3</v>
      </c>
      <c r="H6652" s="45">
        <v>3.1723983700000001E-3</v>
      </c>
    </row>
    <row r="6653" spans="1:8" x14ac:dyDescent="0.35">
      <c r="A6653" s="45" t="s">
        <v>247</v>
      </c>
      <c r="B6653" s="45" t="s">
        <v>72</v>
      </c>
      <c r="C6653" s="45" t="s">
        <v>46</v>
      </c>
      <c r="D6653" s="45">
        <v>123</v>
      </c>
      <c r="E6653" s="45">
        <v>7.2481930699999997E-3</v>
      </c>
      <c r="F6653" s="45">
        <v>9.2150309000000002E-4</v>
      </c>
      <c r="G6653" s="45">
        <v>1.33487629E-3</v>
      </c>
      <c r="H6653" s="45">
        <v>4.9918132200000003E-3</v>
      </c>
    </row>
    <row r="6654" spans="1:8" x14ac:dyDescent="0.35">
      <c r="A6654" s="45" t="s">
        <v>247</v>
      </c>
      <c r="B6654" s="45" t="s">
        <v>73</v>
      </c>
      <c r="C6654" s="45" t="s">
        <v>46</v>
      </c>
      <c r="D6654" s="45">
        <v>14</v>
      </c>
      <c r="E6654" s="45">
        <v>4.9198079800000004E-3</v>
      </c>
      <c r="F6654" s="45">
        <v>8.4573386999999998E-4</v>
      </c>
      <c r="G6654" s="45">
        <v>1.1202048499999999E-3</v>
      </c>
      <c r="H6654" s="45">
        <v>2.9538688399999998E-3</v>
      </c>
    </row>
    <row r="6655" spans="1:8" x14ac:dyDescent="0.35">
      <c r="A6655" s="45" t="s">
        <v>247</v>
      </c>
      <c r="B6655" s="45" t="s">
        <v>72</v>
      </c>
      <c r="C6655" s="45" t="s">
        <v>47</v>
      </c>
      <c r="D6655" s="45">
        <v>140</v>
      </c>
      <c r="E6655" s="45">
        <v>7.4880949900000002E-3</v>
      </c>
      <c r="F6655" s="45">
        <v>3.2093235000000002E-4</v>
      </c>
      <c r="G6655" s="45">
        <v>1.87169289E-3</v>
      </c>
      <c r="H6655" s="45">
        <v>5.2832338899999999E-3</v>
      </c>
    </row>
    <row r="6656" spans="1:8" x14ac:dyDescent="0.35">
      <c r="A6656" s="45" t="s">
        <v>247</v>
      </c>
      <c r="B6656" s="45" t="s">
        <v>73</v>
      </c>
      <c r="C6656" s="45" t="s">
        <v>47</v>
      </c>
      <c r="D6656" s="45">
        <v>21</v>
      </c>
      <c r="E6656" s="45">
        <v>6.1838621900000001E-3</v>
      </c>
      <c r="F6656" s="45">
        <v>6.8948391999999997E-4</v>
      </c>
      <c r="G6656" s="45">
        <v>2.1522264099999998E-3</v>
      </c>
      <c r="H6656" s="45">
        <v>3.33278197E-3</v>
      </c>
    </row>
    <row r="6657" spans="1:8" x14ac:dyDescent="0.35">
      <c r="A6657" s="45" t="s">
        <v>247</v>
      </c>
      <c r="B6657" s="45" t="s">
        <v>72</v>
      </c>
      <c r="C6657" s="45" t="s">
        <v>48</v>
      </c>
      <c r="D6657" s="45">
        <v>319</v>
      </c>
      <c r="E6657" s="45">
        <v>5.9808571800000002E-3</v>
      </c>
      <c r="F6657" s="45">
        <v>1.1455428600000001E-3</v>
      </c>
      <c r="G6657" s="45">
        <v>8.0996724999999996E-4</v>
      </c>
      <c r="H6657" s="45">
        <v>4.02534663E-3</v>
      </c>
    </row>
    <row r="6658" spans="1:8" x14ac:dyDescent="0.35">
      <c r="A6658" s="45" t="s">
        <v>247</v>
      </c>
      <c r="B6658" s="45" t="s">
        <v>73</v>
      </c>
      <c r="C6658" s="45" t="s">
        <v>48</v>
      </c>
      <c r="D6658" s="45">
        <v>11</v>
      </c>
      <c r="E6658" s="45">
        <v>5.3177605999999997E-3</v>
      </c>
      <c r="F6658" s="45">
        <v>1.02693579E-3</v>
      </c>
      <c r="G6658" s="45">
        <v>7.7335838999999999E-4</v>
      </c>
      <c r="H6658" s="45">
        <v>3.5174661500000002E-3</v>
      </c>
    </row>
    <row r="6659" spans="1:8" x14ac:dyDescent="0.35">
      <c r="A6659" s="45" t="s">
        <v>247</v>
      </c>
      <c r="B6659" s="45" t="s">
        <v>72</v>
      </c>
      <c r="C6659" s="45" t="s">
        <v>49</v>
      </c>
      <c r="D6659" s="45">
        <v>248</v>
      </c>
      <c r="E6659" s="45">
        <v>7.5910055799999999E-3</v>
      </c>
      <c r="F6659" s="45">
        <v>9.3516626000000002E-4</v>
      </c>
      <c r="G6659" s="45">
        <v>1.2197111399999999E-3</v>
      </c>
      <c r="H6659" s="45">
        <v>5.4361276799999997E-3</v>
      </c>
    </row>
    <row r="6660" spans="1:8" x14ac:dyDescent="0.35">
      <c r="A6660" s="45" t="s">
        <v>247</v>
      </c>
      <c r="B6660" s="45" t="s">
        <v>73</v>
      </c>
      <c r="C6660" s="45" t="s">
        <v>49</v>
      </c>
      <c r="D6660" s="45">
        <v>19</v>
      </c>
      <c r="E6660" s="45">
        <v>6.3663496600000003E-3</v>
      </c>
      <c r="F6660" s="45">
        <v>9.0521421000000003E-4</v>
      </c>
      <c r="G6660" s="45">
        <v>1.4498048499999999E-3</v>
      </c>
      <c r="H6660" s="45">
        <v>4.0113301399999999E-3</v>
      </c>
    </row>
    <row r="6661" spans="1:8" x14ac:dyDescent="0.35">
      <c r="A6661" s="45" t="s">
        <v>247</v>
      </c>
      <c r="B6661" s="45" t="s">
        <v>72</v>
      </c>
      <c r="C6661" s="45" t="s">
        <v>50</v>
      </c>
      <c r="D6661" s="45">
        <v>177</v>
      </c>
      <c r="E6661" s="45">
        <v>7.4918259800000001E-3</v>
      </c>
      <c r="F6661" s="45">
        <v>7.1563064999999998E-4</v>
      </c>
      <c r="G6661" s="45">
        <v>2.28950854E-3</v>
      </c>
      <c r="H6661" s="45">
        <v>4.4866862899999999E-3</v>
      </c>
    </row>
    <row r="6662" spans="1:8" x14ac:dyDescent="0.35">
      <c r="A6662" s="45" t="s">
        <v>247</v>
      </c>
      <c r="B6662" s="45" t="s">
        <v>73</v>
      </c>
      <c r="C6662" s="45" t="s">
        <v>50</v>
      </c>
      <c r="D6662" s="45">
        <v>22</v>
      </c>
      <c r="E6662" s="45">
        <v>5.9985267300000002E-3</v>
      </c>
      <c r="F6662" s="45">
        <v>7.5389285999999996E-4</v>
      </c>
      <c r="G6662" s="45">
        <v>1.6040612900000001E-3</v>
      </c>
      <c r="H6662" s="45">
        <v>3.64057209E-3</v>
      </c>
    </row>
    <row r="6663" spans="1:8" x14ac:dyDescent="0.35">
      <c r="A6663" s="45" t="s">
        <v>247</v>
      </c>
      <c r="B6663" s="45" t="s">
        <v>72</v>
      </c>
      <c r="C6663" s="45" t="s">
        <v>51</v>
      </c>
      <c r="D6663" s="45">
        <v>214</v>
      </c>
      <c r="E6663" s="45">
        <v>6.3914306100000002E-3</v>
      </c>
      <c r="F6663" s="45">
        <v>1.08634019E-3</v>
      </c>
      <c r="G6663" s="45">
        <v>7.9071451999999996E-4</v>
      </c>
      <c r="H6663" s="45">
        <v>4.5143754000000003E-3</v>
      </c>
    </row>
    <row r="6664" spans="1:8" x14ac:dyDescent="0.35">
      <c r="A6664" s="45" t="s">
        <v>247</v>
      </c>
      <c r="B6664" s="45" t="s">
        <v>73</v>
      </c>
      <c r="C6664" s="45" t="s">
        <v>51</v>
      </c>
      <c r="D6664" s="45">
        <v>17</v>
      </c>
      <c r="E6664" s="45">
        <v>6.0409855300000001E-3</v>
      </c>
      <c r="F6664" s="45">
        <v>9.6200959000000003E-4</v>
      </c>
      <c r="G6664" s="45">
        <v>9.9264680000000008E-4</v>
      </c>
      <c r="H6664" s="45">
        <v>4.0863286300000003E-3</v>
      </c>
    </row>
    <row r="6665" spans="1:8" x14ac:dyDescent="0.35">
      <c r="A6665" s="45" t="s">
        <v>247</v>
      </c>
      <c r="B6665" s="45" t="s">
        <v>72</v>
      </c>
      <c r="C6665" s="45" t="s">
        <v>52</v>
      </c>
      <c r="D6665" s="45">
        <v>274</v>
      </c>
      <c r="E6665" s="45">
        <v>4.5599737399999998E-3</v>
      </c>
      <c r="F6665" s="45">
        <v>8.2695466000000004E-4</v>
      </c>
      <c r="G6665" s="45">
        <v>4.5772480000000001E-4</v>
      </c>
      <c r="H6665" s="45">
        <v>3.2752937499999999E-3</v>
      </c>
    </row>
    <row r="6666" spans="1:8" x14ac:dyDescent="0.35">
      <c r="A6666" s="45" t="s">
        <v>247</v>
      </c>
      <c r="B6666" s="45" t="s">
        <v>73</v>
      </c>
      <c r="C6666" s="45" t="s">
        <v>52</v>
      </c>
      <c r="D6666" s="45">
        <v>32</v>
      </c>
      <c r="E6666" s="45">
        <v>3.8805697999999998E-3</v>
      </c>
      <c r="F6666" s="45">
        <v>7.6497372999999997E-4</v>
      </c>
      <c r="G6666" s="45">
        <v>4.1955995000000001E-4</v>
      </c>
      <c r="H6666" s="45">
        <v>2.69603571E-3</v>
      </c>
    </row>
    <row r="6667" spans="1:8" x14ac:dyDescent="0.35">
      <c r="A6667" s="45" t="s">
        <v>247</v>
      </c>
      <c r="B6667" s="45" t="s">
        <v>72</v>
      </c>
      <c r="C6667" s="45" t="s">
        <v>53</v>
      </c>
      <c r="D6667" s="45">
        <v>82</v>
      </c>
      <c r="E6667" s="45">
        <v>6.7623642699999997E-3</v>
      </c>
      <c r="F6667" s="45">
        <v>6.9500880000000005E-4</v>
      </c>
      <c r="G6667" s="45">
        <v>1.25719827E-3</v>
      </c>
      <c r="H6667" s="45">
        <v>4.8101566900000002E-3</v>
      </c>
    </row>
    <row r="6668" spans="1:8" x14ac:dyDescent="0.35">
      <c r="A6668" s="45" t="s">
        <v>247</v>
      </c>
      <c r="B6668" s="45" t="s">
        <v>73</v>
      </c>
      <c r="C6668" s="45" t="s">
        <v>53</v>
      </c>
      <c r="D6668" s="45">
        <v>9</v>
      </c>
      <c r="E6668" s="45">
        <v>5.6635799999999997E-3</v>
      </c>
      <c r="F6668" s="45">
        <v>6.2499976E-4</v>
      </c>
      <c r="G6668" s="45">
        <v>9.1692360000000003E-4</v>
      </c>
      <c r="H6668" s="45">
        <v>4.1216561599999998E-3</v>
      </c>
    </row>
    <row r="6669" spans="1:8" x14ac:dyDescent="0.35">
      <c r="A6669" s="45" t="s">
        <v>247</v>
      </c>
      <c r="B6669" s="45" t="s">
        <v>72</v>
      </c>
      <c r="C6669" s="45" t="s">
        <v>54</v>
      </c>
      <c r="D6669" s="45">
        <v>628</v>
      </c>
      <c r="E6669" s="45">
        <v>4.4664496899999998E-3</v>
      </c>
      <c r="F6669" s="45">
        <v>9.7666361999999992E-4</v>
      </c>
      <c r="G6669" s="45">
        <v>5.8130210000000005E-4</v>
      </c>
      <c r="H6669" s="45">
        <v>2.9084835000000001E-3</v>
      </c>
    </row>
    <row r="6670" spans="1:8" x14ac:dyDescent="0.35">
      <c r="A6670" s="45" t="s">
        <v>247</v>
      </c>
      <c r="B6670" s="45" t="s">
        <v>73</v>
      </c>
      <c r="C6670" s="45" t="s">
        <v>54</v>
      </c>
      <c r="D6670" s="45">
        <v>46</v>
      </c>
      <c r="E6670" s="45">
        <v>3.9648749299999999E-3</v>
      </c>
      <c r="F6670" s="45">
        <v>9.7473806000000004E-4</v>
      </c>
      <c r="G6670" s="45">
        <v>6.2349007000000003E-4</v>
      </c>
      <c r="H6670" s="45">
        <v>2.3666462800000002E-3</v>
      </c>
    </row>
    <row r="6671" spans="1:8" x14ac:dyDescent="0.35">
      <c r="A6671" s="45" t="s">
        <v>247</v>
      </c>
      <c r="B6671" s="45" t="s">
        <v>72</v>
      </c>
      <c r="C6671" s="45" t="s">
        <v>55</v>
      </c>
      <c r="D6671" s="45">
        <v>131</v>
      </c>
      <c r="E6671" s="45">
        <v>6.2813646200000003E-3</v>
      </c>
      <c r="F6671" s="45">
        <v>8.9712302999999998E-4</v>
      </c>
      <c r="G6671" s="45">
        <v>1.21651446E-3</v>
      </c>
      <c r="H6671" s="45">
        <v>4.1677266300000002E-3</v>
      </c>
    </row>
    <row r="6672" spans="1:8" x14ac:dyDescent="0.35">
      <c r="A6672" s="45" t="s">
        <v>247</v>
      </c>
      <c r="B6672" s="45" t="s">
        <v>73</v>
      </c>
      <c r="C6672" s="45" t="s">
        <v>55</v>
      </c>
      <c r="D6672" s="45">
        <v>29</v>
      </c>
      <c r="E6672" s="45">
        <v>6.2891121599999997E-3</v>
      </c>
      <c r="F6672" s="45">
        <v>9.4428462E-4</v>
      </c>
      <c r="G6672" s="45">
        <v>1.6323432599999999E-3</v>
      </c>
      <c r="H6672" s="45">
        <v>3.71248373E-3</v>
      </c>
    </row>
    <row r="6673" spans="1:8" x14ac:dyDescent="0.35">
      <c r="A6673" s="45" t="s">
        <v>247</v>
      </c>
      <c r="B6673" s="45" t="s">
        <v>72</v>
      </c>
      <c r="C6673" s="45" t="s">
        <v>56</v>
      </c>
      <c r="D6673" s="45">
        <v>488</v>
      </c>
      <c r="E6673" s="45">
        <v>5.6844354799999997E-3</v>
      </c>
      <c r="F6673" s="45">
        <v>9.7905258000000007E-4</v>
      </c>
      <c r="G6673" s="45">
        <v>1.0036712100000001E-3</v>
      </c>
      <c r="H6673" s="45">
        <v>3.7017112099999999E-3</v>
      </c>
    </row>
    <row r="6674" spans="1:8" x14ac:dyDescent="0.35">
      <c r="A6674" s="45" t="s">
        <v>247</v>
      </c>
      <c r="B6674" s="45" t="s">
        <v>73</v>
      </c>
      <c r="C6674" s="45" t="s">
        <v>56</v>
      </c>
      <c r="D6674" s="45">
        <v>49</v>
      </c>
      <c r="E6674" s="45">
        <v>5.7057820600000001E-3</v>
      </c>
      <c r="F6674" s="45">
        <v>1.5121879699999999E-3</v>
      </c>
      <c r="G6674" s="45">
        <v>8.5718986999999995E-4</v>
      </c>
      <c r="H6674" s="45">
        <v>3.3364037699999999E-3</v>
      </c>
    </row>
    <row r="6675" spans="1:8" x14ac:dyDescent="0.35">
      <c r="A6675" s="45" t="s">
        <v>248</v>
      </c>
      <c r="B6675" s="45" t="s">
        <v>72</v>
      </c>
      <c r="C6675" s="45" t="s">
        <v>9</v>
      </c>
      <c r="D6675" s="45">
        <v>10627</v>
      </c>
      <c r="E6675" s="45">
        <v>6.1635084099999999E-3</v>
      </c>
      <c r="F6675" s="45">
        <v>9.6814866999999998E-4</v>
      </c>
      <c r="G6675" s="45">
        <v>1.0828536599999999E-3</v>
      </c>
      <c r="H6675" s="45">
        <v>4.1123563900000003E-3</v>
      </c>
    </row>
    <row r="6676" spans="1:8" x14ac:dyDescent="0.35">
      <c r="A6676" s="45" t="s">
        <v>248</v>
      </c>
      <c r="B6676" s="45" t="s">
        <v>73</v>
      </c>
      <c r="C6676" s="45" t="s">
        <v>9</v>
      </c>
      <c r="D6676" s="45">
        <v>1414</v>
      </c>
      <c r="E6676" s="45">
        <v>5.7419273700000002E-3</v>
      </c>
      <c r="F6676" s="45">
        <v>9.6798196999999995E-4</v>
      </c>
      <c r="G6676" s="45">
        <v>1.0926856700000001E-3</v>
      </c>
      <c r="H6676" s="45">
        <v>3.6811282899999998E-3</v>
      </c>
    </row>
    <row r="6677" spans="1:8" x14ac:dyDescent="0.35">
      <c r="A6677" s="45" t="s">
        <v>248</v>
      </c>
      <c r="B6677" s="45" t="s">
        <v>72</v>
      </c>
      <c r="C6677" s="45" t="s">
        <v>14</v>
      </c>
      <c r="D6677" s="45">
        <v>179</v>
      </c>
      <c r="E6677" s="45">
        <v>6.1422768199999997E-3</v>
      </c>
      <c r="F6677" s="45">
        <v>1.2604099800000001E-3</v>
      </c>
      <c r="G6677" s="45">
        <v>8.6540425000000004E-4</v>
      </c>
      <c r="H6677" s="45">
        <v>4.0164620899999998E-3</v>
      </c>
    </row>
    <row r="6678" spans="1:8" x14ac:dyDescent="0.35">
      <c r="A6678" s="45" t="s">
        <v>248</v>
      </c>
      <c r="B6678" s="45" t="s">
        <v>73</v>
      </c>
      <c r="C6678" s="45" t="s">
        <v>14</v>
      </c>
      <c r="D6678" s="45">
        <v>23</v>
      </c>
      <c r="E6678" s="45">
        <v>5.7336954600000004E-3</v>
      </c>
      <c r="F6678" s="45">
        <v>1.35819217E-3</v>
      </c>
      <c r="G6678" s="45">
        <v>8.1119139000000002E-4</v>
      </c>
      <c r="H6678" s="45">
        <v>3.56431137E-3</v>
      </c>
    </row>
    <row r="6679" spans="1:8" x14ac:dyDescent="0.35">
      <c r="A6679" s="45" t="s">
        <v>248</v>
      </c>
      <c r="B6679" s="45" t="s">
        <v>72</v>
      </c>
      <c r="C6679" s="45" t="s">
        <v>15</v>
      </c>
      <c r="D6679" s="45">
        <v>123</v>
      </c>
      <c r="E6679" s="45">
        <v>6.8721768399999999E-3</v>
      </c>
      <c r="F6679" s="45">
        <v>1.4179649599999999E-3</v>
      </c>
      <c r="G6679" s="45">
        <v>1.7922874599999999E-3</v>
      </c>
      <c r="H6679" s="45">
        <v>3.6619238600000001E-3</v>
      </c>
    </row>
    <row r="6680" spans="1:8" x14ac:dyDescent="0.35">
      <c r="A6680" s="45" t="s">
        <v>248</v>
      </c>
      <c r="B6680" s="45" t="s">
        <v>73</v>
      </c>
      <c r="C6680" s="45" t="s">
        <v>15</v>
      </c>
      <c r="D6680" s="45">
        <v>27</v>
      </c>
      <c r="E6680" s="45">
        <v>6.1226849200000004E-3</v>
      </c>
      <c r="F6680" s="45">
        <v>9.6236259000000005E-4</v>
      </c>
      <c r="G6680" s="45">
        <v>1.4879112799999999E-3</v>
      </c>
      <c r="H6680" s="45">
        <v>3.67241056E-3</v>
      </c>
    </row>
    <row r="6681" spans="1:8" x14ac:dyDescent="0.35">
      <c r="A6681" s="45" t="s">
        <v>248</v>
      </c>
      <c r="B6681" s="45" t="s">
        <v>72</v>
      </c>
      <c r="C6681" s="45" t="s">
        <v>16</v>
      </c>
      <c r="D6681" s="45">
        <v>132</v>
      </c>
      <c r="E6681" s="45">
        <v>5.3657229600000004E-3</v>
      </c>
      <c r="F6681" s="45">
        <v>9.6196314000000002E-4</v>
      </c>
      <c r="G6681" s="45">
        <v>5.2004397000000001E-4</v>
      </c>
      <c r="H6681" s="45">
        <v>3.8837154199999999E-3</v>
      </c>
    </row>
    <row r="6682" spans="1:8" x14ac:dyDescent="0.35">
      <c r="A6682" s="45" t="s">
        <v>248</v>
      </c>
      <c r="B6682" s="45" t="s">
        <v>73</v>
      </c>
      <c r="C6682" s="45" t="s">
        <v>16</v>
      </c>
      <c r="D6682" s="45">
        <v>32</v>
      </c>
      <c r="E6682" s="45">
        <v>5.0625720800000001E-3</v>
      </c>
      <c r="F6682" s="45">
        <v>6.4127583999999997E-4</v>
      </c>
      <c r="G6682" s="45">
        <v>6.3295693999999999E-4</v>
      </c>
      <c r="H6682" s="45">
        <v>3.7883388600000001E-3</v>
      </c>
    </row>
    <row r="6683" spans="1:8" x14ac:dyDescent="0.35">
      <c r="A6683" s="45" t="s">
        <v>248</v>
      </c>
      <c r="B6683" s="45" t="s">
        <v>72</v>
      </c>
      <c r="C6683" s="45" t="s">
        <v>17</v>
      </c>
      <c r="D6683" s="45">
        <v>167</v>
      </c>
      <c r="E6683" s="45">
        <v>6.2652470299999997E-3</v>
      </c>
      <c r="F6683" s="45">
        <v>8.0602658999999997E-4</v>
      </c>
      <c r="G6683" s="45">
        <v>9.8594455000000007E-4</v>
      </c>
      <c r="H6683" s="45">
        <v>4.4732754299999997E-3</v>
      </c>
    </row>
    <row r="6684" spans="1:8" x14ac:dyDescent="0.35">
      <c r="A6684" s="45" t="s">
        <v>248</v>
      </c>
      <c r="B6684" s="45" t="s">
        <v>73</v>
      </c>
      <c r="C6684" s="45" t="s">
        <v>17</v>
      </c>
      <c r="D6684" s="45">
        <v>15</v>
      </c>
      <c r="E6684" s="45">
        <v>6.04320962E-3</v>
      </c>
      <c r="F6684" s="45">
        <v>6.7978383000000004E-4</v>
      </c>
      <c r="G6684" s="45">
        <v>8.6959856E-4</v>
      </c>
      <c r="H6684" s="45">
        <v>4.49382694E-3</v>
      </c>
    </row>
    <row r="6685" spans="1:8" x14ac:dyDescent="0.35">
      <c r="A6685" s="45" t="s">
        <v>248</v>
      </c>
      <c r="B6685" s="45" t="s">
        <v>72</v>
      </c>
      <c r="C6685" s="45" t="s">
        <v>18</v>
      </c>
      <c r="D6685" s="45">
        <v>184</v>
      </c>
      <c r="E6685" s="45">
        <v>6.7767459400000004E-3</v>
      </c>
      <c r="F6685" s="45">
        <v>6.8934905999999999E-4</v>
      </c>
      <c r="G6685" s="45">
        <v>1.46625882E-3</v>
      </c>
      <c r="H6685" s="45">
        <v>4.6211375600000004E-3</v>
      </c>
    </row>
    <row r="6686" spans="1:8" x14ac:dyDescent="0.35">
      <c r="A6686" s="45" t="s">
        <v>248</v>
      </c>
      <c r="B6686" s="45" t="s">
        <v>73</v>
      </c>
      <c r="C6686" s="45" t="s">
        <v>18</v>
      </c>
      <c r="D6686" s="45">
        <v>14</v>
      </c>
      <c r="E6686" s="45">
        <v>5.3191135799999997E-3</v>
      </c>
      <c r="F6686" s="45">
        <v>7.5479473000000005E-4</v>
      </c>
      <c r="G6686" s="45">
        <v>1.1375659099999999E-3</v>
      </c>
      <c r="H6686" s="45">
        <v>3.4267523700000002E-3</v>
      </c>
    </row>
    <row r="6687" spans="1:8" x14ac:dyDescent="0.35">
      <c r="A6687" s="45" t="s">
        <v>248</v>
      </c>
      <c r="B6687" s="45" t="s">
        <v>72</v>
      </c>
      <c r="C6687" s="45" t="s">
        <v>19</v>
      </c>
      <c r="D6687" s="45">
        <v>188</v>
      </c>
      <c r="E6687" s="45">
        <v>7.1653982099999999E-3</v>
      </c>
      <c r="F6687" s="45">
        <v>1.05391769E-3</v>
      </c>
      <c r="G6687" s="45">
        <v>1.1289644900000001E-3</v>
      </c>
      <c r="H6687" s="45">
        <v>4.9825155300000003E-3</v>
      </c>
    </row>
    <row r="6688" spans="1:8" x14ac:dyDescent="0.35">
      <c r="A6688" s="45" t="s">
        <v>248</v>
      </c>
      <c r="B6688" s="45" t="s">
        <v>73</v>
      </c>
      <c r="C6688" s="45" t="s">
        <v>19</v>
      </c>
      <c r="D6688" s="45">
        <v>15</v>
      </c>
      <c r="E6688" s="45">
        <v>6.8904318399999999E-3</v>
      </c>
      <c r="F6688" s="45">
        <v>9.5061707999999996E-4</v>
      </c>
      <c r="G6688" s="45">
        <v>1.1805553600000001E-3</v>
      </c>
      <c r="H6688" s="45">
        <v>4.75925902E-3</v>
      </c>
    </row>
    <row r="6689" spans="1:8" x14ac:dyDescent="0.35">
      <c r="A6689" s="45" t="s">
        <v>248</v>
      </c>
      <c r="B6689" s="45" t="s">
        <v>72</v>
      </c>
      <c r="C6689" s="45" t="s">
        <v>20</v>
      </c>
      <c r="D6689" s="45">
        <v>167</v>
      </c>
      <c r="E6689" s="45">
        <v>4.5931052100000001E-3</v>
      </c>
      <c r="F6689" s="45">
        <v>8.6188707999999999E-4</v>
      </c>
      <c r="G6689" s="45">
        <v>5.1750641999999999E-4</v>
      </c>
      <c r="H6689" s="45">
        <v>3.2137112300000001E-3</v>
      </c>
    </row>
    <row r="6690" spans="1:8" x14ac:dyDescent="0.35">
      <c r="A6690" s="45" t="s">
        <v>248</v>
      </c>
      <c r="B6690" s="45" t="s">
        <v>73</v>
      </c>
      <c r="C6690" s="45" t="s">
        <v>20</v>
      </c>
      <c r="D6690" s="45">
        <v>9</v>
      </c>
      <c r="E6690" s="45">
        <v>5.32535987E-3</v>
      </c>
      <c r="F6690" s="45">
        <v>1.3824584800000001E-3</v>
      </c>
      <c r="G6690" s="45">
        <v>5.9670763000000001E-4</v>
      </c>
      <c r="H6690" s="45">
        <v>3.3461932E-3</v>
      </c>
    </row>
    <row r="6691" spans="1:8" x14ac:dyDescent="0.35">
      <c r="A6691" s="45" t="s">
        <v>248</v>
      </c>
      <c r="B6691" s="45" t="s">
        <v>72</v>
      </c>
      <c r="C6691" s="45" t="s">
        <v>21</v>
      </c>
      <c r="D6691" s="45">
        <v>110</v>
      </c>
      <c r="E6691" s="45">
        <v>8.0464012699999997E-3</v>
      </c>
      <c r="F6691" s="45">
        <v>1.21738193E-3</v>
      </c>
      <c r="G6691" s="45">
        <v>1.6908667600000001E-3</v>
      </c>
      <c r="H6691" s="45">
        <v>5.1381521100000004E-3</v>
      </c>
    </row>
    <row r="6692" spans="1:8" x14ac:dyDescent="0.35">
      <c r="A6692" s="45" t="s">
        <v>248</v>
      </c>
      <c r="B6692" s="45" t="s">
        <v>73</v>
      </c>
      <c r="C6692" s="45" t="s">
        <v>21</v>
      </c>
      <c r="D6692" s="45">
        <v>20</v>
      </c>
      <c r="E6692" s="45">
        <v>7.3055552699999998E-3</v>
      </c>
      <c r="F6692" s="45">
        <v>9.6585623999999998E-4</v>
      </c>
      <c r="G6692" s="45">
        <v>1.3952544E-3</v>
      </c>
      <c r="H6692" s="45">
        <v>4.9444442999999998E-3</v>
      </c>
    </row>
    <row r="6693" spans="1:8" x14ac:dyDescent="0.35">
      <c r="A6693" s="45" t="s">
        <v>248</v>
      </c>
      <c r="B6693" s="45" t="s">
        <v>72</v>
      </c>
      <c r="C6693" s="45" t="s">
        <v>22</v>
      </c>
      <c r="D6693" s="45">
        <v>116</v>
      </c>
      <c r="E6693" s="45">
        <v>7.9698472999999992E-3</v>
      </c>
      <c r="F6693" s="45">
        <v>1.22345923E-3</v>
      </c>
      <c r="G6693" s="45">
        <v>1.69490321E-3</v>
      </c>
      <c r="H6693" s="45">
        <v>5.0514844300000002E-3</v>
      </c>
    </row>
    <row r="6694" spans="1:8" x14ac:dyDescent="0.35">
      <c r="A6694" s="45" t="s">
        <v>248</v>
      </c>
      <c r="B6694" s="45" t="s">
        <v>73</v>
      </c>
      <c r="C6694" s="45" t="s">
        <v>22</v>
      </c>
      <c r="D6694" s="45">
        <v>19</v>
      </c>
      <c r="E6694" s="45">
        <v>6.2859402999999999E-3</v>
      </c>
      <c r="F6694" s="45">
        <v>8.3333303E-4</v>
      </c>
      <c r="G6694" s="45">
        <v>1.6276800399999999E-3</v>
      </c>
      <c r="H6694" s="45">
        <v>3.8249265600000001E-3</v>
      </c>
    </row>
    <row r="6695" spans="1:8" x14ac:dyDescent="0.35">
      <c r="A6695" s="45" t="s">
        <v>248</v>
      </c>
      <c r="B6695" s="45" t="s">
        <v>72</v>
      </c>
      <c r="C6695" s="45" t="s">
        <v>23</v>
      </c>
      <c r="D6695" s="45">
        <v>185</v>
      </c>
      <c r="E6695" s="45">
        <v>7.1144892599999997E-3</v>
      </c>
      <c r="F6695" s="45">
        <v>1.0487985299999999E-3</v>
      </c>
      <c r="G6695" s="45">
        <v>1.57576304E-3</v>
      </c>
      <c r="H6695" s="45">
        <v>4.4899272000000004E-3</v>
      </c>
    </row>
    <row r="6696" spans="1:8" x14ac:dyDescent="0.35">
      <c r="A6696" s="45" t="s">
        <v>248</v>
      </c>
      <c r="B6696" s="45" t="s">
        <v>73</v>
      </c>
      <c r="C6696" s="45" t="s">
        <v>23</v>
      </c>
      <c r="D6696" s="45">
        <v>14</v>
      </c>
      <c r="E6696" s="45">
        <v>8.0629957699999994E-3</v>
      </c>
      <c r="F6696" s="45">
        <v>9.9702355000000006E-4</v>
      </c>
      <c r="G6696" s="45">
        <v>1.6666663600000001E-3</v>
      </c>
      <c r="H6696" s="45">
        <v>5.3993052999999997E-3</v>
      </c>
    </row>
    <row r="6697" spans="1:8" x14ac:dyDescent="0.35">
      <c r="A6697" s="45" t="s">
        <v>248</v>
      </c>
      <c r="B6697" s="45" t="s">
        <v>72</v>
      </c>
      <c r="C6697" s="45" t="s">
        <v>24</v>
      </c>
      <c r="D6697" s="45">
        <v>363</v>
      </c>
      <c r="E6697" s="45">
        <v>7.4778081400000002E-3</v>
      </c>
      <c r="F6697" s="45">
        <v>6.6533365000000005E-4</v>
      </c>
      <c r="G6697" s="45">
        <v>1.8784114100000001E-3</v>
      </c>
      <c r="H6697" s="45">
        <v>4.9340626099999996E-3</v>
      </c>
    </row>
    <row r="6698" spans="1:8" x14ac:dyDescent="0.35">
      <c r="A6698" s="45" t="s">
        <v>248</v>
      </c>
      <c r="B6698" s="45" t="s">
        <v>73</v>
      </c>
      <c r="C6698" s="45" t="s">
        <v>24</v>
      </c>
      <c r="D6698" s="45">
        <v>74</v>
      </c>
      <c r="E6698" s="45">
        <v>6.1700760899999997E-3</v>
      </c>
      <c r="F6698" s="45">
        <v>7.6560911999999995E-4</v>
      </c>
      <c r="G6698" s="45">
        <v>1.71734214E-3</v>
      </c>
      <c r="H6698" s="45">
        <v>3.68712442E-3</v>
      </c>
    </row>
    <row r="6699" spans="1:8" x14ac:dyDescent="0.35">
      <c r="A6699" s="45" t="s">
        <v>248</v>
      </c>
      <c r="B6699" s="45" t="s">
        <v>72</v>
      </c>
      <c r="C6699" s="45" t="s">
        <v>25</v>
      </c>
      <c r="D6699" s="45">
        <v>306</v>
      </c>
      <c r="E6699" s="45">
        <v>7.4976168399999996E-3</v>
      </c>
      <c r="F6699" s="45">
        <v>8.1464814000000005E-4</v>
      </c>
      <c r="G6699" s="45">
        <v>1.5934774300000001E-3</v>
      </c>
      <c r="H6699" s="45">
        <v>5.0894907999999997E-3</v>
      </c>
    </row>
    <row r="6700" spans="1:8" x14ac:dyDescent="0.35">
      <c r="A6700" s="45" t="s">
        <v>248</v>
      </c>
      <c r="B6700" s="45" t="s">
        <v>73</v>
      </c>
      <c r="C6700" s="45" t="s">
        <v>25</v>
      </c>
      <c r="D6700" s="45">
        <v>57</v>
      </c>
      <c r="E6700" s="45">
        <v>6.5972219699999999E-3</v>
      </c>
      <c r="F6700" s="45">
        <v>8.0470249999999998E-4</v>
      </c>
      <c r="G6700" s="45">
        <v>1.3925436699999999E-3</v>
      </c>
      <c r="H6700" s="45">
        <v>4.3999753799999998E-3</v>
      </c>
    </row>
    <row r="6701" spans="1:8" x14ac:dyDescent="0.35">
      <c r="A6701" s="45" t="s">
        <v>248</v>
      </c>
      <c r="B6701" s="45" t="s">
        <v>72</v>
      </c>
      <c r="C6701" s="45" t="s">
        <v>26</v>
      </c>
      <c r="D6701" s="45">
        <v>154</v>
      </c>
      <c r="E6701" s="45">
        <v>6.22279318E-3</v>
      </c>
      <c r="F6701" s="45">
        <v>6.3905399000000005E-4</v>
      </c>
      <c r="G6701" s="45">
        <v>1.0691736399999999E-3</v>
      </c>
      <c r="H6701" s="45">
        <v>4.5145650699999996E-3</v>
      </c>
    </row>
    <row r="6702" spans="1:8" x14ac:dyDescent="0.35">
      <c r="A6702" s="45" t="s">
        <v>248</v>
      </c>
      <c r="B6702" s="45" t="s">
        <v>73</v>
      </c>
      <c r="C6702" s="45" t="s">
        <v>26</v>
      </c>
      <c r="D6702" s="45">
        <v>10</v>
      </c>
      <c r="E6702" s="45">
        <v>5.7557868699999997E-3</v>
      </c>
      <c r="F6702" s="45">
        <v>6.4699047999999999E-4</v>
      </c>
      <c r="G6702" s="45">
        <v>1.1863422799999999E-3</v>
      </c>
      <c r="H6702" s="45">
        <v>3.9224535299999998E-3</v>
      </c>
    </row>
    <row r="6703" spans="1:8" x14ac:dyDescent="0.35">
      <c r="A6703" s="45" t="s">
        <v>248</v>
      </c>
      <c r="B6703" s="45" t="s">
        <v>72</v>
      </c>
      <c r="C6703" s="45" t="s">
        <v>27</v>
      </c>
      <c r="D6703" s="45">
        <v>134</v>
      </c>
      <c r="E6703" s="45">
        <v>6.0733655700000002E-3</v>
      </c>
      <c r="F6703" s="45">
        <v>1.0360521299999999E-3</v>
      </c>
      <c r="G6703" s="45">
        <v>1.4174783100000001E-3</v>
      </c>
      <c r="H6703" s="45">
        <v>3.6198346199999999E-3</v>
      </c>
    </row>
    <row r="6704" spans="1:8" x14ac:dyDescent="0.35">
      <c r="A6704" s="45" t="s">
        <v>248</v>
      </c>
      <c r="B6704" s="45" t="s">
        <v>73</v>
      </c>
      <c r="C6704" s="45" t="s">
        <v>27</v>
      </c>
      <c r="D6704" s="45">
        <v>42</v>
      </c>
      <c r="E6704" s="45">
        <v>5.8647484400000003E-3</v>
      </c>
      <c r="F6704" s="45">
        <v>9.876540599999999E-4</v>
      </c>
      <c r="G6704" s="45">
        <v>1.22189131E-3</v>
      </c>
      <c r="H6704" s="45">
        <v>3.6552026500000002E-3</v>
      </c>
    </row>
    <row r="6705" spans="1:8" x14ac:dyDescent="0.35">
      <c r="A6705" s="45" t="s">
        <v>248</v>
      </c>
      <c r="B6705" s="45" t="s">
        <v>72</v>
      </c>
      <c r="C6705" s="45" t="s">
        <v>28</v>
      </c>
      <c r="D6705" s="45">
        <v>285</v>
      </c>
      <c r="E6705" s="45">
        <v>6.4475712399999999E-3</v>
      </c>
      <c r="F6705" s="45">
        <v>8.3572913999999999E-4</v>
      </c>
      <c r="G6705" s="45">
        <v>1.4189406299999999E-3</v>
      </c>
      <c r="H6705" s="45">
        <v>4.1929009899999998E-3</v>
      </c>
    </row>
    <row r="6706" spans="1:8" x14ac:dyDescent="0.35">
      <c r="A6706" s="45" t="s">
        <v>248</v>
      </c>
      <c r="B6706" s="45" t="s">
        <v>73</v>
      </c>
      <c r="C6706" s="45" t="s">
        <v>28</v>
      </c>
      <c r="D6706" s="45">
        <v>48</v>
      </c>
      <c r="E6706" s="45">
        <v>6.6370078900000002E-3</v>
      </c>
      <c r="F6706" s="45">
        <v>9.1314591999999998E-4</v>
      </c>
      <c r="G6706" s="45">
        <v>1.9123743699999999E-3</v>
      </c>
      <c r="H6706" s="45">
        <v>3.8114870000000001E-3</v>
      </c>
    </row>
    <row r="6707" spans="1:8" x14ac:dyDescent="0.35">
      <c r="A6707" s="45" t="s">
        <v>248</v>
      </c>
      <c r="B6707" s="45" t="s">
        <v>72</v>
      </c>
      <c r="C6707" s="45" t="s">
        <v>29</v>
      </c>
      <c r="D6707" s="45">
        <v>107</v>
      </c>
      <c r="E6707" s="45">
        <v>6.9820869799999997E-3</v>
      </c>
      <c r="F6707" s="45">
        <v>9.300361E-4</v>
      </c>
      <c r="G6707" s="45">
        <v>1.6598518E-3</v>
      </c>
      <c r="H6707" s="45">
        <v>4.3921986200000001E-3</v>
      </c>
    </row>
    <row r="6708" spans="1:8" x14ac:dyDescent="0.35">
      <c r="A6708" s="45" t="s">
        <v>248</v>
      </c>
      <c r="B6708" s="45" t="s">
        <v>73</v>
      </c>
      <c r="C6708" s="45" t="s">
        <v>29</v>
      </c>
      <c r="D6708" s="45">
        <v>20</v>
      </c>
      <c r="E6708" s="45">
        <v>6.3530090500000004E-3</v>
      </c>
      <c r="F6708" s="45">
        <v>1.07233766E-3</v>
      </c>
      <c r="G6708" s="45">
        <v>1.8148145799999999E-3</v>
      </c>
      <c r="H6708" s="45">
        <v>3.4658562400000001E-3</v>
      </c>
    </row>
    <row r="6709" spans="1:8" x14ac:dyDescent="0.35">
      <c r="A6709" s="45" t="s">
        <v>248</v>
      </c>
      <c r="B6709" s="45" t="s">
        <v>72</v>
      </c>
      <c r="C6709" s="45" t="s">
        <v>30</v>
      </c>
      <c r="D6709" s="45">
        <v>1297</v>
      </c>
      <c r="E6709" s="45">
        <v>4.5103191599999998E-3</v>
      </c>
      <c r="F6709" s="45">
        <v>9.8354618999999996E-4</v>
      </c>
      <c r="G6709" s="45">
        <v>7.0756208999999998E-4</v>
      </c>
      <c r="H6709" s="45">
        <v>2.8192104000000001E-3</v>
      </c>
    </row>
    <row r="6710" spans="1:8" x14ac:dyDescent="0.35">
      <c r="A6710" s="45" t="s">
        <v>248</v>
      </c>
      <c r="B6710" s="45" t="s">
        <v>73</v>
      </c>
      <c r="C6710" s="45" t="s">
        <v>30</v>
      </c>
      <c r="D6710" s="45">
        <v>227</v>
      </c>
      <c r="E6710" s="45">
        <v>4.4343997200000001E-3</v>
      </c>
      <c r="F6710" s="45">
        <v>9.5340775000000001E-4</v>
      </c>
      <c r="G6710" s="45">
        <v>6.5569401000000003E-4</v>
      </c>
      <c r="H6710" s="45">
        <v>2.8252975200000001E-3</v>
      </c>
    </row>
    <row r="6711" spans="1:8" x14ac:dyDescent="0.35">
      <c r="A6711" s="45" t="s">
        <v>248</v>
      </c>
      <c r="B6711" s="45" t="s">
        <v>72</v>
      </c>
      <c r="C6711" s="45" t="s">
        <v>31</v>
      </c>
      <c r="D6711" s="45">
        <v>695</v>
      </c>
      <c r="E6711" s="45">
        <v>4.8966324299999997E-3</v>
      </c>
      <c r="F6711" s="45">
        <v>1.0039132900000001E-3</v>
      </c>
      <c r="G6711" s="45">
        <v>5.1280618999999998E-4</v>
      </c>
      <c r="H6711" s="45">
        <v>3.3799124899999999E-3</v>
      </c>
    </row>
    <row r="6712" spans="1:8" x14ac:dyDescent="0.35">
      <c r="A6712" s="45" t="s">
        <v>248</v>
      </c>
      <c r="B6712" s="45" t="s">
        <v>73</v>
      </c>
      <c r="C6712" s="45" t="s">
        <v>31</v>
      </c>
      <c r="D6712" s="45">
        <v>84</v>
      </c>
      <c r="E6712" s="45">
        <v>4.9049270199999998E-3</v>
      </c>
      <c r="F6712" s="45">
        <v>9.9192544999999999E-4</v>
      </c>
      <c r="G6712" s="45">
        <v>5.3337165000000005E-4</v>
      </c>
      <c r="H6712" s="45">
        <v>3.3796293700000001E-3</v>
      </c>
    </row>
    <row r="6713" spans="1:8" x14ac:dyDescent="0.35">
      <c r="A6713" s="45" t="s">
        <v>248</v>
      </c>
      <c r="B6713" s="45" t="s">
        <v>72</v>
      </c>
      <c r="C6713" s="45" t="s">
        <v>159</v>
      </c>
      <c r="D6713" s="45">
        <v>320</v>
      </c>
      <c r="E6713" s="45">
        <v>6.3293906799999997E-3</v>
      </c>
      <c r="F6713" s="45">
        <v>1.12890602E-3</v>
      </c>
      <c r="G6713" s="45">
        <v>9.6954547000000001E-4</v>
      </c>
      <c r="H6713" s="45">
        <v>4.2309387099999998E-3</v>
      </c>
    </row>
    <row r="6714" spans="1:8" x14ac:dyDescent="0.35">
      <c r="A6714" s="45" t="s">
        <v>248</v>
      </c>
      <c r="B6714" s="45" t="s">
        <v>73</v>
      </c>
      <c r="C6714" s="45" t="s">
        <v>159</v>
      </c>
      <c r="D6714" s="45">
        <v>36</v>
      </c>
      <c r="E6714" s="45">
        <v>6.2635028699999998E-3</v>
      </c>
      <c r="F6714" s="45">
        <v>1.0056582299999999E-3</v>
      </c>
      <c r="G6714" s="45">
        <v>1.28182844E-3</v>
      </c>
      <c r="H6714" s="45">
        <v>3.9760156700000002E-3</v>
      </c>
    </row>
    <row r="6715" spans="1:8" x14ac:dyDescent="0.35">
      <c r="A6715" s="45" t="s">
        <v>248</v>
      </c>
      <c r="B6715" s="45" t="s">
        <v>72</v>
      </c>
      <c r="C6715" s="45" t="s">
        <v>33</v>
      </c>
      <c r="D6715" s="45">
        <v>143</v>
      </c>
      <c r="E6715" s="45">
        <v>7.4878591499999998E-3</v>
      </c>
      <c r="F6715" s="45">
        <v>1.1290790299999999E-3</v>
      </c>
      <c r="G6715" s="45">
        <v>2.25394951E-3</v>
      </c>
      <c r="H6715" s="45">
        <v>4.1048301399999997E-3</v>
      </c>
    </row>
    <row r="6716" spans="1:8" x14ac:dyDescent="0.35">
      <c r="A6716" s="45" t="s">
        <v>248</v>
      </c>
      <c r="B6716" s="45" t="s">
        <v>73</v>
      </c>
      <c r="C6716" s="45" t="s">
        <v>33</v>
      </c>
      <c r="D6716" s="45">
        <v>21</v>
      </c>
      <c r="E6716" s="45">
        <v>7.3015870599999998E-3</v>
      </c>
      <c r="F6716" s="45">
        <v>1.30235869E-3</v>
      </c>
      <c r="G6716" s="45">
        <v>2.5479495599999998E-3</v>
      </c>
      <c r="H6716" s="45">
        <v>3.4512783600000002E-3</v>
      </c>
    </row>
    <row r="6717" spans="1:8" x14ac:dyDescent="0.35">
      <c r="A6717" s="45" t="s">
        <v>248</v>
      </c>
      <c r="B6717" s="45" t="s">
        <v>72</v>
      </c>
      <c r="C6717" s="45" t="s">
        <v>34</v>
      </c>
      <c r="D6717" s="45">
        <v>145</v>
      </c>
      <c r="E6717" s="45">
        <v>5.4113982300000004E-3</v>
      </c>
      <c r="F6717" s="45">
        <v>9.3143334000000001E-4</v>
      </c>
      <c r="G6717" s="45">
        <v>9.2400996000000001E-4</v>
      </c>
      <c r="H6717" s="45">
        <v>3.5559544000000002E-3</v>
      </c>
    </row>
    <row r="6718" spans="1:8" x14ac:dyDescent="0.35">
      <c r="A6718" s="45" t="s">
        <v>248</v>
      </c>
      <c r="B6718" s="45" t="s">
        <v>73</v>
      </c>
      <c r="C6718" s="45" t="s">
        <v>34</v>
      </c>
      <c r="D6718" s="45">
        <v>23</v>
      </c>
      <c r="E6718" s="45">
        <v>5.1202694700000001E-3</v>
      </c>
      <c r="F6718" s="45">
        <v>8.8818420000000005E-4</v>
      </c>
      <c r="G6718" s="45">
        <v>9.0479047999999997E-4</v>
      </c>
      <c r="H6718" s="45">
        <v>3.3272944400000001E-3</v>
      </c>
    </row>
    <row r="6719" spans="1:8" x14ac:dyDescent="0.35">
      <c r="A6719" s="45" t="s">
        <v>248</v>
      </c>
      <c r="B6719" s="45" t="s">
        <v>72</v>
      </c>
      <c r="C6719" s="45" t="s">
        <v>35</v>
      </c>
      <c r="D6719" s="45">
        <v>221</v>
      </c>
      <c r="E6719" s="45">
        <v>6.10372651E-3</v>
      </c>
      <c r="F6719" s="45">
        <v>8.9947815000000005E-4</v>
      </c>
      <c r="G6719" s="45">
        <v>1.2351786599999999E-3</v>
      </c>
      <c r="H6719" s="45">
        <v>3.9690692300000004E-3</v>
      </c>
    </row>
    <row r="6720" spans="1:8" x14ac:dyDescent="0.35">
      <c r="A6720" s="45" t="s">
        <v>248</v>
      </c>
      <c r="B6720" s="45" t="s">
        <v>73</v>
      </c>
      <c r="C6720" s="45" t="s">
        <v>35</v>
      </c>
      <c r="D6720" s="45">
        <v>23</v>
      </c>
      <c r="E6720" s="45">
        <v>5.1444239899999999E-3</v>
      </c>
      <c r="F6720" s="45">
        <v>1.0310987500000001E-3</v>
      </c>
      <c r="G6720" s="45">
        <v>8.2981050000000001E-4</v>
      </c>
      <c r="H6720" s="45">
        <v>3.28351421E-3</v>
      </c>
    </row>
    <row r="6721" spans="1:8" x14ac:dyDescent="0.35">
      <c r="A6721" s="45" t="s">
        <v>248</v>
      </c>
      <c r="B6721" s="45" t="s">
        <v>72</v>
      </c>
      <c r="C6721" s="45" t="s">
        <v>57</v>
      </c>
      <c r="D6721" s="45">
        <v>1</v>
      </c>
      <c r="E6721" s="45">
        <v>7.0023145800000002E-3</v>
      </c>
      <c r="F6721" s="45">
        <v>1.2268513799999999E-3</v>
      </c>
      <c r="G6721" s="45">
        <v>4.9421291600000002E-3</v>
      </c>
      <c r="H6721" s="45">
        <v>8.3333332999999999E-4</v>
      </c>
    </row>
    <row r="6722" spans="1:8" x14ac:dyDescent="0.35">
      <c r="A6722" s="45" t="s">
        <v>248</v>
      </c>
      <c r="B6722" s="45" t="s">
        <v>73</v>
      </c>
      <c r="C6722" s="45" t="s">
        <v>57</v>
      </c>
      <c r="D6722" s="45">
        <v>1</v>
      </c>
      <c r="E6722" s="45">
        <v>8.2986111099999996E-3</v>
      </c>
      <c r="F6722" s="45">
        <v>3.5763888800000002E-3</v>
      </c>
      <c r="G6722" s="45">
        <v>2.6504624999999999E-3</v>
      </c>
      <c r="H6722" s="45">
        <v>2.0717590200000002E-3</v>
      </c>
    </row>
    <row r="6723" spans="1:8" x14ac:dyDescent="0.35">
      <c r="A6723" s="45" t="s">
        <v>248</v>
      </c>
      <c r="B6723" s="45" t="s">
        <v>72</v>
      </c>
      <c r="C6723" s="45" t="s">
        <v>36</v>
      </c>
      <c r="D6723" s="45">
        <v>271</v>
      </c>
      <c r="E6723" s="45">
        <v>7.0050479400000001E-3</v>
      </c>
      <c r="F6723" s="45">
        <v>8.5955625999999997E-4</v>
      </c>
      <c r="G6723" s="45">
        <v>1.3402006599999999E-3</v>
      </c>
      <c r="H6723" s="45">
        <v>4.80529051E-3</v>
      </c>
    </row>
    <row r="6724" spans="1:8" x14ac:dyDescent="0.35">
      <c r="A6724" s="45" t="s">
        <v>248</v>
      </c>
      <c r="B6724" s="45" t="s">
        <v>73</v>
      </c>
      <c r="C6724" s="45" t="s">
        <v>36</v>
      </c>
      <c r="D6724" s="45">
        <v>31</v>
      </c>
      <c r="E6724" s="45">
        <v>7.1755523400000003E-3</v>
      </c>
      <c r="F6724" s="45">
        <v>9.8043586000000002E-4</v>
      </c>
      <c r="G6724" s="45">
        <v>1.3381120900000001E-3</v>
      </c>
      <c r="H6724" s="45">
        <v>4.8570039300000001E-3</v>
      </c>
    </row>
    <row r="6725" spans="1:8" x14ac:dyDescent="0.35">
      <c r="A6725" s="45" t="s">
        <v>248</v>
      </c>
      <c r="B6725" s="45" t="s">
        <v>72</v>
      </c>
      <c r="C6725" s="45" t="s">
        <v>37</v>
      </c>
      <c r="D6725" s="45">
        <v>380</v>
      </c>
      <c r="E6725" s="45">
        <v>5.5280211900000003E-3</v>
      </c>
      <c r="F6725" s="45">
        <v>9.9345126000000006E-4</v>
      </c>
      <c r="G6725" s="45">
        <v>6.9219029999999996E-4</v>
      </c>
      <c r="H6725" s="45">
        <v>3.8423791399999998E-3</v>
      </c>
    </row>
    <row r="6726" spans="1:8" x14ac:dyDescent="0.35">
      <c r="A6726" s="45" t="s">
        <v>248</v>
      </c>
      <c r="B6726" s="45" t="s">
        <v>73</v>
      </c>
      <c r="C6726" s="45" t="s">
        <v>37</v>
      </c>
      <c r="D6726" s="45">
        <v>44</v>
      </c>
      <c r="E6726" s="45">
        <v>5.9119841899999996E-3</v>
      </c>
      <c r="F6726" s="45">
        <v>1.1082173699999999E-3</v>
      </c>
      <c r="G6726" s="45">
        <v>6.5972198000000004E-4</v>
      </c>
      <c r="H6726" s="45">
        <v>4.1440443599999998E-3</v>
      </c>
    </row>
    <row r="6727" spans="1:8" x14ac:dyDescent="0.35">
      <c r="A6727" s="45" t="s">
        <v>248</v>
      </c>
      <c r="B6727" s="45" t="s">
        <v>72</v>
      </c>
      <c r="C6727" s="45" t="s">
        <v>38</v>
      </c>
      <c r="D6727" s="45">
        <v>190</v>
      </c>
      <c r="E6727" s="45">
        <v>7.1437010199999996E-3</v>
      </c>
      <c r="F6727" s="45">
        <v>1.1826873899999999E-3</v>
      </c>
      <c r="G6727" s="45">
        <v>1.0755967399999999E-3</v>
      </c>
      <c r="H6727" s="45">
        <v>4.88541644E-3</v>
      </c>
    </row>
    <row r="6728" spans="1:8" x14ac:dyDescent="0.35">
      <c r="A6728" s="45" t="s">
        <v>248</v>
      </c>
      <c r="B6728" s="45" t="s">
        <v>73</v>
      </c>
      <c r="C6728" s="45" t="s">
        <v>38</v>
      </c>
      <c r="D6728" s="45">
        <v>24</v>
      </c>
      <c r="E6728" s="45">
        <v>5.1736108700000004E-3</v>
      </c>
      <c r="F6728" s="45">
        <v>1.2866509700000001E-3</v>
      </c>
      <c r="G6728" s="45">
        <v>7.5520809000000002E-4</v>
      </c>
      <c r="H6728" s="45">
        <v>3.1317512600000002E-3</v>
      </c>
    </row>
    <row r="6729" spans="1:8" x14ac:dyDescent="0.35">
      <c r="A6729" s="45" t="s">
        <v>248</v>
      </c>
      <c r="B6729" s="45" t="s">
        <v>72</v>
      </c>
      <c r="C6729" s="45" t="s">
        <v>39</v>
      </c>
      <c r="D6729" s="45">
        <v>195</v>
      </c>
      <c r="E6729" s="45">
        <v>7.3094133400000002E-3</v>
      </c>
      <c r="F6729" s="45">
        <v>8.8574289000000004E-4</v>
      </c>
      <c r="G6729" s="45">
        <v>1.6296887400000001E-3</v>
      </c>
      <c r="H6729" s="45">
        <v>4.79398124E-3</v>
      </c>
    </row>
    <row r="6730" spans="1:8" x14ac:dyDescent="0.35">
      <c r="A6730" s="45" t="s">
        <v>248</v>
      </c>
      <c r="B6730" s="45" t="s">
        <v>73</v>
      </c>
      <c r="C6730" s="45" t="s">
        <v>39</v>
      </c>
      <c r="D6730" s="45">
        <v>13</v>
      </c>
      <c r="E6730" s="45">
        <v>7.6700496200000001E-3</v>
      </c>
      <c r="F6730" s="45">
        <v>7.5587574000000001E-4</v>
      </c>
      <c r="G6730" s="45">
        <v>1.4485396800000001E-3</v>
      </c>
      <c r="H6730" s="45">
        <v>5.4656336400000002E-3</v>
      </c>
    </row>
    <row r="6731" spans="1:8" x14ac:dyDescent="0.35">
      <c r="A6731" s="45" t="s">
        <v>248</v>
      </c>
      <c r="B6731" s="45" t="s">
        <v>72</v>
      </c>
      <c r="C6731" s="45" t="s">
        <v>40</v>
      </c>
      <c r="D6731" s="45">
        <v>217</v>
      </c>
      <c r="E6731" s="45">
        <v>5.0238413099999999E-3</v>
      </c>
      <c r="F6731" s="45">
        <v>1.0859892800000001E-3</v>
      </c>
      <c r="G6731" s="45">
        <v>5.7971685000000005E-4</v>
      </c>
      <c r="H6731" s="45">
        <v>3.35813467E-3</v>
      </c>
    </row>
    <row r="6732" spans="1:8" x14ac:dyDescent="0.35">
      <c r="A6732" s="45" t="s">
        <v>248</v>
      </c>
      <c r="B6732" s="45" t="s">
        <v>73</v>
      </c>
      <c r="C6732" s="45" t="s">
        <v>40</v>
      </c>
      <c r="D6732" s="45">
        <v>40</v>
      </c>
      <c r="E6732" s="45">
        <v>4.6536456199999998E-3</v>
      </c>
      <c r="F6732" s="45">
        <v>1.0303816600000001E-3</v>
      </c>
      <c r="G6732" s="45">
        <v>6.3165485000000001E-4</v>
      </c>
      <c r="H6732" s="45">
        <v>2.9916085500000002E-3</v>
      </c>
    </row>
    <row r="6733" spans="1:8" x14ac:dyDescent="0.35">
      <c r="A6733" s="45" t="s">
        <v>248</v>
      </c>
      <c r="B6733" s="45" t="s">
        <v>72</v>
      </c>
      <c r="C6733" s="45" t="s">
        <v>41</v>
      </c>
      <c r="D6733" s="45">
        <v>218</v>
      </c>
      <c r="E6733" s="45">
        <v>7.08508514E-3</v>
      </c>
      <c r="F6733" s="45">
        <v>7.6017222000000003E-4</v>
      </c>
      <c r="G6733" s="45">
        <v>1.41129351E-3</v>
      </c>
      <c r="H6733" s="45">
        <v>4.9136189500000003E-3</v>
      </c>
    </row>
    <row r="6734" spans="1:8" x14ac:dyDescent="0.35">
      <c r="A6734" s="45" t="s">
        <v>248</v>
      </c>
      <c r="B6734" s="45" t="s">
        <v>73</v>
      </c>
      <c r="C6734" s="45" t="s">
        <v>41</v>
      </c>
      <c r="D6734" s="45">
        <v>31</v>
      </c>
      <c r="E6734" s="45">
        <v>6.5568993899999999E-3</v>
      </c>
      <c r="F6734" s="45">
        <v>8.8186953000000002E-4</v>
      </c>
      <c r="G6734" s="45">
        <v>1.3776879200000001E-3</v>
      </c>
      <c r="H6734" s="45">
        <v>4.2973415000000003E-3</v>
      </c>
    </row>
    <row r="6735" spans="1:8" x14ac:dyDescent="0.35">
      <c r="A6735" s="45" t="s">
        <v>248</v>
      </c>
      <c r="B6735" s="45" t="s">
        <v>72</v>
      </c>
      <c r="C6735" s="45" t="s">
        <v>42</v>
      </c>
      <c r="D6735" s="45">
        <v>170</v>
      </c>
      <c r="E6735" s="45">
        <v>8.5981751499999998E-3</v>
      </c>
      <c r="F6735" s="45">
        <v>1.26470563E-3</v>
      </c>
      <c r="G6735" s="45">
        <v>1.7605525900000001E-3</v>
      </c>
      <c r="H6735" s="45">
        <v>5.5729164099999999E-3</v>
      </c>
    </row>
    <row r="6736" spans="1:8" x14ac:dyDescent="0.35">
      <c r="A6736" s="45" t="s">
        <v>248</v>
      </c>
      <c r="B6736" s="45" t="s">
        <v>73</v>
      </c>
      <c r="C6736" s="45" t="s">
        <v>42</v>
      </c>
      <c r="D6736" s="45">
        <v>28</v>
      </c>
      <c r="E6736" s="45">
        <v>8.7181710499999992E-3</v>
      </c>
      <c r="F6736" s="45">
        <v>1.0904429200000001E-3</v>
      </c>
      <c r="G6736" s="45">
        <v>2.3974865700000002E-3</v>
      </c>
      <c r="H6736" s="45">
        <v>5.2302411800000002E-3</v>
      </c>
    </row>
    <row r="6737" spans="1:8" x14ac:dyDescent="0.35">
      <c r="A6737" s="45" t="s">
        <v>248</v>
      </c>
      <c r="B6737" s="45" t="s">
        <v>72</v>
      </c>
      <c r="C6737" s="45" t="s">
        <v>43</v>
      </c>
      <c r="D6737" s="45">
        <v>157</v>
      </c>
      <c r="E6737" s="45">
        <v>7.0054845499999997E-3</v>
      </c>
      <c r="F6737" s="45">
        <v>1.2233130599999999E-3</v>
      </c>
      <c r="G6737" s="45">
        <v>1.3241622999999999E-3</v>
      </c>
      <c r="H6737" s="45">
        <v>4.4580087000000001E-3</v>
      </c>
    </row>
    <row r="6738" spans="1:8" x14ac:dyDescent="0.35">
      <c r="A6738" s="45" t="s">
        <v>248</v>
      </c>
      <c r="B6738" s="45" t="s">
        <v>73</v>
      </c>
      <c r="C6738" s="45" t="s">
        <v>43</v>
      </c>
      <c r="D6738" s="45">
        <v>29</v>
      </c>
      <c r="E6738" s="45">
        <v>6.8965514299999999E-3</v>
      </c>
      <c r="F6738" s="45">
        <v>1.1410438399999999E-3</v>
      </c>
      <c r="G6738" s="45">
        <v>1.30986558E-3</v>
      </c>
      <c r="H6738" s="45">
        <v>4.4456415900000004E-3</v>
      </c>
    </row>
    <row r="6739" spans="1:8" x14ac:dyDescent="0.35">
      <c r="A6739" s="45" t="s">
        <v>248</v>
      </c>
      <c r="B6739" s="45" t="s">
        <v>72</v>
      </c>
      <c r="C6739" s="45" t="s">
        <v>44</v>
      </c>
      <c r="D6739" s="45">
        <v>93</v>
      </c>
      <c r="E6739" s="45">
        <v>8.8194441699999994E-3</v>
      </c>
      <c r="F6739" s="45">
        <v>9.3787310000000002E-4</v>
      </c>
      <c r="G6739" s="45">
        <v>1.58241217E-3</v>
      </c>
      <c r="H6739" s="45">
        <v>6.2991584799999998E-3</v>
      </c>
    </row>
    <row r="6740" spans="1:8" x14ac:dyDescent="0.35">
      <c r="A6740" s="45" t="s">
        <v>248</v>
      </c>
      <c r="B6740" s="45" t="s">
        <v>73</v>
      </c>
      <c r="C6740" s="45" t="s">
        <v>44</v>
      </c>
      <c r="D6740" s="45">
        <v>6</v>
      </c>
      <c r="E6740" s="45">
        <v>7.2530861000000002E-3</v>
      </c>
      <c r="F6740" s="45">
        <v>8.4104907000000001E-4</v>
      </c>
      <c r="G6740" s="45">
        <v>1.7708330899999999E-3</v>
      </c>
      <c r="H6740" s="45">
        <v>4.6412035800000003E-3</v>
      </c>
    </row>
    <row r="6741" spans="1:8" x14ac:dyDescent="0.35">
      <c r="A6741" s="45" t="s">
        <v>248</v>
      </c>
      <c r="B6741" s="45" t="s">
        <v>72</v>
      </c>
      <c r="C6741" s="45" t="s">
        <v>45</v>
      </c>
      <c r="D6741" s="45">
        <v>243</v>
      </c>
      <c r="E6741" s="45">
        <v>6.7112004199999997E-3</v>
      </c>
      <c r="F6741" s="45">
        <v>1.0530499799999999E-3</v>
      </c>
      <c r="G6741" s="45">
        <v>1.1070147099999999E-3</v>
      </c>
      <c r="H6741" s="45">
        <v>4.5511352700000002E-3</v>
      </c>
    </row>
    <row r="6742" spans="1:8" x14ac:dyDescent="0.35">
      <c r="A6742" s="45" t="s">
        <v>248</v>
      </c>
      <c r="B6742" s="45" t="s">
        <v>73</v>
      </c>
      <c r="C6742" s="45" t="s">
        <v>45</v>
      </c>
      <c r="D6742" s="45">
        <v>28</v>
      </c>
      <c r="E6742" s="45">
        <v>6.3574733000000003E-3</v>
      </c>
      <c r="F6742" s="45">
        <v>9.7842239000000002E-4</v>
      </c>
      <c r="G6742" s="45">
        <v>1.2057702800000001E-3</v>
      </c>
      <c r="H6742" s="45">
        <v>4.1732802199999997E-3</v>
      </c>
    </row>
    <row r="6743" spans="1:8" x14ac:dyDescent="0.35">
      <c r="A6743" s="45" t="s">
        <v>248</v>
      </c>
      <c r="B6743" s="45" t="s">
        <v>72</v>
      </c>
      <c r="C6743" s="45" t="s">
        <v>46</v>
      </c>
      <c r="D6743" s="45">
        <v>116</v>
      </c>
      <c r="E6743" s="45">
        <v>7.12833228E-3</v>
      </c>
      <c r="F6743" s="45">
        <v>9.7820858000000001E-4</v>
      </c>
      <c r="G6743" s="45">
        <v>1.32024247E-3</v>
      </c>
      <c r="H6743" s="45">
        <v>4.8298808300000001E-3</v>
      </c>
    </row>
    <row r="6744" spans="1:8" x14ac:dyDescent="0.35">
      <c r="A6744" s="45" t="s">
        <v>248</v>
      </c>
      <c r="B6744" s="45" t="s">
        <v>73</v>
      </c>
      <c r="C6744" s="45" t="s">
        <v>46</v>
      </c>
      <c r="D6744" s="45">
        <v>19</v>
      </c>
      <c r="E6744" s="45">
        <v>6.1994392799999999E-3</v>
      </c>
      <c r="F6744" s="45">
        <v>8.2906896000000004E-4</v>
      </c>
      <c r="G6744" s="45">
        <v>1.5095026900000001E-3</v>
      </c>
      <c r="H6744" s="45">
        <v>3.8608671699999998E-3</v>
      </c>
    </row>
    <row r="6745" spans="1:8" x14ac:dyDescent="0.35">
      <c r="A6745" s="45" t="s">
        <v>248</v>
      </c>
      <c r="B6745" s="45" t="s">
        <v>72</v>
      </c>
      <c r="C6745" s="45" t="s">
        <v>47</v>
      </c>
      <c r="D6745" s="45">
        <v>130</v>
      </c>
      <c r="E6745" s="45">
        <v>8.4348288099999995E-3</v>
      </c>
      <c r="F6745" s="45">
        <v>2.4982169000000001E-4</v>
      </c>
      <c r="G6745" s="45">
        <v>2.0600959299999998E-3</v>
      </c>
      <c r="H6745" s="45">
        <v>6.11298055E-3</v>
      </c>
    </row>
    <row r="6746" spans="1:8" x14ac:dyDescent="0.35">
      <c r="A6746" s="45" t="s">
        <v>248</v>
      </c>
      <c r="B6746" s="45" t="s">
        <v>73</v>
      </c>
      <c r="C6746" s="45" t="s">
        <v>47</v>
      </c>
      <c r="D6746" s="45">
        <v>17</v>
      </c>
      <c r="E6746" s="45">
        <v>6.1621729500000002E-3</v>
      </c>
      <c r="F6746" s="45">
        <v>3.3632870999999998E-4</v>
      </c>
      <c r="G6746" s="45">
        <v>1.9921022E-3</v>
      </c>
      <c r="H6746" s="45">
        <v>3.8228483600000001E-3</v>
      </c>
    </row>
    <row r="6747" spans="1:8" x14ac:dyDescent="0.35">
      <c r="A6747" s="45" t="s">
        <v>248</v>
      </c>
      <c r="B6747" s="45" t="s">
        <v>72</v>
      </c>
      <c r="C6747" s="45" t="s">
        <v>48</v>
      </c>
      <c r="D6747" s="45">
        <v>332</v>
      </c>
      <c r="E6747" s="45">
        <v>5.9984379600000002E-3</v>
      </c>
      <c r="F6747" s="45">
        <v>9.6559825999999996E-4</v>
      </c>
      <c r="G6747" s="45">
        <v>7.9442746000000001E-4</v>
      </c>
      <c r="H6747" s="45">
        <v>4.2384117599999997E-3</v>
      </c>
    </row>
    <row r="6748" spans="1:8" x14ac:dyDescent="0.35">
      <c r="A6748" s="45" t="s">
        <v>248</v>
      </c>
      <c r="B6748" s="45" t="s">
        <v>73</v>
      </c>
      <c r="C6748" s="45" t="s">
        <v>48</v>
      </c>
      <c r="D6748" s="45">
        <v>26</v>
      </c>
      <c r="E6748" s="45">
        <v>5.3570154599999996E-3</v>
      </c>
      <c r="F6748" s="45">
        <v>1.11867857E-3</v>
      </c>
      <c r="G6748" s="45">
        <v>7.8080466999999999E-4</v>
      </c>
      <c r="H6748" s="45">
        <v>3.45753183E-3</v>
      </c>
    </row>
    <row r="6749" spans="1:8" x14ac:dyDescent="0.35">
      <c r="A6749" s="45" t="s">
        <v>248</v>
      </c>
      <c r="B6749" s="45" t="s">
        <v>72</v>
      </c>
      <c r="C6749" s="45" t="s">
        <v>49</v>
      </c>
      <c r="D6749" s="45">
        <v>298</v>
      </c>
      <c r="E6749" s="45">
        <v>8.2253601800000003E-3</v>
      </c>
      <c r="F6749" s="45">
        <v>1.0328887899999999E-3</v>
      </c>
      <c r="G6749" s="45">
        <v>1.2137628299999999E-3</v>
      </c>
      <c r="H6749" s="45">
        <v>5.9785916000000003E-3</v>
      </c>
    </row>
    <row r="6750" spans="1:8" x14ac:dyDescent="0.35">
      <c r="A6750" s="45" t="s">
        <v>248</v>
      </c>
      <c r="B6750" s="45" t="s">
        <v>73</v>
      </c>
      <c r="C6750" s="45" t="s">
        <v>49</v>
      </c>
      <c r="D6750" s="45">
        <v>25</v>
      </c>
      <c r="E6750" s="45">
        <v>7.5560182400000002E-3</v>
      </c>
      <c r="F6750" s="45">
        <v>1.15694416E-3</v>
      </c>
      <c r="G6750" s="45">
        <v>1.00277749E-3</v>
      </c>
      <c r="H6750" s="45">
        <v>5.3962960499999999E-3</v>
      </c>
    </row>
    <row r="6751" spans="1:8" x14ac:dyDescent="0.35">
      <c r="A6751" s="45" t="s">
        <v>248</v>
      </c>
      <c r="B6751" s="45" t="s">
        <v>72</v>
      </c>
      <c r="C6751" s="45" t="s">
        <v>50</v>
      </c>
      <c r="D6751" s="45">
        <v>140</v>
      </c>
      <c r="E6751" s="45">
        <v>7.7022153800000003E-3</v>
      </c>
      <c r="F6751" s="45">
        <v>7.5694420000000002E-4</v>
      </c>
      <c r="G6751" s="45">
        <v>2.3019177199999998E-3</v>
      </c>
      <c r="H6751" s="45">
        <v>4.6433529499999996E-3</v>
      </c>
    </row>
    <row r="6752" spans="1:8" x14ac:dyDescent="0.35">
      <c r="A6752" s="45" t="s">
        <v>248</v>
      </c>
      <c r="B6752" s="45" t="s">
        <v>73</v>
      </c>
      <c r="C6752" s="45" t="s">
        <v>50</v>
      </c>
      <c r="D6752" s="45">
        <v>17</v>
      </c>
      <c r="E6752" s="45">
        <v>5.6004899799999997E-3</v>
      </c>
      <c r="F6752" s="45">
        <v>5.8891583999999997E-4</v>
      </c>
      <c r="G6752" s="45">
        <v>1.6550923899999999E-3</v>
      </c>
      <c r="H6752" s="45">
        <v>3.3564812799999999E-3</v>
      </c>
    </row>
    <row r="6753" spans="1:8" x14ac:dyDescent="0.35">
      <c r="A6753" s="45" t="s">
        <v>248</v>
      </c>
      <c r="B6753" s="45" t="s">
        <v>72</v>
      </c>
      <c r="C6753" s="45" t="s">
        <v>51</v>
      </c>
      <c r="D6753" s="45">
        <v>220</v>
      </c>
      <c r="E6753" s="45">
        <v>6.3836277199999999E-3</v>
      </c>
      <c r="F6753" s="45">
        <v>1.07570472E-3</v>
      </c>
      <c r="G6753" s="45">
        <v>7.4216094999999995E-4</v>
      </c>
      <c r="H6753" s="45">
        <v>4.5657615400000002E-3</v>
      </c>
    </row>
    <row r="6754" spans="1:8" x14ac:dyDescent="0.35">
      <c r="A6754" s="45" t="s">
        <v>248</v>
      </c>
      <c r="B6754" s="45" t="s">
        <v>73</v>
      </c>
      <c r="C6754" s="45" t="s">
        <v>51</v>
      </c>
      <c r="D6754" s="45">
        <v>25</v>
      </c>
      <c r="E6754" s="45">
        <v>6.3819442099999997E-3</v>
      </c>
      <c r="F6754" s="45">
        <v>1.0310183E-3</v>
      </c>
      <c r="G6754" s="45">
        <v>6.9953677000000002E-4</v>
      </c>
      <c r="H6754" s="45">
        <v>4.6513886900000001E-3</v>
      </c>
    </row>
    <row r="6755" spans="1:8" x14ac:dyDescent="0.35">
      <c r="A6755" s="45" t="s">
        <v>248</v>
      </c>
      <c r="B6755" s="45" t="s">
        <v>72</v>
      </c>
      <c r="C6755" s="45" t="s">
        <v>52</v>
      </c>
      <c r="D6755" s="45">
        <v>248</v>
      </c>
      <c r="E6755" s="45">
        <v>4.80454725E-3</v>
      </c>
      <c r="F6755" s="45">
        <v>7.8325655000000005E-4</v>
      </c>
      <c r="G6755" s="45">
        <v>4.7267000999999997E-4</v>
      </c>
      <c r="H6755" s="45">
        <v>3.5486202100000002E-3</v>
      </c>
    </row>
    <row r="6756" spans="1:8" x14ac:dyDescent="0.35">
      <c r="A6756" s="45" t="s">
        <v>248</v>
      </c>
      <c r="B6756" s="45" t="s">
        <v>73</v>
      </c>
      <c r="C6756" s="45" t="s">
        <v>52</v>
      </c>
      <c r="D6756" s="45">
        <v>34</v>
      </c>
      <c r="E6756" s="45">
        <v>4.1339867099999998E-3</v>
      </c>
      <c r="F6756" s="45">
        <v>9.3579766E-4</v>
      </c>
      <c r="G6756" s="45">
        <v>4.3164461999999998E-4</v>
      </c>
      <c r="H6756" s="45">
        <v>2.7665438800000002E-3</v>
      </c>
    </row>
    <row r="6757" spans="1:8" x14ac:dyDescent="0.35">
      <c r="A6757" s="45" t="s">
        <v>248</v>
      </c>
      <c r="B6757" s="45" t="s">
        <v>72</v>
      </c>
      <c r="C6757" s="45" t="s">
        <v>53</v>
      </c>
      <c r="D6757" s="45">
        <v>77</v>
      </c>
      <c r="E6757" s="45">
        <v>6.6292386100000001E-3</v>
      </c>
      <c r="F6757" s="45">
        <v>7.7831864999999996E-4</v>
      </c>
      <c r="G6757" s="45">
        <v>1.22519817E-3</v>
      </c>
      <c r="H6757" s="45">
        <v>4.6257212799999999E-3</v>
      </c>
    </row>
    <row r="6758" spans="1:8" x14ac:dyDescent="0.35">
      <c r="A6758" s="45" t="s">
        <v>248</v>
      </c>
      <c r="B6758" s="45" t="s">
        <v>73</v>
      </c>
      <c r="C6758" s="45" t="s">
        <v>53</v>
      </c>
      <c r="D6758" s="45">
        <v>7</v>
      </c>
      <c r="E6758" s="45">
        <v>7.5413357100000003E-3</v>
      </c>
      <c r="F6758" s="45">
        <v>6.4814801000000004E-4</v>
      </c>
      <c r="G6758" s="45">
        <v>1.6021822299999999E-3</v>
      </c>
      <c r="H6758" s="45">
        <v>5.2910050500000003E-3</v>
      </c>
    </row>
    <row r="6759" spans="1:8" x14ac:dyDescent="0.35">
      <c r="A6759" s="45" t="s">
        <v>248</v>
      </c>
      <c r="B6759" s="45" t="s">
        <v>72</v>
      </c>
      <c r="C6759" s="45" t="s">
        <v>54</v>
      </c>
      <c r="D6759" s="45">
        <v>619</v>
      </c>
      <c r="E6759" s="45">
        <v>4.8267251999999997E-3</v>
      </c>
      <c r="F6759" s="45">
        <v>1.04925782E-3</v>
      </c>
      <c r="G6759" s="45">
        <v>5.9837379000000001E-4</v>
      </c>
      <c r="H6759" s="45">
        <v>3.17909312E-3</v>
      </c>
    </row>
    <row r="6760" spans="1:8" x14ac:dyDescent="0.35">
      <c r="A6760" s="45" t="s">
        <v>248</v>
      </c>
      <c r="B6760" s="45" t="s">
        <v>73</v>
      </c>
      <c r="C6760" s="45" t="s">
        <v>54</v>
      </c>
      <c r="D6760" s="45">
        <v>68</v>
      </c>
      <c r="E6760" s="45">
        <v>4.2412170400000001E-3</v>
      </c>
      <c r="F6760" s="45">
        <v>1.1424289499999999E-3</v>
      </c>
      <c r="G6760" s="45">
        <v>6.0865995999999996E-4</v>
      </c>
      <c r="H6760" s="45">
        <v>2.4901277100000002E-3</v>
      </c>
    </row>
    <row r="6761" spans="1:8" x14ac:dyDescent="0.35">
      <c r="A6761" s="45" t="s">
        <v>248</v>
      </c>
      <c r="B6761" s="45" t="s">
        <v>72</v>
      </c>
      <c r="C6761" s="45" t="s">
        <v>55</v>
      </c>
      <c r="D6761" s="45">
        <v>139</v>
      </c>
      <c r="E6761" s="45">
        <v>6.5217823499999997E-3</v>
      </c>
      <c r="F6761" s="45">
        <v>9.6930764999999999E-4</v>
      </c>
      <c r="G6761" s="45">
        <v>1.4082065499999999E-3</v>
      </c>
      <c r="H6761" s="45">
        <v>4.1442676999999999E-3</v>
      </c>
    </row>
    <row r="6762" spans="1:8" x14ac:dyDescent="0.35">
      <c r="A6762" s="45" t="s">
        <v>248</v>
      </c>
      <c r="B6762" s="45" t="s">
        <v>73</v>
      </c>
      <c r="C6762" s="45" t="s">
        <v>55</v>
      </c>
      <c r="D6762" s="45">
        <v>18</v>
      </c>
      <c r="E6762" s="45">
        <v>6.8415636100000003E-3</v>
      </c>
      <c r="F6762" s="45">
        <v>9.6064790999999996E-4</v>
      </c>
      <c r="G6762" s="45">
        <v>1.63323028E-3</v>
      </c>
      <c r="H6762" s="45">
        <v>4.2476849400000004E-3</v>
      </c>
    </row>
    <row r="6763" spans="1:8" x14ac:dyDescent="0.35">
      <c r="A6763" s="45" t="s">
        <v>248</v>
      </c>
      <c r="B6763" s="45" t="s">
        <v>72</v>
      </c>
      <c r="C6763" s="45" t="s">
        <v>56</v>
      </c>
      <c r="D6763" s="45">
        <v>452</v>
      </c>
      <c r="E6763" s="45">
        <v>5.7172082399999996E-3</v>
      </c>
      <c r="F6763" s="45">
        <v>1.0540854999999999E-3</v>
      </c>
      <c r="G6763" s="45">
        <v>9.2203352000000004E-4</v>
      </c>
      <c r="H6763" s="45">
        <v>3.7410887500000001E-3</v>
      </c>
    </row>
    <row r="6764" spans="1:8" x14ac:dyDescent="0.35">
      <c r="A6764" s="45" t="s">
        <v>248</v>
      </c>
      <c r="B6764" s="45" t="s">
        <v>73</v>
      </c>
      <c r="C6764" s="45" t="s">
        <v>56</v>
      </c>
      <c r="D6764" s="45">
        <v>30</v>
      </c>
      <c r="E6764" s="45">
        <v>5.6408176800000001E-3</v>
      </c>
      <c r="F6764" s="45">
        <v>1.2187497600000001E-3</v>
      </c>
      <c r="G6764" s="45">
        <v>7.6736092000000004E-4</v>
      </c>
      <c r="H6764" s="45">
        <v>3.65470659E-3</v>
      </c>
    </row>
    <row r="6765" spans="1:8" x14ac:dyDescent="0.35">
      <c r="A6765" s="45" t="s">
        <v>249</v>
      </c>
      <c r="B6765" s="45" t="s">
        <v>72</v>
      </c>
      <c r="C6765" s="45" t="s">
        <v>9</v>
      </c>
      <c r="D6765" s="45">
        <v>11760</v>
      </c>
      <c r="E6765" s="45">
        <v>6.2398409499999996E-3</v>
      </c>
      <c r="F6765" s="45">
        <v>9.9135364999999994E-4</v>
      </c>
      <c r="G6765" s="45">
        <v>1.0335891800000001E-3</v>
      </c>
      <c r="H6765" s="45">
        <v>4.2143268100000002E-3</v>
      </c>
    </row>
    <row r="6766" spans="1:8" x14ac:dyDescent="0.35">
      <c r="A6766" s="45" t="s">
        <v>249</v>
      </c>
      <c r="B6766" s="45" t="s">
        <v>73</v>
      </c>
      <c r="C6766" s="45" t="s">
        <v>9</v>
      </c>
      <c r="D6766" s="45">
        <v>1429</v>
      </c>
      <c r="E6766" s="45">
        <v>5.8807957100000001E-3</v>
      </c>
      <c r="F6766" s="45">
        <v>9.9481126999999996E-4</v>
      </c>
      <c r="G6766" s="45">
        <v>1.06099975E-3</v>
      </c>
      <c r="H6766" s="45">
        <v>3.8244658500000001E-3</v>
      </c>
    </row>
    <row r="6767" spans="1:8" x14ac:dyDescent="0.35">
      <c r="A6767" s="45" t="s">
        <v>249</v>
      </c>
      <c r="B6767" s="45" t="s">
        <v>72</v>
      </c>
      <c r="C6767" s="45" t="s">
        <v>14</v>
      </c>
      <c r="D6767" s="45">
        <v>229</v>
      </c>
      <c r="E6767" s="45">
        <v>6.3003393899999996E-3</v>
      </c>
      <c r="F6767" s="45">
        <v>1.4601526200000001E-3</v>
      </c>
      <c r="G6767" s="45">
        <v>8.2236552999999997E-4</v>
      </c>
      <c r="H6767" s="45">
        <v>4.0178207900000004E-3</v>
      </c>
    </row>
    <row r="6768" spans="1:8" x14ac:dyDescent="0.35">
      <c r="A6768" s="45" t="s">
        <v>249</v>
      </c>
      <c r="B6768" s="45" t="s">
        <v>73</v>
      </c>
      <c r="C6768" s="45" t="s">
        <v>14</v>
      </c>
      <c r="D6768" s="45">
        <v>31</v>
      </c>
      <c r="E6768" s="45">
        <v>5.80757145E-3</v>
      </c>
      <c r="F6768" s="45">
        <v>1.44937255E-3</v>
      </c>
      <c r="G6768" s="45">
        <v>8.9344364999999995E-4</v>
      </c>
      <c r="H6768" s="45">
        <v>3.4647547799999999E-3</v>
      </c>
    </row>
    <row r="6769" spans="1:8" x14ac:dyDescent="0.35">
      <c r="A6769" s="45" t="s">
        <v>249</v>
      </c>
      <c r="B6769" s="45" t="s">
        <v>72</v>
      </c>
      <c r="C6769" s="45" t="s">
        <v>15</v>
      </c>
      <c r="D6769" s="45">
        <v>139</v>
      </c>
      <c r="E6769" s="45">
        <v>6.8700870000000004E-3</v>
      </c>
      <c r="F6769" s="45">
        <v>1.0668129599999999E-3</v>
      </c>
      <c r="G6769" s="45">
        <v>1.66883136E-3</v>
      </c>
      <c r="H6769" s="45">
        <v>4.1344422100000004E-3</v>
      </c>
    </row>
    <row r="6770" spans="1:8" x14ac:dyDescent="0.35">
      <c r="A6770" s="45" t="s">
        <v>249</v>
      </c>
      <c r="B6770" s="45" t="s">
        <v>73</v>
      </c>
      <c r="C6770" s="45" t="s">
        <v>15</v>
      </c>
      <c r="D6770" s="45">
        <v>18</v>
      </c>
      <c r="E6770" s="45">
        <v>5.8622682000000004E-3</v>
      </c>
      <c r="F6770" s="45">
        <v>9.4328675999999999E-4</v>
      </c>
      <c r="G6770" s="45">
        <v>1.1188269599999999E-3</v>
      </c>
      <c r="H6770" s="45">
        <v>3.8001540399999999E-3</v>
      </c>
    </row>
    <row r="6771" spans="1:8" x14ac:dyDescent="0.35">
      <c r="A6771" s="45" t="s">
        <v>249</v>
      </c>
      <c r="B6771" s="45" t="s">
        <v>72</v>
      </c>
      <c r="C6771" s="45" t="s">
        <v>16</v>
      </c>
      <c r="D6771" s="45">
        <v>159</v>
      </c>
      <c r="E6771" s="45">
        <v>5.5369203200000003E-3</v>
      </c>
      <c r="F6771" s="45">
        <v>8.1447973000000002E-4</v>
      </c>
      <c r="G6771" s="45">
        <v>5.0496421999999999E-4</v>
      </c>
      <c r="H6771" s="45">
        <v>4.21747589E-3</v>
      </c>
    </row>
    <row r="6772" spans="1:8" x14ac:dyDescent="0.35">
      <c r="A6772" s="45" t="s">
        <v>249</v>
      </c>
      <c r="B6772" s="45" t="s">
        <v>73</v>
      </c>
      <c r="C6772" s="45" t="s">
        <v>16</v>
      </c>
      <c r="D6772" s="45">
        <v>30</v>
      </c>
      <c r="E6772" s="45">
        <v>5.3294749900000002E-3</v>
      </c>
      <c r="F6772" s="45">
        <v>7.5578684000000005E-4</v>
      </c>
      <c r="G6772" s="45">
        <v>4.5717571000000002E-4</v>
      </c>
      <c r="H6772" s="45">
        <v>4.1165120999999997E-3</v>
      </c>
    </row>
    <row r="6773" spans="1:8" x14ac:dyDescent="0.35">
      <c r="A6773" s="45" t="s">
        <v>249</v>
      </c>
      <c r="B6773" s="45" t="s">
        <v>72</v>
      </c>
      <c r="C6773" s="45" t="s">
        <v>17</v>
      </c>
      <c r="D6773" s="45">
        <v>201</v>
      </c>
      <c r="E6773" s="45">
        <v>6.9720262100000001E-3</v>
      </c>
      <c r="F6773" s="45">
        <v>7.864034E-4</v>
      </c>
      <c r="G6773" s="45">
        <v>9.6398768000000002E-4</v>
      </c>
      <c r="H6773" s="45">
        <v>5.2216346200000003E-3</v>
      </c>
    </row>
    <row r="6774" spans="1:8" x14ac:dyDescent="0.35">
      <c r="A6774" s="45" t="s">
        <v>249</v>
      </c>
      <c r="B6774" s="45" t="s">
        <v>73</v>
      </c>
      <c r="C6774" s="45" t="s">
        <v>17</v>
      </c>
      <c r="D6774" s="45">
        <v>19</v>
      </c>
      <c r="E6774" s="45">
        <v>5.9582112800000003E-3</v>
      </c>
      <c r="F6774" s="45">
        <v>1.7032161500000001E-3</v>
      </c>
      <c r="G6774" s="45">
        <v>9.4054559999999998E-4</v>
      </c>
      <c r="H6774" s="45">
        <v>3.3144491200000001E-3</v>
      </c>
    </row>
    <row r="6775" spans="1:8" x14ac:dyDescent="0.35">
      <c r="A6775" s="45" t="s">
        <v>249</v>
      </c>
      <c r="B6775" s="45" t="s">
        <v>72</v>
      </c>
      <c r="C6775" s="45" t="s">
        <v>18</v>
      </c>
      <c r="D6775" s="45">
        <v>212</v>
      </c>
      <c r="E6775" s="45">
        <v>6.8905046700000003E-3</v>
      </c>
      <c r="F6775" s="45">
        <v>6.6605498E-4</v>
      </c>
      <c r="G6775" s="45">
        <v>1.5712895E-3</v>
      </c>
      <c r="H6775" s="45">
        <v>4.6531597200000002E-3</v>
      </c>
    </row>
    <row r="6776" spans="1:8" x14ac:dyDescent="0.35">
      <c r="A6776" s="45" t="s">
        <v>249</v>
      </c>
      <c r="B6776" s="45" t="s">
        <v>73</v>
      </c>
      <c r="C6776" s="45" t="s">
        <v>18</v>
      </c>
      <c r="D6776" s="45">
        <v>18</v>
      </c>
      <c r="E6776" s="45">
        <v>6.47762322E-3</v>
      </c>
      <c r="F6776" s="45">
        <v>7.8832290999999999E-4</v>
      </c>
      <c r="G6776" s="45">
        <v>1.2860078999999999E-3</v>
      </c>
      <c r="H6776" s="45">
        <v>4.4032919299999999E-3</v>
      </c>
    </row>
    <row r="6777" spans="1:8" x14ac:dyDescent="0.35">
      <c r="A6777" s="45" t="s">
        <v>249</v>
      </c>
      <c r="B6777" s="45" t="s">
        <v>72</v>
      </c>
      <c r="C6777" s="45" t="s">
        <v>19</v>
      </c>
      <c r="D6777" s="45">
        <v>191</v>
      </c>
      <c r="E6777" s="45">
        <v>6.58001236E-3</v>
      </c>
      <c r="F6777" s="45">
        <v>1.0721468400000001E-3</v>
      </c>
      <c r="G6777" s="45">
        <v>9.5331563999999998E-4</v>
      </c>
      <c r="H6777" s="45">
        <v>4.5545493999999999E-3</v>
      </c>
    </row>
    <row r="6778" spans="1:8" x14ac:dyDescent="0.35">
      <c r="A6778" s="45" t="s">
        <v>249</v>
      </c>
      <c r="B6778" s="45" t="s">
        <v>73</v>
      </c>
      <c r="C6778" s="45" t="s">
        <v>19</v>
      </c>
      <c r="D6778" s="45">
        <v>9</v>
      </c>
      <c r="E6778" s="45">
        <v>6.9431582500000004E-3</v>
      </c>
      <c r="F6778" s="45">
        <v>1.29501002E-3</v>
      </c>
      <c r="G6778" s="45">
        <v>8.1661503999999998E-4</v>
      </c>
      <c r="H6778" s="45">
        <v>4.8315326299999996E-3</v>
      </c>
    </row>
    <row r="6779" spans="1:8" x14ac:dyDescent="0.35">
      <c r="A6779" s="45" t="s">
        <v>249</v>
      </c>
      <c r="B6779" s="45" t="s">
        <v>72</v>
      </c>
      <c r="C6779" s="45" t="s">
        <v>20</v>
      </c>
      <c r="D6779" s="45">
        <v>178</v>
      </c>
      <c r="E6779" s="45">
        <v>4.8152047199999997E-3</v>
      </c>
      <c r="F6779" s="45">
        <v>8.2364467000000004E-4</v>
      </c>
      <c r="G6779" s="45">
        <v>5.8214967000000005E-4</v>
      </c>
      <c r="H6779" s="45">
        <v>3.4094098799999999E-3</v>
      </c>
    </row>
    <row r="6780" spans="1:8" x14ac:dyDescent="0.35">
      <c r="A6780" s="45" t="s">
        <v>249</v>
      </c>
      <c r="B6780" s="45" t="s">
        <v>73</v>
      </c>
      <c r="C6780" s="45" t="s">
        <v>20</v>
      </c>
      <c r="D6780" s="45">
        <v>6</v>
      </c>
      <c r="E6780" s="45">
        <v>4.1743824000000001E-3</v>
      </c>
      <c r="F6780" s="45">
        <v>1.14004606E-3</v>
      </c>
      <c r="G6780" s="45">
        <v>2.2955219E-4</v>
      </c>
      <c r="H6780" s="45">
        <v>2.8047836699999999E-3</v>
      </c>
    </row>
    <row r="6781" spans="1:8" x14ac:dyDescent="0.35">
      <c r="A6781" s="45" t="s">
        <v>249</v>
      </c>
      <c r="B6781" s="45" t="s">
        <v>72</v>
      </c>
      <c r="C6781" s="45" t="s">
        <v>21</v>
      </c>
      <c r="D6781" s="45">
        <v>121</v>
      </c>
      <c r="E6781" s="45">
        <v>8.4006731499999994E-3</v>
      </c>
      <c r="F6781" s="45">
        <v>1.0288488400000001E-3</v>
      </c>
      <c r="G6781" s="45">
        <v>1.77360705E-3</v>
      </c>
      <c r="H6781" s="45">
        <v>5.5982167999999999E-3</v>
      </c>
    </row>
    <row r="6782" spans="1:8" x14ac:dyDescent="0.35">
      <c r="A6782" s="45" t="s">
        <v>249</v>
      </c>
      <c r="B6782" s="45" t="s">
        <v>73</v>
      </c>
      <c r="C6782" s="45" t="s">
        <v>21</v>
      </c>
      <c r="D6782" s="45">
        <v>15</v>
      </c>
      <c r="E6782" s="45">
        <v>7.5717590599999997E-3</v>
      </c>
      <c r="F6782" s="45">
        <v>8.6342568999999997E-4</v>
      </c>
      <c r="G6782" s="45">
        <v>2.2986109200000002E-3</v>
      </c>
      <c r="H6782" s="45">
        <v>4.4097219799999997E-3</v>
      </c>
    </row>
    <row r="6783" spans="1:8" x14ac:dyDescent="0.35">
      <c r="A6783" s="45" t="s">
        <v>249</v>
      </c>
      <c r="B6783" s="45" t="s">
        <v>72</v>
      </c>
      <c r="C6783" s="45" t="s">
        <v>22</v>
      </c>
      <c r="D6783" s="45">
        <v>111</v>
      </c>
      <c r="E6783" s="45">
        <v>7.4122036100000002E-3</v>
      </c>
      <c r="F6783" s="45">
        <v>1.0689853899999999E-3</v>
      </c>
      <c r="G6783" s="45">
        <v>1.6832454900000001E-3</v>
      </c>
      <c r="H6783" s="45">
        <v>4.65997223E-3</v>
      </c>
    </row>
    <row r="6784" spans="1:8" x14ac:dyDescent="0.35">
      <c r="A6784" s="45" t="s">
        <v>249</v>
      </c>
      <c r="B6784" s="45" t="s">
        <v>73</v>
      </c>
      <c r="C6784" s="45" t="s">
        <v>22</v>
      </c>
      <c r="D6784" s="45">
        <v>13</v>
      </c>
      <c r="E6784" s="45">
        <v>7.7038815599999996E-3</v>
      </c>
      <c r="F6784" s="45">
        <v>8.5826190000000001E-4</v>
      </c>
      <c r="G6784" s="45">
        <v>1.6586536200000001E-3</v>
      </c>
      <c r="H6784" s="45">
        <v>5.1869655900000002E-3</v>
      </c>
    </row>
    <row r="6785" spans="1:8" x14ac:dyDescent="0.35">
      <c r="A6785" s="45" t="s">
        <v>249</v>
      </c>
      <c r="B6785" s="45" t="s">
        <v>72</v>
      </c>
      <c r="C6785" s="45" t="s">
        <v>23</v>
      </c>
      <c r="D6785" s="45">
        <v>172</v>
      </c>
      <c r="E6785" s="45">
        <v>7.0374405600000002E-3</v>
      </c>
      <c r="F6785" s="45">
        <v>9.6327222999999999E-4</v>
      </c>
      <c r="G6785" s="45">
        <v>1.36473113E-3</v>
      </c>
      <c r="H6785" s="45">
        <v>4.7094366899999998E-3</v>
      </c>
    </row>
    <row r="6786" spans="1:8" x14ac:dyDescent="0.35">
      <c r="A6786" s="45" t="s">
        <v>249</v>
      </c>
      <c r="B6786" s="45" t="s">
        <v>73</v>
      </c>
      <c r="C6786" s="45" t="s">
        <v>23</v>
      </c>
      <c r="D6786" s="45">
        <v>13</v>
      </c>
      <c r="E6786" s="45">
        <v>7.4528132399999999E-3</v>
      </c>
      <c r="F6786" s="45">
        <v>1.1173431500000001E-3</v>
      </c>
      <c r="G6786" s="45">
        <v>1.48237157E-3</v>
      </c>
      <c r="H6786" s="45">
        <v>4.8530980699999999E-3</v>
      </c>
    </row>
    <row r="6787" spans="1:8" x14ac:dyDescent="0.35">
      <c r="A6787" s="45" t="s">
        <v>249</v>
      </c>
      <c r="B6787" s="45" t="s">
        <v>72</v>
      </c>
      <c r="C6787" s="45" t="s">
        <v>24</v>
      </c>
      <c r="D6787" s="45">
        <v>369</v>
      </c>
      <c r="E6787" s="45">
        <v>7.2999157000000004E-3</v>
      </c>
      <c r="F6787" s="45">
        <v>6.4670508000000003E-4</v>
      </c>
      <c r="G6787" s="45">
        <v>1.6574761699999999E-3</v>
      </c>
      <c r="H6787" s="45">
        <v>4.99573398E-3</v>
      </c>
    </row>
    <row r="6788" spans="1:8" x14ac:dyDescent="0.35">
      <c r="A6788" s="45" t="s">
        <v>249</v>
      </c>
      <c r="B6788" s="45" t="s">
        <v>73</v>
      </c>
      <c r="C6788" s="45" t="s">
        <v>24</v>
      </c>
      <c r="D6788" s="45">
        <v>80</v>
      </c>
      <c r="E6788" s="45">
        <v>7.2983215600000003E-3</v>
      </c>
      <c r="F6788" s="45">
        <v>6.0590256E-4</v>
      </c>
      <c r="G6788" s="45">
        <v>1.81973355E-3</v>
      </c>
      <c r="H6788" s="45">
        <v>4.87268496E-3</v>
      </c>
    </row>
    <row r="6789" spans="1:8" x14ac:dyDescent="0.35">
      <c r="A6789" s="45" t="s">
        <v>249</v>
      </c>
      <c r="B6789" s="45" t="s">
        <v>72</v>
      </c>
      <c r="C6789" s="45" t="s">
        <v>25</v>
      </c>
      <c r="D6789" s="45">
        <v>322</v>
      </c>
      <c r="E6789" s="45">
        <v>7.4222881100000004E-3</v>
      </c>
      <c r="F6789" s="45">
        <v>8.7315942000000004E-4</v>
      </c>
      <c r="G6789" s="45">
        <v>1.6058845600000001E-3</v>
      </c>
      <c r="H6789" s="45">
        <v>4.9432436899999998E-3</v>
      </c>
    </row>
    <row r="6790" spans="1:8" x14ac:dyDescent="0.35">
      <c r="A6790" s="45" t="s">
        <v>249</v>
      </c>
      <c r="B6790" s="45" t="s">
        <v>73</v>
      </c>
      <c r="C6790" s="45" t="s">
        <v>25</v>
      </c>
      <c r="D6790" s="45">
        <v>58</v>
      </c>
      <c r="E6790" s="45">
        <v>6.2946996200000001E-3</v>
      </c>
      <c r="F6790" s="45">
        <v>1.01073571E-3</v>
      </c>
      <c r="G6790" s="45">
        <v>1.5126114900000001E-3</v>
      </c>
      <c r="H6790" s="45">
        <v>3.77135199E-3</v>
      </c>
    </row>
    <row r="6791" spans="1:8" x14ac:dyDescent="0.35">
      <c r="A6791" s="45" t="s">
        <v>249</v>
      </c>
      <c r="B6791" s="45" t="s">
        <v>72</v>
      </c>
      <c r="C6791" s="45" t="s">
        <v>26</v>
      </c>
      <c r="D6791" s="45">
        <v>186</v>
      </c>
      <c r="E6791" s="45">
        <v>6.3803636699999999E-3</v>
      </c>
      <c r="F6791" s="45">
        <v>6.9587538999999995E-4</v>
      </c>
      <c r="G6791" s="45">
        <v>1.14303292E-3</v>
      </c>
      <c r="H6791" s="45">
        <v>4.5414548700000003E-3</v>
      </c>
    </row>
    <row r="6792" spans="1:8" x14ac:dyDescent="0.35">
      <c r="A6792" s="45" t="s">
        <v>249</v>
      </c>
      <c r="B6792" s="45" t="s">
        <v>73</v>
      </c>
      <c r="C6792" s="45" t="s">
        <v>26</v>
      </c>
      <c r="D6792" s="45">
        <v>15</v>
      </c>
      <c r="E6792" s="45">
        <v>5.7824071200000002E-3</v>
      </c>
      <c r="F6792" s="45">
        <v>5.6635777000000004E-4</v>
      </c>
      <c r="G6792" s="45">
        <v>8.6033919999999996E-4</v>
      </c>
      <c r="H6792" s="45">
        <v>4.3557096700000001E-3</v>
      </c>
    </row>
    <row r="6793" spans="1:8" x14ac:dyDescent="0.35">
      <c r="A6793" s="45" t="s">
        <v>249</v>
      </c>
      <c r="B6793" s="45" t="s">
        <v>72</v>
      </c>
      <c r="C6793" s="45" t="s">
        <v>27</v>
      </c>
      <c r="D6793" s="45">
        <v>171</v>
      </c>
      <c r="E6793" s="45">
        <v>6.2384257200000003E-3</v>
      </c>
      <c r="F6793" s="45">
        <v>1.0979800499999999E-3</v>
      </c>
      <c r="G6793" s="45">
        <v>1.07401967E-3</v>
      </c>
      <c r="H6793" s="45">
        <v>4.0664254600000001E-3</v>
      </c>
    </row>
    <row r="6794" spans="1:8" x14ac:dyDescent="0.35">
      <c r="A6794" s="45" t="s">
        <v>249</v>
      </c>
      <c r="B6794" s="45" t="s">
        <v>73</v>
      </c>
      <c r="C6794" s="45" t="s">
        <v>27</v>
      </c>
      <c r="D6794" s="45">
        <v>36</v>
      </c>
      <c r="E6794" s="45">
        <v>6.06577908E-3</v>
      </c>
      <c r="F6794" s="45">
        <v>1.09310674E-3</v>
      </c>
      <c r="G6794" s="45">
        <v>1.3522374300000001E-3</v>
      </c>
      <c r="H6794" s="45">
        <v>3.62043444E-3</v>
      </c>
    </row>
    <row r="6795" spans="1:8" x14ac:dyDescent="0.35">
      <c r="A6795" s="45" t="s">
        <v>249</v>
      </c>
      <c r="B6795" s="45" t="s">
        <v>72</v>
      </c>
      <c r="C6795" s="45" t="s">
        <v>28</v>
      </c>
      <c r="D6795" s="45">
        <v>330</v>
      </c>
      <c r="E6795" s="45">
        <v>6.5589924900000002E-3</v>
      </c>
      <c r="F6795" s="45">
        <v>9.3585132000000004E-4</v>
      </c>
      <c r="G6795" s="45">
        <v>1.3664068800000001E-3</v>
      </c>
      <c r="H6795" s="45">
        <v>4.2567337699999999E-3</v>
      </c>
    </row>
    <row r="6796" spans="1:8" x14ac:dyDescent="0.35">
      <c r="A6796" s="45" t="s">
        <v>249</v>
      </c>
      <c r="B6796" s="45" t="s">
        <v>73</v>
      </c>
      <c r="C6796" s="45" t="s">
        <v>28</v>
      </c>
      <c r="D6796" s="45">
        <v>57</v>
      </c>
      <c r="E6796" s="45">
        <v>5.9663334199999999E-3</v>
      </c>
      <c r="F6796" s="45">
        <v>7.6794975000000001E-4</v>
      </c>
      <c r="G6796" s="45">
        <v>1.64128471E-3</v>
      </c>
      <c r="H6796" s="45">
        <v>3.5570985299999999E-3</v>
      </c>
    </row>
    <row r="6797" spans="1:8" x14ac:dyDescent="0.35">
      <c r="A6797" s="45" t="s">
        <v>249</v>
      </c>
      <c r="B6797" s="45" t="s">
        <v>72</v>
      </c>
      <c r="C6797" s="45" t="s">
        <v>29</v>
      </c>
      <c r="D6797" s="45">
        <v>97</v>
      </c>
      <c r="E6797" s="45">
        <v>6.6291998599999997E-3</v>
      </c>
      <c r="F6797" s="45">
        <v>1.1045482099999999E-3</v>
      </c>
      <c r="G6797" s="45">
        <v>1.74553715E-3</v>
      </c>
      <c r="H6797" s="45">
        <v>3.77911391E-3</v>
      </c>
    </row>
    <row r="6798" spans="1:8" x14ac:dyDescent="0.35">
      <c r="A6798" s="45" t="s">
        <v>249</v>
      </c>
      <c r="B6798" s="45" t="s">
        <v>73</v>
      </c>
      <c r="C6798" s="45" t="s">
        <v>29</v>
      </c>
      <c r="D6798" s="45">
        <v>16</v>
      </c>
      <c r="E6798" s="45">
        <v>7.16507499E-3</v>
      </c>
      <c r="F6798" s="45">
        <v>9.5124391E-4</v>
      </c>
      <c r="G6798" s="45">
        <v>1.79759808E-3</v>
      </c>
      <c r="H6798" s="45">
        <v>4.4162324599999999E-3</v>
      </c>
    </row>
    <row r="6799" spans="1:8" x14ac:dyDescent="0.35">
      <c r="A6799" s="45" t="s">
        <v>249</v>
      </c>
      <c r="B6799" s="45" t="s">
        <v>72</v>
      </c>
      <c r="C6799" s="45" t="s">
        <v>30</v>
      </c>
      <c r="D6799" s="45">
        <v>1650</v>
      </c>
      <c r="E6799" s="45">
        <v>4.6329052099999997E-3</v>
      </c>
      <c r="F6799" s="45">
        <v>1.00450313E-3</v>
      </c>
      <c r="G6799" s="45">
        <v>6.8715604000000002E-4</v>
      </c>
      <c r="H6799" s="45">
        <v>2.9412455599999998E-3</v>
      </c>
    </row>
    <row r="6800" spans="1:8" x14ac:dyDescent="0.35">
      <c r="A6800" s="45" t="s">
        <v>249</v>
      </c>
      <c r="B6800" s="45" t="s">
        <v>73</v>
      </c>
      <c r="C6800" s="45" t="s">
        <v>30</v>
      </c>
      <c r="D6800" s="45">
        <v>230</v>
      </c>
      <c r="E6800" s="45">
        <v>4.3809880900000002E-3</v>
      </c>
      <c r="F6800" s="45">
        <v>9.7715352999999997E-4</v>
      </c>
      <c r="G6800" s="45">
        <v>6.6198647000000001E-4</v>
      </c>
      <c r="H6800" s="45">
        <v>2.7418476000000002E-3</v>
      </c>
    </row>
    <row r="6801" spans="1:8" x14ac:dyDescent="0.35">
      <c r="A6801" s="45" t="s">
        <v>249</v>
      </c>
      <c r="B6801" s="45" t="s">
        <v>72</v>
      </c>
      <c r="C6801" s="45" t="s">
        <v>31</v>
      </c>
      <c r="D6801" s="45">
        <v>723</v>
      </c>
      <c r="E6801" s="45">
        <v>5.0936489099999999E-3</v>
      </c>
      <c r="F6801" s="45">
        <v>1.06076445E-3</v>
      </c>
      <c r="G6801" s="45">
        <v>5.2840506E-4</v>
      </c>
      <c r="H6801" s="45">
        <v>3.5044789099999999E-3</v>
      </c>
    </row>
    <row r="6802" spans="1:8" x14ac:dyDescent="0.35">
      <c r="A6802" s="45" t="s">
        <v>249</v>
      </c>
      <c r="B6802" s="45" t="s">
        <v>73</v>
      </c>
      <c r="C6802" s="45" t="s">
        <v>31</v>
      </c>
      <c r="D6802" s="45">
        <v>75</v>
      </c>
      <c r="E6802" s="45">
        <v>4.7262343499999996E-3</v>
      </c>
      <c r="F6802" s="45">
        <v>9.5632688000000003E-4</v>
      </c>
      <c r="G6802" s="45">
        <v>6.0694419999999995E-4</v>
      </c>
      <c r="H6802" s="45">
        <v>3.1629627300000002E-3</v>
      </c>
    </row>
    <row r="6803" spans="1:8" x14ac:dyDescent="0.35">
      <c r="A6803" s="45" t="s">
        <v>249</v>
      </c>
      <c r="B6803" s="45" t="s">
        <v>72</v>
      </c>
      <c r="C6803" s="45" t="s">
        <v>159</v>
      </c>
      <c r="D6803" s="45">
        <v>334</v>
      </c>
      <c r="E6803" s="45">
        <v>6.5641977500000004E-3</v>
      </c>
      <c r="F6803" s="45">
        <v>1.18866408E-3</v>
      </c>
      <c r="G6803" s="45">
        <v>1.04142383E-3</v>
      </c>
      <c r="H6803" s="45">
        <v>4.3341093099999997E-3</v>
      </c>
    </row>
    <row r="6804" spans="1:8" x14ac:dyDescent="0.35">
      <c r="A6804" s="45" t="s">
        <v>249</v>
      </c>
      <c r="B6804" s="45" t="s">
        <v>73</v>
      </c>
      <c r="C6804" s="45" t="s">
        <v>159</v>
      </c>
      <c r="D6804" s="45">
        <v>44</v>
      </c>
      <c r="E6804" s="45">
        <v>5.7870368399999999E-3</v>
      </c>
      <c r="F6804" s="45">
        <v>1.1005889899999999E-3</v>
      </c>
      <c r="G6804" s="45">
        <v>1.08164956E-3</v>
      </c>
      <c r="H6804" s="45">
        <v>3.60479773E-3</v>
      </c>
    </row>
    <row r="6805" spans="1:8" x14ac:dyDescent="0.35">
      <c r="A6805" s="45" t="s">
        <v>249</v>
      </c>
      <c r="B6805" s="45" t="s">
        <v>72</v>
      </c>
      <c r="C6805" s="45" t="s">
        <v>33</v>
      </c>
      <c r="D6805" s="45">
        <v>183</v>
      </c>
      <c r="E6805" s="45">
        <v>7.9307071100000008E-3</v>
      </c>
      <c r="F6805" s="45">
        <v>1.2778281199999999E-3</v>
      </c>
      <c r="G6805" s="45">
        <v>1.64497297E-3</v>
      </c>
      <c r="H6805" s="45">
        <v>5.0079055500000004E-3</v>
      </c>
    </row>
    <row r="6806" spans="1:8" x14ac:dyDescent="0.35">
      <c r="A6806" s="45" t="s">
        <v>249</v>
      </c>
      <c r="B6806" s="45" t="s">
        <v>73</v>
      </c>
      <c r="C6806" s="45" t="s">
        <v>33</v>
      </c>
      <c r="D6806" s="45">
        <v>20</v>
      </c>
      <c r="E6806" s="45">
        <v>7.3020831900000001E-3</v>
      </c>
      <c r="F6806" s="45">
        <v>1.19155069E-3</v>
      </c>
      <c r="G6806" s="45">
        <v>1.5700228699999999E-3</v>
      </c>
      <c r="H6806" s="45">
        <v>4.5405089799999999E-3</v>
      </c>
    </row>
    <row r="6807" spans="1:8" x14ac:dyDescent="0.35">
      <c r="A6807" s="45" t="s">
        <v>249</v>
      </c>
      <c r="B6807" s="45" t="s">
        <v>72</v>
      </c>
      <c r="C6807" s="45" t="s">
        <v>34</v>
      </c>
      <c r="D6807" s="45">
        <v>164</v>
      </c>
      <c r="E6807" s="45">
        <v>5.89529674E-3</v>
      </c>
      <c r="F6807" s="45">
        <v>9.1484564999999996E-4</v>
      </c>
      <c r="G6807" s="45">
        <v>9.6537634000000005E-4</v>
      </c>
      <c r="H6807" s="45">
        <v>4.0150742700000002E-3</v>
      </c>
    </row>
    <row r="6808" spans="1:8" x14ac:dyDescent="0.35">
      <c r="A6808" s="45" t="s">
        <v>249</v>
      </c>
      <c r="B6808" s="45" t="s">
        <v>73</v>
      </c>
      <c r="C6808" s="45" t="s">
        <v>34</v>
      </c>
      <c r="D6808" s="45">
        <v>15</v>
      </c>
      <c r="E6808" s="45">
        <v>5.3688269399999999E-3</v>
      </c>
      <c r="F6808" s="45">
        <v>1.0023145800000001E-3</v>
      </c>
      <c r="G6808" s="45">
        <v>8.9891961999999999E-4</v>
      </c>
      <c r="H6808" s="45">
        <v>3.46759249E-3</v>
      </c>
    </row>
    <row r="6809" spans="1:8" x14ac:dyDescent="0.35">
      <c r="A6809" s="45" t="s">
        <v>249</v>
      </c>
      <c r="B6809" s="45" t="s">
        <v>72</v>
      </c>
      <c r="C6809" s="45" t="s">
        <v>35</v>
      </c>
      <c r="D6809" s="45">
        <v>256</v>
      </c>
      <c r="E6809" s="45">
        <v>6.6428401100000001E-3</v>
      </c>
      <c r="F6809" s="45">
        <v>1.1362483300000001E-3</v>
      </c>
      <c r="G6809" s="45">
        <v>1.19339529E-3</v>
      </c>
      <c r="H6809" s="45">
        <v>4.31319602E-3</v>
      </c>
    </row>
    <row r="6810" spans="1:8" x14ac:dyDescent="0.35">
      <c r="A6810" s="45" t="s">
        <v>249</v>
      </c>
      <c r="B6810" s="45" t="s">
        <v>73</v>
      </c>
      <c r="C6810" s="45" t="s">
        <v>35</v>
      </c>
      <c r="D6810" s="45">
        <v>10</v>
      </c>
      <c r="E6810" s="45">
        <v>5.9374997800000001E-3</v>
      </c>
      <c r="F6810" s="45">
        <v>9.3402749000000003E-4</v>
      </c>
      <c r="G6810" s="45">
        <v>1.23611089E-3</v>
      </c>
      <c r="H6810" s="45">
        <v>3.7673608899999999E-3</v>
      </c>
    </row>
    <row r="6811" spans="1:8" x14ac:dyDescent="0.35">
      <c r="A6811" s="45" t="s">
        <v>249</v>
      </c>
      <c r="B6811" s="45" t="s">
        <v>72</v>
      </c>
      <c r="C6811" s="45" t="s">
        <v>36</v>
      </c>
      <c r="D6811" s="45">
        <v>391</v>
      </c>
      <c r="E6811" s="45">
        <v>7.5648560199999999E-3</v>
      </c>
      <c r="F6811" s="45">
        <v>8.2605120000000002E-4</v>
      </c>
      <c r="G6811" s="45">
        <v>1.38196196E-3</v>
      </c>
      <c r="H6811" s="45">
        <v>5.35684236E-3</v>
      </c>
    </row>
    <row r="6812" spans="1:8" x14ac:dyDescent="0.35">
      <c r="A6812" s="45" t="s">
        <v>249</v>
      </c>
      <c r="B6812" s="45" t="s">
        <v>73</v>
      </c>
      <c r="C6812" s="45" t="s">
        <v>36</v>
      </c>
      <c r="D6812" s="45">
        <v>19</v>
      </c>
      <c r="E6812" s="45">
        <v>6.7884987500000001E-3</v>
      </c>
      <c r="F6812" s="45">
        <v>9.1374246000000005E-4</v>
      </c>
      <c r="G6812" s="45">
        <v>1.1038010099999999E-3</v>
      </c>
      <c r="H6812" s="45">
        <v>4.7709548899999999E-3</v>
      </c>
    </row>
    <row r="6813" spans="1:8" x14ac:dyDescent="0.35">
      <c r="A6813" s="45" t="s">
        <v>249</v>
      </c>
      <c r="B6813" s="45" t="s">
        <v>72</v>
      </c>
      <c r="C6813" s="45" t="s">
        <v>37</v>
      </c>
      <c r="D6813" s="45">
        <v>393</v>
      </c>
      <c r="E6813" s="45">
        <v>5.6264133799999996E-3</v>
      </c>
      <c r="F6813" s="45">
        <v>9.7331163999999997E-4</v>
      </c>
      <c r="G6813" s="45">
        <v>6.7756901999999996E-4</v>
      </c>
      <c r="H6813" s="45">
        <v>3.9755322400000003E-3</v>
      </c>
    </row>
    <row r="6814" spans="1:8" x14ac:dyDescent="0.35">
      <c r="A6814" s="45" t="s">
        <v>249</v>
      </c>
      <c r="B6814" s="45" t="s">
        <v>73</v>
      </c>
      <c r="C6814" s="45" t="s">
        <v>37</v>
      </c>
      <c r="D6814" s="45">
        <v>46</v>
      </c>
      <c r="E6814" s="45">
        <v>4.9481680000000002E-3</v>
      </c>
      <c r="F6814" s="45">
        <v>1.14507831E-3</v>
      </c>
      <c r="G6814" s="45">
        <v>7.7923681000000001E-4</v>
      </c>
      <c r="H6814" s="45">
        <v>3.0238524100000001E-3</v>
      </c>
    </row>
    <row r="6815" spans="1:8" x14ac:dyDescent="0.35">
      <c r="A6815" s="45" t="s">
        <v>249</v>
      </c>
      <c r="B6815" s="45" t="s">
        <v>72</v>
      </c>
      <c r="C6815" s="45" t="s">
        <v>38</v>
      </c>
      <c r="D6815" s="45">
        <v>189</v>
      </c>
      <c r="E6815" s="45">
        <v>6.7746298599999999E-3</v>
      </c>
      <c r="F6815" s="45">
        <v>1.0283776799999999E-3</v>
      </c>
      <c r="G6815" s="45">
        <v>9.9904443999999991E-4</v>
      </c>
      <c r="H6815" s="45">
        <v>4.7472072800000004E-3</v>
      </c>
    </row>
    <row r="6816" spans="1:8" x14ac:dyDescent="0.35">
      <c r="A6816" s="45" t="s">
        <v>249</v>
      </c>
      <c r="B6816" s="45" t="s">
        <v>73</v>
      </c>
      <c r="C6816" s="45" t="s">
        <v>38</v>
      </c>
      <c r="D6816" s="45">
        <v>27</v>
      </c>
      <c r="E6816" s="45">
        <v>5.8251883900000004E-3</v>
      </c>
      <c r="F6816" s="45">
        <v>1.0288063899999999E-3</v>
      </c>
      <c r="G6816" s="45">
        <v>8.4104912000000003E-4</v>
      </c>
      <c r="H6816" s="45">
        <v>3.9553323999999999E-3</v>
      </c>
    </row>
    <row r="6817" spans="1:8" x14ac:dyDescent="0.35">
      <c r="A6817" s="45" t="s">
        <v>249</v>
      </c>
      <c r="B6817" s="45" t="s">
        <v>72</v>
      </c>
      <c r="C6817" s="45" t="s">
        <v>39</v>
      </c>
      <c r="D6817" s="45">
        <v>191</v>
      </c>
      <c r="E6817" s="45">
        <v>7.1009668900000001E-3</v>
      </c>
      <c r="F6817" s="45">
        <v>8.1509333000000001E-4</v>
      </c>
      <c r="G6817" s="45">
        <v>1.5069927E-3</v>
      </c>
      <c r="H6817" s="45">
        <v>4.7788803900000003E-3</v>
      </c>
    </row>
    <row r="6818" spans="1:8" x14ac:dyDescent="0.35">
      <c r="A6818" s="45" t="s">
        <v>249</v>
      </c>
      <c r="B6818" s="45" t="s">
        <v>73</v>
      </c>
      <c r="C6818" s="45" t="s">
        <v>39</v>
      </c>
      <c r="D6818" s="45">
        <v>23</v>
      </c>
      <c r="E6818" s="45">
        <v>7.7767710399999999E-3</v>
      </c>
      <c r="F6818" s="45">
        <v>8.5799089999999997E-4</v>
      </c>
      <c r="G6818" s="45">
        <v>1.67119546E-3</v>
      </c>
      <c r="H6818" s="45">
        <v>5.24758432E-3</v>
      </c>
    </row>
    <row r="6819" spans="1:8" x14ac:dyDescent="0.35">
      <c r="A6819" s="45" t="s">
        <v>249</v>
      </c>
      <c r="B6819" s="45" t="s">
        <v>72</v>
      </c>
      <c r="C6819" s="45" t="s">
        <v>40</v>
      </c>
      <c r="D6819" s="45">
        <v>266</v>
      </c>
      <c r="E6819" s="45">
        <v>5.4359420299999999E-3</v>
      </c>
      <c r="F6819" s="45">
        <v>1.1358689299999999E-3</v>
      </c>
      <c r="G6819" s="45">
        <v>5.1791781999999998E-4</v>
      </c>
      <c r="H6819" s="45">
        <v>3.78215483E-3</v>
      </c>
    </row>
    <row r="6820" spans="1:8" x14ac:dyDescent="0.35">
      <c r="A6820" s="45" t="s">
        <v>249</v>
      </c>
      <c r="B6820" s="45" t="s">
        <v>73</v>
      </c>
      <c r="C6820" s="45" t="s">
        <v>40</v>
      </c>
      <c r="D6820" s="45">
        <v>43</v>
      </c>
      <c r="E6820" s="45">
        <v>4.6554691899999999E-3</v>
      </c>
      <c r="F6820" s="45">
        <v>1.06212291E-3</v>
      </c>
      <c r="G6820" s="45">
        <v>5.0414489999999997E-4</v>
      </c>
      <c r="H6820" s="45">
        <v>3.0892009000000002E-3</v>
      </c>
    </row>
    <row r="6821" spans="1:8" x14ac:dyDescent="0.35">
      <c r="A6821" s="45" t="s">
        <v>249</v>
      </c>
      <c r="B6821" s="45" t="s">
        <v>72</v>
      </c>
      <c r="C6821" s="45" t="s">
        <v>41</v>
      </c>
      <c r="D6821" s="45">
        <v>223</v>
      </c>
      <c r="E6821" s="45">
        <v>7.59804204E-3</v>
      </c>
      <c r="F6821" s="45">
        <v>8.8424863999999996E-4</v>
      </c>
      <c r="G6821" s="45">
        <v>1.4147356899999999E-3</v>
      </c>
      <c r="H6821" s="45">
        <v>5.2990572200000002E-3</v>
      </c>
    </row>
    <row r="6822" spans="1:8" x14ac:dyDescent="0.35">
      <c r="A6822" s="45" t="s">
        <v>249</v>
      </c>
      <c r="B6822" s="45" t="s">
        <v>73</v>
      </c>
      <c r="C6822" s="45" t="s">
        <v>41</v>
      </c>
      <c r="D6822" s="45">
        <v>35</v>
      </c>
      <c r="E6822" s="45">
        <v>7.0939150699999998E-3</v>
      </c>
      <c r="F6822" s="45">
        <v>8.8558175999999998E-4</v>
      </c>
      <c r="G6822" s="45">
        <v>1.0529098099999999E-3</v>
      </c>
      <c r="H6822" s="45">
        <v>5.1554230499999999E-3</v>
      </c>
    </row>
    <row r="6823" spans="1:8" x14ac:dyDescent="0.35">
      <c r="A6823" s="45" t="s">
        <v>249</v>
      </c>
      <c r="B6823" s="45" t="s">
        <v>72</v>
      </c>
      <c r="C6823" s="45" t="s">
        <v>42</v>
      </c>
      <c r="D6823" s="45">
        <v>183</v>
      </c>
      <c r="E6823" s="45">
        <v>8.1754070800000005E-3</v>
      </c>
      <c r="F6823" s="45">
        <v>1.10358456E-3</v>
      </c>
      <c r="G6823" s="45">
        <v>1.81466279E-3</v>
      </c>
      <c r="H6823" s="45">
        <v>5.2571592599999998E-3</v>
      </c>
    </row>
    <row r="6824" spans="1:8" x14ac:dyDescent="0.35">
      <c r="A6824" s="45" t="s">
        <v>249</v>
      </c>
      <c r="B6824" s="45" t="s">
        <v>73</v>
      </c>
      <c r="C6824" s="45" t="s">
        <v>42</v>
      </c>
      <c r="D6824" s="45">
        <v>43</v>
      </c>
      <c r="E6824" s="45">
        <v>7.8359170599999993E-3</v>
      </c>
      <c r="F6824" s="45">
        <v>1.10330504E-3</v>
      </c>
      <c r="G6824" s="45">
        <v>1.7223834699999999E-3</v>
      </c>
      <c r="H6824" s="45">
        <v>5.0102280100000002E-3</v>
      </c>
    </row>
    <row r="6825" spans="1:8" x14ac:dyDescent="0.35">
      <c r="A6825" s="45" t="s">
        <v>249</v>
      </c>
      <c r="B6825" s="45" t="s">
        <v>72</v>
      </c>
      <c r="C6825" s="45" t="s">
        <v>43</v>
      </c>
      <c r="D6825" s="45">
        <v>136</v>
      </c>
      <c r="E6825" s="45">
        <v>7.2110734400000001E-3</v>
      </c>
      <c r="F6825" s="45">
        <v>1.0276243399999999E-3</v>
      </c>
      <c r="G6825" s="45">
        <v>1.25280817E-3</v>
      </c>
      <c r="H6825" s="45">
        <v>4.93064045E-3</v>
      </c>
    </row>
    <row r="6826" spans="1:8" x14ac:dyDescent="0.35">
      <c r="A6826" s="45" t="s">
        <v>249</v>
      </c>
      <c r="B6826" s="45" t="s">
        <v>73</v>
      </c>
      <c r="C6826" s="45" t="s">
        <v>43</v>
      </c>
      <c r="D6826" s="45">
        <v>31</v>
      </c>
      <c r="E6826" s="45">
        <v>6.1895158699999996E-3</v>
      </c>
      <c r="F6826" s="45">
        <v>9.7110193999999997E-4</v>
      </c>
      <c r="G6826" s="45">
        <v>1.05772073E-3</v>
      </c>
      <c r="H6826" s="45">
        <v>4.1606927100000003E-3</v>
      </c>
    </row>
    <row r="6827" spans="1:8" x14ac:dyDescent="0.35">
      <c r="A6827" s="45" t="s">
        <v>249</v>
      </c>
      <c r="B6827" s="45" t="s">
        <v>72</v>
      </c>
      <c r="C6827" s="45" t="s">
        <v>44</v>
      </c>
      <c r="D6827" s="45">
        <v>93</v>
      </c>
      <c r="E6827" s="45">
        <v>8.1378183600000001E-3</v>
      </c>
      <c r="F6827" s="45">
        <v>8.3370644000000001E-4</v>
      </c>
      <c r="G6827" s="45">
        <v>1.5275286099999999E-3</v>
      </c>
      <c r="H6827" s="45">
        <v>5.7765827700000001E-3</v>
      </c>
    </row>
    <row r="6828" spans="1:8" x14ac:dyDescent="0.35">
      <c r="A6828" s="45" t="s">
        <v>249</v>
      </c>
      <c r="B6828" s="45" t="s">
        <v>73</v>
      </c>
      <c r="C6828" s="45" t="s">
        <v>44</v>
      </c>
      <c r="D6828" s="45">
        <v>5</v>
      </c>
      <c r="E6828" s="45">
        <v>1.2456018189999999E-2</v>
      </c>
      <c r="F6828" s="45">
        <v>1.14583305E-3</v>
      </c>
      <c r="G6828" s="45">
        <v>1.9560183299999999E-3</v>
      </c>
      <c r="H6828" s="45">
        <v>9.3541665200000002E-3</v>
      </c>
    </row>
    <row r="6829" spans="1:8" x14ac:dyDescent="0.35">
      <c r="A6829" s="45" t="s">
        <v>249</v>
      </c>
      <c r="B6829" s="45" t="s">
        <v>72</v>
      </c>
      <c r="C6829" s="45" t="s">
        <v>45</v>
      </c>
      <c r="D6829" s="45">
        <v>258</v>
      </c>
      <c r="E6829" s="45">
        <v>6.6562587099999997E-3</v>
      </c>
      <c r="F6829" s="45">
        <v>9.9348599000000006E-4</v>
      </c>
      <c r="G6829" s="45">
        <v>1.1999351600000001E-3</v>
      </c>
      <c r="H6829" s="45">
        <v>4.4628371000000003E-3</v>
      </c>
    </row>
    <row r="6830" spans="1:8" x14ac:dyDescent="0.35">
      <c r="A6830" s="45" t="s">
        <v>249</v>
      </c>
      <c r="B6830" s="45" t="s">
        <v>73</v>
      </c>
      <c r="C6830" s="45" t="s">
        <v>45</v>
      </c>
      <c r="D6830" s="45">
        <v>33</v>
      </c>
      <c r="E6830" s="45">
        <v>7.03528318E-3</v>
      </c>
      <c r="F6830" s="45">
        <v>9.6906542000000002E-4</v>
      </c>
      <c r="G6830" s="45">
        <v>1.2587679599999999E-3</v>
      </c>
      <c r="H6830" s="45">
        <v>4.80744925E-3</v>
      </c>
    </row>
    <row r="6831" spans="1:8" x14ac:dyDescent="0.35">
      <c r="A6831" s="45" t="s">
        <v>249</v>
      </c>
      <c r="B6831" s="45" t="s">
        <v>72</v>
      </c>
      <c r="C6831" s="45" t="s">
        <v>46</v>
      </c>
      <c r="D6831" s="45">
        <v>150</v>
      </c>
      <c r="E6831" s="45">
        <v>7.6583331300000002E-3</v>
      </c>
      <c r="F6831" s="45">
        <v>9.3202135999999997E-4</v>
      </c>
      <c r="G6831" s="45">
        <v>1.1754627300000001E-3</v>
      </c>
      <c r="H6831" s="45">
        <v>5.5508485300000002E-3</v>
      </c>
    </row>
    <row r="6832" spans="1:8" x14ac:dyDescent="0.35">
      <c r="A6832" s="45" t="s">
        <v>249</v>
      </c>
      <c r="B6832" s="45" t="s">
        <v>73</v>
      </c>
      <c r="C6832" s="45" t="s">
        <v>46</v>
      </c>
      <c r="D6832" s="45">
        <v>23</v>
      </c>
      <c r="E6832" s="45">
        <v>7.04508837E-3</v>
      </c>
      <c r="F6832" s="45">
        <v>1.88355449E-3</v>
      </c>
      <c r="G6832" s="45">
        <v>9.7473806000000004E-4</v>
      </c>
      <c r="H6832" s="45">
        <v>4.18679525E-3</v>
      </c>
    </row>
    <row r="6833" spans="1:8" x14ac:dyDescent="0.35">
      <c r="A6833" s="45" t="s">
        <v>249</v>
      </c>
      <c r="B6833" s="45" t="s">
        <v>72</v>
      </c>
      <c r="C6833" s="45" t="s">
        <v>47</v>
      </c>
      <c r="D6833" s="45">
        <v>106</v>
      </c>
      <c r="E6833" s="45">
        <v>7.6619275700000001E-3</v>
      </c>
      <c r="F6833" s="45">
        <v>5.7553697999999996E-4</v>
      </c>
      <c r="G6833" s="45">
        <v>1.58521115E-3</v>
      </c>
      <c r="H6833" s="45">
        <v>5.4912427599999999E-3</v>
      </c>
    </row>
    <row r="6834" spans="1:8" x14ac:dyDescent="0.35">
      <c r="A6834" s="45" t="s">
        <v>249</v>
      </c>
      <c r="B6834" s="45" t="s">
        <v>73</v>
      </c>
      <c r="C6834" s="45" t="s">
        <v>47</v>
      </c>
      <c r="D6834" s="45">
        <v>14</v>
      </c>
      <c r="E6834" s="45">
        <v>7.3445764300000002E-3</v>
      </c>
      <c r="F6834" s="45">
        <v>2.6951040999999997E-4</v>
      </c>
      <c r="G6834" s="45">
        <v>2.16269816E-3</v>
      </c>
      <c r="H6834" s="45">
        <v>4.9007934399999996E-3</v>
      </c>
    </row>
    <row r="6835" spans="1:8" x14ac:dyDescent="0.35">
      <c r="A6835" s="45" t="s">
        <v>249</v>
      </c>
      <c r="B6835" s="45" t="s">
        <v>72</v>
      </c>
      <c r="C6835" s="45" t="s">
        <v>48</v>
      </c>
      <c r="D6835" s="45">
        <v>388</v>
      </c>
      <c r="E6835" s="45">
        <v>6.32132348E-3</v>
      </c>
      <c r="F6835" s="45">
        <v>1.1035042E-3</v>
      </c>
      <c r="G6835" s="45">
        <v>7.7570133000000004E-4</v>
      </c>
      <c r="H6835" s="45">
        <v>4.4421174599999997E-3</v>
      </c>
    </row>
    <row r="6836" spans="1:8" x14ac:dyDescent="0.35">
      <c r="A6836" s="45" t="s">
        <v>249</v>
      </c>
      <c r="B6836" s="45" t="s">
        <v>73</v>
      </c>
      <c r="C6836" s="45" t="s">
        <v>48</v>
      </c>
      <c r="D6836" s="45">
        <v>15</v>
      </c>
      <c r="E6836" s="45">
        <v>5.4930552699999999E-3</v>
      </c>
      <c r="F6836" s="45">
        <v>8.6033924999999998E-4</v>
      </c>
      <c r="G6836" s="45">
        <v>8.1018498999999998E-4</v>
      </c>
      <c r="H6836" s="45">
        <v>3.8225306800000001E-3</v>
      </c>
    </row>
    <row r="6837" spans="1:8" x14ac:dyDescent="0.35">
      <c r="A6837" s="45" t="s">
        <v>249</v>
      </c>
      <c r="B6837" s="45" t="s">
        <v>72</v>
      </c>
      <c r="C6837" s="45" t="s">
        <v>49</v>
      </c>
      <c r="D6837" s="45">
        <v>285</v>
      </c>
      <c r="E6837" s="45">
        <v>8.4066355600000003E-3</v>
      </c>
      <c r="F6837" s="45">
        <v>1.2294913300000001E-3</v>
      </c>
      <c r="G6837" s="45">
        <v>1.16735682E-3</v>
      </c>
      <c r="H6837" s="45">
        <v>6.0036953400000002E-3</v>
      </c>
    </row>
    <row r="6838" spans="1:8" x14ac:dyDescent="0.35">
      <c r="A6838" s="45" t="s">
        <v>249</v>
      </c>
      <c r="B6838" s="45" t="s">
        <v>73</v>
      </c>
      <c r="C6838" s="45" t="s">
        <v>49</v>
      </c>
      <c r="D6838" s="45">
        <v>31</v>
      </c>
      <c r="E6838" s="45">
        <v>8.2657554300000005E-3</v>
      </c>
      <c r="F6838" s="45">
        <v>1.3519263100000001E-3</v>
      </c>
      <c r="G6838" s="45">
        <v>1.1077506900000001E-3</v>
      </c>
      <c r="H6838" s="45">
        <v>5.7986109199999998E-3</v>
      </c>
    </row>
    <row r="6839" spans="1:8" x14ac:dyDescent="0.35">
      <c r="A6839" s="45" t="s">
        <v>249</v>
      </c>
      <c r="B6839" s="45" t="s">
        <v>72</v>
      </c>
      <c r="C6839" s="45" t="s">
        <v>50</v>
      </c>
      <c r="D6839" s="45">
        <v>168</v>
      </c>
      <c r="E6839" s="45">
        <v>7.5046156200000002E-3</v>
      </c>
      <c r="F6839" s="45">
        <v>6.9837109999999997E-4</v>
      </c>
      <c r="G6839" s="45">
        <v>2.0358656000000002E-3</v>
      </c>
      <c r="H6839" s="45">
        <v>4.7703783999999997E-3</v>
      </c>
    </row>
    <row r="6840" spans="1:8" x14ac:dyDescent="0.35">
      <c r="A6840" s="45" t="s">
        <v>249</v>
      </c>
      <c r="B6840" s="45" t="s">
        <v>73</v>
      </c>
      <c r="C6840" s="45" t="s">
        <v>50</v>
      </c>
      <c r="D6840" s="45">
        <v>16</v>
      </c>
      <c r="E6840" s="45">
        <v>6.7910877100000001E-3</v>
      </c>
      <c r="F6840" s="45">
        <v>6.2861657000000003E-4</v>
      </c>
      <c r="G6840" s="45">
        <v>1.7513018600000001E-3</v>
      </c>
      <c r="H6840" s="45">
        <v>4.4111686999999998E-3</v>
      </c>
    </row>
    <row r="6841" spans="1:8" x14ac:dyDescent="0.35">
      <c r="A6841" s="45" t="s">
        <v>249</v>
      </c>
      <c r="B6841" s="45" t="s">
        <v>72</v>
      </c>
      <c r="C6841" s="45" t="s">
        <v>51</v>
      </c>
      <c r="D6841" s="45">
        <v>207</v>
      </c>
      <c r="E6841" s="45">
        <v>6.7484677299999999E-3</v>
      </c>
      <c r="F6841" s="45">
        <v>1.05637165E-3</v>
      </c>
      <c r="G6841" s="45">
        <v>7.6495098999999997E-4</v>
      </c>
      <c r="H6841" s="45">
        <v>4.9271445899999999E-3</v>
      </c>
    </row>
    <row r="6842" spans="1:8" x14ac:dyDescent="0.35">
      <c r="A6842" s="45" t="s">
        <v>249</v>
      </c>
      <c r="B6842" s="45" t="s">
        <v>73</v>
      </c>
      <c r="C6842" s="45" t="s">
        <v>51</v>
      </c>
      <c r="D6842" s="45">
        <v>27</v>
      </c>
      <c r="E6842" s="45">
        <v>6.5646431199999997E-3</v>
      </c>
      <c r="F6842" s="45">
        <v>1.0073729099999999E-3</v>
      </c>
      <c r="G6842" s="45">
        <v>8.0118289000000002E-4</v>
      </c>
      <c r="H6842" s="45">
        <v>4.7560868499999997E-3</v>
      </c>
    </row>
    <row r="6843" spans="1:8" x14ac:dyDescent="0.35">
      <c r="A6843" s="45" t="s">
        <v>249</v>
      </c>
      <c r="B6843" s="45" t="s">
        <v>72</v>
      </c>
      <c r="C6843" s="45" t="s">
        <v>52</v>
      </c>
      <c r="D6843" s="45">
        <v>250</v>
      </c>
      <c r="E6843" s="45">
        <v>4.7861108599999997E-3</v>
      </c>
      <c r="F6843" s="45">
        <v>7.9365714999999996E-4</v>
      </c>
      <c r="G6843" s="45">
        <v>4.4550900999999998E-4</v>
      </c>
      <c r="H6843" s="45">
        <v>3.5469441999999999E-3</v>
      </c>
    </row>
    <row r="6844" spans="1:8" x14ac:dyDescent="0.35">
      <c r="A6844" s="45" t="s">
        <v>249</v>
      </c>
      <c r="B6844" s="45" t="s">
        <v>73</v>
      </c>
      <c r="C6844" s="45" t="s">
        <v>52</v>
      </c>
      <c r="D6844" s="45">
        <v>30</v>
      </c>
      <c r="E6844" s="45">
        <v>4.1971448499999999E-3</v>
      </c>
      <c r="F6844" s="45">
        <v>8.9120341999999997E-4</v>
      </c>
      <c r="G6844" s="45">
        <v>4.1743807E-4</v>
      </c>
      <c r="H6844" s="45">
        <v>2.8885028399999999E-3</v>
      </c>
    </row>
    <row r="6845" spans="1:8" x14ac:dyDescent="0.35">
      <c r="A6845" s="45" t="s">
        <v>249</v>
      </c>
      <c r="B6845" s="45" t="s">
        <v>72</v>
      </c>
      <c r="C6845" s="45" t="s">
        <v>53</v>
      </c>
      <c r="D6845" s="45">
        <v>111</v>
      </c>
      <c r="E6845" s="45">
        <v>6.8754168599999997E-3</v>
      </c>
      <c r="F6845" s="45">
        <v>7.5273164999999998E-4</v>
      </c>
      <c r="G6845" s="45">
        <v>1.2214295300000001E-3</v>
      </c>
      <c r="H6845" s="45">
        <v>4.9012552100000002E-3</v>
      </c>
    </row>
    <row r="6846" spans="1:8" x14ac:dyDescent="0.35">
      <c r="A6846" s="45" t="s">
        <v>249</v>
      </c>
      <c r="B6846" s="45" t="s">
        <v>73</v>
      </c>
      <c r="C6846" s="45" t="s">
        <v>53</v>
      </c>
      <c r="D6846" s="45">
        <v>13</v>
      </c>
      <c r="E6846" s="45">
        <v>6.2544513299999998E-3</v>
      </c>
      <c r="F6846" s="45">
        <v>6.3568347999999998E-4</v>
      </c>
      <c r="G6846" s="45">
        <v>1.23219353E-3</v>
      </c>
      <c r="H6846" s="45">
        <v>4.38568354E-3</v>
      </c>
    </row>
    <row r="6847" spans="1:8" x14ac:dyDescent="0.35">
      <c r="A6847" s="45" t="s">
        <v>249</v>
      </c>
      <c r="B6847" s="45" t="s">
        <v>72</v>
      </c>
      <c r="C6847" s="45" t="s">
        <v>54</v>
      </c>
      <c r="D6847" s="45">
        <v>614</v>
      </c>
      <c r="E6847" s="45">
        <v>4.8575293199999998E-3</v>
      </c>
      <c r="F6847" s="45">
        <v>1.1392732E-3</v>
      </c>
      <c r="G6847" s="45">
        <v>6.1521646999999999E-4</v>
      </c>
      <c r="H6847" s="45">
        <v>3.0966489400000002E-3</v>
      </c>
    </row>
    <row r="6848" spans="1:8" x14ac:dyDescent="0.35">
      <c r="A6848" s="45" t="s">
        <v>249</v>
      </c>
      <c r="B6848" s="45" t="s">
        <v>73</v>
      </c>
      <c r="C6848" s="45" t="s">
        <v>54</v>
      </c>
      <c r="D6848" s="45">
        <v>55</v>
      </c>
      <c r="E6848" s="45">
        <v>4.1748734999999997E-3</v>
      </c>
      <c r="F6848" s="45">
        <v>1.1668768700000001E-3</v>
      </c>
      <c r="G6848" s="45">
        <v>6.2394754999999999E-4</v>
      </c>
      <c r="H6848" s="45">
        <v>2.3779459100000001E-3</v>
      </c>
    </row>
    <row r="6849" spans="1:8" x14ac:dyDescent="0.35">
      <c r="A6849" s="45" t="s">
        <v>249</v>
      </c>
      <c r="B6849" s="45" t="s">
        <v>72</v>
      </c>
      <c r="C6849" s="45" t="s">
        <v>55</v>
      </c>
      <c r="D6849" s="45">
        <v>151</v>
      </c>
      <c r="E6849" s="45">
        <v>6.4497483500000003E-3</v>
      </c>
      <c r="F6849" s="45">
        <v>9.4623782000000003E-4</v>
      </c>
      <c r="G6849" s="45">
        <v>1.1644589299999999E-3</v>
      </c>
      <c r="H6849" s="45">
        <v>4.3390511400000003E-3</v>
      </c>
    </row>
    <row r="6850" spans="1:8" x14ac:dyDescent="0.35">
      <c r="A6850" s="45" t="s">
        <v>249</v>
      </c>
      <c r="B6850" s="45" t="s">
        <v>73</v>
      </c>
      <c r="C6850" s="45" t="s">
        <v>55</v>
      </c>
      <c r="D6850" s="45">
        <v>23</v>
      </c>
      <c r="E6850" s="45">
        <v>6.4437397000000002E-3</v>
      </c>
      <c r="F6850" s="45">
        <v>8.26288E-4</v>
      </c>
      <c r="G6850" s="45">
        <v>1.2645931399999999E-3</v>
      </c>
      <c r="H6850" s="45">
        <v>4.3528580799999999E-3</v>
      </c>
    </row>
    <row r="6851" spans="1:8" x14ac:dyDescent="0.35">
      <c r="A6851" s="45" t="s">
        <v>249</v>
      </c>
      <c r="B6851" s="45" t="s">
        <v>72</v>
      </c>
      <c r="C6851" s="45" t="s">
        <v>56</v>
      </c>
      <c r="D6851" s="45">
        <v>509</v>
      </c>
      <c r="E6851" s="45">
        <v>5.9205820600000004E-3</v>
      </c>
      <c r="F6851" s="45">
        <v>1.11474909E-3</v>
      </c>
      <c r="G6851" s="45">
        <v>9.0837130000000004E-4</v>
      </c>
      <c r="H6851" s="45">
        <v>3.8974611900000002E-3</v>
      </c>
    </row>
    <row r="6852" spans="1:8" x14ac:dyDescent="0.35">
      <c r="A6852" s="45" t="s">
        <v>249</v>
      </c>
      <c r="B6852" s="45" t="s">
        <v>73</v>
      </c>
      <c r="C6852" s="45" t="s">
        <v>56</v>
      </c>
      <c r="D6852" s="45">
        <v>49</v>
      </c>
      <c r="E6852" s="45">
        <v>5.7119234E-3</v>
      </c>
      <c r="F6852" s="45">
        <v>1.2136241300000001E-3</v>
      </c>
      <c r="G6852" s="45">
        <v>6.9964072000000001E-4</v>
      </c>
      <c r="H6852" s="45">
        <v>3.79865808E-3</v>
      </c>
    </row>
    <row r="6853" spans="1:8" x14ac:dyDescent="0.35">
      <c r="A6853" s="45" t="s">
        <v>250</v>
      </c>
      <c r="B6853" s="45" t="s">
        <v>72</v>
      </c>
      <c r="C6853" s="45" t="s">
        <v>9</v>
      </c>
      <c r="D6853" s="45">
        <v>11357</v>
      </c>
      <c r="E6853" s="45">
        <v>6.3349214800000001E-3</v>
      </c>
      <c r="F6853" s="45">
        <v>9.9991638999999996E-4</v>
      </c>
      <c r="G6853" s="45">
        <v>1.0265213800000001E-3</v>
      </c>
      <c r="H6853" s="45">
        <v>4.3074478100000001E-3</v>
      </c>
    </row>
    <row r="6854" spans="1:8" x14ac:dyDescent="0.35">
      <c r="A6854" s="45" t="s">
        <v>250</v>
      </c>
      <c r="B6854" s="45" t="s">
        <v>73</v>
      </c>
      <c r="C6854" s="45" t="s">
        <v>9</v>
      </c>
      <c r="D6854" s="45">
        <v>1434</v>
      </c>
      <c r="E6854" s="45">
        <v>5.8049790299999999E-3</v>
      </c>
      <c r="F6854" s="45">
        <v>1.00348167E-3</v>
      </c>
      <c r="G6854" s="45">
        <v>1.0411175699999999E-3</v>
      </c>
      <c r="H6854" s="45">
        <v>3.7596367599999998E-3</v>
      </c>
    </row>
    <row r="6855" spans="1:8" x14ac:dyDescent="0.35">
      <c r="A6855" s="45" t="s">
        <v>250</v>
      </c>
      <c r="B6855" s="45" t="s">
        <v>72</v>
      </c>
      <c r="C6855" s="45" t="s">
        <v>14</v>
      </c>
      <c r="D6855" s="45">
        <v>233</v>
      </c>
      <c r="E6855" s="45">
        <v>6.3248090099999998E-3</v>
      </c>
      <c r="F6855" s="45">
        <v>1.28333109E-3</v>
      </c>
      <c r="G6855" s="45">
        <v>8.8047386000000003E-4</v>
      </c>
      <c r="H6855" s="45">
        <v>4.1610036000000001E-3</v>
      </c>
    </row>
    <row r="6856" spans="1:8" x14ac:dyDescent="0.35">
      <c r="A6856" s="45" t="s">
        <v>250</v>
      </c>
      <c r="B6856" s="45" t="s">
        <v>73</v>
      </c>
      <c r="C6856" s="45" t="s">
        <v>14</v>
      </c>
      <c r="D6856" s="45">
        <v>31</v>
      </c>
      <c r="E6856" s="45">
        <v>5.70153798E-3</v>
      </c>
      <c r="F6856" s="45">
        <v>1.47513409E-3</v>
      </c>
      <c r="G6856" s="45">
        <v>6.6756244999999995E-4</v>
      </c>
      <c r="H6856" s="45">
        <v>3.5588408700000002E-3</v>
      </c>
    </row>
    <row r="6857" spans="1:8" x14ac:dyDescent="0.35">
      <c r="A6857" s="45" t="s">
        <v>250</v>
      </c>
      <c r="B6857" s="45" t="s">
        <v>72</v>
      </c>
      <c r="C6857" s="45" t="s">
        <v>15</v>
      </c>
      <c r="D6857" s="45">
        <v>128</v>
      </c>
      <c r="E6857" s="45">
        <v>6.2698926899999998E-3</v>
      </c>
      <c r="F6857" s="45">
        <v>9.6751998999999997E-4</v>
      </c>
      <c r="G6857" s="45">
        <v>1.3496452899999999E-3</v>
      </c>
      <c r="H6857" s="45">
        <v>3.95272691E-3</v>
      </c>
    </row>
    <row r="6858" spans="1:8" x14ac:dyDescent="0.35">
      <c r="A6858" s="45" t="s">
        <v>250</v>
      </c>
      <c r="B6858" s="45" t="s">
        <v>73</v>
      </c>
      <c r="C6858" s="45" t="s">
        <v>15</v>
      </c>
      <c r="D6858" s="45">
        <v>12</v>
      </c>
      <c r="E6858" s="45">
        <v>5.8169363900000002E-3</v>
      </c>
      <c r="F6858" s="45">
        <v>8.9602609000000004E-4</v>
      </c>
      <c r="G6858" s="45">
        <v>1.5538192599999999E-3</v>
      </c>
      <c r="H6858" s="45">
        <v>3.3670907299999998E-3</v>
      </c>
    </row>
    <row r="6859" spans="1:8" x14ac:dyDescent="0.35">
      <c r="A6859" s="45" t="s">
        <v>250</v>
      </c>
      <c r="B6859" s="45" t="s">
        <v>72</v>
      </c>
      <c r="C6859" s="45" t="s">
        <v>16</v>
      </c>
      <c r="D6859" s="45">
        <v>135</v>
      </c>
      <c r="E6859" s="45">
        <v>6.0810182800000003E-3</v>
      </c>
      <c r="F6859" s="45">
        <v>1.2178495599999999E-3</v>
      </c>
      <c r="G6859" s="45">
        <v>4.7890923000000002E-4</v>
      </c>
      <c r="H6859" s="45">
        <v>4.3842589999999997E-3</v>
      </c>
    </row>
    <row r="6860" spans="1:8" x14ac:dyDescent="0.35">
      <c r="A6860" s="45" t="s">
        <v>250</v>
      </c>
      <c r="B6860" s="45" t="s">
        <v>73</v>
      </c>
      <c r="C6860" s="45" t="s">
        <v>16</v>
      </c>
      <c r="D6860" s="45">
        <v>34</v>
      </c>
      <c r="E6860" s="45">
        <v>5.4387933100000004E-3</v>
      </c>
      <c r="F6860" s="45">
        <v>9.9673177000000001E-4</v>
      </c>
      <c r="G6860" s="45">
        <v>5.0993982000000003E-4</v>
      </c>
      <c r="H6860" s="45">
        <v>3.9321212100000003E-3</v>
      </c>
    </row>
    <row r="6861" spans="1:8" x14ac:dyDescent="0.35">
      <c r="A6861" s="45" t="s">
        <v>250</v>
      </c>
      <c r="B6861" s="45" t="s">
        <v>72</v>
      </c>
      <c r="C6861" s="45" t="s">
        <v>17</v>
      </c>
      <c r="D6861" s="45">
        <v>254</v>
      </c>
      <c r="E6861" s="45">
        <v>6.8948214900000004E-3</v>
      </c>
      <c r="F6861" s="45">
        <v>8.6960460000000005E-4</v>
      </c>
      <c r="G6861" s="45">
        <v>8.8860614999999995E-4</v>
      </c>
      <c r="H6861" s="45">
        <v>5.1366102800000004E-3</v>
      </c>
    </row>
    <row r="6862" spans="1:8" x14ac:dyDescent="0.35">
      <c r="A6862" s="45" t="s">
        <v>250</v>
      </c>
      <c r="B6862" s="45" t="s">
        <v>73</v>
      </c>
      <c r="C6862" s="45" t="s">
        <v>17</v>
      </c>
      <c r="D6862" s="45">
        <v>20</v>
      </c>
      <c r="E6862" s="45">
        <v>6.7239580100000003E-3</v>
      </c>
      <c r="F6862" s="45">
        <v>1.09664332E-3</v>
      </c>
      <c r="G6862" s="45">
        <v>1.28530072E-3</v>
      </c>
      <c r="H6862" s="45">
        <v>4.3420136399999996E-3</v>
      </c>
    </row>
    <row r="6863" spans="1:8" x14ac:dyDescent="0.35">
      <c r="A6863" s="45" t="s">
        <v>250</v>
      </c>
      <c r="B6863" s="45" t="s">
        <v>72</v>
      </c>
      <c r="C6863" s="45" t="s">
        <v>18</v>
      </c>
      <c r="D6863" s="45">
        <v>183</v>
      </c>
      <c r="E6863" s="45">
        <v>6.8755689599999999E-3</v>
      </c>
      <c r="F6863" s="45">
        <v>6.8204794000000001E-4</v>
      </c>
      <c r="G6863" s="45">
        <v>1.3903433200000001E-3</v>
      </c>
      <c r="H6863" s="45">
        <v>4.8031772700000003E-3</v>
      </c>
    </row>
    <row r="6864" spans="1:8" x14ac:dyDescent="0.35">
      <c r="A6864" s="45" t="s">
        <v>250</v>
      </c>
      <c r="B6864" s="45" t="s">
        <v>73</v>
      </c>
      <c r="C6864" s="45" t="s">
        <v>18</v>
      </c>
      <c r="D6864" s="45">
        <v>19</v>
      </c>
      <c r="E6864" s="45">
        <v>6.4156917699999998E-3</v>
      </c>
      <c r="F6864" s="45">
        <v>5.4459040999999995E-4</v>
      </c>
      <c r="G6864" s="45">
        <v>1.53752411E-3</v>
      </c>
      <c r="H6864" s="45">
        <v>4.3335767799999999E-3</v>
      </c>
    </row>
    <row r="6865" spans="1:8" x14ac:dyDescent="0.35">
      <c r="A6865" s="45" t="s">
        <v>250</v>
      </c>
      <c r="B6865" s="45" t="s">
        <v>72</v>
      </c>
      <c r="C6865" s="45" t="s">
        <v>19</v>
      </c>
      <c r="D6865" s="45">
        <v>169</v>
      </c>
      <c r="E6865" s="45">
        <v>6.3035555500000002E-3</v>
      </c>
      <c r="F6865" s="45">
        <v>1.0686497600000001E-3</v>
      </c>
      <c r="G6865" s="45">
        <v>9.4332103999999995E-4</v>
      </c>
      <c r="H6865" s="45">
        <v>4.2915842400000001E-3</v>
      </c>
    </row>
    <row r="6866" spans="1:8" x14ac:dyDescent="0.35">
      <c r="A6866" s="45" t="s">
        <v>250</v>
      </c>
      <c r="B6866" s="45" t="s">
        <v>73</v>
      </c>
      <c r="C6866" s="45" t="s">
        <v>19</v>
      </c>
      <c r="D6866" s="45">
        <v>18</v>
      </c>
      <c r="E6866" s="45">
        <v>6.13554501E-3</v>
      </c>
      <c r="F6866" s="45">
        <v>1.0088732500000001E-3</v>
      </c>
      <c r="G6866" s="45">
        <v>1.04038051E-3</v>
      </c>
      <c r="H6866" s="45">
        <v>4.08629092E-3</v>
      </c>
    </row>
    <row r="6867" spans="1:8" x14ac:dyDescent="0.35">
      <c r="A6867" s="45" t="s">
        <v>250</v>
      </c>
      <c r="B6867" s="45" t="s">
        <v>72</v>
      </c>
      <c r="C6867" s="45" t="s">
        <v>20</v>
      </c>
      <c r="D6867" s="45">
        <v>130</v>
      </c>
      <c r="E6867" s="45">
        <v>5.6379983600000003E-3</v>
      </c>
      <c r="F6867" s="45">
        <v>1.0416664400000001E-3</v>
      </c>
      <c r="G6867" s="45">
        <v>5.6695132999999998E-4</v>
      </c>
      <c r="H6867" s="45">
        <v>4.0293800699999997E-3</v>
      </c>
    </row>
    <row r="6868" spans="1:8" x14ac:dyDescent="0.35">
      <c r="A6868" s="45" t="s">
        <v>250</v>
      </c>
      <c r="B6868" s="45" t="s">
        <v>73</v>
      </c>
      <c r="C6868" s="45" t="s">
        <v>20</v>
      </c>
      <c r="D6868" s="45">
        <v>10</v>
      </c>
      <c r="E6868" s="45">
        <v>4.8472219300000003E-3</v>
      </c>
      <c r="F6868" s="45">
        <v>1.05671277E-3</v>
      </c>
      <c r="G6868" s="45">
        <v>6.0185152000000002E-4</v>
      </c>
      <c r="H6868" s="45">
        <v>3.18865714E-3</v>
      </c>
    </row>
    <row r="6869" spans="1:8" x14ac:dyDescent="0.35">
      <c r="A6869" s="45" t="s">
        <v>250</v>
      </c>
      <c r="B6869" s="45" t="s">
        <v>72</v>
      </c>
      <c r="C6869" s="45" t="s">
        <v>21</v>
      </c>
      <c r="D6869" s="45">
        <v>146</v>
      </c>
      <c r="E6869" s="45">
        <v>8.9439844200000004E-3</v>
      </c>
      <c r="F6869" s="45">
        <v>1.1494004300000001E-3</v>
      </c>
      <c r="G6869" s="45">
        <v>2.04020776E-3</v>
      </c>
      <c r="H6869" s="45">
        <v>5.7543757299999996E-3</v>
      </c>
    </row>
    <row r="6870" spans="1:8" x14ac:dyDescent="0.35">
      <c r="A6870" s="45" t="s">
        <v>250</v>
      </c>
      <c r="B6870" s="45" t="s">
        <v>73</v>
      </c>
      <c r="C6870" s="45" t="s">
        <v>21</v>
      </c>
      <c r="D6870" s="45">
        <v>14</v>
      </c>
      <c r="E6870" s="45">
        <v>8.4747022199999997E-3</v>
      </c>
      <c r="F6870" s="45">
        <v>9.8958317999999997E-4</v>
      </c>
      <c r="G6870" s="45">
        <v>1.53356457E-3</v>
      </c>
      <c r="H6870" s="45">
        <v>5.9515540100000004E-3</v>
      </c>
    </row>
    <row r="6871" spans="1:8" x14ac:dyDescent="0.35">
      <c r="A6871" s="45" t="s">
        <v>250</v>
      </c>
      <c r="B6871" s="45" t="s">
        <v>72</v>
      </c>
      <c r="C6871" s="45" t="s">
        <v>22</v>
      </c>
      <c r="D6871" s="45">
        <v>110</v>
      </c>
      <c r="E6871" s="45">
        <v>6.8187076700000002E-3</v>
      </c>
      <c r="F6871" s="45">
        <v>9.1435162999999996E-4</v>
      </c>
      <c r="G6871" s="45">
        <v>1.3139728499999999E-3</v>
      </c>
      <c r="H6871" s="45">
        <v>4.5903827500000001E-3</v>
      </c>
    </row>
    <row r="6872" spans="1:8" x14ac:dyDescent="0.35">
      <c r="A6872" s="45" t="s">
        <v>250</v>
      </c>
      <c r="B6872" s="45" t="s">
        <v>73</v>
      </c>
      <c r="C6872" s="45" t="s">
        <v>22</v>
      </c>
      <c r="D6872" s="45">
        <v>16</v>
      </c>
      <c r="E6872" s="45">
        <v>8.4989869700000005E-3</v>
      </c>
      <c r="F6872" s="45">
        <v>8.3188627999999996E-4</v>
      </c>
      <c r="G6872" s="45">
        <v>2.2829859300000001E-3</v>
      </c>
      <c r="H6872" s="45">
        <v>5.3841143999999999E-3</v>
      </c>
    </row>
    <row r="6873" spans="1:8" x14ac:dyDescent="0.35">
      <c r="A6873" s="45" t="s">
        <v>250</v>
      </c>
      <c r="B6873" s="45" t="s">
        <v>72</v>
      </c>
      <c r="C6873" s="45" t="s">
        <v>23</v>
      </c>
      <c r="D6873" s="45">
        <v>168</v>
      </c>
      <c r="E6873" s="45">
        <v>7.3751651099999999E-3</v>
      </c>
      <c r="F6873" s="45">
        <v>9.7242864000000005E-4</v>
      </c>
      <c r="G6873" s="45">
        <v>1.62291917E-3</v>
      </c>
      <c r="H6873" s="45">
        <v>4.7798167900000004E-3</v>
      </c>
    </row>
    <row r="6874" spans="1:8" x14ac:dyDescent="0.35">
      <c r="A6874" s="45" t="s">
        <v>250</v>
      </c>
      <c r="B6874" s="45" t="s">
        <v>73</v>
      </c>
      <c r="C6874" s="45" t="s">
        <v>23</v>
      </c>
      <c r="D6874" s="45">
        <v>26</v>
      </c>
      <c r="E6874" s="45">
        <v>6.2482191099999997E-3</v>
      </c>
      <c r="F6874" s="45">
        <v>1.04255672E-3</v>
      </c>
      <c r="G6874" s="45">
        <v>1.53356457E-3</v>
      </c>
      <c r="H6874" s="45">
        <v>3.6720974300000001E-3</v>
      </c>
    </row>
    <row r="6875" spans="1:8" x14ac:dyDescent="0.35">
      <c r="A6875" s="45" t="s">
        <v>250</v>
      </c>
      <c r="B6875" s="45" t="s">
        <v>72</v>
      </c>
      <c r="C6875" s="45" t="s">
        <v>24</v>
      </c>
      <c r="D6875" s="45">
        <v>368</v>
      </c>
      <c r="E6875" s="45">
        <v>7.1496009600000004E-3</v>
      </c>
      <c r="F6875" s="45">
        <v>6.8749347000000003E-4</v>
      </c>
      <c r="G6875" s="45">
        <v>1.7685686000000001E-3</v>
      </c>
      <c r="H6875" s="45">
        <v>4.6935383899999999E-3</v>
      </c>
    </row>
    <row r="6876" spans="1:8" x14ac:dyDescent="0.35">
      <c r="A6876" s="45" t="s">
        <v>250</v>
      </c>
      <c r="B6876" s="45" t="s">
        <v>73</v>
      </c>
      <c r="C6876" s="45" t="s">
        <v>24</v>
      </c>
      <c r="D6876" s="45">
        <v>61</v>
      </c>
      <c r="E6876" s="45">
        <v>6.2416512699999998E-3</v>
      </c>
      <c r="F6876" s="45">
        <v>5.9483129000000002E-4</v>
      </c>
      <c r="G6876" s="45">
        <v>1.64237983E-3</v>
      </c>
      <c r="H6876" s="45">
        <v>4.0044397000000001E-3</v>
      </c>
    </row>
    <row r="6877" spans="1:8" x14ac:dyDescent="0.35">
      <c r="A6877" s="45" t="s">
        <v>250</v>
      </c>
      <c r="B6877" s="45" t="s">
        <v>72</v>
      </c>
      <c r="C6877" s="45" t="s">
        <v>25</v>
      </c>
      <c r="D6877" s="45">
        <v>331</v>
      </c>
      <c r="E6877" s="45">
        <v>7.7355723999999997E-3</v>
      </c>
      <c r="F6877" s="45">
        <v>8.9627368000000005E-4</v>
      </c>
      <c r="G6877" s="45">
        <v>2.1017257099999998E-3</v>
      </c>
      <c r="H6877" s="45">
        <v>4.7375724799999996E-3</v>
      </c>
    </row>
    <row r="6878" spans="1:8" x14ac:dyDescent="0.35">
      <c r="A6878" s="45" t="s">
        <v>250</v>
      </c>
      <c r="B6878" s="45" t="s">
        <v>73</v>
      </c>
      <c r="C6878" s="45" t="s">
        <v>25</v>
      </c>
      <c r="D6878" s="45">
        <v>49</v>
      </c>
      <c r="E6878" s="45">
        <v>6.5060466900000004E-3</v>
      </c>
      <c r="F6878" s="45">
        <v>7.7239208000000001E-4</v>
      </c>
      <c r="G6878" s="45">
        <v>1.5752548700000001E-3</v>
      </c>
      <c r="H6878" s="45">
        <v>4.1583992300000001E-3</v>
      </c>
    </row>
    <row r="6879" spans="1:8" x14ac:dyDescent="0.35">
      <c r="A6879" s="45" t="s">
        <v>250</v>
      </c>
      <c r="B6879" s="45" t="s">
        <v>72</v>
      </c>
      <c r="C6879" s="45" t="s">
        <v>26</v>
      </c>
      <c r="D6879" s="45">
        <v>180</v>
      </c>
      <c r="E6879" s="45">
        <v>6.3049765999999997E-3</v>
      </c>
      <c r="F6879" s="45">
        <v>5.5825592000000002E-4</v>
      </c>
      <c r="G6879" s="45">
        <v>1.2736622999999999E-3</v>
      </c>
      <c r="H6879" s="45">
        <v>4.4730578899999998E-3</v>
      </c>
    </row>
    <row r="6880" spans="1:8" x14ac:dyDescent="0.35">
      <c r="A6880" s="45" t="s">
        <v>250</v>
      </c>
      <c r="B6880" s="45" t="s">
        <v>73</v>
      </c>
      <c r="C6880" s="45" t="s">
        <v>26</v>
      </c>
      <c r="D6880" s="45">
        <v>7</v>
      </c>
      <c r="E6880" s="45">
        <v>6.7493384800000004E-3</v>
      </c>
      <c r="F6880" s="45">
        <v>6.5145484999999995E-4</v>
      </c>
      <c r="G6880" s="45">
        <v>1.3227510799999999E-3</v>
      </c>
      <c r="H6880" s="45">
        <v>4.7751320400000003E-3</v>
      </c>
    </row>
    <row r="6881" spans="1:8" x14ac:dyDescent="0.35">
      <c r="A6881" s="45" t="s">
        <v>250</v>
      </c>
      <c r="B6881" s="45" t="s">
        <v>72</v>
      </c>
      <c r="C6881" s="45" t="s">
        <v>27</v>
      </c>
      <c r="D6881" s="45">
        <v>144</v>
      </c>
      <c r="E6881" s="45">
        <v>5.6065133699999999E-3</v>
      </c>
      <c r="F6881" s="45">
        <v>9.4521579E-4</v>
      </c>
      <c r="G6881" s="45">
        <v>1.0280829600000001E-3</v>
      </c>
      <c r="H6881" s="45">
        <v>3.6332141399999999E-3</v>
      </c>
    </row>
    <row r="6882" spans="1:8" x14ac:dyDescent="0.35">
      <c r="A6882" s="45" t="s">
        <v>250</v>
      </c>
      <c r="B6882" s="45" t="s">
        <v>73</v>
      </c>
      <c r="C6882" s="45" t="s">
        <v>27</v>
      </c>
      <c r="D6882" s="45">
        <v>36</v>
      </c>
      <c r="E6882" s="45">
        <v>5.9725434700000002E-3</v>
      </c>
      <c r="F6882" s="45">
        <v>9.8701106000000007E-4</v>
      </c>
      <c r="G6882" s="45">
        <v>1.1185054900000001E-3</v>
      </c>
      <c r="H6882" s="45">
        <v>3.8670265499999999E-3</v>
      </c>
    </row>
    <row r="6883" spans="1:8" x14ac:dyDescent="0.35">
      <c r="A6883" s="45" t="s">
        <v>250</v>
      </c>
      <c r="B6883" s="45" t="s">
        <v>72</v>
      </c>
      <c r="C6883" s="45" t="s">
        <v>28</v>
      </c>
      <c r="D6883" s="45">
        <v>280</v>
      </c>
      <c r="E6883" s="45">
        <v>6.7956346899999999E-3</v>
      </c>
      <c r="F6883" s="45">
        <v>9.3795445999999996E-4</v>
      </c>
      <c r="G6883" s="45">
        <v>1.2910050400000001E-3</v>
      </c>
      <c r="H6883" s="45">
        <v>4.5666746899999996E-3</v>
      </c>
    </row>
    <row r="6884" spans="1:8" x14ac:dyDescent="0.35">
      <c r="A6884" s="45" t="s">
        <v>250</v>
      </c>
      <c r="B6884" s="45" t="s">
        <v>73</v>
      </c>
      <c r="C6884" s="45" t="s">
        <v>28</v>
      </c>
      <c r="D6884" s="45">
        <v>41</v>
      </c>
      <c r="E6884" s="45">
        <v>6.35049659E-3</v>
      </c>
      <c r="F6884" s="45">
        <v>9.3354764E-4</v>
      </c>
      <c r="G6884" s="45">
        <v>1.5681456200000001E-3</v>
      </c>
      <c r="H6884" s="45">
        <v>3.8488028700000001E-3</v>
      </c>
    </row>
    <row r="6885" spans="1:8" x14ac:dyDescent="0.35">
      <c r="A6885" s="45" t="s">
        <v>250</v>
      </c>
      <c r="B6885" s="45" t="s">
        <v>72</v>
      </c>
      <c r="C6885" s="45" t="s">
        <v>29</v>
      </c>
      <c r="D6885" s="45">
        <v>104</v>
      </c>
      <c r="E6885" s="45">
        <v>7.4110797399999997E-3</v>
      </c>
      <c r="F6885" s="45">
        <v>9.3226913000000002E-4</v>
      </c>
      <c r="G6885" s="45">
        <v>1.75480741E-3</v>
      </c>
      <c r="H6885" s="45">
        <v>4.72400257E-3</v>
      </c>
    </row>
    <row r="6886" spans="1:8" x14ac:dyDescent="0.35">
      <c r="A6886" s="45" t="s">
        <v>250</v>
      </c>
      <c r="B6886" s="45" t="s">
        <v>73</v>
      </c>
      <c r="C6886" s="45" t="s">
        <v>29</v>
      </c>
      <c r="D6886" s="45">
        <v>12</v>
      </c>
      <c r="E6886" s="45">
        <v>7.3620753400000004E-3</v>
      </c>
      <c r="F6886" s="45">
        <v>1.0464890000000001E-3</v>
      </c>
      <c r="G6886" s="45">
        <v>2.2251153300000001E-3</v>
      </c>
      <c r="H6886" s="45">
        <v>4.0904704800000004E-3</v>
      </c>
    </row>
    <row r="6887" spans="1:8" x14ac:dyDescent="0.35">
      <c r="A6887" s="45" t="s">
        <v>250</v>
      </c>
      <c r="B6887" s="45" t="s">
        <v>72</v>
      </c>
      <c r="C6887" s="45" t="s">
        <v>30</v>
      </c>
      <c r="D6887" s="45">
        <v>1541</v>
      </c>
      <c r="E6887" s="45">
        <v>4.6722078500000003E-3</v>
      </c>
      <c r="F6887" s="45">
        <v>1.01582943E-3</v>
      </c>
      <c r="G6887" s="45">
        <v>6.8215661000000001E-4</v>
      </c>
      <c r="H6887" s="45">
        <v>2.9742213399999999E-3</v>
      </c>
    </row>
    <row r="6888" spans="1:8" x14ac:dyDescent="0.35">
      <c r="A6888" s="45" t="s">
        <v>250</v>
      </c>
      <c r="B6888" s="45" t="s">
        <v>73</v>
      </c>
      <c r="C6888" s="45" t="s">
        <v>30</v>
      </c>
      <c r="D6888" s="45">
        <v>250</v>
      </c>
      <c r="E6888" s="45">
        <v>4.2670831000000001E-3</v>
      </c>
      <c r="F6888" s="45">
        <v>9.3916642999999998E-4</v>
      </c>
      <c r="G6888" s="45">
        <v>6.8291642000000005E-4</v>
      </c>
      <c r="H6888" s="45">
        <v>2.6449997799999998E-3</v>
      </c>
    </row>
    <row r="6889" spans="1:8" x14ac:dyDescent="0.35">
      <c r="A6889" s="45" t="s">
        <v>250</v>
      </c>
      <c r="B6889" s="45" t="s">
        <v>72</v>
      </c>
      <c r="C6889" s="45" t="s">
        <v>31</v>
      </c>
      <c r="D6889" s="45">
        <v>715</v>
      </c>
      <c r="E6889" s="45">
        <v>4.8999932899999998E-3</v>
      </c>
      <c r="F6889" s="45">
        <v>1.0042247099999999E-3</v>
      </c>
      <c r="G6889" s="45">
        <v>5.0448370000000004E-4</v>
      </c>
      <c r="H6889" s="45">
        <v>3.3912844000000002E-3</v>
      </c>
    </row>
    <row r="6890" spans="1:8" x14ac:dyDescent="0.35">
      <c r="A6890" s="45" t="s">
        <v>250</v>
      </c>
      <c r="B6890" s="45" t="s">
        <v>73</v>
      </c>
      <c r="C6890" s="45" t="s">
        <v>31</v>
      </c>
      <c r="D6890" s="45">
        <v>88</v>
      </c>
      <c r="E6890" s="45">
        <v>4.8733425299999997E-3</v>
      </c>
      <c r="F6890" s="45">
        <v>9.777459300000001E-4</v>
      </c>
      <c r="G6890" s="45">
        <v>5.7765124999999997E-4</v>
      </c>
      <c r="H6890" s="45">
        <v>3.3179448399999999E-3</v>
      </c>
    </row>
    <row r="6891" spans="1:8" x14ac:dyDescent="0.35">
      <c r="A6891" s="45" t="s">
        <v>250</v>
      </c>
      <c r="B6891" s="45" t="s">
        <v>72</v>
      </c>
      <c r="C6891" s="45" t="s">
        <v>159</v>
      </c>
      <c r="D6891" s="45">
        <v>317</v>
      </c>
      <c r="E6891" s="45">
        <v>6.5059802900000003E-3</v>
      </c>
      <c r="F6891" s="45">
        <v>1.2593101299999999E-3</v>
      </c>
      <c r="G6891" s="45">
        <v>7.5012389000000002E-4</v>
      </c>
      <c r="H6891" s="45">
        <v>4.4965457899999997E-3</v>
      </c>
    </row>
    <row r="6892" spans="1:8" x14ac:dyDescent="0.35">
      <c r="A6892" s="45" t="s">
        <v>250</v>
      </c>
      <c r="B6892" s="45" t="s">
        <v>73</v>
      </c>
      <c r="C6892" s="45" t="s">
        <v>159</v>
      </c>
      <c r="D6892" s="45">
        <v>43</v>
      </c>
      <c r="E6892" s="45">
        <v>6.3094851500000004E-3</v>
      </c>
      <c r="F6892" s="45">
        <v>1.2774545399999999E-3</v>
      </c>
      <c r="G6892" s="45">
        <v>1.0225557100000001E-3</v>
      </c>
      <c r="H6892" s="45">
        <v>4.00947439E-3</v>
      </c>
    </row>
    <row r="6893" spans="1:8" x14ac:dyDescent="0.35">
      <c r="A6893" s="45" t="s">
        <v>250</v>
      </c>
      <c r="B6893" s="45" t="s">
        <v>72</v>
      </c>
      <c r="C6893" s="45" t="s">
        <v>33</v>
      </c>
      <c r="D6893" s="45">
        <v>186</v>
      </c>
      <c r="E6893" s="45">
        <v>7.8408749199999992E-3</v>
      </c>
      <c r="F6893" s="45">
        <v>1.3215598900000001E-3</v>
      </c>
      <c r="G6893" s="45">
        <v>1.32336445E-3</v>
      </c>
      <c r="H6893" s="45">
        <v>5.1958878499999998E-3</v>
      </c>
    </row>
    <row r="6894" spans="1:8" x14ac:dyDescent="0.35">
      <c r="A6894" s="45" t="s">
        <v>250</v>
      </c>
      <c r="B6894" s="45" t="s">
        <v>73</v>
      </c>
      <c r="C6894" s="45" t="s">
        <v>33</v>
      </c>
      <c r="D6894" s="45">
        <v>20</v>
      </c>
      <c r="E6894" s="45">
        <v>7.8148145399999994E-3</v>
      </c>
      <c r="F6894" s="45">
        <v>1.3645831199999999E-3</v>
      </c>
      <c r="G6894" s="45">
        <v>1.6903932599999999E-3</v>
      </c>
      <c r="H6894" s="45">
        <v>4.7598376700000002E-3</v>
      </c>
    </row>
    <row r="6895" spans="1:8" x14ac:dyDescent="0.35">
      <c r="A6895" s="45" t="s">
        <v>250</v>
      </c>
      <c r="B6895" s="45" t="s">
        <v>72</v>
      </c>
      <c r="C6895" s="45" t="s">
        <v>34</v>
      </c>
      <c r="D6895" s="45">
        <v>153</v>
      </c>
      <c r="E6895" s="45">
        <v>5.6532919300000001E-3</v>
      </c>
      <c r="F6895" s="45">
        <v>1.1505988999999999E-3</v>
      </c>
      <c r="G6895" s="45">
        <v>7.2803172000000002E-4</v>
      </c>
      <c r="H6895" s="45">
        <v>3.7746608899999999E-3</v>
      </c>
    </row>
    <row r="6896" spans="1:8" x14ac:dyDescent="0.35">
      <c r="A6896" s="45" t="s">
        <v>250</v>
      </c>
      <c r="B6896" s="45" t="s">
        <v>73</v>
      </c>
      <c r="C6896" s="45" t="s">
        <v>34</v>
      </c>
      <c r="D6896" s="45">
        <v>15</v>
      </c>
      <c r="E6896" s="45">
        <v>6.5879627699999997E-3</v>
      </c>
      <c r="F6896" s="45">
        <v>1.14197504E-3</v>
      </c>
      <c r="G6896" s="45">
        <v>9.6759234999999999E-4</v>
      </c>
      <c r="H6896" s="45">
        <v>4.4783947599999997E-3</v>
      </c>
    </row>
    <row r="6897" spans="1:8" x14ac:dyDescent="0.35">
      <c r="A6897" s="45" t="s">
        <v>250</v>
      </c>
      <c r="B6897" s="45" t="s">
        <v>72</v>
      </c>
      <c r="C6897" s="45" t="s">
        <v>35</v>
      </c>
      <c r="D6897" s="45">
        <v>247</v>
      </c>
      <c r="E6897" s="45">
        <v>6.2363170599999997E-3</v>
      </c>
      <c r="F6897" s="45">
        <v>1.01894001E-3</v>
      </c>
      <c r="G6897" s="45">
        <v>1.02892088E-3</v>
      </c>
      <c r="H6897" s="45">
        <v>4.1884556999999996E-3</v>
      </c>
    </row>
    <row r="6898" spans="1:8" x14ac:dyDescent="0.35">
      <c r="A6898" s="45" t="s">
        <v>250</v>
      </c>
      <c r="B6898" s="45" t="s">
        <v>73</v>
      </c>
      <c r="C6898" s="45" t="s">
        <v>35</v>
      </c>
      <c r="D6898" s="45">
        <v>26</v>
      </c>
      <c r="E6898" s="45">
        <v>5.6227740300000004E-3</v>
      </c>
      <c r="F6898" s="45">
        <v>1.0425566900000001E-3</v>
      </c>
      <c r="G6898" s="45">
        <v>1.19702609E-3</v>
      </c>
      <c r="H6898" s="45">
        <v>3.38319062E-3</v>
      </c>
    </row>
    <row r="6899" spans="1:8" x14ac:dyDescent="0.35">
      <c r="A6899" s="45" t="s">
        <v>250</v>
      </c>
      <c r="B6899" s="45" t="s">
        <v>72</v>
      </c>
      <c r="C6899" s="45" t="s">
        <v>36</v>
      </c>
      <c r="D6899" s="45">
        <v>335</v>
      </c>
      <c r="E6899" s="45">
        <v>7.8216898999999996E-3</v>
      </c>
      <c r="F6899" s="45">
        <v>9.1977588000000002E-4</v>
      </c>
      <c r="G6899" s="45">
        <v>1.30507163E-3</v>
      </c>
      <c r="H6899" s="45">
        <v>5.5968419399999997E-3</v>
      </c>
    </row>
    <row r="6900" spans="1:8" x14ac:dyDescent="0.35">
      <c r="A6900" s="45" t="s">
        <v>250</v>
      </c>
      <c r="B6900" s="45" t="s">
        <v>73</v>
      </c>
      <c r="C6900" s="45" t="s">
        <v>36</v>
      </c>
      <c r="D6900" s="45">
        <v>23</v>
      </c>
      <c r="E6900" s="45">
        <v>6.1342590200000003E-3</v>
      </c>
      <c r="F6900" s="45">
        <v>8.7459718E-4</v>
      </c>
      <c r="G6900" s="45">
        <v>1.27012858E-3</v>
      </c>
      <c r="H6900" s="45">
        <v>3.9895327500000001E-3</v>
      </c>
    </row>
    <row r="6901" spans="1:8" x14ac:dyDescent="0.35">
      <c r="A6901" s="45" t="s">
        <v>250</v>
      </c>
      <c r="B6901" s="45" t="s">
        <v>72</v>
      </c>
      <c r="C6901" s="45" t="s">
        <v>37</v>
      </c>
      <c r="D6901" s="45">
        <v>382</v>
      </c>
      <c r="E6901" s="45">
        <v>5.8625106700000004E-3</v>
      </c>
      <c r="F6901" s="45">
        <v>1.0398181999999999E-3</v>
      </c>
      <c r="G6901" s="45">
        <v>7.6555508000000002E-4</v>
      </c>
      <c r="H6901" s="45">
        <v>4.0571369000000001E-3</v>
      </c>
    </row>
    <row r="6902" spans="1:8" x14ac:dyDescent="0.35">
      <c r="A6902" s="45" t="s">
        <v>250</v>
      </c>
      <c r="B6902" s="45" t="s">
        <v>73</v>
      </c>
      <c r="C6902" s="45" t="s">
        <v>37</v>
      </c>
      <c r="D6902" s="45">
        <v>50</v>
      </c>
      <c r="E6902" s="45">
        <v>5.5217590000000002E-3</v>
      </c>
      <c r="F6902" s="45">
        <v>1.0326386199999999E-3</v>
      </c>
      <c r="G6902" s="45">
        <v>7.6087938E-4</v>
      </c>
      <c r="H6902" s="45">
        <v>3.7282404499999998E-3</v>
      </c>
    </row>
    <row r="6903" spans="1:8" x14ac:dyDescent="0.35">
      <c r="A6903" s="45" t="s">
        <v>250</v>
      </c>
      <c r="B6903" s="45" t="s">
        <v>72</v>
      </c>
      <c r="C6903" s="45" t="s">
        <v>38</v>
      </c>
      <c r="D6903" s="45">
        <v>206</v>
      </c>
      <c r="E6903" s="45">
        <v>7.4943813100000001E-3</v>
      </c>
      <c r="F6903" s="45">
        <v>1.0389133599999999E-3</v>
      </c>
      <c r="G6903" s="45">
        <v>1.0135739999999999E-3</v>
      </c>
      <c r="H6903" s="45">
        <v>5.4418934199999998E-3</v>
      </c>
    </row>
    <row r="6904" spans="1:8" x14ac:dyDescent="0.35">
      <c r="A6904" s="45" t="s">
        <v>250</v>
      </c>
      <c r="B6904" s="45" t="s">
        <v>73</v>
      </c>
      <c r="C6904" s="45" t="s">
        <v>38</v>
      </c>
      <c r="D6904" s="45">
        <v>20</v>
      </c>
      <c r="E6904" s="45">
        <v>6.1273145399999996E-3</v>
      </c>
      <c r="F6904" s="45">
        <v>1.2627313100000001E-3</v>
      </c>
      <c r="G6904" s="45">
        <v>9.4039332E-4</v>
      </c>
      <c r="H6904" s="45">
        <v>3.9241895700000001E-3</v>
      </c>
    </row>
    <row r="6905" spans="1:8" x14ac:dyDescent="0.35">
      <c r="A6905" s="45" t="s">
        <v>250</v>
      </c>
      <c r="B6905" s="45" t="s">
        <v>72</v>
      </c>
      <c r="C6905" s="45" t="s">
        <v>39</v>
      </c>
      <c r="D6905" s="45">
        <v>168</v>
      </c>
      <c r="E6905" s="45">
        <v>7.5128139E-3</v>
      </c>
      <c r="F6905" s="45">
        <v>9.5114063999999999E-4</v>
      </c>
      <c r="G6905" s="45">
        <v>1.62787949E-3</v>
      </c>
      <c r="H6905" s="45">
        <v>4.9337932900000003E-3</v>
      </c>
    </row>
    <row r="6906" spans="1:8" x14ac:dyDescent="0.35">
      <c r="A6906" s="45" t="s">
        <v>250</v>
      </c>
      <c r="B6906" s="45" t="s">
        <v>73</v>
      </c>
      <c r="C6906" s="45" t="s">
        <v>39</v>
      </c>
      <c r="D6906" s="45">
        <v>24</v>
      </c>
      <c r="E6906" s="45">
        <v>7.0688655000000003E-3</v>
      </c>
      <c r="F6906" s="45">
        <v>9.6354144999999999E-4</v>
      </c>
      <c r="G6906" s="45">
        <v>2.1011764400000001E-3</v>
      </c>
      <c r="H6906" s="45">
        <v>4.0041471599999998E-3</v>
      </c>
    </row>
    <row r="6907" spans="1:8" x14ac:dyDescent="0.35">
      <c r="A6907" s="45" t="s">
        <v>250</v>
      </c>
      <c r="B6907" s="45" t="s">
        <v>72</v>
      </c>
      <c r="C6907" s="45" t="s">
        <v>40</v>
      </c>
      <c r="D6907" s="45">
        <v>249</v>
      </c>
      <c r="E6907" s="45">
        <v>5.2964633899999997E-3</v>
      </c>
      <c r="F6907" s="45">
        <v>1.15475769E-3</v>
      </c>
      <c r="G6907" s="45">
        <v>5.1339595000000004E-4</v>
      </c>
      <c r="H6907" s="45">
        <v>3.6283092999999998E-3</v>
      </c>
    </row>
    <row r="6908" spans="1:8" x14ac:dyDescent="0.35">
      <c r="A6908" s="45" t="s">
        <v>250</v>
      </c>
      <c r="B6908" s="45" t="s">
        <v>73</v>
      </c>
      <c r="C6908" s="45" t="s">
        <v>40</v>
      </c>
      <c r="D6908" s="45">
        <v>44</v>
      </c>
      <c r="E6908" s="45">
        <v>5.0339328299999998E-3</v>
      </c>
      <c r="F6908" s="45">
        <v>1.39599092E-3</v>
      </c>
      <c r="G6908" s="45">
        <v>4.8058683000000001E-4</v>
      </c>
      <c r="H6908" s="45">
        <v>3.1573545700000001E-3</v>
      </c>
    </row>
    <row r="6909" spans="1:8" x14ac:dyDescent="0.35">
      <c r="A6909" s="45" t="s">
        <v>250</v>
      </c>
      <c r="B6909" s="45" t="s">
        <v>72</v>
      </c>
      <c r="C6909" s="45" t="s">
        <v>41</v>
      </c>
      <c r="D6909" s="45">
        <v>213</v>
      </c>
      <c r="E6909" s="45">
        <v>6.9527579999999999E-3</v>
      </c>
      <c r="F6909" s="45">
        <v>8.9641999000000003E-4</v>
      </c>
      <c r="G6909" s="45">
        <v>1.3661752100000001E-3</v>
      </c>
      <c r="H6909" s="45">
        <v>4.69016231E-3</v>
      </c>
    </row>
    <row r="6910" spans="1:8" x14ac:dyDescent="0.35">
      <c r="A6910" s="45" t="s">
        <v>250</v>
      </c>
      <c r="B6910" s="45" t="s">
        <v>73</v>
      </c>
      <c r="C6910" s="45" t="s">
        <v>41</v>
      </c>
      <c r="D6910" s="45">
        <v>35</v>
      </c>
      <c r="E6910" s="45">
        <v>6.7847220099999999E-3</v>
      </c>
      <c r="F6910" s="45">
        <v>8.6904740999999995E-4</v>
      </c>
      <c r="G6910" s="45">
        <v>1.23974842E-3</v>
      </c>
      <c r="H6910" s="45">
        <v>4.6759256999999999E-3</v>
      </c>
    </row>
    <row r="6911" spans="1:8" x14ac:dyDescent="0.35">
      <c r="A6911" s="45" t="s">
        <v>250</v>
      </c>
      <c r="B6911" s="45" t="s">
        <v>72</v>
      </c>
      <c r="C6911" s="45" t="s">
        <v>42</v>
      </c>
      <c r="D6911" s="45">
        <v>169</v>
      </c>
      <c r="E6911" s="45">
        <v>8.6430936699999992E-3</v>
      </c>
      <c r="F6911" s="45">
        <v>1.0663212700000001E-3</v>
      </c>
      <c r="G6911" s="45">
        <v>1.83164836E-3</v>
      </c>
      <c r="H6911" s="45">
        <v>5.7451235899999998E-3</v>
      </c>
    </row>
    <row r="6912" spans="1:8" x14ac:dyDescent="0.35">
      <c r="A6912" s="45" t="s">
        <v>250</v>
      </c>
      <c r="B6912" s="45" t="s">
        <v>73</v>
      </c>
      <c r="C6912" s="45" t="s">
        <v>42</v>
      </c>
      <c r="D6912" s="45">
        <v>28</v>
      </c>
      <c r="E6912" s="45">
        <v>8.33126631E-3</v>
      </c>
      <c r="F6912" s="45">
        <v>1.2185843899999999E-3</v>
      </c>
      <c r="G6912" s="45">
        <v>1.5104164299999999E-3</v>
      </c>
      <c r="H6912" s="45">
        <v>5.6022650000000004E-3</v>
      </c>
    </row>
    <row r="6913" spans="1:8" x14ac:dyDescent="0.35">
      <c r="A6913" s="45" t="s">
        <v>250</v>
      </c>
      <c r="B6913" s="45" t="s">
        <v>72</v>
      </c>
      <c r="C6913" s="45" t="s">
        <v>43</v>
      </c>
      <c r="D6913" s="45">
        <v>153</v>
      </c>
      <c r="E6913" s="45">
        <v>6.74783624E-3</v>
      </c>
      <c r="F6913" s="45">
        <v>1.1282072000000001E-3</v>
      </c>
      <c r="G6913" s="45">
        <v>1.01004576E-3</v>
      </c>
      <c r="H6913" s="45">
        <v>4.6095827900000004E-3</v>
      </c>
    </row>
    <row r="6914" spans="1:8" x14ac:dyDescent="0.35">
      <c r="A6914" s="45" t="s">
        <v>250</v>
      </c>
      <c r="B6914" s="45" t="s">
        <v>73</v>
      </c>
      <c r="C6914" s="45" t="s">
        <v>43</v>
      </c>
      <c r="D6914" s="45">
        <v>35</v>
      </c>
      <c r="E6914" s="45">
        <v>6.5439812399999998E-3</v>
      </c>
      <c r="F6914" s="45">
        <v>1.0509257000000001E-3</v>
      </c>
      <c r="G6914" s="45">
        <v>1.20502624E-3</v>
      </c>
      <c r="H6914" s="45">
        <v>4.2880288800000001E-3</v>
      </c>
    </row>
    <row r="6915" spans="1:8" x14ac:dyDescent="0.35">
      <c r="A6915" s="45" t="s">
        <v>250</v>
      </c>
      <c r="B6915" s="45" t="s">
        <v>72</v>
      </c>
      <c r="C6915" s="45" t="s">
        <v>44</v>
      </c>
      <c r="D6915" s="45">
        <v>76</v>
      </c>
      <c r="E6915" s="45">
        <v>8.7225874899999993E-3</v>
      </c>
      <c r="F6915" s="45">
        <v>6.7464642000000005E-4</v>
      </c>
      <c r="G6915" s="45">
        <v>1.69164208E-3</v>
      </c>
      <c r="H6915" s="45">
        <v>6.3562985000000004E-3</v>
      </c>
    </row>
    <row r="6916" spans="1:8" x14ac:dyDescent="0.35">
      <c r="A6916" s="45" t="s">
        <v>250</v>
      </c>
      <c r="B6916" s="45" t="s">
        <v>73</v>
      </c>
      <c r="C6916" s="45" t="s">
        <v>44</v>
      </c>
      <c r="D6916" s="45">
        <v>13</v>
      </c>
      <c r="E6916" s="45">
        <v>8.8915596100000004E-3</v>
      </c>
      <c r="F6916" s="45">
        <v>7.7368209999999996E-4</v>
      </c>
      <c r="G6916" s="45">
        <v>1.67378893E-3</v>
      </c>
      <c r="H6916" s="45">
        <v>6.4440880800000003E-3</v>
      </c>
    </row>
    <row r="6917" spans="1:8" x14ac:dyDescent="0.35">
      <c r="A6917" s="45" t="s">
        <v>250</v>
      </c>
      <c r="B6917" s="45" t="s">
        <v>72</v>
      </c>
      <c r="C6917" s="45" t="s">
        <v>45</v>
      </c>
      <c r="D6917" s="45">
        <v>384</v>
      </c>
      <c r="E6917" s="45">
        <v>7.12643446E-3</v>
      </c>
      <c r="F6917" s="45">
        <v>8.8188991999999997E-4</v>
      </c>
      <c r="G6917" s="45">
        <v>1.06189092E-3</v>
      </c>
      <c r="H6917" s="45">
        <v>5.1826531200000001E-3</v>
      </c>
    </row>
    <row r="6918" spans="1:8" x14ac:dyDescent="0.35">
      <c r="A6918" s="45" t="s">
        <v>250</v>
      </c>
      <c r="B6918" s="45" t="s">
        <v>73</v>
      </c>
      <c r="C6918" s="45" t="s">
        <v>45</v>
      </c>
      <c r="D6918" s="45">
        <v>43</v>
      </c>
      <c r="E6918" s="45">
        <v>6.2028959900000003E-3</v>
      </c>
      <c r="F6918" s="45">
        <v>1.0074825299999999E-3</v>
      </c>
      <c r="G6918" s="45">
        <v>1.2944118599999999E-3</v>
      </c>
      <c r="H6918" s="45">
        <v>3.9010010200000002E-3</v>
      </c>
    </row>
    <row r="6919" spans="1:8" x14ac:dyDescent="0.35">
      <c r="A6919" s="45" t="s">
        <v>250</v>
      </c>
      <c r="B6919" s="45" t="s">
        <v>72</v>
      </c>
      <c r="C6919" s="45" t="s">
        <v>46</v>
      </c>
      <c r="D6919" s="45">
        <v>147</v>
      </c>
      <c r="E6919" s="45">
        <v>7.7936820600000003E-3</v>
      </c>
      <c r="F6919" s="45">
        <v>1.20126266E-3</v>
      </c>
      <c r="G6919" s="45">
        <v>1.1862242600000001E-3</v>
      </c>
      <c r="H6919" s="45">
        <v>5.4061946499999996E-3</v>
      </c>
    </row>
    <row r="6920" spans="1:8" x14ac:dyDescent="0.35">
      <c r="A6920" s="45" t="s">
        <v>250</v>
      </c>
      <c r="B6920" s="45" t="s">
        <v>73</v>
      </c>
      <c r="C6920" s="45" t="s">
        <v>46</v>
      </c>
      <c r="D6920" s="45">
        <v>20</v>
      </c>
      <c r="E6920" s="45">
        <v>7.1869210700000003E-3</v>
      </c>
      <c r="F6920" s="45">
        <v>7.6678217999999996E-4</v>
      </c>
      <c r="G6920" s="45">
        <v>1.3194442300000001E-3</v>
      </c>
      <c r="H6920" s="45">
        <v>5.1006941599999996E-3</v>
      </c>
    </row>
    <row r="6921" spans="1:8" x14ac:dyDescent="0.35">
      <c r="A6921" s="45" t="s">
        <v>250</v>
      </c>
      <c r="B6921" s="45" t="s">
        <v>72</v>
      </c>
      <c r="C6921" s="45" t="s">
        <v>47</v>
      </c>
      <c r="D6921" s="45">
        <v>136</v>
      </c>
      <c r="E6921" s="45">
        <v>8.0939369899999999E-3</v>
      </c>
      <c r="F6921" s="45">
        <v>3.4764749000000002E-4</v>
      </c>
      <c r="G6921" s="45">
        <v>1.68292121E-3</v>
      </c>
      <c r="H6921" s="45">
        <v>6.0524745799999998E-3</v>
      </c>
    </row>
    <row r="6922" spans="1:8" x14ac:dyDescent="0.35">
      <c r="A6922" s="45" t="s">
        <v>250</v>
      </c>
      <c r="B6922" s="45" t="s">
        <v>73</v>
      </c>
      <c r="C6922" s="45" t="s">
        <v>47</v>
      </c>
      <c r="D6922" s="45">
        <v>18</v>
      </c>
      <c r="E6922" s="45">
        <v>4.8849020699999997E-3</v>
      </c>
      <c r="F6922" s="45">
        <v>2.3791133E-4</v>
      </c>
      <c r="G6922" s="45">
        <v>7.3238147000000001E-4</v>
      </c>
      <c r="H6922" s="45">
        <v>3.9023918100000001E-3</v>
      </c>
    </row>
    <row r="6923" spans="1:8" x14ac:dyDescent="0.35">
      <c r="A6923" s="45" t="s">
        <v>250</v>
      </c>
      <c r="B6923" s="45" t="s">
        <v>72</v>
      </c>
      <c r="C6923" s="45" t="s">
        <v>48</v>
      </c>
      <c r="D6923" s="45">
        <v>292</v>
      </c>
      <c r="E6923" s="45">
        <v>5.9920405999999999E-3</v>
      </c>
      <c r="F6923" s="45">
        <v>9.8189346000000007E-4</v>
      </c>
      <c r="G6923" s="45">
        <v>7.8414328000000002E-4</v>
      </c>
      <c r="H6923" s="45">
        <v>4.2260033700000001E-3</v>
      </c>
    </row>
    <row r="6924" spans="1:8" x14ac:dyDescent="0.35">
      <c r="A6924" s="45" t="s">
        <v>250</v>
      </c>
      <c r="B6924" s="45" t="s">
        <v>73</v>
      </c>
      <c r="C6924" s="45" t="s">
        <v>48</v>
      </c>
      <c r="D6924" s="45">
        <v>16</v>
      </c>
      <c r="E6924" s="45">
        <v>6.4554396199999996E-3</v>
      </c>
      <c r="F6924" s="45">
        <v>9.9898705999999999E-4</v>
      </c>
      <c r="G6924" s="45">
        <v>7.4146387999999999E-4</v>
      </c>
      <c r="H6924" s="45">
        <v>4.7149882299999998E-3</v>
      </c>
    </row>
    <row r="6925" spans="1:8" x14ac:dyDescent="0.35">
      <c r="A6925" s="45" t="s">
        <v>250</v>
      </c>
      <c r="B6925" s="45" t="s">
        <v>72</v>
      </c>
      <c r="C6925" s="45" t="s">
        <v>49</v>
      </c>
      <c r="D6925" s="45">
        <v>344</v>
      </c>
      <c r="E6925" s="45">
        <v>8.6895386799999991E-3</v>
      </c>
      <c r="F6925" s="45">
        <v>1.2192140599999999E-3</v>
      </c>
      <c r="G6925" s="45">
        <v>1.31914139E-3</v>
      </c>
      <c r="H6925" s="45">
        <v>6.1394740800000003E-3</v>
      </c>
    </row>
    <row r="6926" spans="1:8" x14ac:dyDescent="0.35">
      <c r="A6926" s="45" t="s">
        <v>250</v>
      </c>
      <c r="B6926" s="45" t="s">
        <v>73</v>
      </c>
      <c r="C6926" s="45" t="s">
        <v>49</v>
      </c>
      <c r="D6926" s="45">
        <v>22</v>
      </c>
      <c r="E6926" s="45">
        <v>7.7825122999999998E-3</v>
      </c>
      <c r="F6926" s="45">
        <v>1.31313105E-3</v>
      </c>
      <c r="G6926" s="45">
        <v>1.1158457000000001E-3</v>
      </c>
      <c r="H6926" s="45">
        <v>5.3419610699999998E-3</v>
      </c>
    </row>
    <row r="6927" spans="1:8" x14ac:dyDescent="0.35">
      <c r="A6927" s="45" t="s">
        <v>250</v>
      </c>
      <c r="B6927" s="45" t="s">
        <v>72</v>
      </c>
      <c r="C6927" s="45" t="s">
        <v>50</v>
      </c>
      <c r="D6927" s="45">
        <v>156</v>
      </c>
      <c r="E6927" s="45">
        <v>7.8960408099999994E-3</v>
      </c>
      <c r="F6927" s="45">
        <v>6.8183142999999995E-4</v>
      </c>
      <c r="G6927" s="45">
        <v>1.9764955000000002E-3</v>
      </c>
      <c r="H6927" s="45">
        <v>5.2377134099999998E-3</v>
      </c>
    </row>
    <row r="6928" spans="1:8" x14ac:dyDescent="0.35">
      <c r="A6928" s="45" t="s">
        <v>250</v>
      </c>
      <c r="B6928" s="45" t="s">
        <v>73</v>
      </c>
      <c r="C6928" s="45" t="s">
        <v>50</v>
      </c>
      <c r="D6928" s="45">
        <v>11</v>
      </c>
      <c r="E6928" s="45">
        <v>7.4705384399999996E-3</v>
      </c>
      <c r="F6928" s="45">
        <v>9.7537858999999997E-4</v>
      </c>
      <c r="G6928" s="45">
        <v>1.63825731E-3</v>
      </c>
      <c r="H6928" s="45">
        <v>4.8569020700000003E-3</v>
      </c>
    </row>
    <row r="6929" spans="1:8" x14ac:dyDescent="0.35">
      <c r="A6929" s="45" t="s">
        <v>250</v>
      </c>
      <c r="B6929" s="45" t="s">
        <v>72</v>
      </c>
      <c r="C6929" s="45" t="s">
        <v>51</v>
      </c>
      <c r="D6929" s="45">
        <v>204</v>
      </c>
      <c r="E6929" s="45">
        <v>6.64255382E-3</v>
      </c>
      <c r="F6929" s="45">
        <v>9.6859088999999999E-4</v>
      </c>
      <c r="G6929" s="45">
        <v>7.3495346E-4</v>
      </c>
      <c r="H6929" s="45">
        <v>4.9390089299999997E-3</v>
      </c>
    </row>
    <row r="6930" spans="1:8" x14ac:dyDescent="0.35">
      <c r="A6930" s="45" t="s">
        <v>250</v>
      </c>
      <c r="B6930" s="45" t="s">
        <v>73</v>
      </c>
      <c r="C6930" s="45" t="s">
        <v>51</v>
      </c>
      <c r="D6930" s="45">
        <v>22</v>
      </c>
      <c r="E6930" s="45">
        <v>6.7887202900000004E-3</v>
      </c>
      <c r="F6930" s="45">
        <v>1.1747683599999999E-3</v>
      </c>
      <c r="G6930" s="45">
        <v>8.6437261999999999E-4</v>
      </c>
      <c r="H6930" s="45">
        <v>4.7495789399999997E-3</v>
      </c>
    </row>
    <row r="6931" spans="1:8" x14ac:dyDescent="0.35">
      <c r="A6931" s="45" t="s">
        <v>250</v>
      </c>
      <c r="B6931" s="45" t="s">
        <v>72</v>
      </c>
      <c r="C6931" s="45" t="s">
        <v>52</v>
      </c>
      <c r="D6931" s="45">
        <v>229</v>
      </c>
      <c r="E6931" s="45">
        <v>4.9283820100000002E-3</v>
      </c>
      <c r="F6931" s="45">
        <v>8.6825748000000003E-4</v>
      </c>
      <c r="G6931" s="45">
        <v>4.3203114999999998E-4</v>
      </c>
      <c r="H6931" s="45">
        <v>3.62809293E-3</v>
      </c>
    </row>
    <row r="6932" spans="1:8" x14ac:dyDescent="0.35">
      <c r="A6932" s="45" t="s">
        <v>250</v>
      </c>
      <c r="B6932" s="45" t="s">
        <v>73</v>
      </c>
      <c r="C6932" s="45" t="s">
        <v>52</v>
      </c>
      <c r="D6932" s="45">
        <v>37</v>
      </c>
      <c r="E6932" s="45">
        <v>3.7756504400000002E-3</v>
      </c>
      <c r="F6932" s="45">
        <v>7.1665395000000004E-4</v>
      </c>
      <c r="G6932" s="45">
        <v>3.8663636000000001E-4</v>
      </c>
      <c r="H6932" s="45">
        <v>2.6723596200000001E-3</v>
      </c>
    </row>
    <row r="6933" spans="1:8" x14ac:dyDescent="0.35">
      <c r="A6933" s="45" t="s">
        <v>250</v>
      </c>
      <c r="B6933" s="45" t="s">
        <v>72</v>
      </c>
      <c r="C6933" s="45" t="s">
        <v>53</v>
      </c>
      <c r="D6933" s="45">
        <v>94</v>
      </c>
      <c r="E6933" s="45">
        <v>7.4502558700000002E-3</v>
      </c>
      <c r="F6933" s="45">
        <v>1.0502853999999999E-3</v>
      </c>
      <c r="G6933" s="45">
        <v>1.17242885E-3</v>
      </c>
      <c r="H6933" s="45">
        <v>5.22754113E-3</v>
      </c>
    </row>
    <row r="6934" spans="1:8" x14ac:dyDescent="0.35">
      <c r="A6934" s="45" t="s">
        <v>250</v>
      </c>
      <c r="B6934" s="45" t="s">
        <v>73</v>
      </c>
      <c r="C6934" s="45" t="s">
        <v>53</v>
      </c>
      <c r="D6934" s="45">
        <v>8</v>
      </c>
      <c r="E6934" s="45">
        <v>7.2366895699999996E-3</v>
      </c>
      <c r="F6934" s="45">
        <v>5.5700206999999996E-4</v>
      </c>
      <c r="G6934" s="45">
        <v>1.4308446100000001E-3</v>
      </c>
      <c r="H6934" s="45">
        <v>5.2488424400000001E-3</v>
      </c>
    </row>
    <row r="6935" spans="1:8" x14ac:dyDescent="0.35">
      <c r="A6935" s="45" t="s">
        <v>250</v>
      </c>
      <c r="B6935" s="45" t="s">
        <v>72</v>
      </c>
      <c r="C6935" s="45" t="s">
        <v>54</v>
      </c>
      <c r="D6935" s="45">
        <v>551</v>
      </c>
      <c r="E6935" s="45">
        <v>5.0090741699999998E-3</v>
      </c>
      <c r="F6935" s="45">
        <v>1.2428158400000001E-3</v>
      </c>
      <c r="G6935" s="45">
        <v>5.8840805000000003E-4</v>
      </c>
      <c r="H6935" s="45">
        <v>3.1665277800000001E-3</v>
      </c>
    </row>
    <row r="6936" spans="1:8" x14ac:dyDescent="0.35">
      <c r="A6936" s="45" t="s">
        <v>250</v>
      </c>
      <c r="B6936" s="45" t="s">
        <v>73</v>
      </c>
      <c r="C6936" s="45" t="s">
        <v>54</v>
      </c>
      <c r="D6936" s="45">
        <v>50</v>
      </c>
      <c r="E6936" s="45">
        <v>4.7402775499999997E-3</v>
      </c>
      <c r="F6936" s="45">
        <v>1.2150460699999999E-3</v>
      </c>
      <c r="G6936" s="45">
        <v>6.0277750000000004E-4</v>
      </c>
      <c r="H6936" s="45">
        <v>2.9106478800000001E-3</v>
      </c>
    </row>
    <row r="6937" spans="1:8" x14ac:dyDescent="0.35">
      <c r="A6937" s="45" t="s">
        <v>250</v>
      </c>
      <c r="B6937" s="45" t="s">
        <v>72</v>
      </c>
      <c r="C6937" s="45" t="s">
        <v>55</v>
      </c>
      <c r="D6937" s="45">
        <v>138</v>
      </c>
      <c r="E6937" s="45">
        <v>5.9928540400000004E-3</v>
      </c>
      <c r="F6937" s="45">
        <v>9.1007421999999996E-4</v>
      </c>
      <c r="G6937" s="45">
        <v>8.5295868999999997E-4</v>
      </c>
      <c r="H6937" s="45">
        <v>4.2298205999999998E-3</v>
      </c>
    </row>
    <row r="6938" spans="1:8" x14ac:dyDescent="0.35">
      <c r="A6938" s="45" t="s">
        <v>250</v>
      </c>
      <c r="B6938" s="45" t="s">
        <v>73</v>
      </c>
      <c r="C6938" s="45" t="s">
        <v>55</v>
      </c>
      <c r="D6938" s="45">
        <v>33</v>
      </c>
      <c r="E6938" s="45">
        <v>6.5695143599999997E-3</v>
      </c>
      <c r="F6938" s="45">
        <v>1.40151491E-3</v>
      </c>
      <c r="G6938" s="45">
        <v>1.2629766899999999E-3</v>
      </c>
      <c r="H6938" s="45">
        <v>3.9050221699999999E-3</v>
      </c>
    </row>
    <row r="6939" spans="1:8" x14ac:dyDescent="0.35">
      <c r="A6939" s="45" t="s">
        <v>250</v>
      </c>
      <c r="B6939" s="45" t="s">
        <v>72</v>
      </c>
      <c r="C6939" s="45" t="s">
        <v>56</v>
      </c>
      <c r="D6939" s="45">
        <v>509</v>
      </c>
      <c r="E6939" s="45">
        <v>5.8210313800000002E-3</v>
      </c>
      <c r="F6939" s="45">
        <v>1.0433718400000001E-3</v>
      </c>
      <c r="G6939" s="45">
        <v>8.4804512999999998E-4</v>
      </c>
      <c r="H6939" s="45">
        <v>3.9296139399999999E-3</v>
      </c>
    </row>
    <row r="6940" spans="1:8" x14ac:dyDescent="0.35">
      <c r="A6940" s="45" t="s">
        <v>250</v>
      </c>
      <c r="B6940" s="45" t="s">
        <v>73</v>
      </c>
      <c r="C6940" s="45" t="s">
        <v>56</v>
      </c>
      <c r="D6940" s="45">
        <v>34</v>
      </c>
      <c r="E6940" s="45">
        <v>5.2849262199999997E-3</v>
      </c>
      <c r="F6940" s="45">
        <v>1.3442944599999999E-3</v>
      </c>
      <c r="G6940" s="45">
        <v>6.5801990999999997E-4</v>
      </c>
      <c r="H6940" s="45">
        <v>3.2826114499999999E-3</v>
      </c>
    </row>
    <row r="6941" spans="1:8" x14ac:dyDescent="0.35">
      <c r="A6941" s="45" t="s">
        <v>251</v>
      </c>
      <c r="B6941" s="45" t="s">
        <v>72</v>
      </c>
      <c r="C6941" s="45" t="s">
        <v>9</v>
      </c>
      <c r="D6941" s="45">
        <v>11346</v>
      </c>
      <c r="E6941" s="45">
        <v>6.3035459199999996E-3</v>
      </c>
      <c r="F6941" s="45">
        <v>9.7324412000000002E-4</v>
      </c>
      <c r="G6941" s="45">
        <v>1.0202096E-3</v>
      </c>
      <c r="H6941" s="45">
        <v>4.3091542299999999E-3</v>
      </c>
    </row>
    <row r="6942" spans="1:8" x14ac:dyDescent="0.35">
      <c r="A6942" s="45" t="s">
        <v>251</v>
      </c>
      <c r="B6942" s="45" t="s">
        <v>73</v>
      </c>
      <c r="C6942" s="45" t="s">
        <v>9</v>
      </c>
      <c r="D6942" s="45">
        <v>1305</v>
      </c>
      <c r="E6942" s="45">
        <v>5.8313907700000001E-3</v>
      </c>
      <c r="F6942" s="45">
        <v>1.01103282E-3</v>
      </c>
      <c r="G6942" s="45">
        <v>1.0206734500000001E-3</v>
      </c>
      <c r="H6942" s="45">
        <v>3.7990454599999999E-3</v>
      </c>
    </row>
    <row r="6943" spans="1:8" x14ac:dyDescent="0.35">
      <c r="A6943" s="45" t="s">
        <v>251</v>
      </c>
      <c r="B6943" s="45" t="s">
        <v>72</v>
      </c>
      <c r="C6943" s="45" t="s">
        <v>14</v>
      </c>
      <c r="D6943" s="45">
        <v>231</v>
      </c>
      <c r="E6943" s="45">
        <v>6.2516031100000001E-3</v>
      </c>
      <c r="F6943" s="45">
        <v>1.3574231799999999E-3</v>
      </c>
      <c r="G6943" s="45">
        <v>7.5101187999999995E-4</v>
      </c>
      <c r="H6943" s="45">
        <v>4.1431675400000001E-3</v>
      </c>
    </row>
    <row r="6944" spans="1:8" x14ac:dyDescent="0.35">
      <c r="A6944" s="45" t="s">
        <v>251</v>
      </c>
      <c r="B6944" s="45" t="s">
        <v>73</v>
      </c>
      <c r="C6944" s="45" t="s">
        <v>14</v>
      </c>
      <c r="D6944" s="45">
        <v>37</v>
      </c>
      <c r="E6944" s="45">
        <v>6.7348595799999996E-3</v>
      </c>
      <c r="F6944" s="45">
        <v>1.5859607300000001E-3</v>
      </c>
      <c r="G6944" s="45">
        <v>9.7879108999999998E-4</v>
      </c>
      <c r="H6944" s="45">
        <v>4.1701073700000004E-3</v>
      </c>
    </row>
    <row r="6945" spans="1:8" x14ac:dyDescent="0.35">
      <c r="A6945" s="45" t="s">
        <v>251</v>
      </c>
      <c r="B6945" s="45" t="s">
        <v>72</v>
      </c>
      <c r="C6945" s="45" t="s">
        <v>15</v>
      </c>
      <c r="D6945" s="45">
        <v>137</v>
      </c>
      <c r="E6945" s="45">
        <v>5.41269575E-3</v>
      </c>
      <c r="F6945" s="45">
        <v>8.7371561999999997E-4</v>
      </c>
      <c r="G6945" s="45">
        <v>9.2922047999999995E-4</v>
      </c>
      <c r="H6945" s="45">
        <v>3.6097591699999999E-3</v>
      </c>
    </row>
    <row r="6946" spans="1:8" x14ac:dyDescent="0.35">
      <c r="A6946" s="45" t="s">
        <v>251</v>
      </c>
      <c r="B6946" s="45" t="s">
        <v>73</v>
      </c>
      <c r="C6946" s="45" t="s">
        <v>15</v>
      </c>
      <c r="D6946" s="45">
        <v>8</v>
      </c>
      <c r="E6946" s="45">
        <v>5.5063655299999997E-3</v>
      </c>
      <c r="F6946" s="45">
        <v>9.7945571999999989E-4</v>
      </c>
      <c r="G6946" s="45">
        <v>1.2109374E-3</v>
      </c>
      <c r="H6946" s="45">
        <v>3.3159720400000002E-3</v>
      </c>
    </row>
    <row r="6947" spans="1:8" x14ac:dyDescent="0.35">
      <c r="A6947" s="45" t="s">
        <v>251</v>
      </c>
      <c r="B6947" s="45" t="s">
        <v>72</v>
      </c>
      <c r="C6947" s="45" t="s">
        <v>16</v>
      </c>
      <c r="D6947" s="45">
        <v>124</v>
      </c>
      <c r="E6947" s="45">
        <v>6.1501267200000003E-3</v>
      </c>
      <c r="F6947" s="45">
        <v>1.2061302800000001E-3</v>
      </c>
      <c r="G6947" s="45">
        <v>5.8598391000000004E-4</v>
      </c>
      <c r="H6947" s="45">
        <v>4.3580119999999996E-3</v>
      </c>
    </row>
    <row r="6948" spans="1:8" x14ac:dyDescent="0.35">
      <c r="A6948" s="45" t="s">
        <v>251</v>
      </c>
      <c r="B6948" s="45" t="s">
        <v>73</v>
      </c>
      <c r="C6948" s="45" t="s">
        <v>16</v>
      </c>
      <c r="D6948" s="45">
        <v>18</v>
      </c>
      <c r="E6948" s="45">
        <v>6.2217074699999998E-3</v>
      </c>
      <c r="F6948" s="45">
        <v>1.00180011E-3</v>
      </c>
      <c r="G6948" s="45">
        <v>5.3562220999999995E-4</v>
      </c>
      <c r="H6948" s="45">
        <v>4.6842846400000004E-3</v>
      </c>
    </row>
    <row r="6949" spans="1:8" x14ac:dyDescent="0.35">
      <c r="A6949" s="45" t="s">
        <v>251</v>
      </c>
      <c r="B6949" s="45" t="s">
        <v>72</v>
      </c>
      <c r="C6949" s="45" t="s">
        <v>17</v>
      </c>
      <c r="D6949" s="45">
        <v>248</v>
      </c>
      <c r="E6949" s="45">
        <v>6.7712064300000001E-3</v>
      </c>
      <c r="F6949" s="45">
        <v>8.8079613999999997E-4</v>
      </c>
      <c r="G6949" s="45">
        <v>8.4430045999999998E-4</v>
      </c>
      <c r="H6949" s="45">
        <v>5.0461093800000002E-3</v>
      </c>
    </row>
    <row r="6950" spans="1:8" x14ac:dyDescent="0.35">
      <c r="A6950" s="45" t="s">
        <v>251</v>
      </c>
      <c r="B6950" s="45" t="s">
        <v>73</v>
      </c>
      <c r="C6950" s="45" t="s">
        <v>17</v>
      </c>
      <c r="D6950" s="45">
        <v>15</v>
      </c>
      <c r="E6950" s="45">
        <v>5.6257713300000003E-3</v>
      </c>
      <c r="F6950" s="45">
        <v>8.3641947999999995E-4</v>
      </c>
      <c r="G6950" s="45">
        <v>6.9830220999999996E-4</v>
      </c>
      <c r="H6950" s="45">
        <v>4.0910491099999998E-3</v>
      </c>
    </row>
    <row r="6951" spans="1:8" x14ac:dyDescent="0.35">
      <c r="A6951" s="45" t="s">
        <v>251</v>
      </c>
      <c r="B6951" s="45" t="s">
        <v>72</v>
      </c>
      <c r="C6951" s="45" t="s">
        <v>18</v>
      </c>
      <c r="D6951" s="45">
        <v>176</v>
      </c>
      <c r="E6951" s="45">
        <v>7.0489396699999997E-3</v>
      </c>
      <c r="F6951" s="45">
        <v>6.6721884999999999E-4</v>
      </c>
      <c r="G6951" s="45">
        <v>1.33299115E-3</v>
      </c>
      <c r="H6951" s="45">
        <v>5.04872924E-3</v>
      </c>
    </row>
    <row r="6952" spans="1:8" x14ac:dyDescent="0.35">
      <c r="A6952" s="45" t="s">
        <v>251</v>
      </c>
      <c r="B6952" s="45" t="s">
        <v>73</v>
      </c>
      <c r="C6952" s="45" t="s">
        <v>18</v>
      </c>
      <c r="D6952" s="45">
        <v>21</v>
      </c>
      <c r="E6952" s="45">
        <v>5.3830464899999996E-3</v>
      </c>
      <c r="F6952" s="45">
        <v>9.0663563999999997E-4</v>
      </c>
      <c r="G6952" s="45">
        <v>1.4654979700000001E-3</v>
      </c>
      <c r="H6952" s="45">
        <v>3.0109123899999999E-3</v>
      </c>
    </row>
    <row r="6953" spans="1:8" x14ac:dyDescent="0.35">
      <c r="A6953" s="45" t="s">
        <v>251</v>
      </c>
      <c r="B6953" s="45" t="s">
        <v>72</v>
      </c>
      <c r="C6953" s="45" t="s">
        <v>19</v>
      </c>
      <c r="D6953" s="45">
        <v>190</v>
      </c>
      <c r="E6953" s="45">
        <v>6.8589178999999998E-3</v>
      </c>
      <c r="F6953" s="45">
        <v>1.05567713E-3</v>
      </c>
      <c r="G6953" s="45">
        <v>9.0685894000000001E-4</v>
      </c>
      <c r="H6953" s="45">
        <v>4.8963813500000003E-3</v>
      </c>
    </row>
    <row r="6954" spans="1:8" x14ac:dyDescent="0.35">
      <c r="A6954" s="45" t="s">
        <v>251</v>
      </c>
      <c r="B6954" s="45" t="s">
        <v>73</v>
      </c>
      <c r="C6954" s="45" t="s">
        <v>19</v>
      </c>
      <c r="D6954" s="45">
        <v>14</v>
      </c>
      <c r="E6954" s="45">
        <v>5.89451031E-3</v>
      </c>
      <c r="F6954" s="45">
        <v>1.04166636E-3</v>
      </c>
      <c r="G6954" s="45">
        <v>9.1765852E-4</v>
      </c>
      <c r="H6954" s="45">
        <v>3.9351848099999998E-3</v>
      </c>
    </row>
    <row r="6955" spans="1:8" x14ac:dyDescent="0.35">
      <c r="A6955" s="45" t="s">
        <v>251</v>
      </c>
      <c r="B6955" s="45" t="s">
        <v>72</v>
      </c>
      <c r="C6955" s="45" t="s">
        <v>20</v>
      </c>
      <c r="D6955" s="45">
        <v>160</v>
      </c>
      <c r="E6955" s="45">
        <v>5.12572311E-3</v>
      </c>
      <c r="F6955" s="45">
        <v>8.2573759999999999E-4</v>
      </c>
      <c r="G6955" s="45">
        <v>6.557434E-4</v>
      </c>
      <c r="H6955" s="45">
        <v>3.6442416599999999E-3</v>
      </c>
    </row>
    <row r="6956" spans="1:8" x14ac:dyDescent="0.35">
      <c r="A6956" s="45" t="s">
        <v>251</v>
      </c>
      <c r="B6956" s="45" t="s">
        <v>73</v>
      </c>
      <c r="C6956" s="45" t="s">
        <v>20</v>
      </c>
      <c r="D6956" s="45">
        <v>11</v>
      </c>
      <c r="E6956" s="45">
        <v>5.4250839600000003E-3</v>
      </c>
      <c r="F6956" s="45">
        <v>1.0500839599999999E-3</v>
      </c>
      <c r="G6956" s="45">
        <v>5.9659071000000001E-4</v>
      </c>
      <c r="H6956" s="45">
        <v>3.7784088300000002E-3</v>
      </c>
    </row>
    <row r="6957" spans="1:8" x14ac:dyDescent="0.35">
      <c r="A6957" s="45" t="s">
        <v>251</v>
      </c>
      <c r="B6957" s="45" t="s">
        <v>72</v>
      </c>
      <c r="C6957" s="45" t="s">
        <v>21</v>
      </c>
      <c r="D6957" s="45">
        <v>107</v>
      </c>
      <c r="E6957" s="45">
        <v>8.3772496600000006E-3</v>
      </c>
      <c r="F6957" s="45">
        <v>1.06459826E-3</v>
      </c>
      <c r="G6957" s="45">
        <v>1.73383933E-3</v>
      </c>
      <c r="H6957" s="45">
        <v>5.5788115799999998E-3</v>
      </c>
    </row>
    <row r="6958" spans="1:8" x14ac:dyDescent="0.35">
      <c r="A6958" s="45" t="s">
        <v>251</v>
      </c>
      <c r="B6958" s="45" t="s">
        <v>73</v>
      </c>
      <c r="C6958" s="45" t="s">
        <v>21</v>
      </c>
      <c r="D6958" s="45">
        <v>10</v>
      </c>
      <c r="E6958" s="45">
        <v>7.7905090200000001E-3</v>
      </c>
      <c r="F6958" s="45">
        <v>1.2557867999999999E-3</v>
      </c>
      <c r="G6958" s="45">
        <v>1.59259235E-3</v>
      </c>
      <c r="H6958" s="45">
        <v>4.9421294399999999E-3</v>
      </c>
    </row>
    <row r="6959" spans="1:8" x14ac:dyDescent="0.35">
      <c r="A6959" s="45" t="s">
        <v>251</v>
      </c>
      <c r="B6959" s="45" t="s">
        <v>72</v>
      </c>
      <c r="C6959" s="45" t="s">
        <v>22</v>
      </c>
      <c r="D6959" s="45">
        <v>91</v>
      </c>
      <c r="E6959" s="45">
        <v>7.5721151300000003E-3</v>
      </c>
      <c r="F6959" s="45">
        <v>1.0723186400000001E-3</v>
      </c>
      <c r="G6959" s="45">
        <v>1.57000381E-3</v>
      </c>
      <c r="H6959" s="45">
        <v>4.9297922199999997E-3</v>
      </c>
    </row>
    <row r="6960" spans="1:8" x14ac:dyDescent="0.35">
      <c r="A6960" s="45" t="s">
        <v>251</v>
      </c>
      <c r="B6960" s="45" t="s">
        <v>73</v>
      </c>
      <c r="C6960" s="45" t="s">
        <v>22</v>
      </c>
      <c r="D6960" s="45">
        <v>17</v>
      </c>
      <c r="E6960" s="45">
        <v>8.42592564E-3</v>
      </c>
      <c r="F6960" s="45">
        <v>9.2524488000000004E-4</v>
      </c>
      <c r="G6960" s="45">
        <v>1.3078702499999999E-3</v>
      </c>
      <c r="H6960" s="45">
        <v>6.1928101600000002E-3</v>
      </c>
    </row>
    <row r="6961" spans="1:8" x14ac:dyDescent="0.35">
      <c r="A6961" s="45" t="s">
        <v>251</v>
      </c>
      <c r="B6961" s="45" t="s">
        <v>72</v>
      </c>
      <c r="C6961" s="45" t="s">
        <v>23</v>
      </c>
      <c r="D6961" s="45">
        <v>169</v>
      </c>
      <c r="E6961" s="45">
        <v>6.8734245899999998E-3</v>
      </c>
      <c r="F6961" s="45">
        <v>1.0260516799999999E-3</v>
      </c>
      <c r="G6961" s="45">
        <v>1.5207235299999999E-3</v>
      </c>
      <c r="H6961" s="45">
        <v>4.3266488899999997E-3</v>
      </c>
    </row>
    <row r="6962" spans="1:8" x14ac:dyDescent="0.35">
      <c r="A6962" s="45" t="s">
        <v>251</v>
      </c>
      <c r="B6962" s="45" t="s">
        <v>73</v>
      </c>
      <c r="C6962" s="45" t="s">
        <v>23</v>
      </c>
      <c r="D6962" s="45">
        <v>20</v>
      </c>
      <c r="E6962" s="45">
        <v>8.0827543300000006E-3</v>
      </c>
      <c r="F6962" s="45">
        <v>8.1249982000000003E-4</v>
      </c>
      <c r="G6962" s="45">
        <v>1.50694419E-3</v>
      </c>
      <c r="H6962" s="45">
        <v>5.7633099899999998E-3</v>
      </c>
    </row>
    <row r="6963" spans="1:8" x14ac:dyDescent="0.35">
      <c r="A6963" s="45" t="s">
        <v>251</v>
      </c>
      <c r="B6963" s="45" t="s">
        <v>72</v>
      </c>
      <c r="C6963" s="45" t="s">
        <v>24</v>
      </c>
      <c r="D6963" s="45">
        <v>358</v>
      </c>
      <c r="E6963" s="45">
        <v>7.0166043500000004E-3</v>
      </c>
      <c r="F6963" s="45">
        <v>6.9625467000000003E-4</v>
      </c>
      <c r="G6963" s="45">
        <v>1.7643994599999999E-3</v>
      </c>
      <c r="H6963" s="45">
        <v>4.5559497599999997E-3</v>
      </c>
    </row>
    <row r="6964" spans="1:8" x14ac:dyDescent="0.35">
      <c r="A6964" s="45" t="s">
        <v>251</v>
      </c>
      <c r="B6964" s="45" t="s">
        <v>73</v>
      </c>
      <c r="C6964" s="45" t="s">
        <v>24</v>
      </c>
      <c r="D6964" s="45">
        <v>53</v>
      </c>
      <c r="E6964" s="45">
        <v>6.3799351400000001E-3</v>
      </c>
      <c r="F6964" s="45">
        <v>5.8066887E-4</v>
      </c>
      <c r="G6964" s="45">
        <v>1.9608225799999999E-3</v>
      </c>
      <c r="H6964" s="45">
        <v>3.8384431800000001E-3</v>
      </c>
    </row>
    <row r="6965" spans="1:8" x14ac:dyDescent="0.35">
      <c r="A6965" s="45" t="s">
        <v>251</v>
      </c>
      <c r="B6965" s="45" t="s">
        <v>72</v>
      </c>
      <c r="C6965" s="45" t="s">
        <v>25</v>
      </c>
      <c r="D6965" s="45">
        <v>340</v>
      </c>
      <c r="E6965" s="45">
        <v>8.1371865800000005E-3</v>
      </c>
      <c r="F6965" s="45">
        <v>8.7353598999999999E-4</v>
      </c>
      <c r="G6965" s="45">
        <v>2.1752108100000001E-3</v>
      </c>
      <c r="H6965" s="45">
        <v>5.0884392999999998E-3</v>
      </c>
    </row>
    <row r="6966" spans="1:8" x14ac:dyDescent="0.35">
      <c r="A6966" s="45" t="s">
        <v>251</v>
      </c>
      <c r="B6966" s="45" t="s">
        <v>73</v>
      </c>
      <c r="C6966" s="45" t="s">
        <v>25</v>
      </c>
      <c r="D6966" s="45">
        <v>50</v>
      </c>
      <c r="E6966" s="45">
        <v>6.0402775499999997E-3</v>
      </c>
      <c r="F6966" s="45">
        <v>8.2499978000000001E-4</v>
      </c>
      <c r="G6966" s="45">
        <v>1.38865716E-3</v>
      </c>
      <c r="H6966" s="45">
        <v>3.8266201300000001E-3</v>
      </c>
    </row>
    <row r="6967" spans="1:8" x14ac:dyDescent="0.35">
      <c r="A6967" s="45" t="s">
        <v>251</v>
      </c>
      <c r="B6967" s="45" t="s">
        <v>72</v>
      </c>
      <c r="C6967" s="45" t="s">
        <v>26</v>
      </c>
      <c r="D6967" s="45">
        <v>165</v>
      </c>
      <c r="E6967" s="45">
        <v>6.0239195099999997E-3</v>
      </c>
      <c r="F6967" s="45">
        <v>5.7470513999999999E-4</v>
      </c>
      <c r="G6967" s="45">
        <v>1.1499015400000001E-3</v>
      </c>
      <c r="H6967" s="45">
        <v>4.2993123499999999E-3</v>
      </c>
    </row>
    <row r="6968" spans="1:8" x14ac:dyDescent="0.35">
      <c r="A6968" s="45" t="s">
        <v>251</v>
      </c>
      <c r="B6968" s="45" t="s">
        <v>73</v>
      </c>
      <c r="C6968" s="45" t="s">
        <v>26</v>
      </c>
      <c r="D6968" s="45">
        <v>10</v>
      </c>
      <c r="E6968" s="45">
        <v>4.5821756200000001E-3</v>
      </c>
      <c r="F6968" s="45">
        <v>7.3611095999999996E-4</v>
      </c>
      <c r="G6968" s="45">
        <v>7.3726838999999998E-4</v>
      </c>
      <c r="H6968" s="45">
        <v>3.1087960299999999E-3</v>
      </c>
    </row>
    <row r="6969" spans="1:8" x14ac:dyDescent="0.35">
      <c r="A6969" s="45" t="s">
        <v>251</v>
      </c>
      <c r="B6969" s="45" t="s">
        <v>72</v>
      </c>
      <c r="C6969" s="45" t="s">
        <v>27</v>
      </c>
      <c r="D6969" s="45">
        <v>177</v>
      </c>
      <c r="E6969" s="45">
        <v>6.0270190099999997E-3</v>
      </c>
      <c r="F6969" s="45">
        <v>9.0153512000000003E-4</v>
      </c>
      <c r="G6969" s="45">
        <v>9.0879342999999999E-4</v>
      </c>
      <c r="H6969" s="45">
        <v>4.2166899900000004E-3</v>
      </c>
    </row>
    <row r="6970" spans="1:8" x14ac:dyDescent="0.35">
      <c r="A6970" s="45" t="s">
        <v>251</v>
      </c>
      <c r="B6970" s="45" t="s">
        <v>73</v>
      </c>
      <c r="C6970" s="45" t="s">
        <v>27</v>
      </c>
      <c r="D6970" s="45">
        <v>32</v>
      </c>
      <c r="E6970" s="45">
        <v>4.8101126200000002E-3</v>
      </c>
      <c r="F6970" s="45">
        <v>1.0315391E-3</v>
      </c>
      <c r="G6970" s="45">
        <v>1.0058591500000001E-3</v>
      </c>
      <c r="H6970" s="45">
        <v>2.7727138999999999E-3</v>
      </c>
    </row>
    <row r="6971" spans="1:8" x14ac:dyDescent="0.35">
      <c r="A6971" s="45" t="s">
        <v>251</v>
      </c>
      <c r="B6971" s="45" t="s">
        <v>72</v>
      </c>
      <c r="C6971" s="45" t="s">
        <v>28</v>
      </c>
      <c r="D6971" s="45">
        <v>267</v>
      </c>
      <c r="E6971" s="45">
        <v>6.8796814300000004E-3</v>
      </c>
      <c r="F6971" s="45">
        <v>9.5822039000000004E-4</v>
      </c>
      <c r="G6971" s="45">
        <v>1.36951184E-3</v>
      </c>
      <c r="H6971" s="45">
        <v>4.5519487099999999E-3</v>
      </c>
    </row>
    <row r="6972" spans="1:8" x14ac:dyDescent="0.35">
      <c r="A6972" s="45" t="s">
        <v>251</v>
      </c>
      <c r="B6972" s="45" t="s">
        <v>73</v>
      </c>
      <c r="C6972" s="45" t="s">
        <v>28</v>
      </c>
      <c r="D6972" s="45">
        <v>39</v>
      </c>
      <c r="E6972" s="45">
        <v>6.7812201099999997E-3</v>
      </c>
      <c r="F6972" s="45">
        <v>8.3867499000000003E-4</v>
      </c>
      <c r="G6972" s="45">
        <v>1.3571341100000001E-3</v>
      </c>
      <c r="H6972" s="45">
        <v>4.5854104599999997E-3</v>
      </c>
    </row>
    <row r="6973" spans="1:8" x14ac:dyDescent="0.35">
      <c r="A6973" s="45" t="s">
        <v>251</v>
      </c>
      <c r="B6973" s="45" t="s">
        <v>72</v>
      </c>
      <c r="C6973" s="45" t="s">
        <v>29</v>
      </c>
      <c r="D6973" s="45">
        <v>112</v>
      </c>
      <c r="E6973" s="45">
        <v>7.3836390199999999E-3</v>
      </c>
      <c r="F6973" s="45">
        <v>9.7800898000000003E-4</v>
      </c>
      <c r="G6973" s="45">
        <v>1.7209199100000001E-3</v>
      </c>
      <c r="H6973" s="45">
        <v>4.6847095899999998E-3</v>
      </c>
    </row>
    <row r="6974" spans="1:8" x14ac:dyDescent="0.35">
      <c r="A6974" s="45" t="s">
        <v>251</v>
      </c>
      <c r="B6974" s="45" t="s">
        <v>73</v>
      </c>
      <c r="C6974" s="45" t="s">
        <v>29</v>
      </c>
      <c r="D6974" s="45">
        <v>20</v>
      </c>
      <c r="E6974" s="45">
        <v>6.2511571399999997E-3</v>
      </c>
      <c r="F6974" s="45">
        <v>9.7569419000000004E-4</v>
      </c>
      <c r="G6974" s="45">
        <v>1.8773146100000001E-3</v>
      </c>
      <c r="H6974" s="45">
        <v>3.3981479100000001E-3</v>
      </c>
    </row>
    <row r="6975" spans="1:8" x14ac:dyDescent="0.35">
      <c r="A6975" s="45" t="s">
        <v>251</v>
      </c>
      <c r="B6975" s="45" t="s">
        <v>72</v>
      </c>
      <c r="C6975" s="45" t="s">
        <v>30</v>
      </c>
      <c r="D6975" s="45">
        <v>1449</v>
      </c>
      <c r="E6975" s="45">
        <v>4.6853351100000001E-3</v>
      </c>
      <c r="F6975" s="45">
        <v>1.02321501E-3</v>
      </c>
      <c r="G6975" s="45">
        <v>6.9031460000000002E-4</v>
      </c>
      <c r="H6975" s="45">
        <v>2.97180502E-3</v>
      </c>
    </row>
    <row r="6976" spans="1:8" x14ac:dyDescent="0.35">
      <c r="A6976" s="45" t="s">
        <v>251</v>
      </c>
      <c r="B6976" s="45" t="s">
        <v>73</v>
      </c>
      <c r="C6976" s="45" t="s">
        <v>30</v>
      </c>
      <c r="D6976" s="45">
        <v>239</v>
      </c>
      <c r="E6976" s="45">
        <v>4.4655099899999998E-3</v>
      </c>
      <c r="F6976" s="45">
        <v>1.0681560300000001E-3</v>
      </c>
      <c r="G6976" s="45">
        <v>6.3846248000000005E-4</v>
      </c>
      <c r="H6976" s="45">
        <v>2.7588909899999999E-3</v>
      </c>
    </row>
    <row r="6977" spans="1:8" x14ac:dyDescent="0.35">
      <c r="A6977" s="45" t="s">
        <v>251</v>
      </c>
      <c r="B6977" s="45" t="s">
        <v>72</v>
      </c>
      <c r="C6977" s="45" t="s">
        <v>31</v>
      </c>
      <c r="D6977" s="45">
        <v>757</v>
      </c>
      <c r="E6977" s="45">
        <v>4.9938992800000002E-3</v>
      </c>
      <c r="F6977" s="45">
        <v>1.0361775399999999E-3</v>
      </c>
      <c r="G6977" s="45">
        <v>4.8114181E-4</v>
      </c>
      <c r="H6977" s="45">
        <v>3.4765794699999999E-3</v>
      </c>
    </row>
    <row r="6978" spans="1:8" x14ac:dyDescent="0.35">
      <c r="A6978" s="45" t="s">
        <v>251</v>
      </c>
      <c r="B6978" s="45" t="s">
        <v>73</v>
      </c>
      <c r="C6978" s="45" t="s">
        <v>31</v>
      </c>
      <c r="D6978" s="45">
        <v>78</v>
      </c>
      <c r="E6978" s="45">
        <v>4.7191058700000003E-3</v>
      </c>
      <c r="F6978" s="45">
        <v>1.00931837E-3</v>
      </c>
      <c r="G6978" s="45">
        <v>5.4872958000000004E-4</v>
      </c>
      <c r="H6978" s="45">
        <v>3.16105747E-3</v>
      </c>
    </row>
    <row r="6979" spans="1:8" x14ac:dyDescent="0.35">
      <c r="A6979" s="45" t="s">
        <v>251</v>
      </c>
      <c r="B6979" s="45" t="s">
        <v>72</v>
      </c>
      <c r="C6979" s="45" t="s">
        <v>159</v>
      </c>
      <c r="D6979" s="45">
        <v>329</v>
      </c>
      <c r="E6979" s="45">
        <v>6.5533530600000002E-3</v>
      </c>
      <c r="F6979" s="45">
        <v>1.18755604E-3</v>
      </c>
      <c r="G6979" s="45">
        <v>8.2369390999999996E-4</v>
      </c>
      <c r="H6979" s="45">
        <v>4.5421026300000002E-3</v>
      </c>
    </row>
    <row r="6980" spans="1:8" x14ac:dyDescent="0.35">
      <c r="A6980" s="45" t="s">
        <v>251</v>
      </c>
      <c r="B6980" s="45" t="s">
        <v>73</v>
      </c>
      <c r="C6980" s="45" t="s">
        <v>159</v>
      </c>
      <c r="D6980" s="45">
        <v>61</v>
      </c>
      <c r="E6980" s="45">
        <v>7.0930097600000004E-3</v>
      </c>
      <c r="F6980" s="45">
        <v>1.31052643E-3</v>
      </c>
      <c r="G6980" s="45">
        <v>1.47787615E-3</v>
      </c>
      <c r="H6980" s="45">
        <v>4.3046066399999999E-3</v>
      </c>
    </row>
    <row r="6981" spans="1:8" x14ac:dyDescent="0.35">
      <c r="A6981" s="45" t="s">
        <v>251</v>
      </c>
      <c r="B6981" s="45" t="s">
        <v>72</v>
      </c>
      <c r="C6981" s="45" t="s">
        <v>33</v>
      </c>
      <c r="D6981" s="45">
        <v>175</v>
      </c>
      <c r="E6981" s="45">
        <v>8.05443099E-3</v>
      </c>
      <c r="F6981" s="45">
        <v>1.1207008200000001E-3</v>
      </c>
      <c r="G6981" s="45">
        <v>1.56686482E-3</v>
      </c>
      <c r="H6981" s="45">
        <v>5.3668648499999999E-3</v>
      </c>
    </row>
    <row r="6982" spans="1:8" x14ac:dyDescent="0.35">
      <c r="A6982" s="45" t="s">
        <v>251</v>
      </c>
      <c r="B6982" s="45" t="s">
        <v>73</v>
      </c>
      <c r="C6982" s="45" t="s">
        <v>33</v>
      </c>
      <c r="D6982" s="45">
        <v>16</v>
      </c>
      <c r="E6982" s="45">
        <v>7.5267648300000002E-3</v>
      </c>
      <c r="F6982" s="45">
        <v>1.0611976500000001E-3</v>
      </c>
      <c r="G6982" s="45">
        <v>1.74334465E-3</v>
      </c>
      <c r="H6982" s="45">
        <v>4.7222220399999997E-3</v>
      </c>
    </row>
    <row r="6983" spans="1:8" x14ac:dyDescent="0.35">
      <c r="A6983" s="45" t="s">
        <v>251</v>
      </c>
      <c r="B6983" s="45" t="s">
        <v>72</v>
      </c>
      <c r="C6983" s="45" t="s">
        <v>34</v>
      </c>
      <c r="D6983" s="45">
        <v>143</v>
      </c>
      <c r="E6983" s="45">
        <v>6.1264889999999997E-3</v>
      </c>
      <c r="F6983" s="45">
        <v>1.1081161800000001E-3</v>
      </c>
      <c r="G6983" s="45">
        <v>7.8744150000000001E-4</v>
      </c>
      <c r="H6983" s="45">
        <v>4.23093086E-3</v>
      </c>
    </row>
    <row r="6984" spans="1:8" x14ac:dyDescent="0.35">
      <c r="A6984" s="45" t="s">
        <v>251</v>
      </c>
      <c r="B6984" s="45" t="s">
        <v>73</v>
      </c>
      <c r="C6984" s="45" t="s">
        <v>34</v>
      </c>
      <c r="D6984" s="45">
        <v>23</v>
      </c>
      <c r="E6984" s="45">
        <v>6.6410021300000004E-3</v>
      </c>
      <c r="F6984" s="45">
        <v>1.2042066300000001E-3</v>
      </c>
      <c r="G6984" s="45">
        <v>9.1988704000000004E-4</v>
      </c>
      <c r="H6984" s="45">
        <v>4.5169078699999997E-3</v>
      </c>
    </row>
    <row r="6985" spans="1:8" x14ac:dyDescent="0.35">
      <c r="A6985" s="45" t="s">
        <v>251</v>
      </c>
      <c r="B6985" s="45" t="s">
        <v>72</v>
      </c>
      <c r="C6985" s="45" t="s">
        <v>35</v>
      </c>
      <c r="D6985" s="45">
        <v>325</v>
      </c>
      <c r="E6985" s="45">
        <v>6.8402063200000002E-3</v>
      </c>
      <c r="F6985" s="45">
        <v>1.0538815300000001E-3</v>
      </c>
      <c r="G6985" s="45">
        <v>1.2461179900000001E-3</v>
      </c>
      <c r="H6985" s="45">
        <v>4.5402063200000002E-3</v>
      </c>
    </row>
    <row r="6986" spans="1:8" x14ac:dyDescent="0.35">
      <c r="A6986" s="45" t="s">
        <v>251</v>
      </c>
      <c r="B6986" s="45" t="s">
        <v>73</v>
      </c>
      <c r="C6986" s="45" t="s">
        <v>35</v>
      </c>
      <c r="D6986" s="45">
        <v>8</v>
      </c>
      <c r="E6986" s="45">
        <v>5.9765622300000003E-3</v>
      </c>
      <c r="F6986" s="45">
        <v>7.0891170999999998E-4</v>
      </c>
      <c r="G6986" s="45">
        <v>9.6064782E-4</v>
      </c>
      <c r="H6986" s="45">
        <v>4.3070019899999999E-3</v>
      </c>
    </row>
    <row r="6987" spans="1:8" x14ac:dyDescent="0.35">
      <c r="A6987" s="45" t="s">
        <v>251</v>
      </c>
      <c r="B6987" s="45" t="s">
        <v>73</v>
      </c>
      <c r="C6987" s="45" t="s">
        <v>57</v>
      </c>
      <c r="D6987" s="45">
        <v>1</v>
      </c>
      <c r="E6987" s="45">
        <v>6.5856479099999999E-3</v>
      </c>
      <c r="F6987" s="45">
        <v>1.65509236E-3</v>
      </c>
      <c r="G6987" s="45">
        <v>2.9398145800000001E-3</v>
      </c>
      <c r="H6987" s="45">
        <v>1.9907402700000002E-3</v>
      </c>
    </row>
    <row r="6988" spans="1:8" x14ac:dyDescent="0.35">
      <c r="A6988" s="45" t="s">
        <v>251</v>
      </c>
      <c r="B6988" s="45" t="s">
        <v>72</v>
      </c>
      <c r="C6988" s="45" t="s">
        <v>36</v>
      </c>
      <c r="D6988" s="45">
        <v>403</v>
      </c>
      <c r="E6988" s="45">
        <v>7.9695108300000001E-3</v>
      </c>
      <c r="F6988" s="45">
        <v>9.7072854999999999E-4</v>
      </c>
      <c r="G6988" s="45">
        <v>1.37774535E-3</v>
      </c>
      <c r="H6988" s="45">
        <v>5.6210364400000002E-3</v>
      </c>
    </row>
    <row r="6989" spans="1:8" x14ac:dyDescent="0.35">
      <c r="A6989" s="45" t="s">
        <v>251</v>
      </c>
      <c r="B6989" s="45" t="s">
        <v>73</v>
      </c>
      <c r="C6989" s="45" t="s">
        <v>36</v>
      </c>
      <c r="D6989" s="45">
        <v>25</v>
      </c>
      <c r="E6989" s="45">
        <v>6.9749997399999996E-3</v>
      </c>
      <c r="F6989" s="45">
        <v>1.0379627099999999E-3</v>
      </c>
      <c r="G6989" s="45">
        <v>9.2499968999999998E-4</v>
      </c>
      <c r="H6989" s="45">
        <v>5.0120368000000004E-3</v>
      </c>
    </row>
    <row r="6990" spans="1:8" x14ac:dyDescent="0.35">
      <c r="A6990" s="45" t="s">
        <v>251</v>
      </c>
      <c r="B6990" s="45" t="s">
        <v>72</v>
      </c>
      <c r="C6990" s="45" t="s">
        <v>37</v>
      </c>
      <c r="D6990" s="45">
        <v>388</v>
      </c>
      <c r="E6990" s="45">
        <v>6.1297845199999998E-3</v>
      </c>
      <c r="F6990" s="45">
        <v>1.02460361E-3</v>
      </c>
      <c r="G6990" s="45">
        <v>7.5986157999999998E-4</v>
      </c>
      <c r="H6990" s="45">
        <v>4.3453188300000001E-3</v>
      </c>
    </row>
    <row r="6991" spans="1:8" x14ac:dyDescent="0.35">
      <c r="A6991" s="45" t="s">
        <v>251</v>
      </c>
      <c r="B6991" s="45" t="s">
        <v>73</v>
      </c>
      <c r="C6991" s="45" t="s">
        <v>37</v>
      </c>
      <c r="D6991" s="45">
        <v>48</v>
      </c>
      <c r="E6991" s="45">
        <v>5.7619596699999996E-3</v>
      </c>
      <c r="F6991" s="45">
        <v>1.0269577199999999E-3</v>
      </c>
      <c r="G6991" s="45">
        <v>5.5676091000000005E-4</v>
      </c>
      <c r="H6991" s="45">
        <v>4.1782404599999996E-3</v>
      </c>
    </row>
    <row r="6992" spans="1:8" x14ac:dyDescent="0.35">
      <c r="A6992" s="45" t="s">
        <v>251</v>
      </c>
      <c r="B6992" s="45" t="s">
        <v>72</v>
      </c>
      <c r="C6992" s="45" t="s">
        <v>38</v>
      </c>
      <c r="D6992" s="45">
        <v>209</v>
      </c>
      <c r="E6992" s="45">
        <v>7.2051654500000003E-3</v>
      </c>
      <c r="F6992" s="45">
        <v>1.08635673E-3</v>
      </c>
      <c r="G6992" s="45">
        <v>9.0859225000000004E-4</v>
      </c>
      <c r="H6992" s="45">
        <v>5.2102159400000004E-3</v>
      </c>
    </row>
    <row r="6993" spans="1:8" x14ac:dyDescent="0.35">
      <c r="A6993" s="45" t="s">
        <v>251</v>
      </c>
      <c r="B6993" s="45" t="s">
        <v>73</v>
      </c>
      <c r="C6993" s="45" t="s">
        <v>38</v>
      </c>
      <c r="D6993" s="45">
        <v>32</v>
      </c>
      <c r="E6993" s="45">
        <v>5.6405523600000004E-3</v>
      </c>
      <c r="F6993" s="45">
        <v>1.2315535900000001E-3</v>
      </c>
      <c r="G6993" s="45">
        <v>7.9029204999999996E-4</v>
      </c>
      <c r="H6993" s="45">
        <v>3.61870637E-3</v>
      </c>
    </row>
    <row r="6994" spans="1:8" x14ac:dyDescent="0.35">
      <c r="A6994" s="45" t="s">
        <v>251</v>
      </c>
      <c r="B6994" s="45" t="s">
        <v>72</v>
      </c>
      <c r="C6994" s="45" t="s">
        <v>39</v>
      </c>
      <c r="D6994" s="45">
        <v>183</v>
      </c>
      <c r="E6994" s="45">
        <v>7.2875554000000004E-3</v>
      </c>
      <c r="F6994" s="45">
        <v>8.6008628E-4</v>
      </c>
      <c r="G6994" s="45">
        <v>1.68564031E-3</v>
      </c>
      <c r="H6994" s="45">
        <v>4.7418283300000004E-3</v>
      </c>
    </row>
    <row r="6995" spans="1:8" x14ac:dyDescent="0.35">
      <c r="A6995" s="45" t="s">
        <v>251</v>
      </c>
      <c r="B6995" s="45" t="s">
        <v>73</v>
      </c>
      <c r="C6995" s="45" t="s">
        <v>39</v>
      </c>
      <c r="D6995" s="45">
        <v>25</v>
      </c>
      <c r="E6995" s="45">
        <v>6.8342590500000003E-3</v>
      </c>
      <c r="F6995" s="45">
        <v>8.4074051999999996E-4</v>
      </c>
      <c r="G6995" s="45">
        <v>1.63333307E-3</v>
      </c>
      <c r="H6995" s="45">
        <v>4.36018499E-3</v>
      </c>
    </row>
    <row r="6996" spans="1:8" x14ac:dyDescent="0.35">
      <c r="A6996" s="45" t="s">
        <v>251</v>
      </c>
      <c r="B6996" s="45" t="s">
        <v>72</v>
      </c>
      <c r="C6996" s="45" t="s">
        <v>40</v>
      </c>
      <c r="D6996" s="45">
        <v>251</v>
      </c>
      <c r="E6996" s="45">
        <v>4.9517668000000001E-3</v>
      </c>
      <c r="F6996" s="45">
        <v>1.0269567499999999E-3</v>
      </c>
      <c r="G6996" s="45">
        <v>4.1906423999999999E-4</v>
      </c>
      <c r="H6996" s="45">
        <v>3.5057452999999999E-3</v>
      </c>
    </row>
    <row r="6997" spans="1:8" x14ac:dyDescent="0.35">
      <c r="A6997" s="45" t="s">
        <v>251</v>
      </c>
      <c r="B6997" s="45" t="s">
        <v>73</v>
      </c>
      <c r="C6997" s="45" t="s">
        <v>40</v>
      </c>
      <c r="D6997" s="45">
        <v>22</v>
      </c>
      <c r="E6997" s="45">
        <v>4.4391833199999998E-3</v>
      </c>
      <c r="F6997" s="45">
        <v>1.0448230299999999E-3</v>
      </c>
      <c r="G6997" s="45">
        <v>5.8133394999999996E-4</v>
      </c>
      <c r="H6997" s="45">
        <v>2.8130258699999998E-3</v>
      </c>
    </row>
    <row r="6998" spans="1:8" x14ac:dyDescent="0.35">
      <c r="A6998" s="45" t="s">
        <v>251</v>
      </c>
      <c r="B6998" s="45" t="s">
        <v>72</v>
      </c>
      <c r="C6998" s="45" t="s">
        <v>41</v>
      </c>
      <c r="D6998" s="45">
        <v>250</v>
      </c>
      <c r="E6998" s="45">
        <v>6.9256478999999999E-3</v>
      </c>
      <c r="F6998" s="45">
        <v>9.0041641999999997E-4</v>
      </c>
      <c r="G6998" s="45">
        <v>1.22374974E-3</v>
      </c>
      <c r="H6998" s="45">
        <v>4.8014812299999998E-3</v>
      </c>
    </row>
    <row r="6999" spans="1:8" x14ac:dyDescent="0.35">
      <c r="A6999" s="45" t="s">
        <v>251</v>
      </c>
      <c r="B6999" s="45" t="s">
        <v>73</v>
      </c>
      <c r="C6999" s="45" t="s">
        <v>41</v>
      </c>
      <c r="D6999" s="45">
        <v>42</v>
      </c>
      <c r="E6999" s="45">
        <v>7.0194000899999999E-3</v>
      </c>
      <c r="F6999" s="45">
        <v>1.0201717000000001E-3</v>
      </c>
      <c r="G6999" s="45">
        <v>1.3808970500000001E-3</v>
      </c>
      <c r="H6999" s="45">
        <v>4.6183309300000001E-3</v>
      </c>
    </row>
    <row r="7000" spans="1:8" x14ac:dyDescent="0.35">
      <c r="A7000" s="45" t="s">
        <v>251</v>
      </c>
      <c r="B7000" s="45" t="s">
        <v>72</v>
      </c>
      <c r="C7000" s="45" t="s">
        <v>42</v>
      </c>
      <c r="D7000" s="45">
        <v>135</v>
      </c>
      <c r="E7000" s="45">
        <v>8.5955930400000002E-3</v>
      </c>
      <c r="F7000" s="45">
        <v>1.16623777E-3</v>
      </c>
      <c r="G7000" s="45">
        <v>1.74211223E-3</v>
      </c>
      <c r="H7000" s="45">
        <v>5.6872425699999998E-3</v>
      </c>
    </row>
    <row r="7001" spans="1:8" x14ac:dyDescent="0.35">
      <c r="A7001" s="45" t="s">
        <v>251</v>
      </c>
      <c r="B7001" s="45" t="s">
        <v>73</v>
      </c>
      <c r="C7001" s="45" t="s">
        <v>42</v>
      </c>
      <c r="D7001" s="45">
        <v>23</v>
      </c>
      <c r="E7001" s="45">
        <v>8.5280794300000001E-3</v>
      </c>
      <c r="F7001" s="45">
        <v>1.2937799699999999E-3</v>
      </c>
      <c r="G7001" s="45">
        <v>1.81058749E-3</v>
      </c>
      <c r="H7001" s="45">
        <v>5.4237115599999998E-3</v>
      </c>
    </row>
    <row r="7002" spans="1:8" x14ac:dyDescent="0.35">
      <c r="A7002" s="45" t="s">
        <v>251</v>
      </c>
      <c r="B7002" s="45" t="s">
        <v>72</v>
      </c>
      <c r="C7002" s="45" t="s">
        <v>43</v>
      </c>
      <c r="D7002" s="45">
        <v>176</v>
      </c>
      <c r="E7002" s="45">
        <v>6.9815338799999998E-3</v>
      </c>
      <c r="F7002" s="45">
        <v>1.0270015400000001E-3</v>
      </c>
      <c r="G7002" s="45">
        <v>1.2638755099999999E-3</v>
      </c>
      <c r="H7002" s="45">
        <v>4.69065634E-3</v>
      </c>
    </row>
    <row r="7003" spans="1:8" x14ac:dyDescent="0.35">
      <c r="A7003" s="45" t="s">
        <v>251</v>
      </c>
      <c r="B7003" s="45" t="s">
        <v>73</v>
      </c>
      <c r="C7003" s="45" t="s">
        <v>43</v>
      </c>
      <c r="D7003" s="45">
        <v>28</v>
      </c>
      <c r="E7003" s="45">
        <v>5.2422285900000001E-3</v>
      </c>
      <c r="F7003" s="45">
        <v>8.4780062999999998E-4</v>
      </c>
      <c r="G7003" s="45">
        <v>1.19254277E-3</v>
      </c>
      <c r="H7003" s="45">
        <v>3.2018846900000002E-3</v>
      </c>
    </row>
    <row r="7004" spans="1:8" x14ac:dyDescent="0.35">
      <c r="A7004" s="45" t="s">
        <v>251</v>
      </c>
      <c r="B7004" s="45" t="s">
        <v>72</v>
      </c>
      <c r="C7004" s="45" t="s">
        <v>44</v>
      </c>
      <c r="D7004" s="45">
        <v>77</v>
      </c>
      <c r="E7004" s="45">
        <v>8.4692157300000001E-3</v>
      </c>
      <c r="F7004" s="45">
        <v>8.3513683000000004E-4</v>
      </c>
      <c r="G7004" s="45">
        <v>1.2987010900000001E-3</v>
      </c>
      <c r="H7004" s="45">
        <v>6.3353773400000001E-3</v>
      </c>
    </row>
    <row r="7005" spans="1:8" x14ac:dyDescent="0.35">
      <c r="A7005" s="45" t="s">
        <v>251</v>
      </c>
      <c r="B7005" s="45" t="s">
        <v>73</v>
      </c>
      <c r="C7005" s="45" t="s">
        <v>44</v>
      </c>
      <c r="D7005" s="45">
        <v>7</v>
      </c>
      <c r="E7005" s="45">
        <v>7.5744044599999998E-3</v>
      </c>
      <c r="F7005" s="45">
        <v>6.2996011000000004E-4</v>
      </c>
      <c r="G7005" s="45">
        <v>1.4649468199999999E-3</v>
      </c>
      <c r="H7005" s="45">
        <v>5.4794970099999998E-3</v>
      </c>
    </row>
    <row r="7006" spans="1:8" x14ac:dyDescent="0.35">
      <c r="A7006" s="45" t="s">
        <v>251</v>
      </c>
      <c r="B7006" s="45" t="s">
        <v>72</v>
      </c>
      <c r="C7006" s="45" t="s">
        <v>45</v>
      </c>
      <c r="D7006" s="45">
        <v>304</v>
      </c>
      <c r="E7006" s="45">
        <v>6.9943193100000002E-3</v>
      </c>
      <c r="F7006" s="45">
        <v>8.2807906999999995E-4</v>
      </c>
      <c r="G7006" s="45">
        <v>1.02666581E-3</v>
      </c>
      <c r="H7006" s="45">
        <v>5.1395739500000003E-3</v>
      </c>
    </row>
    <row r="7007" spans="1:8" x14ac:dyDescent="0.35">
      <c r="A7007" s="45" t="s">
        <v>251</v>
      </c>
      <c r="B7007" s="45" t="s">
        <v>73</v>
      </c>
      <c r="C7007" s="45" t="s">
        <v>45</v>
      </c>
      <c r="D7007" s="45">
        <v>27</v>
      </c>
      <c r="E7007" s="45">
        <v>6.0343790500000001E-3</v>
      </c>
      <c r="F7007" s="45">
        <v>1.1398317299999999E-3</v>
      </c>
      <c r="G7007" s="45">
        <v>1.24657049E-3</v>
      </c>
      <c r="H7007" s="45">
        <v>3.6479764099999999E-3</v>
      </c>
    </row>
    <row r="7008" spans="1:8" x14ac:dyDescent="0.35">
      <c r="A7008" s="45" t="s">
        <v>251</v>
      </c>
      <c r="B7008" s="45" t="s">
        <v>72</v>
      </c>
      <c r="C7008" s="45" t="s">
        <v>46</v>
      </c>
      <c r="D7008" s="45">
        <v>169</v>
      </c>
      <c r="E7008" s="45">
        <v>8.1741724600000003E-3</v>
      </c>
      <c r="F7008" s="45">
        <v>9.7297534E-4</v>
      </c>
      <c r="G7008" s="45">
        <v>1.2323989999999999E-3</v>
      </c>
      <c r="H7008" s="45">
        <v>5.9687977000000003E-3</v>
      </c>
    </row>
    <row r="7009" spans="1:8" x14ac:dyDescent="0.35">
      <c r="A7009" s="45" t="s">
        <v>251</v>
      </c>
      <c r="B7009" s="45" t="s">
        <v>73</v>
      </c>
      <c r="C7009" s="45" t="s">
        <v>46</v>
      </c>
      <c r="D7009" s="45">
        <v>19</v>
      </c>
      <c r="E7009" s="45">
        <v>7.0218077800000001E-3</v>
      </c>
      <c r="F7009" s="45">
        <v>9.1130580000000001E-4</v>
      </c>
      <c r="G7009" s="45">
        <v>9.5090131000000004E-4</v>
      </c>
      <c r="H7009" s="45">
        <v>5.1596002500000002E-3</v>
      </c>
    </row>
    <row r="7010" spans="1:8" x14ac:dyDescent="0.35">
      <c r="A7010" s="45" t="s">
        <v>251</v>
      </c>
      <c r="B7010" s="45" t="s">
        <v>72</v>
      </c>
      <c r="C7010" s="45" t="s">
        <v>47</v>
      </c>
      <c r="D7010" s="45">
        <v>117</v>
      </c>
      <c r="E7010" s="45">
        <v>7.6921096200000001E-3</v>
      </c>
      <c r="F7010" s="45">
        <v>2.8905483E-4</v>
      </c>
      <c r="G7010" s="45">
        <v>1.9428613899999999E-3</v>
      </c>
      <c r="H7010" s="45">
        <v>5.4484209400000004E-3</v>
      </c>
    </row>
    <row r="7011" spans="1:8" x14ac:dyDescent="0.35">
      <c r="A7011" s="45" t="s">
        <v>251</v>
      </c>
      <c r="B7011" s="45" t="s">
        <v>73</v>
      </c>
      <c r="C7011" s="45" t="s">
        <v>47</v>
      </c>
      <c r="D7011" s="45">
        <v>15</v>
      </c>
      <c r="E7011" s="45">
        <v>5.2723762900000002E-3</v>
      </c>
      <c r="F7011" s="45">
        <v>1.6512318E-4</v>
      </c>
      <c r="G7011" s="45">
        <v>1.11728365E-3</v>
      </c>
      <c r="H7011" s="45">
        <v>3.98148129E-3</v>
      </c>
    </row>
    <row r="7012" spans="1:8" x14ac:dyDescent="0.35">
      <c r="A7012" s="45" t="s">
        <v>251</v>
      </c>
      <c r="B7012" s="45" t="s">
        <v>72</v>
      </c>
      <c r="C7012" s="45" t="s">
        <v>48</v>
      </c>
      <c r="D7012" s="45">
        <v>316</v>
      </c>
      <c r="E7012" s="45">
        <v>6.1820936700000004E-3</v>
      </c>
      <c r="F7012" s="45">
        <v>1.02053275E-3</v>
      </c>
      <c r="G7012" s="45">
        <v>7.4619791000000003E-4</v>
      </c>
      <c r="H7012" s="45">
        <v>4.4153624899999997E-3</v>
      </c>
    </row>
    <row r="7013" spans="1:8" x14ac:dyDescent="0.35">
      <c r="A7013" s="45" t="s">
        <v>251</v>
      </c>
      <c r="B7013" s="45" t="s">
        <v>73</v>
      </c>
      <c r="C7013" s="45" t="s">
        <v>48</v>
      </c>
      <c r="D7013" s="45">
        <v>15</v>
      </c>
      <c r="E7013" s="45">
        <v>6.0972219399999996E-3</v>
      </c>
      <c r="F7013" s="45">
        <v>1.05478374E-3</v>
      </c>
      <c r="G7013" s="45">
        <v>7.5231457000000002E-4</v>
      </c>
      <c r="H7013" s="45">
        <v>4.2901232299999998E-3</v>
      </c>
    </row>
    <row r="7014" spans="1:8" x14ac:dyDescent="0.35">
      <c r="A7014" s="45" t="s">
        <v>251</v>
      </c>
      <c r="B7014" s="45" t="s">
        <v>72</v>
      </c>
      <c r="C7014" s="45" t="s">
        <v>49</v>
      </c>
      <c r="D7014" s="45">
        <v>290</v>
      </c>
      <c r="E7014" s="45">
        <v>8.2573034000000007E-3</v>
      </c>
      <c r="F7014" s="45">
        <v>1.11326603E-3</v>
      </c>
      <c r="G7014" s="45">
        <v>1.1987146400000001E-3</v>
      </c>
      <c r="H7014" s="45">
        <v>5.9339876200000001E-3</v>
      </c>
    </row>
    <row r="7015" spans="1:8" x14ac:dyDescent="0.35">
      <c r="A7015" s="45" t="s">
        <v>251</v>
      </c>
      <c r="B7015" s="45" t="s">
        <v>73</v>
      </c>
      <c r="C7015" s="45" t="s">
        <v>49</v>
      </c>
      <c r="D7015" s="45">
        <v>21</v>
      </c>
      <c r="E7015" s="45">
        <v>6.1529980700000004E-3</v>
      </c>
      <c r="F7015" s="45">
        <v>1.0433199000000001E-3</v>
      </c>
      <c r="G7015" s="45">
        <v>9.9702356999999998E-4</v>
      </c>
      <c r="H7015" s="45">
        <v>4.1027334599999998E-3</v>
      </c>
    </row>
    <row r="7016" spans="1:8" x14ac:dyDescent="0.35">
      <c r="A7016" s="45" t="s">
        <v>251</v>
      </c>
      <c r="B7016" s="45" t="s">
        <v>72</v>
      </c>
      <c r="C7016" s="45" t="s">
        <v>50</v>
      </c>
      <c r="D7016" s="45">
        <v>130</v>
      </c>
      <c r="E7016" s="45">
        <v>7.5730944799999996E-3</v>
      </c>
      <c r="F7016" s="45">
        <v>6.5767425999999996E-4</v>
      </c>
      <c r="G7016" s="45">
        <v>2.3125887799999999E-3</v>
      </c>
      <c r="H7016" s="45">
        <v>4.6025638599999997E-3</v>
      </c>
    </row>
    <row r="7017" spans="1:8" x14ac:dyDescent="0.35">
      <c r="A7017" s="45" t="s">
        <v>251</v>
      </c>
      <c r="B7017" s="45" t="s">
        <v>73</v>
      </c>
      <c r="C7017" s="45" t="s">
        <v>50</v>
      </c>
      <c r="D7017" s="45">
        <v>7</v>
      </c>
      <c r="E7017" s="45">
        <v>7.8786372900000005E-3</v>
      </c>
      <c r="F7017" s="45">
        <v>5.5224840999999996E-4</v>
      </c>
      <c r="G7017" s="45">
        <v>1.83531715E-3</v>
      </c>
      <c r="H7017" s="45">
        <v>5.4910711199999997E-3</v>
      </c>
    </row>
    <row r="7018" spans="1:8" x14ac:dyDescent="0.35">
      <c r="A7018" s="45" t="s">
        <v>251</v>
      </c>
      <c r="B7018" s="45" t="s">
        <v>72</v>
      </c>
      <c r="C7018" s="45" t="s">
        <v>51</v>
      </c>
      <c r="D7018" s="45">
        <v>175</v>
      </c>
      <c r="E7018" s="45">
        <v>6.6289680299999997E-3</v>
      </c>
      <c r="F7018" s="45">
        <v>9.850526599999999E-4</v>
      </c>
      <c r="G7018" s="45">
        <v>6.7751298999999996E-4</v>
      </c>
      <c r="H7018" s="45">
        <v>4.9664018799999996E-3</v>
      </c>
    </row>
    <row r="7019" spans="1:8" x14ac:dyDescent="0.35">
      <c r="A7019" s="45" t="s">
        <v>251</v>
      </c>
      <c r="B7019" s="45" t="s">
        <v>73</v>
      </c>
      <c r="C7019" s="45" t="s">
        <v>51</v>
      </c>
      <c r="D7019" s="45">
        <v>24</v>
      </c>
      <c r="E7019" s="45">
        <v>7.1344518999999999E-3</v>
      </c>
      <c r="F7019" s="45">
        <v>9.7366876999999998E-4</v>
      </c>
      <c r="G7019" s="45">
        <v>9.3123049000000001E-4</v>
      </c>
      <c r="H7019" s="45">
        <v>5.2295522200000001E-3</v>
      </c>
    </row>
    <row r="7020" spans="1:8" x14ac:dyDescent="0.35">
      <c r="A7020" s="45" t="s">
        <v>251</v>
      </c>
      <c r="B7020" s="45" t="s">
        <v>72</v>
      </c>
      <c r="C7020" s="45" t="s">
        <v>52</v>
      </c>
      <c r="D7020" s="45">
        <v>265</v>
      </c>
      <c r="E7020" s="45">
        <v>4.7920158400000003E-3</v>
      </c>
      <c r="F7020" s="45">
        <v>7.7515701000000002E-4</v>
      </c>
      <c r="G7020" s="45">
        <v>4.8300988000000002E-4</v>
      </c>
      <c r="H7020" s="45">
        <v>3.5338484699999999E-3</v>
      </c>
    </row>
    <row r="7021" spans="1:8" x14ac:dyDescent="0.35">
      <c r="A7021" s="45" t="s">
        <v>251</v>
      </c>
      <c r="B7021" s="45" t="s">
        <v>73</v>
      </c>
      <c r="C7021" s="45" t="s">
        <v>52</v>
      </c>
      <c r="D7021" s="45">
        <v>25</v>
      </c>
      <c r="E7021" s="45">
        <v>4.4379627399999998E-3</v>
      </c>
      <c r="F7021" s="45">
        <v>9.4212935E-4</v>
      </c>
      <c r="G7021" s="45">
        <v>4.1064790999999998E-4</v>
      </c>
      <c r="H7021" s="45">
        <v>3.0851849400000001E-3</v>
      </c>
    </row>
    <row r="7022" spans="1:8" x14ac:dyDescent="0.35">
      <c r="A7022" s="45" t="s">
        <v>251</v>
      </c>
      <c r="B7022" s="45" t="s">
        <v>72</v>
      </c>
      <c r="C7022" s="45" t="s">
        <v>53</v>
      </c>
      <c r="D7022" s="45">
        <v>101</v>
      </c>
      <c r="E7022" s="45">
        <v>7.2415885299999998E-3</v>
      </c>
      <c r="F7022" s="45">
        <v>9.4254197E-4</v>
      </c>
      <c r="G7022" s="45">
        <v>1.1625639199999999E-3</v>
      </c>
      <c r="H7022" s="45">
        <v>5.1364821799999997E-3</v>
      </c>
    </row>
    <row r="7023" spans="1:8" x14ac:dyDescent="0.35">
      <c r="A7023" s="45" t="s">
        <v>251</v>
      </c>
      <c r="B7023" s="45" t="s">
        <v>73</v>
      </c>
      <c r="C7023" s="45" t="s">
        <v>53</v>
      </c>
      <c r="D7023" s="45">
        <v>10</v>
      </c>
      <c r="E7023" s="45">
        <v>6.1400460299999996E-3</v>
      </c>
      <c r="F7023" s="45">
        <v>8.5879602999999998E-4</v>
      </c>
      <c r="G7023" s="45">
        <v>8.0324040999999998E-4</v>
      </c>
      <c r="H7023" s="45">
        <v>4.47800895E-3</v>
      </c>
    </row>
    <row r="7024" spans="1:8" x14ac:dyDescent="0.35">
      <c r="A7024" s="45" t="s">
        <v>251</v>
      </c>
      <c r="B7024" s="45" t="s">
        <v>72</v>
      </c>
      <c r="C7024" s="45" t="s">
        <v>54</v>
      </c>
      <c r="D7024" s="45">
        <v>532</v>
      </c>
      <c r="E7024" s="45">
        <v>4.4257342299999997E-3</v>
      </c>
      <c r="F7024" s="45">
        <v>9.7065555999999999E-4</v>
      </c>
      <c r="G7024" s="45">
        <v>5.6236486999999998E-4</v>
      </c>
      <c r="H7024" s="45">
        <v>2.8815525900000001E-3</v>
      </c>
    </row>
    <row r="7025" spans="1:8" x14ac:dyDescent="0.35">
      <c r="A7025" s="45" t="s">
        <v>251</v>
      </c>
      <c r="B7025" s="45" t="s">
        <v>73</v>
      </c>
      <c r="C7025" s="45" t="s">
        <v>54</v>
      </c>
      <c r="D7025" s="45">
        <v>45</v>
      </c>
      <c r="E7025" s="45">
        <v>4.9539606700000002E-3</v>
      </c>
      <c r="F7025" s="45">
        <v>1.11419726E-3</v>
      </c>
      <c r="G7025" s="45">
        <v>5.6430016000000001E-4</v>
      </c>
      <c r="H7025" s="45">
        <v>3.26440309E-3</v>
      </c>
    </row>
    <row r="7026" spans="1:8" x14ac:dyDescent="0.35">
      <c r="A7026" s="45" t="s">
        <v>251</v>
      </c>
      <c r="B7026" s="45" t="s">
        <v>72</v>
      </c>
      <c r="C7026" s="45" t="s">
        <v>55</v>
      </c>
      <c r="D7026" s="45">
        <v>114</v>
      </c>
      <c r="E7026" s="45">
        <v>6.8578416699999999E-3</v>
      </c>
      <c r="F7026" s="45">
        <v>1.0811604300000001E-3</v>
      </c>
      <c r="G7026" s="45">
        <v>9.8054718999999991E-4</v>
      </c>
      <c r="H7026" s="45">
        <v>4.7961336500000002E-3</v>
      </c>
    </row>
    <row r="7027" spans="1:8" x14ac:dyDescent="0.35">
      <c r="A7027" s="45" t="s">
        <v>251</v>
      </c>
      <c r="B7027" s="45" t="s">
        <v>73</v>
      </c>
      <c r="C7027" s="45" t="s">
        <v>55</v>
      </c>
      <c r="D7027" s="45">
        <v>19</v>
      </c>
      <c r="E7027" s="45">
        <v>6.0690787599999999E-3</v>
      </c>
      <c r="F7027" s="45">
        <v>9.0765086999999996E-4</v>
      </c>
      <c r="G7027" s="45">
        <v>1.41691015E-3</v>
      </c>
      <c r="H7027" s="45">
        <v>3.7445172799999999E-3</v>
      </c>
    </row>
    <row r="7028" spans="1:8" x14ac:dyDescent="0.35">
      <c r="A7028" s="45" t="s">
        <v>251</v>
      </c>
      <c r="B7028" s="45" t="s">
        <v>72</v>
      </c>
      <c r="C7028" s="45" t="s">
        <v>56</v>
      </c>
      <c r="D7028" s="45">
        <v>531</v>
      </c>
      <c r="E7028" s="45">
        <v>5.7647169100000003E-3</v>
      </c>
      <c r="F7028" s="45">
        <v>1.0042413799999999E-3</v>
      </c>
      <c r="G7028" s="45">
        <v>8.7356990000000002E-4</v>
      </c>
      <c r="H7028" s="45">
        <v>3.8869051399999998E-3</v>
      </c>
    </row>
    <row r="7029" spans="1:8" x14ac:dyDescent="0.35">
      <c r="A7029" s="45" t="s">
        <v>251</v>
      </c>
      <c r="B7029" s="45" t="s">
        <v>73</v>
      </c>
      <c r="C7029" s="45" t="s">
        <v>56</v>
      </c>
      <c r="D7029" s="45">
        <v>25</v>
      </c>
      <c r="E7029" s="45">
        <v>5.34120346E-3</v>
      </c>
      <c r="F7029" s="45">
        <v>1.1018516299999999E-3</v>
      </c>
      <c r="G7029" s="45">
        <v>8.1203682000000001E-4</v>
      </c>
      <c r="H7029" s="45">
        <v>3.4273146000000001E-3</v>
      </c>
    </row>
    <row r="7030" spans="1:8" x14ac:dyDescent="0.35">
      <c r="A7030" s="45" t="s">
        <v>252</v>
      </c>
      <c r="B7030" s="45" t="s">
        <v>72</v>
      </c>
      <c r="C7030" s="45" t="s">
        <v>9</v>
      </c>
      <c r="D7030" s="45">
        <v>12136</v>
      </c>
      <c r="E7030" s="45">
        <v>6.4367928800000002E-3</v>
      </c>
      <c r="F7030" s="45">
        <v>9.779126899999999E-4</v>
      </c>
      <c r="G7030" s="45">
        <v>1.0302306400000001E-3</v>
      </c>
      <c r="H7030" s="45">
        <v>4.42755231E-3</v>
      </c>
    </row>
    <row r="7031" spans="1:8" x14ac:dyDescent="0.35">
      <c r="A7031" s="45" t="s">
        <v>252</v>
      </c>
      <c r="B7031" s="45" t="s">
        <v>73</v>
      </c>
      <c r="C7031" s="45" t="s">
        <v>9</v>
      </c>
      <c r="D7031" s="45">
        <v>1366</v>
      </c>
      <c r="E7031" s="45">
        <v>6.0522999900000001E-3</v>
      </c>
      <c r="F7031" s="45">
        <v>1.0233987E-3</v>
      </c>
      <c r="G7031" s="45">
        <v>1.08356525E-3</v>
      </c>
      <c r="H7031" s="45">
        <v>3.9446407799999996E-3</v>
      </c>
    </row>
    <row r="7032" spans="1:8" x14ac:dyDescent="0.35">
      <c r="A7032" s="45" t="s">
        <v>252</v>
      </c>
      <c r="B7032" s="45" t="s">
        <v>72</v>
      </c>
      <c r="C7032" s="45" t="s">
        <v>14</v>
      </c>
      <c r="D7032" s="45">
        <v>272</v>
      </c>
      <c r="E7032" s="45">
        <v>6.3022532900000004E-3</v>
      </c>
      <c r="F7032" s="45">
        <v>1.34523055E-3</v>
      </c>
      <c r="G7032" s="45">
        <v>9.0286263000000002E-4</v>
      </c>
      <c r="H7032" s="45">
        <v>4.0541596000000001E-3</v>
      </c>
    </row>
    <row r="7033" spans="1:8" x14ac:dyDescent="0.35">
      <c r="A7033" s="45" t="s">
        <v>252</v>
      </c>
      <c r="B7033" s="45" t="s">
        <v>73</v>
      </c>
      <c r="C7033" s="45" t="s">
        <v>14</v>
      </c>
      <c r="D7033" s="45">
        <v>30</v>
      </c>
      <c r="E7033" s="45">
        <v>5.7557868199999999E-3</v>
      </c>
      <c r="F7033" s="45">
        <v>1.2851077699999999E-3</v>
      </c>
      <c r="G7033" s="45">
        <v>6.3503061999999999E-4</v>
      </c>
      <c r="H7033" s="45">
        <v>3.8356479499999999E-3</v>
      </c>
    </row>
    <row r="7034" spans="1:8" x14ac:dyDescent="0.35">
      <c r="A7034" s="45" t="s">
        <v>252</v>
      </c>
      <c r="B7034" s="45" t="s">
        <v>72</v>
      </c>
      <c r="C7034" s="45" t="s">
        <v>15</v>
      </c>
      <c r="D7034" s="45">
        <v>123</v>
      </c>
      <c r="E7034" s="45">
        <v>5.8693727000000001E-3</v>
      </c>
      <c r="F7034" s="45">
        <v>8.5864546000000001E-4</v>
      </c>
      <c r="G7034" s="45">
        <v>1.0189887800000001E-3</v>
      </c>
      <c r="H7034" s="45">
        <v>3.9917379500000001E-3</v>
      </c>
    </row>
    <row r="7035" spans="1:8" x14ac:dyDescent="0.35">
      <c r="A7035" s="45" t="s">
        <v>252</v>
      </c>
      <c r="B7035" s="45" t="s">
        <v>73</v>
      </c>
      <c r="C7035" s="45" t="s">
        <v>15</v>
      </c>
      <c r="D7035" s="45">
        <v>22</v>
      </c>
      <c r="E7035" s="45">
        <v>6.1674029600000003E-3</v>
      </c>
      <c r="F7035" s="45">
        <v>1.1000628400000001E-3</v>
      </c>
      <c r="G7035" s="45">
        <v>1.2863002399999999E-3</v>
      </c>
      <c r="H7035" s="45">
        <v>3.7810393499999998E-3</v>
      </c>
    </row>
    <row r="7036" spans="1:8" x14ac:dyDescent="0.35">
      <c r="A7036" s="45" t="s">
        <v>252</v>
      </c>
      <c r="B7036" s="45" t="s">
        <v>72</v>
      </c>
      <c r="C7036" s="45" t="s">
        <v>16</v>
      </c>
      <c r="D7036" s="45">
        <v>120</v>
      </c>
      <c r="E7036" s="45">
        <v>5.6977235299999996E-3</v>
      </c>
      <c r="F7036" s="45">
        <v>9.9286242999999997E-4</v>
      </c>
      <c r="G7036" s="45">
        <v>5.4735698999999998E-4</v>
      </c>
      <c r="H7036" s="45">
        <v>4.15750363E-3</v>
      </c>
    </row>
    <row r="7037" spans="1:8" x14ac:dyDescent="0.35">
      <c r="A7037" s="45" t="s">
        <v>252</v>
      </c>
      <c r="B7037" s="45" t="s">
        <v>73</v>
      </c>
      <c r="C7037" s="45" t="s">
        <v>16</v>
      </c>
      <c r="D7037" s="45">
        <v>21</v>
      </c>
      <c r="E7037" s="45">
        <v>5.9920632499999996E-3</v>
      </c>
      <c r="F7037" s="45">
        <v>1.26708534E-3</v>
      </c>
      <c r="G7037" s="45">
        <v>4.3705885000000001E-4</v>
      </c>
      <c r="H7037" s="45">
        <v>4.28791864E-3</v>
      </c>
    </row>
    <row r="7038" spans="1:8" x14ac:dyDescent="0.35">
      <c r="A7038" s="45" t="s">
        <v>252</v>
      </c>
      <c r="B7038" s="45" t="s">
        <v>72</v>
      </c>
      <c r="C7038" s="45" t="s">
        <v>17</v>
      </c>
      <c r="D7038" s="45">
        <v>234</v>
      </c>
      <c r="E7038" s="45">
        <v>6.7391774999999996E-3</v>
      </c>
      <c r="F7038" s="45">
        <v>8.1379567999999996E-4</v>
      </c>
      <c r="G7038" s="45">
        <v>8.3150300000000004E-4</v>
      </c>
      <c r="H7038" s="45">
        <v>5.0938783499999999E-3</v>
      </c>
    </row>
    <row r="7039" spans="1:8" x14ac:dyDescent="0.35">
      <c r="A7039" s="45" t="s">
        <v>252</v>
      </c>
      <c r="B7039" s="45" t="s">
        <v>73</v>
      </c>
      <c r="C7039" s="45" t="s">
        <v>17</v>
      </c>
      <c r="D7039" s="45">
        <v>27</v>
      </c>
      <c r="E7039" s="45">
        <v>7.1969304199999999E-3</v>
      </c>
      <c r="F7039" s="45">
        <v>8.6419731999999995E-4</v>
      </c>
      <c r="G7039" s="45">
        <v>9.2121027999999996E-4</v>
      </c>
      <c r="H7039" s="45">
        <v>5.4115224400000002E-3</v>
      </c>
    </row>
    <row r="7040" spans="1:8" x14ac:dyDescent="0.35">
      <c r="A7040" s="45" t="s">
        <v>252</v>
      </c>
      <c r="B7040" s="45" t="s">
        <v>72</v>
      </c>
      <c r="C7040" s="45" t="s">
        <v>18</v>
      </c>
      <c r="D7040" s="45">
        <v>193</v>
      </c>
      <c r="E7040" s="45">
        <v>7.0884304900000004E-3</v>
      </c>
      <c r="F7040" s="45">
        <v>8.7033415E-4</v>
      </c>
      <c r="G7040" s="45">
        <v>1.4151552E-3</v>
      </c>
      <c r="H7040" s="45">
        <v>4.8029406600000003E-3</v>
      </c>
    </row>
    <row r="7041" spans="1:8" x14ac:dyDescent="0.35">
      <c r="A7041" s="45" t="s">
        <v>252</v>
      </c>
      <c r="B7041" s="45" t="s">
        <v>73</v>
      </c>
      <c r="C7041" s="45" t="s">
        <v>18</v>
      </c>
      <c r="D7041" s="45">
        <v>17</v>
      </c>
      <c r="E7041" s="45">
        <v>7.9718134700000002E-3</v>
      </c>
      <c r="F7041" s="45">
        <v>9.3341485999999996E-4</v>
      </c>
      <c r="G7041" s="45">
        <v>2.0057186999999999E-3</v>
      </c>
      <c r="H7041" s="45">
        <v>5.0326795299999996E-3</v>
      </c>
    </row>
    <row r="7042" spans="1:8" x14ac:dyDescent="0.35">
      <c r="A7042" s="45" t="s">
        <v>252</v>
      </c>
      <c r="B7042" s="45" t="s">
        <v>72</v>
      </c>
      <c r="C7042" s="45" t="s">
        <v>19</v>
      </c>
      <c r="D7042" s="45">
        <v>163</v>
      </c>
      <c r="E7042" s="45">
        <v>6.5990681699999998E-3</v>
      </c>
      <c r="F7042" s="45">
        <v>9.3174822000000003E-4</v>
      </c>
      <c r="G7042" s="45">
        <v>8.8850522000000003E-4</v>
      </c>
      <c r="H7042" s="45">
        <v>4.7788142200000001E-3</v>
      </c>
    </row>
    <row r="7043" spans="1:8" x14ac:dyDescent="0.35">
      <c r="A7043" s="45" t="s">
        <v>252</v>
      </c>
      <c r="B7043" s="45" t="s">
        <v>73</v>
      </c>
      <c r="C7043" s="45" t="s">
        <v>19</v>
      </c>
      <c r="D7043" s="45">
        <v>12</v>
      </c>
      <c r="E7043" s="45">
        <v>6.3994981400000003E-3</v>
      </c>
      <c r="F7043" s="45">
        <v>1.0628854600000001E-3</v>
      </c>
      <c r="G7043" s="45">
        <v>9.0567106000000001E-4</v>
      </c>
      <c r="H7043" s="45">
        <v>4.4309411400000002E-3</v>
      </c>
    </row>
    <row r="7044" spans="1:8" x14ac:dyDescent="0.35">
      <c r="A7044" s="45" t="s">
        <v>252</v>
      </c>
      <c r="B7044" s="45" t="s">
        <v>72</v>
      </c>
      <c r="C7044" s="45" t="s">
        <v>20</v>
      </c>
      <c r="D7044" s="45">
        <v>202</v>
      </c>
      <c r="E7044" s="45">
        <v>5.4524772799999996E-3</v>
      </c>
      <c r="F7044" s="45">
        <v>9.6975819999999999E-4</v>
      </c>
      <c r="G7044" s="45">
        <v>4.6697356999999997E-4</v>
      </c>
      <c r="H7044" s="45">
        <v>4.0157451099999998E-3</v>
      </c>
    </row>
    <row r="7045" spans="1:8" x14ac:dyDescent="0.35">
      <c r="A7045" s="45" t="s">
        <v>252</v>
      </c>
      <c r="B7045" s="45" t="s">
        <v>73</v>
      </c>
      <c r="C7045" s="45" t="s">
        <v>20</v>
      </c>
      <c r="D7045" s="45">
        <v>13</v>
      </c>
      <c r="E7045" s="45">
        <v>4.8014598700000001E-3</v>
      </c>
      <c r="F7045" s="45">
        <v>1.1556265400000001E-3</v>
      </c>
      <c r="G7045" s="45">
        <v>5.9561938000000003E-4</v>
      </c>
      <c r="H7045" s="45">
        <v>3.0502134000000001E-3</v>
      </c>
    </row>
    <row r="7046" spans="1:8" x14ac:dyDescent="0.35">
      <c r="A7046" s="45" t="s">
        <v>252</v>
      </c>
      <c r="B7046" s="45" t="s">
        <v>72</v>
      </c>
      <c r="C7046" s="45" t="s">
        <v>21</v>
      </c>
      <c r="D7046" s="45">
        <v>114</v>
      </c>
      <c r="E7046" s="45">
        <v>8.6973072899999993E-3</v>
      </c>
      <c r="F7046" s="45">
        <v>1.18989578E-3</v>
      </c>
      <c r="G7046" s="45">
        <v>1.6995611399999999E-3</v>
      </c>
      <c r="H7046" s="45">
        <v>5.8078498399999996E-3</v>
      </c>
    </row>
    <row r="7047" spans="1:8" x14ac:dyDescent="0.35">
      <c r="A7047" s="45" t="s">
        <v>252</v>
      </c>
      <c r="B7047" s="45" t="s">
        <v>73</v>
      </c>
      <c r="C7047" s="45" t="s">
        <v>21</v>
      </c>
      <c r="D7047" s="45">
        <v>23</v>
      </c>
      <c r="E7047" s="45">
        <v>8.4128419899999994E-3</v>
      </c>
      <c r="F7047" s="45">
        <v>9.6970588000000002E-4</v>
      </c>
      <c r="G7047" s="45">
        <v>1.4683975499999999E-3</v>
      </c>
      <c r="H7047" s="45">
        <v>5.9747380999999999E-3</v>
      </c>
    </row>
    <row r="7048" spans="1:8" x14ac:dyDescent="0.35">
      <c r="A7048" s="45" t="s">
        <v>252</v>
      </c>
      <c r="B7048" s="45" t="s">
        <v>72</v>
      </c>
      <c r="C7048" s="45" t="s">
        <v>22</v>
      </c>
      <c r="D7048" s="45">
        <v>110</v>
      </c>
      <c r="E7048" s="45">
        <v>7.3840485800000001E-3</v>
      </c>
      <c r="F7048" s="45">
        <v>8.6994926000000001E-4</v>
      </c>
      <c r="G7048" s="45">
        <v>1.3688970799999999E-3</v>
      </c>
      <c r="H7048" s="45">
        <v>5.1452017599999999E-3</v>
      </c>
    </row>
    <row r="7049" spans="1:8" x14ac:dyDescent="0.35">
      <c r="A7049" s="45" t="s">
        <v>252</v>
      </c>
      <c r="B7049" s="45" t="s">
        <v>73</v>
      </c>
      <c r="C7049" s="45" t="s">
        <v>22</v>
      </c>
      <c r="D7049" s="45">
        <v>26</v>
      </c>
      <c r="E7049" s="45">
        <v>5.9882476700000003E-3</v>
      </c>
      <c r="F7049" s="45">
        <v>8.6850054999999999E-4</v>
      </c>
      <c r="G7049" s="45">
        <v>1.4418622800000001E-3</v>
      </c>
      <c r="H7049" s="45">
        <v>3.67788437E-3</v>
      </c>
    </row>
    <row r="7050" spans="1:8" x14ac:dyDescent="0.35">
      <c r="A7050" s="45" t="s">
        <v>252</v>
      </c>
      <c r="B7050" s="45" t="s">
        <v>72</v>
      </c>
      <c r="C7050" s="45" t="s">
        <v>23</v>
      </c>
      <c r="D7050" s="45">
        <v>193</v>
      </c>
      <c r="E7050" s="45">
        <v>6.9322704499999999E-3</v>
      </c>
      <c r="F7050" s="45">
        <v>8.0640688000000002E-4</v>
      </c>
      <c r="G7050" s="45">
        <v>1.55068582E-3</v>
      </c>
      <c r="H7050" s="45">
        <v>4.5751772600000004E-3</v>
      </c>
    </row>
    <row r="7051" spans="1:8" x14ac:dyDescent="0.35">
      <c r="A7051" s="45" t="s">
        <v>252</v>
      </c>
      <c r="B7051" s="45" t="s">
        <v>73</v>
      </c>
      <c r="C7051" s="45" t="s">
        <v>23</v>
      </c>
      <c r="D7051" s="45">
        <v>9</v>
      </c>
      <c r="E7051" s="45">
        <v>6.38888857E-3</v>
      </c>
      <c r="F7051" s="45">
        <v>7.4202646000000002E-4</v>
      </c>
      <c r="G7051" s="45">
        <v>1.69110061E-3</v>
      </c>
      <c r="H7051" s="45">
        <v>3.9557610999999999E-3</v>
      </c>
    </row>
    <row r="7052" spans="1:8" x14ac:dyDescent="0.35">
      <c r="A7052" s="45" t="s">
        <v>252</v>
      </c>
      <c r="B7052" s="45" t="s">
        <v>72</v>
      </c>
      <c r="C7052" s="45" t="s">
        <v>24</v>
      </c>
      <c r="D7052" s="45">
        <v>346</v>
      </c>
      <c r="E7052" s="45">
        <v>7.20633271E-3</v>
      </c>
      <c r="F7052" s="45">
        <v>6.6734881999999998E-4</v>
      </c>
      <c r="G7052" s="45">
        <v>1.80545496E-3</v>
      </c>
      <c r="H7052" s="45">
        <v>4.7335284299999999E-3</v>
      </c>
    </row>
    <row r="7053" spans="1:8" x14ac:dyDescent="0.35">
      <c r="A7053" s="45" t="s">
        <v>252</v>
      </c>
      <c r="B7053" s="45" t="s">
        <v>73</v>
      </c>
      <c r="C7053" s="45" t="s">
        <v>24</v>
      </c>
      <c r="D7053" s="45">
        <v>66</v>
      </c>
      <c r="E7053" s="45">
        <v>6.6799941100000003E-3</v>
      </c>
      <c r="F7053" s="45">
        <v>5.7607298000000005E-4</v>
      </c>
      <c r="G7053" s="45">
        <v>1.7878434500000001E-3</v>
      </c>
      <c r="H7053" s="45">
        <v>4.3160772099999998E-3</v>
      </c>
    </row>
    <row r="7054" spans="1:8" x14ac:dyDescent="0.35">
      <c r="A7054" s="45" t="s">
        <v>252</v>
      </c>
      <c r="B7054" s="45" t="s">
        <v>72</v>
      </c>
      <c r="C7054" s="45" t="s">
        <v>25</v>
      </c>
      <c r="D7054" s="45">
        <v>387</v>
      </c>
      <c r="E7054" s="45">
        <v>8.1820028199999992E-3</v>
      </c>
      <c r="F7054" s="45">
        <v>9.0214948999999998E-4</v>
      </c>
      <c r="G7054" s="45">
        <v>1.9039498999999999E-3</v>
      </c>
      <c r="H7054" s="45">
        <v>5.3759029499999998E-3</v>
      </c>
    </row>
    <row r="7055" spans="1:8" x14ac:dyDescent="0.35">
      <c r="A7055" s="45" t="s">
        <v>252</v>
      </c>
      <c r="B7055" s="45" t="s">
        <v>73</v>
      </c>
      <c r="C7055" s="45" t="s">
        <v>25</v>
      </c>
      <c r="D7055" s="45">
        <v>47</v>
      </c>
      <c r="E7055" s="45">
        <v>7.5522062299999996E-3</v>
      </c>
      <c r="F7055" s="45">
        <v>1.12908765E-3</v>
      </c>
      <c r="G7055" s="45">
        <v>1.5814615999999999E-3</v>
      </c>
      <c r="H7055" s="45">
        <v>4.8416565500000001E-3</v>
      </c>
    </row>
    <row r="7056" spans="1:8" x14ac:dyDescent="0.35">
      <c r="A7056" s="45" t="s">
        <v>252</v>
      </c>
      <c r="B7056" s="45" t="s">
        <v>72</v>
      </c>
      <c r="C7056" s="45" t="s">
        <v>26</v>
      </c>
      <c r="D7056" s="45">
        <v>242</v>
      </c>
      <c r="E7056" s="45">
        <v>6.49114225E-3</v>
      </c>
      <c r="F7056" s="45">
        <v>8.2204596000000005E-4</v>
      </c>
      <c r="G7056" s="45">
        <v>1.39912358E-3</v>
      </c>
      <c r="H7056" s="45">
        <v>4.2699722000000004E-3</v>
      </c>
    </row>
    <row r="7057" spans="1:8" x14ac:dyDescent="0.35">
      <c r="A7057" s="45" t="s">
        <v>252</v>
      </c>
      <c r="B7057" s="45" t="s">
        <v>73</v>
      </c>
      <c r="C7057" s="45" t="s">
        <v>26</v>
      </c>
      <c r="D7057" s="45">
        <v>6</v>
      </c>
      <c r="E7057" s="45">
        <v>6.8692126099999997E-3</v>
      </c>
      <c r="F7057" s="45">
        <v>7.8317869999999996E-4</v>
      </c>
      <c r="G7057" s="45">
        <v>7.5424363000000001E-4</v>
      </c>
      <c r="H7057" s="45">
        <v>5.3317898100000002E-3</v>
      </c>
    </row>
    <row r="7058" spans="1:8" x14ac:dyDescent="0.35">
      <c r="A7058" s="45" t="s">
        <v>252</v>
      </c>
      <c r="B7058" s="45" t="s">
        <v>72</v>
      </c>
      <c r="C7058" s="45" t="s">
        <v>27</v>
      </c>
      <c r="D7058" s="45">
        <v>151</v>
      </c>
      <c r="E7058" s="45">
        <v>5.8510391100000001E-3</v>
      </c>
      <c r="F7058" s="45">
        <v>1.05492679E-3</v>
      </c>
      <c r="G7058" s="45">
        <v>1.03009234E-3</v>
      </c>
      <c r="H7058" s="45">
        <v>3.7660195099999999E-3</v>
      </c>
    </row>
    <row r="7059" spans="1:8" x14ac:dyDescent="0.35">
      <c r="A7059" s="45" t="s">
        <v>252</v>
      </c>
      <c r="B7059" s="45" t="s">
        <v>73</v>
      </c>
      <c r="C7059" s="45" t="s">
        <v>27</v>
      </c>
      <c r="D7059" s="45">
        <v>23</v>
      </c>
      <c r="E7059" s="45">
        <v>5.2747582899999998E-3</v>
      </c>
      <c r="F7059" s="45">
        <v>1.0099635200000001E-3</v>
      </c>
      <c r="G7059" s="45">
        <v>8.9623570999999998E-4</v>
      </c>
      <c r="H7059" s="45">
        <v>3.3685585399999998E-3</v>
      </c>
    </row>
    <row r="7060" spans="1:8" x14ac:dyDescent="0.35">
      <c r="A7060" s="45" t="s">
        <v>252</v>
      </c>
      <c r="B7060" s="45" t="s">
        <v>72</v>
      </c>
      <c r="C7060" s="45" t="s">
        <v>28</v>
      </c>
      <c r="D7060" s="45">
        <v>324</v>
      </c>
      <c r="E7060" s="45">
        <v>7.3014186599999996E-3</v>
      </c>
      <c r="F7060" s="45">
        <v>9.3975027000000005E-4</v>
      </c>
      <c r="G7060" s="45">
        <v>1.42175332E-3</v>
      </c>
      <c r="H7060" s="45">
        <v>4.9399146000000003E-3</v>
      </c>
    </row>
    <row r="7061" spans="1:8" x14ac:dyDescent="0.35">
      <c r="A7061" s="45" t="s">
        <v>252</v>
      </c>
      <c r="B7061" s="45" t="s">
        <v>73</v>
      </c>
      <c r="C7061" s="45" t="s">
        <v>28</v>
      </c>
      <c r="D7061" s="45">
        <v>58</v>
      </c>
      <c r="E7061" s="45">
        <v>7.3152136400000001E-3</v>
      </c>
      <c r="F7061" s="45">
        <v>8.9938515999999995E-4</v>
      </c>
      <c r="G7061" s="45">
        <v>1.8480601200000001E-3</v>
      </c>
      <c r="H7061" s="45">
        <v>4.5677679699999999E-3</v>
      </c>
    </row>
    <row r="7062" spans="1:8" x14ac:dyDescent="0.35">
      <c r="A7062" s="45" t="s">
        <v>252</v>
      </c>
      <c r="B7062" s="45" t="s">
        <v>72</v>
      </c>
      <c r="C7062" s="45" t="s">
        <v>29</v>
      </c>
      <c r="D7062" s="45">
        <v>117</v>
      </c>
      <c r="E7062" s="45">
        <v>7.2605054900000002E-3</v>
      </c>
      <c r="F7062" s="45">
        <v>9.6193391000000004E-4</v>
      </c>
      <c r="G7062" s="45">
        <v>1.36732326E-3</v>
      </c>
      <c r="H7062" s="45">
        <v>4.9312477800000001E-3</v>
      </c>
    </row>
    <row r="7063" spans="1:8" x14ac:dyDescent="0.35">
      <c r="A7063" s="45" t="s">
        <v>252</v>
      </c>
      <c r="B7063" s="45" t="s">
        <v>73</v>
      </c>
      <c r="C7063" s="45" t="s">
        <v>29</v>
      </c>
      <c r="D7063" s="45">
        <v>20</v>
      </c>
      <c r="E7063" s="45">
        <v>7.5289349199999999E-3</v>
      </c>
      <c r="F7063" s="45">
        <v>1.2210645699999999E-3</v>
      </c>
      <c r="G7063" s="45">
        <v>1.8443283900000001E-3</v>
      </c>
      <c r="H7063" s="45">
        <v>4.4635414900000003E-3</v>
      </c>
    </row>
    <row r="7064" spans="1:8" x14ac:dyDescent="0.35">
      <c r="A7064" s="45" t="s">
        <v>252</v>
      </c>
      <c r="B7064" s="45" t="s">
        <v>72</v>
      </c>
      <c r="C7064" s="45" t="s">
        <v>30</v>
      </c>
      <c r="D7064" s="45">
        <v>1665</v>
      </c>
      <c r="E7064" s="45">
        <v>4.8602558400000001E-3</v>
      </c>
      <c r="F7064" s="45">
        <v>1.0571124200000001E-3</v>
      </c>
      <c r="G7064" s="45">
        <v>6.9195560000000005E-4</v>
      </c>
      <c r="H7064" s="45">
        <v>3.11118734E-3</v>
      </c>
    </row>
    <row r="7065" spans="1:8" x14ac:dyDescent="0.35">
      <c r="A7065" s="45" t="s">
        <v>252</v>
      </c>
      <c r="B7065" s="45" t="s">
        <v>73</v>
      </c>
      <c r="C7065" s="45" t="s">
        <v>30</v>
      </c>
      <c r="D7065" s="45">
        <v>219</v>
      </c>
      <c r="E7065" s="45">
        <v>4.3919644799999998E-3</v>
      </c>
      <c r="F7065" s="45">
        <v>1.06449747E-3</v>
      </c>
      <c r="G7065" s="45">
        <v>6.7848362000000003E-4</v>
      </c>
      <c r="H7065" s="45">
        <v>2.64898293E-3</v>
      </c>
    </row>
    <row r="7066" spans="1:8" x14ac:dyDescent="0.35">
      <c r="A7066" s="45" t="s">
        <v>252</v>
      </c>
      <c r="B7066" s="45" t="s">
        <v>72</v>
      </c>
      <c r="C7066" s="45" t="s">
        <v>31</v>
      </c>
      <c r="D7066" s="45">
        <v>734</v>
      </c>
      <c r="E7066" s="45">
        <v>5.0612130599999999E-3</v>
      </c>
      <c r="F7066" s="45">
        <v>1.00117293E-3</v>
      </c>
      <c r="G7066" s="45">
        <v>5.1048895000000002E-4</v>
      </c>
      <c r="H7066" s="45">
        <v>3.5495506700000002E-3</v>
      </c>
    </row>
    <row r="7067" spans="1:8" x14ac:dyDescent="0.35">
      <c r="A7067" s="45" t="s">
        <v>252</v>
      </c>
      <c r="B7067" s="45" t="s">
        <v>73</v>
      </c>
      <c r="C7067" s="45" t="s">
        <v>31</v>
      </c>
      <c r="D7067" s="45">
        <v>81</v>
      </c>
      <c r="E7067" s="45">
        <v>4.7943813299999999E-3</v>
      </c>
      <c r="F7067" s="45">
        <v>1.26528894E-3</v>
      </c>
      <c r="G7067" s="45">
        <v>5.3983741000000003E-4</v>
      </c>
      <c r="H7067" s="45">
        <v>2.9892544600000001E-3</v>
      </c>
    </row>
    <row r="7068" spans="1:8" x14ac:dyDescent="0.35">
      <c r="A7068" s="45" t="s">
        <v>252</v>
      </c>
      <c r="B7068" s="45" t="s">
        <v>72</v>
      </c>
      <c r="C7068" s="45" t="s">
        <v>159</v>
      </c>
      <c r="D7068" s="45">
        <v>345</v>
      </c>
      <c r="E7068" s="45">
        <v>6.6379828299999999E-3</v>
      </c>
      <c r="F7068" s="45">
        <v>1.16411676E-3</v>
      </c>
      <c r="G7068" s="45">
        <v>8.4074721999999997E-4</v>
      </c>
      <c r="H7068" s="45">
        <v>4.6331183999999996E-3</v>
      </c>
    </row>
    <row r="7069" spans="1:8" x14ac:dyDescent="0.35">
      <c r="A7069" s="45" t="s">
        <v>252</v>
      </c>
      <c r="B7069" s="45" t="s">
        <v>73</v>
      </c>
      <c r="C7069" s="45" t="s">
        <v>159</v>
      </c>
      <c r="D7069" s="45">
        <v>41</v>
      </c>
      <c r="E7069" s="45">
        <v>6.2940376899999996E-3</v>
      </c>
      <c r="F7069" s="45">
        <v>1.14752684E-3</v>
      </c>
      <c r="G7069" s="45">
        <v>9.9649929999999997E-4</v>
      </c>
      <c r="H7069" s="45">
        <v>4.1500110999999999E-3</v>
      </c>
    </row>
    <row r="7070" spans="1:8" x14ac:dyDescent="0.35">
      <c r="A7070" s="45" t="s">
        <v>252</v>
      </c>
      <c r="B7070" s="45" t="s">
        <v>72</v>
      </c>
      <c r="C7070" s="45" t="s">
        <v>33</v>
      </c>
      <c r="D7070" s="45">
        <v>221</v>
      </c>
      <c r="E7070" s="45">
        <v>8.9965641700000005E-3</v>
      </c>
      <c r="F7070" s="45">
        <v>1.16442493E-3</v>
      </c>
      <c r="G7070" s="45">
        <v>1.6476556400000001E-3</v>
      </c>
      <c r="H7070" s="45">
        <v>6.1844831900000003E-3</v>
      </c>
    </row>
    <row r="7071" spans="1:8" x14ac:dyDescent="0.35">
      <c r="A7071" s="45" t="s">
        <v>252</v>
      </c>
      <c r="B7071" s="45" t="s">
        <v>73</v>
      </c>
      <c r="C7071" s="45" t="s">
        <v>33</v>
      </c>
      <c r="D7071" s="45">
        <v>19</v>
      </c>
      <c r="E7071" s="45">
        <v>7.8971732399999994E-3</v>
      </c>
      <c r="F7071" s="45">
        <v>1.26827459E-3</v>
      </c>
      <c r="G7071" s="45">
        <v>1.7446391700000001E-3</v>
      </c>
      <c r="H7071" s="45">
        <v>4.8842590599999999E-3</v>
      </c>
    </row>
    <row r="7072" spans="1:8" x14ac:dyDescent="0.35">
      <c r="A7072" s="45" t="s">
        <v>252</v>
      </c>
      <c r="B7072" s="45" t="s">
        <v>72</v>
      </c>
      <c r="C7072" s="45" t="s">
        <v>34</v>
      </c>
      <c r="D7072" s="45">
        <v>174</v>
      </c>
      <c r="E7072" s="45">
        <v>6.1760986299999997E-3</v>
      </c>
      <c r="F7072" s="45">
        <v>1.0762556499999999E-3</v>
      </c>
      <c r="G7072" s="45">
        <v>7.9362205000000003E-4</v>
      </c>
      <c r="H7072" s="45">
        <v>4.3062205000000001E-3</v>
      </c>
    </row>
    <row r="7073" spans="1:8" x14ac:dyDescent="0.35">
      <c r="A7073" s="45" t="s">
        <v>252</v>
      </c>
      <c r="B7073" s="45" t="s">
        <v>73</v>
      </c>
      <c r="C7073" s="45" t="s">
        <v>34</v>
      </c>
      <c r="D7073" s="45">
        <v>16</v>
      </c>
      <c r="E7073" s="45">
        <v>6.2905089799999998E-3</v>
      </c>
      <c r="F7073" s="45">
        <v>8.9988405999999997E-4</v>
      </c>
      <c r="G7073" s="45">
        <v>6.0185160000000002E-4</v>
      </c>
      <c r="H7073" s="45">
        <v>4.78877291E-3</v>
      </c>
    </row>
    <row r="7074" spans="1:8" x14ac:dyDescent="0.35">
      <c r="A7074" s="45" t="s">
        <v>252</v>
      </c>
      <c r="B7074" s="45" t="s">
        <v>72</v>
      </c>
      <c r="C7074" s="45" t="s">
        <v>35</v>
      </c>
      <c r="D7074" s="45">
        <v>267</v>
      </c>
      <c r="E7074" s="45">
        <v>6.9698031600000003E-3</v>
      </c>
      <c r="F7074" s="45">
        <v>8.9506149000000005E-4</v>
      </c>
      <c r="G7074" s="45">
        <v>1.3639198599999999E-3</v>
      </c>
      <c r="H7074" s="45">
        <v>4.7108213100000001E-3</v>
      </c>
    </row>
    <row r="7075" spans="1:8" x14ac:dyDescent="0.35">
      <c r="A7075" s="45" t="s">
        <v>252</v>
      </c>
      <c r="B7075" s="45" t="s">
        <v>73</v>
      </c>
      <c r="C7075" s="45" t="s">
        <v>35</v>
      </c>
      <c r="D7075" s="45">
        <v>19</v>
      </c>
      <c r="E7075" s="45">
        <v>6.4096001000000001E-3</v>
      </c>
      <c r="F7075" s="45">
        <v>1.0520222099999999E-3</v>
      </c>
      <c r="G7075" s="45">
        <v>1.4345758000000001E-3</v>
      </c>
      <c r="H7075" s="45">
        <v>3.9230016399999998E-3</v>
      </c>
    </row>
    <row r="7076" spans="1:8" x14ac:dyDescent="0.35">
      <c r="A7076" s="45" t="s">
        <v>252</v>
      </c>
      <c r="B7076" s="45" t="s">
        <v>72</v>
      </c>
      <c r="C7076" s="45" t="s">
        <v>57</v>
      </c>
      <c r="D7076" s="45">
        <v>2</v>
      </c>
      <c r="E7076" s="45">
        <v>9.6990739499999996E-3</v>
      </c>
      <c r="F7076" s="45">
        <v>5.8391201300000001E-3</v>
      </c>
      <c r="G7076" s="45">
        <v>2.32638854E-3</v>
      </c>
      <c r="H7076" s="45">
        <v>1.53356457E-3</v>
      </c>
    </row>
    <row r="7077" spans="1:8" x14ac:dyDescent="0.35">
      <c r="A7077" s="45" t="s">
        <v>252</v>
      </c>
      <c r="B7077" s="45" t="s">
        <v>72</v>
      </c>
      <c r="C7077" s="45" t="s">
        <v>36</v>
      </c>
      <c r="D7077" s="45">
        <v>460</v>
      </c>
      <c r="E7077" s="45">
        <v>8.1462860000000008E-3</v>
      </c>
      <c r="F7077" s="45">
        <v>9.4794159000000002E-4</v>
      </c>
      <c r="G7077" s="45">
        <v>1.5494663499999999E-3</v>
      </c>
      <c r="H7077" s="45">
        <v>5.6488775700000004E-3</v>
      </c>
    </row>
    <row r="7078" spans="1:8" x14ac:dyDescent="0.35">
      <c r="A7078" s="45" t="s">
        <v>252</v>
      </c>
      <c r="B7078" s="45" t="s">
        <v>73</v>
      </c>
      <c r="C7078" s="45" t="s">
        <v>36</v>
      </c>
      <c r="D7078" s="45">
        <v>35</v>
      </c>
      <c r="E7078" s="45">
        <v>7.3300262199999999E-3</v>
      </c>
      <c r="F7078" s="45">
        <v>1.2817457800000001E-3</v>
      </c>
      <c r="G7078" s="45">
        <v>1.0529097700000001E-3</v>
      </c>
      <c r="H7078" s="45">
        <v>4.9953701100000003E-3</v>
      </c>
    </row>
    <row r="7079" spans="1:8" x14ac:dyDescent="0.35">
      <c r="A7079" s="45" t="s">
        <v>252</v>
      </c>
      <c r="B7079" s="45" t="s">
        <v>72</v>
      </c>
      <c r="C7079" s="45" t="s">
        <v>37</v>
      </c>
      <c r="D7079" s="45">
        <v>425</v>
      </c>
      <c r="E7079" s="45">
        <v>6.1008984500000004E-3</v>
      </c>
      <c r="F7079" s="45">
        <v>9.9392676999999997E-4</v>
      </c>
      <c r="G7079" s="45">
        <v>7.6691151999999999E-4</v>
      </c>
      <c r="H7079" s="45">
        <v>4.3400596900000001E-3</v>
      </c>
    </row>
    <row r="7080" spans="1:8" x14ac:dyDescent="0.35">
      <c r="A7080" s="45" t="s">
        <v>252</v>
      </c>
      <c r="B7080" s="45" t="s">
        <v>73</v>
      </c>
      <c r="C7080" s="45" t="s">
        <v>37</v>
      </c>
      <c r="D7080" s="45">
        <v>38</v>
      </c>
      <c r="E7080" s="45">
        <v>5.4172756100000002E-3</v>
      </c>
      <c r="F7080" s="45">
        <v>1.1948706199999999E-3</v>
      </c>
      <c r="G7080" s="45">
        <v>6.9657626999999997E-4</v>
      </c>
      <c r="H7080" s="45">
        <v>3.5258281900000001E-3</v>
      </c>
    </row>
    <row r="7081" spans="1:8" x14ac:dyDescent="0.35">
      <c r="A7081" s="45" t="s">
        <v>252</v>
      </c>
      <c r="B7081" s="45" t="s">
        <v>72</v>
      </c>
      <c r="C7081" s="45" t="s">
        <v>38</v>
      </c>
      <c r="D7081" s="45">
        <v>239</v>
      </c>
      <c r="E7081" s="45">
        <v>7.6427628100000002E-3</v>
      </c>
      <c r="F7081" s="45">
        <v>9.6689501000000002E-4</v>
      </c>
      <c r="G7081" s="45">
        <v>1.05251407E-3</v>
      </c>
      <c r="H7081" s="45">
        <v>5.6233532500000001E-3</v>
      </c>
    </row>
    <row r="7082" spans="1:8" x14ac:dyDescent="0.35">
      <c r="A7082" s="45" t="s">
        <v>252</v>
      </c>
      <c r="B7082" s="45" t="s">
        <v>73</v>
      </c>
      <c r="C7082" s="45" t="s">
        <v>38</v>
      </c>
      <c r="D7082" s="45">
        <v>34</v>
      </c>
      <c r="E7082" s="45">
        <v>5.7489104500000002E-3</v>
      </c>
      <c r="F7082" s="45">
        <v>1.11553624E-3</v>
      </c>
      <c r="G7082" s="45">
        <v>9.9605097000000009E-4</v>
      </c>
      <c r="H7082" s="45">
        <v>3.63732278E-3</v>
      </c>
    </row>
    <row r="7083" spans="1:8" x14ac:dyDescent="0.35">
      <c r="A7083" s="45" t="s">
        <v>252</v>
      </c>
      <c r="B7083" s="45" t="s">
        <v>72</v>
      </c>
      <c r="C7083" s="45" t="s">
        <v>39</v>
      </c>
      <c r="D7083" s="45">
        <v>209</v>
      </c>
      <c r="E7083" s="45">
        <v>7.9849479200000007E-3</v>
      </c>
      <c r="F7083" s="45">
        <v>9.2553806000000003E-4</v>
      </c>
      <c r="G7083" s="45">
        <v>1.9317072E-3</v>
      </c>
      <c r="H7083" s="45">
        <v>5.1277022400000004E-3</v>
      </c>
    </row>
    <row r="7084" spans="1:8" x14ac:dyDescent="0.35">
      <c r="A7084" s="45" t="s">
        <v>252</v>
      </c>
      <c r="B7084" s="45" t="s">
        <v>73</v>
      </c>
      <c r="C7084" s="45" t="s">
        <v>39</v>
      </c>
      <c r="D7084" s="45">
        <v>18</v>
      </c>
      <c r="E7084" s="45">
        <v>7.4562754100000002E-3</v>
      </c>
      <c r="F7084" s="45">
        <v>8.5005119E-4</v>
      </c>
      <c r="G7084" s="45">
        <v>1.68788552E-3</v>
      </c>
      <c r="H7084" s="45">
        <v>4.9183382200000004E-3</v>
      </c>
    </row>
    <row r="7085" spans="1:8" x14ac:dyDescent="0.35">
      <c r="A7085" s="45" t="s">
        <v>252</v>
      </c>
      <c r="B7085" s="45" t="s">
        <v>72</v>
      </c>
      <c r="C7085" s="45" t="s">
        <v>40</v>
      </c>
      <c r="D7085" s="45">
        <v>234</v>
      </c>
      <c r="E7085" s="45">
        <v>4.9973288299999998E-3</v>
      </c>
      <c r="F7085" s="45">
        <v>1.0749047900000001E-3</v>
      </c>
      <c r="G7085" s="45">
        <v>4.6756267000000001E-4</v>
      </c>
      <c r="H7085" s="45">
        <v>3.4548608800000001E-3</v>
      </c>
    </row>
    <row r="7086" spans="1:8" x14ac:dyDescent="0.35">
      <c r="A7086" s="45" t="s">
        <v>252</v>
      </c>
      <c r="B7086" s="45" t="s">
        <v>73</v>
      </c>
      <c r="C7086" s="45" t="s">
        <v>40</v>
      </c>
      <c r="D7086" s="45">
        <v>32</v>
      </c>
      <c r="E7086" s="45">
        <v>4.7243921400000003E-3</v>
      </c>
      <c r="F7086" s="45">
        <v>8.1199337000000004E-4</v>
      </c>
      <c r="G7086" s="45">
        <v>3.5300899999999999E-4</v>
      </c>
      <c r="H7086" s="45">
        <v>3.55938923E-3</v>
      </c>
    </row>
    <row r="7087" spans="1:8" x14ac:dyDescent="0.35">
      <c r="A7087" s="45" t="s">
        <v>252</v>
      </c>
      <c r="B7087" s="45" t="s">
        <v>72</v>
      </c>
      <c r="C7087" s="45" t="s">
        <v>41</v>
      </c>
      <c r="D7087" s="45">
        <v>214</v>
      </c>
      <c r="E7087" s="45">
        <v>6.9181050900000004E-3</v>
      </c>
      <c r="F7087" s="45">
        <v>9.1802935000000001E-4</v>
      </c>
      <c r="G7087" s="45">
        <v>1.2042443E-3</v>
      </c>
      <c r="H7087" s="45">
        <v>4.7958309099999999E-3</v>
      </c>
    </row>
    <row r="7088" spans="1:8" x14ac:dyDescent="0.35">
      <c r="A7088" s="45" t="s">
        <v>252</v>
      </c>
      <c r="B7088" s="45" t="s">
        <v>73</v>
      </c>
      <c r="C7088" s="45" t="s">
        <v>41</v>
      </c>
      <c r="D7088" s="45">
        <v>44</v>
      </c>
      <c r="E7088" s="45">
        <v>6.7616264599999996E-3</v>
      </c>
      <c r="F7088" s="45">
        <v>9.6406753999999999E-4</v>
      </c>
      <c r="G7088" s="45">
        <v>1.8905195300000001E-3</v>
      </c>
      <c r="H7088" s="45">
        <v>3.9070388599999999E-3</v>
      </c>
    </row>
    <row r="7089" spans="1:8" x14ac:dyDescent="0.35">
      <c r="A7089" s="45" t="s">
        <v>252</v>
      </c>
      <c r="B7089" s="45" t="s">
        <v>72</v>
      </c>
      <c r="C7089" s="45" t="s">
        <v>42</v>
      </c>
      <c r="D7089" s="45">
        <v>162</v>
      </c>
      <c r="E7089" s="45">
        <v>9.5696871300000007E-3</v>
      </c>
      <c r="F7089" s="45">
        <v>1.3589532399999999E-3</v>
      </c>
      <c r="G7089" s="45">
        <v>1.50120002E-3</v>
      </c>
      <c r="H7089" s="45">
        <v>6.7095333599999996E-3</v>
      </c>
    </row>
    <row r="7090" spans="1:8" x14ac:dyDescent="0.35">
      <c r="A7090" s="45" t="s">
        <v>252</v>
      </c>
      <c r="B7090" s="45" t="s">
        <v>73</v>
      </c>
      <c r="C7090" s="45" t="s">
        <v>42</v>
      </c>
      <c r="D7090" s="45">
        <v>24</v>
      </c>
      <c r="E7090" s="45">
        <v>7.4093361300000002E-3</v>
      </c>
      <c r="F7090" s="45">
        <v>1.0942319299999999E-3</v>
      </c>
      <c r="G7090" s="45">
        <v>1.4578508300000001E-3</v>
      </c>
      <c r="H7090" s="45">
        <v>4.8572528300000004E-3</v>
      </c>
    </row>
    <row r="7091" spans="1:8" x14ac:dyDescent="0.35">
      <c r="A7091" s="45" t="s">
        <v>252</v>
      </c>
      <c r="B7091" s="45" t="s">
        <v>72</v>
      </c>
      <c r="C7091" s="45" t="s">
        <v>43</v>
      </c>
      <c r="D7091" s="45">
        <v>152</v>
      </c>
      <c r="E7091" s="45">
        <v>7.14211719E-3</v>
      </c>
      <c r="F7091" s="45">
        <v>1.38881251E-3</v>
      </c>
      <c r="G7091" s="45">
        <v>1.2381211E-3</v>
      </c>
      <c r="H7091" s="45">
        <v>4.5151831100000003E-3</v>
      </c>
    </row>
    <row r="7092" spans="1:8" x14ac:dyDescent="0.35">
      <c r="A7092" s="45" t="s">
        <v>252</v>
      </c>
      <c r="B7092" s="45" t="s">
        <v>73</v>
      </c>
      <c r="C7092" s="45" t="s">
        <v>43</v>
      </c>
      <c r="D7092" s="45">
        <v>34</v>
      </c>
      <c r="E7092" s="45">
        <v>5.9837960100000004E-3</v>
      </c>
      <c r="F7092" s="45">
        <v>9.2626608999999999E-4</v>
      </c>
      <c r="G7092" s="45">
        <v>9.1435159999999998E-4</v>
      </c>
      <c r="H7092" s="45">
        <v>4.1431778900000004E-3</v>
      </c>
    </row>
    <row r="7093" spans="1:8" x14ac:dyDescent="0.35">
      <c r="A7093" s="45" t="s">
        <v>252</v>
      </c>
      <c r="B7093" s="45" t="s">
        <v>72</v>
      </c>
      <c r="C7093" s="45" t="s">
        <v>44</v>
      </c>
      <c r="D7093" s="45">
        <v>84</v>
      </c>
      <c r="E7093" s="45">
        <v>8.9988423400000003E-3</v>
      </c>
      <c r="F7093" s="45">
        <v>5.6230685000000001E-4</v>
      </c>
      <c r="G7093" s="45">
        <v>1.2652940599999999E-3</v>
      </c>
      <c r="H7093" s="45">
        <v>7.1712409300000004E-3</v>
      </c>
    </row>
    <row r="7094" spans="1:8" x14ac:dyDescent="0.35">
      <c r="A7094" s="45" t="s">
        <v>252</v>
      </c>
      <c r="B7094" s="45" t="s">
        <v>73</v>
      </c>
      <c r="C7094" s="45" t="s">
        <v>44</v>
      </c>
      <c r="D7094" s="45">
        <v>6</v>
      </c>
      <c r="E7094" s="45">
        <v>1.253858008E-2</v>
      </c>
      <c r="F7094" s="45">
        <v>8.4683622E-4</v>
      </c>
      <c r="G7094" s="45">
        <v>2.4845676999999998E-3</v>
      </c>
      <c r="H7094" s="45">
        <v>9.2071756800000005E-3</v>
      </c>
    </row>
    <row r="7095" spans="1:8" x14ac:dyDescent="0.35">
      <c r="A7095" s="45" t="s">
        <v>252</v>
      </c>
      <c r="B7095" s="45" t="s">
        <v>72</v>
      </c>
      <c r="C7095" s="45" t="s">
        <v>45</v>
      </c>
      <c r="D7095" s="45">
        <v>333</v>
      </c>
      <c r="E7095" s="45">
        <v>6.8240460400000001E-3</v>
      </c>
      <c r="F7095" s="45">
        <v>7.8297021000000005E-4</v>
      </c>
      <c r="G7095" s="45">
        <v>1.25243275E-3</v>
      </c>
      <c r="H7095" s="45">
        <v>4.7886425599999996E-3</v>
      </c>
    </row>
    <row r="7096" spans="1:8" x14ac:dyDescent="0.35">
      <c r="A7096" s="45" t="s">
        <v>252</v>
      </c>
      <c r="B7096" s="45" t="s">
        <v>73</v>
      </c>
      <c r="C7096" s="45" t="s">
        <v>45</v>
      </c>
      <c r="D7096" s="45">
        <v>28</v>
      </c>
      <c r="E7096" s="45">
        <v>6.4963621699999996E-3</v>
      </c>
      <c r="F7096" s="45">
        <v>9.3543295000000004E-4</v>
      </c>
      <c r="G7096" s="45">
        <v>1.5302576499999999E-3</v>
      </c>
      <c r="H7096" s="45">
        <v>4.0306711E-3</v>
      </c>
    </row>
    <row r="7097" spans="1:8" x14ac:dyDescent="0.35">
      <c r="A7097" s="45" t="s">
        <v>252</v>
      </c>
      <c r="B7097" s="45" t="s">
        <v>72</v>
      </c>
      <c r="C7097" s="45" t="s">
        <v>46</v>
      </c>
      <c r="D7097" s="45">
        <v>140</v>
      </c>
      <c r="E7097" s="45">
        <v>8.0201717299999992E-3</v>
      </c>
      <c r="F7097" s="45">
        <v>9.0128945000000004E-4</v>
      </c>
      <c r="G7097" s="45">
        <v>1.1893185499999999E-3</v>
      </c>
      <c r="H7097" s="45">
        <v>5.9295632500000004E-3</v>
      </c>
    </row>
    <row r="7098" spans="1:8" x14ac:dyDescent="0.35">
      <c r="A7098" s="45" t="s">
        <v>252</v>
      </c>
      <c r="B7098" s="45" t="s">
        <v>73</v>
      </c>
      <c r="C7098" s="45" t="s">
        <v>46</v>
      </c>
      <c r="D7098" s="45">
        <v>30</v>
      </c>
      <c r="E7098" s="45">
        <v>6.4934410799999997E-3</v>
      </c>
      <c r="F7098" s="45">
        <v>8.9699052000000005E-4</v>
      </c>
      <c r="G7098" s="45">
        <v>1.40509231E-3</v>
      </c>
      <c r="H7098" s="45">
        <v>4.1913577700000001E-3</v>
      </c>
    </row>
    <row r="7099" spans="1:8" x14ac:dyDescent="0.35">
      <c r="A7099" s="45" t="s">
        <v>252</v>
      </c>
      <c r="B7099" s="45" t="s">
        <v>72</v>
      </c>
      <c r="C7099" s="45" t="s">
        <v>47</v>
      </c>
      <c r="D7099" s="45">
        <v>127</v>
      </c>
      <c r="E7099" s="45">
        <v>8.3008892399999996E-3</v>
      </c>
      <c r="F7099" s="45">
        <v>5.2365821999999997E-4</v>
      </c>
      <c r="G7099" s="45">
        <v>1.9453555499999999E-3</v>
      </c>
      <c r="H7099" s="45">
        <v>5.8206653900000002E-3</v>
      </c>
    </row>
    <row r="7100" spans="1:8" x14ac:dyDescent="0.35">
      <c r="A7100" s="45" t="s">
        <v>252</v>
      </c>
      <c r="B7100" s="45" t="s">
        <v>73</v>
      </c>
      <c r="C7100" s="45" t="s">
        <v>47</v>
      </c>
      <c r="D7100" s="45">
        <v>11</v>
      </c>
      <c r="E7100" s="45">
        <v>6.8381731599999997E-3</v>
      </c>
      <c r="F7100" s="45">
        <v>4.5033653999999998E-4</v>
      </c>
      <c r="G7100" s="45">
        <v>1.4962118599999999E-3</v>
      </c>
      <c r="H7100" s="45">
        <v>4.88005031E-3</v>
      </c>
    </row>
    <row r="7101" spans="1:8" x14ac:dyDescent="0.35">
      <c r="A7101" s="45" t="s">
        <v>252</v>
      </c>
      <c r="B7101" s="45" t="s">
        <v>72</v>
      </c>
      <c r="C7101" s="45" t="s">
        <v>48</v>
      </c>
      <c r="D7101" s="45">
        <v>339</v>
      </c>
      <c r="E7101" s="45">
        <v>6.1584996900000003E-3</v>
      </c>
      <c r="F7101" s="45">
        <v>9.5839453000000005E-4</v>
      </c>
      <c r="G7101" s="45">
        <v>6.7539306000000002E-4</v>
      </c>
      <c r="H7101" s="45">
        <v>4.52471161E-3</v>
      </c>
    </row>
    <row r="7102" spans="1:8" x14ac:dyDescent="0.35">
      <c r="A7102" s="45" t="s">
        <v>252</v>
      </c>
      <c r="B7102" s="45" t="s">
        <v>73</v>
      </c>
      <c r="C7102" s="45" t="s">
        <v>48</v>
      </c>
      <c r="D7102" s="45">
        <v>14</v>
      </c>
      <c r="E7102" s="45">
        <v>4.6420301500000004E-3</v>
      </c>
      <c r="F7102" s="45">
        <v>7.9199716000000002E-4</v>
      </c>
      <c r="G7102" s="45">
        <v>6.7129601999999997E-4</v>
      </c>
      <c r="H7102" s="45">
        <v>3.1787364999999999E-3</v>
      </c>
    </row>
    <row r="7103" spans="1:8" x14ac:dyDescent="0.35">
      <c r="A7103" s="45" t="s">
        <v>252</v>
      </c>
      <c r="B7103" s="45" t="s">
        <v>72</v>
      </c>
      <c r="C7103" s="45" t="s">
        <v>49</v>
      </c>
      <c r="D7103" s="45">
        <v>293</v>
      </c>
      <c r="E7103" s="45">
        <v>7.9511516500000001E-3</v>
      </c>
      <c r="F7103" s="45">
        <v>9.6570414000000005E-4</v>
      </c>
      <c r="G7103" s="45">
        <v>1.0776922099999999E-3</v>
      </c>
      <c r="H7103" s="45">
        <v>5.8962202099999998E-3</v>
      </c>
    </row>
    <row r="7104" spans="1:8" x14ac:dyDescent="0.35">
      <c r="A7104" s="45" t="s">
        <v>252</v>
      </c>
      <c r="B7104" s="45" t="s">
        <v>73</v>
      </c>
      <c r="C7104" s="45" t="s">
        <v>49</v>
      </c>
      <c r="D7104" s="45">
        <v>22</v>
      </c>
      <c r="E7104" s="45">
        <v>6.9912665899999997E-3</v>
      </c>
      <c r="F7104" s="45">
        <v>8.6384655000000001E-4</v>
      </c>
      <c r="G7104" s="45">
        <v>7.8966732E-4</v>
      </c>
      <c r="H7104" s="45">
        <v>5.32617821E-3</v>
      </c>
    </row>
    <row r="7105" spans="1:8" x14ac:dyDescent="0.35">
      <c r="A7105" s="45" t="s">
        <v>252</v>
      </c>
      <c r="B7105" s="45" t="s">
        <v>72</v>
      </c>
      <c r="C7105" s="45" t="s">
        <v>50</v>
      </c>
      <c r="D7105" s="45">
        <v>81</v>
      </c>
      <c r="E7105" s="45">
        <v>8.6967018799999993E-3</v>
      </c>
      <c r="F7105" s="45">
        <v>8.0218306000000002E-4</v>
      </c>
      <c r="G7105" s="45">
        <v>2.4728507000000002E-3</v>
      </c>
      <c r="H7105" s="45">
        <v>5.4215246900000003E-3</v>
      </c>
    </row>
    <row r="7106" spans="1:8" x14ac:dyDescent="0.35">
      <c r="A7106" s="45" t="s">
        <v>252</v>
      </c>
      <c r="B7106" s="45" t="s">
        <v>73</v>
      </c>
      <c r="C7106" s="45" t="s">
        <v>50</v>
      </c>
      <c r="D7106" s="45">
        <v>13</v>
      </c>
      <c r="E7106" s="45">
        <v>9.0046295300000006E-3</v>
      </c>
      <c r="F7106" s="45">
        <v>7.8970768000000005E-4</v>
      </c>
      <c r="G7106" s="45">
        <v>2.42343279E-3</v>
      </c>
      <c r="H7106" s="45">
        <v>5.7914883500000004E-3</v>
      </c>
    </row>
    <row r="7107" spans="1:8" x14ac:dyDescent="0.35">
      <c r="A7107" s="45" t="s">
        <v>252</v>
      </c>
      <c r="B7107" s="45" t="s">
        <v>72</v>
      </c>
      <c r="C7107" s="45" t="s">
        <v>51</v>
      </c>
      <c r="D7107" s="45">
        <v>187</v>
      </c>
      <c r="E7107" s="45">
        <v>6.6104671700000003E-3</v>
      </c>
      <c r="F7107" s="45">
        <v>9.8045381000000007E-4</v>
      </c>
      <c r="G7107" s="45">
        <v>6.4858118E-4</v>
      </c>
      <c r="H7107" s="45">
        <v>4.9814317000000004E-3</v>
      </c>
    </row>
    <row r="7108" spans="1:8" x14ac:dyDescent="0.35">
      <c r="A7108" s="45" t="s">
        <v>252</v>
      </c>
      <c r="B7108" s="45" t="s">
        <v>73</v>
      </c>
      <c r="C7108" s="45" t="s">
        <v>51</v>
      </c>
      <c r="D7108" s="45">
        <v>20</v>
      </c>
      <c r="E7108" s="45">
        <v>8.3049766199999996E-3</v>
      </c>
      <c r="F7108" s="45">
        <v>1.28414325E-3</v>
      </c>
      <c r="G7108" s="45">
        <v>6.2499981999999997E-4</v>
      </c>
      <c r="H7108" s="45">
        <v>6.3958331199999996E-3</v>
      </c>
    </row>
    <row r="7109" spans="1:8" x14ac:dyDescent="0.35">
      <c r="A7109" s="45" t="s">
        <v>252</v>
      </c>
      <c r="B7109" s="45" t="s">
        <v>72</v>
      </c>
      <c r="C7109" s="45" t="s">
        <v>52</v>
      </c>
      <c r="D7109" s="45">
        <v>261</v>
      </c>
      <c r="E7109" s="45">
        <v>5.1619924499999997E-3</v>
      </c>
      <c r="F7109" s="45">
        <v>8.0783464000000005E-4</v>
      </c>
      <c r="G7109" s="45">
        <v>5.4353778E-4</v>
      </c>
      <c r="H7109" s="45">
        <v>3.81061951E-3</v>
      </c>
    </row>
    <row r="7110" spans="1:8" x14ac:dyDescent="0.35">
      <c r="A7110" s="45" t="s">
        <v>252</v>
      </c>
      <c r="B7110" s="45" t="s">
        <v>73</v>
      </c>
      <c r="C7110" s="45" t="s">
        <v>52</v>
      </c>
      <c r="D7110" s="45">
        <v>29</v>
      </c>
      <c r="E7110" s="45">
        <v>4.19580119E-3</v>
      </c>
      <c r="F7110" s="45">
        <v>9.4308718000000004E-4</v>
      </c>
      <c r="G7110" s="45">
        <v>5.5794991999999998E-4</v>
      </c>
      <c r="H7110" s="45">
        <v>2.6947634199999998E-3</v>
      </c>
    </row>
    <row r="7111" spans="1:8" x14ac:dyDescent="0.35">
      <c r="A7111" s="45" t="s">
        <v>252</v>
      </c>
      <c r="B7111" s="45" t="s">
        <v>72</v>
      </c>
      <c r="C7111" s="45" t="s">
        <v>53</v>
      </c>
      <c r="D7111" s="45">
        <v>105</v>
      </c>
      <c r="E7111" s="45">
        <v>7.5756170499999996E-3</v>
      </c>
      <c r="F7111" s="45">
        <v>1.0410050299999999E-3</v>
      </c>
      <c r="G7111" s="45">
        <v>8.5537898000000005E-4</v>
      </c>
      <c r="H7111" s="45">
        <v>5.6792325599999997E-3</v>
      </c>
    </row>
    <row r="7112" spans="1:8" x14ac:dyDescent="0.35">
      <c r="A7112" s="45" t="s">
        <v>252</v>
      </c>
      <c r="B7112" s="45" t="s">
        <v>73</v>
      </c>
      <c r="C7112" s="45" t="s">
        <v>53</v>
      </c>
      <c r="D7112" s="45">
        <v>9</v>
      </c>
      <c r="E7112" s="45">
        <v>7.1193414300000004E-3</v>
      </c>
      <c r="F7112" s="45">
        <v>8.1918702999999996E-4</v>
      </c>
      <c r="G7112" s="45">
        <v>1.64609027E-3</v>
      </c>
      <c r="H7112" s="45">
        <v>4.6540635700000003E-3</v>
      </c>
    </row>
    <row r="7113" spans="1:8" x14ac:dyDescent="0.35">
      <c r="A7113" s="45" t="s">
        <v>252</v>
      </c>
      <c r="B7113" s="45" t="s">
        <v>72</v>
      </c>
      <c r="C7113" s="45" t="s">
        <v>54</v>
      </c>
      <c r="D7113" s="45">
        <v>737</v>
      </c>
      <c r="E7113" s="45">
        <v>4.5756850999999999E-3</v>
      </c>
      <c r="F7113" s="45">
        <v>9.5468026000000001E-4</v>
      </c>
      <c r="G7113" s="45">
        <v>5.5765969000000002E-4</v>
      </c>
      <c r="H7113" s="45">
        <v>3.05181768E-3</v>
      </c>
    </row>
    <row r="7114" spans="1:8" x14ac:dyDescent="0.35">
      <c r="A7114" s="45" t="s">
        <v>252</v>
      </c>
      <c r="B7114" s="45" t="s">
        <v>73</v>
      </c>
      <c r="C7114" s="45" t="s">
        <v>54</v>
      </c>
      <c r="D7114" s="45">
        <v>53</v>
      </c>
      <c r="E7114" s="45">
        <v>4.8252967000000004E-3</v>
      </c>
      <c r="F7114" s="45">
        <v>1.17050991E-3</v>
      </c>
      <c r="G7114" s="45">
        <v>5.1406336999999997E-4</v>
      </c>
      <c r="H7114" s="45">
        <v>3.13002245E-3</v>
      </c>
    </row>
    <row r="7115" spans="1:8" x14ac:dyDescent="0.35">
      <c r="A7115" s="45" t="s">
        <v>252</v>
      </c>
      <c r="B7115" s="45" t="s">
        <v>72</v>
      </c>
      <c r="C7115" s="45" t="s">
        <v>55</v>
      </c>
      <c r="D7115" s="45">
        <v>129</v>
      </c>
      <c r="E7115" s="45">
        <v>6.6304189600000004E-3</v>
      </c>
      <c r="F7115" s="45">
        <v>1.0710950900000001E-3</v>
      </c>
      <c r="G7115" s="45">
        <v>9.6118617999999998E-4</v>
      </c>
      <c r="H7115" s="45">
        <v>4.5981371499999998E-3</v>
      </c>
    </row>
    <row r="7116" spans="1:8" x14ac:dyDescent="0.35">
      <c r="A7116" s="45" t="s">
        <v>252</v>
      </c>
      <c r="B7116" s="45" t="s">
        <v>73</v>
      </c>
      <c r="C7116" s="45" t="s">
        <v>55</v>
      </c>
      <c r="D7116" s="45">
        <v>36</v>
      </c>
      <c r="E7116" s="45">
        <v>6.0625640300000002E-3</v>
      </c>
      <c r="F7116" s="45">
        <v>9.4328678000000002E-4</v>
      </c>
      <c r="G7116" s="45">
        <v>1.2352106799999999E-3</v>
      </c>
      <c r="H7116" s="45">
        <v>3.8840661400000001E-3</v>
      </c>
    </row>
    <row r="7117" spans="1:8" x14ac:dyDescent="0.35">
      <c r="A7117" s="45" t="s">
        <v>252</v>
      </c>
      <c r="B7117" s="45" t="s">
        <v>72</v>
      </c>
      <c r="C7117" s="45" t="s">
        <v>56</v>
      </c>
      <c r="D7117" s="45">
        <v>526</v>
      </c>
      <c r="E7117" s="45">
        <v>6.28958487E-3</v>
      </c>
      <c r="F7117" s="45">
        <v>1.05711319E-3</v>
      </c>
      <c r="G7117" s="45">
        <v>9.3019445000000001E-4</v>
      </c>
      <c r="H7117" s="45">
        <v>4.3022767300000004E-3</v>
      </c>
    </row>
    <row r="7118" spans="1:8" x14ac:dyDescent="0.35">
      <c r="A7118" s="45" t="s">
        <v>252</v>
      </c>
      <c r="B7118" s="45" t="s">
        <v>73</v>
      </c>
      <c r="C7118" s="45" t="s">
        <v>56</v>
      </c>
      <c r="D7118" s="45">
        <v>21</v>
      </c>
      <c r="E7118" s="45">
        <v>6.3172396099999998E-3</v>
      </c>
      <c r="F7118" s="45">
        <v>1.1315033E-3</v>
      </c>
      <c r="G7118" s="45">
        <v>8.0191764999999998E-4</v>
      </c>
      <c r="H7118" s="45">
        <v>4.3838180500000001E-3</v>
      </c>
    </row>
    <row r="7119" spans="1:8" x14ac:dyDescent="0.35">
      <c r="A7119" s="45" t="s">
        <v>237</v>
      </c>
      <c r="B7119" s="45" t="s">
        <v>74</v>
      </c>
      <c r="C7119" s="45" t="s">
        <v>9</v>
      </c>
      <c r="D7119" s="45">
        <v>97114</v>
      </c>
      <c r="E7119" s="45">
        <v>5.9893169600000002E-3</v>
      </c>
      <c r="F7119" s="45">
        <v>1.01869371E-3</v>
      </c>
      <c r="G7119" s="45">
        <v>1.244893E-3</v>
      </c>
      <c r="H7119" s="45">
        <v>3.7257297700000001E-3</v>
      </c>
    </row>
    <row r="7120" spans="1:8" x14ac:dyDescent="0.35">
      <c r="A7120" s="45" t="s">
        <v>237</v>
      </c>
      <c r="B7120" s="45" t="s">
        <v>74</v>
      </c>
      <c r="C7120" s="45" t="s">
        <v>14</v>
      </c>
      <c r="D7120" s="45">
        <v>1458</v>
      </c>
      <c r="E7120" s="45">
        <v>6.1524060199999999E-3</v>
      </c>
      <c r="F7120" s="45">
        <v>1.27352896E-3</v>
      </c>
      <c r="G7120" s="45">
        <v>1.36796323E-3</v>
      </c>
      <c r="H7120" s="45">
        <v>3.5109133599999999E-3</v>
      </c>
    </row>
    <row r="7121" spans="1:8" x14ac:dyDescent="0.35">
      <c r="A7121" s="45" t="s">
        <v>237</v>
      </c>
      <c r="B7121" s="45" t="s">
        <v>74</v>
      </c>
      <c r="C7121" s="45" t="s">
        <v>15</v>
      </c>
      <c r="D7121" s="45">
        <v>842</v>
      </c>
      <c r="E7121" s="45">
        <v>5.6618663500000001E-3</v>
      </c>
      <c r="F7121" s="45">
        <v>7.1984668999999996E-4</v>
      </c>
      <c r="G7121" s="45">
        <v>1.6812371099999999E-3</v>
      </c>
      <c r="H7121" s="45">
        <v>3.26078207E-3</v>
      </c>
    </row>
    <row r="7122" spans="1:8" x14ac:dyDescent="0.35">
      <c r="A7122" s="45" t="s">
        <v>237</v>
      </c>
      <c r="B7122" s="45" t="s">
        <v>74</v>
      </c>
      <c r="C7122" s="45" t="s">
        <v>16</v>
      </c>
      <c r="D7122" s="45">
        <v>1000</v>
      </c>
      <c r="E7122" s="45">
        <v>6.4961108700000002E-3</v>
      </c>
      <c r="F7122" s="45">
        <v>1.1915854100000001E-3</v>
      </c>
      <c r="G7122" s="45">
        <v>1.28124975E-3</v>
      </c>
      <c r="H7122" s="45">
        <v>4.0232752299999997E-3</v>
      </c>
    </row>
    <row r="7123" spans="1:8" x14ac:dyDescent="0.35">
      <c r="A7123" s="45" t="s">
        <v>237</v>
      </c>
      <c r="B7123" s="45" t="s">
        <v>74</v>
      </c>
      <c r="C7123" s="45" t="s">
        <v>17</v>
      </c>
      <c r="D7123" s="45">
        <v>943</v>
      </c>
      <c r="E7123" s="45">
        <v>7.2303348899999996E-3</v>
      </c>
      <c r="F7123" s="45">
        <v>1.56041323E-3</v>
      </c>
      <c r="G7123" s="45">
        <v>1.34753863E-3</v>
      </c>
      <c r="H7123" s="45">
        <v>4.3223825100000002E-3</v>
      </c>
    </row>
    <row r="7124" spans="1:8" x14ac:dyDescent="0.35">
      <c r="A7124" s="45" t="s">
        <v>237</v>
      </c>
      <c r="B7124" s="45" t="s">
        <v>74</v>
      </c>
      <c r="C7124" s="45" t="s">
        <v>18</v>
      </c>
      <c r="D7124" s="45">
        <v>951</v>
      </c>
      <c r="E7124" s="45">
        <v>7.0808259900000002E-3</v>
      </c>
      <c r="F7124" s="45">
        <v>7.1489050999999995E-4</v>
      </c>
      <c r="G7124" s="45">
        <v>2.1543353500000002E-3</v>
      </c>
      <c r="H7124" s="45">
        <v>4.2115996399999999E-3</v>
      </c>
    </row>
    <row r="7125" spans="1:8" x14ac:dyDescent="0.35">
      <c r="A7125" s="45" t="s">
        <v>237</v>
      </c>
      <c r="B7125" s="45" t="s">
        <v>74</v>
      </c>
      <c r="C7125" s="45" t="s">
        <v>19</v>
      </c>
      <c r="D7125" s="45">
        <v>2091</v>
      </c>
      <c r="E7125" s="45">
        <v>6.3070786E-3</v>
      </c>
      <c r="F7125" s="45">
        <v>1.16601991E-3</v>
      </c>
      <c r="G7125" s="45">
        <v>1.33093525E-3</v>
      </c>
      <c r="H7125" s="45">
        <v>3.8101229500000001E-3</v>
      </c>
    </row>
    <row r="7126" spans="1:8" x14ac:dyDescent="0.35">
      <c r="A7126" s="45" t="s">
        <v>237</v>
      </c>
      <c r="B7126" s="45" t="s">
        <v>74</v>
      </c>
      <c r="C7126" s="45" t="s">
        <v>20</v>
      </c>
      <c r="D7126" s="45">
        <v>2395</v>
      </c>
      <c r="E7126" s="45">
        <v>4.7154176800000003E-3</v>
      </c>
      <c r="F7126" s="45">
        <v>6.1842742000000001E-4</v>
      </c>
      <c r="G7126" s="45">
        <v>9.6094753000000002E-4</v>
      </c>
      <c r="H7126" s="45">
        <v>3.1360422500000002E-3</v>
      </c>
    </row>
    <row r="7127" spans="1:8" x14ac:dyDescent="0.35">
      <c r="A7127" s="45" t="s">
        <v>237</v>
      </c>
      <c r="B7127" s="45" t="s">
        <v>74</v>
      </c>
      <c r="C7127" s="45" t="s">
        <v>21</v>
      </c>
      <c r="D7127" s="45">
        <v>497</v>
      </c>
      <c r="E7127" s="45">
        <v>8.8383539500000007E-3</v>
      </c>
      <c r="F7127" s="45">
        <v>1.55735313E-3</v>
      </c>
      <c r="G7127" s="45">
        <v>2.3035199400000001E-3</v>
      </c>
      <c r="H7127" s="45">
        <v>4.9774803899999996E-3</v>
      </c>
    </row>
    <row r="7128" spans="1:8" x14ac:dyDescent="0.35">
      <c r="A7128" s="45" t="s">
        <v>237</v>
      </c>
      <c r="B7128" s="45" t="s">
        <v>74</v>
      </c>
      <c r="C7128" s="45" t="s">
        <v>22</v>
      </c>
      <c r="D7128" s="45">
        <v>764</v>
      </c>
      <c r="E7128" s="45">
        <v>6.1513928900000002E-3</v>
      </c>
      <c r="F7128" s="45">
        <v>8.1109390000000002E-4</v>
      </c>
      <c r="G7128" s="45">
        <v>1.5658174600000001E-3</v>
      </c>
      <c r="H7128" s="45">
        <v>3.7744810499999999E-3</v>
      </c>
    </row>
    <row r="7129" spans="1:8" x14ac:dyDescent="0.35">
      <c r="A7129" s="45" t="s">
        <v>237</v>
      </c>
      <c r="B7129" s="45" t="s">
        <v>74</v>
      </c>
      <c r="C7129" s="45" t="s">
        <v>23</v>
      </c>
      <c r="D7129" s="45">
        <v>1340</v>
      </c>
      <c r="E7129" s="45">
        <v>6.0782024900000002E-3</v>
      </c>
      <c r="F7129" s="45">
        <v>4.8190446999999998E-4</v>
      </c>
      <c r="G7129" s="45">
        <v>1.5900961500000001E-3</v>
      </c>
      <c r="H7129" s="45">
        <v>4.0062014000000002E-3</v>
      </c>
    </row>
    <row r="7130" spans="1:8" x14ac:dyDescent="0.35">
      <c r="A7130" s="45" t="s">
        <v>237</v>
      </c>
      <c r="B7130" s="45" t="s">
        <v>74</v>
      </c>
      <c r="C7130" s="45" t="s">
        <v>24</v>
      </c>
      <c r="D7130" s="45">
        <v>1732</v>
      </c>
      <c r="E7130" s="45">
        <v>6.8153451699999998E-3</v>
      </c>
      <c r="F7130" s="45">
        <v>1.2058284899999999E-3</v>
      </c>
      <c r="G7130" s="45">
        <v>2.0109884499999999E-3</v>
      </c>
      <c r="H7130" s="45">
        <v>3.5985277499999998E-3</v>
      </c>
    </row>
    <row r="7131" spans="1:8" x14ac:dyDescent="0.35">
      <c r="A7131" s="45" t="s">
        <v>237</v>
      </c>
      <c r="B7131" s="45" t="s">
        <v>74</v>
      </c>
      <c r="C7131" s="45" t="s">
        <v>25</v>
      </c>
      <c r="D7131" s="45">
        <v>1380</v>
      </c>
      <c r="E7131" s="45">
        <v>6.5796763599999999E-3</v>
      </c>
      <c r="F7131" s="45">
        <v>9.1564322000000004E-4</v>
      </c>
      <c r="G7131" s="45">
        <v>1.9370049399999999E-3</v>
      </c>
      <c r="H7131" s="45">
        <v>3.72702774E-3</v>
      </c>
    </row>
    <row r="7132" spans="1:8" x14ac:dyDescent="0.35">
      <c r="A7132" s="45" t="s">
        <v>237</v>
      </c>
      <c r="B7132" s="45" t="s">
        <v>74</v>
      </c>
      <c r="C7132" s="45" t="s">
        <v>26</v>
      </c>
      <c r="D7132" s="45">
        <v>2327</v>
      </c>
      <c r="E7132" s="45">
        <v>6.14322184E-3</v>
      </c>
      <c r="F7132" s="45">
        <v>7.8108810999999998E-4</v>
      </c>
      <c r="G7132" s="45">
        <v>1.3100934200000001E-3</v>
      </c>
      <c r="H7132" s="45">
        <v>4.0520398199999997E-3</v>
      </c>
    </row>
    <row r="7133" spans="1:8" x14ac:dyDescent="0.35">
      <c r="A7133" s="45" t="s">
        <v>237</v>
      </c>
      <c r="B7133" s="45" t="s">
        <v>74</v>
      </c>
      <c r="C7133" s="45" t="s">
        <v>27</v>
      </c>
      <c r="D7133" s="45">
        <v>715</v>
      </c>
      <c r="E7133" s="45">
        <v>5.57923764E-3</v>
      </c>
      <c r="F7133" s="45">
        <v>4.6642683999999999E-4</v>
      </c>
      <c r="G7133" s="45">
        <v>1.5147951400000001E-3</v>
      </c>
      <c r="H7133" s="45">
        <v>3.5980151700000002E-3</v>
      </c>
    </row>
    <row r="7134" spans="1:8" x14ac:dyDescent="0.35">
      <c r="A7134" s="45" t="s">
        <v>237</v>
      </c>
      <c r="B7134" s="45" t="s">
        <v>74</v>
      </c>
      <c r="C7134" s="45" t="s">
        <v>28</v>
      </c>
      <c r="D7134" s="45">
        <v>2315</v>
      </c>
      <c r="E7134" s="45">
        <v>6.42974038E-3</v>
      </c>
      <c r="F7134" s="45">
        <v>8.7894443999999997E-4</v>
      </c>
      <c r="G7134" s="45">
        <v>2.0474209699999999E-3</v>
      </c>
      <c r="H7134" s="45">
        <v>3.5033744899999998E-3</v>
      </c>
    </row>
    <row r="7135" spans="1:8" x14ac:dyDescent="0.35">
      <c r="A7135" s="45" t="s">
        <v>237</v>
      </c>
      <c r="B7135" s="45" t="s">
        <v>74</v>
      </c>
      <c r="C7135" s="45" t="s">
        <v>29</v>
      </c>
      <c r="D7135" s="45">
        <v>600</v>
      </c>
      <c r="E7135" s="45">
        <v>6.4889079200000001E-3</v>
      </c>
      <c r="F7135" s="45">
        <v>9.0449434999999995E-4</v>
      </c>
      <c r="G7135" s="45">
        <v>1.8661263E-3</v>
      </c>
      <c r="H7135" s="45">
        <v>3.7182868100000001E-3</v>
      </c>
    </row>
    <row r="7136" spans="1:8" x14ac:dyDescent="0.35">
      <c r="A7136" s="45" t="s">
        <v>237</v>
      </c>
      <c r="B7136" s="45" t="s">
        <v>74</v>
      </c>
      <c r="C7136" s="45" t="s">
        <v>30</v>
      </c>
      <c r="D7136" s="45">
        <v>11552</v>
      </c>
      <c r="E7136" s="45">
        <v>5.5762257400000003E-3</v>
      </c>
      <c r="F7136" s="45">
        <v>1.1828116200000001E-3</v>
      </c>
      <c r="G7136" s="45">
        <v>9.3809188999999997E-4</v>
      </c>
      <c r="H7136" s="45">
        <v>3.45532175E-3</v>
      </c>
    </row>
    <row r="7137" spans="1:8" x14ac:dyDescent="0.35">
      <c r="A7137" s="45" t="s">
        <v>237</v>
      </c>
      <c r="B7137" s="45" t="s">
        <v>74</v>
      </c>
      <c r="C7137" s="45" t="s">
        <v>31</v>
      </c>
      <c r="D7137" s="45">
        <v>8215</v>
      </c>
      <c r="E7137" s="45">
        <v>6.50990148E-3</v>
      </c>
      <c r="F7137" s="45">
        <v>1.23507674E-3</v>
      </c>
      <c r="G7137" s="45">
        <v>9.4413142999999998E-4</v>
      </c>
      <c r="H7137" s="45">
        <v>4.3306928199999999E-3</v>
      </c>
    </row>
    <row r="7138" spans="1:8" x14ac:dyDescent="0.35">
      <c r="A7138" s="45" t="s">
        <v>237</v>
      </c>
      <c r="B7138" s="45" t="s">
        <v>74</v>
      </c>
      <c r="C7138" s="45" t="s">
        <v>159</v>
      </c>
      <c r="D7138" s="45">
        <v>2603</v>
      </c>
      <c r="E7138" s="45">
        <v>6.0589675099999999E-3</v>
      </c>
      <c r="F7138" s="45">
        <v>8.3229262999999997E-4</v>
      </c>
      <c r="G7138" s="45">
        <v>1.5159366799999999E-3</v>
      </c>
      <c r="H7138" s="45">
        <v>3.7107377300000001E-3</v>
      </c>
    </row>
    <row r="7139" spans="1:8" x14ac:dyDescent="0.35">
      <c r="A7139" s="45" t="s">
        <v>237</v>
      </c>
      <c r="B7139" s="45" t="s">
        <v>74</v>
      </c>
      <c r="C7139" s="45" t="s">
        <v>33</v>
      </c>
      <c r="D7139" s="45">
        <v>846</v>
      </c>
      <c r="E7139" s="45">
        <v>6.1536585799999996E-3</v>
      </c>
      <c r="F7139" s="45">
        <v>6.5018637000000001E-4</v>
      </c>
      <c r="G7139" s="45">
        <v>1.98216255E-3</v>
      </c>
      <c r="H7139" s="45">
        <v>3.5213091899999999E-3</v>
      </c>
    </row>
    <row r="7140" spans="1:8" x14ac:dyDescent="0.35">
      <c r="A7140" s="45" t="s">
        <v>237</v>
      </c>
      <c r="B7140" s="45" t="s">
        <v>74</v>
      </c>
      <c r="C7140" s="45" t="s">
        <v>34</v>
      </c>
      <c r="D7140" s="45">
        <v>1139</v>
      </c>
      <c r="E7140" s="45">
        <v>5.7390333399999997E-3</v>
      </c>
      <c r="F7140" s="45">
        <v>1.0027982600000001E-3</v>
      </c>
      <c r="G7140" s="45">
        <v>1.52446485E-3</v>
      </c>
      <c r="H7140" s="45">
        <v>3.2117697399999998E-3</v>
      </c>
    </row>
    <row r="7141" spans="1:8" x14ac:dyDescent="0.35">
      <c r="A7141" s="45" t="s">
        <v>237</v>
      </c>
      <c r="B7141" s="45" t="s">
        <v>74</v>
      </c>
      <c r="C7141" s="45" t="s">
        <v>35</v>
      </c>
      <c r="D7141" s="45">
        <v>2059</v>
      </c>
      <c r="E7141" s="45">
        <v>5.4340022500000001E-3</v>
      </c>
      <c r="F7141" s="45">
        <v>1.0412841800000001E-3</v>
      </c>
      <c r="G7141" s="45">
        <v>1.3167628799999999E-3</v>
      </c>
      <c r="H7141" s="45">
        <v>3.0759546899999999E-3</v>
      </c>
    </row>
    <row r="7142" spans="1:8" x14ac:dyDescent="0.35">
      <c r="A7142" s="45" t="s">
        <v>237</v>
      </c>
      <c r="B7142" s="45" t="s">
        <v>74</v>
      </c>
      <c r="C7142" s="45" t="s">
        <v>57</v>
      </c>
      <c r="D7142" s="45">
        <v>1</v>
      </c>
      <c r="E7142" s="45">
        <v>6.1342590200000003E-3</v>
      </c>
      <c r="F7142" s="45">
        <v>4.6296249999999998E-4</v>
      </c>
      <c r="G7142" s="45">
        <v>5.0810180500000003E-3</v>
      </c>
      <c r="H7142" s="45">
        <v>5.9027777000000001E-4</v>
      </c>
    </row>
    <row r="7143" spans="1:8" x14ac:dyDescent="0.35">
      <c r="A7143" s="45" t="s">
        <v>237</v>
      </c>
      <c r="B7143" s="45" t="s">
        <v>74</v>
      </c>
      <c r="C7143" s="45" t="s">
        <v>36</v>
      </c>
      <c r="D7143" s="45">
        <v>2109</v>
      </c>
      <c r="E7143" s="45">
        <v>5.39483538E-3</v>
      </c>
      <c r="F7143" s="45">
        <v>3.8427109000000001E-4</v>
      </c>
      <c r="G7143" s="45">
        <v>1.4515774299999999E-3</v>
      </c>
      <c r="H7143" s="45">
        <v>3.5589863799999999E-3</v>
      </c>
    </row>
    <row r="7144" spans="1:8" x14ac:dyDescent="0.35">
      <c r="A7144" s="45" t="s">
        <v>237</v>
      </c>
      <c r="B7144" s="45" t="s">
        <v>74</v>
      </c>
      <c r="C7144" s="45" t="s">
        <v>37</v>
      </c>
      <c r="D7144" s="45">
        <v>3658</v>
      </c>
      <c r="E7144" s="45">
        <v>5.3552333400000004E-3</v>
      </c>
      <c r="F7144" s="45">
        <v>1.0829698600000001E-3</v>
      </c>
      <c r="G7144" s="45">
        <v>9.2682110999999998E-4</v>
      </c>
      <c r="H7144" s="45">
        <v>3.3454418900000001E-3</v>
      </c>
    </row>
    <row r="7145" spans="1:8" x14ac:dyDescent="0.35">
      <c r="A7145" s="45" t="s">
        <v>237</v>
      </c>
      <c r="B7145" s="45" t="s">
        <v>74</v>
      </c>
      <c r="C7145" s="45" t="s">
        <v>38</v>
      </c>
      <c r="D7145" s="45">
        <v>1275</v>
      </c>
      <c r="E7145" s="45">
        <v>5.9826159499999998E-3</v>
      </c>
      <c r="F7145" s="45">
        <v>9.1650303000000003E-4</v>
      </c>
      <c r="G7145" s="45">
        <v>1.50062613E-3</v>
      </c>
      <c r="H7145" s="45">
        <v>3.5654863200000001E-3</v>
      </c>
    </row>
    <row r="7146" spans="1:8" x14ac:dyDescent="0.35">
      <c r="A7146" s="45" t="s">
        <v>237</v>
      </c>
      <c r="B7146" s="45" t="s">
        <v>74</v>
      </c>
      <c r="C7146" s="45" t="s">
        <v>39</v>
      </c>
      <c r="D7146" s="45">
        <v>855</v>
      </c>
      <c r="E7146" s="45">
        <v>6.7788063500000004E-3</v>
      </c>
      <c r="F7146" s="45">
        <v>6.1889458999999996E-4</v>
      </c>
      <c r="G7146" s="45">
        <v>2.2107291300000002E-3</v>
      </c>
      <c r="H7146" s="45">
        <v>3.9491821400000002E-3</v>
      </c>
    </row>
    <row r="7147" spans="1:8" x14ac:dyDescent="0.35">
      <c r="A7147" s="45" t="s">
        <v>237</v>
      </c>
      <c r="B7147" s="45" t="s">
        <v>74</v>
      </c>
      <c r="C7147" s="45" t="s">
        <v>40</v>
      </c>
      <c r="D7147" s="45">
        <v>5232</v>
      </c>
      <c r="E7147" s="45">
        <v>7.1183229900000002E-3</v>
      </c>
      <c r="F7147" s="45">
        <v>2.0736460000000002E-3</v>
      </c>
      <c r="G7147" s="45">
        <v>1.0535369300000001E-3</v>
      </c>
      <c r="H7147" s="45">
        <v>3.9911395699999998E-3</v>
      </c>
    </row>
    <row r="7148" spans="1:8" x14ac:dyDescent="0.35">
      <c r="A7148" s="45" t="s">
        <v>237</v>
      </c>
      <c r="B7148" s="45" t="s">
        <v>74</v>
      </c>
      <c r="C7148" s="45" t="s">
        <v>41</v>
      </c>
      <c r="D7148" s="45">
        <v>846</v>
      </c>
      <c r="E7148" s="45">
        <v>6.5456585199999999E-3</v>
      </c>
      <c r="F7148" s="45">
        <v>9.8292047000000005E-4</v>
      </c>
      <c r="G7148" s="45">
        <v>1.6271695499999999E-3</v>
      </c>
      <c r="H7148" s="45">
        <v>3.9355680100000004E-3</v>
      </c>
    </row>
    <row r="7149" spans="1:8" x14ac:dyDescent="0.35">
      <c r="A7149" s="45" t="s">
        <v>237</v>
      </c>
      <c r="B7149" s="45" t="s">
        <v>74</v>
      </c>
      <c r="C7149" s="45" t="s">
        <v>42</v>
      </c>
      <c r="D7149" s="45">
        <v>820</v>
      </c>
      <c r="E7149" s="45">
        <v>7.25374018E-3</v>
      </c>
      <c r="F7149" s="45">
        <v>1.0521819E-3</v>
      </c>
      <c r="G7149" s="45">
        <v>2.06372775E-3</v>
      </c>
      <c r="H7149" s="45">
        <v>4.1378300500000001E-3</v>
      </c>
    </row>
    <row r="7150" spans="1:8" x14ac:dyDescent="0.35">
      <c r="A7150" s="45" t="s">
        <v>237</v>
      </c>
      <c r="B7150" s="45" t="s">
        <v>74</v>
      </c>
      <c r="C7150" s="45" t="s">
        <v>43</v>
      </c>
      <c r="D7150" s="45">
        <v>985</v>
      </c>
      <c r="E7150" s="45">
        <v>6.4001572200000001E-3</v>
      </c>
      <c r="F7150" s="45">
        <v>9.5842710000000001E-4</v>
      </c>
      <c r="G7150" s="45">
        <v>1.8091861699999999E-3</v>
      </c>
      <c r="H7150" s="45">
        <v>3.6325434700000001E-3</v>
      </c>
    </row>
    <row r="7151" spans="1:8" x14ac:dyDescent="0.35">
      <c r="A7151" s="45" t="s">
        <v>237</v>
      </c>
      <c r="B7151" s="45" t="s">
        <v>74</v>
      </c>
      <c r="C7151" s="45" t="s">
        <v>44</v>
      </c>
      <c r="D7151" s="45">
        <v>863</v>
      </c>
      <c r="E7151" s="45">
        <v>6.1530752699999998E-3</v>
      </c>
      <c r="F7151" s="45">
        <v>7.1099393000000001E-4</v>
      </c>
      <c r="G7151" s="45">
        <v>1.4679893200000001E-3</v>
      </c>
      <c r="H7151" s="45">
        <v>3.9740915300000004E-3</v>
      </c>
    </row>
    <row r="7152" spans="1:8" x14ac:dyDescent="0.35">
      <c r="A7152" s="45" t="s">
        <v>237</v>
      </c>
      <c r="B7152" s="45" t="s">
        <v>74</v>
      </c>
      <c r="C7152" s="45" t="s">
        <v>45</v>
      </c>
      <c r="D7152" s="45">
        <v>2128</v>
      </c>
      <c r="E7152" s="45">
        <v>5.3493322999999997E-3</v>
      </c>
      <c r="F7152" s="45">
        <v>7.0017685000000002E-4</v>
      </c>
      <c r="G7152" s="45">
        <v>1.14670876E-3</v>
      </c>
      <c r="H7152" s="45">
        <v>3.5024461999999998E-3</v>
      </c>
    </row>
    <row r="7153" spans="1:8" x14ac:dyDescent="0.35">
      <c r="A7153" s="45" t="s">
        <v>237</v>
      </c>
      <c r="B7153" s="45" t="s">
        <v>74</v>
      </c>
      <c r="C7153" s="45" t="s">
        <v>46</v>
      </c>
      <c r="D7153" s="45">
        <v>561</v>
      </c>
      <c r="E7153" s="45">
        <v>6.7567626500000004E-3</v>
      </c>
      <c r="F7153" s="45">
        <v>9.8055697000000008E-4</v>
      </c>
      <c r="G7153" s="45">
        <v>2.3023327299999999E-3</v>
      </c>
      <c r="H7153" s="45">
        <v>3.4738724800000001E-3</v>
      </c>
    </row>
    <row r="7154" spans="1:8" x14ac:dyDescent="0.35">
      <c r="A7154" s="45" t="s">
        <v>237</v>
      </c>
      <c r="B7154" s="45" t="s">
        <v>74</v>
      </c>
      <c r="C7154" s="45" t="s">
        <v>47</v>
      </c>
      <c r="D7154" s="45">
        <v>666</v>
      </c>
      <c r="E7154" s="45">
        <v>6.3248489099999999E-3</v>
      </c>
      <c r="F7154" s="45">
        <v>8.6449271E-4</v>
      </c>
      <c r="G7154" s="45">
        <v>1.45699494E-3</v>
      </c>
      <c r="H7154" s="45">
        <v>4.0033607499999997E-3</v>
      </c>
    </row>
    <row r="7155" spans="1:8" x14ac:dyDescent="0.35">
      <c r="A7155" s="45" t="s">
        <v>237</v>
      </c>
      <c r="B7155" s="45" t="s">
        <v>74</v>
      </c>
      <c r="C7155" s="45" t="s">
        <v>48</v>
      </c>
      <c r="D7155" s="45">
        <v>3616</v>
      </c>
      <c r="E7155" s="45">
        <v>6.1058999800000001E-3</v>
      </c>
      <c r="F7155" s="45">
        <v>9.8969512000000003E-4</v>
      </c>
      <c r="G7155" s="45">
        <v>8.5584107999999999E-4</v>
      </c>
      <c r="H7155" s="45">
        <v>4.2603632900000002E-3</v>
      </c>
    </row>
    <row r="7156" spans="1:8" x14ac:dyDescent="0.35">
      <c r="A7156" s="45" t="s">
        <v>237</v>
      </c>
      <c r="B7156" s="45" t="s">
        <v>74</v>
      </c>
      <c r="C7156" s="45" t="s">
        <v>49</v>
      </c>
      <c r="D7156" s="45">
        <v>2415</v>
      </c>
      <c r="E7156" s="45">
        <v>6.80068605E-3</v>
      </c>
      <c r="F7156" s="45">
        <v>8.0984945999999997E-4</v>
      </c>
      <c r="G7156" s="45">
        <v>1.56449348E-3</v>
      </c>
      <c r="H7156" s="45">
        <v>4.4263426399999998E-3</v>
      </c>
    </row>
    <row r="7157" spans="1:8" x14ac:dyDescent="0.35">
      <c r="A7157" s="45" t="s">
        <v>237</v>
      </c>
      <c r="B7157" s="45" t="s">
        <v>74</v>
      </c>
      <c r="C7157" s="45" t="s">
        <v>50</v>
      </c>
      <c r="D7157" s="45">
        <v>943</v>
      </c>
      <c r="E7157" s="45">
        <v>7.1453396900000004E-3</v>
      </c>
      <c r="F7157" s="45">
        <v>8.1197691E-4</v>
      </c>
      <c r="G7157" s="45">
        <v>2.5043201E-3</v>
      </c>
      <c r="H7157" s="45">
        <v>3.8290422199999999E-3</v>
      </c>
    </row>
    <row r="7158" spans="1:8" x14ac:dyDescent="0.35">
      <c r="A7158" s="45" t="s">
        <v>237</v>
      </c>
      <c r="B7158" s="45" t="s">
        <v>74</v>
      </c>
      <c r="C7158" s="45" t="s">
        <v>51</v>
      </c>
      <c r="D7158" s="45">
        <v>1449</v>
      </c>
      <c r="E7158" s="45">
        <v>7.1341903299999999E-3</v>
      </c>
      <c r="F7158" s="45">
        <v>1.10797173E-3</v>
      </c>
      <c r="G7158" s="45">
        <v>1.11599132E-3</v>
      </c>
      <c r="H7158" s="45">
        <v>4.9102267999999996E-3</v>
      </c>
    </row>
    <row r="7159" spans="1:8" x14ac:dyDescent="0.35">
      <c r="A7159" s="45" t="s">
        <v>237</v>
      </c>
      <c r="B7159" s="45" t="s">
        <v>74</v>
      </c>
      <c r="C7159" s="45" t="s">
        <v>52</v>
      </c>
      <c r="D7159" s="45">
        <v>4585</v>
      </c>
      <c r="E7159" s="45">
        <v>4.2067983E-3</v>
      </c>
      <c r="F7159" s="45">
        <v>4.6277592000000002E-4</v>
      </c>
      <c r="G7159" s="45">
        <v>7.6023341000000001E-4</v>
      </c>
      <c r="H7159" s="45">
        <v>2.9837884800000001E-3</v>
      </c>
    </row>
    <row r="7160" spans="1:8" x14ac:dyDescent="0.35">
      <c r="A7160" s="45" t="s">
        <v>237</v>
      </c>
      <c r="B7160" s="45" t="s">
        <v>74</v>
      </c>
      <c r="C7160" s="45" t="s">
        <v>53</v>
      </c>
      <c r="D7160" s="45">
        <v>751</v>
      </c>
      <c r="E7160" s="45">
        <v>6.0130934199999998E-3</v>
      </c>
      <c r="F7160" s="45">
        <v>3.4722198999999999E-4</v>
      </c>
      <c r="G7160" s="45">
        <v>1.8565367299999999E-3</v>
      </c>
      <c r="H7160" s="45">
        <v>3.8093342200000001E-3</v>
      </c>
    </row>
    <row r="7161" spans="1:8" x14ac:dyDescent="0.35">
      <c r="A7161" s="45" t="s">
        <v>237</v>
      </c>
      <c r="B7161" s="45" t="s">
        <v>74</v>
      </c>
      <c r="C7161" s="45" t="s">
        <v>54</v>
      </c>
      <c r="D7161" s="45">
        <v>7780</v>
      </c>
      <c r="E7161" s="45">
        <v>5.7294699099999999E-3</v>
      </c>
      <c r="F7161" s="45">
        <v>1.21984468E-3</v>
      </c>
      <c r="G7161" s="45">
        <v>9.0622893E-4</v>
      </c>
      <c r="H7161" s="45">
        <v>3.6033958099999999E-3</v>
      </c>
    </row>
    <row r="7162" spans="1:8" x14ac:dyDescent="0.35">
      <c r="A7162" s="45" t="s">
        <v>237</v>
      </c>
      <c r="B7162" s="45" t="s">
        <v>74</v>
      </c>
      <c r="C7162" s="45" t="s">
        <v>55</v>
      </c>
      <c r="D7162" s="45">
        <v>953</v>
      </c>
      <c r="E7162" s="45">
        <v>6.6871548499999999E-3</v>
      </c>
      <c r="F7162" s="45">
        <v>1.21073536E-3</v>
      </c>
      <c r="G7162" s="45">
        <v>2.1602587899999998E-3</v>
      </c>
      <c r="H7162" s="45">
        <v>3.3161602400000002E-3</v>
      </c>
    </row>
    <row r="7163" spans="1:8" x14ac:dyDescent="0.35">
      <c r="A7163" s="45" t="s">
        <v>237</v>
      </c>
      <c r="B7163" s="45" t="s">
        <v>74</v>
      </c>
      <c r="C7163" s="45" t="s">
        <v>56</v>
      </c>
      <c r="D7163" s="45">
        <v>6859</v>
      </c>
      <c r="E7163" s="45">
        <v>5.4148811200000002E-3</v>
      </c>
      <c r="F7163" s="45">
        <v>7.5110974999999995E-4</v>
      </c>
      <c r="G7163" s="45">
        <v>1.0330656000000001E-3</v>
      </c>
      <c r="H7163" s="45">
        <v>3.6307052899999998E-3</v>
      </c>
    </row>
    <row r="7164" spans="1:8" x14ac:dyDescent="0.35">
      <c r="A7164" s="45" t="s">
        <v>238</v>
      </c>
      <c r="B7164" s="45" t="s">
        <v>74</v>
      </c>
      <c r="C7164" s="45" t="s">
        <v>9</v>
      </c>
      <c r="D7164" s="45">
        <v>117338</v>
      </c>
      <c r="E7164" s="45">
        <v>5.9845510400000001E-3</v>
      </c>
      <c r="F7164" s="45">
        <v>9.9210272000000007E-4</v>
      </c>
      <c r="G7164" s="45">
        <v>1.2237470500000001E-3</v>
      </c>
      <c r="H7164" s="45">
        <v>3.7772231699999999E-3</v>
      </c>
    </row>
    <row r="7165" spans="1:8" x14ac:dyDescent="0.35">
      <c r="A7165" s="45" t="s">
        <v>238</v>
      </c>
      <c r="B7165" s="45" t="s">
        <v>74</v>
      </c>
      <c r="C7165" s="45" t="s">
        <v>14</v>
      </c>
      <c r="D7165" s="45">
        <v>1573</v>
      </c>
      <c r="E7165" s="45">
        <v>6.1050773399999999E-3</v>
      </c>
      <c r="F7165" s="45">
        <v>1.32335864E-3</v>
      </c>
      <c r="G7165" s="45">
        <v>1.3822149800000001E-3</v>
      </c>
      <c r="H7165" s="45">
        <v>3.3995032500000002E-3</v>
      </c>
    </row>
    <row r="7166" spans="1:8" x14ac:dyDescent="0.35">
      <c r="A7166" s="45" t="s">
        <v>238</v>
      </c>
      <c r="B7166" s="45" t="s">
        <v>74</v>
      </c>
      <c r="C7166" s="45" t="s">
        <v>15</v>
      </c>
      <c r="D7166" s="45">
        <v>1057</v>
      </c>
      <c r="E7166" s="45">
        <v>5.63580734E-3</v>
      </c>
      <c r="F7166" s="45">
        <v>6.8463306999999997E-4</v>
      </c>
      <c r="G7166" s="45">
        <v>1.7118786699999999E-3</v>
      </c>
      <c r="H7166" s="45">
        <v>3.2392950900000002E-3</v>
      </c>
    </row>
    <row r="7167" spans="1:8" x14ac:dyDescent="0.35">
      <c r="A7167" s="45" t="s">
        <v>238</v>
      </c>
      <c r="B7167" s="45" t="s">
        <v>74</v>
      </c>
      <c r="C7167" s="45" t="s">
        <v>16</v>
      </c>
      <c r="D7167" s="45">
        <v>1118</v>
      </c>
      <c r="E7167" s="45">
        <v>6.3780806600000003E-3</v>
      </c>
      <c r="F7167" s="45">
        <v>1.1989206199999999E-3</v>
      </c>
      <c r="G7167" s="45">
        <v>1.047381E-3</v>
      </c>
      <c r="H7167" s="45">
        <v>4.1317785600000004E-3</v>
      </c>
    </row>
    <row r="7168" spans="1:8" x14ac:dyDescent="0.35">
      <c r="A7168" s="45" t="s">
        <v>238</v>
      </c>
      <c r="B7168" s="45" t="s">
        <v>74</v>
      </c>
      <c r="C7168" s="45" t="s">
        <v>17</v>
      </c>
      <c r="D7168" s="45">
        <v>1046</v>
      </c>
      <c r="E7168" s="45">
        <v>7.0445721200000002E-3</v>
      </c>
      <c r="F7168" s="45">
        <v>1.5128064700000001E-3</v>
      </c>
      <c r="G7168" s="45">
        <v>1.2592390999999999E-3</v>
      </c>
      <c r="H7168" s="45">
        <v>4.2725260400000003E-3</v>
      </c>
    </row>
    <row r="7169" spans="1:8" x14ac:dyDescent="0.35">
      <c r="A7169" s="45" t="s">
        <v>238</v>
      </c>
      <c r="B7169" s="45" t="s">
        <v>74</v>
      </c>
      <c r="C7169" s="45" t="s">
        <v>18</v>
      </c>
      <c r="D7169" s="45">
        <v>1411</v>
      </c>
      <c r="E7169" s="45">
        <v>7.1608654399999997E-3</v>
      </c>
      <c r="F7169" s="45">
        <v>7.3202097999999999E-4</v>
      </c>
      <c r="G7169" s="45">
        <v>2.04827456E-3</v>
      </c>
      <c r="H7169" s="45">
        <v>4.38056942E-3</v>
      </c>
    </row>
    <row r="7170" spans="1:8" x14ac:dyDescent="0.35">
      <c r="A7170" s="45" t="s">
        <v>238</v>
      </c>
      <c r="B7170" s="45" t="s">
        <v>74</v>
      </c>
      <c r="C7170" s="45" t="s">
        <v>19</v>
      </c>
      <c r="D7170" s="45">
        <v>2219</v>
      </c>
      <c r="E7170" s="45">
        <v>6.13378958E-3</v>
      </c>
      <c r="F7170" s="45">
        <v>1.1060201499999999E-3</v>
      </c>
      <c r="G7170" s="45">
        <v>1.3825826299999999E-3</v>
      </c>
      <c r="H7170" s="45">
        <v>3.6451863199999999E-3</v>
      </c>
    </row>
    <row r="7171" spans="1:8" x14ac:dyDescent="0.35">
      <c r="A7171" s="45" t="s">
        <v>238</v>
      </c>
      <c r="B7171" s="45" t="s">
        <v>74</v>
      </c>
      <c r="C7171" s="45" t="s">
        <v>20</v>
      </c>
      <c r="D7171" s="45">
        <v>3035</v>
      </c>
      <c r="E7171" s="45">
        <v>4.6777752500000002E-3</v>
      </c>
      <c r="F7171" s="45">
        <v>4.5068315000000001E-4</v>
      </c>
      <c r="G7171" s="45">
        <v>9.4323531999999997E-4</v>
      </c>
      <c r="H7171" s="45">
        <v>3.28385631E-3</v>
      </c>
    </row>
    <row r="7172" spans="1:8" x14ac:dyDescent="0.35">
      <c r="A7172" s="45" t="s">
        <v>238</v>
      </c>
      <c r="B7172" s="45" t="s">
        <v>74</v>
      </c>
      <c r="C7172" s="45" t="s">
        <v>21</v>
      </c>
      <c r="D7172" s="45">
        <v>702</v>
      </c>
      <c r="E7172" s="45">
        <v>8.2881249499999997E-3</v>
      </c>
      <c r="F7172" s="45">
        <v>1.4482098899999999E-3</v>
      </c>
      <c r="G7172" s="45">
        <v>2.08649864E-3</v>
      </c>
      <c r="H7172" s="45">
        <v>4.7534159100000003E-3</v>
      </c>
    </row>
    <row r="7173" spans="1:8" x14ac:dyDescent="0.35">
      <c r="A7173" s="45" t="s">
        <v>238</v>
      </c>
      <c r="B7173" s="45" t="s">
        <v>74</v>
      </c>
      <c r="C7173" s="45" t="s">
        <v>22</v>
      </c>
      <c r="D7173" s="45">
        <v>649</v>
      </c>
      <c r="E7173" s="45">
        <v>5.9770370899999998E-3</v>
      </c>
      <c r="F7173" s="45">
        <v>7.5440111999999998E-4</v>
      </c>
      <c r="G7173" s="45">
        <v>1.6584629200000001E-3</v>
      </c>
      <c r="H7173" s="45">
        <v>3.56417254E-3</v>
      </c>
    </row>
    <row r="7174" spans="1:8" x14ac:dyDescent="0.35">
      <c r="A7174" s="45" t="s">
        <v>238</v>
      </c>
      <c r="B7174" s="45" t="s">
        <v>74</v>
      </c>
      <c r="C7174" s="45" t="s">
        <v>23</v>
      </c>
      <c r="D7174" s="45">
        <v>1930</v>
      </c>
      <c r="E7174" s="45">
        <v>6.2269895400000001E-3</v>
      </c>
      <c r="F7174" s="45">
        <v>4.6763432E-4</v>
      </c>
      <c r="G7174" s="45">
        <v>1.4686178299999999E-3</v>
      </c>
      <c r="H7174" s="45">
        <v>4.2907368999999997E-3</v>
      </c>
    </row>
    <row r="7175" spans="1:8" x14ac:dyDescent="0.35">
      <c r="A7175" s="45" t="s">
        <v>238</v>
      </c>
      <c r="B7175" s="45" t="s">
        <v>74</v>
      </c>
      <c r="C7175" s="45" t="s">
        <v>24</v>
      </c>
      <c r="D7175" s="45">
        <v>1986</v>
      </c>
      <c r="E7175" s="45">
        <v>6.83245659E-3</v>
      </c>
      <c r="F7175" s="45">
        <v>1.16505329E-3</v>
      </c>
      <c r="G7175" s="45">
        <v>2.06604192E-3</v>
      </c>
      <c r="H7175" s="45">
        <v>3.6013609099999999E-3</v>
      </c>
    </row>
    <row r="7176" spans="1:8" x14ac:dyDescent="0.35">
      <c r="A7176" s="45" t="s">
        <v>238</v>
      </c>
      <c r="B7176" s="45" t="s">
        <v>74</v>
      </c>
      <c r="C7176" s="45" t="s">
        <v>25</v>
      </c>
      <c r="D7176" s="45">
        <v>1498</v>
      </c>
      <c r="E7176" s="45">
        <v>6.3112311000000001E-3</v>
      </c>
      <c r="F7176" s="45">
        <v>8.8394069E-4</v>
      </c>
      <c r="G7176" s="45">
        <v>1.80173849E-3</v>
      </c>
      <c r="H7176" s="45">
        <v>3.6255514199999999E-3</v>
      </c>
    </row>
    <row r="7177" spans="1:8" x14ac:dyDescent="0.35">
      <c r="A7177" s="45" t="s">
        <v>238</v>
      </c>
      <c r="B7177" s="45" t="s">
        <v>74</v>
      </c>
      <c r="C7177" s="45" t="s">
        <v>26</v>
      </c>
      <c r="D7177" s="45">
        <v>2360</v>
      </c>
      <c r="E7177" s="45">
        <v>5.8056534000000002E-3</v>
      </c>
      <c r="F7177" s="45">
        <v>6.8630801999999998E-4</v>
      </c>
      <c r="G7177" s="45">
        <v>1.2802247699999999E-3</v>
      </c>
      <c r="H7177" s="45">
        <v>3.83912014E-3</v>
      </c>
    </row>
    <row r="7178" spans="1:8" x14ac:dyDescent="0.35">
      <c r="A7178" s="45" t="s">
        <v>238</v>
      </c>
      <c r="B7178" s="45" t="s">
        <v>74</v>
      </c>
      <c r="C7178" s="45" t="s">
        <v>27</v>
      </c>
      <c r="D7178" s="45">
        <v>730</v>
      </c>
      <c r="E7178" s="45">
        <v>5.6972822399999996E-3</v>
      </c>
      <c r="F7178" s="45">
        <v>4.510874E-4</v>
      </c>
      <c r="G7178" s="45">
        <v>1.6017089099999999E-3</v>
      </c>
      <c r="H7178" s="45">
        <v>3.6444854199999999E-3</v>
      </c>
    </row>
    <row r="7179" spans="1:8" x14ac:dyDescent="0.35">
      <c r="A7179" s="45" t="s">
        <v>238</v>
      </c>
      <c r="B7179" s="45" t="s">
        <v>74</v>
      </c>
      <c r="C7179" s="45" t="s">
        <v>28</v>
      </c>
      <c r="D7179" s="45">
        <v>2762</v>
      </c>
      <c r="E7179" s="45">
        <v>6.2070935499999999E-3</v>
      </c>
      <c r="F7179" s="45">
        <v>8.1453045999999995E-4</v>
      </c>
      <c r="G7179" s="45">
        <v>1.87992775E-3</v>
      </c>
      <c r="H7179" s="45">
        <v>3.5126348600000002E-3</v>
      </c>
    </row>
    <row r="7180" spans="1:8" x14ac:dyDescent="0.35">
      <c r="A7180" s="45" t="s">
        <v>238</v>
      </c>
      <c r="B7180" s="45" t="s">
        <v>74</v>
      </c>
      <c r="C7180" s="45" t="s">
        <v>29</v>
      </c>
      <c r="D7180" s="45">
        <v>778</v>
      </c>
      <c r="E7180" s="45">
        <v>6.6261422900000004E-3</v>
      </c>
      <c r="F7180" s="45">
        <v>8.7146206999999998E-4</v>
      </c>
      <c r="G7180" s="45">
        <v>1.7684676999999999E-3</v>
      </c>
      <c r="H7180" s="45">
        <v>3.9862120400000001E-3</v>
      </c>
    </row>
    <row r="7181" spans="1:8" x14ac:dyDescent="0.35">
      <c r="A7181" s="45" t="s">
        <v>238</v>
      </c>
      <c r="B7181" s="45" t="s">
        <v>74</v>
      </c>
      <c r="C7181" s="45" t="s">
        <v>30</v>
      </c>
      <c r="D7181" s="45">
        <v>13452</v>
      </c>
      <c r="E7181" s="45">
        <v>5.5584565800000001E-3</v>
      </c>
      <c r="F7181" s="45">
        <v>1.2975272800000001E-3</v>
      </c>
      <c r="G7181" s="45">
        <v>8.5608373000000001E-4</v>
      </c>
      <c r="H7181" s="45">
        <v>3.4048450699999998E-3</v>
      </c>
    </row>
    <row r="7182" spans="1:8" x14ac:dyDescent="0.35">
      <c r="A7182" s="45" t="s">
        <v>238</v>
      </c>
      <c r="B7182" s="45" t="s">
        <v>74</v>
      </c>
      <c r="C7182" s="45" t="s">
        <v>31</v>
      </c>
      <c r="D7182" s="45">
        <v>9375</v>
      </c>
      <c r="E7182" s="45">
        <v>6.4204787699999998E-3</v>
      </c>
      <c r="F7182" s="45">
        <v>1.15846272E-3</v>
      </c>
      <c r="G7182" s="45">
        <v>8.8735902000000003E-4</v>
      </c>
      <c r="H7182" s="45">
        <v>4.3746565499999997E-3</v>
      </c>
    </row>
    <row r="7183" spans="1:8" x14ac:dyDescent="0.35">
      <c r="A7183" s="45" t="s">
        <v>238</v>
      </c>
      <c r="B7183" s="45" t="s">
        <v>74</v>
      </c>
      <c r="C7183" s="45" t="s">
        <v>159</v>
      </c>
      <c r="D7183" s="45">
        <v>2733</v>
      </c>
      <c r="E7183" s="45">
        <v>5.9862099699999997E-3</v>
      </c>
      <c r="F7183" s="45">
        <v>9.8298717999999998E-4</v>
      </c>
      <c r="G7183" s="45">
        <v>1.45838815E-3</v>
      </c>
      <c r="H7183" s="45">
        <v>3.5448341699999999E-3</v>
      </c>
    </row>
    <row r="7184" spans="1:8" x14ac:dyDescent="0.35">
      <c r="A7184" s="45" t="s">
        <v>238</v>
      </c>
      <c r="B7184" s="45" t="s">
        <v>74</v>
      </c>
      <c r="C7184" s="45" t="s">
        <v>33</v>
      </c>
      <c r="D7184" s="45">
        <v>1402</v>
      </c>
      <c r="E7184" s="45">
        <v>6.75031016E-3</v>
      </c>
      <c r="F7184" s="45">
        <v>7.1018725999999997E-4</v>
      </c>
      <c r="G7184" s="45">
        <v>2.0136905199999999E-3</v>
      </c>
      <c r="H7184" s="45">
        <v>4.0264319100000003E-3</v>
      </c>
    </row>
    <row r="7185" spans="1:8" x14ac:dyDescent="0.35">
      <c r="A7185" s="45" t="s">
        <v>238</v>
      </c>
      <c r="B7185" s="45" t="s">
        <v>74</v>
      </c>
      <c r="C7185" s="45" t="s">
        <v>34</v>
      </c>
      <c r="D7185" s="45">
        <v>1346</v>
      </c>
      <c r="E7185" s="45">
        <v>5.7519104199999999E-3</v>
      </c>
      <c r="F7185" s="45">
        <v>1.0441858899999999E-3</v>
      </c>
      <c r="G7185" s="45">
        <v>1.43352537E-3</v>
      </c>
      <c r="H7185" s="45">
        <v>3.2741986900000001E-3</v>
      </c>
    </row>
    <row r="7186" spans="1:8" x14ac:dyDescent="0.35">
      <c r="A7186" s="45" t="s">
        <v>238</v>
      </c>
      <c r="B7186" s="45" t="s">
        <v>74</v>
      </c>
      <c r="C7186" s="45" t="s">
        <v>35</v>
      </c>
      <c r="D7186" s="45">
        <v>2268</v>
      </c>
      <c r="E7186" s="45">
        <v>5.2884432400000002E-3</v>
      </c>
      <c r="F7186" s="45">
        <v>1.1244761700000001E-3</v>
      </c>
      <c r="G7186" s="45">
        <v>1.1343253599999999E-3</v>
      </c>
      <c r="H7186" s="45">
        <v>3.02964123E-3</v>
      </c>
    </row>
    <row r="7187" spans="1:8" x14ac:dyDescent="0.35">
      <c r="A7187" s="45" t="s">
        <v>238</v>
      </c>
      <c r="B7187" s="45" t="s">
        <v>74</v>
      </c>
      <c r="C7187" s="45" t="s">
        <v>57</v>
      </c>
      <c r="D7187" s="45">
        <v>1</v>
      </c>
      <c r="E7187" s="45">
        <v>7.2916666600000004E-3</v>
      </c>
      <c r="F7187" s="45">
        <v>2.7777777000000001E-4</v>
      </c>
      <c r="G7187" s="45">
        <v>5.1504625000000004E-3</v>
      </c>
      <c r="H7187" s="45">
        <v>1.86342569E-3</v>
      </c>
    </row>
    <row r="7188" spans="1:8" x14ac:dyDescent="0.35">
      <c r="A7188" s="45" t="s">
        <v>238</v>
      </c>
      <c r="B7188" s="45" t="s">
        <v>74</v>
      </c>
      <c r="C7188" s="45" t="s">
        <v>36</v>
      </c>
      <c r="D7188" s="45">
        <v>2944</v>
      </c>
      <c r="E7188" s="45">
        <v>5.48740824E-3</v>
      </c>
      <c r="F7188" s="45">
        <v>3.6545978999999999E-4</v>
      </c>
      <c r="G7188" s="45">
        <v>1.3402924799999999E-3</v>
      </c>
      <c r="H7188" s="45">
        <v>3.7816554699999999E-3</v>
      </c>
    </row>
    <row r="7189" spans="1:8" x14ac:dyDescent="0.35">
      <c r="A7189" s="45" t="s">
        <v>238</v>
      </c>
      <c r="B7189" s="45" t="s">
        <v>74</v>
      </c>
      <c r="C7189" s="45" t="s">
        <v>37</v>
      </c>
      <c r="D7189" s="45">
        <v>3500</v>
      </c>
      <c r="E7189" s="45">
        <v>5.0920235699999997E-3</v>
      </c>
      <c r="F7189" s="45">
        <v>9.2531060000000003E-4</v>
      </c>
      <c r="G7189" s="45">
        <v>1.1516465799999999E-3</v>
      </c>
      <c r="H7189" s="45">
        <v>3.3007801799999998E-3</v>
      </c>
    </row>
    <row r="7190" spans="1:8" x14ac:dyDescent="0.35">
      <c r="A7190" s="45" t="s">
        <v>238</v>
      </c>
      <c r="B7190" s="45" t="s">
        <v>74</v>
      </c>
      <c r="C7190" s="45" t="s">
        <v>38</v>
      </c>
      <c r="D7190" s="45">
        <v>1696</v>
      </c>
      <c r="E7190" s="45">
        <v>5.9564099899999997E-3</v>
      </c>
      <c r="F7190" s="45">
        <v>8.6340112000000003E-4</v>
      </c>
      <c r="G7190" s="45">
        <v>1.49609897E-3</v>
      </c>
      <c r="H7190" s="45">
        <v>3.5969094300000001E-3</v>
      </c>
    </row>
    <row r="7191" spans="1:8" x14ac:dyDescent="0.35">
      <c r="A7191" s="45" t="s">
        <v>238</v>
      </c>
      <c r="B7191" s="45" t="s">
        <v>74</v>
      </c>
      <c r="C7191" s="45" t="s">
        <v>39</v>
      </c>
      <c r="D7191" s="45">
        <v>1203</v>
      </c>
      <c r="E7191" s="45">
        <v>6.9460220500000003E-3</v>
      </c>
      <c r="F7191" s="45">
        <v>6.3324496999999996E-4</v>
      </c>
      <c r="G7191" s="45">
        <v>2.2892996599999998E-3</v>
      </c>
      <c r="H7191" s="45">
        <v>4.0234769500000003E-3</v>
      </c>
    </row>
    <row r="7192" spans="1:8" x14ac:dyDescent="0.35">
      <c r="A7192" s="45" t="s">
        <v>238</v>
      </c>
      <c r="B7192" s="45" t="s">
        <v>74</v>
      </c>
      <c r="C7192" s="45" t="s">
        <v>40</v>
      </c>
      <c r="D7192" s="45">
        <v>5916</v>
      </c>
      <c r="E7192" s="45">
        <v>6.7868012400000002E-3</v>
      </c>
      <c r="F7192" s="45">
        <v>1.9468016700000001E-3</v>
      </c>
      <c r="G7192" s="45">
        <v>1.0532874499999999E-3</v>
      </c>
      <c r="H7192" s="45">
        <v>3.7867116399999999E-3</v>
      </c>
    </row>
    <row r="7193" spans="1:8" x14ac:dyDescent="0.35">
      <c r="A7193" s="45" t="s">
        <v>238</v>
      </c>
      <c r="B7193" s="45" t="s">
        <v>74</v>
      </c>
      <c r="C7193" s="45" t="s">
        <v>41</v>
      </c>
      <c r="D7193" s="45">
        <v>1120</v>
      </c>
      <c r="E7193" s="45">
        <v>6.1340523299999996E-3</v>
      </c>
      <c r="F7193" s="45">
        <v>7.3033416999999999E-4</v>
      </c>
      <c r="G7193" s="45">
        <v>1.6652609999999999E-3</v>
      </c>
      <c r="H7193" s="45">
        <v>3.7384566800000001E-3</v>
      </c>
    </row>
    <row r="7194" spans="1:8" x14ac:dyDescent="0.35">
      <c r="A7194" s="45" t="s">
        <v>238</v>
      </c>
      <c r="B7194" s="45" t="s">
        <v>74</v>
      </c>
      <c r="C7194" s="45" t="s">
        <v>42</v>
      </c>
      <c r="D7194" s="45">
        <v>887</v>
      </c>
      <c r="E7194" s="45">
        <v>7.0293511899999998E-3</v>
      </c>
      <c r="F7194" s="45">
        <v>1.0876756599999999E-3</v>
      </c>
      <c r="G7194" s="45">
        <v>2.0134841400000002E-3</v>
      </c>
      <c r="H7194" s="45">
        <v>3.9281909099999996E-3</v>
      </c>
    </row>
    <row r="7195" spans="1:8" x14ac:dyDescent="0.35">
      <c r="A7195" s="45" t="s">
        <v>238</v>
      </c>
      <c r="B7195" s="45" t="s">
        <v>74</v>
      </c>
      <c r="C7195" s="45" t="s">
        <v>43</v>
      </c>
      <c r="D7195" s="45">
        <v>1235</v>
      </c>
      <c r="E7195" s="45">
        <v>6.45987942E-3</v>
      </c>
      <c r="F7195" s="45">
        <v>8.7509348E-4</v>
      </c>
      <c r="G7195" s="45">
        <v>1.7652007E-3</v>
      </c>
      <c r="H7195" s="45">
        <v>3.81958477E-3</v>
      </c>
    </row>
    <row r="7196" spans="1:8" x14ac:dyDescent="0.35">
      <c r="A7196" s="45" t="s">
        <v>238</v>
      </c>
      <c r="B7196" s="45" t="s">
        <v>74</v>
      </c>
      <c r="C7196" s="45" t="s">
        <v>44</v>
      </c>
      <c r="D7196" s="45">
        <v>990</v>
      </c>
      <c r="E7196" s="45">
        <v>6.7132433000000004E-3</v>
      </c>
      <c r="F7196" s="45">
        <v>7.68226E-4</v>
      </c>
      <c r="G7196" s="45">
        <v>1.51833121E-3</v>
      </c>
      <c r="H7196" s="45">
        <v>4.4266856099999998E-3</v>
      </c>
    </row>
    <row r="7197" spans="1:8" x14ac:dyDescent="0.35">
      <c r="A7197" s="45" t="s">
        <v>238</v>
      </c>
      <c r="B7197" s="45" t="s">
        <v>74</v>
      </c>
      <c r="C7197" s="45" t="s">
        <v>45</v>
      </c>
      <c r="D7197" s="45">
        <v>3010</v>
      </c>
      <c r="E7197" s="45">
        <v>5.8536203999999996E-3</v>
      </c>
      <c r="F7197" s="45">
        <v>6.9810100000000002E-4</v>
      </c>
      <c r="G7197" s="45">
        <v>1.38132512E-3</v>
      </c>
      <c r="H7197" s="45">
        <v>3.7741938000000002E-3</v>
      </c>
    </row>
    <row r="7198" spans="1:8" x14ac:dyDescent="0.35">
      <c r="A7198" s="45" t="s">
        <v>238</v>
      </c>
      <c r="B7198" s="45" t="s">
        <v>74</v>
      </c>
      <c r="C7198" s="45" t="s">
        <v>46</v>
      </c>
      <c r="D7198" s="45">
        <v>688</v>
      </c>
      <c r="E7198" s="45">
        <v>6.4609406400000001E-3</v>
      </c>
      <c r="F7198" s="45">
        <v>8.5760836999999998E-4</v>
      </c>
      <c r="G7198" s="45">
        <v>2.1744620899999999E-3</v>
      </c>
      <c r="H7198" s="45">
        <v>3.4288696600000002E-3</v>
      </c>
    </row>
    <row r="7199" spans="1:8" x14ac:dyDescent="0.35">
      <c r="A7199" s="45" t="s">
        <v>238</v>
      </c>
      <c r="B7199" s="45" t="s">
        <v>74</v>
      </c>
      <c r="C7199" s="45" t="s">
        <v>47</v>
      </c>
      <c r="D7199" s="45">
        <v>917</v>
      </c>
      <c r="E7199" s="45">
        <v>6.3868186999999996E-3</v>
      </c>
      <c r="F7199" s="45">
        <v>8.4539941000000003E-4</v>
      </c>
      <c r="G7199" s="45">
        <v>1.9190367899999999E-3</v>
      </c>
      <c r="H7199" s="45">
        <v>3.6223820700000001E-3</v>
      </c>
    </row>
    <row r="7200" spans="1:8" x14ac:dyDescent="0.35">
      <c r="A7200" s="45" t="s">
        <v>238</v>
      </c>
      <c r="B7200" s="45" t="s">
        <v>74</v>
      </c>
      <c r="C7200" s="45" t="s">
        <v>48</v>
      </c>
      <c r="D7200" s="45">
        <v>5368</v>
      </c>
      <c r="E7200" s="45">
        <v>6.3093880399999998E-3</v>
      </c>
      <c r="F7200" s="45">
        <v>1.0773438099999999E-3</v>
      </c>
      <c r="G7200" s="45">
        <v>8.7489453999999999E-4</v>
      </c>
      <c r="H7200" s="45">
        <v>4.3571492100000003E-3</v>
      </c>
    </row>
    <row r="7201" spans="1:8" x14ac:dyDescent="0.35">
      <c r="A7201" s="45" t="s">
        <v>238</v>
      </c>
      <c r="B7201" s="45" t="s">
        <v>74</v>
      </c>
      <c r="C7201" s="45" t="s">
        <v>49</v>
      </c>
      <c r="D7201" s="45">
        <v>2966</v>
      </c>
      <c r="E7201" s="45">
        <v>7.0988952699999998E-3</v>
      </c>
      <c r="F7201" s="45">
        <v>7.8888256000000001E-4</v>
      </c>
      <c r="G7201" s="45">
        <v>1.4480935899999999E-3</v>
      </c>
      <c r="H7201" s="45">
        <v>4.8619186399999998E-3</v>
      </c>
    </row>
    <row r="7202" spans="1:8" x14ac:dyDescent="0.35">
      <c r="A7202" s="45" t="s">
        <v>238</v>
      </c>
      <c r="B7202" s="45" t="s">
        <v>74</v>
      </c>
      <c r="C7202" s="45" t="s">
        <v>50</v>
      </c>
      <c r="D7202" s="45">
        <v>1114</v>
      </c>
      <c r="E7202" s="45">
        <v>7.1402268399999996E-3</v>
      </c>
      <c r="F7202" s="45">
        <v>8.5034095999999995E-4</v>
      </c>
      <c r="G7202" s="45">
        <v>2.5370180999999999E-3</v>
      </c>
      <c r="H7202" s="45">
        <v>3.7528672900000002E-3</v>
      </c>
    </row>
    <row r="7203" spans="1:8" x14ac:dyDescent="0.35">
      <c r="A7203" s="45" t="s">
        <v>238</v>
      </c>
      <c r="B7203" s="45" t="s">
        <v>74</v>
      </c>
      <c r="C7203" s="45" t="s">
        <v>51</v>
      </c>
      <c r="D7203" s="45">
        <v>1459</v>
      </c>
      <c r="E7203" s="45">
        <v>7.0706246100000003E-3</v>
      </c>
      <c r="F7203" s="45">
        <v>1.0834885799999999E-3</v>
      </c>
      <c r="G7203" s="45">
        <v>1.1574627E-3</v>
      </c>
      <c r="H7203" s="45">
        <v>4.8296728500000002E-3</v>
      </c>
    </row>
    <row r="7204" spans="1:8" x14ac:dyDescent="0.35">
      <c r="A7204" s="45" t="s">
        <v>238</v>
      </c>
      <c r="B7204" s="45" t="s">
        <v>74</v>
      </c>
      <c r="C7204" s="45" t="s">
        <v>52</v>
      </c>
      <c r="D7204" s="45">
        <v>5337</v>
      </c>
      <c r="E7204" s="45">
        <v>4.1225192599999997E-3</v>
      </c>
      <c r="F7204" s="45">
        <v>4.0683594999999998E-4</v>
      </c>
      <c r="G7204" s="45">
        <v>7.7373648000000005E-4</v>
      </c>
      <c r="H7204" s="45">
        <v>2.9419463599999998E-3</v>
      </c>
    </row>
    <row r="7205" spans="1:8" x14ac:dyDescent="0.35">
      <c r="A7205" s="45" t="s">
        <v>238</v>
      </c>
      <c r="B7205" s="45" t="s">
        <v>74</v>
      </c>
      <c r="C7205" s="45" t="s">
        <v>53</v>
      </c>
      <c r="D7205" s="45">
        <v>1249</v>
      </c>
      <c r="E7205" s="45">
        <v>6.0943103799999997E-3</v>
      </c>
      <c r="F7205" s="45">
        <v>3.3270111000000002E-4</v>
      </c>
      <c r="G7205" s="45">
        <v>1.7519012799999999E-3</v>
      </c>
      <c r="H7205" s="45">
        <v>4.00970752E-3</v>
      </c>
    </row>
    <row r="7206" spans="1:8" x14ac:dyDescent="0.35">
      <c r="A7206" s="45" t="s">
        <v>238</v>
      </c>
      <c r="B7206" s="45" t="s">
        <v>74</v>
      </c>
      <c r="C7206" s="45" t="s">
        <v>54</v>
      </c>
      <c r="D7206" s="45">
        <v>10785</v>
      </c>
      <c r="E7206" s="45">
        <v>5.7457414400000004E-3</v>
      </c>
      <c r="F7206" s="45">
        <v>1.1278715399999999E-3</v>
      </c>
      <c r="G7206" s="45">
        <v>8.6383456E-4</v>
      </c>
      <c r="H7206" s="45">
        <v>3.7540348499999999E-3</v>
      </c>
    </row>
    <row r="7207" spans="1:8" x14ac:dyDescent="0.35">
      <c r="A7207" s="45" t="s">
        <v>238</v>
      </c>
      <c r="B7207" s="45" t="s">
        <v>74</v>
      </c>
      <c r="C7207" s="45" t="s">
        <v>55</v>
      </c>
      <c r="D7207" s="45">
        <v>1174</v>
      </c>
      <c r="E7207" s="45">
        <v>6.3525890300000004E-3</v>
      </c>
      <c r="F7207" s="45">
        <v>1.26979597E-3</v>
      </c>
      <c r="G7207" s="45">
        <v>1.97181186E-3</v>
      </c>
      <c r="H7207" s="45">
        <v>3.1109807299999999E-3</v>
      </c>
    </row>
    <row r="7208" spans="1:8" x14ac:dyDescent="0.35">
      <c r="A7208" s="45" t="s">
        <v>238</v>
      </c>
      <c r="B7208" s="45" t="s">
        <v>74</v>
      </c>
      <c r="C7208" s="45" t="s">
        <v>56</v>
      </c>
      <c r="D7208" s="45">
        <v>8349</v>
      </c>
      <c r="E7208" s="45">
        <v>5.7902709899999997E-3</v>
      </c>
      <c r="F7208" s="45">
        <v>8.2769785000000003E-4</v>
      </c>
      <c r="G7208" s="45">
        <v>1.01919062E-3</v>
      </c>
      <c r="H7208" s="45">
        <v>3.9433820400000003E-3</v>
      </c>
    </row>
    <row r="7209" spans="1:8" x14ac:dyDescent="0.35">
      <c r="A7209" s="45" t="s">
        <v>239</v>
      </c>
      <c r="B7209" s="45" t="s">
        <v>74</v>
      </c>
      <c r="C7209" s="45" t="s">
        <v>9</v>
      </c>
      <c r="D7209" s="45">
        <v>74527</v>
      </c>
      <c r="E7209" s="45">
        <v>5.8125301400000001E-3</v>
      </c>
      <c r="F7209" s="45">
        <v>1.00810337E-3</v>
      </c>
      <c r="G7209" s="45">
        <v>1.1859400499999999E-3</v>
      </c>
      <c r="H7209" s="45">
        <v>3.6318704999999999E-3</v>
      </c>
    </row>
    <row r="7210" spans="1:8" x14ac:dyDescent="0.35">
      <c r="A7210" s="45" t="s">
        <v>239</v>
      </c>
      <c r="B7210" s="45" t="s">
        <v>74</v>
      </c>
      <c r="C7210" s="45" t="s">
        <v>14</v>
      </c>
      <c r="D7210" s="45">
        <v>1237</v>
      </c>
      <c r="E7210" s="45">
        <v>6.10029467E-3</v>
      </c>
      <c r="F7210" s="45">
        <v>1.3196594000000001E-3</v>
      </c>
      <c r="G7210" s="45">
        <v>1.4299733399999999E-3</v>
      </c>
      <c r="H7210" s="45">
        <v>3.3506614499999999E-3</v>
      </c>
    </row>
    <row r="7211" spans="1:8" x14ac:dyDescent="0.35">
      <c r="A7211" s="45" t="s">
        <v>239</v>
      </c>
      <c r="B7211" s="45" t="s">
        <v>74</v>
      </c>
      <c r="C7211" s="45" t="s">
        <v>15</v>
      </c>
      <c r="D7211" s="45">
        <v>744</v>
      </c>
      <c r="E7211" s="45">
        <v>5.7166278400000003E-3</v>
      </c>
      <c r="F7211" s="45">
        <v>6.9041505999999997E-4</v>
      </c>
      <c r="G7211" s="45">
        <v>1.7468915599999999E-3</v>
      </c>
      <c r="H7211" s="45">
        <v>3.2793207600000001E-3</v>
      </c>
    </row>
    <row r="7212" spans="1:8" x14ac:dyDescent="0.35">
      <c r="A7212" s="45" t="s">
        <v>239</v>
      </c>
      <c r="B7212" s="45" t="s">
        <v>74</v>
      </c>
      <c r="C7212" s="45" t="s">
        <v>16</v>
      </c>
      <c r="D7212" s="45">
        <v>759</v>
      </c>
      <c r="E7212" s="45">
        <v>6.1519937400000002E-3</v>
      </c>
      <c r="F7212" s="45">
        <v>1.3589241399999999E-3</v>
      </c>
      <c r="G7212" s="45">
        <v>9.3319949999999996E-4</v>
      </c>
      <c r="H7212" s="45">
        <v>3.85986959E-3</v>
      </c>
    </row>
    <row r="7213" spans="1:8" x14ac:dyDescent="0.35">
      <c r="A7213" s="45" t="s">
        <v>239</v>
      </c>
      <c r="B7213" s="45" t="s">
        <v>74</v>
      </c>
      <c r="C7213" s="45" t="s">
        <v>17</v>
      </c>
      <c r="D7213" s="45">
        <v>849</v>
      </c>
      <c r="E7213" s="45">
        <v>7.1256077700000003E-3</v>
      </c>
      <c r="F7213" s="45">
        <v>1.5293316500000001E-3</v>
      </c>
      <c r="G7213" s="45">
        <v>1.25891548E-3</v>
      </c>
      <c r="H7213" s="45">
        <v>4.3373601499999996E-3</v>
      </c>
    </row>
    <row r="7214" spans="1:8" x14ac:dyDescent="0.35">
      <c r="A7214" s="45" t="s">
        <v>239</v>
      </c>
      <c r="B7214" s="45" t="s">
        <v>74</v>
      </c>
      <c r="C7214" s="45" t="s">
        <v>18</v>
      </c>
      <c r="D7214" s="45">
        <v>795</v>
      </c>
      <c r="E7214" s="45">
        <v>7.1663170200000001E-3</v>
      </c>
      <c r="F7214" s="45">
        <v>7.6701874000000003E-4</v>
      </c>
      <c r="G7214" s="45">
        <v>2.1210398200000001E-3</v>
      </c>
      <c r="H7214" s="45">
        <v>4.2782579900000001E-3</v>
      </c>
    </row>
    <row r="7215" spans="1:8" x14ac:dyDescent="0.35">
      <c r="A7215" s="45" t="s">
        <v>239</v>
      </c>
      <c r="B7215" s="45" t="s">
        <v>74</v>
      </c>
      <c r="C7215" s="45" t="s">
        <v>19</v>
      </c>
      <c r="D7215" s="45">
        <v>1511</v>
      </c>
      <c r="E7215" s="45">
        <v>6.3852885099999999E-3</v>
      </c>
      <c r="F7215" s="45">
        <v>1.2128034000000001E-3</v>
      </c>
      <c r="G7215" s="45">
        <v>1.47878496E-3</v>
      </c>
      <c r="H7215" s="45">
        <v>3.6936996699999999E-3</v>
      </c>
    </row>
    <row r="7216" spans="1:8" x14ac:dyDescent="0.35">
      <c r="A7216" s="45" t="s">
        <v>239</v>
      </c>
      <c r="B7216" s="45" t="s">
        <v>74</v>
      </c>
      <c r="C7216" s="45" t="s">
        <v>20</v>
      </c>
      <c r="D7216" s="45">
        <v>2144</v>
      </c>
      <c r="E7216" s="45">
        <v>4.59156559E-3</v>
      </c>
      <c r="F7216" s="45">
        <v>9.0284771000000001E-4</v>
      </c>
      <c r="G7216" s="45">
        <v>7.0711953999999999E-4</v>
      </c>
      <c r="H7216" s="45">
        <v>2.98159784E-3</v>
      </c>
    </row>
    <row r="7217" spans="1:8" x14ac:dyDescent="0.35">
      <c r="A7217" s="45" t="s">
        <v>239</v>
      </c>
      <c r="B7217" s="45" t="s">
        <v>74</v>
      </c>
      <c r="C7217" s="45" t="s">
        <v>21</v>
      </c>
      <c r="D7217" s="45">
        <v>434</v>
      </c>
      <c r="E7217" s="45">
        <v>7.9286405299999994E-3</v>
      </c>
      <c r="F7217" s="45">
        <v>1.4096633100000001E-3</v>
      </c>
      <c r="G7217" s="45">
        <v>1.9976742799999998E-3</v>
      </c>
      <c r="H7217" s="45">
        <v>4.5213024500000004E-3</v>
      </c>
    </row>
    <row r="7218" spans="1:8" x14ac:dyDescent="0.35">
      <c r="A7218" s="45" t="s">
        <v>239</v>
      </c>
      <c r="B7218" s="45" t="s">
        <v>74</v>
      </c>
      <c r="C7218" s="45" t="s">
        <v>22</v>
      </c>
      <c r="D7218" s="45">
        <v>559</v>
      </c>
      <c r="E7218" s="45">
        <v>6.19500737E-3</v>
      </c>
      <c r="F7218" s="45">
        <v>1.343669E-3</v>
      </c>
      <c r="G7218" s="45">
        <v>1.5595596500000001E-3</v>
      </c>
      <c r="H7218" s="45">
        <v>3.2917782299999999E-3</v>
      </c>
    </row>
    <row r="7219" spans="1:8" x14ac:dyDescent="0.35">
      <c r="A7219" s="45" t="s">
        <v>239</v>
      </c>
      <c r="B7219" s="45" t="s">
        <v>74</v>
      </c>
      <c r="C7219" s="45" t="s">
        <v>23</v>
      </c>
      <c r="D7219" s="45">
        <v>964</v>
      </c>
      <c r="E7219" s="45">
        <v>5.9438631100000002E-3</v>
      </c>
      <c r="F7219" s="45">
        <v>1.46201903E-3</v>
      </c>
      <c r="G7219" s="45">
        <v>1.4567482599999999E-3</v>
      </c>
      <c r="H7219" s="45">
        <v>4.0624397199999999E-3</v>
      </c>
    </row>
    <row r="7220" spans="1:8" x14ac:dyDescent="0.35">
      <c r="A7220" s="45" t="s">
        <v>239</v>
      </c>
      <c r="B7220" s="45" t="s">
        <v>74</v>
      </c>
      <c r="C7220" s="45" t="s">
        <v>24</v>
      </c>
      <c r="D7220" s="45">
        <v>1323</v>
      </c>
      <c r="E7220" s="45">
        <v>7.0488383199999996E-3</v>
      </c>
      <c r="F7220" s="45">
        <v>1.1954625200000001E-3</v>
      </c>
      <c r="G7220" s="45">
        <v>2.2709678199999998E-3</v>
      </c>
      <c r="H7220" s="45">
        <v>3.5824075200000002E-3</v>
      </c>
    </row>
    <row r="7221" spans="1:8" x14ac:dyDescent="0.35">
      <c r="A7221" s="45" t="s">
        <v>239</v>
      </c>
      <c r="B7221" s="45" t="s">
        <v>74</v>
      </c>
      <c r="C7221" s="45" t="s">
        <v>25</v>
      </c>
      <c r="D7221" s="45">
        <v>1017</v>
      </c>
      <c r="E7221" s="45">
        <v>6.3020887700000004E-3</v>
      </c>
      <c r="F7221" s="45">
        <v>8.3246815999999996E-4</v>
      </c>
      <c r="G7221" s="45">
        <v>1.69961327E-3</v>
      </c>
      <c r="H7221" s="45">
        <v>3.7700068499999999E-3</v>
      </c>
    </row>
    <row r="7222" spans="1:8" x14ac:dyDescent="0.35">
      <c r="A7222" s="45" t="s">
        <v>239</v>
      </c>
      <c r="B7222" s="45" t="s">
        <v>74</v>
      </c>
      <c r="C7222" s="45" t="s">
        <v>26</v>
      </c>
      <c r="D7222" s="45">
        <v>1824</v>
      </c>
      <c r="E7222" s="45">
        <v>5.7697010700000001E-3</v>
      </c>
      <c r="F7222" s="45">
        <v>6.5281815000000005E-4</v>
      </c>
      <c r="G7222" s="45">
        <v>1.19129814E-3</v>
      </c>
      <c r="H7222" s="45">
        <v>3.9255842999999999E-3</v>
      </c>
    </row>
    <row r="7223" spans="1:8" x14ac:dyDescent="0.35">
      <c r="A7223" s="45" t="s">
        <v>239</v>
      </c>
      <c r="B7223" s="45" t="s">
        <v>74</v>
      </c>
      <c r="C7223" s="45" t="s">
        <v>27</v>
      </c>
      <c r="D7223" s="45">
        <v>554</v>
      </c>
      <c r="E7223" s="45">
        <v>5.3880864000000004E-3</v>
      </c>
      <c r="F7223" s="45">
        <v>4.3991902999999998E-4</v>
      </c>
      <c r="G7223" s="45">
        <v>1.4338687500000001E-3</v>
      </c>
      <c r="H7223" s="45">
        <v>3.5142981299999998E-3</v>
      </c>
    </row>
    <row r="7224" spans="1:8" x14ac:dyDescent="0.35">
      <c r="A7224" s="45" t="s">
        <v>239</v>
      </c>
      <c r="B7224" s="45" t="s">
        <v>74</v>
      </c>
      <c r="C7224" s="45" t="s">
        <v>28</v>
      </c>
      <c r="D7224" s="45">
        <v>1897</v>
      </c>
      <c r="E7224" s="45">
        <v>6.2752162300000001E-3</v>
      </c>
      <c r="F7224" s="45">
        <v>8.1692682000000002E-4</v>
      </c>
      <c r="G7224" s="45">
        <v>1.8773365400000001E-3</v>
      </c>
      <c r="H7224" s="45">
        <v>3.5809523799999999E-3</v>
      </c>
    </row>
    <row r="7225" spans="1:8" x14ac:dyDescent="0.35">
      <c r="A7225" s="45" t="s">
        <v>239</v>
      </c>
      <c r="B7225" s="45" t="s">
        <v>74</v>
      </c>
      <c r="C7225" s="45" t="s">
        <v>29</v>
      </c>
      <c r="D7225" s="45">
        <v>431</v>
      </c>
      <c r="E7225" s="45">
        <v>6.6505271999999999E-3</v>
      </c>
      <c r="F7225" s="45">
        <v>9.3712378999999998E-4</v>
      </c>
      <c r="G7225" s="45">
        <v>1.7352784E-3</v>
      </c>
      <c r="H7225" s="45">
        <v>3.9781244900000002E-3</v>
      </c>
    </row>
    <row r="7226" spans="1:8" x14ac:dyDescent="0.35">
      <c r="A7226" s="45" t="s">
        <v>239</v>
      </c>
      <c r="B7226" s="45" t="s">
        <v>74</v>
      </c>
      <c r="C7226" s="45" t="s">
        <v>30</v>
      </c>
      <c r="D7226" s="45">
        <v>9458</v>
      </c>
      <c r="E7226" s="45">
        <v>5.3843769900000001E-3</v>
      </c>
      <c r="F7226" s="45">
        <v>1.22220387E-3</v>
      </c>
      <c r="G7226" s="45">
        <v>8.0764080000000004E-4</v>
      </c>
      <c r="H7226" s="45">
        <v>3.3545318400000001E-3</v>
      </c>
    </row>
    <row r="7227" spans="1:8" x14ac:dyDescent="0.35">
      <c r="A7227" s="45" t="s">
        <v>239</v>
      </c>
      <c r="B7227" s="45" t="s">
        <v>74</v>
      </c>
      <c r="C7227" s="45" t="s">
        <v>31</v>
      </c>
      <c r="D7227" s="45">
        <v>6387</v>
      </c>
      <c r="E7227" s="45">
        <v>6.31615337E-3</v>
      </c>
      <c r="F7227" s="45">
        <v>1.20849836E-3</v>
      </c>
      <c r="G7227" s="45">
        <v>8.8436630000000003E-4</v>
      </c>
      <c r="H7227" s="45">
        <v>4.2232882400000003E-3</v>
      </c>
    </row>
    <row r="7228" spans="1:8" x14ac:dyDescent="0.35">
      <c r="A7228" s="45" t="s">
        <v>239</v>
      </c>
      <c r="B7228" s="45" t="s">
        <v>74</v>
      </c>
      <c r="C7228" s="45" t="s">
        <v>159</v>
      </c>
      <c r="D7228" s="45">
        <v>1725</v>
      </c>
      <c r="E7228" s="45">
        <v>5.8304949300000001E-3</v>
      </c>
      <c r="F7228" s="45">
        <v>7.9490715999999998E-4</v>
      </c>
      <c r="G7228" s="45">
        <v>1.3931492500000001E-3</v>
      </c>
      <c r="H7228" s="45">
        <v>3.6424380299999999E-3</v>
      </c>
    </row>
    <row r="7229" spans="1:8" x14ac:dyDescent="0.35">
      <c r="A7229" s="45" t="s">
        <v>239</v>
      </c>
      <c r="B7229" s="45" t="s">
        <v>74</v>
      </c>
      <c r="C7229" s="45" t="s">
        <v>33</v>
      </c>
      <c r="D7229" s="45">
        <v>594</v>
      </c>
      <c r="E7229" s="45">
        <v>6.3315638700000001E-3</v>
      </c>
      <c r="F7229" s="45">
        <v>7.1075312999999997E-4</v>
      </c>
      <c r="G7229" s="45">
        <v>1.92267949E-3</v>
      </c>
      <c r="H7229" s="45">
        <v>3.69813077E-3</v>
      </c>
    </row>
    <row r="7230" spans="1:8" x14ac:dyDescent="0.35">
      <c r="A7230" s="45" t="s">
        <v>239</v>
      </c>
      <c r="B7230" s="45" t="s">
        <v>74</v>
      </c>
      <c r="C7230" s="45" t="s">
        <v>34</v>
      </c>
      <c r="D7230" s="45">
        <v>961</v>
      </c>
      <c r="E7230" s="45">
        <v>5.6970697400000004E-3</v>
      </c>
      <c r="F7230" s="45">
        <v>9.5362637999999995E-4</v>
      </c>
      <c r="G7230" s="45">
        <v>1.34336315E-3</v>
      </c>
      <c r="H7230" s="45">
        <v>3.40007973E-3</v>
      </c>
    </row>
    <row r="7231" spans="1:8" x14ac:dyDescent="0.35">
      <c r="A7231" s="45" t="s">
        <v>239</v>
      </c>
      <c r="B7231" s="45" t="s">
        <v>74</v>
      </c>
      <c r="C7231" s="45" t="s">
        <v>35</v>
      </c>
      <c r="D7231" s="45">
        <v>1701</v>
      </c>
      <c r="E7231" s="45">
        <v>5.5792001799999996E-3</v>
      </c>
      <c r="F7231" s="45">
        <v>9.5563316000000001E-4</v>
      </c>
      <c r="G7231" s="45">
        <v>1.26059401E-3</v>
      </c>
      <c r="H7231" s="45">
        <v>3.3629725200000002E-3</v>
      </c>
    </row>
    <row r="7232" spans="1:8" x14ac:dyDescent="0.35">
      <c r="A7232" s="45" t="s">
        <v>239</v>
      </c>
      <c r="B7232" s="45" t="s">
        <v>74</v>
      </c>
      <c r="C7232" s="45" t="s">
        <v>57</v>
      </c>
      <c r="D7232" s="45">
        <v>1</v>
      </c>
      <c r="E7232" s="45">
        <v>5.1388888800000003E-3</v>
      </c>
      <c r="F7232" s="45">
        <v>5.3240693999999996E-4</v>
      </c>
      <c r="G7232" s="45">
        <v>2.80092569E-3</v>
      </c>
      <c r="H7232" s="45">
        <v>1.8055555500000001E-3</v>
      </c>
    </row>
    <row r="7233" spans="1:8" x14ac:dyDescent="0.35">
      <c r="A7233" s="45" t="s">
        <v>239</v>
      </c>
      <c r="B7233" s="45" t="s">
        <v>74</v>
      </c>
      <c r="C7233" s="45" t="s">
        <v>36</v>
      </c>
      <c r="D7233" s="45">
        <v>1818</v>
      </c>
      <c r="E7233" s="45">
        <v>5.3622020699999997E-3</v>
      </c>
      <c r="F7233" s="45">
        <v>3.6749253000000002E-4</v>
      </c>
      <c r="G7233" s="45">
        <v>1.19645215E-3</v>
      </c>
      <c r="H7233" s="45">
        <v>3.7982569100000001E-3</v>
      </c>
    </row>
    <row r="7234" spans="1:8" x14ac:dyDescent="0.35">
      <c r="A7234" s="45" t="s">
        <v>239</v>
      </c>
      <c r="B7234" s="45" t="s">
        <v>74</v>
      </c>
      <c r="C7234" s="45" t="s">
        <v>37</v>
      </c>
      <c r="D7234" s="45">
        <v>2626</v>
      </c>
      <c r="E7234" s="45">
        <v>5.1371741399999999E-3</v>
      </c>
      <c r="F7234" s="45">
        <v>9.3474948000000005E-4</v>
      </c>
      <c r="G7234" s="45">
        <v>9.9254051999999996E-4</v>
      </c>
      <c r="H7234" s="45">
        <v>3.2098836399999998E-3</v>
      </c>
    </row>
    <row r="7235" spans="1:8" x14ac:dyDescent="0.35">
      <c r="A7235" s="45" t="s">
        <v>239</v>
      </c>
      <c r="B7235" s="45" t="s">
        <v>74</v>
      </c>
      <c r="C7235" s="45" t="s">
        <v>38</v>
      </c>
      <c r="D7235" s="45">
        <v>889</v>
      </c>
      <c r="E7235" s="45">
        <v>5.7647348899999996E-3</v>
      </c>
      <c r="F7235" s="45">
        <v>8.8304042000000003E-4</v>
      </c>
      <c r="G7235" s="45">
        <v>1.4776796300000001E-3</v>
      </c>
      <c r="H7235" s="45">
        <v>3.4040143600000002E-3</v>
      </c>
    </row>
    <row r="7236" spans="1:8" x14ac:dyDescent="0.35">
      <c r="A7236" s="45" t="s">
        <v>239</v>
      </c>
      <c r="B7236" s="45" t="s">
        <v>74</v>
      </c>
      <c r="C7236" s="45" t="s">
        <v>39</v>
      </c>
      <c r="D7236" s="45">
        <v>650</v>
      </c>
      <c r="E7236" s="45">
        <v>6.6952454899999996E-3</v>
      </c>
      <c r="F7236" s="45">
        <v>5.9832596999999995E-4</v>
      </c>
      <c r="G7236" s="45">
        <v>2.1817661399999998E-3</v>
      </c>
      <c r="H7236" s="45">
        <v>3.9151529099999997E-3</v>
      </c>
    </row>
    <row r="7237" spans="1:8" x14ac:dyDescent="0.35">
      <c r="A7237" s="45" t="s">
        <v>239</v>
      </c>
      <c r="B7237" s="45" t="s">
        <v>74</v>
      </c>
      <c r="C7237" s="45" t="s">
        <v>40</v>
      </c>
      <c r="D7237" s="45">
        <v>4001</v>
      </c>
      <c r="E7237" s="45">
        <v>6.2619817200000004E-3</v>
      </c>
      <c r="F7237" s="45">
        <v>1.7931567900000001E-3</v>
      </c>
      <c r="G7237" s="45">
        <v>1.0596769700000001E-3</v>
      </c>
      <c r="H7237" s="45">
        <v>3.4091474800000002E-3</v>
      </c>
    </row>
    <row r="7238" spans="1:8" x14ac:dyDescent="0.35">
      <c r="A7238" s="45" t="s">
        <v>239</v>
      </c>
      <c r="B7238" s="45" t="s">
        <v>74</v>
      </c>
      <c r="C7238" s="45" t="s">
        <v>41</v>
      </c>
      <c r="D7238" s="45">
        <v>649</v>
      </c>
      <c r="E7238" s="45">
        <v>6.2745211100000003E-3</v>
      </c>
      <c r="F7238" s="45">
        <v>8.1605223999999996E-4</v>
      </c>
      <c r="G7238" s="45">
        <v>1.6749947699999999E-3</v>
      </c>
      <c r="H7238" s="45">
        <v>3.78347363E-3</v>
      </c>
    </row>
    <row r="7239" spans="1:8" x14ac:dyDescent="0.35">
      <c r="A7239" s="45" t="s">
        <v>239</v>
      </c>
      <c r="B7239" s="45" t="s">
        <v>74</v>
      </c>
      <c r="C7239" s="45" t="s">
        <v>42</v>
      </c>
      <c r="D7239" s="45">
        <v>603</v>
      </c>
      <c r="E7239" s="45">
        <v>6.9872855599999997E-3</v>
      </c>
      <c r="F7239" s="45">
        <v>1.10635073E-3</v>
      </c>
      <c r="G7239" s="45">
        <v>2.0104721000000002E-3</v>
      </c>
      <c r="H7239" s="45">
        <v>3.8704622700000001E-3</v>
      </c>
    </row>
    <row r="7240" spans="1:8" x14ac:dyDescent="0.35">
      <c r="A7240" s="45" t="s">
        <v>239</v>
      </c>
      <c r="B7240" s="45" t="s">
        <v>74</v>
      </c>
      <c r="C7240" s="45" t="s">
        <v>43</v>
      </c>
      <c r="D7240" s="45">
        <v>788</v>
      </c>
      <c r="E7240" s="45">
        <v>6.5855157099999999E-3</v>
      </c>
      <c r="F7240" s="45">
        <v>1.2123105799999999E-3</v>
      </c>
      <c r="G7240" s="45">
        <v>1.7854328799999999E-3</v>
      </c>
      <c r="H7240" s="45">
        <v>3.58777176E-3</v>
      </c>
    </row>
    <row r="7241" spans="1:8" x14ac:dyDescent="0.35">
      <c r="A7241" s="45" t="s">
        <v>239</v>
      </c>
      <c r="B7241" s="45" t="s">
        <v>74</v>
      </c>
      <c r="C7241" s="45" t="s">
        <v>44</v>
      </c>
      <c r="D7241" s="45">
        <v>707</v>
      </c>
      <c r="E7241" s="45">
        <v>6.9424306099999996E-3</v>
      </c>
      <c r="F7241" s="45">
        <v>7.6673715000000003E-4</v>
      </c>
      <c r="G7241" s="45">
        <v>1.65597637E-3</v>
      </c>
      <c r="H7241" s="45">
        <v>4.5197166100000002E-3</v>
      </c>
    </row>
    <row r="7242" spans="1:8" x14ac:dyDescent="0.35">
      <c r="A7242" s="45" t="s">
        <v>239</v>
      </c>
      <c r="B7242" s="45" t="s">
        <v>74</v>
      </c>
      <c r="C7242" s="45" t="s">
        <v>45</v>
      </c>
      <c r="D7242" s="45">
        <v>1491</v>
      </c>
      <c r="E7242" s="45">
        <v>5.4169148300000003E-3</v>
      </c>
      <c r="F7242" s="45">
        <v>6.4594331999999997E-4</v>
      </c>
      <c r="G7242" s="45">
        <v>1.3418393800000001E-3</v>
      </c>
      <c r="H7242" s="45">
        <v>3.4291316600000002E-3</v>
      </c>
    </row>
    <row r="7243" spans="1:8" x14ac:dyDescent="0.35">
      <c r="A7243" s="45" t="s">
        <v>239</v>
      </c>
      <c r="B7243" s="45" t="s">
        <v>74</v>
      </c>
      <c r="C7243" s="45" t="s">
        <v>46</v>
      </c>
      <c r="D7243" s="45">
        <v>402</v>
      </c>
      <c r="E7243" s="45">
        <v>6.5263091700000003E-3</v>
      </c>
      <c r="F7243" s="45">
        <v>7.6754513000000003E-4</v>
      </c>
      <c r="G7243" s="45">
        <v>2.26627258E-3</v>
      </c>
      <c r="H7243" s="45">
        <v>3.4924910099999999E-3</v>
      </c>
    </row>
    <row r="7244" spans="1:8" x14ac:dyDescent="0.35">
      <c r="A7244" s="45" t="s">
        <v>239</v>
      </c>
      <c r="B7244" s="45" t="s">
        <v>74</v>
      </c>
      <c r="C7244" s="45" t="s">
        <v>47</v>
      </c>
      <c r="D7244" s="45">
        <v>377</v>
      </c>
      <c r="E7244" s="45">
        <v>5.7856245799999999E-3</v>
      </c>
      <c r="F7244" s="45">
        <v>3.4009945E-4</v>
      </c>
      <c r="G7244" s="45">
        <v>1.46112684E-3</v>
      </c>
      <c r="H7244" s="45">
        <v>3.9777358399999997E-3</v>
      </c>
    </row>
    <row r="7245" spans="1:8" x14ac:dyDescent="0.35">
      <c r="A7245" s="45" t="s">
        <v>239</v>
      </c>
      <c r="B7245" s="45" t="s">
        <v>74</v>
      </c>
      <c r="C7245" s="45" t="s">
        <v>48</v>
      </c>
      <c r="D7245" s="45">
        <v>2687</v>
      </c>
      <c r="E7245" s="45">
        <v>6.0226835700000004E-3</v>
      </c>
      <c r="F7245" s="45">
        <v>9.8824994E-4</v>
      </c>
      <c r="G7245" s="45">
        <v>8.6018564000000001E-4</v>
      </c>
      <c r="H7245" s="45">
        <v>4.1742474999999996E-3</v>
      </c>
    </row>
    <row r="7246" spans="1:8" x14ac:dyDescent="0.35">
      <c r="A7246" s="45" t="s">
        <v>239</v>
      </c>
      <c r="B7246" s="45" t="s">
        <v>74</v>
      </c>
      <c r="C7246" s="45" t="s">
        <v>49</v>
      </c>
      <c r="D7246" s="45">
        <v>1568</v>
      </c>
      <c r="E7246" s="45">
        <v>6.7642119499999997E-3</v>
      </c>
      <c r="F7246" s="45">
        <v>8.8223504000000004E-4</v>
      </c>
      <c r="G7246" s="45">
        <v>1.4636846299999999E-3</v>
      </c>
      <c r="H7246" s="45">
        <v>4.4182918099999998E-3</v>
      </c>
    </row>
    <row r="7247" spans="1:8" x14ac:dyDescent="0.35">
      <c r="A7247" s="45" t="s">
        <v>239</v>
      </c>
      <c r="B7247" s="45" t="s">
        <v>74</v>
      </c>
      <c r="C7247" s="45" t="s">
        <v>50</v>
      </c>
      <c r="D7247" s="45">
        <v>561</v>
      </c>
      <c r="E7247" s="45">
        <v>7.09649576E-3</v>
      </c>
      <c r="F7247" s="45">
        <v>7.5683279999999998E-4</v>
      </c>
      <c r="G7247" s="45">
        <v>2.4748916499999999E-3</v>
      </c>
      <c r="H7247" s="45">
        <v>3.8647708300000002E-3</v>
      </c>
    </row>
    <row r="7248" spans="1:8" x14ac:dyDescent="0.35">
      <c r="A7248" s="45" t="s">
        <v>239</v>
      </c>
      <c r="B7248" s="45" t="s">
        <v>74</v>
      </c>
      <c r="C7248" s="45" t="s">
        <v>51</v>
      </c>
      <c r="D7248" s="45">
        <v>860</v>
      </c>
      <c r="E7248" s="45">
        <v>6.5344797199999999E-3</v>
      </c>
      <c r="F7248" s="45">
        <v>1.0283966099999999E-3</v>
      </c>
      <c r="G7248" s="45">
        <v>1.07085732E-3</v>
      </c>
      <c r="H7248" s="45">
        <v>4.4352253199999997E-3</v>
      </c>
    </row>
    <row r="7249" spans="1:8" x14ac:dyDescent="0.35">
      <c r="A7249" s="45" t="s">
        <v>239</v>
      </c>
      <c r="B7249" s="45" t="s">
        <v>74</v>
      </c>
      <c r="C7249" s="45" t="s">
        <v>52</v>
      </c>
      <c r="D7249" s="45">
        <v>4091</v>
      </c>
      <c r="E7249" s="45">
        <v>4.1341368000000003E-3</v>
      </c>
      <c r="F7249" s="45">
        <v>4.1468602000000002E-4</v>
      </c>
      <c r="G7249" s="45">
        <v>7.4495311000000002E-4</v>
      </c>
      <c r="H7249" s="45">
        <v>2.9744971900000001E-3</v>
      </c>
    </row>
    <row r="7250" spans="1:8" x14ac:dyDescent="0.35">
      <c r="A7250" s="45" t="s">
        <v>239</v>
      </c>
      <c r="B7250" s="45" t="s">
        <v>74</v>
      </c>
      <c r="C7250" s="45" t="s">
        <v>53</v>
      </c>
      <c r="D7250" s="45">
        <v>556</v>
      </c>
      <c r="E7250" s="45">
        <v>5.9444108999999997E-3</v>
      </c>
      <c r="F7250" s="45">
        <v>2.3905851E-4</v>
      </c>
      <c r="G7250" s="45">
        <v>1.7605913E-3</v>
      </c>
      <c r="H7250" s="45">
        <v>3.9447606200000004E-3</v>
      </c>
    </row>
    <row r="7251" spans="1:8" x14ac:dyDescent="0.35">
      <c r="A7251" s="45" t="s">
        <v>239</v>
      </c>
      <c r="B7251" s="45" t="s">
        <v>74</v>
      </c>
      <c r="C7251" s="45" t="s">
        <v>54</v>
      </c>
      <c r="D7251" s="45">
        <v>5852</v>
      </c>
      <c r="E7251" s="45">
        <v>5.394968E-3</v>
      </c>
      <c r="F7251" s="45">
        <v>1.1194077299999999E-3</v>
      </c>
      <c r="G7251" s="45">
        <v>9.0613385999999997E-4</v>
      </c>
      <c r="H7251" s="45">
        <v>3.3694259299999999E-3</v>
      </c>
    </row>
    <row r="7252" spans="1:8" x14ac:dyDescent="0.35">
      <c r="A7252" s="45" t="s">
        <v>239</v>
      </c>
      <c r="B7252" s="45" t="s">
        <v>74</v>
      </c>
      <c r="C7252" s="45" t="s">
        <v>55</v>
      </c>
      <c r="D7252" s="45">
        <v>821</v>
      </c>
      <c r="E7252" s="45">
        <v>6.2441915799999999E-3</v>
      </c>
      <c r="F7252" s="45">
        <v>9.5964699000000004E-4</v>
      </c>
      <c r="G7252" s="45">
        <v>2.0102937900000001E-3</v>
      </c>
      <c r="H7252" s="45">
        <v>3.2742503400000002E-3</v>
      </c>
    </row>
    <row r="7253" spans="1:8" x14ac:dyDescent="0.35">
      <c r="A7253" s="45" t="s">
        <v>239</v>
      </c>
      <c r="B7253" s="45" t="s">
        <v>74</v>
      </c>
      <c r="C7253" s="45" t="s">
        <v>56</v>
      </c>
      <c r="D7253" s="45">
        <v>4661</v>
      </c>
      <c r="E7253" s="45">
        <v>5.67236878E-3</v>
      </c>
      <c r="F7253" s="45">
        <v>8.5674446E-4</v>
      </c>
      <c r="G7253" s="45">
        <v>1.00643267E-3</v>
      </c>
      <c r="H7253" s="45">
        <v>3.8091911800000001E-3</v>
      </c>
    </row>
    <row r="7254" spans="1:8" x14ac:dyDescent="0.35">
      <c r="A7254" s="45" t="s">
        <v>240</v>
      </c>
      <c r="B7254" s="45" t="s">
        <v>74</v>
      </c>
      <c r="C7254" s="45" t="s">
        <v>9</v>
      </c>
      <c r="D7254" s="45">
        <v>85754</v>
      </c>
      <c r="E7254" s="45">
        <v>6.0501117999999998E-3</v>
      </c>
      <c r="F7254" s="45">
        <v>1.0716465399999999E-3</v>
      </c>
      <c r="G7254" s="45">
        <v>1.15781032E-3</v>
      </c>
      <c r="H7254" s="45">
        <v>3.8205798299999999E-3</v>
      </c>
    </row>
    <row r="7255" spans="1:8" x14ac:dyDescent="0.35">
      <c r="A7255" s="45" t="s">
        <v>240</v>
      </c>
      <c r="B7255" s="45" t="s">
        <v>74</v>
      </c>
      <c r="C7255" s="45" t="s">
        <v>14</v>
      </c>
      <c r="D7255" s="45">
        <v>1403</v>
      </c>
      <c r="E7255" s="45">
        <v>6.3953067700000003E-3</v>
      </c>
      <c r="F7255" s="45">
        <v>1.38210755E-3</v>
      </c>
      <c r="G7255" s="45">
        <v>1.3896888500000001E-3</v>
      </c>
      <c r="H7255" s="45">
        <v>3.6235098999999999E-3</v>
      </c>
    </row>
    <row r="7256" spans="1:8" x14ac:dyDescent="0.35">
      <c r="A7256" s="45" t="s">
        <v>240</v>
      </c>
      <c r="B7256" s="45" t="s">
        <v>74</v>
      </c>
      <c r="C7256" s="45" t="s">
        <v>15</v>
      </c>
      <c r="D7256" s="45">
        <v>866</v>
      </c>
      <c r="E7256" s="45">
        <v>6.0709624699999999E-3</v>
      </c>
      <c r="F7256" s="45">
        <v>6.9035451999999999E-4</v>
      </c>
      <c r="G7256" s="45">
        <v>1.84401973E-3</v>
      </c>
      <c r="H7256" s="45">
        <v>3.53658773E-3</v>
      </c>
    </row>
    <row r="7257" spans="1:8" x14ac:dyDescent="0.35">
      <c r="A7257" s="45" t="s">
        <v>240</v>
      </c>
      <c r="B7257" s="45" t="s">
        <v>74</v>
      </c>
      <c r="C7257" s="45" t="s">
        <v>16</v>
      </c>
      <c r="D7257" s="45">
        <v>806</v>
      </c>
      <c r="E7257" s="45">
        <v>6.0919978500000001E-3</v>
      </c>
      <c r="F7257" s="45">
        <v>1.0929025200000001E-3</v>
      </c>
      <c r="G7257" s="45">
        <v>1.0339264500000001E-3</v>
      </c>
      <c r="H7257" s="45">
        <v>3.9651684199999999E-3</v>
      </c>
    </row>
    <row r="7258" spans="1:8" x14ac:dyDescent="0.35">
      <c r="A7258" s="45" t="s">
        <v>240</v>
      </c>
      <c r="B7258" s="45" t="s">
        <v>74</v>
      </c>
      <c r="C7258" s="45" t="s">
        <v>17</v>
      </c>
      <c r="D7258" s="45">
        <v>916</v>
      </c>
      <c r="E7258" s="45">
        <v>7.5203049399999999E-3</v>
      </c>
      <c r="F7258" s="45">
        <v>1.4699197999999999E-3</v>
      </c>
      <c r="G7258" s="45">
        <v>1.32707603E-3</v>
      </c>
      <c r="H7258" s="45">
        <v>4.7233086299999999E-3</v>
      </c>
    </row>
    <row r="7259" spans="1:8" x14ac:dyDescent="0.35">
      <c r="A7259" s="45" t="s">
        <v>240</v>
      </c>
      <c r="B7259" s="45" t="s">
        <v>74</v>
      </c>
      <c r="C7259" s="45" t="s">
        <v>18</v>
      </c>
      <c r="D7259" s="45">
        <v>831</v>
      </c>
      <c r="E7259" s="45">
        <v>7.4326862699999998E-3</v>
      </c>
      <c r="F7259" s="45">
        <v>8.3157817E-4</v>
      </c>
      <c r="G7259" s="45">
        <v>1.8736069599999999E-3</v>
      </c>
      <c r="H7259" s="45">
        <v>4.7275006599999999E-3</v>
      </c>
    </row>
    <row r="7260" spans="1:8" x14ac:dyDescent="0.35">
      <c r="A7260" s="45" t="s">
        <v>240</v>
      </c>
      <c r="B7260" s="45" t="s">
        <v>74</v>
      </c>
      <c r="C7260" s="45" t="s">
        <v>19</v>
      </c>
      <c r="D7260" s="45">
        <v>1849</v>
      </c>
      <c r="E7260" s="45">
        <v>6.3388678699999998E-3</v>
      </c>
      <c r="F7260" s="45">
        <v>1.24584336E-3</v>
      </c>
      <c r="G7260" s="45">
        <v>1.28620552E-3</v>
      </c>
      <c r="H7260" s="45">
        <v>3.8068185100000001E-3</v>
      </c>
    </row>
    <row r="7261" spans="1:8" x14ac:dyDescent="0.35">
      <c r="A7261" s="45" t="s">
        <v>240</v>
      </c>
      <c r="B7261" s="45" t="s">
        <v>74</v>
      </c>
      <c r="C7261" s="45" t="s">
        <v>20</v>
      </c>
      <c r="D7261" s="45">
        <v>2687</v>
      </c>
      <c r="E7261" s="45">
        <v>4.4279553500000002E-3</v>
      </c>
      <c r="F7261" s="45">
        <v>7.9874009000000001E-4</v>
      </c>
      <c r="G7261" s="45">
        <v>6.4633878999999998E-4</v>
      </c>
      <c r="H7261" s="45">
        <v>2.9828759899999998E-3</v>
      </c>
    </row>
    <row r="7262" spans="1:8" x14ac:dyDescent="0.35">
      <c r="A7262" s="45" t="s">
        <v>240</v>
      </c>
      <c r="B7262" s="45" t="s">
        <v>74</v>
      </c>
      <c r="C7262" s="45" t="s">
        <v>21</v>
      </c>
      <c r="D7262" s="45">
        <v>493</v>
      </c>
      <c r="E7262" s="45">
        <v>8.4899469799999995E-3</v>
      </c>
      <c r="F7262" s="45">
        <v>1.4227187599999999E-3</v>
      </c>
      <c r="G7262" s="45">
        <v>2.0153911699999998E-3</v>
      </c>
      <c r="H7262" s="45">
        <v>5.05183657E-3</v>
      </c>
    </row>
    <row r="7263" spans="1:8" x14ac:dyDescent="0.35">
      <c r="A7263" s="45" t="s">
        <v>240</v>
      </c>
      <c r="B7263" s="45" t="s">
        <v>74</v>
      </c>
      <c r="C7263" s="45" t="s">
        <v>22</v>
      </c>
      <c r="D7263" s="45">
        <v>696</v>
      </c>
      <c r="E7263" s="45">
        <v>7.2840501399999997E-3</v>
      </c>
      <c r="F7263" s="45">
        <v>1.5362751699999999E-3</v>
      </c>
      <c r="G7263" s="45">
        <v>1.78654788E-3</v>
      </c>
      <c r="H7263" s="45">
        <v>3.9612266000000002E-3</v>
      </c>
    </row>
    <row r="7264" spans="1:8" x14ac:dyDescent="0.35">
      <c r="A7264" s="45" t="s">
        <v>240</v>
      </c>
      <c r="B7264" s="45" t="s">
        <v>74</v>
      </c>
      <c r="C7264" s="45" t="s">
        <v>23</v>
      </c>
      <c r="D7264" s="45">
        <v>1162</v>
      </c>
      <c r="E7264" s="45">
        <v>6.0598343400000004E-3</v>
      </c>
      <c r="F7264" s="45">
        <v>4.7621015999999998E-4</v>
      </c>
      <c r="G7264" s="45">
        <v>1.4586717599999999E-3</v>
      </c>
      <c r="H7264" s="45">
        <v>4.1249519499999996E-3</v>
      </c>
    </row>
    <row r="7265" spans="1:8" x14ac:dyDescent="0.35">
      <c r="A7265" s="45" t="s">
        <v>240</v>
      </c>
      <c r="B7265" s="45" t="s">
        <v>74</v>
      </c>
      <c r="C7265" s="45" t="s">
        <v>24</v>
      </c>
      <c r="D7265" s="45">
        <v>1571</v>
      </c>
      <c r="E7265" s="45">
        <v>7.34809279E-3</v>
      </c>
      <c r="F7265" s="45">
        <v>1.2234921100000001E-3</v>
      </c>
      <c r="G7265" s="45">
        <v>2.0477120599999999E-3</v>
      </c>
      <c r="H7265" s="45">
        <v>4.0768881700000001E-3</v>
      </c>
    </row>
    <row r="7266" spans="1:8" x14ac:dyDescent="0.35">
      <c r="A7266" s="45" t="s">
        <v>240</v>
      </c>
      <c r="B7266" s="45" t="s">
        <v>74</v>
      </c>
      <c r="C7266" s="45" t="s">
        <v>25</v>
      </c>
      <c r="D7266" s="45">
        <v>1102</v>
      </c>
      <c r="E7266" s="45">
        <v>6.7258706500000001E-3</v>
      </c>
      <c r="F7266" s="45">
        <v>9.2157752000000001E-4</v>
      </c>
      <c r="G7266" s="45">
        <v>1.9143537099999999E-3</v>
      </c>
      <c r="H7266" s="45">
        <v>3.8899389300000001E-3</v>
      </c>
    </row>
    <row r="7267" spans="1:8" x14ac:dyDescent="0.35">
      <c r="A7267" s="45" t="s">
        <v>240</v>
      </c>
      <c r="B7267" s="45" t="s">
        <v>74</v>
      </c>
      <c r="C7267" s="45" t="s">
        <v>26</v>
      </c>
      <c r="D7267" s="45">
        <v>2184</v>
      </c>
      <c r="E7267" s="45">
        <v>5.7730991599999996E-3</v>
      </c>
      <c r="F7267" s="45">
        <v>6.8526019000000004E-4</v>
      </c>
      <c r="G7267" s="45">
        <v>1.2099515399999999E-3</v>
      </c>
      <c r="H7267" s="45">
        <v>3.8778869199999999E-3</v>
      </c>
    </row>
    <row r="7268" spans="1:8" x14ac:dyDescent="0.35">
      <c r="A7268" s="45" t="s">
        <v>240</v>
      </c>
      <c r="B7268" s="45" t="s">
        <v>74</v>
      </c>
      <c r="C7268" s="45" t="s">
        <v>27</v>
      </c>
      <c r="D7268" s="45">
        <v>570</v>
      </c>
      <c r="E7268" s="45">
        <v>5.5922065500000001E-3</v>
      </c>
      <c r="F7268" s="45">
        <v>5.1486331999999998E-4</v>
      </c>
      <c r="G7268" s="45">
        <v>1.5228230199999999E-3</v>
      </c>
      <c r="H7268" s="45">
        <v>3.55451974E-3</v>
      </c>
    </row>
    <row r="7269" spans="1:8" x14ac:dyDescent="0.35">
      <c r="A7269" s="45" t="s">
        <v>240</v>
      </c>
      <c r="B7269" s="45" t="s">
        <v>74</v>
      </c>
      <c r="C7269" s="45" t="s">
        <v>28</v>
      </c>
      <c r="D7269" s="45">
        <v>1782</v>
      </c>
      <c r="E7269" s="45">
        <v>6.3208860800000001E-3</v>
      </c>
      <c r="F7269" s="45">
        <v>8.0639187000000005E-4</v>
      </c>
      <c r="G7269" s="45">
        <v>1.7836217299999999E-3</v>
      </c>
      <c r="H7269" s="45">
        <v>3.7308720100000001E-3</v>
      </c>
    </row>
    <row r="7270" spans="1:8" x14ac:dyDescent="0.35">
      <c r="A7270" s="45" t="s">
        <v>240</v>
      </c>
      <c r="B7270" s="45" t="s">
        <v>74</v>
      </c>
      <c r="C7270" s="45" t="s">
        <v>29</v>
      </c>
      <c r="D7270" s="45">
        <v>485</v>
      </c>
      <c r="E7270" s="45">
        <v>6.8663132499999996E-3</v>
      </c>
      <c r="F7270" s="45">
        <v>1.1352613100000001E-3</v>
      </c>
      <c r="G7270" s="45">
        <v>1.7097172099999999E-3</v>
      </c>
      <c r="H7270" s="45">
        <v>4.0213342299999996E-3</v>
      </c>
    </row>
    <row r="7271" spans="1:8" x14ac:dyDescent="0.35">
      <c r="A7271" s="45" t="s">
        <v>240</v>
      </c>
      <c r="B7271" s="45" t="s">
        <v>74</v>
      </c>
      <c r="C7271" s="45" t="s">
        <v>30</v>
      </c>
      <c r="D7271" s="45">
        <v>9574</v>
      </c>
      <c r="E7271" s="45">
        <v>5.3314143200000001E-3</v>
      </c>
      <c r="F7271" s="45">
        <v>1.21289599E-3</v>
      </c>
      <c r="G7271" s="45">
        <v>7.7610465000000001E-4</v>
      </c>
      <c r="H7271" s="45">
        <v>3.3424131899999999E-3</v>
      </c>
    </row>
    <row r="7272" spans="1:8" x14ac:dyDescent="0.35">
      <c r="A7272" s="45" t="s">
        <v>240</v>
      </c>
      <c r="B7272" s="45" t="s">
        <v>74</v>
      </c>
      <c r="C7272" s="45" t="s">
        <v>31</v>
      </c>
      <c r="D7272" s="45">
        <v>8616</v>
      </c>
      <c r="E7272" s="45">
        <v>6.0442402300000002E-3</v>
      </c>
      <c r="F7272" s="45">
        <v>1.0533990199999999E-3</v>
      </c>
      <c r="G7272" s="45">
        <v>8.5382817999999998E-4</v>
      </c>
      <c r="H7272" s="45">
        <v>4.1370125600000002E-3</v>
      </c>
    </row>
    <row r="7273" spans="1:8" x14ac:dyDescent="0.35">
      <c r="A7273" s="45" t="s">
        <v>240</v>
      </c>
      <c r="B7273" s="45" t="s">
        <v>74</v>
      </c>
      <c r="C7273" s="45" t="s">
        <v>159</v>
      </c>
      <c r="D7273" s="45">
        <v>1900</v>
      </c>
      <c r="E7273" s="45">
        <v>6.3063715900000001E-3</v>
      </c>
      <c r="F7273" s="45">
        <v>9.6870712000000003E-4</v>
      </c>
      <c r="G7273" s="45">
        <v>1.4429700400000001E-3</v>
      </c>
      <c r="H7273" s="45">
        <v>3.8946939599999999E-3</v>
      </c>
    </row>
    <row r="7274" spans="1:8" x14ac:dyDescent="0.35">
      <c r="A7274" s="45" t="s">
        <v>240</v>
      </c>
      <c r="B7274" s="45" t="s">
        <v>74</v>
      </c>
      <c r="C7274" s="45" t="s">
        <v>33</v>
      </c>
      <c r="D7274" s="45">
        <v>694</v>
      </c>
      <c r="E7274" s="45">
        <v>7.9045086400000002E-3</v>
      </c>
      <c r="F7274" s="45">
        <v>1.7116618900000001E-3</v>
      </c>
      <c r="G7274" s="45">
        <v>1.5987062599999999E-3</v>
      </c>
      <c r="H7274" s="45">
        <v>4.59414E-3</v>
      </c>
    </row>
    <row r="7275" spans="1:8" x14ac:dyDescent="0.35">
      <c r="A7275" s="45" t="s">
        <v>240</v>
      </c>
      <c r="B7275" s="45" t="s">
        <v>74</v>
      </c>
      <c r="C7275" s="45" t="s">
        <v>34</v>
      </c>
      <c r="D7275" s="45">
        <v>915</v>
      </c>
      <c r="E7275" s="45">
        <v>6.0445125099999998E-3</v>
      </c>
      <c r="F7275" s="45">
        <v>1.00376922E-3</v>
      </c>
      <c r="G7275" s="45">
        <v>1.2251945599999999E-3</v>
      </c>
      <c r="H7275" s="45">
        <v>3.8155482300000002E-3</v>
      </c>
    </row>
    <row r="7276" spans="1:8" x14ac:dyDescent="0.35">
      <c r="A7276" s="45" t="s">
        <v>240</v>
      </c>
      <c r="B7276" s="45" t="s">
        <v>74</v>
      </c>
      <c r="C7276" s="45" t="s">
        <v>35</v>
      </c>
      <c r="D7276" s="45">
        <v>1905</v>
      </c>
      <c r="E7276" s="45">
        <v>5.4804666E-3</v>
      </c>
      <c r="F7276" s="45">
        <v>9.2313089E-4</v>
      </c>
      <c r="G7276" s="45">
        <v>1.2081933600000001E-3</v>
      </c>
      <c r="H7276" s="45">
        <v>3.3491418799999999E-3</v>
      </c>
    </row>
    <row r="7277" spans="1:8" x14ac:dyDescent="0.35">
      <c r="A7277" s="45" t="s">
        <v>240</v>
      </c>
      <c r="B7277" s="45" t="s">
        <v>74</v>
      </c>
      <c r="C7277" s="45" t="s">
        <v>57</v>
      </c>
      <c r="D7277" s="45">
        <v>7</v>
      </c>
      <c r="E7277" s="45">
        <v>8.6078039600000003E-3</v>
      </c>
      <c r="F7277" s="45">
        <v>6.6798917999999995E-4</v>
      </c>
      <c r="G7277" s="45">
        <v>3.5052907699999998E-3</v>
      </c>
      <c r="H7277" s="45">
        <v>4.4345236000000003E-3</v>
      </c>
    </row>
    <row r="7278" spans="1:8" x14ac:dyDescent="0.35">
      <c r="A7278" s="45" t="s">
        <v>240</v>
      </c>
      <c r="B7278" s="45" t="s">
        <v>74</v>
      </c>
      <c r="C7278" s="45" t="s">
        <v>36</v>
      </c>
      <c r="D7278" s="45">
        <v>1917</v>
      </c>
      <c r="E7278" s="45">
        <v>5.5049360899999998E-3</v>
      </c>
      <c r="F7278" s="45">
        <v>3.9740045E-4</v>
      </c>
      <c r="G7278" s="45">
        <v>1.20770035E-3</v>
      </c>
      <c r="H7278" s="45">
        <v>3.8998348099999998E-3</v>
      </c>
    </row>
    <row r="7279" spans="1:8" x14ac:dyDescent="0.35">
      <c r="A7279" s="45" t="s">
        <v>240</v>
      </c>
      <c r="B7279" s="45" t="s">
        <v>74</v>
      </c>
      <c r="C7279" s="45" t="s">
        <v>37</v>
      </c>
      <c r="D7279" s="45">
        <v>3236</v>
      </c>
      <c r="E7279" s="45">
        <v>5.1944019999999999E-3</v>
      </c>
      <c r="F7279" s="45">
        <v>8.8842439999999999E-4</v>
      </c>
      <c r="G7279" s="45">
        <v>1.0069799700000001E-3</v>
      </c>
      <c r="H7279" s="45">
        <v>3.29899715E-3</v>
      </c>
    </row>
    <row r="7280" spans="1:8" x14ac:dyDescent="0.35">
      <c r="A7280" s="45" t="s">
        <v>240</v>
      </c>
      <c r="B7280" s="45" t="s">
        <v>74</v>
      </c>
      <c r="C7280" s="45" t="s">
        <v>38</v>
      </c>
      <c r="D7280" s="45">
        <v>951</v>
      </c>
      <c r="E7280" s="45">
        <v>5.7637669499999997E-3</v>
      </c>
      <c r="F7280" s="45">
        <v>7.3495954999999995E-4</v>
      </c>
      <c r="G7280" s="45">
        <v>1.52242256E-3</v>
      </c>
      <c r="H7280" s="45">
        <v>3.5063843599999998E-3</v>
      </c>
    </row>
    <row r="7281" spans="1:8" x14ac:dyDescent="0.35">
      <c r="A7281" s="45" t="s">
        <v>240</v>
      </c>
      <c r="B7281" s="45" t="s">
        <v>74</v>
      </c>
      <c r="C7281" s="45" t="s">
        <v>39</v>
      </c>
      <c r="D7281" s="45">
        <v>763</v>
      </c>
      <c r="E7281" s="45">
        <v>6.6672731999999997E-3</v>
      </c>
      <c r="F7281" s="45">
        <v>6.146999E-4</v>
      </c>
      <c r="G7281" s="45">
        <v>2.1078768000000001E-3</v>
      </c>
      <c r="H7281" s="45">
        <v>3.9446960100000001E-3</v>
      </c>
    </row>
    <row r="7282" spans="1:8" x14ac:dyDescent="0.35">
      <c r="A7282" s="45" t="s">
        <v>240</v>
      </c>
      <c r="B7282" s="45" t="s">
        <v>74</v>
      </c>
      <c r="C7282" s="45" t="s">
        <v>40</v>
      </c>
      <c r="D7282" s="45">
        <v>5366</v>
      </c>
      <c r="E7282" s="45">
        <v>6.9048861500000001E-3</v>
      </c>
      <c r="F7282" s="45">
        <v>2.5494947700000002E-3</v>
      </c>
      <c r="G7282" s="45">
        <v>7.9305247E-4</v>
      </c>
      <c r="H7282" s="45">
        <v>3.56233842E-3</v>
      </c>
    </row>
    <row r="7283" spans="1:8" x14ac:dyDescent="0.35">
      <c r="A7283" s="45" t="s">
        <v>240</v>
      </c>
      <c r="B7283" s="45" t="s">
        <v>74</v>
      </c>
      <c r="C7283" s="45" t="s">
        <v>41</v>
      </c>
      <c r="D7283" s="45">
        <v>857</v>
      </c>
      <c r="E7283" s="45">
        <v>6.3078296200000002E-3</v>
      </c>
      <c r="F7283" s="45">
        <v>8.1547903000000002E-4</v>
      </c>
      <c r="G7283" s="45">
        <v>1.59477752E-3</v>
      </c>
      <c r="H7283" s="45">
        <v>3.89757259E-3</v>
      </c>
    </row>
    <row r="7284" spans="1:8" x14ac:dyDescent="0.35">
      <c r="A7284" s="45" t="s">
        <v>240</v>
      </c>
      <c r="B7284" s="45" t="s">
        <v>74</v>
      </c>
      <c r="C7284" s="45" t="s">
        <v>42</v>
      </c>
      <c r="D7284" s="45">
        <v>704</v>
      </c>
      <c r="E7284" s="45">
        <v>7.4069468400000003E-3</v>
      </c>
      <c r="F7284" s="45">
        <v>1.53085191E-3</v>
      </c>
      <c r="G7284" s="45">
        <v>1.7580424200000001E-3</v>
      </c>
      <c r="H7284" s="45">
        <v>4.1180520199999996E-3</v>
      </c>
    </row>
    <row r="7285" spans="1:8" x14ac:dyDescent="0.35">
      <c r="A7285" s="45" t="s">
        <v>240</v>
      </c>
      <c r="B7285" s="45" t="s">
        <v>74</v>
      </c>
      <c r="C7285" s="45" t="s">
        <v>43</v>
      </c>
      <c r="D7285" s="45">
        <v>850</v>
      </c>
      <c r="E7285" s="45">
        <v>6.5683548700000002E-3</v>
      </c>
      <c r="F7285" s="45">
        <v>1.2351168700000001E-3</v>
      </c>
      <c r="G7285" s="45">
        <v>1.7514431200000001E-3</v>
      </c>
      <c r="H7285" s="45">
        <v>3.5817944300000001E-3</v>
      </c>
    </row>
    <row r="7286" spans="1:8" x14ac:dyDescent="0.35">
      <c r="A7286" s="45" t="s">
        <v>240</v>
      </c>
      <c r="B7286" s="45" t="s">
        <v>74</v>
      </c>
      <c r="C7286" s="45" t="s">
        <v>44</v>
      </c>
      <c r="D7286" s="45">
        <v>786</v>
      </c>
      <c r="E7286" s="45">
        <v>7.0262431699999999E-3</v>
      </c>
      <c r="F7286" s="45">
        <v>8.1606034000000001E-4</v>
      </c>
      <c r="G7286" s="45">
        <v>1.63051584E-3</v>
      </c>
      <c r="H7286" s="45">
        <v>4.5796665000000002E-3</v>
      </c>
    </row>
    <row r="7287" spans="1:8" x14ac:dyDescent="0.35">
      <c r="A7287" s="45" t="s">
        <v>240</v>
      </c>
      <c r="B7287" s="45" t="s">
        <v>74</v>
      </c>
      <c r="C7287" s="45" t="s">
        <v>45</v>
      </c>
      <c r="D7287" s="45">
        <v>1444</v>
      </c>
      <c r="E7287" s="45">
        <v>6.0656561800000001E-3</v>
      </c>
      <c r="F7287" s="45">
        <v>7.2945498000000003E-4</v>
      </c>
      <c r="G7287" s="45">
        <v>1.39393827E-3</v>
      </c>
      <c r="H7287" s="45">
        <v>3.9422624400000002E-3</v>
      </c>
    </row>
    <row r="7288" spans="1:8" x14ac:dyDescent="0.35">
      <c r="A7288" s="45" t="s">
        <v>240</v>
      </c>
      <c r="B7288" s="45" t="s">
        <v>74</v>
      </c>
      <c r="C7288" s="45" t="s">
        <v>46</v>
      </c>
      <c r="D7288" s="45">
        <v>501</v>
      </c>
      <c r="E7288" s="45">
        <v>7.2442381300000004E-3</v>
      </c>
      <c r="F7288" s="45">
        <v>9.2666495999999996E-4</v>
      </c>
      <c r="G7288" s="45">
        <v>2.3527941699999998E-3</v>
      </c>
      <c r="H7288" s="45">
        <v>3.96477853E-3</v>
      </c>
    </row>
    <row r="7289" spans="1:8" x14ac:dyDescent="0.35">
      <c r="A7289" s="45" t="s">
        <v>240</v>
      </c>
      <c r="B7289" s="45" t="s">
        <v>74</v>
      </c>
      <c r="C7289" s="45" t="s">
        <v>47</v>
      </c>
      <c r="D7289" s="45">
        <v>540</v>
      </c>
      <c r="E7289" s="45">
        <v>5.8570813700000003E-3</v>
      </c>
      <c r="F7289" s="45">
        <v>1.7547560000000001E-4</v>
      </c>
      <c r="G7289" s="45">
        <v>1.4831744900000001E-3</v>
      </c>
      <c r="H7289" s="45">
        <v>4.1865781200000002E-3</v>
      </c>
    </row>
    <row r="7290" spans="1:8" x14ac:dyDescent="0.35">
      <c r="A7290" s="45" t="s">
        <v>240</v>
      </c>
      <c r="B7290" s="45" t="s">
        <v>74</v>
      </c>
      <c r="C7290" s="45" t="s">
        <v>48</v>
      </c>
      <c r="D7290" s="45">
        <v>3956</v>
      </c>
      <c r="E7290" s="45">
        <v>6.55324284E-3</v>
      </c>
      <c r="F7290" s="45">
        <v>1.0229624199999999E-3</v>
      </c>
      <c r="G7290" s="45">
        <v>1.0879480899999999E-3</v>
      </c>
      <c r="H7290" s="45">
        <v>4.44233184E-3</v>
      </c>
    </row>
    <row r="7291" spans="1:8" x14ac:dyDescent="0.35">
      <c r="A7291" s="45" t="s">
        <v>240</v>
      </c>
      <c r="B7291" s="45" t="s">
        <v>74</v>
      </c>
      <c r="C7291" s="45" t="s">
        <v>49</v>
      </c>
      <c r="D7291" s="45">
        <v>2041</v>
      </c>
      <c r="E7291" s="45">
        <v>7.0706645600000003E-3</v>
      </c>
      <c r="F7291" s="45">
        <v>9.6471953E-4</v>
      </c>
      <c r="G7291" s="45">
        <v>1.3852933699999999E-3</v>
      </c>
      <c r="H7291" s="45">
        <v>4.7206511700000004E-3</v>
      </c>
    </row>
    <row r="7292" spans="1:8" x14ac:dyDescent="0.35">
      <c r="A7292" s="45" t="s">
        <v>240</v>
      </c>
      <c r="B7292" s="45" t="s">
        <v>74</v>
      </c>
      <c r="C7292" s="45" t="s">
        <v>50</v>
      </c>
      <c r="D7292" s="45">
        <v>828</v>
      </c>
      <c r="E7292" s="45">
        <v>7.4817021000000003E-3</v>
      </c>
      <c r="F7292" s="45">
        <v>8.1678272999999996E-4</v>
      </c>
      <c r="G7292" s="45">
        <v>2.3495507700000001E-3</v>
      </c>
      <c r="H7292" s="45">
        <v>4.3153681200000004E-3</v>
      </c>
    </row>
    <row r="7293" spans="1:8" x14ac:dyDescent="0.35">
      <c r="A7293" s="45" t="s">
        <v>240</v>
      </c>
      <c r="B7293" s="45" t="s">
        <v>74</v>
      </c>
      <c r="C7293" s="45" t="s">
        <v>51</v>
      </c>
      <c r="D7293" s="45">
        <v>991</v>
      </c>
      <c r="E7293" s="45">
        <v>6.8349868700000004E-3</v>
      </c>
      <c r="F7293" s="45">
        <v>9.6979271999999997E-4</v>
      </c>
      <c r="G7293" s="45">
        <v>1.03794076E-3</v>
      </c>
      <c r="H7293" s="45">
        <v>4.8272529099999996E-3</v>
      </c>
    </row>
    <row r="7294" spans="1:8" x14ac:dyDescent="0.35">
      <c r="A7294" s="45" t="s">
        <v>240</v>
      </c>
      <c r="B7294" s="45" t="s">
        <v>74</v>
      </c>
      <c r="C7294" s="45" t="s">
        <v>52</v>
      </c>
      <c r="D7294" s="45">
        <v>4394</v>
      </c>
      <c r="E7294" s="45">
        <v>4.4262454700000004E-3</v>
      </c>
      <c r="F7294" s="45">
        <v>4.9549868000000003E-4</v>
      </c>
      <c r="G7294" s="45">
        <v>7.8346237E-4</v>
      </c>
      <c r="H7294" s="45">
        <v>3.14728393E-3</v>
      </c>
    </row>
    <row r="7295" spans="1:8" x14ac:dyDescent="0.35">
      <c r="A7295" s="45" t="s">
        <v>240</v>
      </c>
      <c r="B7295" s="45" t="s">
        <v>74</v>
      </c>
      <c r="C7295" s="45" t="s">
        <v>53</v>
      </c>
      <c r="D7295" s="45">
        <v>584</v>
      </c>
      <c r="E7295" s="45">
        <v>6.2552120400000003E-3</v>
      </c>
      <c r="F7295" s="45">
        <v>2.8136471000000002E-4</v>
      </c>
      <c r="G7295" s="45">
        <v>1.71649044E-3</v>
      </c>
      <c r="H7295" s="45">
        <v>4.2573564400000003E-3</v>
      </c>
    </row>
    <row r="7296" spans="1:8" x14ac:dyDescent="0.35">
      <c r="A7296" s="45" t="s">
        <v>240</v>
      </c>
      <c r="B7296" s="45" t="s">
        <v>74</v>
      </c>
      <c r="C7296" s="45" t="s">
        <v>54</v>
      </c>
      <c r="D7296" s="45">
        <v>5683</v>
      </c>
      <c r="E7296" s="45">
        <v>5.5892347899999997E-3</v>
      </c>
      <c r="F7296" s="45">
        <v>1.1916059800000001E-3</v>
      </c>
      <c r="G7296" s="45">
        <v>9.1493000999999996E-4</v>
      </c>
      <c r="H7296" s="45">
        <v>3.4826983199999998E-3</v>
      </c>
    </row>
    <row r="7297" spans="1:8" x14ac:dyDescent="0.35">
      <c r="A7297" s="45" t="s">
        <v>240</v>
      </c>
      <c r="B7297" s="45" t="s">
        <v>74</v>
      </c>
      <c r="C7297" s="45" t="s">
        <v>55</v>
      </c>
      <c r="D7297" s="45">
        <v>729</v>
      </c>
      <c r="E7297" s="45">
        <v>6.4585871099999996E-3</v>
      </c>
      <c r="F7297" s="45">
        <v>9.2354418999999999E-4</v>
      </c>
      <c r="G7297" s="45">
        <v>2.0390054900000002E-3</v>
      </c>
      <c r="H7297" s="45">
        <v>3.4960369399999998E-3</v>
      </c>
    </row>
    <row r="7298" spans="1:8" x14ac:dyDescent="0.35">
      <c r="A7298" s="45" t="s">
        <v>240</v>
      </c>
      <c r="B7298" s="45" t="s">
        <v>74</v>
      </c>
      <c r="C7298" s="45" t="s">
        <v>56</v>
      </c>
      <c r="D7298" s="45">
        <v>5619</v>
      </c>
      <c r="E7298" s="45">
        <v>6.3318071800000002E-3</v>
      </c>
      <c r="F7298" s="45">
        <v>9.8765614000000004E-4</v>
      </c>
      <c r="G7298" s="45">
        <v>1.00879186E-3</v>
      </c>
      <c r="H7298" s="45">
        <v>4.3353587099999999E-3</v>
      </c>
    </row>
    <row r="7299" spans="1:8" x14ac:dyDescent="0.35">
      <c r="A7299" s="45" t="s">
        <v>241</v>
      </c>
      <c r="B7299" s="45" t="s">
        <v>74</v>
      </c>
      <c r="C7299" s="45" t="s">
        <v>9</v>
      </c>
      <c r="D7299" s="45">
        <v>69680</v>
      </c>
      <c r="E7299" s="45">
        <v>6.2079744799999996E-3</v>
      </c>
      <c r="F7299" s="45">
        <v>1.2062204200000001E-3</v>
      </c>
      <c r="G7299" s="45">
        <v>1.1504364799999999E-3</v>
      </c>
      <c r="H7299" s="45">
        <v>3.8512469999999999E-3</v>
      </c>
    </row>
    <row r="7300" spans="1:8" x14ac:dyDescent="0.35">
      <c r="A7300" s="45" t="s">
        <v>241</v>
      </c>
      <c r="B7300" s="45" t="s">
        <v>74</v>
      </c>
      <c r="C7300" s="45" t="s">
        <v>14</v>
      </c>
      <c r="D7300" s="45">
        <v>1192</v>
      </c>
      <c r="E7300" s="45">
        <v>6.5470320500000002E-3</v>
      </c>
      <c r="F7300" s="45">
        <v>1.45499293E-3</v>
      </c>
      <c r="G7300" s="45">
        <v>1.30477272E-3</v>
      </c>
      <c r="H7300" s="45">
        <v>3.7872659499999998E-3</v>
      </c>
    </row>
    <row r="7301" spans="1:8" x14ac:dyDescent="0.35">
      <c r="A7301" s="45" t="s">
        <v>241</v>
      </c>
      <c r="B7301" s="45" t="s">
        <v>74</v>
      </c>
      <c r="C7301" s="45" t="s">
        <v>15</v>
      </c>
      <c r="D7301" s="45">
        <v>803</v>
      </c>
      <c r="E7301" s="45">
        <v>6.1794598899999999E-3</v>
      </c>
      <c r="F7301" s="45">
        <v>6.8841933999999995E-4</v>
      </c>
      <c r="G7301" s="45">
        <v>1.82401907E-3</v>
      </c>
      <c r="H7301" s="45">
        <v>3.6670210099999999E-3</v>
      </c>
    </row>
    <row r="7302" spans="1:8" x14ac:dyDescent="0.35">
      <c r="A7302" s="45" t="s">
        <v>241</v>
      </c>
      <c r="B7302" s="45" t="s">
        <v>74</v>
      </c>
      <c r="C7302" s="45" t="s">
        <v>16</v>
      </c>
      <c r="D7302" s="45">
        <v>639</v>
      </c>
      <c r="E7302" s="45">
        <v>6.45047213E-3</v>
      </c>
      <c r="F7302" s="45">
        <v>1.16927104E-3</v>
      </c>
      <c r="G7302" s="45">
        <v>1.0028869400000001E-3</v>
      </c>
      <c r="H7302" s="45">
        <v>4.2783136699999997E-3</v>
      </c>
    </row>
    <row r="7303" spans="1:8" x14ac:dyDescent="0.35">
      <c r="A7303" s="45" t="s">
        <v>241</v>
      </c>
      <c r="B7303" s="45" t="s">
        <v>74</v>
      </c>
      <c r="C7303" s="45" t="s">
        <v>17</v>
      </c>
      <c r="D7303" s="45">
        <v>771</v>
      </c>
      <c r="E7303" s="45">
        <v>7.1702962800000002E-3</v>
      </c>
      <c r="F7303" s="45">
        <v>1.2799182E-3</v>
      </c>
      <c r="G7303" s="45">
        <v>1.33339013E-3</v>
      </c>
      <c r="H7303" s="45">
        <v>4.5569874500000001E-3</v>
      </c>
    </row>
    <row r="7304" spans="1:8" x14ac:dyDescent="0.35">
      <c r="A7304" s="45" t="s">
        <v>241</v>
      </c>
      <c r="B7304" s="45" t="s">
        <v>74</v>
      </c>
      <c r="C7304" s="45" t="s">
        <v>18</v>
      </c>
      <c r="D7304" s="45">
        <v>723</v>
      </c>
      <c r="E7304" s="45">
        <v>7.3221464E-3</v>
      </c>
      <c r="F7304" s="45">
        <v>7.7330159000000003E-4</v>
      </c>
      <c r="G7304" s="45">
        <v>1.69112726E-3</v>
      </c>
      <c r="H7304" s="45">
        <v>4.8577170899999998E-3</v>
      </c>
    </row>
    <row r="7305" spans="1:8" x14ac:dyDescent="0.35">
      <c r="A7305" s="45" t="s">
        <v>241</v>
      </c>
      <c r="B7305" s="45" t="s">
        <v>74</v>
      </c>
      <c r="C7305" s="45" t="s">
        <v>19</v>
      </c>
      <c r="D7305" s="45">
        <v>1275</v>
      </c>
      <c r="E7305" s="45">
        <v>6.6788305499999997E-3</v>
      </c>
      <c r="F7305" s="45">
        <v>1.33277935E-3</v>
      </c>
      <c r="G7305" s="45">
        <v>1.40513774E-3</v>
      </c>
      <c r="H7305" s="45">
        <v>3.94091298E-3</v>
      </c>
    </row>
    <row r="7306" spans="1:8" x14ac:dyDescent="0.35">
      <c r="A7306" s="45" t="s">
        <v>241</v>
      </c>
      <c r="B7306" s="45" t="s">
        <v>74</v>
      </c>
      <c r="C7306" s="45" t="s">
        <v>20</v>
      </c>
      <c r="D7306" s="45">
        <v>2189</v>
      </c>
      <c r="E7306" s="45">
        <v>4.3616438400000002E-3</v>
      </c>
      <c r="F7306" s="45">
        <v>7.4534581000000003E-4</v>
      </c>
      <c r="G7306" s="45">
        <v>5.4389135999999999E-4</v>
      </c>
      <c r="H7306" s="45">
        <v>3.0724061899999999E-3</v>
      </c>
    </row>
    <row r="7307" spans="1:8" x14ac:dyDescent="0.35">
      <c r="A7307" s="45" t="s">
        <v>241</v>
      </c>
      <c r="B7307" s="45" t="s">
        <v>74</v>
      </c>
      <c r="C7307" s="45" t="s">
        <v>21</v>
      </c>
      <c r="D7307" s="45">
        <v>403</v>
      </c>
      <c r="E7307" s="45">
        <v>8.5914378099999997E-3</v>
      </c>
      <c r="F7307" s="45">
        <v>1.5329183800000001E-3</v>
      </c>
      <c r="G7307" s="45">
        <v>2.0234236100000001E-3</v>
      </c>
      <c r="H7307" s="45">
        <v>5.0350953500000002E-3</v>
      </c>
    </row>
    <row r="7308" spans="1:8" x14ac:dyDescent="0.35">
      <c r="A7308" s="45" t="s">
        <v>241</v>
      </c>
      <c r="B7308" s="45" t="s">
        <v>74</v>
      </c>
      <c r="C7308" s="45" t="s">
        <v>22</v>
      </c>
      <c r="D7308" s="45">
        <v>528</v>
      </c>
      <c r="E7308" s="45">
        <v>7.4039875500000003E-3</v>
      </c>
      <c r="F7308" s="45">
        <v>1.7451202199999999E-3</v>
      </c>
      <c r="G7308" s="45">
        <v>1.6374243399999999E-3</v>
      </c>
      <c r="H7308" s="45">
        <v>4.0214424899999998E-3</v>
      </c>
    </row>
    <row r="7309" spans="1:8" x14ac:dyDescent="0.35">
      <c r="A7309" s="45" t="s">
        <v>241</v>
      </c>
      <c r="B7309" s="45" t="s">
        <v>74</v>
      </c>
      <c r="C7309" s="45" t="s">
        <v>23</v>
      </c>
      <c r="D7309" s="45">
        <v>989</v>
      </c>
      <c r="E7309" s="45">
        <v>6.1828841699999998E-3</v>
      </c>
      <c r="F7309" s="45">
        <v>5.0619287999999999E-4</v>
      </c>
      <c r="G7309" s="45">
        <v>1.7660466399999999E-3</v>
      </c>
      <c r="H7309" s="45">
        <v>3.9106441599999998E-3</v>
      </c>
    </row>
    <row r="7310" spans="1:8" x14ac:dyDescent="0.35">
      <c r="A7310" s="45" t="s">
        <v>241</v>
      </c>
      <c r="B7310" s="45" t="s">
        <v>74</v>
      </c>
      <c r="C7310" s="45" t="s">
        <v>24</v>
      </c>
      <c r="D7310" s="45">
        <v>1292</v>
      </c>
      <c r="E7310" s="45">
        <v>7.2921322599999996E-3</v>
      </c>
      <c r="F7310" s="45">
        <v>1.29616167E-3</v>
      </c>
      <c r="G7310" s="45">
        <v>1.8113871500000001E-3</v>
      </c>
      <c r="H7310" s="45">
        <v>4.1845829399999998E-3</v>
      </c>
    </row>
    <row r="7311" spans="1:8" x14ac:dyDescent="0.35">
      <c r="A7311" s="45" t="s">
        <v>241</v>
      </c>
      <c r="B7311" s="45" t="s">
        <v>74</v>
      </c>
      <c r="C7311" s="45" t="s">
        <v>25</v>
      </c>
      <c r="D7311" s="45">
        <v>918</v>
      </c>
      <c r="E7311" s="45">
        <v>6.6149613300000003E-3</v>
      </c>
      <c r="F7311" s="45">
        <v>9.6093789000000005E-4</v>
      </c>
      <c r="G7311" s="45">
        <v>1.7568635200000001E-3</v>
      </c>
      <c r="H7311" s="45">
        <v>3.8971594399999998E-3</v>
      </c>
    </row>
    <row r="7312" spans="1:8" x14ac:dyDescent="0.35">
      <c r="A7312" s="45" t="s">
        <v>241</v>
      </c>
      <c r="B7312" s="45" t="s">
        <v>74</v>
      </c>
      <c r="C7312" s="45" t="s">
        <v>26</v>
      </c>
      <c r="D7312" s="45">
        <v>1855</v>
      </c>
      <c r="E7312" s="45">
        <v>5.80655363E-3</v>
      </c>
      <c r="F7312" s="45">
        <v>6.9857467999999998E-4</v>
      </c>
      <c r="G7312" s="45">
        <v>1.2271510999999999E-3</v>
      </c>
      <c r="H7312" s="45">
        <v>3.8808273499999998E-3</v>
      </c>
    </row>
    <row r="7313" spans="1:8" x14ac:dyDescent="0.35">
      <c r="A7313" s="45" t="s">
        <v>241</v>
      </c>
      <c r="B7313" s="45" t="s">
        <v>74</v>
      </c>
      <c r="C7313" s="45" t="s">
        <v>27</v>
      </c>
      <c r="D7313" s="45">
        <v>546</v>
      </c>
      <c r="E7313" s="45">
        <v>5.8341810199999998E-3</v>
      </c>
      <c r="F7313" s="45">
        <v>5.0616409999999995E-4</v>
      </c>
      <c r="G7313" s="45">
        <v>1.5778682499999999E-3</v>
      </c>
      <c r="H7313" s="45">
        <v>3.7501481399999999E-3</v>
      </c>
    </row>
    <row r="7314" spans="1:8" x14ac:dyDescent="0.35">
      <c r="A7314" s="45" t="s">
        <v>241</v>
      </c>
      <c r="B7314" s="45" t="s">
        <v>74</v>
      </c>
      <c r="C7314" s="45" t="s">
        <v>28</v>
      </c>
      <c r="D7314" s="45">
        <v>1559</v>
      </c>
      <c r="E7314" s="45">
        <v>6.5407324800000003E-3</v>
      </c>
      <c r="F7314" s="45">
        <v>8.7238352999999995E-4</v>
      </c>
      <c r="G7314" s="45">
        <v>1.8822307700000001E-3</v>
      </c>
      <c r="H7314" s="45">
        <v>3.7861177000000001E-3</v>
      </c>
    </row>
    <row r="7315" spans="1:8" x14ac:dyDescent="0.35">
      <c r="A7315" s="45" t="s">
        <v>241</v>
      </c>
      <c r="B7315" s="45" t="s">
        <v>74</v>
      </c>
      <c r="C7315" s="45" t="s">
        <v>29</v>
      </c>
      <c r="D7315" s="45">
        <v>358</v>
      </c>
      <c r="E7315" s="45">
        <v>6.9799423399999998E-3</v>
      </c>
      <c r="F7315" s="45">
        <v>1.2513252900000001E-3</v>
      </c>
      <c r="G7315" s="45">
        <v>1.6716452000000001E-3</v>
      </c>
      <c r="H7315" s="45">
        <v>4.0569713699999998E-3</v>
      </c>
    </row>
    <row r="7316" spans="1:8" x14ac:dyDescent="0.35">
      <c r="A7316" s="45" t="s">
        <v>241</v>
      </c>
      <c r="B7316" s="45" t="s">
        <v>74</v>
      </c>
      <c r="C7316" s="45" t="s">
        <v>30</v>
      </c>
      <c r="D7316" s="45">
        <v>8683</v>
      </c>
      <c r="E7316" s="45">
        <v>5.3307319599999996E-3</v>
      </c>
      <c r="F7316" s="45">
        <v>1.19443007E-3</v>
      </c>
      <c r="G7316" s="45">
        <v>7.8123975999999998E-4</v>
      </c>
      <c r="H7316" s="45">
        <v>3.3550616399999999E-3</v>
      </c>
    </row>
    <row r="7317" spans="1:8" x14ac:dyDescent="0.35">
      <c r="A7317" s="45" t="s">
        <v>241</v>
      </c>
      <c r="B7317" s="45" t="s">
        <v>74</v>
      </c>
      <c r="C7317" s="45" t="s">
        <v>31</v>
      </c>
      <c r="D7317" s="45">
        <v>5958</v>
      </c>
      <c r="E7317" s="45">
        <v>6.1258280900000003E-3</v>
      </c>
      <c r="F7317" s="45">
        <v>1.5431804899999999E-3</v>
      </c>
      <c r="G7317" s="45">
        <v>9.3401278000000004E-4</v>
      </c>
      <c r="H7317" s="45">
        <v>3.6486343399999999E-3</v>
      </c>
    </row>
    <row r="7318" spans="1:8" x14ac:dyDescent="0.35">
      <c r="A7318" s="45" t="s">
        <v>241</v>
      </c>
      <c r="B7318" s="45" t="s">
        <v>74</v>
      </c>
      <c r="C7318" s="45" t="s">
        <v>159</v>
      </c>
      <c r="D7318" s="45">
        <v>1436</v>
      </c>
      <c r="E7318" s="45">
        <v>6.7129466100000002E-3</v>
      </c>
      <c r="F7318" s="45">
        <v>1.1344363299999999E-3</v>
      </c>
      <c r="G7318" s="45">
        <v>1.50399266E-3</v>
      </c>
      <c r="H7318" s="45">
        <v>4.0745171300000001E-3</v>
      </c>
    </row>
    <row r="7319" spans="1:8" x14ac:dyDescent="0.35">
      <c r="A7319" s="45" t="s">
        <v>241</v>
      </c>
      <c r="B7319" s="45" t="s">
        <v>74</v>
      </c>
      <c r="C7319" s="45" t="s">
        <v>33</v>
      </c>
      <c r="D7319" s="45">
        <v>544</v>
      </c>
      <c r="E7319" s="45">
        <v>7.8231376900000007E-3</v>
      </c>
      <c r="F7319" s="45">
        <v>1.7730458000000001E-3</v>
      </c>
      <c r="G7319" s="45">
        <v>1.62039141E-3</v>
      </c>
      <c r="H7319" s="45">
        <v>4.4297000199999999E-3</v>
      </c>
    </row>
    <row r="7320" spans="1:8" x14ac:dyDescent="0.35">
      <c r="A7320" s="45" t="s">
        <v>241</v>
      </c>
      <c r="B7320" s="45" t="s">
        <v>74</v>
      </c>
      <c r="C7320" s="45" t="s">
        <v>34</v>
      </c>
      <c r="D7320" s="45">
        <v>950</v>
      </c>
      <c r="E7320" s="45">
        <v>5.9697122300000002E-3</v>
      </c>
      <c r="F7320" s="45">
        <v>1.04009479E-3</v>
      </c>
      <c r="G7320" s="45">
        <v>1.1678603799999999E-3</v>
      </c>
      <c r="H7320" s="45">
        <v>3.7617565700000001E-3</v>
      </c>
    </row>
    <row r="7321" spans="1:8" x14ac:dyDescent="0.35">
      <c r="A7321" s="45" t="s">
        <v>241</v>
      </c>
      <c r="B7321" s="45" t="s">
        <v>74</v>
      </c>
      <c r="C7321" s="45" t="s">
        <v>35</v>
      </c>
      <c r="D7321" s="45">
        <v>1429</v>
      </c>
      <c r="E7321" s="45">
        <v>5.7545986099999998E-3</v>
      </c>
      <c r="F7321" s="45">
        <v>9.6328831999999999E-4</v>
      </c>
      <c r="G7321" s="45">
        <v>1.1135973999999999E-3</v>
      </c>
      <c r="H7321" s="45">
        <v>3.6777124400000001E-3</v>
      </c>
    </row>
    <row r="7322" spans="1:8" x14ac:dyDescent="0.35">
      <c r="A7322" s="45" t="s">
        <v>241</v>
      </c>
      <c r="B7322" s="45" t="s">
        <v>74</v>
      </c>
      <c r="C7322" s="45" t="s">
        <v>57</v>
      </c>
      <c r="D7322" s="45">
        <v>4</v>
      </c>
      <c r="E7322" s="45">
        <v>9.4675921799999996E-3</v>
      </c>
      <c r="F7322" s="45">
        <v>2.8993053699999998E-3</v>
      </c>
      <c r="G7322" s="45">
        <v>2.8182868E-3</v>
      </c>
      <c r="H7322" s="45">
        <v>3.7499998200000001E-3</v>
      </c>
    </row>
    <row r="7323" spans="1:8" x14ac:dyDescent="0.35">
      <c r="A7323" s="45" t="s">
        <v>241</v>
      </c>
      <c r="B7323" s="45" t="s">
        <v>74</v>
      </c>
      <c r="C7323" s="45" t="s">
        <v>36</v>
      </c>
      <c r="D7323" s="45">
        <v>1523</v>
      </c>
      <c r="E7323" s="45">
        <v>5.5872301199999998E-3</v>
      </c>
      <c r="F7323" s="45">
        <v>4.1397618999999998E-4</v>
      </c>
      <c r="G7323" s="45">
        <v>1.14045263E-3</v>
      </c>
      <c r="H7323" s="45">
        <v>4.0328008199999998E-3</v>
      </c>
    </row>
    <row r="7324" spans="1:8" x14ac:dyDescent="0.35">
      <c r="A7324" s="45" t="s">
        <v>241</v>
      </c>
      <c r="B7324" s="45" t="s">
        <v>74</v>
      </c>
      <c r="C7324" s="45" t="s">
        <v>37</v>
      </c>
      <c r="D7324" s="45">
        <v>2440</v>
      </c>
      <c r="E7324" s="45">
        <v>5.6868973400000002E-3</v>
      </c>
      <c r="F7324" s="45">
        <v>1.34176699E-3</v>
      </c>
      <c r="G7324" s="45">
        <v>1.02866456E-3</v>
      </c>
      <c r="H7324" s="45">
        <v>3.3164652999999999E-3</v>
      </c>
    </row>
    <row r="7325" spans="1:8" x14ac:dyDescent="0.35">
      <c r="A7325" s="45" t="s">
        <v>241</v>
      </c>
      <c r="B7325" s="45" t="s">
        <v>74</v>
      </c>
      <c r="C7325" s="45" t="s">
        <v>38</v>
      </c>
      <c r="D7325" s="45">
        <v>857</v>
      </c>
      <c r="E7325" s="45">
        <v>6.0231911200000002E-3</v>
      </c>
      <c r="F7325" s="45">
        <v>7.1435108000000001E-4</v>
      </c>
      <c r="G7325" s="45">
        <v>1.5772070699999999E-3</v>
      </c>
      <c r="H7325" s="45">
        <v>3.7316324900000001E-3</v>
      </c>
    </row>
    <row r="7326" spans="1:8" x14ac:dyDescent="0.35">
      <c r="A7326" s="45" t="s">
        <v>241</v>
      </c>
      <c r="B7326" s="45" t="s">
        <v>74</v>
      </c>
      <c r="C7326" s="45" t="s">
        <v>39</v>
      </c>
      <c r="D7326" s="45">
        <v>645</v>
      </c>
      <c r="E7326" s="45">
        <v>7.1521494799999998E-3</v>
      </c>
      <c r="F7326" s="45">
        <v>9.9362953000000005E-4</v>
      </c>
      <c r="G7326" s="45">
        <v>2.02203536E-3</v>
      </c>
      <c r="H7326" s="45">
        <v>4.1364841299999996E-3</v>
      </c>
    </row>
    <row r="7327" spans="1:8" x14ac:dyDescent="0.35">
      <c r="A7327" s="45" t="s">
        <v>241</v>
      </c>
      <c r="B7327" s="45" t="s">
        <v>74</v>
      </c>
      <c r="C7327" s="45" t="s">
        <v>40</v>
      </c>
      <c r="D7327" s="45">
        <v>4063</v>
      </c>
      <c r="E7327" s="45">
        <v>6.3716030299999999E-3</v>
      </c>
      <c r="F7327" s="45">
        <v>2.2377870100000002E-3</v>
      </c>
      <c r="G7327" s="45">
        <v>5.7961218999999997E-4</v>
      </c>
      <c r="H7327" s="45">
        <v>3.5542033400000001E-3</v>
      </c>
    </row>
    <row r="7328" spans="1:8" x14ac:dyDescent="0.35">
      <c r="A7328" s="45" t="s">
        <v>241</v>
      </c>
      <c r="B7328" s="45" t="s">
        <v>74</v>
      </c>
      <c r="C7328" s="45" t="s">
        <v>41</v>
      </c>
      <c r="D7328" s="45">
        <v>630</v>
      </c>
      <c r="E7328" s="45">
        <v>6.6100636900000001E-3</v>
      </c>
      <c r="F7328" s="45">
        <v>8.7872917000000005E-4</v>
      </c>
      <c r="G7328" s="45">
        <v>1.6410932300000001E-3</v>
      </c>
      <c r="H7328" s="45">
        <v>4.0902407999999996E-3</v>
      </c>
    </row>
    <row r="7329" spans="1:8" x14ac:dyDescent="0.35">
      <c r="A7329" s="45" t="s">
        <v>241</v>
      </c>
      <c r="B7329" s="45" t="s">
        <v>74</v>
      </c>
      <c r="C7329" s="45" t="s">
        <v>42</v>
      </c>
      <c r="D7329" s="45">
        <v>548</v>
      </c>
      <c r="E7329" s="45">
        <v>7.5124397900000004E-3</v>
      </c>
      <c r="F7329" s="45">
        <v>1.6507626299999999E-3</v>
      </c>
      <c r="G7329" s="45">
        <v>1.71232912E-3</v>
      </c>
      <c r="H7329" s="45">
        <v>4.1493475699999997E-3</v>
      </c>
    </row>
    <row r="7330" spans="1:8" x14ac:dyDescent="0.35">
      <c r="A7330" s="45" t="s">
        <v>241</v>
      </c>
      <c r="B7330" s="45" t="s">
        <v>74</v>
      </c>
      <c r="C7330" s="45" t="s">
        <v>43</v>
      </c>
      <c r="D7330" s="45">
        <v>744</v>
      </c>
      <c r="E7330" s="45">
        <v>6.7741777499999998E-3</v>
      </c>
      <c r="F7330" s="45">
        <v>1.1822509900000001E-3</v>
      </c>
      <c r="G7330" s="45">
        <v>1.7840250399999999E-3</v>
      </c>
      <c r="H7330" s="45">
        <v>3.8079012400000002E-3</v>
      </c>
    </row>
    <row r="7331" spans="1:8" x14ac:dyDescent="0.35">
      <c r="A7331" s="45" t="s">
        <v>241</v>
      </c>
      <c r="B7331" s="45" t="s">
        <v>74</v>
      </c>
      <c r="C7331" s="45" t="s">
        <v>44</v>
      </c>
      <c r="D7331" s="45">
        <v>660</v>
      </c>
      <c r="E7331" s="45">
        <v>7.2543137399999997E-3</v>
      </c>
      <c r="F7331" s="45">
        <v>1.1175467499999999E-3</v>
      </c>
      <c r="G7331" s="45">
        <v>1.1154248499999999E-3</v>
      </c>
      <c r="H7331" s="45">
        <v>5.0213416600000003E-3</v>
      </c>
    </row>
    <row r="7332" spans="1:8" x14ac:dyDescent="0.35">
      <c r="A7332" s="45" t="s">
        <v>241</v>
      </c>
      <c r="B7332" s="45" t="s">
        <v>74</v>
      </c>
      <c r="C7332" s="45" t="s">
        <v>45</v>
      </c>
      <c r="D7332" s="45">
        <v>1478</v>
      </c>
      <c r="E7332" s="45">
        <v>6.0899047899999996E-3</v>
      </c>
      <c r="F7332" s="45">
        <v>7.5825822999999999E-4</v>
      </c>
      <c r="G7332" s="45">
        <v>1.36227924E-3</v>
      </c>
      <c r="H7332" s="45">
        <v>3.9693668300000004E-3</v>
      </c>
    </row>
    <row r="7333" spans="1:8" x14ac:dyDescent="0.35">
      <c r="A7333" s="45" t="s">
        <v>241</v>
      </c>
      <c r="B7333" s="45" t="s">
        <v>74</v>
      </c>
      <c r="C7333" s="45" t="s">
        <v>46</v>
      </c>
      <c r="D7333" s="45">
        <v>458</v>
      </c>
      <c r="E7333" s="45">
        <v>6.9621085700000002E-3</v>
      </c>
      <c r="F7333" s="45">
        <v>9.2673433999999996E-4</v>
      </c>
      <c r="G7333" s="45">
        <v>2.3592913600000002E-3</v>
      </c>
      <c r="H7333" s="45">
        <v>3.67608237E-3</v>
      </c>
    </row>
    <row r="7334" spans="1:8" x14ac:dyDescent="0.35">
      <c r="A7334" s="45" t="s">
        <v>241</v>
      </c>
      <c r="B7334" s="45" t="s">
        <v>74</v>
      </c>
      <c r="C7334" s="45" t="s">
        <v>47</v>
      </c>
      <c r="D7334" s="45">
        <v>431</v>
      </c>
      <c r="E7334" s="45">
        <v>5.8546283000000003E-3</v>
      </c>
      <c r="F7334" s="45">
        <v>2.8876086000000003E-4</v>
      </c>
      <c r="G7334" s="45">
        <v>1.2671326E-3</v>
      </c>
      <c r="H7334" s="45">
        <v>4.28740202E-3</v>
      </c>
    </row>
    <row r="7335" spans="1:8" x14ac:dyDescent="0.35">
      <c r="A7335" s="45" t="s">
        <v>241</v>
      </c>
      <c r="B7335" s="45" t="s">
        <v>74</v>
      </c>
      <c r="C7335" s="45" t="s">
        <v>48</v>
      </c>
      <c r="D7335" s="45">
        <v>2882</v>
      </c>
      <c r="E7335" s="45">
        <v>7.3517254999999997E-3</v>
      </c>
      <c r="F7335" s="45">
        <v>1.2889267200000001E-3</v>
      </c>
      <c r="G7335" s="45">
        <v>1.3218056000000001E-3</v>
      </c>
      <c r="H7335" s="45">
        <v>4.7409927100000001E-3</v>
      </c>
    </row>
    <row r="7336" spans="1:8" x14ac:dyDescent="0.35">
      <c r="A7336" s="45" t="s">
        <v>241</v>
      </c>
      <c r="B7336" s="45" t="s">
        <v>74</v>
      </c>
      <c r="C7336" s="45" t="s">
        <v>49</v>
      </c>
      <c r="D7336" s="45">
        <v>1574</v>
      </c>
      <c r="E7336" s="45">
        <v>8.13790478E-3</v>
      </c>
      <c r="F7336" s="45">
        <v>1.6607029100000001E-3</v>
      </c>
      <c r="G7336" s="45">
        <v>1.24674224E-3</v>
      </c>
      <c r="H7336" s="45">
        <v>5.2304591300000002E-3</v>
      </c>
    </row>
    <row r="7337" spans="1:8" x14ac:dyDescent="0.35">
      <c r="A7337" s="45" t="s">
        <v>241</v>
      </c>
      <c r="B7337" s="45" t="s">
        <v>74</v>
      </c>
      <c r="C7337" s="45" t="s">
        <v>50</v>
      </c>
      <c r="D7337" s="45">
        <v>650</v>
      </c>
      <c r="E7337" s="45">
        <v>7.5991094399999997E-3</v>
      </c>
      <c r="F7337" s="45">
        <v>8.3591500000000001E-4</v>
      </c>
      <c r="G7337" s="45">
        <v>2.4574071599999998E-3</v>
      </c>
      <c r="H7337" s="45">
        <v>4.30578681E-3</v>
      </c>
    </row>
    <row r="7338" spans="1:8" x14ac:dyDescent="0.35">
      <c r="A7338" s="45" t="s">
        <v>241</v>
      </c>
      <c r="B7338" s="45" t="s">
        <v>74</v>
      </c>
      <c r="C7338" s="45" t="s">
        <v>51</v>
      </c>
      <c r="D7338" s="45">
        <v>800</v>
      </c>
      <c r="E7338" s="45">
        <v>6.8011426900000003E-3</v>
      </c>
      <c r="F7338" s="45">
        <v>1.10222778E-3</v>
      </c>
      <c r="G7338" s="45">
        <v>1.0572914299999999E-3</v>
      </c>
      <c r="H7338" s="45">
        <v>4.64162302E-3</v>
      </c>
    </row>
    <row r="7339" spans="1:8" x14ac:dyDescent="0.35">
      <c r="A7339" s="45" t="s">
        <v>241</v>
      </c>
      <c r="B7339" s="45" t="s">
        <v>74</v>
      </c>
      <c r="C7339" s="45" t="s">
        <v>52</v>
      </c>
      <c r="D7339" s="45">
        <v>3652</v>
      </c>
      <c r="E7339" s="45">
        <v>4.9084466800000002E-3</v>
      </c>
      <c r="F7339" s="45">
        <v>1.01099132E-3</v>
      </c>
      <c r="G7339" s="45">
        <v>6.2602975999999995E-4</v>
      </c>
      <c r="H7339" s="45">
        <v>3.2714251100000001E-3</v>
      </c>
    </row>
    <row r="7340" spans="1:8" x14ac:dyDescent="0.35">
      <c r="A7340" s="45" t="s">
        <v>241</v>
      </c>
      <c r="B7340" s="45" t="s">
        <v>74</v>
      </c>
      <c r="C7340" s="45" t="s">
        <v>53</v>
      </c>
      <c r="D7340" s="45">
        <v>646</v>
      </c>
      <c r="E7340" s="45">
        <v>7.0667244699999998E-3</v>
      </c>
      <c r="F7340" s="45">
        <v>1.0012825800000001E-3</v>
      </c>
      <c r="G7340" s="45">
        <v>1.7040402899999999E-3</v>
      </c>
      <c r="H7340" s="45">
        <v>4.3614011100000004E-3</v>
      </c>
    </row>
    <row r="7341" spans="1:8" x14ac:dyDescent="0.35">
      <c r="A7341" s="45" t="s">
        <v>241</v>
      </c>
      <c r="B7341" s="45" t="s">
        <v>74</v>
      </c>
      <c r="C7341" s="45" t="s">
        <v>54</v>
      </c>
      <c r="D7341" s="45">
        <v>4265</v>
      </c>
      <c r="E7341" s="45">
        <v>6.0005750699999999E-3</v>
      </c>
      <c r="F7341" s="45">
        <v>1.45582832E-3</v>
      </c>
      <c r="G7341" s="45">
        <v>9.2898948E-4</v>
      </c>
      <c r="H7341" s="45">
        <v>3.6157567899999998E-3</v>
      </c>
    </row>
    <row r="7342" spans="1:8" x14ac:dyDescent="0.35">
      <c r="A7342" s="45" t="s">
        <v>241</v>
      </c>
      <c r="B7342" s="45" t="s">
        <v>74</v>
      </c>
      <c r="C7342" s="45" t="s">
        <v>55</v>
      </c>
      <c r="D7342" s="45">
        <v>551</v>
      </c>
      <c r="E7342" s="45">
        <v>6.8470413300000003E-3</v>
      </c>
      <c r="F7342" s="45">
        <v>1.16225947E-3</v>
      </c>
      <c r="G7342" s="45">
        <v>1.932387E-3</v>
      </c>
      <c r="H7342" s="45">
        <v>3.7523944100000001E-3</v>
      </c>
    </row>
    <row r="7343" spans="1:8" x14ac:dyDescent="0.35">
      <c r="A7343" s="45" t="s">
        <v>241</v>
      </c>
      <c r="B7343" s="45" t="s">
        <v>74</v>
      </c>
      <c r="C7343" s="45" t="s">
        <v>56</v>
      </c>
      <c r="D7343" s="45">
        <v>5139</v>
      </c>
      <c r="E7343" s="45">
        <v>6.5090189299999998E-3</v>
      </c>
      <c r="F7343" s="45">
        <v>1.1070906900000001E-3</v>
      </c>
      <c r="G7343" s="45">
        <v>1.0807804500000001E-3</v>
      </c>
      <c r="H7343" s="45">
        <v>4.3211473199999996E-3</v>
      </c>
    </row>
    <row r="7344" spans="1:8" x14ac:dyDescent="0.35">
      <c r="A7344" s="45" t="s">
        <v>242</v>
      </c>
      <c r="B7344" s="45" t="s">
        <v>74</v>
      </c>
      <c r="C7344" s="45" t="s">
        <v>9</v>
      </c>
      <c r="D7344" s="45">
        <v>77480</v>
      </c>
      <c r="E7344" s="45">
        <v>6.4202199100000003E-3</v>
      </c>
      <c r="F7344" s="45">
        <v>1.24607894E-3</v>
      </c>
      <c r="G7344" s="45">
        <v>1.15673122E-3</v>
      </c>
      <c r="H7344" s="45">
        <v>4.01733682E-3</v>
      </c>
    </row>
    <row r="7345" spans="1:8" x14ac:dyDescent="0.35">
      <c r="A7345" s="45" t="s">
        <v>242</v>
      </c>
      <c r="B7345" s="45" t="s">
        <v>74</v>
      </c>
      <c r="C7345" s="45" t="s">
        <v>14</v>
      </c>
      <c r="D7345" s="45">
        <v>1288</v>
      </c>
      <c r="E7345" s="45">
        <v>6.6080951399999999E-3</v>
      </c>
      <c r="F7345" s="45">
        <v>1.50170892E-3</v>
      </c>
      <c r="G7345" s="45">
        <v>1.2455067099999999E-3</v>
      </c>
      <c r="H7345" s="45">
        <v>3.8608790300000001E-3</v>
      </c>
    </row>
    <row r="7346" spans="1:8" x14ac:dyDescent="0.35">
      <c r="A7346" s="45" t="s">
        <v>242</v>
      </c>
      <c r="B7346" s="45" t="s">
        <v>74</v>
      </c>
      <c r="C7346" s="45" t="s">
        <v>15</v>
      </c>
      <c r="D7346" s="45">
        <v>840</v>
      </c>
      <c r="E7346" s="45">
        <v>6.4372104199999997E-3</v>
      </c>
      <c r="F7346" s="45">
        <v>7.4811208999999996E-4</v>
      </c>
      <c r="G7346" s="45">
        <v>1.9376513300000001E-3</v>
      </c>
      <c r="H7346" s="45">
        <v>3.75144651E-3</v>
      </c>
    </row>
    <row r="7347" spans="1:8" x14ac:dyDescent="0.35">
      <c r="A7347" s="45" t="s">
        <v>242</v>
      </c>
      <c r="B7347" s="45" t="s">
        <v>74</v>
      </c>
      <c r="C7347" s="45" t="s">
        <v>16</v>
      </c>
      <c r="D7347" s="45">
        <v>755</v>
      </c>
      <c r="E7347" s="45">
        <v>6.9881037400000004E-3</v>
      </c>
      <c r="F7347" s="45">
        <v>1.3687145E-3</v>
      </c>
      <c r="G7347" s="45">
        <v>1.10545413E-3</v>
      </c>
      <c r="H7347" s="45">
        <v>4.5139346399999999E-3</v>
      </c>
    </row>
    <row r="7348" spans="1:8" x14ac:dyDescent="0.35">
      <c r="A7348" s="45" t="s">
        <v>242</v>
      </c>
      <c r="B7348" s="45" t="s">
        <v>74</v>
      </c>
      <c r="C7348" s="45" t="s">
        <v>17</v>
      </c>
      <c r="D7348" s="45">
        <v>899</v>
      </c>
      <c r="E7348" s="45">
        <v>7.4788085199999996E-3</v>
      </c>
      <c r="F7348" s="45">
        <v>1.4883046699999999E-3</v>
      </c>
      <c r="G7348" s="45">
        <v>1.3021539E-3</v>
      </c>
      <c r="H7348" s="45">
        <v>4.6883494700000004E-3</v>
      </c>
    </row>
    <row r="7349" spans="1:8" x14ac:dyDescent="0.35">
      <c r="A7349" s="45" t="s">
        <v>242</v>
      </c>
      <c r="B7349" s="45" t="s">
        <v>74</v>
      </c>
      <c r="C7349" s="45" t="s">
        <v>18</v>
      </c>
      <c r="D7349" s="45">
        <v>950</v>
      </c>
      <c r="E7349" s="45">
        <v>7.0995489800000002E-3</v>
      </c>
      <c r="F7349" s="45">
        <v>7.7262402999999996E-4</v>
      </c>
      <c r="G7349" s="45">
        <v>1.48060405E-3</v>
      </c>
      <c r="H7349" s="45">
        <v>4.8463204300000003E-3</v>
      </c>
    </row>
    <row r="7350" spans="1:8" x14ac:dyDescent="0.35">
      <c r="A7350" s="45" t="s">
        <v>242</v>
      </c>
      <c r="B7350" s="45" t="s">
        <v>74</v>
      </c>
      <c r="C7350" s="45" t="s">
        <v>19</v>
      </c>
      <c r="D7350" s="45">
        <v>1570</v>
      </c>
      <c r="E7350" s="45">
        <v>6.9555022299999996E-3</v>
      </c>
      <c r="F7350" s="45">
        <v>1.6251177099999999E-3</v>
      </c>
      <c r="G7350" s="45">
        <v>1.332618E-3</v>
      </c>
      <c r="H7350" s="45">
        <v>3.9977660299999997E-3</v>
      </c>
    </row>
    <row r="7351" spans="1:8" x14ac:dyDescent="0.35">
      <c r="A7351" s="45" t="s">
        <v>242</v>
      </c>
      <c r="B7351" s="45" t="s">
        <v>74</v>
      </c>
      <c r="C7351" s="45" t="s">
        <v>20</v>
      </c>
      <c r="D7351" s="45">
        <v>2325</v>
      </c>
      <c r="E7351" s="45">
        <v>5.6074818400000002E-3</v>
      </c>
      <c r="F7351" s="45">
        <v>9.6768196999999999E-4</v>
      </c>
      <c r="G7351" s="45">
        <v>7.4288109E-4</v>
      </c>
      <c r="H7351" s="45">
        <v>3.8969183200000001E-3</v>
      </c>
    </row>
    <row r="7352" spans="1:8" x14ac:dyDescent="0.35">
      <c r="A7352" s="45" t="s">
        <v>242</v>
      </c>
      <c r="B7352" s="45" t="s">
        <v>74</v>
      </c>
      <c r="C7352" s="45" t="s">
        <v>21</v>
      </c>
      <c r="D7352" s="45">
        <v>404</v>
      </c>
      <c r="E7352" s="45">
        <v>8.7750673700000004E-3</v>
      </c>
      <c r="F7352" s="45">
        <v>1.5093564299999999E-3</v>
      </c>
      <c r="G7352" s="45">
        <v>2.00578108E-3</v>
      </c>
      <c r="H7352" s="45">
        <v>5.2599293900000002E-3</v>
      </c>
    </row>
    <row r="7353" spans="1:8" x14ac:dyDescent="0.35">
      <c r="A7353" s="45" t="s">
        <v>242</v>
      </c>
      <c r="B7353" s="45" t="s">
        <v>74</v>
      </c>
      <c r="C7353" s="45" t="s">
        <v>22</v>
      </c>
      <c r="D7353" s="45">
        <v>567</v>
      </c>
      <c r="E7353" s="45">
        <v>6.9754921200000002E-3</v>
      </c>
      <c r="F7353" s="45">
        <v>7.5737695999999999E-4</v>
      </c>
      <c r="G7353" s="45">
        <v>1.8164965999999999E-3</v>
      </c>
      <c r="H7353" s="45">
        <v>4.4016181099999999E-3</v>
      </c>
    </row>
    <row r="7354" spans="1:8" x14ac:dyDescent="0.35">
      <c r="A7354" s="45" t="s">
        <v>242</v>
      </c>
      <c r="B7354" s="45" t="s">
        <v>74</v>
      </c>
      <c r="C7354" s="45" t="s">
        <v>23</v>
      </c>
      <c r="D7354" s="45">
        <v>932</v>
      </c>
      <c r="E7354" s="45">
        <v>6.8318205200000003E-3</v>
      </c>
      <c r="F7354" s="45">
        <v>9.9375571999999997E-4</v>
      </c>
      <c r="G7354" s="45">
        <v>2.0591790500000002E-3</v>
      </c>
      <c r="H7354" s="45">
        <v>3.7788852799999998E-3</v>
      </c>
    </row>
    <row r="7355" spans="1:8" x14ac:dyDescent="0.35">
      <c r="A7355" s="45" t="s">
        <v>242</v>
      </c>
      <c r="B7355" s="45" t="s">
        <v>74</v>
      </c>
      <c r="C7355" s="45" t="s">
        <v>24</v>
      </c>
      <c r="D7355" s="45">
        <v>1208</v>
      </c>
      <c r="E7355" s="45">
        <v>7.1496540599999998E-3</v>
      </c>
      <c r="F7355" s="45">
        <v>1.22014478E-3</v>
      </c>
      <c r="G7355" s="45">
        <v>1.73350479E-3</v>
      </c>
      <c r="H7355" s="45">
        <v>4.1960040199999996E-3</v>
      </c>
    </row>
    <row r="7356" spans="1:8" x14ac:dyDescent="0.35">
      <c r="A7356" s="45" t="s">
        <v>242</v>
      </c>
      <c r="B7356" s="45" t="s">
        <v>74</v>
      </c>
      <c r="C7356" s="45" t="s">
        <v>25</v>
      </c>
      <c r="D7356" s="45">
        <v>1014</v>
      </c>
      <c r="E7356" s="45">
        <v>7.2936981699999997E-3</v>
      </c>
      <c r="F7356" s="45">
        <v>1.25479375E-3</v>
      </c>
      <c r="G7356" s="45">
        <v>1.72441124E-3</v>
      </c>
      <c r="H7356" s="45">
        <v>4.3144927000000003E-3</v>
      </c>
    </row>
    <row r="7357" spans="1:8" x14ac:dyDescent="0.35">
      <c r="A7357" s="45" t="s">
        <v>242</v>
      </c>
      <c r="B7357" s="45" t="s">
        <v>74</v>
      </c>
      <c r="C7357" s="45" t="s">
        <v>26</v>
      </c>
      <c r="D7357" s="45">
        <v>2105</v>
      </c>
      <c r="E7357" s="45">
        <v>6.5197004299999998E-3</v>
      </c>
      <c r="F7357" s="45">
        <v>1.0070321699999999E-3</v>
      </c>
      <c r="G7357" s="45">
        <v>1.3439944300000001E-3</v>
      </c>
      <c r="H7357" s="45">
        <v>4.1686733399999999E-3</v>
      </c>
    </row>
    <row r="7358" spans="1:8" x14ac:dyDescent="0.35">
      <c r="A7358" s="45" t="s">
        <v>242</v>
      </c>
      <c r="B7358" s="45" t="s">
        <v>74</v>
      </c>
      <c r="C7358" s="45" t="s">
        <v>27</v>
      </c>
      <c r="D7358" s="45">
        <v>520</v>
      </c>
      <c r="E7358" s="45">
        <v>5.6503737E-3</v>
      </c>
      <c r="F7358" s="45">
        <v>4.7262261999999998E-4</v>
      </c>
      <c r="G7358" s="45">
        <v>1.5114848000000001E-3</v>
      </c>
      <c r="H7358" s="45">
        <v>3.66626579E-3</v>
      </c>
    </row>
    <row r="7359" spans="1:8" x14ac:dyDescent="0.35">
      <c r="A7359" s="45" t="s">
        <v>242</v>
      </c>
      <c r="B7359" s="45" t="s">
        <v>74</v>
      </c>
      <c r="C7359" s="45" t="s">
        <v>28</v>
      </c>
      <c r="D7359" s="45">
        <v>1829</v>
      </c>
      <c r="E7359" s="45">
        <v>6.8229765400000001E-3</v>
      </c>
      <c r="F7359" s="45">
        <v>9.9743941999999998E-4</v>
      </c>
      <c r="G7359" s="45">
        <v>1.9709715700000001E-3</v>
      </c>
      <c r="H7359" s="45">
        <v>3.8545651099999999E-3</v>
      </c>
    </row>
    <row r="7360" spans="1:8" x14ac:dyDescent="0.35">
      <c r="A7360" s="45" t="s">
        <v>242</v>
      </c>
      <c r="B7360" s="45" t="s">
        <v>74</v>
      </c>
      <c r="C7360" s="45" t="s">
        <v>29</v>
      </c>
      <c r="D7360" s="45">
        <v>475</v>
      </c>
      <c r="E7360" s="45">
        <v>7.1119149500000001E-3</v>
      </c>
      <c r="F7360" s="45">
        <v>1.23269955E-3</v>
      </c>
      <c r="G7360" s="45">
        <v>1.7193467399999999E-3</v>
      </c>
      <c r="H7360" s="45">
        <v>4.1598681799999999E-3</v>
      </c>
    </row>
    <row r="7361" spans="1:8" x14ac:dyDescent="0.35">
      <c r="A7361" s="45" t="s">
        <v>242</v>
      </c>
      <c r="B7361" s="45" t="s">
        <v>74</v>
      </c>
      <c r="C7361" s="45" t="s">
        <v>30</v>
      </c>
      <c r="D7361" s="45">
        <v>9831</v>
      </c>
      <c r="E7361" s="45">
        <v>5.4031333099999997E-3</v>
      </c>
      <c r="F7361" s="45">
        <v>1.19303827E-3</v>
      </c>
      <c r="G7361" s="45">
        <v>7.9044626999999999E-4</v>
      </c>
      <c r="H7361" s="45">
        <v>3.4196483000000001E-3</v>
      </c>
    </row>
    <row r="7362" spans="1:8" x14ac:dyDescent="0.35">
      <c r="A7362" s="45" t="s">
        <v>242</v>
      </c>
      <c r="B7362" s="45" t="s">
        <v>74</v>
      </c>
      <c r="C7362" s="45" t="s">
        <v>31</v>
      </c>
      <c r="D7362" s="45">
        <v>6923</v>
      </c>
      <c r="E7362" s="45">
        <v>5.9473334599999999E-3</v>
      </c>
      <c r="F7362" s="45">
        <v>1.52067895E-3</v>
      </c>
      <c r="G7362" s="45">
        <v>8.3016831999999997E-4</v>
      </c>
      <c r="H7362" s="45">
        <v>3.5964857000000002E-3</v>
      </c>
    </row>
    <row r="7363" spans="1:8" x14ac:dyDescent="0.35">
      <c r="A7363" s="45" t="s">
        <v>242</v>
      </c>
      <c r="B7363" s="45" t="s">
        <v>74</v>
      </c>
      <c r="C7363" s="45" t="s">
        <v>159</v>
      </c>
      <c r="D7363" s="45">
        <v>1591</v>
      </c>
      <c r="E7363" s="45">
        <v>7.74574696E-3</v>
      </c>
      <c r="F7363" s="45">
        <v>1.47665811E-3</v>
      </c>
      <c r="G7363" s="45">
        <v>1.64349646E-3</v>
      </c>
      <c r="H7363" s="45">
        <v>4.6255919199999999E-3</v>
      </c>
    </row>
    <row r="7364" spans="1:8" x14ac:dyDescent="0.35">
      <c r="A7364" s="45" t="s">
        <v>242</v>
      </c>
      <c r="B7364" s="45" t="s">
        <v>74</v>
      </c>
      <c r="C7364" s="45" t="s">
        <v>33</v>
      </c>
      <c r="D7364" s="45">
        <v>649</v>
      </c>
      <c r="E7364" s="45">
        <v>7.7433049799999999E-3</v>
      </c>
      <c r="F7364" s="45">
        <v>1.6393095199999999E-3</v>
      </c>
      <c r="G7364" s="45">
        <v>1.64961742E-3</v>
      </c>
      <c r="H7364" s="45">
        <v>4.4543775900000001E-3</v>
      </c>
    </row>
    <row r="7365" spans="1:8" x14ac:dyDescent="0.35">
      <c r="A7365" s="45" t="s">
        <v>242</v>
      </c>
      <c r="B7365" s="45" t="s">
        <v>74</v>
      </c>
      <c r="C7365" s="45" t="s">
        <v>34</v>
      </c>
      <c r="D7365" s="45">
        <v>1023</v>
      </c>
      <c r="E7365" s="45">
        <v>5.8815414299999997E-3</v>
      </c>
      <c r="F7365" s="45">
        <v>1.0511700599999999E-3</v>
      </c>
      <c r="G7365" s="45">
        <v>1.13486997E-3</v>
      </c>
      <c r="H7365" s="45">
        <v>3.6955009300000002E-3</v>
      </c>
    </row>
    <row r="7366" spans="1:8" x14ac:dyDescent="0.35">
      <c r="A7366" s="45" t="s">
        <v>242</v>
      </c>
      <c r="B7366" s="45" t="s">
        <v>74</v>
      </c>
      <c r="C7366" s="45" t="s">
        <v>35</v>
      </c>
      <c r="D7366" s="45">
        <v>1668</v>
      </c>
      <c r="E7366" s="45">
        <v>6.0340683399999996E-3</v>
      </c>
      <c r="F7366" s="45">
        <v>9.4552112999999997E-4</v>
      </c>
      <c r="G7366" s="45">
        <v>1.2184763700000001E-3</v>
      </c>
      <c r="H7366" s="45">
        <v>3.87007038E-3</v>
      </c>
    </row>
    <row r="7367" spans="1:8" x14ac:dyDescent="0.35">
      <c r="A7367" s="45" t="s">
        <v>242</v>
      </c>
      <c r="B7367" s="45" t="s">
        <v>74</v>
      </c>
      <c r="C7367" s="45" t="s">
        <v>57</v>
      </c>
      <c r="D7367" s="45">
        <v>9</v>
      </c>
      <c r="E7367" s="45">
        <v>8.5570984499999999E-3</v>
      </c>
      <c r="F7367" s="45">
        <v>1.9675921999999998E-3</v>
      </c>
      <c r="G7367" s="45">
        <v>3.2934668099999999E-3</v>
      </c>
      <c r="H7367" s="45">
        <v>3.2960388799999998E-3</v>
      </c>
    </row>
    <row r="7368" spans="1:8" x14ac:dyDescent="0.35">
      <c r="A7368" s="45" t="s">
        <v>242</v>
      </c>
      <c r="B7368" s="45" t="s">
        <v>74</v>
      </c>
      <c r="C7368" s="45" t="s">
        <v>36</v>
      </c>
      <c r="D7368" s="45">
        <v>1950</v>
      </c>
      <c r="E7368" s="45">
        <v>5.95249857E-3</v>
      </c>
      <c r="F7368" s="45">
        <v>7.2025142000000004E-4</v>
      </c>
      <c r="G7368" s="45">
        <v>1.0873691800000001E-3</v>
      </c>
      <c r="H7368" s="45">
        <v>4.1448774899999997E-3</v>
      </c>
    </row>
    <row r="7369" spans="1:8" x14ac:dyDescent="0.35">
      <c r="A7369" s="45" t="s">
        <v>242</v>
      </c>
      <c r="B7369" s="45" t="s">
        <v>74</v>
      </c>
      <c r="C7369" s="45" t="s">
        <v>37</v>
      </c>
      <c r="D7369" s="45">
        <v>2592</v>
      </c>
      <c r="E7369" s="45">
        <v>5.9069034799999996E-3</v>
      </c>
      <c r="F7369" s="45">
        <v>1.44058796E-3</v>
      </c>
      <c r="G7369" s="45">
        <v>1.06050109E-3</v>
      </c>
      <c r="H7369" s="45">
        <v>3.4058139499999998E-3</v>
      </c>
    </row>
    <row r="7370" spans="1:8" x14ac:dyDescent="0.35">
      <c r="A7370" s="45" t="s">
        <v>242</v>
      </c>
      <c r="B7370" s="45" t="s">
        <v>74</v>
      </c>
      <c r="C7370" s="45" t="s">
        <v>38</v>
      </c>
      <c r="D7370" s="45">
        <v>821</v>
      </c>
      <c r="E7370" s="45">
        <v>6.2135012499999996E-3</v>
      </c>
      <c r="F7370" s="45">
        <v>9.9799227000000007E-4</v>
      </c>
      <c r="G7370" s="45">
        <v>1.60993795E-3</v>
      </c>
      <c r="H7370" s="45">
        <v>3.6055705399999998E-3</v>
      </c>
    </row>
    <row r="7371" spans="1:8" x14ac:dyDescent="0.35">
      <c r="A7371" s="45" t="s">
        <v>242</v>
      </c>
      <c r="B7371" s="45" t="s">
        <v>74</v>
      </c>
      <c r="C7371" s="45" t="s">
        <v>39</v>
      </c>
      <c r="D7371" s="45">
        <v>708</v>
      </c>
      <c r="E7371" s="45">
        <v>6.9751939799999997E-3</v>
      </c>
      <c r="F7371" s="45">
        <v>9.1518532999999998E-4</v>
      </c>
      <c r="G7371" s="45">
        <v>1.7469329699999999E-3</v>
      </c>
      <c r="H7371" s="45">
        <v>4.3130751899999997E-3</v>
      </c>
    </row>
    <row r="7372" spans="1:8" x14ac:dyDescent="0.35">
      <c r="A7372" s="45" t="s">
        <v>242</v>
      </c>
      <c r="B7372" s="45" t="s">
        <v>74</v>
      </c>
      <c r="C7372" s="45" t="s">
        <v>40</v>
      </c>
      <c r="D7372" s="45">
        <v>4184</v>
      </c>
      <c r="E7372" s="45">
        <v>6.3035381500000003E-3</v>
      </c>
      <c r="F7372" s="45">
        <v>1.9718966699999998E-3</v>
      </c>
      <c r="G7372" s="45">
        <v>5.5536444000000001E-4</v>
      </c>
      <c r="H7372" s="45">
        <v>3.7762765600000002E-3</v>
      </c>
    </row>
    <row r="7373" spans="1:8" x14ac:dyDescent="0.35">
      <c r="A7373" s="45" t="s">
        <v>242</v>
      </c>
      <c r="B7373" s="45" t="s">
        <v>74</v>
      </c>
      <c r="C7373" s="45" t="s">
        <v>41</v>
      </c>
      <c r="D7373" s="45">
        <v>683</v>
      </c>
      <c r="E7373" s="45">
        <v>6.7223338199999998E-3</v>
      </c>
      <c r="F7373" s="45">
        <v>9.2584095000000004E-4</v>
      </c>
      <c r="G7373" s="45">
        <v>1.7539379900000001E-3</v>
      </c>
      <c r="H7373" s="45">
        <v>4.0425543899999996E-3</v>
      </c>
    </row>
    <row r="7374" spans="1:8" x14ac:dyDescent="0.35">
      <c r="A7374" s="45" t="s">
        <v>242</v>
      </c>
      <c r="B7374" s="45" t="s">
        <v>74</v>
      </c>
      <c r="C7374" s="45" t="s">
        <v>42</v>
      </c>
      <c r="D7374" s="45">
        <v>569</v>
      </c>
      <c r="E7374" s="45">
        <v>7.5590092200000002E-3</v>
      </c>
      <c r="F7374" s="45">
        <v>1.4782876800000001E-3</v>
      </c>
      <c r="G7374" s="45">
        <v>1.76249325E-3</v>
      </c>
      <c r="H7374" s="45">
        <v>4.3182277900000003E-3</v>
      </c>
    </row>
    <row r="7375" spans="1:8" x14ac:dyDescent="0.35">
      <c r="A7375" s="45" t="s">
        <v>242</v>
      </c>
      <c r="B7375" s="45" t="s">
        <v>74</v>
      </c>
      <c r="C7375" s="45" t="s">
        <v>43</v>
      </c>
      <c r="D7375" s="45">
        <v>730</v>
      </c>
      <c r="E7375" s="45">
        <v>6.5683660699999997E-3</v>
      </c>
      <c r="F7375" s="45">
        <v>1.17481584E-3</v>
      </c>
      <c r="G7375" s="45">
        <v>1.5354988699999999E-3</v>
      </c>
      <c r="H7375" s="45">
        <v>3.85805088E-3</v>
      </c>
    </row>
    <row r="7376" spans="1:8" x14ac:dyDescent="0.35">
      <c r="A7376" s="45" t="s">
        <v>242</v>
      </c>
      <c r="B7376" s="45" t="s">
        <v>74</v>
      </c>
      <c r="C7376" s="45" t="s">
        <v>44</v>
      </c>
      <c r="D7376" s="45">
        <v>761</v>
      </c>
      <c r="E7376" s="45">
        <v>7.3181605700000001E-3</v>
      </c>
      <c r="F7376" s="45">
        <v>1.080997E-3</v>
      </c>
      <c r="G7376" s="45">
        <v>1.1194758400000001E-3</v>
      </c>
      <c r="H7376" s="45">
        <v>5.11768725E-3</v>
      </c>
    </row>
    <row r="7377" spans="1:8" x14ac:dyDescent="0.35">
      <c r="A7377" s="45" t="s">
        <v>242</v>
      </c>
      <c r="B7377" s="45" t="s">
        <v>74</v>
      </c>
      <c r="C7377" s="45" t="s">
        <v>45</v>
      </c>
      <c r="D7377" s="45">
        <v>1274</v>
      </c>
      <c r="E7377" s="45">
        <v>6.5145046000000002E-3</v>
      </c>
      <c r="F7377" s="45">
        <v>9.798532300000001E-4</v>
      </c>
      <c r="G7377" s="45">
        <v>1.5269871600000001E-3</v>
      </c>
      <c r="H7377" s="45">
        <v>4.0076637300000004E-3</v>
      </c>
    </row>
    <row r="7378" spans="1:8" x14ac:dyDescent="0.35">
      <c r="A7378" s="45" t="s">
        <v>242</v>
      </c>
      <c r="B7378" s="45" t="s">
        <v>74</v>
      </c>
      <c r="C7378" s="45" t="s">
        <v>46</v>
      </c>
      <c r="D7378" s="45">
        <v>504</v>
      </c>
      <c r="E7378" s="45">
        <v>7.3319460399999996E-3</v>
      </c>
      <c r="F7378" s="45">
        <v>1.3021749400000001E-3</v>
      </c>
      <c r="G7378" s="45">
        <v>2.01170703E-3</v>
      </c>
      <c r="H7378" s="45">
        <v>4.0180635899999999E-3</v>
      </c>
    </row>
    <row r="7379" spans="1:8" x14ac:dyDescent="0.35">
      <c r="A7379" s="45" t="s">
        <v>242</v>
      </c>
      <c r="B7379" s="45" t="s">
        <v>74</v>
      </c>
      <c r="C7379" s="45" t="s">
        <v>47</v>
      </c>
      <c r="D7379" s="45">
        <v>464</v>
      </c>
      <c r="E7379" s="45">
        <v>5.8730441500000003E-3</v>
      </c>
      <c r="F7379" s="45">
        <v>2.1339676999999999E-4</v>
      </c>
      <c r="G7379" s="45">
        <v>1.37240058E-3</v>
      </c>
      <c r="H7379" s="45">
        <v>4.2751484400000003E-3</v>
      </c>
    </row>
    <row r="7380" spans="1:8" x14ac:dyDescent="0.35">
      <c r="A7380" s="45" t="s">
        <v>242</v>
      </c>
      <c r="B7380" s="45" t="s">
        <v>74</v>
      </c>
      <c r="C7380" s="45" t="s">
        <v>48</v>
      </c>
      <c r="D7380" s="45">
        <v>3015</v>
      </c>
      <c r="E7380" s="45">
        <v>7.3220776399999998E-3</v>
      </c>
      <c r="F7380" s="45">
        <v>1.3427766099999999E-3</v>
      </c>
      <c r="G7380" s="45">
        <v>1.35173261E-3</v>
      </c>
      <c r="H7380" s="45">
        <v>4.6275679399999997E-3</v>
      </c>
    </row>
    <row r="7381" spans="1:8" x14ac:dyDescent="0.35">
      <c r="A7381" s="45" t="s">
        <v>242</v>
      </c>
      <c r="B7381" s="45" t="s">
        <v>74</v>
      </c>
      <c r="C7381" s="45" t="s">
        <v>49</v>
      </c>
      <c r="D7381" s="45">
        <v>1560</v>
      </c>
      <c r="E7381" s="45">
        <v>8.3693982100000001E-3</v>
      </c>
      <c r="F7381" s="45">
        <v>1.6338509700000001E-3</v>
      </c>
      <c r="G7381" s="45">
        <v>1.13080905E-3</v>
      </c>
      <c r="H7381" s="45">
        <v>5.60473771E-3</v>
      </c>
    </row>
    <row r="7382" spans="1:8" x14ac:dyDescent="0.35">
      <c r="A7382" s="45" t="s">
        <v>242</v>
      </c>
      <c r="B7382" s="45" t="s">
        <v>74</v>
      </c>
      <c r="C7382" s="45" t="s">
        <v>50</v>
      </c>
      <c r="D7382" s="45">
        <v>698</v>
      </c>
      <c r="E7382" s="45">
        <v>7.7336700299999997E-3</v>
      </c>
      <c r="F7382" s="45">
        <v>7.7809923000000003E-4</v>
      </c>
      <c r="G7382" s="45">
        <v>2.4234251600000001E-3</v>
      </c>
      <c r="H7382" s="45">
        <v>4.5321451799999997E-3</v>
      </c>
    </row>
    <row r="7383" spans="1:8" x14ac:dyDescent="0.35">
      <c r="A7383" s="45" t="s">
        <v>242</v>
      </c>
      <c r="B7383" s="45" t="s">
        <v>74</v>
      </c>
      <c r="C7383" s="45" t="s">
        <v>51</v>
      </c>
      <c r="D7383" s="45">
        <v>1097</v>
      </c>
      <c r="E7383" s="45">
        <v>6.9588036500000004E-3</v>
      </c>
      <c r="F7383" s="45">
        <v>1.1513299899999999E-3</v>
      </c>
      <c r="G7383" s="45">
        <v>1.0434073E-3</v>
      </c>
      <c r="H7383" s="45">
        <v>4.7640658900000004E-3</v>
      </c>
    </row>
    <row r="7384" spans="1:8" x14ac:dyDescent="0.35">
      <c r="A7384" s="45" t="s">
        <v>242</v>
      </c>
      <c r="B7384" s="45" t="s">
        <v>74</v>
      </c>
      <c r="C7384" s="45" t="s">
        <v>52</v>
      </c>
      <c r="D7384" s="45">
        <v>4167</v>
      </c>
      <c r="E7384" s="45">
        <v>5.8256559299999996E-3</v>
      </c>
      <c r="F7384" s="45">
        <v>1.06855594E-3</v>
      </c>
      <c r="G7384" s="45">
        <v>6.4250946999999995E-4</v>
      </c>
      <c r="H7384" s="45">
        <v>4.1145900400000003E-3</v>
      </c>
    </row>
    <row r="7385" spans="1:8" x14ac:dyDescent="0.35">
      <c r="A7385" s="45" t="s">
        <v>242</v>
      </c>
      <c r="B7385" s="45" t="s">
        <v>74</v>
      </c>
      <c r="C7385" s="45" t="s">
        <v>53</v>
      </c>
      <c r="D7385" s="45">
        <v>659</v>
      </c>
      <c r="E7385" s="45">
        <v>6.6063372200000003E-3</v>
      </c>
      <c r="F7385" s="45">
        <v>8.0352851999999995E-4</v>
      </c>
      <c r="G7385" s="45">
        <v>1.5350662200000001E-3</v>
      </c>
      <c r="H7385" s="45">
        <v>4.2677419799999998E-3</v>
      </c>
    </row>
    <row r="7386" spans="1:8" x14ac:dyDescent="0.35">
      <c r="A7386" s="45" t="s">
        <v>242</v>
      </c>
      <c r="B7386" s="45" t="s">
        <v>74</v>
      </c>
      <c r="C7386" s="45" t="s">
        <v>54</v>
      </c>
      <c r="D7386" s="45">
        <v>6131</v>
      </c>
      <c r="E7386" s="45">
        <v>6.3088272400000003E-3</v>
      </c>
      <c r="F7386" s="45">
        <v>1.2724362100000001E-3</v>
      </c>
      <c r="G7386" s="45">
        <v>9.0806147999999997E-4</v>
      </c>
      <c r="H7386" s="45">
        <v>4.1283290699999997E-3</v>
      </c>
    </row>
    <row r="7387" spans="1:8" x14ac:dyDescent="0.35">
      <c r="A7387" s="45" t="s">
        <v>242</v>
      </c>
      <c r="B7387" s="45" t="s">
        <v>74</v>
      </c>
      <c r="C7387" s="45" t="s">
        <v>55</v>
      </c>
      <c r="D7387" s="45">
        <v>662</v>
      </c>
      <c r="E7387" s="45">
        <v>6.5057832999999999E-3</v>
      </c>
      <c r="F7387" s="45">
        <v>1.02816916E-3</v>
      </c>
      <c r="G7387" s="45">
        <v>1.6383956200000001E-3</v>
      </c>
      <c r="H7387" s="45">
        <v>3.83921804E-3</v>
      </c>
    </row>
    <row r="7388" spans="1:8" x14ac:dyDescent="0.35">
      <c r="A7388" s="45" t="s">
        <v>242</v>
      </c>
      <c r="B7388" s="45" t="s">
        <v>74</v>
      </c>
      <c r="C7388" s="45" t="s">
        <v>56</v>
      </c>
      <c r="D7388" s="45">
        <v>4876</v>
      </c>
      <c r="E7388" s="45">
        <v>6.8728729400000001E-3</v>
      </c>
      <c r="F7388" s="45">
        <v>1.30614921E-3</v>
      </c>
      <c r="G7388" s="45">
        <v>1.34483548E-3</v>
      </c>
      <c r="H7388" s="45">
        <v>4.2218877700000001E-3</v>
      </c>
    </row>
    <row r="7389" spans="1:8" x14ac:dyDescent="0.35">
      <c r="A7389" s="45" t="s">
        <v>243</v>
      </c>
      <c r="B7389" s="45" t="s">
        <v>74</v>
      </c>
      <c r="C7389" s="45" t="s">
        <v>9</v>
      </c>
      <c r="D7389" s="45">
        <v>76030</v>
      </c>
      <c r="E7389" s="45">
        <v>6.3599097699999999E-3</v>
      </c>
      <c r="F7389" s="45">
        <v>1.23358917E-3</v>
      </c>
      <c r="G7389" s="45">
        <v>1.1319595799999999E-3</v>
      </c>
      <c r="H7389" s="45">
        <v>3.9942967500000001E-3</v>
      </c>
    </row>
    <row r="7390" spans="1:8" x14ac:dyDescent="0.35">
      <c r="A7390" s="45" t="s">
        <v>243</v>
      </c>
      <c r="B7390" s="45" t="s">
        <v>74</v>
      </c>
      <c r="C7390" s="45" t="s">
        <v>14</v>
      </c>
      <c r="D7390" s="45">
        <v>1114</v>
      </c>
      <c r="E7390" s="45">
        <v>6.8172644599999999E-3</v>
      </c>
      <c r="F7390" s="45">
        <v>1.6515183100000001E-3</v>
      </c>
      <c r="G7390" s="45">
        <v>1.2051787999999999E-3</v>
      </c>
      <c r="H7390" s="45">
        <v>3.9605668700000004E-3</v>
      </c>
    </row>
    <row r="7391" spans="1:8" x14ac:dyDescent="0.35">
      <c r="A7391" s="45" t="s">
        <v>243</v>
      </c>
      <c r="B7391" s="45" t="s">
        <v>74</v>
      </c>
      <c r="C7391" s="45" t="s">
        <v>15</v>
      </c>
      <c r="D7391" s="45">
        <v>905</v>
      </c>
      <c r="E7391" s="45">
        <v>6.4498028000000004E-3</v>
      </c>
      <c r="F7391" s="45">
        <v>8.0817707000000003E-4</v>
      </c>
      <c r="G7391" s="45">
        <v>1.98507495E-3</v>
      </c>
      <c r="H7391" s="45">
        <v>3.6565502999999998E-3</v>
      </c>
    </row>
    <row r="7392" spans="1:8" x14ac:dyDescent="0.35">
      <c r="A7392" s="45" t="s">
        <v>243</v>
      </c>
      <c r="B7392" s="45" t="s">
        <v>74</v>
      </c>
      <c r="C7392" s="45" t="s">
        <v>16</v>
      </c>
      <c r="D7392" s="45">
        <v>678</v>
      </c>
      <c r="E7392" s="45">
        <v>6.5126185699999999E-3</v>
      </c>
      <c r="F7392" s="45">
        <v>1.00341053E-3</v>
      </c>
      <c r="G7392" s="45">
        <v>9.8932703000000001E-4</v>
      </c>
      <c r="H7392" s="45">
        <v>4.5198805200000001E-3</v>
      </c>
    </row>
    <row r="7393" spans="1:8" x14ac:dyDescent="0.35">
      <c r="A7393" s="45" t="s">
        <v>243</v>
      </c>
      <c r="B7393" s="45" t="s">
        <v>74</v>
      </c>
      <c r="C7393" s="45" t="s">
        <v>17</v>
      </c>
      <c r="D7393" s="45">
        <v>848</v>
      </c>
      <c r="E7393" s="45">
        <v>7.0882875599999999E-3</v>
      </c>
      <c r="F7393" s="45">
        <v>1.0945686800000001E-3</v>
      </c>
      <c r="G7393" s="45">
        <v>1.0920436799999999E-3</v>
      </c>
      <c r="H7393" s="45">
        <v>4.9016747099999997E-3</v>
      </c>
    </row>
    <row r="7394" spans="1:8" x14ac:dyDescent="0.35">
      <c r="A7394" s="45" t="s">
        <v>243</v>
      </c>
      <c r="B7394" s="45" t="s">
        <v>74</v>
      </c>
      <c r="C7394" s="45" t="s">
        <v>18</v>
      </c>
      <c r="D7394" s="45">
        <v>812</v>
      </c>
      <c r="E7394" s="45">
        <v>7.2164349500000004E-3</v>
      </c>
      <c r="F7394" s="45">
        <v>7.8937441000000001E-4</v>
      </c>
      <c r="G7394" s="45">
        <v>1.4727579300000001E-3</v>
      </c>
      <c r="H7394" s="45">
        <v>4.9543021200000002E-3</v>
      </c>
    </row>
    <row r="7395" spans="1:8" x14ac:dyDescent="0.35">
      <c r="A7395" s="45" t="s">
        <v>243</v>
      </c>
      <c r="B7395" s="45" t="s">
        <v>74</v>
      </c>
      <c r="C7395" s="45" t="s">
        <v>19</v>
      </c>
      <c r="D7395" s="45">
        <v>1300</v>
      </c>
      <c r="E7395" s="45">
        <v>7.0009523899999997E-3</v>
      </c>
      <c r="F7395" s="45">
        <v>1.5085467700000001E-3</v>
      </c>
      <c r="G7395" s="45">
        <v>1.4839741100000001E-3</v>
      </c>
      <c r="H7395" s="45">
        <v>4.0084310199999997E-3</v>
      </c>
    </row>
    <row r="7396" spans="1:8" x14ac:dyDescent="0.35">
      <c r="A7396" s="45" t="s">
        <v>243</v>
      </c>
      <c r="B7396" s="45" t="s">
        <v>74</v>
      </c>
      <c r="C7396" s="45" t="s">
        <v>20</v>
      </c>
      <c r="D7396" s="45">
        <v>1859</v>
      </c>
      <c r="E7396" s="45">
        <v>5.06229057E-3</v>
      </c>
      <c r="F7396" s="45">
        <v>9.5434722999999998E-4</v>
      </c>
      <c r="G7396" s="45">
        <v>6.5482837000000003E-4</v>
      </c>
      <c r="H7396" s="45">
        <v>3.45311449E-3</v>
      </c>
    </row>
    <row r="7397" spans="1:8" x14ac:dyDescent="0.35">
      <c r="A7397" s="45" t="s">
        <v>243</v>
      </c>
      <c r="B7397" s="45" t="s">
        <v>74</v>
      </c>
      <c r="C7397" s="45" t="s">
        <v>21</v>
      </c>
      <c r="D7397" s="45">
        <v>376</v>
      </c>
      <c r="E7397" s="45">
        <v>8.6450019499999999E-3</v>
      </c>
      <c r="F7397" s="45">
        <v>1.8008456600000001E-3</v>
      </c>
      <c r="G7397" s="45">
        <v>2.1623507799999999E-3</v>
      </c>
      <c r="H7397" s="45">
        <v>4.6818050700000004E-3</v>
      </c>
    </row>
    <row r="7398" spans="1:8" x14ac:dyDescent="0.35">
      <c r="A7398" s="45" t="s">
        <v>243</v>
      </c>
      <c r="B7398" s="45" t="s">
        <v>74</v>
      </c>
      <c r="C7398" s="45" t="s">
        <v>22</v>
      </c>
      <c r="D7398" s="45">
        <v>518</v>
      </c>
      <c r="E7398" s="45">
        <v>7.4381968800000002E-3</v>
      </c>
      <c r="F7398" s="45">
        <v>1.51294128E-3</v>
      </c>
      <c r="G7398" s="45">
        <v>1.6243249799999999E-3</v>
      </c>
      <c r="H7398" s="45">
        <v>4.3009301699999999E-3</v>
      </c>
    </row>
    <row r="7399" spans="1:8" x14ac:dyDescent="0.35">
      <c r="A7399" s="45" t="s">
        <v>243</v>
      </c>
      <c r="B7399" s="45" t="s">
        <v>74</v>
      </c>
      <c r="C7399" s="45" t="s">
        <v>23</v>
      </c>
      <c r="D7399" s="45">
        <v>868</v>
      </c>
      <c r="E7399" s="45">
        <v>7.32320178E-3</v>
      </c>
      <c r="F7399" s="45">
        <v>1.7667261699999999E-3</v>
      </c>
      <c r="G7399" s="45">
        <v>1.9658322400000002E-3</v>
      </c>
      <c r="H7399" s="45">
        <v>3.5906429000000001E-3</v>
      </c>
    </row>
    <row r="7400" spans="1:8" x14ac:dyDescent="0.35">
      <c r="A7400" s="45" t="s">
        <v>243</v>
      </c>
      <c r="B7400" s="45" t="s">
        <v>74</v>
      </c>
      <c r="C7400" s="45" t="s">
        <v>24</v>
      </c>
      <c r="D7400" s="45">
        <v>1322</v>
      </c>
      <c r="E7400" s="45">
        <v>7.0963167099999998E-3</v>
      </c>
      <c r="F7400" s="45">
        <v>1.0520848399999999E-3</v>
      </c>
      <c r="G7400" s="45">
        <v>1.92035052E-3</v>
      </c>
      <c r="H7400" s="45">
        <v>4.1238808699999999E-3</v>
      </c>
    </row>
    <row r="7401" spans="1:8" x14ac:dyDescent="0.35">
      <c r="A7401" s="45" t="s">
        <v>243</v>
      </c>
      <c r="B7401" s="45" t="s">
        <v>74</v>
      </c>
      <c r="C7401" s="45" t="s">
        <v>25</v>
      </c>
      <c r="D7401" s="45">
        <v>915</v>
      </c>
      <c r="E7401" s="45">
        <v>7.2027168299999998E-3</v>
      </c>
      <c r="F7401" s="45">
        <v>1.1612651999999999E-3</v>
      </c>
      <c r="G7401" s="45">
        <v>1.67065094E-3</v>
      </c>
      <c r="H7401" s="45">
        <v>4.3708002100000002E-3</v>
      </c>
    </row>
    <row r="7402" spans="1:8" x14ac:dyDescent="0.35">
      <c r="A7402" s="45" t="s">
        <v>243</v>
      </c>
      <c r="B7402" s="45" t="s">
        <v>74</v>
      </c>
      <c r="C7402" s="45" t="s">
        <v>26</v>
      </c>
      <c r="D7402" s="45">
        <v>2015</v>
      </c>
      <c r="E7402" s="45">
        <v>6.0113727900000004E-3</v>
      </c>
      <c r="F7402" s="45">
        <v>7.6430222E-4</v>
      </c>
      <c r="G7402" s="45">
        <v>1.18913105E-3</v>
      </c>
      <c r="H7402" s="45">
        <v>4.0579390599999998E-3</v>
      </c>
    </row>
    <row r="7403" spans="1:8" x14ac:dyDescent="0.35">
      <c r="A7403" s="45" t="s">
        <v>243</v>
      </c>
      <c r="B7403" s="45" t="s">
        <v>74</v>
      </c>
      <c r="C7403" s="45" t="s">
        <v>27</v>
      </c>
      <c r="D7403" s="45">
        <v>563</v>
      </c>
      <c r="E7403" s="45">
        <v>5.9860574200000004E-3</v>
      </c>
      <c r="F7403" s="45">
        <v>5.7888847999999998E-4</v>
      </c>
      <c r="G7403" s="45">
        <v>1.4719218400000001E-3</v>
      </c>
      <c r="H7403" s="45">
        <v>3.93524662E-3</v>
      </c>
    </row>
    <row r="7404" spans="1:8" x14ac:dyDescent="0.35">
      <c r="A7404" s="45" t="s">
        <v>243</v>
      </c>
      <c r="B7404" s="45" t="s">
        <v>74</v>
      </c>
      <c r="C7404" s="45" t="s">
        <v>28</v>
      </c>
      <c r="D7404" s="45">
        <v>2138</v>
      </c>
      <c r="E7404" s="45">
        <v>6.9779159000000002E-3</v>
      </c>
      <c r="F7404" s="45">
        <v>9.5037848999999998E-4</v>
      </c>
      <c r="G7404" s="45">
        <v>1.9813047600000001E-3</v>
      </c>
      <c r="H7404" s="45">
        <v>4.0462321699999996E-3</v>
      </c>
    </row>
    <row r="7405" spans="1:8" x14ac:dyDescent="0.35">
      <c r="A7405" s="45" t="s">
        <v>243</v>
      </c>
      <c r="B7405" s="45" t="s">
        <v>74</v>
      </c>
      <c r="C7405" s="45" t="s">
        <v>29</v>
      </c>
      <c r="D7405" s="45">
        <v>364</v>
      </c>
      <c r="E7405" s="45">
        <v>7.2027304699999999E-3</v>
      </c>
      <c r="F7405" s="45">
        <v>1.2018592500000001E-3</v>
      </c>
      <c r="G7405" s="45">
        <v>1.69556983E-3</v>
      </c>
      <c r="H7405" s="45">
        <v>4.3053009600000003E-3</v>
      </c>
    </row>
    <row r="7406" spans="1:8" x14ac:dyDescent="0.35">
      <c r="A7406" s="45" t="s">
        <v>243</v>
      </c>
      <c r="B7406" s="45" t="s">
        <v>74</v>
      </c>
      <c r="C7406" s="45" t="s">
        <v>30</v>
      </c>
      <c r="D7406" s="45">
        <v>9492</v>
      </c>
      <c r="E7406" s="45">
        <v>5.3092611700000002E-3</v>
      </c>
      <c r="F7406" s="45">
        <v>1.2274746999999999E-3</v>
      </c>
      <c r="G7406" s="45">
        <v>8.2919828000000003E-4</v>
      </c>
      <c r="H7406" s="45">
        <v>3.2525877100000001E-3</v>
      </c>
    </row>
    <row r="7407" spans="1:8" x14ac:dyDescent="0.35">
      <c r="A7407" s="45" t="s">
        <v>243</v>
      </c>
      <c r="B7407" s="45" t="s">
        <v>74</v>
      </c>
      <c r="C7407" s="45" t="s">
        <v>31</v>
      </c>
      <c r="D7407" s="45">
        <v>6902</v>
      </c>
      <c r="E7407" s="45">
        <v>5.6590210300000001E-3</v>
      </c>
      <c r="F7407" s="45">
        <v>1.45595019E-3</v>
      </c>
      <c r="G7407" s="45">
        <v>6.4863924999999998E-4</v>
      </c>
      <c r="H7407" s="45">
        <v>3.5544311099999998E-3</v>
      </c>
    </row>
    <row r="7408" spans="1:8" x14ac:dyDescent="0.35">
      <c r="A7408" s="45" t="s">
        <v>243</v>
      </c>
      <c r="B7408" s="45" t="s">
        <v>74</v>
      </c>
      <c r="C7408" s="45" t="s">
        <v>159</v>
      </c>
      <c r="D7408" s="45">
        <v>1532</v>
      </c>
      <c r="E7408" s="45">
        <v>7.4414192300000003E-3</v>
      </c>
      <c r="F7408" s="45">
        <v>1.27435668E-3</v>
      </c>
      <c r="G7408" s="45">
        <v>1.4505515699999999E-3</v>
      </c>
      <c r="H7408" s="45">
        <v>4.7165104999999999E-3</v>
      </c>
    </row>
    <row r="7409" spans="1:8" x14ac:dyDescent="0.35">
      <c r="A7409" s="45" t="s">
        <v>243</v>
      </c>
      <c r="B7409" s="45" t="s">
        <v>74</v>
      </c>
      <c r="C7409" s="45" t="s">
        <v>33</v>
      </c>
      <c r="D7409" s="45">
        <v>630</v>
      </c>
      <c r="E7409" s="45">
        <v>7.7603796800000003E-3</v>
      </c>
      <c r="F7409" s="45">
        <v>1.5363019300000001E-3</v>
      </c>
      <c r="G7409" s="45">
        <v>1.72108295E-3</v>
      </c>
      <c r="H7409" s="45">
        <v>4.5029943200000002E-3</v>
      </c>
    </row>
    <row r="7410" spans="1:8" x14ac:dyDescent="0.35">
      <c r="A7410" s="45" t="s">
        <v>243</v>
      </c>
      <c r="B7410" s="45" t="s">
        <v>74</v>
      </c>
      <c r="C7410" s="45" t="s">
        <v>34</v>
      </c>
      <c r="D7410" s="45">
        <v>1117</v>
      </c>
      <c r="E7410" s="45">
        <v>6.10808524E-3</v>
      </c>
      <c r="F7410" s="45">
        <v>1.0195648199999999E-3</v>
      </c>
      <c r="G7410" s="45">
        <v>1.11780455E-3</v>
      </c>
      <c r="H7410" s="45">
        <v>3.9707153799999999E-3</v>
      </c>
    </row>
    <row r="7411" spans="1:8" x14ac:dyDescent="0.35">
      <c r="A7411" s="45" t="s">
        <v>243</v>
      </c>
      <c r="B7411" s="45" t="s">
        <v>74</v>
      </c>
      <c r="C7411" s="45" t="s">
        <v>35</v>
      </c>
      <c r="D7411" s="45">
        <v>2065</v>
      </c>
      <c r="E7411" s="45">
        <v>6.0473665799999996E-3</v>
      </c>
      <c r="F7411" s="45">
        <v>8.8226367999999999E-4</v>
      </c>
      <c r="G7411" s="45">
        <v>1.1218610400000001E-3</v>
      </c>
      <c r="H7411" s="45">
        <v>4.0432414099999996E-3</v>
      </c>
    </row>
    <row r="7412" spans="1:8" x14ac:dyDescent="0.35">
      <c r="A7412" s="45" t="s">
        <v>243</v>
      </c>
      <c r="B7412" s="45" t="s">
        <v>74</v>
      </c>
      <c r="C7412" s="45" t="s">
        <v>57</v>
      </c>
      <c r="D7412" s="45">
        <v>4</v>
      </c>
      <c r="E7412" s="45">
        <v>9.8408562399999993E-3</v>
      </c>
      <c r="F7412" s="45">
        <v>2.11805537E-3</v>
      </c>
      <c r="G7412" s="45">
        <v>4.2592588500000002E-3</v>
      </c>
      <c r="H7412" s="45">
        <v>3.4635413100000002E-3</v>
      </c>
    </row>
    <row r="7413" spans="1:8" x14ac:dyDescent="0.35">
      <c r="A7413" s="45" t="s">
        <v>243</v>
      </c>
      <c r="B7413" s="45" t="s">
        <v>74</v>
      </c>
      <c r="C7413" s="45" t="s">
        <v>36</v>
      </c>
      <c r="D7413" s="45">
        <v>1949</v>
      </c>
      <c r="E7413" s="45">
        <v>6.51540178E-3</v>
      </c>
      <c r="F7413" s="45">
        <v>1.19184433E-3</v>
      </c>
      <c r="G7413" s="45">
        <v>1.15259701E-3</v>
      </c>
      <c r="H7413" s="45">
        <v>4.1709599399999998E-3</v>
      </c>
    </row>
    <row r="7414" spans="1:8" x14ac:dyDescent="0.35">
      <c r="A7414" s="45" t="s">
        <v>243</v>
      </c>
      <c r="B7414" s="45" t="s">
        <v>74</v>
      </c>
      <c r="C7414" s="45" t="s">
        <v>37</v>
      </c>
      <c r="D7414" s="45">
        <v>2431</v>
      </c>
      <c r="E7414" s="45">
        <v>5.9056008299999997E-3</v>
      </c>
      <c r="F7414" s="45">
        <v>1.4490109900000001E-3</v>
      </c>
      <c r="G7414" s="45">
        <v>1.0124955700000001E-3</v>
      </c>
      <c r="H7414" s="45">
        <v>3.4440937899999999E-3</v>
      </c>
    </row>
    <row r="7415" spans="1:8" x14ac:dyDescent="0.35">
      <c r="A7415" s="45" t="s">
        <v>243</v>
      </c>
      <c r="B7415" s="45" t="s">
        <v>74</v>
      </c>
      <c r="C7415" s="45" t="s">
        <v>38</v>
      </c>
      <c r="D7415" s="45">
        <v>859</v>
      </c>
      <c r="E7415" s="45">
        <v>6.9659081200000002E-3</v>
      </c>
      <c r="F7415" s="45">
        <v>1.51986836E-3</v>
      </c>
      <c r="G7415" s="45">
        <v>1.6368756500000001E-3</v>
      </c>
      <c r="H7415" s="45">
        <v>3.8091636200000001E-3</v>
      </c>
    </row>
    <row r="7416" spans="1:8" x14ac:dyDescent="0.35">
      <c r="A7416" s="45" t="s">
        <v>243</v>
      </c>
      <c r="B7416" s="45" t="s">
        <v>74</v>
      </c>
      <c r="C7416" s="45" t="s">
        <v>39</v>
      </c>
      <c r="D7416" s="45">
        <v>599</v>
      </c>
      <c r="E7416" s="45">
        <v>7.0238976200000004E-3</v>
      </c>
      <c r="F7416" s="45">
        <v>9.5305423999999996E-4</v>
      </c>
      <c r="G7416" s="45">
        <v>1.7405743400000001E-3</v>
      </c>
      <c r="H7416" s="45">
        <v>4.3302685700000003E-3</v>
      </c>
    </row>
    <row r="7417" spans="1:8" x14ac:dyDescent="0.35">
      <c r="A7417" s="45" t="s">
        <v>243</v>
      </c>
      <c r="B7417" s="45" t="s">
        <v>74</v>
      </c>
      <c r="C7417" s="45" t="s">
        <v>40</v>
      </c>
      <c r="D7417" s="45">
        <v>4578</v>
      </c>
      <c r="E7417" s="45">
        <v>5.9501634800000003E-3</v>
      </c>
      <c r="F7417" s="45">
        <v>1.6158244300000001E-3</v>
      </c>
      <c r="G7417" s="45">
        <v>5.5196274999999996E-4</v>
      </c>
      <c r="H7417" s="45">
        <v>3.7823758199999999E-3</v>
      </c>
    </row>
    <row r="7418" spans="1:8" x14ac:dyDescent="0.35">
      <c r="A7418" s="45" t="s">
        <v>243</v>
      </c>
      <c r="B7418" s="45" t="s">
        <v>74</v>
      </c>
      <c r="C7418" s="45" t="s">
        <v>41</v>
      </c>
      <c r="D7418" s="45">
        <v>662</v>
      </c>
      <c r="E7418" s="45">
        <v>6.9382550499999997E-3</v>
      </c>
      <c r="F7418" s="45">
        <v>8.8485696000000001E-4</v>
      </c>
      <c r="G7418" s="45">
        <v>1.66755809E-3</v>
      </c>
      <c r="H7418" s="45">
        <v>4.3858395200000004E-3</v>
      </c>
    </row>
    <row r="7419" spans="1:8" x14ac:dyDescent="0.35">
      <c r="A7419" s="45" t="s">
        <v>243</v>
      </c>
      <c r="B7419" s="45" t="s">
        <v>74</v>
      </c>
      <c r="C7419" s="45" t="s">
        <v>42</v>
      </c>
      <c r="D7419" s="45">
        <v>521</v>
      </c>
      <c r="E7419" s="45">
        <v>7.5521608499999997E-3</v>
      </c>
      <c r="F7419" s="45">
        <v>1.4967652400000001E-3</v>
      </c>
      <c r="G7419" s="45">
        <v>1.8679575499999999E-3</v>
      </c>
      <c r="H7419" s="45">
        <v>4.1874375699999999E-3</v>
      </c>
    </row>
    <row r="7420" spans="1:8" x14ac:dyDescent="0.35">
      <c r="A7420" s="45" t="s">
        <v>243</v>
      </c>
      <c r="B7420" s="45" t="s">
        <v>74</v>
      </c>
      <c r="C7420" s="45" t="s">
        <v>43</v>
      </c>
      <c r="D7420" s="45">
        <v>801</v>
      </c>
      <c r="E7420" s="45">
        <v>6.7387551400000002E-3</v>
      </c>
      <c r="F7420" s="45">
        <v>1.20360232E-3</v>
      </c>
      <c r="G7420" s="45">
        <v>1.54972638E-3</v>
      </c>
      <c r="H7420" s="45">
        <v>3.9854259700000004E-3</v>
      </c>
    </row>
    <row r="7421" spans="1:8" x14ac:dyDescent="0.35">
      <c r="A7421" s="45" t="s">
        <v>243</v>
      </c>
      <c r="B7421" s="45" t="s">
        <v>74</v>
      </c>
      <c r="C7421" s="45" t="s">
        <v>44</v>
      </c>
      <c r="D7421" s="45">
        <v>687</v>
      </c>
      <c r="E7421" s="45">
        <v>7.2308309300000003E-3</v>
      </c>
      <c r="F7421" s="45">
        <v>1.01856883E-3</v>
      </c>
      <c r="G7421" s="45">
        <v>1.20707292E-3</v>
      </c>
      <c r="H7421" s="45">
        <v>5.0051887200000004E-3</v>
      </c>
    </row>
    <row r="7422" spans="1:8" x14ac:dyDescent="0.35">
      <c r="A7422" s="45" t="s">
        <v>243</v>
      </c>
      <c r="B7422" s="45" t="s">
        <v>74</v>
      </c>
      <c r="C7422" s="45" t="s">
        <v>45</v>
      </c>
      <c r="D7422" s="45">
        <v>1187</v>
      </c>
      <c r="E7422" s="45">
        <v>7.4769003800000001E-3</v>
      </c>
      <c r="F7422" s="45">
        <v>1.59494032E-3</v>
      </c>
      <c r="G7422" s="45">
        <v>1.8943256399999999E-3</v>
      </c>
      <c r="H7422" s="45">
        <v>3.9876339399999997E-3</v>
      </c>
    </row>
    <row r="7423" spans="1:8" x14ac:dyDescent="0.35">
      <c r="A7423" s="45" t="s">
        <v>243</v>
      </c>
      <c r="B7423" s="45" t="s">
        <v>74</v>
      </c>
      <c r="C7423" s="45" t="s">
        <v>46</v>
      </c>
      <c r="D7423" s="45">
        <v>533</v>
      </c>
      <c r="E7423" s="45">
        <v>7.1863705800000004E-3</v>
      </c>
      <c r="F7423" s="45">
        <v>1.0798630499999999E-3</v>
      </c>
      <c r="G7423" s="45">
        <v>1.7041030300000001E-3</v>
      </c>
      <c r="H7423" s="45">
        <v>4.4024040600000001E-3</v>
      </c>
    </row>
    <row r="7424" spans="1:8" x14ac:dyDescent="0.35">
      <c r="A7424" s="45" t="s">
        <v>243</v>
      </c>
      <c r="B7424" s="45" t="s">
        <v>74</v>
      </c>
      <c r="C7424" s="45" t="s">
        <v>47</v>
      </c>
      <c r="D7424" s="45">
        <v>436</v>
      </c>
      <c r="E7424" s="45">
        <v>5.7504563599999996E-3</v>
      </c>
      <c r="F7424" s="45">
        <v>1.8619371999999999E-4</v>
      </c>
      <c r="G7424" s="45">
        <v>1.36783764E-3</v>
      </c>
      <c r="H7424" s="45">
        <v>4.18532829E-3</v>
      </c>
    </row>
    <row r="7425" spans="1:8" x14ac:dyDescent="0.35">
      <c r="A7425" s="45" t="s">
        <v>243</v>
      </c>
      <c r="B7425" s="45" t="s">
        <v>74</v>
      </c>
      <c r="C7425" s="45" t="s">
        <v>48</v>
      </c>
      <c r="D7425" s="45">
        <v>3284</v>
      </c>
      <c r="E7425" s="45">
        <v>7.0885985200000003E-3</v>
      </c>
      <c r="F7425" s="45">
        <v>1.3108799499999999E-3</v>
      </c>
      <c r="G7425" s="45">
        <v>1.29560528E-3</v>
      </c>
      <c r="H7425" s="45">
        <v>4.4821128100000001E-3</v>
      </c>
    </row>
    <row r="7426" spans="1:8" x14ac:dyDescent="0.35">
      <c r="A7426" s="45" t="s">
        <v>243</v>
      </c>
      <c r="B7426" s="45" t="s">
        <v>74</v>
      </c>
      <c r="C7426" s="45" t="s">
        <v>49</v>
      </c>
      <c r="D7426" s="45">
        <v>1419</v>
      </c>
      <c r="E7426" s="45">
        <v>7.8938934699999998E-3</v>
      </c>
      <c r="F7426" s="45">
        <v>1.40057691E-3</v>
      </c>
      <c r="G7426" s="45">
        <v>1.31251934E-3</v>
      </c>
      <c r="H7426" s="45">
        <v>5.1807885999999997E-3</v>
      </c>
    </row>
    <row r="7427" spans="1:8" x14ac:dyDescent="0.35">
      <c r="A7427" s="45" t="s">
        <v>243</v>
      </c>
      <c r="B7427" s="45" t="s">
        <v>74</v>
      </c>
      <c r="C7427" s="45" t="s">
        <v>50</v>
      </c>
      <c r="D7427" s="45">
        <v>706</v>
      </c>
      <c r="E7427" s="45">
        <v>7.53768927E-3</v>
      </c>
      <c r="F7427" s="45">
        <v>8.2539845000000002E-4</v>
      </c>
      <c r="G7427" s="45">
        <v>2.1176782499999999E-3</v>
      </c>
      <c r="H7427" s="45">
        <v>4.5946120700000002E-3</v>
      </c>
    </row>
    <row r="7428" spans="1:8" x14ac:dyDescent="0.35">
      <c r="A7428" s="45" t="s">
        <v>243</v>
      </c>
      <c r="B7428" s="45" t="s">
        <v>74</v>
      </c>
      <c r="C7428" s="45" t="s">
        <v>51</v>
      </c>
      <c r="D7428" s="45">
        <v>865</v>
      </c>
      <c r="E7428" s="45">
        <v>7.0379466699999997E-3</v>
      </c>
      <c r="F7428" s="45">
        <v>1.34897481E-3</v>
      </c>
      <c r="G7428" s="45">
        <v>1.07167874E-3</v>
      </c>
      <c r="H7428" s="45">
        <v>4.6172926300000004E-3</v>
      </c>
    </row>
    <row r="7429" spans="1:8" x14ac:dyDescent="0.35">
      <c r="A7429" s="45" t="s">
        <v>243</v>
      </c>
      <c r="B7429" s="45" t="s">
        <v>74</v>
      </c>
      <c r="C7429" s="45" t="s">
        <v>52</v>
      </c>
      <c r="D7429" s="45">
        <v>3924</v>
      </c>
      <c r="E7429" s="45">
        <v>6.5440119200000004E-3</v>
      </c>
      <c r="F7429" s="45">
        <v>1.0914550000000001E-3</v>
      </c>
      <c r="G7429" s="45">
        <v>6.7074449000000002E-4</v>
      </c>
      <c r="H7429" s="45">
        <v>4.7818119400000001E-3</v>
      </c>
    </row>
    <row r="7430" spans="1:8" x14ac:dyDescent="0.35">
      <c r="A7430" s="45" t="s">
        <v>243</v>
      </c>
      <c r="B7430" s="45" t="s">
        <v>74</v>
      </c>
      <c r="C7430" s="45" t="s">
        <v>53</v>
      </c>
      <c r="D7430" s="45">
        <v>562</v>
      </c>
      <c r="E7430" s="45">
        <v>6.7420832400000002E-3</v>
      </c>
      <c r="F7430" s="45">
        <v>8.5466895000000005E-4</v>
      </c>
      <c r="G7430" s="45">
        <v>1.5625203399999999E-3</v>
      </c>
      <c r="H7430" s="45">
        <v>4.3248934799999996E-3</v>
      </c>
    </row>
    <row r="7431" spans="1:8" x14ac:dyDescent="0.35">
      <c r="A7431" s="45" t="s">
        <v>243</v>
      </c>
      <c r="B7431" s="45" t="s">
        <v>74</v>
      </c>
      <c r="C7431" s="45" t="s">
        <v>54</v>
      </c>
      <c r="D7431" s="45">
        <v>5537</v>
      </c>
      <c r="E7431" s="45">
        <v>6.2078987199999996E-3</v>
      </c>
      <c r="F7431" s="45">
        <v>1.1628942399999999E-3</v>
      </c>
      <c r="G7431" s="45">
        <v>8.6979655000000002E-4</v>
      </c>
      <c r="H7431" s="45">
        <v>4.1752074500000002E-3</v>
      </c>
    </row>
    <row r="7432" spans="1:8" x14ac:dyDescent="0.35">
      <c r="A7432" s="45" t="s">
        <v>243</v>
      </c>
      <c r="B7432" s="45" t="s">
        <v>74</v>
      </c>
      <c r="C7432" s="45" t="s">
        <v>55</v>
      </c>
      <c r="D7432" s="45">
        <v>726</v>
      </c>
      <c r="E7432" s="45">
        <v>6.5703433499999997E-3</v>
      </c>
      <c r="F7432" s="45">
        <v>1.0135602400000001E-3</v>
      </c>
      <c r="G7432" s="45">
        <v>1.6460849699999999E-3</v>
      </c>
      <c r="H7432" s="45">
        <v>3.9106976400000003E-3</v>
      </c>
    </row>
    <row r="7433" spans="1:8" x14ac:dyDescent="0.35">
      <c r="A7433" s="45" t="s">
        <v>243</v>
      </c>
      <c r="B7433" s="45" t="s">
        <v>74</v>
      </c>
      <c r="C7433" s="45" t="s">
        <v>56</v>
      </c>
      <c r="D7433" s="45">
        <v>5427</v>
      </c>
      <c r="E7433" s="45">
        <v>6.3889846099999996E-3</v>
      </c>
      <c r="F7433" s="45">
        <v>1.3235240300000001E-3</v>
      </c>
      <c r="G7433" s="45">
        <v>1.2156187700000001E-3</v>
      </c>
      <c r="H7433" s="45">
        <v>3.8498413400000001E-3</v>
      </c>
    </row>
    <row r="7434" spans="1:8" x14ac:dyDescent="0.35">
      <c r="A7434" s="45" t="s">
        <v>244</v>
      </c>
      <c r="B7434" s="45" t="s">
        <v>74</v>
      </c>
      <c r="C7434" s="45" t="s">
        <v>9</v>
      </c>
      <c r="D7434" s="45">
        <v>84559</v>
      </c>
      <c r="E7434" s="45">
        <v>6.36505708E-3</v>
      </c>
      <c r="F7434" s="45">
        <v>1.21232376E-3</v>
      </c>
      <c r="G7434" s="45">
        <v>1.0947093299999999E-3</v>
      </c>
      <c r="H7434" s="45">
        <v>4.0579604100000003E-3</v>
      </c>
    </row>
    <row r="7435" spans="1:8" x14ac:dyDescent="0.35">
      <c r="A7435" s="45" t="s">
        <v>244</v>
      </c>
      <c r="B7435" s="45" t="s">
        <v>74</v>
      </c>
      <c r="C7435" s="45" t="s">
        <v>14</v>
      </c>
      <c r="D7435" s="45">
        <v>1262</v>
      </c>
      <c r="E7435" s="45">
        <v>6.9823946900000001E-3</v>
      </c>
      <c r="F7435" s="45">
        <v>1.639272E-3</v>
      </c>
      <c r="G7435" s="45">
        <v>1.19481655E-3</v>
      </c>
      <c r="H7435" s="45">
        <v>4.1483056499999997E-3</v>
      </c>
    </row>
    <row r="7436" spans="1:8" x14ac:dyDescent="0.35">
      <c r="A7436" s="45" t="s">
        <v>244</v>
      </c>
      <c r="B7436" s="45" t="s">
        <v>74</v>
      </c>
      <c r="C7436" s="45" t="s">
        <v>15</v>
      </c>
      <c r="D7436" s="45">
        <v>934</v>
      </c>
      <c r="E7436" s="45">
        <v>7.4616095299999997E-3</v>
      </c>
      <c r="F7436" s="45">
        <v>1.2301726500000001E-3</v>
      </c>
      <c r="G7436" s="45">
        <v>2.1006694199999999E-3</v>
      </c>
      <c r="H7436" s="45">
        <v>4.1307669599999998E-3</v>
      </c>
    </row>
    <row r="7437" spans="1:8" x14ac:dyDescent="0.35">
      <c r="A7437" s="45" t="s">
        <v>244</v>
      </c>
      <c r="B7437" s="45" t="s">
        <v>74</v>
      </c>
      <c r="C7437" s="45" t="s">
        <v>16</v>
      </c>
      <c r="D7437" s="45">
        <v>803</v>
      </c>
      <c r="E7437" s="45">
        <v>6.2951717999999999E-3</v>
      </c>
      <c r="F7437" s="45">
        <v>8.5864326000000002E-4</v>
      </c>
      <c r="G7437" s="45">
        <v>8.4404235000000005E-4</v>
      </c>
      <c r="H7437" s="45">
        <v>4.5924856900000002E-3</v>
      </c>
    </row>
    <row r="7438" spans="1:8" x14ac:dyDescent="0.35">
      <c r="A7438" s="45" t="s">
        <v>244</v>
      </c>
      <c r="B7438" s="45" t="s">
        <v>74</v>
      </c>
      <c r="C7438" s="45" t="s">
        <v>17</v>
      </c>
      <c r="D7438" s="45">
        <v>865</v>
      </c>
      <c r="E7438" s="45">
        <v>6.9614507399999997E-3</v>
      </c>
      <c r="F7438" s="45">
        <v>1.0061146199999999E-3</v>
      </c>
      <c r="G7438" s="45">
        <v>1.12684626E-3</v>
      </c>
      <c r="H7438" s="45">
        <v>4.8284893800000003E-3</v>
      </c>
    </row>
    <row r="7439" spans="1:8" x14ac:dyDescent="0.35">
      <c r="A7439" s="45" t="s">
        <v>244</v>
      </c>
      <c r="B7439" s="45" t="s">
        <v>74</v>
      </c>
      <c r="C7439" s="45" t="s">
        <v>18</v>
      </c>
      <c r="D7439" s="45">
        <v>975</v>
      </c>
      <c r="E7439" s="45">
        <v>7.37675664E-3</v>
      </c>
      <c r="F7439" s="45">
        <v>9.4764933000000004E-4</v>
      </c>
      <c r="G7439" s="45">
        <v>1.47574762E-3</v>
      </c>
      <c r="H7439" s="45">
        <v>4.9533592100000001E-3</v>
      </c>
    </row>
    <row r="7440" spans="1:8" x14ac:dyDescent="0.35">
      <c r="A7440" s="45" t="s">
        <v>244</v>
      </c>
      <c r="B7440" s="45" t="s">
        <v>74</v>
      </c>
      <c r="C7440" s="45" t="s">
        <v>19</v>
      </c>
      <c r="D7440" s="45">
        <v>1493</v>
      </c>
      <c r="E7440" s="45">
        <v>7.13059066E-3</v>
      </c>
      <c r="F7440" s="45">
        <v>1.5662363299999999E-3</v>
      </c>
      <c r="G7440" s="45">
        <v>1.3830822300000001E-3</v>
      </c>
      <c r="H7440" s="45">
        <v>4.1812716200000004E-3</v>
      </c>
    </row>
    <row r="7441" spans="1:8" x14ac:dyDescent="0.35">
      <c r="A7441" s="45" t="s">
        <v>244</v>
      </c>
      <c r="B7441" s="45" t="s">
        <v>74</v>
      </c>
      <c r="C7441" s="45" t="s">
        <v>20</v>
      </c>
      <c r="D7441" s="45">
        <v>2172</v>
      </c>
      <c r="E7441" s="45">
        <v>5.3560997000000003E-3</v>
      </c>
      <c r="F7441" s="45">
        <v>9.3792072999999998E-4</v>
      </c>
      <c r="G7441" s="45">
        <v>5.8596655999999998E-4</v>
      </c>
      <c r="H7441" s="45">
        <v>3.8322119200000001E-3</v>
      </c>
    </row>
    <row r="7442" spans="1:8" x14ac:dyDescent="0.35">
      <c r="A7442" s="45" t="s">
        <v>244</v>
      </c>
      <c r="B7442" s="45" t="s">
        <v>74</v>
      </c>
      <c r="C7442" s="45" t="s">
        <v>21</v>
      </c>
      <c r="D7442" s="45">
        <v>396</v>
      </c>
      <c r="E7442" s="45">
        <v>9.4940139800000004E-3</v>
      </c>
      <c r="F7442" s="45">
        <v>2.0360430399999998E-3</v>
      </c>
      <c r="G7442" s="45">
        <v>2.3252195299999999E-3</v>
      </c>
      <c r="H7442" s="45">
        <v>5.1327508800000001E-3</v>
      </c>
    </row>
    <row r="7443" spans="1:8" x14ac:dyDescent="0.35">
      <c r="A7443" s="45" t="s">
        <v>244</v>
      </c>
      <c r="B7443" s="45" t="s">
        <v>74</v>
      </c>
      <c r="C7443" s="45" t="s">
        <v>22</v>
      </c>
      <c r="D7443" s="45">
        <v>579</v>
      </c>
      <c r="E7443" s="45">
        <v>7.2425915400000001E-3</v>
      </c>
      <c r="F7443" s="45">
        <v>1.5849482599999999E-3</v>
      </c>
      <c r="G7443" s="45">
        <v>1.54490877E-3</v>
      </c>
      <c r="H7443" s="45">
        <v>4.1127340399999997E-3</v>
      </c>
    </row>
    <row r="7444" spans="1:8" x14ac:dyDescent="0.35">
      <c r="A7444" s="45" t="s">
        <v>244</v>
      </c>
      <c r="B7444" s="45" t="s">
        <v>74</v>
      </c>
      <c r="C7444" s="45" t="s">
        <v>23</v>
      </c>
      <c r="D7444" s="45">
        <v>1022</v>
      </c>
      <c r="E7444" s="45">
        <v>7.33267399E-3</v>
      </c>
      <c r="F7444" s="45">
        <v>1.5635756300000001E-3</v>
      </c>
      <c r="G7444" s="45">
        <v>1.9930734400000001E-3</v>
      </c>
      <c r="H7444" s="45">
        <v>3.7760244400000002E-3</v>
      </c>
    </row>
    <row r="7445" spans="1:8" x14ac:dyDescent="0.35">
      <c r="A7445" s="45" t="s">
        <v>244</v>
      </c>
      <c r="B7445" s="45" t="s">
        <v>74</v>
      </c>
      <c r="C7445" s="45" t="s">
        <v>24</v>
      </c>
      <c r="D7445" s="45">
        <v>1409</v>
      </c>
      <c r="E7445" s="45">
        <v>6.9210907000000002E-3</v>
      </c>
      <c r="F7445" s="45">
        <v>9.5930897E-4</v>
      </c>
      <c r="G7445" s="45">
        <v>1.8058921099999999E-3</v>
      </c>
      <c r="H7445" s="45">
        <v>4.1558891499999997E-3</v>
      </c>
    </row>
    <row r="7446" spans="1:8" x14ac:dyDescent="0.35">
      <c r="A7446" s="45" t="s">
        <v>244</v>
      </c>
      <c r="B7446" s="45" t="s">
        <v>74</v>
      </c>
      <c r="C7446" s="45" t="s">
        <v>25</v>
      </c>
      <c r="D7446" s="45">
        <v>1004</v>
      </c>
      <c r="E7446" s="45">
        <v>6.8146508800000002E-3</v>
      </c>
      <c r="F7446" s="45">
        <v>9.885109899999999E-4</v>
      </c>
      <c r="G7446" s="45">
        <v>1.4868878599999999E-3</v>
      </c>
      <c r="H7446" s="45">
        <v>4.3392515500000001E-3</v>
      </c>
    </row>
    <row r="7447" spans="1:8" x14ac:dyDescent="0.35">
      <c r="A7447" s="45" t="s">
        <v>244</v>
      </c>
      <c r="B7447" s="45" t="s">
        <v>74</v>
      </c>
      <c r="C7447" s="45" t="s">
        <v>26</v>
      </c>
      <c r="D7447" s="45">
        <v>2644</v>
      </c>
      <c r="E7447" s="45">
        <v>5.8904417800000001E-3</v>
      </c>
      <c r="F7447" s="45">
        <v>7.0758541000000004E-4</v>
      </c>
      <c r="G7447" s="45">
        <v>1.1062474799999999E-3</v>
      </c>
      <c r="H7447" s="45">
        <v>4.07660839E-3</v>
      </c>
    </row>
    <row r="7448" spans="1:8" x14ac:dyDescent="0.35">
      <c r="A7448" s="45" t="s">
        <v>244</v>
      </c>
      <c r="B7448" s="45" t="s">
        <v>74</v>
      </c>
      <c r="C7448" s="45" t="s">
        <v>27</v>
      </c>
      <c r="D7448" s="45">
        <v>647</v>
      </c>
      <c r="E7448" s="45">
        <v>5.8713110700000003E-3</v>
      </c>
      <c r="F7448" s="45">
        <v>5.1278311000000005E-4</v>
      </c>
      <c r="G7448" s="45">
        <v>1.4507482400000001E-3</v>
      </c>
      <c r="H7448" s="45">
        <v>3.90777924E-3</v>
      </c>
    </row>
    <row r="7449" spans="1:8" x14ac:dyDescent="0.35">
      <c r="A7449" s="45" t="s">
        <v>244</v>
      </c>
      <c r="B7449" s="45" t="s">
        <v>74</v>
      </c>
      <c r="C7449" s="45" t="s">
        <v>28</v>
      </c>
      <c r="D7449" s="45">
        <v>2236</v>
      </c>
      <c r="E7449" s="45">
        <v>7.0023456300000002E-3</v>
      </c>
      <c r="F7449" s="45">
        <v>1.1115922500000001E-3</v>
      </c>
      <c r="G7449" s="45">
        <v>1.76722525E-3</v>
      </c>
      <c r="H7449" s="45">
        <v>4.1235276400000001E-3</v>
      </c>
    </row>
    <row r="7450" spans="1:8" x14ac:dyDescent="0.35">
      <c r="A7450" s="45" t="s">
        <v>244</v>
      </c>
      <c r="B7450" s="45" t="s">
        <v>74</v>
      </c>
      <c r="C7450" s="45" t="s">
        <v>29</v>
      </c>
      <c r="D7450" s="45">
        <v>501</v>
      </c>
      <c r="E7450" s="45">
        <v>7.4608650700000003E-3</v>
      </c>
      <c r="F7450" s="45">
        <v>1.2700522399999999E-3</v>
      </c>
      <c r="G7450" s="45">
        <v>1.81324826E-3</v>
      </c>
      <c r="H7450" s="45">
        <v>4.3775640600000002E-3</v>
      </c>
    </row>
    <row r="7451" spans="1:8" x14ac:dyDescent="0.35">
      <c r="A7451" s="45" t="s">
        <v>244</v>
      </c>
      <c r="B7451" s="45" t="s">
        <v>74</v>
      </c>
      <c r="C7451" s="45" t="s">
        <v>30</v>
      </c>
      <c r="D7451" s="45">
        <v>8905</v>
      </c>
      <c r="E7451" s="45">
        <v>5.2321116100000004E-3</v>
      </c>
      <c r="F7451" s="45">
        <v>1.23901446E-3</v>
      </c>
      <c r="G7451" s="45">
        <v>8.0078402000000005E-4</v>
      </c>
      <c r="H7451" s="45">
        <v>3.1923126500000001E-3</v>
      </c>
    </row>
    <row r="7452" spans="1:8" x14ac:dyDescent="0.35">
      <c r="A7452" s="45" t="s">
        <v>244</v>
      </c>
      <c r="B7452" s="45" t="s">
        <v>74</v>
      </c>
      <c r="C7452" s="45" t="s">
        <v>31</v>
      </c>
      <c r="D7452" s="45">
        <v>7135</v>
      </c>
      <c r="E7452" s="45">
        <v>5.6793776300000003E-3</v>
      </c>
      <c r="F7452" s="45">
        <v>1.4026607400000001E-3</v>
      </c>
      <c r="G7452" s="45">
        <v>6.1747134000000002E-4</v>
      </c>
      <c r="H7452" s="45">
        <v>3.6592450699999999E-3</v>
      </c>
    </row>
    <row r="7453" spans="1:8" x14ac:dyDescent="0.35">
      <c r="A7453" s="45" t="s">
        <v>244</v>
      </c>
      <c r="B7453" s="45" t="s">
        <v>74</v>
      </c>
      <c r="C7453" s="45" t="s">
        <v>159</v>
      </c>
      <c r="D7453" s="45">
        <v>1678</v>
      </c>
      <c r="E7453" s="45">
        <v>7.3245883900000001E-3</v>
      </c>
      <c r="F7453" s="45">
        <v>1.2128633999999999E-3</v>
      </c>
      <c r="G7453" s="45">
        <v>1.4452346600000001E-3</v>
      </c>
      <c r="H7453" s="45">
        <v>4.6664898500000003E-3</v>
      </c>
    </row>
    <row r="7454" spans="1:8" x14ac:dyDescent="0.35">
      <c r="A7454" s="45" t="s">
        <v>244</v>
      </c>
      <c r="B7454" s="45" t="s">
        <v>74</v>
      </c>
      <c r="C7454" s="45" t="s">
        <v>33</v>
      </c>
      <c r="D7454" s="45">
        <v>667</v>
      </c>
      <c r="E7454" s="45">
        <v>7.6020147300000004E-3</v>
      </c>
      <c r="F7454" s="45">
        <v>1.56780961E-3</v>
      </c>
      <c r="G7454" s="45">
        <v>1.64995603E-3</v>
      </c>
      <c r="H7454" s="45">
        <v>4.3842485999999996E-3</v>
      </c>
    </row>
    <row r="7455" spans="1:8" x14ac:dyDescent="0.35">
      <c r="A7455" s="45" t="s">
        <v>244</v>
      </c>
      <c r="B7455" s="45" t="s">
        <v>74</v>
      </c>
      <c r="C7455" s="45" t="s">
        <v>34</v>
      </c>
      <c r="D7455" s="45">
        <v>1258</v>
      </c>
      <c r="E7455" s="45">
        <v>6.4377978400000004E-3</v>
      </c>
      <c r="F7455" s="45">
        <v>1.1365039099999999E-3</v>
      </c>
      <c r="G7455" s="45">
        <v>1.08367535E-3</v>
      </c>
      <c r="H7455" s="45">
        <v>4.2176181199999998E-3</v>
      </c>
    </row>
    <row r="7456" spans="1:8" x14ac:dyDescent="0.35">
      <c r="A7456" s="45" t="s">
        <v>244</v>
      </c>
      <c r="B7456" s="45" t="s">
        <v>74</v>
      </c>
      <c r="C7456" s="45" t="s">
        <v>35</v>
      </c>
      <c r="D7456" s="45">
        <v>2505</v>
      </c>
      <c r="E7456" s="45">
        <v>5.9736958800000002E-3</v>
      </c>
      <c r="F7456" s="45">
        <v>8.6865133999999996E-4</v>
      </c>
      <c r="G7456" s="45">
        <v>1.02594786E-3</v>
      </c>
      <c r="H7456" s="45">
        <v>4.0790962E-3</v>
      </c>
    </row>
    <row r="7457" spans="1:8" x14ac:dyDescent="0.35">
      <c r="A7457" s="45" t="s">
        <v>244</v>
      </c>
      <c r="B7457" s="45" t="s">
        <v>74</v>
      </c>
      <c r="C7457" s="45" t="s">
        <v>36</v>
      </c>
      <c r="D7457" s="45">
        <v>2031</v>
      </c>
      <c r="E7457" s="45">
        <v>6.3846431100000002E-3</v>
      </c>
      <c r="F7457" s="45">
        <v>1.1218871299999999E-3</v>
      </c>
      <c r="G7457" s="45">
        <v>1.16582986E-3</v>
      </c>
      <c r="H7457" s="45">
        <v>4.0969256500000004E-3</v>
      </c>
    </row>
    <row r="7458" spans="1:8" x14ac:dyDescent="0.35">
      <c r="A7458" s="45" t="s">
        <v>244</v>
      </c>
      <c r="B7458" s="45" t="s">
        <v>74</v>
      </c>
      <c r="C7458" s="45" t="s">
        <v>37</v>
      </c>
      <c r="D7458" s="45">
        <v>2512</v>
      </c>
      <c r="E7458" s="45">
        <v>5.9671537199999999E-3</v>
      </c>
      <c r="F7458" s="45">
        <v>1.4957092399999999E-3</v>
      </c>
      <c r="G7458" s="45">
        <v>1.05268299E-3</v>
      </c>
      <c r="H7458" s="45">
        <v>3.4187610000000002E-3</v>
      </c>
    </row>
    <row r="7459" spans="1:8" x14ac:dyDescent="0.35">
      <c r="A7459" s="45" t="s">
        <v>244</v>
      </c>
      <c r="B7459" s="45" t="s">
        <v>74</v>
      </c>
      <c r="C7459" s="45" t="s">
        <v>38</v>
      </c>
      <c r="D7459" s="45">
        <v>855</v>
      </c>
      <c r="E7459" s="45">
        <v>7.1829107200000004E-3</v>
      </c>
      <c r="F7459" s="45">
        <v>1.5428170700000001E-3</v>
      </c>
      <c r="G7459" s="45">
        <v>1.6367362900000001E-3</v>
      </c>
      <c r="H7459" s="45">
        <v>4.0033569200000002E-3</v>
      </c>
    </row>
    <row r="7460" spans="1:8" x14ac:dyDescent="0.35">
      <c r="A7460" s="45" t="s">
        <v>244</v>
      </c>
      <c r="B7460" s="45" t="s">
        <v>74</v>
      </c>
      <c r="C7460" s="45" t="s">
        <v>39</v>
      </c>
      <c r="D7460" s="45">
        <v>688</v>
      </c>
      <c r="E7460" s="45">
        <v>7.0780170900000003E-3</v>
      </c>
      <c r="F7460" s="45">
        <v>8.5121570999999998E-4</v>
      </c>
      <c r="G7460" s="45">
        <v>1.7505616399999999E-3</v>
      </c>
      <c r="H7460" s="45">
        <v>4.4762392599999997E-3</v>
      </c>
    </row>
    <row r="7461" spans="1:8" x14ac:dyDescent="0.35">
      <c r="A7461" s="45" t="s">
        <v>244</v>
      </c>
      <c r="B7461" s="45" t="s">
        <v>74</v>
      </c>
      <c r="C7461" s="45" t="s">
        <v>40</v>
      </c>
      <c r="D7461" s="45">
        <v>4670</v>
      </c>
      <c r="E7461" s="45">
        <v>5.8946533799999999E-3</v>
      </c>
      <c r="F7461" s="45">
        <v>1.45769614E-3</v>
      </c>
      <c r="G7461" s="45">
        <v>6.0869940000000001E-4</v>
      </c>
      <c r="H7461" s="45">
        <v>3.8282573500000002E-3</v>
      </c>
    </row>
    <row r="7462" spans="1:8" x14ac:dyDescent="0.35">
      <c r="A7462" s="45" t="s">
        <v>244</v>
      </c>
      <c r="B7462" s="45" t="s">
        <v>74</v>
      </c>
      <c r="C7462" s="45" t="s">
        <v>41</v>
      </c>
      <c r="D7462" s="45">
        <v>763</v>
      </c>
      <c r="E7462" s="45">
        <v>6.7509159700000002E-3</v>
      </c>
      <c r="F7462" s="45">
        <v>9.0356633000000005E-4</v>
      </c>
      <c r="G7462" s="45">
        <v>1.4894905599999999E-3</v>
      </c>
      <c r="H7462" s="45">
        <v>4.3578586000000002E-3</v>
      </c>
    </row>
    <row r="7463" spans="1:8" x14ac:dyDescent="0.35">
      <c r="A7463" s="45" t="s">
        <v>244</v>
      </c>
      <c r="B7463" s="45" t="s">
        <v>74</v>
      </c>
      <c r="C7463" s="45" t="s">
        <v>42</v>
      </c>
      <c r="D7463" s="45">
        <v>680</v>
      </c>
      <c r="E7463" s="45">
        <v>7.4019094699999998E-3</v>
      </c>
      <c r="F7463" s="45">
        <v>1.3972117400000001E-3</v>
      </c>
      <c r="G7463" s="45">
        <v>1.67325344E-3</v>
      </c>
      <c r="H7463" s="45">
        <v>4.3314438100000002E-3</v>
      </c>
    </row>
    <row r="7464" spans="1:8" x14ac:dyDescent="0.35">
      <c r="A7464" s="45" t="s">
        <v>244</v>
      </c>
      <c r="B7464" s="45" t="s">
        <v>74</v>
      </c>
      <c r="C7464" s="45" t="s">
        <v>43</v>
      </c>
      <c r="D7464" s="45">
        <v>825</v>
      </c>
      <c r="E7464" s="45">
        <v>6.80050481E-3</v>
      </c>
      <c r="F7464" s="45">
        <v>1.1915541999999999E-3</v>
      </c>
      <c r="G7464" s="45">
        <v>1.4517393700000001E-3</v>
      </c>
      <c r="H7464" s="45">
        <v>4.1572107500000002E-3</v>
      </c>
    </row>
    <row r="7465" spans="1:8" x14ac:dyDescent="0.35">
      <c r="A7465" s="45" t="s">
        <v>244</v>
      </c>
      <c r="B7465" s="45" t="s">
        <v>74</v>
      </c>
      <c r="C7465" s="45" t="s">
        <v>44</v>
      </c>
      <c r="D7465" s="45">
        <v>968</v>
      </c>
      <c r="E7465" s="45">
        <v>7.7526924000000004E-3</v>
      </c>
      <c r="F7465" s="45">
        <v>1.12770676E-3</v>
      </c>
      <c r="G7465" s="45">
        <v>1.2928047000000001E-3</v>
      </c>
      <c r="H7465" s="45">
        <v>5.3321804699999996E-3</v>
      </c>
    </row>
    <row r="7466" spans="1:8" x14ac:dyDescent="0.35">
      <c r="A7466" s="45" t="s">
        <v>244</v>
      </c>
      <c r="B7466" s="45" t="s">
        <v>74</v>
      </c>
      <c r="C7466" s="45" t="s">
        <v>45</v>
      </c>
      <c r="D7466" s="45">
        <v>1269</v>
      </c>
      <c r="E7466" s="45">
        <v>7.2707893100000002E-3</v>
      </c>
      <c r="F7466" s="45">
        <v>1.4673807599999999E-3</v>
      </c>
      <c r="G7466" s="45">
        <v>1.899516E-3</v>
      </c>
      <c r="H7466" s="45">
        <v>3.9038920800000001E-3</v>
      </c>
    </row>
    <row r="7467" spans="1:8" x14ac:dyDescent="0.35">
      <c r="A7467" s="45" t="s">
        <v>244</v>
      </c>
      <c r="B7467" s="45" t="s">
        <v>74</v>
      </c>
      <c r="C7467" s="45" t="s">
        <v>46</v>
      </c>
      <c r="D7467" s="45">
        <v>582</v>
      </c>
      <c r="E7467" s="45">
        <v>6.8538402799999997E-3</v>
      </c>
      <c r="F7467" s="45">
        <v>9.3718157000000004E-4</v>
      </c>
      <c r="G7467" s="45">
        <v>1.74227575E-3</v>
      </c>
      <c r="H7467" s="45">
        <v>4.1743824699999998E-3</v>
      </c>
    </row>
    <row r="7468" spans="1:8" x14ac:dyDescent="0.35">
      <c r="A7468" s="45" t="s">
        <v>244</v>
      </c>
      <c r="B7468" s="45" t="s">
        <v>74</v>
      </c>
      <c r="C7468" s="45" t="s">
        <v>47</v>
      </c>
      <c r="D7468" s="45">
        <v>470</v>
      </c>
      <c r="E7468" s="45">
        <v>5.6985566800000003E-3</v>
      </c>
      <c r="F7468" s="45">
        <v>1.7045877999999999E-4</v>
      </c>
      <c r="G7468" s="45">
        <v>1.2373914100000001E-3</v>
      </c>
      <c r="H7468" s="45">
        <v>4.2793535799999999E-3</v>
      </c>
    </row>
    <row r="7469" spans="1:8" x14ac:dyDescent="0.35">
      <c r="A7469" s="45" t="s">
        <v>244</v>
      </c>
      <c r="B7469" s="45" t="s">
        <v>74</v>
      </c>
      <c r="C7469" s="45" t="s">
        <v>48</v>
      </c>
      <c r="D7469" s="45">
        <v>4345</v>
      </c>
      <c r="E7469" s="45">
        <v>7.2744105399999998E-3</v>
      </c>
      <c r="F7469" s="45">
        <v>1.3543955099999999E-3</v>
      </c>
      <c r="G7469" s="45">
        <v>1.2584305900000001E-3</v>
      </c>
      <c r="H7469" s="45">
        <v>4.6615839500000001E-3</v>
      </c>
    </row>
    <row r="7470" spans="1:8" x14ac:dyDescent="0.35">
      <c r="A7470" s="45" t="s">
        <v>244</v>
      </c>
      <c r="B7470" s="45" t="s">
        <v>74</v>
      </c>
      <c r="C7470" s="45" t="s">
        <v>49</v>
      </c>
      <c r="D7470" s="45">
        <v>1696</v>
      </c>
      <c r="E7470" s="45">
        <v>7.4842423699999997E-3</v>
      </c>
      <c r="F7470" s="45">
        <v>1.42323552E-3</v>
      </c>
      <c r="G7470" s="45">
        <v>1.22647626E-3</v>
      </c>
      <c r="H7470" s="45">
        <v>4.8345300799999998E-3</v>
      </c>
    </row>
    <row r="7471" spans="1:8" x14ac:dyDescent="0.35">
      <c r="A7471" s="45" t="s">
        <v>244</v>
      </c>
      <c r="B7471" s="45" t="s">
        <v>74</v>
      </c>
      <c r="C7471" s="45" t="s">
        <v>50</v>
      </c>
      <c r="D7471" s="45">
        <v>700</v>
      </c>
      <c r="E7471" s="45">
        <v>7.5665010700000004E-3</v>
      </c>
      <c r="F7471" s="45">
        <v>8.5195080999999999E-4</v>
      </c>
      <c r="G7471" s="45">
        <v>2.1417987000000001E-3</v>
      </c>
      <c r="H7471" s="45">
        <v>4.5727510699999996E-3</v>
      </c>
    </row>
    <row r="7472" spans="1:8" x14ac:dyDescent="0.35">
      <c r="A7472" s="45" t="s">
        <v>244</v>
      </c>
      <c r="B7472" s="45" t="s">
        <v>74</v>
      </c>
      <c r="C7472" s="45" t="s">
        <v>51</v>
      </c>
      <c r="D7472" s="45">
        <v>896</v>
      </c>
      <c r="E7472" s="45">
        <v>7.1095814400000002E-3</v>
      </c>
      <c r="F7472" s="45">
        <v>1.34879274E-3</v>
      </c>
      <c r="G7472" s="45">
        <v>1.0707437100000001E-3</v>
      </c>
      <c r="H7472" s="45">
        <v>4.6900445099999997E-3</v>
      </c>
    </row>
    <row r="7473" spans="1:8" x14ac:dyDescent="0.35">
      <c r="A7473" s="45" t="s">
        <v>244</v>
      </c>
      <c r="B7473" s="45" t="s">
        <v>74</v>
      </c>
      <c r="C7473" s="45" t="s">
        <v>52</v>
      </c>
      <c r="D7473" s="45">
        <v>5487</v>
      </c>
      <c r="E7473" s="45">
        <v>6.3618023300000002E-3</v>
      </c>
      <c r="F7473" s="45">
        <v>1.0734714E-3</v>
      </c>
      <c r="G7473" s="45">
        <v>6.1942892999999996E-4</v>
      </c>
      <c r="H7473" s="45">
        <v>4.6689015100000002E-3</v>
      </c>
    </row>
    <row r="7474" spans="1:8" x14ac:dyDescent="0.35">
      <c r="A7474" s="45" t="s">
        <v>244</v>
      </c>
      <c r="B7474" s="45" t="s">
        <v>74</v>
      </c>
      <c r="C7474" s="45" t="s">
        <v>53</v>
      </c>
      <c r="D7474" s="45">
        <v>556</v>
      </c>
      <c r="E7474" s="45">
        <v>6.5796527099999998E-3</v>
      </c>
      <c r="F7474" s="45">
        <v>1.11173537E-3</v>
      </c>
      <c r="G7474" s="45">
        <v>1.49228509E-3</v>
      </c>
      <c r="H7474" s="45">
        <v>3.9756317499999999E-3</v>
      </c>
    </row>
    <row r="7475" spans="1:8" x14ac:dyDescent="0.35">
      <c r="A7475" s="45" t="s">
        <v>244</v>
      </c>
      <c r="B7475" s="45" t="s">
        <v>74</v>
      </c>
      <c r="C7475" s="45" t="s">
        <v>54</v>
      </c>
      <c r="D7475" s="45">
        <v>6171</v>
      </c>
      <c r="E7475" s="45">
        <v>6.2542779099999998E-3</v>
      </c>
      <c r="F7475" s="45">
        <v>1.11638307E-3</v>
      </c>
      <c r="G7475" s="45">
        <v>9.0082507999999996E-4</v>
      </c>
      <c r="H7475" s="45">
        <v>4.2370692900000001E-3</v>
      </c>
    </row>
    <row r="7476" spans="1:8" x14ac:dyDescent="0.35">
      <c r="A7476" s="45" t="s">
        <v>244</v>
      </c>
      <c r="B7476" s="45" t="s">
        <v>74</v>
      </c>
      <c r="C7476" s="45" t="s">
        <v>55</v>
      </c>
      <c r="D7476" s="45">
        <v>739</v>
      </c>
      <c r="E7476" s="45">
        <v>6.5844732800000002E-3</v>
      </c>
      <c r="F7476" s="45">
        <v>1.07377314E-3</v>
      </c>
      <c r="G7476" s="45">
        <v>1.7104098400000001E-3</v>
      </c>
      <c r="H7476" s="45">
        <v>3.8002898299999998E-3</v>
      </c>
    </row>
    <row r="7477" spans="1:8" x14ac:dyDescent="0.35">
      <c r="A7477" s="45" t="s">
        <v>244</v>
      </c>
      <c r="B7477" s="45" t="s">
        <v>74</v>
      </c>
      <c r="C7477" s="45" t="s">
        <v>56</v>
      </c>
      <c r="D7477" s="45">
        <v>6566</v>
      </c>
      <c r="E7477" s="45">
        <v>6.0711639199999999E-3</v>
      </c>
      <c r="F7477" s="45">
        <v>1.2904367500000001E-3</v>
      </c>
      <c r="G7477" s="45">
        <v>1.03775317E-3</v>
      </c>
      <c r="H7477" s="45">
        <v>3.7429735199999998E-3</v>
      </c>
    </row>
    <row r="7478" spans="1:8" x14ac:dyDescent="0.35">
      <c r="A7478" s="45" t="s">
        <v>245</v>
      </c>
      <c r="B7478" s="45" t="s">
        <v>74</v>
      </c>
      <c r="C7478" s="45" t="s">
        <v>9</v>
      </c>
      <c r="D7478" s="45">
        <v>94516</v>
      </c>
      <c r="E7478" s="45">
        <v>6.7373484099999999E-3</v>
      </c>
      <c r="F7478" s="45">
        <v>1.2379407600000001E-3</v>
      </c>
      <c r="G7478" s="45">
        <v>1.1126319000000001E-3</v>
      </c>
      <c r="H7478" s="45">
        <v>4.3867157599999998E-3</v>
      </c>
    </row>
    <row r="7479" spans="1:8" x14ac:dyDescent="0.35">
      <c r="A7479" s="45" t="s">
        <v>245</v>
      </c>
      <c r="B7479" s="45" t="s">
        <v>74</v>
      </c>
      <c r="C7479" s="45" t="s">
        <v>14</v>
      </c>
      <c r="D7479" s="45">
        <v>1516</v>
      </c>
      <c r="E7479" s="45">
        <v>7.2402778399999999E-3</v>
      </c>
      <c r="F7479" s="45">
        <v>1.6577492000000001E-3</v>
      </c>
      <c r="G7479" s="45">
        <v>1.17189002E-3</v>
      </c>
      <c r="H7479" s="45">
        <v>4.41063814E-3</v>
      </c>
    </row>
    <row r="7480" spans="1:8" x14ac:dyDescent="0.35">
      <c r="A7480" s="45" t="s">
        <v>245</v>
      </c>
      <c r="B7480" s="45" t="s">
        <v>74</v>
      </c>
      <c r="C7480" s="45" t="s">
        <v>15</v>
      </c>
      <c r="D7480" s="45">
        <v>926</v>
      </c>
      <c r="E7480" s="45">
        <v>7.42788053E-3</v>
      </c>
      <c r="F7480" s="45">
        <v>1.22262695E-3</v>
      </c>
      <c r="G7480" s="45">
        <v>1.96529253E-3</v>
      </c>
      <c r="H7480" s="45">
        <v>4.2399605599999996E-3</v>
      </c>
    </row>
    <row r="7481" spans="1:8" x14ac:dyDescent="0.35">
      <c r="A7481" s="45" t="s">
        <v>245</v>
      </c>
      <c r="B7481" s="45" t="s">
        <v>74</v>
      </c>
      <c r="C7481" s="45" t="s">
        <v>16</v>
      </c>
      <c r="D7481" s="45">
        <v>1024</v>
      </c>
      <c r="E7481" s="45">
        <v>6.4464086399999999E-3</v>
      </c>
      <c r="F7481" s="45">
        <v>9.2128022999999996E-4</v>
      </c>
      <c r="G7481" s="45">
        <v>7.1753584000000005E-4</v>
      </c>
      <c r="H7481" s="45">
        <v>4.80759208E-3</v>
      </c>
    </row>
    <row r="7482" spans="1:8" x14ac:dyDescent="0.35">
      <c r="A7482" s="45" t="s">
        <v>245</v>
      </c>
      <c r="B7482" s="45" t="s">
        <v>74</v>
      </c>
      <c r="C7482" s="45" t="s">
        <v>17</v>
      </c>
      <c r="D7482" s="45">
        <v>1120</v>
      </c>
      <c r="E7482" s="45">
        <v>7.2288253999999996E-3</v>
      </c>
      <c r="F7482" s="45">
        <v>1.0667056900000001E-3</v>
      </c>
      <c r="G7482" s="45">
        <v>1.0215254799999999E-3</v>
      </c>
      <c r="H7482" s="45">
        <v>5.1405937500000002E-3</v>
      </c>
    </row>
    <row r="7483" spans="1:8" x14ac:dyDescent="0.35">
      <c r="A7483" s="45" t="s">
        <v>245</v>
      </c>
      <c r="B7483" s="45" t="s">
        <v>74</v>
      </c>
      <c r="C7483" s="45" t="s">
        <v>18</v>
      </c>
      <c r="D7483" s="45">
        <v>1073</v>
      </c>
      <c r="E7483" s="45">
        <v>7.6877521700000001E-3</v>
      </c>
      <c r="F7483" s="45">
        <v>8.4085138999999995E-4</v>
      </c>
      <c r="G7483" s="45">
        <v>1.5274755100000001E-3</v>
      </c>
      <c r="H7483" s="45">
        <v>5.31942479E-3</v>
      </c>
    </row>
    <row r="7484" spans="1:8" x14ac:dyDescent="0.35">
      <c r="A7484" s="45" t="s">
        <v>245</v>
      </c>
      <c r="B7484" s="45" t="s">
        <v>74</v>
      </c>
      <c r="C7484" s="45" t="s">
        <v>19</v>
      </c>
      <c r="D7484" s="45">
        <v>1763</v>
      </c>
      <c r="E7484" s="45">
        <v>7.4978201799999998E-3</v>
      </c>
      <c r="F7484" s="45">
        <v>1.4408833499999999E-3</v>
      </c>
      <c r="G7484" s="45">
        <v>1.4187790300000001E-3</v>
      </c>
      <c r="H7484" s="45">
        <v>4.63815731E-3</v>
      </c>
    </row>
    <row r="7485" spans="1:8" x14ac:dyDescent="0.35">
      <c r="A7485" s="45" t="s">
        <v>245</v>
      </c>
      <c r="B7485" s="45" t="s">
        <v>74</v>
      </c>
      <c r="C7485" s="45" t="s">
        <v>20</v>
      </c>
      <c r="D7485" s="45">
        <v>2334</v>
      </c>
      <c r="E7485" s="45">
        <v>5.5591455600000001E-3</v>
      </c>
      <c r="F7485" s="45">
        <v>9.5710228999999996E-4</v>
      </c>
      <c r="G7485" s="45">
        <v>6.5811530000000002E-4</v>
      </c>
      <c r="H7485" s="45">
        <v>3.9439274799999997E-3</v>
      </c>
    </row>
    <row r="7486" spans="1:8" x14ac:dyDescent="0.35">
      <c r="A7486" s="45" t="s">
        <v>245</v>
      </c>
      <c r="B7486" s="45" t="s">
        <v>74</v>
      </c>
      <c r="C7486" s="45" t="s">
        <v>21</v>
      </c>
      <c r="D7486" s="45">
        <v>643</v>
      </c>
      <c r="E7486" s="45">
        <v>9.6962298200000008E-3</v>
      </c>
      <c r="F7486" s="45">
        <v>1.7460829400000001E-3</v>
      </c>
      <c r="G7486" s="45">
        <v>2.29130642E-3</v>
      </c>
      <c r="H7486" s="45">
        <v>5.6588399800000001E-3</v>
      </c>
    </row>
    <row r="7487" spans="1:8" x14ac:dyDescent="0.35">
      <c r="A7487" s="45" t="s">
        <v>245</v>
      </c>
      <c r="B7487" s="45" t="s">
        <v>74</v>
      </c>
      <c r="C7487" s="45" t="s">
        <v>22</v>
      </c>
      <c r="D7487" s="45">
        <v>697</v>
      </c>
      <c r="E7487" s="45">
        <v>8.0361433999999992E-3</v>
      </c>
      <c r="F7487" s="45">
        <v>1.47837601E-3</v>
      </c>
      <c r="G7487" s="45">
        <v>1.5612875599999999E-3</v>
      </c>
      <c r="H7487" s="45">
        <v>4.9964793800000001E-3</v>
      </c>
    </row>
    <row r="7488" spans="1:8" x14ac:dyDescent="0.35">
      <c r="A7488" s="45" t="s">
        <v>245</v>
      </c>
      <c r="B7488" s="45" t="s">
        <v>74</v>
      </c>
      <c r="C7488" s="45" t="s">
        <v>23</v>
      </c>
      <c r="D7488" s="45">
        <v>1338</v>
      </c>
      <c r="E7488" s="45">
        <v>7.70781408E-3</v>
      </c>
      <c r="F7488" s="45">
        <v>1.42520253E-3</v>
      </c>
      <c r="G7488" s="45">
        <v>2.00221943E-3</v>
      </c>
      <c r="H7488" s="45">
        <v>4.2803916499999997E-3</v>
      </c>
    </row>
    <row r="7489" spans="1:8" x14ac:dyDescent="0.35">
      <c r="A7489" s="45" t="s">
        <v>245</v>
      </c>
      <c r="B7489" s="45" t="s">
        <v>74</v>
      </c>
      <c r="C7489" s="45" t="s">
        <v>24</v>
      </c>
      <c r="D7489" s="45">
        <v>1592</v>
      </c>
      <c r="E7489" s="45">
        <v>7.6138284500000004E-3</v>
      </c>
      <c r="F7489" s="45">
        <v>8.5881494999999995E-4</v>
      </c>
      <c r="G7489" s="45">
        <v>1.9692644899999999E-3</v>
      </c>
      <c r="H7489" s="45">
        <v>4.7857485299999999E-3</v>
      </c>
    </row>
    <row r="7490" spans="1:8" x14ac:dyDescent="0.35">
      <c r="A7490" s="45" t="s">
        <v>245</v>
      </c>
      <c r="B7490" s="45" t="s">
        <v>74</v>
      </c>
      <c r="C7490" s="45" t="s">
        <v>25</v>
      </c>
      <c r="D7490" s="45">
        <v>1388</v>
      </c>
      <c r="E7490" s="45">
        <v>7.7435306100000004E-3</v>
      </c>
      <c r="F7490" s="45">
        <v>1.0025830900000001E-3</v>
      </c>
      <c r="G7490" s="45">
        <v>1.5664689699999999E-3</v>
      </c>
      <c r="H7490" s="45">
        <v>5.1744780900000002E-3</v>
      </c>
    </row>
    <row r="7491" spans="1:8" x14ac:dyDescent="0.35">
      <c r="A7491" s="45" t="s">
        <v>245</v>
      </c>
      <c r="B7491" s="45" t="s">
        <v>74</v>
      </c>
      <c r="C7491" s="45" t="s">
        <v>26</v>
      </c>
      <c r="D7491" s="45">
        <v>2473</v>
      </c>
      <c r="E7491" s="45">
        <v>5.9467290600000002E-3</v>
      </c>
      <c r="F7491" s="45">
        <v>6.6916657999999997E-4</v>
      </c>
      <c r="G7491" s="45">
        <v>1.1174852700000001E-3</v>
      </c>
      <c r="H7491" s="45">
        <v>4.16007674E-3</v>
      </c>
    </row>
    <row r="7492" spans="1:8" x14ac:dyDescent="0.35">
      <c r="A7492" s="45" t="s">
        <v>245</v>
      </c>
      <c r="B7492" s="45" t="s">
        <v>74</v>
      </c>
      <c r="C7492" s="45" t="s">
        <v>27</v>
      </c>
      <c r="D7492" s="45">
        <v>636</v>
      </c>
      <c r="E7492" s="45">
        <v>6.7606238900000002E-3</v>
      </c>
      <c r="F7492" s="45">
        <v>1.22637847E-3</v>
      </c>
      <c r="G7492" s="45">
        <v>1.86901254E-3</v>
      </c>
      <c r="H7492" s="45">
        <v>3.6652324000000002E-3</v>
      </c>
    </row>
    <row r="7493" spans="1:8" x14ac:dyDescent="0.35">
      <c r="A7493" s="45" t="s">
        <v>245</v>
      </c>
      <c r="B7493" s="45" t="s">
        <v>74</v>
      </c>
      <c r="C7493" s="45" t="s">
        <v>28</v>
      </c>
      <c r="D7493" s="45">
        <v>2232</v>
      </c>
      <c r="E7493" s="45">
        <v>7.3410377400000004E-3</v>
      </c>
      <c r="F7493" s="45">
        <v>1.1473991200000001E-3</v>
      </c>
      <c r="G7493" s="45">
        <v>1.6243785399999999E-3</v>
      </c>
      <c r="H7493" s="45">
        <v>4.5692596000000002E-3</v>
      </c>
    </row>
    <row r="7494" spans="1:8" x14ac:dyDescent="0.35">
      <c r="A7494" s="45" t="s">
        <v>245</v>
      </c>
      <c r="B7494" s="45" t="s">
        <v>74</v>
      </c>
      <c r="C7494" s="45" t="s">
        <v>29</v>
      </c>
      <c r="D7494" s="45">
        <v>565</v>
      </c>
      <c r="E7494" s="45">
        <v>7.0221236499999999E-3</v>
      </c>
      <c r="F7494" s="45">
        <v>1.23014971E-3</v>
      </c>
      <c r="G7494" s="45">
        <v>1.7902119800000001E-3</v>
      </c>
      <c r="H7494" s="45">
        <v>4.0017614800000002E-3</v>
      </c>
    </row>
    <row r="7495" spans="1:8" x14ac:dyDescent="0.35">
      <c r="A7495" s="45" t="s">
        <v>245</v>
      </c>
      <c r="B7495" s="45" t="s">
        <v>74</v>
      </c>
      <c r="C7495" s="45" t="s">
        <v>30</v>
      </c>
      <c r="D7495" s="45">
        <v>9183</v>
      </c>
      <c r="E7495" s="45">
        <v>5.2932398899999998E-3</v>
      </c>
      <c r="F7495" s="45">
        <v>1.1932397899999999E-3</v>
      </c>
      <c r="G7495" s="45">
        <v>8.0840024000000004E-4</v>
      </c>
      <c r="H7495" s="45">
        <v>3.2915993699999999E-3</v>
      </c>
    </row>
    <row r="7496" spans="1:8" x14ac:dyDescent="0.35">
      <c r="A7496" s="45" t="s">
        <v>245</v>
      </c>
      <c r="B7496" s="45" t="s">
        <v>74</v>
      </c>
      <c r="C7496" s="45" t="s">
        <v>31</v>
      </c>
      <c r="D7496" s="45">
        <v>7550</v>
      </c>
      <c r="E7496" s="45">
        <v>6.3579820299999997E-3</v>
      </c>
      <c r="F7496" s="45">
        <v>1.62822671E-3</v>
      </c>
      <c r="G7496" s="45">
        <v>6.4830886999999999E-4</v>
      </c>
      <c r="H7496" s="45">
        <v>4.0814459799999999E-3</v>
      </c>
    </row>
    <row r="7497" spans="1:8" x14ac:dyDescent="0.35">
      <c r="A7497" s="45" t="s">
        <v>245</v>
      </c>
      <c r="B7497" s="45" t="s">
        <v>74</v>
      </c>
      <c r="C7497" s="45" t="s">
        <v>159</v>
      </c>
      <c r="D7497" s="45">
        <v>2123</v>
      </c>
      <c r="E7497" s="45">
        <v>7.3849677399999997E-3</v>
      </c>
      <c r="F7497" s="45">
        <v>1.3540410299999999E-3</v>
      </c>
      <c r="G7497" s="45">
        <v>1.4418578900000001E-3</v>
      </c>
      <c r="H7497" s="45">
        <v>4.5890683400000003E-3</v>
      </c>
    </row>
    <row r="7498" spans="1:8" x14ac:dyDescent="0.35">
      <c r="A7498" s="45" t="s">
        <v>245</v>
      </c>
      <c r="B7498" s="45" t="s">
        <v>74</v>
      </c>
      <c r="C7498" s="45" t="s">
        <v>33</v>
      </c>
      <c r="D7498" s="45">
        <v>814</v>
      </c>
      <c r="E7498" s="45">
        <v>8.1514608799999992E-3</v>
      </c>
      <c r="F7498" s="45">
        <v>1.4793484299999999E-3</v>
      </c>
      <c r="G7498" s="45">
        <v>1.70188631E-3</v>
      </c>
      <c r="H7498" s="45">
        <v>4.97022566E-3</v>
      </c>
    </row>
    <row r="7499" spans="1:8" x14ac:dyDescent="0.35">
      <c r="A7499" s="45" t="s">
        <v>245</v>
      </c>
      <c r="B7499" s="45" t="s">
        <v>74</v>
      </c>
      <c r="C7499" s="45" t="s">
        <v>34</v>
      </c>
      <c r="D7499" s="45">
        <v>1405</v>
      </c>
      <c r="E7499" s="45">
        <v>6.6444244400000003E-3</v>
      </c>
      <c r="F7499" s="45">
        <v>1.26394631E-3</v>
      </c>
      <c r="G7499" s="45">
        <v>1.14648388E-3</v>
      </c>
      <c r="H7499" s="45">
        <v>4.2339937499999997E-3</v>
      </c>
    </row>
    <row r="7500" spans="1:8" x14ac:dyDescent="0.35">
      <c r="A7500" s="45" t="s">
        <v>245</v>
      </c>
      <c r="B7500" s="45" t="s">
        <v>74</v>
      </c>
      <c r="C7500" s="45" t="s">
        <v>35</v>
      </c>
      <c r="D7500" s="45">
        <v>2638</v>
      </c>
      <c r="E7500" s="45">
        <v>6.1381068100000002E-3</v>
      </c>
      <c r="F7500" s="45">
        <v>9.0520818000000005E-4</v>
      </c>
      <c r="G7500" s="45">
        <v>1.05719358E-3</v>
      </c>
      <c r="H7500" s="45">
        <v>4.1757045600000001E-3</v>
      </c>
    </row>
    <row r="7501" spans="1:8" x14ac:dyDescent="0.35">
      <c r="A7501" s="45" t="s">
        <v>245</v>
      </c>
      <c r="B7501" s="45" t="s">
        <v>74</v>
      </c>
      <c r="C7501" s="45" t="s">
        <v>57</v>
      </c>
      <c r="D7501" s="45">
        <v>6</v>
      </c>
      <c r="E7501" s="45">
        <v>9.97878055E-3</v>
      </c>
      <c r="F7501" s="45">
        <v>1.52584849E-3</v>
      </c>
      <c r="G7501" s="45">
        <v>4.7164349499999999E-3</v>
      </c>
      <c r="H7501" s="45">
        <v>3.7364966299999998E-3</v>
      </c>
    </row>
    <row r="7502" spans="1:8" x14ac:dyDescent="0.35">
      <c r="A7502" s="45" t="s">
        <v>245</v>
      </c>
      <c r="B7502" s="45" t="s">
        <v>74</v>
      </c>
      <c r="C7502" s="45" t="s">
        <v>36</v>
      </c>
      <c r="D7502" s="45">
        <v>1994</v>
      </c>
      <c r="E7502" s="45">
        <v>6.8195034200000003E-3</v>
      </c>
      <c r="F7502" s="45">
        <v>1.1670715800000001E-3</v>
      </c>
      <c r="G7502" s="45">
        <v>1.17771694E-3</v>
      </c>
      <c r="H7502" s="45">
        <v>4.4747144200000004E-3</v>
      </c>
    </row>
    <row r="7503" spans="1:8" x14ac:dyDescent="0.35">
      <c r="A7503" s="45" t="s">
        <v>245</v>
      </c>
      <c r="B7503" s="45" t="s">
        <v>74</v>
      </c>
      <c r="C7503" s="45" t="s">
        <v>37</v>
      </c>
      <c r="D7503" s="45">
        <v>3168</v>
      </c>
      <c r="E7503" s="45">
        <v>6.2271621599999999E-3</v>
      </c>
      <c r="F7503" s="45">
        <v>1.4447569400000001E-3</v>
      </c>
      <c r="G7503" s="45">
        <v>1.0953572699999999E-3</v>
      </c>
      <c r="H7503" s="45">
        <v>3.6870474600000001E-3</v>
      </c>
    </row>
    <row r="7504" spans="1:8" x14ac:dyDescent="0.35">
      <c r="A7504" s="45" t="s">
        <v>245</v>
      </c>
      <c r="B7504" s="45" t="s">
        <v>74</v>
      </c>
      <c r="C7504" s="45" t="s">
        <v>38</v>
      </c>
      <c r="D7504" s="45">
        <v>1115</v>
      </c>
      <c r="E7504" s="45">
        <v>6.97515962E-3</v>
      </c>
      <c r="F7504" s="45">
        <v>1.4173826799999999E-3</v>
      </c>
      <c r="G7504" s="45">
        <v>1.47790003E-3</v>
      </c>
      <c r="H7504" s="45">
        <v>4.0798764399999996E-3</v>
      </c>
    </row>
    <row r="7505" spans="1:8" x14ac:dyDescent="0.35">
      <c r="A7505" s="45" t="s">
        <v>245</v>
      </c>
      <c r="B7505" s="45" t="s">
        <v>74</v>
      </c>
      <c r="C7505" s="45" t="s">
        <v>39</v>
      </c>
      <c r="D7505" s="45">
        <v>845</v>
      </c>
      <c r="E7505" s="45">
        <v>7.4856588700000001E-3</v>
      </c>
      <c r="F7505" s="45">
        <v>8.1085610000000002E-4</v>
      </c>
      <c r="G7505" s="45">
        <v>1.7608068E-3</v>
      </c>
      <c r="H7505" s="45">
        <v>4.9139954899999998E-3</v>
      </c>
    </row>
    <row r="7506" spans="1:8" x14ac:dyDescent="0.35">
      <c r="A7506" s="45" t="s">
        <v>245</v>
      </c>
      <c r="B7506" s="45" t="s">
        <v>74</v>
      </c>
      <c r="C7506" s="45" t="s">
        <v>40</v>
      </c>
      <c r="D7506" s="45">
        <v>4967</v>
      </c>
      <c r="E7506" s="45">
        <v>6.6369960599999998E-3</v>
      </c>
      <c r="F7506" s="45">
        <v>1.7222648600000001E-3</v>
      </c>
      <c r="G7506" s="45">
        <v>6.0416083000000001E-4</v>
      </c>
      <c r="H7506" s="45">
        <v>4.3105698900000001E-3</v>
      </c>
    </row>
    <row r="7507" spans="1:8" x14ac:dyDescent="0.35">
      <c r="A7507" s="45" t="s">
        <v>245</v>
      </c>
      <c r="B7507" s="45" t="s">
        <v>74</v>
      </c>
      <c r="C7507" s="45" t="s">
        <v>41</v>
      </c>
      <c r="D7507" s="45">
        <v>983</v>
      </c>
      <c r="E7507" s="45">
        <v>7.5295884100000003E-3</v>
      </c>
      <c r="F7507" s="45">
        <v>1.0512977499999999E-3</v>
      </c>
      <c r="G7507" s="45">
        <v>1.58717857E-3</v>
      </c>
      <c r="H7507" s="45">
        <v>4.8911116300000002E-3</v>
      </c>
    </row>
    <row r="7508" spans="1:8" x14ac:dyDescent="0.35">
      <c r="A7508" s="45" t="s">
        <v>245</v>
      </c>
      <c r="B7508" s="45" t="s">
        <v>74</v>
      </c>
      <c r="C7508" s="45" t="s">
        <v>42</v>
      </c>
      <c r="D7508" s="45">
        <v>775</v>
      </c>
      <c r="E7508" s="45">
        <v>8.3168605699999992E-3</v>
      </c>
      <c r="F7508" s="45">
        <v>1.3973563899999999E-3</v>
      </c>
      <c r="G7508" s="45">
        <v>1.80359893E-3</v>
      </c>
      <c r="H7508" s="45">
        <v>5.1159047699999996E-3</v>
      </c>
    </row>
    <row r="7509" spans="1:8" x14ac:dyDescent="0.35">
      <c r="A7509" s="45" t="s">
        <v>245</v>
      </c>
      <c r="B7509" s="45" t="s">
        <v>74</v>
      </c>
      <c r="C7509" s="45" t="s">
        <v>43</v>
      </c>
      <c r="D7509" s="45">
        <v>800</v>
      </c>
      <c r="E7509" s="45">
        <v>7.25196737E-3</v>
      </c>
      <c r="F7509" s="45">
        <v>1.2192271899999999E-3</v>
      </c>
      <c r="G7509" s="45">
        <v>1.46916931E-3</v>
      </c>
      <c r="H7509" s="45">
        <v>4.5635703599999997E-3</v>
      </c>
    </row>
    <row r="7510" spans="1:8" x14ac:dyDescent="0.35">
      <c r="A7510" s="45" t="s">
        <v>245</v>
      </c>
      <c r="B7510" s="45" t="s">
        <v>74</v>
      </c>
      <c r="C7510" s="45" t="s">
        <v>44</v>
      </c>
      <c r="D7510" s="45">
        <v>863</v>
      </c>
      <c r="E7510" s="45">
        <v>7.79687544E-3</v>
      </c>
      <c r="F7510" s="45">
        <v>1.0319699500000001E-3</v>
      </c>
      <c r="G7510" s="45">
        <v>1.30656922E-3</v>
      </c>
      <c r="H7510" s="45">
        <v>5.4583357800000003E-3</v>
      </c>
    </row>
    <row r="7511" spans="1:8" x14ac:dyDescent="0.35">
      <c r="A7511" s="45" t="s">
        <v>245</v>
      </c>
      <c r="B7511" s="45" t="s">
        <v>74</v>
      </c>
      <c r="C7511" s="45" t="s">
        <v>45</v>
      </c>
      <c r="D7511" s="45">
        <v>1757</v>
      </c>
      <c r="E7511" s="45">
        <v>7.5862882100000001E-3</v>
      </c>
      <c r="F7511" s="45">
        <v>1.41513947E-3</v>
      </c>
      <c r="G7511" s="45">
        <v>1.75057681E-3</v>
      </c>
      <c r="H7511" s="45">
        <v>4.4205714499999998E-3</v>
      </c>
    </row>
    <row r="7512" spans="1:8" x14ac:dyDescent="0.35">
      <c r="A7512" s="45" t="s">
        <v>245</v>
      </c>
      <c r="B7512" s="45" t="s">
        <v>74</v>
      </c>
      <c r="C7512" s="45" t="s">
        <v>46</v>
      </c>
      <c r="D7512" s="45">
        <v>614</v>
      </c>
      <c r="E7512" s="45">
        <v>7.31875428E-3</v>
      </c>
      <c r="F7512" s="45">
        <v>9.6151501999999995E-4</v>
      </c>
      <c r="G7512" s="45">
        <v>1.73205807E-3</v>
      </c>
      <c r="H7512" s="45">
        <v>4.6251807300000001E-3</v>
      </c>
    </row>
    <row r="7513" spans="1:8" x14ac:dyDescent="0.35">
      <c r="A7513" s="45" t="s">
        <v>245</v>
      </c>
      <c r="B7513" s="45" t="s">
        <v>74</v>
      </c>
      <c r="C7513" s="45" t="s">
        <v>47</v>
      </c>
      <c r="D7513" s="45">
        <v>498</v>
      </c>
      <c r="E7513" s="45">
        <v>6.5007481400000001E-3</v>
      </c>
      <c r="F7513" s="45">
        <v>2.6360046000000002E-4</v>
      </c>
      <c r="G7513" s="45">
        <v>1.46156359E-3</v>
      </c>
      <c r="H7513" s="45">
        <v>4.7643116400000003E-3</v>
      </c>
    </row>
    <row r="7514" spans="1:8" x14ac:dyDescent="0.35">
      <c r="A7514" s="45" t="s">
        <v>245</v>
      </c>
      <c r="B7514" s="45" t="s">
        <v>74</v>
      </c>
      <c r="C7514" s="45" t="s">
        <v>48</v>
      </c>
      <c r="D7514" s="45">
        <v>5027</v>
      </c>
      <c r="E7514" s="45">
        <v>7.5447949000000004E-3</v>
      </c>
      <c r="F7514" s="45">
        <v>1.31253475E-3</v>
      </c>
      <c r="G7514" s="45">
        <v>1.2150542099999999E-3</v>
      </c>
      <c r="H7514" s="45">
        <v>5.0172054600000002E-3</v>
      </c>
    </row>
    <row r="7515" spans="1:8" x14ac:dyDescent="0.35">
      <c r="A7515" s="45" t="s">
        <v>245</v>
      </c>
      <c r="B7515" s="45" t="s">
        <v>74</v>
      </c>
      <c r="C7515" s="45" t="s">
        <v>49</v>
      </c>
      <c r="D7515" s="45">
        <v>2465</v>
      </c>
      <c r="E7515" s="45">
        <v>8.3010571599999999E-3</v>
      </c>
      <c r="F7515" s="45">
        <v>1.4522385099999999E-3</v>
      </c>
      <c r="G7515" s="45">
        <v>1.20805137E-3</v>
      </c>
      <c r="H7515" s="45">
        <v>5.6407621000000002E-3</v>
      </c>
    </row>
    <row r="7516" spans="1:8" x14ac:dyDescent="0.35">
      <c r="A7516" s="45" t="s">
        <v>245</v>
      </c>
      <c r="B7516" s="45" t="s">
        <v>74</v>
      </c>
      <c r="C7516" s="45" t="s">
        <v>50</v>
      </c>
      <c r="D7516" s="45">
        <v>903</v>
      </c>
      <c r="E7516" s="45">
        <v>8.5195052100000002E-3</v>
      </c>
      <c r="F7516" s="45">
        <v>8.7611742999999995E-4</v>
      </c>
      <c r="G7516" s="45">
        <v>2.22827176E-3</v>
      </c>
      <c r="H7516" s="45">
        <v>5.4151155200000004E-3</v>
      </c>
    </row>
    <row r="7517" spans="1:8" x14ac:dyDescent="0.35">
      <c r="A7517" s="45" t="s">
        <v>245</v>
      </c>
      <c r="B7517" s="45" t="s">
        <v>74</v>
      </c>
      <c r="C7517" s="45" t="s">
        <v>51</v>
      </c>
      <c r="D7517" s="45">
        <v>1095</v>
      </c>
      <c r="E7517" s="45">
        <v>7.6009954500000001E-3</v>
      </c>
      <c r="F7517" s="45">
        <v>1.3229534100000001E-3</v>
      </c>
      <c r="G7517" s="45">
        <v>1.06534306E-3</v>
      </c>
      <c r="H7517" s="45">
        <v>5.2126984799999998E-3</v>
      </c>
    </row>
    <row r="7518" spans="1:8" x14ac:dyDescent="0.35">
      <c r="A7518" s="45" t="s">
        <v>245</v>
      </c>
      <c r="B7518" s="45" t="s">
        <v>74</v>
      </c>
      <c r="C7518" s="45" t="s">
        <v>52</v>
      </c>
      <c r="D7518" s="45">
        <v>4924</v>
      </c>
      <c r="E7518" s="45">
        <v>6.2660022600000004E-3</v>
      </c>
      <c r="F7518" s="45">
        <v>1.04579163E-3</v>
      </c>
      <c r="G7518" s="45">
        <v>6.2322980000000005E-4</v>
      </c>
      <c r="H7518" s="45">
        <v>4.59698035E-3</v>
      </c>
    </row>
    <row r="7519" spans="1:8" x14ac:dyDescent="0.35">
      <c r="A7519" s="45" t="s">
        <v>245</v>
      </c>
      <c r="B7519" s="45" t="s">
        <v>74</v>
      </c>
      <c r="C7519" s="45" t="s">
        <v>53</v>
      </c>
      <c r="D7519" s="45">
        <v>668</v>
      </c>
      <c r="E7519" s="45">
        <v>6.7992138200000003E-3</v>
      </c>
      <c r="F7519" s="45">
        <v>9.5622966999999999E-4</v>
      </c>
      <c r="G7519" s="45">
        <v>1.4713799200000001E-3</v>
      </c>
      <c r="H7519" s="45">
        <v>4.3716037700000003E-3</v>
      </c>
    </row>
    <row r="7520" spans="1:8" x14ac:dyDescent="0.35">
      <c r="A7520" s="45" t="s">
        <v>245</v>
      </c>
      <c r="B7520" s="45" t="s">
        <v>74</v>
      </c>
      <c r="C7520" s="45" t="s">
        <v>54</v>
      </c>
      <c r="D7520" s="45">
        <v>7094</v>
      </c>
      <c r="E7520" s="45">
        <v>6.3501969099999996E-3</v>
      </c>
      <c r="F7520" s="45">
        <v>1.10066908E-3</v>
      </c>
      <c r="G7520" s="45">
        <v>8.3065411999999996E-4</v>
      </c>
      <c r="H7520" s="45">
        <v>4.4188732300000002E-3</v>
      </c>
    </row>
    <row r="7521" spans="1:8" x14ac:dyDescent="0.35">
      <c r="A7521" s="45" t="s">
        <v>245</v>
      </c>
      <c r="B7521" s="45" t="s">
        <v>74</v>
      </c>
      <c r="C7521" s="45" t="s">
        <v>55</v>
      </c>
      <c r="D7521" s="45">
        <v>756</v>
      </c>
      <c r="E7521" s="45">
        <v>7.0952592900000002E-3</v>
      </c>
      <c r="F7521" s="45">
        <v>1.10569127E-3</v>
      </c>
      <c r="G7521" s="45">
        <v>1.7775999400000001E-3</v>
      </c>
      <c r="H7521" s="45">
        <v>4.2119675999999998E-3</v>
      </c>
    </row>
    <row r="7522" spans="1:8" x14ac:dyDescent="0.35">
      <c r="A7522" s="45" t="s">
        <v>245</v>
      </c>
      <c r="B7522" s="45" t="s">
        <v>74</v>
      </c>
      <c r="C7522" s="45" t="s">
        <v>56</v>
      </c>
      <c r="D7522" s="45">
        <v>8166</v>
      </c>
      <c r="E7522" s="45">
        <v>6.47294171E-3</v>
      </c>
      <c r="F7522" s="45">
        <v>1.19627372E-3</v>
      </c>
      <c r="G7522" s="45">
        <v>9.8484206000000007E-4</v>
      </c>
      <c r="H7522" s="45">
        <v>4.2918254599999999E-3</v>
      </c>
    </row>
    <row r="7523" spans="1:8" x14ac:dyDescent="0.35">
      <c r="A7523" s="45" t="s">
        <v>246</v>
      </c>
      <c r="B7523" s="45" t="s">
        <v>74</v>
      </c>
      <c r="C7523" s="45" t="s">
        <v>9</v>
      </c>
      <c r="D7523" s="45">
        <v>78124</v>
      </c>
      <c r="E7523" s="45">
        <v>6.4786409099999998E-3</v>
      </c>
      <c r="F7523" s="45">
        <v>1.1701805199999999E-3</v>
      </c>
      <c r="G7523" s="45">
        <v>1.0680275E-3</v>
      </c>
      <c r="H7523" s="45">
        <v>4.2403590699999997E-3</v>
      </c>
    </row>
    <row r="7524" spans="1:8" x14ac:dyDescent="0.35">
      <c r="A7524" s="45" t="s">
        <v>246</v>
      </c>
      <c r="B7524" s="45" t="s">
        <v>74</v>
      </c>
      <c r="C7524" s="45" t="s">
        <v>14</v>
      </c>
      <c r="D7524" s="45">
        <v>1193</v>
      </c>
      <c r="E7524" s="45">
        <v>6.9223147300000003E-3</v>
      </c>
      <c r="F7524" s="45">
        <v>1.65161916E-3</v>
      </c>
      <c r="G7524" s="45">
        <v>1.1028062500000001E-3</v>
      </c>
      <c r="H7524" s="45">
        <v>4.16788883E-3</v>
      </c>
    </row>
    <row r="7525" spans="1:8" x14ac:dyDescent="0.35">
      <c r="A7525" s="45" t="s">
        <v>246</v>
      </c>
      <c r="B7525" s="45" t="s">
        <v>74</v>
      </c>
      <c r="C7525" s="45" t="s">
        <v>15</v>
      </c>
      <c r="D7525" s="45">
        <v>849</v>
      </c>
      <c r="E7525" s="45">
        <v>6.9751175399999999E-3</v>
      </c>
      <c r="F7525" s="45">
        <v>1.10554877E-3</v>
      </c>
      <c r="G7525" s="45">
        <v>1.9259038700000001E-3</v>
      </c>
      <c r="H7525" s="45">
        <v>3.9436644200000004E-3</v>
      </c>
    </row>
    <row r="7526" spans="1:8" x14ac:dyDescent="0.35">
      <c r="A7526" s="45" t="s">
        <v>246</v>
      </c>
      <c r="B7526" s="45" t="s">
        <v>74</v>
      </c>
      <c r="C7526" s="45" t="s">
        <v>16</v>
      </c>
      <c r="D7526" s="45">
        <v>853</v>
      </c>
      <c r="E7526" s="45">
        <v>6.1792798600000002E-3</v>
      </c>
      <c r="F7526" s="45">
        <v>9.5535613E-4</v>
      </c>
      <c r="G7526" s="45">
        <v>7.1798583999999998E-4</v>
      </c>
      <c r="H7526" s="45">
        <v>4.5059374199999998E-3</v>
      </c>
    </row>
    <row r="7527" spans="1:8" x14ac:dyDescent="0.35">
      <c r="A7527" s="45" t="s">
        <v>246</v>
      </c>
      <c r="B7527" s="45" t="s">
        <v>74</v>
      </c>
      <c r="C7527" s="45" t="s">
        <v>17</v>
      </c>
      <c r="D7527" s="45">
        <v>1004</v>
      </c>
      <c r="E7527" s="45">
        <v>7.1504488800000002E-3</v>
      </c>
      <c r="F7527" s="45">
        <v>1.06645153E-3</v>
      </c>
      <c r="G7527" s="45">
        <v>1.14082996E-3</v>
      </c>
      <c r="H7527" s="45">
        <v>4.9431668999999996E-3</v>
      </c>
    </row>
    <row r="7528" spans="1:8" x14ac:dyDescent="0.35">
      <c r="A7528" s="45" t="s">
        <v>246</v>
      </c>
      <c r="B7528" s="45" t="s">
        <v>74</v>
      </c>
      <c r="C7528" s="45" t="s">
        <v>18</v>
      </c>
      <c r="D7528" s="45">
        <v>1031</v>
      </c>
      <c r="E7528" s="45">
        <v>7.6065351199999997E-3</v>
      </c>
      <c r="F7528" s="45">
        <v>8.2610349000000001E-4</v>
      </c>
      <c r="G7528" s="45">
        <v>1.6707863800000001E-3</v>
      </c>
      <c r="H7528" s="45">
        <v>5.1096447499999996E-3</v>
      </c>
    </row>
    <row r="7529" spans="1:8" x14ac:dyDescent="0.35">
      <c r="A7529" s="45" t="s">
        <v>246</v>
      </c>
      <c r="B7529" s="45" t="s">
        <v>74</v>
      </c>
      <c r="C7529" s="45" t="s">
        <v>19</v>
      </c>
      <c r="D7529" s="45">
        <v>1292</v>
      </c>
      <c r="E7529" s="45">
        <v>6.9821316200000001E-3</v>
      </c>
      <c r="F7529" s="45">
        <v>1.33925987E-3</v>
      </c>
      <c r="G7529" s="45">
        <v>1.33837302E-3</v>
      </c>
      <c r="H7529" s="45">
        <v>4.3044982300000003E-3</v>
      </c>
    </row>
    <row r="7530" spans="1:8" x14ac:dyDescent="0.35">
      <c r="A7530" s="45" t="s">
        <v>246</v>
      </c>
      <c r="B7530" s="45" t="s">
        <v>74</v>
      </c>
      <c r="C7530" s="45" t="s">
        <v>20</v>
      </c>
      <c r="D7530" s="45">
        <v>2582</v>
      </c>
      <c r="E7530" s="45">
        <v>5.4629492699999997E-3</v>
      </c>
      <c r="F7530" s="45">
        <v>9.3226856999999998E-4</v>
      </c>
      <c r="G7530" s="45">
        <v>6.1252916999999997E-4</v>
      </c>
      <c r="H7530" s="45">
        <v>3.9181510599999997E-3</v>
      </c>
    </row>
    <row r="7531" spans="1:8" x14ac:dyDescent="0.35">
      <c r="A7531" s="45" t="s">
        <v>246</v>
      </c>
      <c r="B7531" s="45" t="s">
        <v>74</v>
      </c>
      <c r="C7531" s="45" t="s">
        <v>21</v>
      </c>
      <c r="D7531" s="45">
        <v>480</v>
      </c>
      <c r="E7531" s="45">
        <v>9.5829231900000002E-3</v>
      </c>
      <c r="F7531" s="45">
        <v>1.72798491E-3</v>
      </c>
      <c r="G7531" s="45">
        <v>2.30885876E-3</v>
      </c>
      <c r="H7531" s="45">
        <v>5.5460790399999996E-3</v>
      </c>
    </row>
    <row r="7532" spans="1:8" x14ac:dyDescent="0.35">
      <c r="A7532" s="45" t="s">
        <v>246</v>
      </c>
      <c r="B7532" s="45" t="s">
        <v>74</v>
      </c>
      <c r="C7532" s="45" t="s">
        <v>22</v>
      </c>
      <c r="D7532" s="45">
        <v>612</v>
      </c>
      <c r="E7532" s="45">
        <v>7.4998673799999997E-3</v>
      </c>
      <c r="F7532" s="45">
        <v>1.4258613700000001E-3</v>
      </c>
      <c r="G7532" s="45">
        <v>1.5421127400000001E-3</v>
      </c>
      <c r="H7532" s="45">
        <v>4.5318927599999996E-3</v>
      </c>
    </row>
    <row r="7533" spans="1:8" x14ac:dyDescent="0.35">
      <c r="A7533" s="45" t="s">
        <v>246</v>
      </c>
      <c r="B7533" s="45" t="s">
        <v>74</v>
      </c>
      <c r="C7533" s="45" t="s">
        <v>23</v>
      </c>
      <c r="D7533" s="45">
        <v>964</v>
      </c>
      <c r="E7533" s="45">
        <v>7.1321026800000003E-3</v>
      </c>
      <c r="F7533" s="45">
        <v>1.3088066199999999E-3</v>
      </c>
      <c r="G7533" s="45">
        <v>1.8693567900000001E-3</v>
      </c>
      <c r="H7533" s="45">
        <v>3.95393879E-3</v>
      </c>
    </row>
    <row r="7534" spans="1:8" x14ac:dyDescent="0.35">
      <c r="A7534" s="45" t="s">
        <v>246</v>
      </c>
      <c r="B7534" s="45" t="s">
        <v>74</v>
      </c>
      <c r="C7534" s="45" t="s">
        <v>24</v>
      </c>
      <c r="D7534" s="45">
        <v>1406</v>
      </c>
      <c r="E7534" s="45">
        <v>7.2325447999999999E-3</v>
      </c>
      <c r="F7534" s="45">
        <v>8.2388285999999999E-4</v>
      </c>
      <c r="G7534" s="45">
        <v>1.9273547500000001E-3</v>
      </c>
      <c r="H7534" s="45">
        <v>4.4813067299999997E-3</v>
      </c>
    </row>
    <row r="7535" spans="1:8" x14ac:dyDescent="0.35">
      <c r="A7535" s="45" t="s">
        <v>246</v>
      </c>
      <c r="B7535" s="45" t="s">
        <v>74</v>
      </c>
      <c r="C7535" s="45" t="s">
        <v>25</v>
      </c>
      <c r="D7535" s="45">
        <v>1165</v>
      </c>
      <c r="E7535" s="45">
        <v>7.13492465E-3</v>
      </c>
      <c r="F7535" s="45">
        <v>9.5609776000000004E-4</v>
      </c>
      <c r="G7535" s="45">
        <v>1.5569362599999999E-3</v>
      </c>
      <c r="H7535" s="45">
        <v>4.6218901500000003E-3</v>
      </c>
    </row>
    <row r="7536" spans="1:8" x14ac:dyDescent="0.35">
      <c r="A7536" s="45" t="s">
        <v>246</v>
      </c>
      <c r="B7536" s="45" t="s">
        <v>74</v>
      </c>
      <c r="C7536" s="45" t="s">
        <v>26</v>
      </c>
      <c r="D7536" s="45">
        <v>2295</v>
      </c>
      <c r="E7536" s="45">
        <v>5.9387202099999998E-3</v>
      </c>
      <c r="F7536" s="45">
        <v>7.0711264999999998E-4</v>
      </c>
      <c r="G7536" s="45">
        <v>1.1047312599999999E-3</v>
      </c>
      <c r="H7536" s="45">
        <v>4.1268758199999997E-3</v>
      </c>
    </row>
    <row r="7537" spans="1:8" x14ac:dyDescent="0.35">
      <c r="A7537" s="45" t="s">
        <v>246</v>
      </c>
      <c r="B7537" s="45" t="s">
        <v>74</v>
      </c>
      <c r="C7537" s="45" t="s">
        <v>27</v>
      </c>
      <c r="D7537" s="45">
        <v>645</v>
      </c>
      <c r="E7537" s="45">
        <v>6.33679634E-3</v>
      </c>
      <c r="F7537" s="45">
        <v>1.0832433600000001E-3</v>
      </c>
      <c r="G7537" s="45">
        <v>1.59603765E-3</v>
      </c>
      <c r="H7537" s="45">
        <v>3.6575148199999999E-3</v>
      </c>
    </row>
    <row r="7538" spans="1:8" x14ac:dyDescent="0.35">
      <c r="A7538" s="45" t="s">
        <v>246</v>
      </c>
      <c r="B7538" s="45" t="s">
        <v>74</v>
      </c>
      <c r="C7538" s="45" t="s">
        <v>28</v>
      </c>
      <c r="D7538" s="45">
        <v>2304</v>
      </c>
      <c r="E7538" s="45">
        <v>7.3537113000000003E-3</v>
      </c>
      <c r="F7538" s="45">
        <v>1.16530406E-3</v>
      </c>
      <c r="G7538" s="45">
        <v>1.6073040800000001E-3</v>
      </c>
      <c r="H7538" s="45">
        <v>4.58110267E-3</v>
      </c>
    </row>
    <row r="7539" spans="1:8" x14ac:dyDescent="0.35">
      <c r="A7539" s="45" t="s">
        <v>246</v>
      </c>
      <c r="B7539" s="45" t="s">
        <v>74</v>
      </c>
      <c r="C7539" s="45" t="s">
        <v>29</v>
      </c>
      <c r="D7539" s="45">
        <v>519</v>
      </c>
      <c r="E7539" s="45">
        <v>6.7896549099999998E-3</v>
      </c>
      <c r="F7539" s="45">
        <v>1.16730868E-3</v>
      </c>
      <c r="G7539" s="45">
        <v>1.5139957E-3</v>
      </c>
      <c r="H7539" s="45">
        <v>4.1083500300000001E-3</v>
      </c>
    </row>
    <row r="7540" spans="1:8" x14ac:dyDescent="0.35">
      <c r="A7540" s="45" t="s">
        <v>246</v>
      </c>
      <c r="B7540" s="45" t="s">
        <v>74</v>
      </c>
      <c r="C7540" s="45" t="s">
        <v>30</v>
      </c>
      <c r="D7540" s="45">
        <v>7944</v>
      </c>
      <c r="E7540" s="45">
        <v>5.2770170100000001E-3</v>
      </c>
      <c r="F7540" s="45">
        <v>1.2290181099999999E-3</v>
      </c>
      <c r="G7540" s="45">
        <v>8.3203786000000002E-4</v>
      </c>
      <c r="H7540" s="45">
        <v>3.2159605599999998E-3</v>
      </c>
    </row>
    <row r="7541" spans="1:8" x14ac:dyDescent="0.35">
      <c r="A7541" s="45" t="s">
        <v>246</v>
      </c>
      <c r="B7541" s="45" t="s">
        <v>74</v>
      </c>
      <c r="C7541" s="45" t="s">
        <v>31</v>
      </c>
      <c r="D7541" s="45">
        <v>5959</v>
      </c>
      <c r="E7541" s="45">
        <v>5.7865220900000002E-3</v>
      </c>
      <c r="F7541" s="45">
        <v>1.3249486400000001E-3</v>
      </c>
      <c r="G7541" s="45">
        <v>5.9967237000000003E-4</v>
      </c>
      <c r="H7541" s="45">
        <v>3.8619005999999999E-3</v>
      </c>
    </row>
    <row r="7542" spans="1:8" x14ac:dyDescent="0.35">
      <c r="A7542" s="45" t="s">
        <v>246</v>
      </c>
      <c r="B7542" s="45" t="s">
        <v>74</v>
      </c>
      <c r="C7542" s="45" t="s">
        <v>159</v>
      </c>
      <c r="D7542" s="45">
        <v>1780</v>
      </c>
      <c r="E7542" s="45">
        <v>7.0400473500000001E-3</v>
      </c>
      <c r="F7542" s="45">
        <v>1.2596556599999999E-3</v>
      </c>
      <c r="G7542" s="45">
        <v>1.3793887999999999E-3</v>
      </c>
      <c r="H7542" s="45">
        <v>4.4010024200000003E-3</v>
      </c>
    </row>
    <row r="7543" spans="1:8" x14ac:dyDescent="0.35">
      <c r="A7543" s="45" t="s">
        <v>246</v>
      </c>
      <c r="B7543" s="45" t="s">
        <v>74</v>
      </c>
      <c r="C7543" s="45" t="s">
        <v>33</v>
      </c>
      <c r="D7543" s="45">
        <v>583</v>
      </c>
      <c r="E7543" s="45">
        <v>8.1824532299999992E-3</v>
      </c>
      <c r="F7543" s="45">
        <v>1.44991559E-3</v>
      </c>
      <c r="G7543" s="45">
        <v>1.76853019E-3</v>
      </c>
      <c r="H7543" s="45">
        <v>4.96398711E-3</v>
      </c>
    </row>
    <row r="7544" spans="1:8" x14ac:dyDescent="0.35">
      <c r="A7544" s="45" t="s">
        <v>246</v>
      </c>
      <c r="B7544" s="45" t="s">
        <v>74</v>
      </c>
      <c r="C7544" s="45" t="s">
        <v>34</v>
      </c>
      <c r="D7544" s="45">
        <v>1141</v>
      </c>
      <c r="E7544" s="45">
        <v>6.4769773900000003E-3</v>
      </c>
      <c r="F7544" s="45">
        <v>1.3009520599999999E-3</v>
      </c>
      <c r="G7544" s="45">
        <v>1.03595546E-3</v>
      </c>
      <c r="H7544" s="45">
        <v>4.1400693899999999E-3</v>
      </c>
    </row>
    <row r="7545" spans="1:8" x14ac:dyDescent="0.35">
      <c r="A7545" s="45" t="s">
        <v>246</v>
      </c>
      <c r="B7545" s="45" t="s">
        <v>74</v>
      </c>
      <c r="C7545" s="45" t="s">
        <v>35</v>
      </c>
      <c r="D7545" s="45">
        <v>2499</v>
      </c>
      <c r="E7545" s="45">
        <v>6.2060516299999998E-3</v>
      </c>
      <c r="F7545" s="45">
        <v>9.7542232999999997E-4</v>
      </c>
      <c r="G7545" s="45">
        <v>1.0174345E-3</v>
      </c>
      <c r="H7545" s="45">
        <v>4.2131942899999997E-3</v>
      </c>
    </row>
    <row r="7546" spans="1:8" x14ac:dyDescent="0.35">
      <c r="A7546" s="45" t="s">
        <v>246</v>
      </c>
      <c r="B7546" s="45" t="s">
        <v>74</v>
      </c>
      <c r="C7546" s="45" t="s">
        <v>57</v>
      </c>
      <c r="D7546" s="45">
        <v>1</v>
      </c>
      <c r="E7546" s="45">
        <v>8.1250000000000003E-3</v>
      </c>
      <c r="F7546" s="45">
        <v>8.3333332999999999E-4</v>
      </c>
      <c r="G7546" s="45">
        <v>5.4629624999999998E-3</v>
      </c>
      <c r="H7546" s="45">
        <v>1.82870347E-3</v>
      </c>
    </row>
    <row r="7547" spans="1:8" x14ac:dyDescent="0.35">
      <c r="A7547" s="45" t="s">
        <v>246</v>
      </c>
      <c r="B7547" s="45" t="s">
        <v>74</v>
      </c>
      <c r="C7547" s="45" t="s">
        <v>36</v>
      </c>
      <c r="D7547" s="45">
        <v>1935</v>
      </c>
      <c r="E7547" s="45">
        <v>7.0621947099999997E-3</v>
      </c>
      <c r="F7547" s="45">
        <v>1.1726837499999999E-3</v>
      </c>
      <c r="G7547" s="45">
        <v>1.2165037399999999E-3</v>
      </c>
      <c r="H7547" s="45">
        <v>4.67300675E-3</v>
      </c>
    </row>
    <row r="7548" spans="1:8" x14ac:dyDescent="0.35">
      <c r="A7548" s="45" t="s">
        <v>246</v>
      </c>
      <c r="B7548" s="45" t="s">
        <v>74</v>
      </c>
      <c r="C7548" s="45" t="s">
        <v>37</v>
      </c>
      <c r="D7548" s="45">
        <v>2577</v>
      </c>
      <c r="E7548" s="45">
        <v>5.7982336000000001E-3</v>
      </c>
      <c r="F7548" s="45">
        <v>1.2958334500000001E-3</v>
      </c>
      <c r="G7548" s="45">
        <v>1.01483542E-3</v>
      </c>
      <c r="H7548" s="45">
        <v>3.4875642600000001E-3</v>
      </c>
    </row>
    <row r="7549" spans="1:8" x14ac:dyDescent="0.35">
      <c r="A7549" s="45" t="s">
        <v>246</v>
      </c>
      <c r="B7549" s="45" t="s">
        <v>74</v>
      </c>
      <c r="C7549" s="45" t="s">
        <v>38</v>
      </c>
      <c r="D7549" s="45">
        <v>773</v>
      </c>
      <c r="E7549" s="45">
        <v>6.9201431299999996E-3</v>
      </c>
      <c r="F7549" s="45">
        <v>1.3658303299999999E-3</v>
      </c>
      <c r="G7549" s="45">
        <v>1.1873679900000001E-3</v>
      </c>
      <c r="H7549" s="45">
        <v>4.3669443199999998E-3</v>
      </c>
    </row>
    <row r="7550" spans="1:8" x14ac:dyDescent="0.35">
      <c r="A7550" s="45" t="s">
        <v>246</v>
      </c>
      <c r="B7550" s="45" t="s">
        <v>74</v>
      </c>
      <c r="C7550" s="45" t="s">
        <v>39</v>
      </c>
      <c r="D7550" s="45">
        <v>663</v>
      </c>
      <c r="E7550" s="45">
        <v>7.5894675300000004E-3</v>
      </c>
      <c r="F7550" s="45">
        <v>8.6854410999999995E-4</v>
      </c>
      <c r="G7550" s="45">
        <v>1.71243902E-3</v>
      </c>
      <c r="H7550" s="45">
        <v>5.00848392E-3</v>
      </c>
    </row>
    <row r="7551" spans="1:8" x14ac:dyDescent="0.35">
      <c r="A7551" s="45" t="s">
        <v>246</v>
      </c>
      <c r="B7551" s="45" t="s">
        <v>74</v>
      </c>
      <c r="C7551" s="45" t="s">
        <v>40</v>
      </c>
      <c r="D7551" s="45">
        <v>3447</v>
      </c>
      <c r="E7551" s="45">
        <v>6.2342520299999999E-3</v>
      </c>
      <c r="F7551" s="45">
        <v>1.4956374100000001E-3</v>
      </c>
      <c r="G7551" s="45">
        <v>5.9532754999999996E-4</v>
      </c>
      <c r="H7551" s="45">
        <v>4.1432865899999997E-3</v>
      </c>
    </row>
    <row r="7552" spans="1:8" x14ac:dyDescent="0.35">
      <c r="A7552" s="45" t="s">
        <v>246</v>
      </c>
      <c r="B7552" s="45" t="s">
        <v>74</v>
      </c>
      <c r="C7552" s="45" t="s">
        <v>41</v>
      </c>
      <c r="D7552" s="45">
        <v>873</v>
      </c>
      <c r="E7552" s="45">
        <v>7.3728307799999998E-3</v>
      </c>
      <c r="F7552" s="45">
        <v>1.0466115800000001E-3</v>
      </c>
      <c r="G7552" s="45">
        <v>1.54550325E-3</v>
      </c>
      <c r="H7552" s="45">
        <v>4.7807154700000003E-3</v>
      </c>
    </row>
    <row r="7553" spans="1:8" x14ac:dyDescent="0.35">
      <c r="A7553" s="45" t="s">
        <v>246</v>
      </c>
      <c r="B7553" s="45" t="s">
        <v>74</v>
      </c>
      <c r="C7553" s="45" t="s">
        <v>42</v>
      </c>
      <c r="D7553" s="45">
        <v>645</v>
      </c>
      <c r="E7553" s="45">
        <v>8.1894915799999995E-3</v>
      </c>
      <c r="F7553" s="45">
        <v>1.44248828E-3</v>
      </c>
      <c r="G7553" s="45">
        <v>1.6840006099999999E-3</v>
      </c>
      <c r="H7553" s="45">
        <v>5.0630022099999996E-3</v>
      </c>
    </row>
    <row r="7554" spans="1:8" x14ac:dyDescent="0.35">
      <c r="A7554" s="45" t="s">
        <v>246</v>
      </c>
      <c r="B7554" s="45" t="s">
        <v>74</v>
      </c>
      <c r="C7554" s="45" t="s">
        <v>43</v>
      </c>
      <c r="D7554" s="45">
        <v>579</v>
      </c>
      <c r="E7554" s="45">
        <v>6.9313109400000001E-3</v>
      </c>
      <c r="F7554" s="45">
        <v>1.18691207E-3</v>
      </c>
      <c r="G7554" s="45">
        <v>1.59058539E-3</v>
      </c>
      <c r="H7554" s="45">
        <v>4.1538130000000001E-3</v>
      </c>
    </row>
    <row r="7555" spans="1:8" x14ac:dyDescent="0.35">
      <c r="A7555" s="45" t="s">
        <v>246</v>
      </c>
      <c r="B7555" s="45" t="s">
        <v>74</v>
      </c>
      <c r="C7555" s="45" t="s">
        <v>44</v>
      </c>
      <c r="D7555" s="45">
        <v>815</v>
      </c>
      <c r="E7555" s="45">
        <v>7.8129258000000004E-3</v>
      </c>
      <c r="F7555" s="45">
        <v>1.0060211199999999E-3</v>
      </c>
      <c r="G7555" s="45">
        <v>1.3817737900000001E-3</v>
      </c>
      <c r="H7555" s="45">
        <v>5.4251304100000003E-3</v>
      </c>
    </row>
    <row r="7556" spans="1:8" x14ac:dyDescent="0.35">
      <c r="A7556" s="45" t="s">
        <v>246</v>
      </c>
      <c r="B7556" s="45" t="s">
        <v>74</v>
      </c>
      <c r="C7556" s="45" t="s">
        <v>45</v>
      </c>
      <c r="D7556" s="45">
        <v>1244</v>
      </c>
      <c r="E7556" s="45">
        <v>7.44645571E-3</v>
      </c>
      <c r="F7556" s="45">
        <v>1.45153193E-3</v>
      </c>
      <c r="G7556" s="45">
        <v>1.7072594300000001E-3</v>
      </c>
      <c r="H7556" s="45">
        <v>4.2876638699999997E-3</v>
      </c>
    </row>
    <row r="7557" spans="1:8" x14ac:dyDescent="0.35">
      <c r="A7557" s="45" t="s">
        <v>246</v>
      </c>
      <c r="B7557" s="45" t="s">
        <v>74</v>
      </c>
      <c r="C7557" s="45" t="s">
        <v>46</v>
      </c>
      <c r="D7557" s="45">
        <v>624</v>
      </c>
      <c r="E7557" s="45">
        <v>7.1886497399999997E-3</v>
      </c>
      <c r="F7557" s="45">
        <v>1.00334585E-3</v>
      </c>
      <c r="G7557" s="45">
        <v>1.6652196600000001E-3</v>
      </c>
      <c r="H7557" s="45">
        <v>4.5200837499999999E-3</v>
      </c>
    </row>
    <row r="7558" spans="1:8" x14ac:dyDescent="0.35">
      <c r="A7558" s="45" t="s">
        <v>246</v>
      </c>
      <c r="B7558" s="45" t="s">
        <v>74</v>
      </c>
      <c r="C7558" s="45" t="s">
        <v>47</v>
      </c>
      <c r="D7558" s="45">
        <v>490</v>
      </c>
      <c r="E7558" s="45">
        <v>6.49976355E-3</v>
      </c>
      <c r="F7558" s="45">
        <v>2.8982404E-4</v>
      </c>
      <c r="G7558" s="45">
        <v>1.5127312399999999E-3</v>
      </c>
      <c r="H7558" s="45">
        <v>4.6855392699999996E-3</v>
      </c>
    </row>
    <row r="7559" spans="1:8" x14ac:dyDescent="0.35">
      <c r="A7559" s="45" t="s">
        <v>246</v>
      </c>
      <c r="B7559" s="45" t="s">
        <v>74</v>
      </c>
      <c r="C7559" s="45" t="s">
        <v>48</v>
      </c>
      <c r="D7559" s="45">
        <v>3878</v>
      </c>
      <c r="E7559" s="45">
        <v>7.05991932E-3</v>
      </c>
      <c r="F7559" s="45">
        <v>1.2075057799999999E-3</v>
      </c>
      <c r="G7559" s="45">
        <v>1.0912188699999999E-3</v>
      </c>
      <c r="H7559" s="45">
        <v>4.7611941999999999E-3</v>
      </c>
    </row>
    <row r="7560" spans="1:8" x14ac:dyDescent="0.35">
      <c r="A7560" s="45" t="s">
        <v>246</v>
      </c>
      <c r="B7560" s="45" t="s">
        <v>74</v>
      </c>
      <c r="C7560" s="45" t="s">
        <v>49</v>
      </c>
      <c r="D7560" s="45">
        <v>1468</v>
      </c>
      <c r="E7560" s="45">
        <v>7.7498909600000002E-3</v>
      </c>
      <c r="F7560" s="45">
        <v>1.3624921999999999E-3</v>
      </c>
      <c r="G7560" s="45">
        <v>1.24480404E-3</v>
      </c>
      <c r="H7560" s="45">
        <v>5.1425942500000002E-3</v>
      </c>
    </row>
    <row r="7561" spans="1:8" x14ac:dyDescent="0.35">
      <c r="A7561" s="45" t="s">
        <v>246</v>
      </c>
      <c r="B7561" s="45" t="s">
        <v>74</v>
      </c>
      <c r="C7561" s="45" t="s">
        <v>50</v>
      </c>
      <c r="D7561" s="45">
        <v>759</v>
      </c>
      <c r="E7561" s="45">
        <v>8.0684103200000003E-3</v>
      </c>
      <c r="F7561" s="45">
        <v>8.1796199000000003E-4</v>
      </c>
      <c r="G7561" s="45">
        <v>2.1814458600000002E-3</v>
      </c>
      <c r="H7561" s="45">
        <v>5.0690019799999996E-3</v>
      </c>
    </row>
    <row r="7562" spans="1:8" x14ac:dyDescent="0.35">
      <c r="A7562" s="45" t="s">
        <v>246</v>
      </c>
      <c r="B7562" s="45" t="s">
        <v>74</v>
      </c>
      <c r="C7562" s="45" t="s">
        <v>51</v>
      </c>
      <c r="D7562" s="45">
        <v>1110</v>
      </c>
      <c r="E7562" s="45">
        <v>7.6632046299999999E-3</v>
      </c>
      <c r="F7562" s="45">
        <v>1.3446360599999999E-3</v>
      </c>
      <c r="G7562" s="45">
        <v>9.6166975999999996E-4</v>
      </c>
      <c r="H7562" s="45">
        <v>5.3568983200000002E-3</v>
      </c>
    </row>
    <row r="7563" spans="1:8" x14ac:dyDescent="0.35">
      <c r="A7563" s="45" t="s">
        <v>246</v>
      </c>
      <c r="B7563" s="45" t="s">
        <v>74</v>
      </c>
      <c r="C7563" s="45" t="s">
        <v>52</v>
      </c>
      <c r="D7563" s="45">
        <v>5079</v>
      </c>
      <c r="E7563" s="45">
        <v>5.8561075199999998E-3</v>
      </c>
      <c r="F7563" s="45">
        <v>9.7437545000000003E-4</v>
      </c>
      <c r="G7563" s="45">
        <v>5.1678137000000005E-4</v>
      </c>
      <c r="H7563" s="45">
        <v>4.3649502100000003E-3</v>
      </c>
    </row>
    <row r="7564" spans="1:8" x14ac:dyDescent="0.35">
      <c r="A7564" s="45" t="s">
        <v>246</v>
      </c>
      <c r="B7564" s="45" t="s">
        <v>74</v>
      </c>
      <c r="C7564" s="45" t="s">
        <v>53</v>
      </c>
      <c r="D7564" s="45">
        <v>602</v>
      </c>
      <c r="E7564" s="45">
        <v>6.2727826100000003E-3</v>
      </c>
      <c r="F7564" s="45">
        <v>7.8353764999999995E-4</v>
      </c>
      <c r="G7564" s="45">
        <v>1.47788596E-3</v>
      </c>
      <c r="H7564" s="45">
        <v>4.0113584900000002E-3</v>
      </c>
    </row>
    <row r="7565" spans="1:8" x14ac:dyDescent="0.35">
      <c r="A7565" s="45" t="s">
        <v>246</v>
      </c>
      <c r="B7565" s="45" t="s">
        <v>74</v>
      </c>
      <c r="C7565" s="45" t="s">
        <v>54</v>
      </c>
      <c r="D7565" s="45">
        <v>5451</v>
      </c>
      <c r="E7565" s="45">
        <v>6.4308449300000004E-3</v>
      </c>
      <c r="F7565" s="45">
        <v>1.1474489199999999E-3</v>
      </c>
      <c r="G7565" s="45">
        <v>7.3517747000000002E-4</v>
      </c>
      <c r="H7565" s="45">
        <v>4.5482180600000003E-3</v>
      </c>
    </row>
    <row r="7566" spans="1:8" x14ac:dyDescent="0.35">
      <c r="A7566" s="45" t="s">
        <v>246</v>
      </c>
      <c r="B7566" s="45" t="s">
        <v>74</v>
      </c>
      <c r="C7566" s="45" t="s">
        <v>55</v>
      </c>
      <c r="D7566" s="45">
        <v>128</v>
      </c>
      <c r="E7566" s="45">
        <v>7.2689703999999997E-3</v>
      </c>
      <c r="F7566" s="45">
        <v>1.2821901700000001E-3</v>
      </c>
      <c r="G7566" s="45">
        <v>1.8179432100000001E-3</v>
      </c>
      <c r="H7566" s="45">
        <v>4.16883654E-3</v>
      </c>
    </row>
    <row r="7567" spans="1:8" x14ac:dyDescent="0.35">
      <c r="A7567" s="45" t="s">
        <v>246</v>
      </c>
      <c r="B7567" s="45" t="s">
        <v>74</v>
      </c>
      <c r="C7567" s="45" t="s">
        <v>56</v>
      </c>
      <c r="D7567" s="45">
        <v>5883</v>
      </c>
      <c r="E7567" s="45">
        <v>6.2547175300000004E-3</v>
      </c>
      <c r="F7567" s="45">
        <v>1.2174003399999999E-3</v>
      </c>
      <c r="G7567" s="45">
        <v>9.9737881999999991E-4</v>
      </c>
      <c r="H7567" s="45">
        <v>4.0399378900000003E-3</v>
      </c>
    </row>
    <row r="7568" spans="1:8" x14ac:dyDescent="0.35">
      <c r="A7568" s="45" t="s">
        <v>247</v>
      </c>
      <c r="B7568" s="45" t="s">
        <v>74</v>
      </c>
      <c r="C7568" s="45" t="s">
        <v>9</v>
      </c>
      <c r="D7568" s="45">
        <v>79871</v>
      </c>
      <c r="E7568" s="45">
        <v>6.5092176600000003E-3</v>
      </c>
      <c r="F7568" s="45">
        <v>1.1907673799999999E-3</v>
      </c>
      <c r="G7568" s="45">
        <v>1.1098614600000001E-3</v>
      </c>
      <c r="H7568" s="45">
        <v>4.20851617E-3</v>
      </c>
    </row>
    <row r="7569" spans="1:8" x14ac:dyDescent="0.35">
      <c r="A7569" s="45" t="s">
        <v>247</v>
      </c>
      <c r="B7569" s="45" t="s">
        <v>74</v>
      </c>
      <c r="C7569" s="45" t="s">
        <v>14</v>
      </c>
      <c r="D7569" s="45">
        <v>1222</v>
      </c>
      <c r="E7569" s="45">
        <v>6.7195074700000003E-3</v>
      </c>
      <c r="F7569" s="45">
        <v>1.6745845300000001E-3</v>
      </c>
      <c r="G7569" s="45">
        <v>1.1030033399999999E-3</v>
      </c>
      <c r="H7569" s="45">
        <v>3.9419191299999998E-3</v>
      </c>
    </row>
    <row r="7570" spans="1:8" x14ac:dyDescent="0.35">
      <c r="A7570" s="45" t="s">
        <v>247</v>
      </c>
      <c r="B7570" s="45" t="s">
        <v>74</v>
      </c>
      <c r="C7570" s="45" t="s">
        <v>15</v>
      </c>
      <c r="D7570" s="45">
        <v>773</v>
      </c>
      <c r="E7570" s="45">
        <v>7.1287759300000001E-3</v>
      </c>
      <c r="F7570" s="45">
        <v>1.2263275600000001E-3</v>
      </c>
      <c r="G7570" s="45">
        <v>1.74626252E-3</v>
      </c>
      <c r="H7570" s="45">
        <v>4.15618537E-3</v>
      </c>
    </row>
    <row r="7571" spans="1:8" x14ac:dyDescent="0.35">
      <c r="A7571" s="45" t="s">
        <v>247</v>
      </c>
      <c r="B7571" s="45" t="s">
        <v>74</v>
      </c>
      <c r="C7571" s="45" t="s">
        <v>16</v>
      </c>
      <c r="D7571" s="45">
        <v>896</v>
      </c>
      <c r="E7571" s="45">
        <v>5.9415816800000004E-3</v>
      </c>
      <c r="F7571" s="45">
        <v>9.3330156000000003E-4</v>
      </c>
      <c r="G7571" s="45">
        <v>6.8086793000000001E-4</v>
      </c>
      <c r="H7571" s="45">
        <v>4.3274117100000004E-3</v>
      </c>
    </row>
    <row r="7572" spans="1:8" x14ac:dyDescent="0.35">
      <c r="A7572" s="45" t="s">
        <v>247</v>
      </c>
      <c r="B7572" s="45" t="s">
        <v>74</v>
      </c>
      <c r="C7572" s="45" t="s">
        <v>17</v>
      </c>
      <c r="D7572" s="45">
        <v>936</v>
      </c>
      <c r="E7572" s="45">
        <v>7.1943007600000003E-3</v>
      </c>
      <c r="F7572" s="45">
        <v>1.0706634299999999E-3</v>
      </c>
      <c r="G7572" s="45">
        <v>1.1351122400000001E-3</v>
      </c>
      <c r="H7572" s="45">
        <v>4.9885245999999996E-3</v>
      </c>
    </row>
    <row r="7573" spans="1:8" x14ac:dyDescent="0.35">
      <c r="A7573" s="45" t="s">
        <v>247</v>
      </c>
      <c r="B7573" s="45" t="s">
        <v>74</v>
      </c>
      <c r="C7573" s="45" t="s">
        <v>18</v>
      </c>
      <c r="D7573" s="45">
        <v>864</v>
      </c>
      <c r="E7573" s="45">
        <v>7.3424235800000001E-3</v>
      </c>
      <c r="F7573" s="45">
        <v>7.6375468000000005E-4</v>
      </c>
      <c r="G7573" s="45">
        <v>1.8113021600000001E-3</v>
      </c>
      <c r="H7573" s="45">
        <v>4.7673662400000002E-3</v>
      </c>
    </row>
    <row r="7574" spans="1:8" x14ac:dyDescent="0.35">
      <c r="A7574" s="45" t="s">
        <v>247</v>
      </c>
      <c r="B7574" s="45" t="s">
        <v>74</v>
      </c>
      <c r="C7574" s="45" t="s">
        <v>19</v>
      </c>
      <c r="D7574" s="45">
        <v>1379</v>
      </c>
      <c r="E7574" s="45">
        <v>6.9692961500000001E-3</v>
      </c>
      <c r="F7574" s="45">
        <v>1.4245928599999999E-3</v>
      </c>
      <c r="G7574" s="45">
        <v>1.21242388E-3</v>
      </c>
      <c r="H7574" s="45">
        <v>4.33227891E-3</v>
      </c>
    </row>
    <row r="7575" spans="1:8" x14ac:dyDescent="0.35">
      <c r="A7575" s="45" t="s">
        <v>247</v>
      </c>
      <c r="B7575" s="45" t="s">
        <v>74</v>
      </c>
      <c r="C7575" s="45" t="s">
        <v>20</v>
      </c>
      <c r="D7575" s="45">
        <v>1874</v>
      </c>
      <c r="E7575" s="45">
        <v>5.1474487700000002E-3</v>
      </c>
      <c r="F7575" s="45">
        <v>9.3149037999999999E-4</v>
      </c>
      <c r="G7575" s="45">
        <v>6.0478528000000001E-4</v>
      </c>
      <c r="H7575" s="45">
        <v>3.6111726400000002E-3</v>
      </c>
    </row>
    <row r="7576" spans="1:8" x14ac:dyDescent="0.35">
      <c r="A7576" s="45" t="s">
        <v>247</v>
      </c>
      <c r="B7576" s="45" t="s">
        <v>74</v>
      </c>
      <c r="C7576" s="45" t="s">
        <v>21</v>
      </c>
      <c r="D7576" s="45">
        <v>410</v>
      </c>
      <c r="E7576" s="45">
        <v>9.6446756799999991E-3</v>
      </c>
      <c r="F7576" s="45">
        <v>1.7649049200000001E-3</v>
      </c>
      <c r="G7576" s="45">
        <v>2.0687666899999999E-3</v>
      </c>
      <c r="H7576" s="45">
        <v>5.8110035999999997E-3</v>
      </c>
    </row>
    <row r="7577" spans="1:8" x14ac:dyDescent="0.35">
      <c r="A7577" s="45" t="s">
        <v>247</v>
      </c>
      <c r="B7577" s="45" t="s">
        <v>74</v>
      </c>
      <c r="C7577" s="45" t="s">
        <v>22</v>
      </c>
      <c r="D7577" s="45">
        <v>680</v>
      </c>
      <c r="E7577" s="45">
        <v>7.4993018999999998E-3</v>
      </c>
      <c r="F7577" s="45">
        <v>1.3862504400000001E-3</v>
      </c>
      <c r="G7577" s="45">
        <v>1.45598423E-3</v>
      </c>
      <c r="H7577" s="45">
        <v>4.6570667400000001E-3</v>
      </c>
    </row>
    <row r="7578" spans="1:8" x14ac:dyDescent="0.35">
      <c r="A7578" s="45" t="s">
        <v>247</v>
      </c>
      <c r="B7578" s="45" t="s">
        <v>74</v>
      </c>
      <c r="C7578" s="45" t="s">
        <v>23</v>
      </c>
      <c r="D7578" s="45">
        <v>1056</v>
      </c>
      <c r="E7578" s="45">
        <v>7.52347672E-3</v>
      </c>
      <c r="F7578" s="45">
        <v>1.45810292E-3</v>
      </c>
      <c r="G7578" s="45">
        <v>1.8985643899999999E-3</v>
      </c>
      <c r="H7578" s="45">
        <v>4.16680891E-3</v>
      </c>
    </row>
    <row r="7579" spans="1:8" x14ac:dyDescent="0.35">
      <c r="A7579" s="45" t="s">
        <v>247</v>
      </c>
      <c r="B7579" s="45" t="s">
        <v>74</v>
      </c>
      <c r="C7579" s="45" t="s">
        <v>24</v>
      </c>
      <c r="D7579" s="45">
        <v>1226</v>
      </c>
      <c r="E7579" s="45">
        <v>7.2765143999999997E-3</v>
      </c>
      <c r="F7579" s="45">
        <v>8.159059E-4</v>
      </c>
      <c r="G7579" s="45">
        <v>1.9808090800000002E-3</v>
      </c>
      <c r="H7579" s="45">
        <v>4.4797989399999998E-3</v>
      </c>
    </row>
    <row r="7580" spans="1:8" x14ac:dyDescent="0.35">
      <c r="A7580" s="45" t="s">
        <v>247</v>
      </c>
      <c r="B7580" s="45" t="s">
        <v>74</v>
      </c>
      <c r="C7580" s="45" t="s">
        <v>25</v>
      </c>
      <c r="D7580" s="45">
        <v>1330</v>
      </c>
      <c r="E7580" s="45">
        <v>7.6656743600000002E-3</v>
      </c>
      <c r="F7580" s="45">
        <v>1.1759430899999999E-3</v>
      </c>
      <c r="G7580" s="45">
        <v>1.7421415800000001E-3</v>
      </c>
      <c r="H7580" s="45">
        <v>4.74758922E-3</v>
      </c>
    </row>
    <row r="7581" spans="1:8" x14ac:dyDescent="0.35">
      <c r="A7581" s="45" t="s">
        <v>247</v>
      </c>
      <c r="B7581" s="45" t="s">
        <v>74</v>
      </c>
      <c r="C7581" s="45" t="s">
        <v>26</v>
      </c>
      <c r="D7581" s="45">
        <v>2247</v>
      </c>
      <c r="E7581" s="45">
        <v>6.2981452299999997E-3</v>
      </c>
      <c r="F7581" s="45">
        <v>7.7303664999999995E-4</v>
      </c>
      <c r="G7581" s="45">
        <v>1.16664788E-3</v>
      </c>
      <c r="H7581" s="45">
        <v>4.3584602199999998E-3</v>
      </c>
    </row>
    <row r="7582" spans="1:8" x14ac:dyDescent="0.35">
      <c r="A7582" s="45" t="s">
        <v>247</v>
      </c>
      <c r="B7582" s="45" t="s">
        <v>74</v>
      </c>
      <c r="C7582" s="45" t="s">
        <v>27</v>
      </c>
      <c r="D7582" s="45">
        <v>732</v>
      </c>
      <c r="E7582" s="45">
        <v>6.9437010599999998E-3</v>
      </c>
      <c r="F7582" s="45">
        <v>1.17375633E-3</v>
      </c>
      <c r="G7582" s="45">
        <v>1.73920993E-3</v>
      </c>
      <c r="H7582" s="45">
        <v>4.0307343099999999E-3</v>
      </c>
    </row>
    <row r="7583" spans="1:8" x14ac:dyDescent="0.35">
      <c r="A7583" s="45" t="s">
        <v>247</v>
      </c>
      <c r="B7583" s="45" t="s">
        <v>74</v>
      </c>
      <c r="C7583" s="45" t="s">
        <v>28</v>
      </c>
      <c r="D7583" s="45">
        <v>2153</v>
      </c>
      <c r="E7583" s="45">
        <v>7.1296562599999997E-3</v>
      </c>
      <c r="F7583" s="45">
        <v>1.0385484700000001E-3</v>
      </c>
      <c r="G7583" s="45">
        <v>1.6663976400000001E-3</v>
      </c>
      <c r="H7583" s="45">
        <v>4.4247096799999996E-3</v>
      </c>
    </row>
    <row r="7584" spans="1:8" x14ac:dyDescent="0.35">
      <c r="A7584" s="45" t="s">
        <v>247</v>
      </c>
      <c r="B7584" s="45" t="s">
        <v>74</v>
      </c>
      <c r="C7584" s="45" t="s">
        <v>29</v>
      </c>
      <c r="D7584" s="45">
        <v>545</v>
      </c>
      <c r="E7584" s="45">
        <v>7.2205867399999998E-3</v>
      </c>
      <c r="F7584" s="45">
        <v>1.3046846E-3</v>
      </c>
      <c r="G7584" s="45">
        <v>1.7353888100000001E-3</v>
      </c>
      <c r="H7584" s="45">
        <v>4.1805128400000001E-3</v>
      </c>
    </row>
    <row r="7585" spans="1:8" x14ac:dyDescent="0.35">
      <c r="A7585" s="45" t="s">
        <v>247</v>
      </c>
      <c r="B7585" s="45" t="s">
        <v>74</v>
      </c>
      <c r="C7585" s="45" t="s">
        <v>30</v>
      </c>
      <c r="D7585" s="45">
        <v>8459</v>
      </c>
      <c r="E7585" s="45">
        <v>5.1964716900000001E-3</v>
      </c>
      <c r="F7585" s="45">
        <v>1.25489538E-3</v>
      </c>
      <c r="G7585" s="45">
        <v>8.1771445999999999E-4</v>
      </c>
      <c r="H7585" s="45">
        <v>3.1238613700000002E-3</v>
      </c>
    </row>
    <row r="7586" spans="1:8" x14ac:dyDescent="0.35">
      <c r="A7586" s="45" t="s">
        <v>247</v>
      </c>
      <c r="B7586" s="45" t="s">
        <v>74</v>
      </c>
      <c r="C7586" s="45" t="s">
        <v>31</v>
      </c>
      <c r="D7586" s="45">
        <v>6078</v>
      </c>
      <c r="E7586" s="45">
        <v>5.7470055000000001E-3</v>
      </c>
      <c r="F7586" s="45">
        <v>1.2423237000000001E-3</v>
      </c>
      <c r="G7586" s="45">
        <v>6.3058304000000005E-4</v>
      </c>
      <c r="H7586" s="45">
        <v>3.87409829E-3</v>
      </c>
    </row>
    <row r="7587" spans="1:8" x14ac:dyDescent="0.35">
      <c r="A7587" s="45" t="s">
        <v>247</v>
      </c>
      <c r="B7587" s="45" t="s">
        <v>74</v>
      </c>
      <c r="C7587" s="45" t="s">
        <v>159</v>
      </c>
      <c r="D7587" s="45">
        <v>1878</v>
      </c>
      <c r="E7587" s="45">
        <v>7.2228691000000003E-3</v>
      </c>
      <c r="F7587" s="45">
        <v>1.2645936799999999E-3</v>
      </c>
      <c r="G7587" s="45">
        <v>1.46234519E-3</v>
      </c>
      <c r="H7587" s="45">
        <v>4.4959297399999997E-3</v>
      </c>
    </row>
    <row r="7588" spans="1:8" x14ac:dyDescent="0.35">
      <c r="A7588" s="45" t="s">
        <v>247</v>
      </c>
      <c r="B7588" s="45" t="s">
        <v>74</v>
      </c>
      <c r="C7588" s="45" t="s">
        <v>33</v>
      </c>
      <c r="D7588" s="45">
        <v>644</v>
      </c>
      <c r="E7588" s="45">
        <v>8.4016991999999995E-3</v>
      </c>
      <c r="F7588" s="45">
        <v>1.5256748100000001E-3</v>
      </c>
      <c r="G7588" s="45">
        <v>1.94280873E-3</v>
      </c>
      <c r="H7588" s="45">
        <v>4.9332152000000004E-3</v>
      </c>
    </row>
    <row r="7589" spans="1:8" x14ac:dyDescent="0.35">
      <c r="A7589" s="45" t="s">
        <v>247</v>
      </c>
      <c r="B7589" s="45" t="s">
        <v>74</v>
      </c>
      <c r="C7589" s="45" t="s">
        <v>34</v>
      </c>
      <c r="D7589" s="45">
        <v>1171</v>
      </c>
      <c r="E7589" s="45">
        <v>6.3728173900000004E-3</v>
      </c>
      <c r="F7589" s="45">
        <v>1.3435412E-3</v>
      </c>
      <c r="G7589" s="45">
        <v>1.02032704E-3</v>
      </c>
      <c r="H7589" s="45">
        <v>4.00894866E-3</v>
      </c>
    </row>
    <row r="7590" spans="1:8" x14ac:dyDescent="0.35">
      <c r="A7590" s="45" t="s">
        <v>247</v>
      </c>
      <c r="B7590" s="45" t="s">
        <v>74</v>
      </c>
      <c r="C7590" s="45" t="s">
        <v>35</v>
      </c>
      <c r="D7590" s="45">
        <v>2000</v>
      </c>
      <c r="E7590" s="45">
        <v>6.5015159599999999E-3</v>
      </c>
      <c r="F7590" s="45">
        <v>1.1570368E-3</v>
      </c>
      <c r="G7590" s="45">
        <v>1.08224513E-3</v>
      </c>
      <c r="H7590" s="45">
        <v>4.2622335500000002E-3</v>
      </c>
    </row>
    <row r="7591" spans="1:8" x14ac:dyDescent="0.35">
      <c r="A7591" s="45" t="s">
        <v>247</v>
      </c>
      <c r="B7591" s="45" t="s">
        <v>74</v>
      </c>
      <c r="C7591" s="45" t="s">
        <v>57</v>
      </c>
      <c r="D7591" s="45">
        <v>4</v>
      </c>
      <c r="E7591" s="45">
        <v>1.03211802E-2</v>
      </c>
      <c r="F7591" s="45">
        <v>2.29166631E-3</v>
      </c>
      <c r="G7591" s="45">
        <v>5.2025459999999997E-3</v>
      </c>
      <c r="H7591" s="45">
        <v>2.82696735E-3</v>
      </c>
    </row>
    <row r="7592" spans="1:8" x14ac:dyDescent="0.35">
      <c r="A7592" s="45" t="s">
        <v>247</v>
      </c>
      <c r="B7592" s="45" t="s">
        <v>74</v>
      </c>
      <c r="C7592" s="45" t="s">
        <v>36</v>
      </c>
      <c r="D7592" s="45">
        <v>2345</v>
      </c>
      <c r="E7592" s="45">
        <v>7.4210443400000003E-3</v>
      </c>
      <c r="F7592" s="45">
        <v>1.1569629699999999E-3</v>
      </c>
      <c r="G7592" s="45">
        <v>1.49722099E-3</v>
      </c>
      <c r="H7592" s="45">
        <v>4.7668599099999999E-3</v>
      </c>
    </row>
    <row r="7593" spans="1:8" x14ac:dyDescent="0.35">
      <c r="A7593" s="45" t="s">
        <v>247</v>
      </c>
      <c r="B7593" s="45" t="s">
        <v>74</v>
      </c>
      <c r="C7593" s="45" t="s">
        <v>37</v>
      </c>
      <c r="D7593" s="45">
        <v>2825</v>
      </c>
      <c r="E7593" s="45">
        <v>5.76179916E-3</v>
      </c>
      <c r="F7593" s="45">
        <v>1.2241803599999999E-3</v>
      </c>
      <c r="G7593" s="45">
        <v>1.0365861200000001E-3</v>
      </c>
      <c r="H7593" s="45">
        <v>3.5010322099999999E-3</v>
      </c>
    </row>
    <row r="7594" spans="1:8" x14ac:dyDescent="0.35">
      <c r="A7594" s="45" t="s">
        <v>247</v>
      </c>
      <c r="B7594" s="45" t="s">
        <v>74</v>
      </c>
      <c r="C7594" s="45" t="s">
        <v>38</v>
      </c>
      <c r="D7594" s="45">
        <v>810</v>
      </c>
      <c r="E7594" s="45">
        <v>6.8678695599999999E-3</v>
      </c>
      <c r="F7594" s="45">
        <v>1.3093276000000001E-3</v>
      </c>
      <c r="G7594" s="45">
        <v>1.2102335300000001E-3</v>
      </c>
      <c r="H7594" s="45">
        <v>4.3483079499999997E-3</v>
      </c>
    </row>
    <row r="7595" spans="1:8" x14ac:dyDescent="0.35">
      <c r="A7595" s="45" t="s">
        <v>247</v>
      </c>
      <c r="B7595" s="45" t="s">
        <v>74</v>
      </c>
      <c r="C7595" s="45" t="s">
        <v>39</v>
      </c>
      <c r="D7595" s="45">
        <v>711</v>
      </c>
      <c r="E7595" s="45">
        <v>7.3334535599999997E-3</v>
      </c>
      <c r="F7595" s="45">
        <v>9.9453992999999998E-4</v>
      </c>
      <c r="G7595" s="45">
        <v>1.6755056999999999E-3</v>
      </c>
      <c r="H7595" s="45">
        <v>4.6634074500000004E-3</v>
      </c>
    </row>
    <row r="7596" spans="1:8" x14ac:dyDescent="0.35">
      <c r="A7596" s="45" t="s">
        <v>247</v>
      </c>
      <c r="B7596" s="45" t="s">
        <v>74</v>
      </c>
      <c r="C7596" s="45" t="s">
        <v>40</v>
      </c>
      <c r="D7596" s="45">
        <v>4157</v>
      </c>
      <c r="E7596" s="45">
        <v>6.01812848E-3</v>
      </c>
      <c r="F7596" s="45">
        <v>1.48909613E-3</v>
      </c>
      <c r="G7596" s="45">
        <v>5.9105713E-4</v>
      </c>
      <c r="H7596" s="45">
        <v>3.9379747499999999E-3</v>
      </c>
    </row>
    <row r="7597" spans="1:8" x14ac:dyDescent="0.35">
      <c r="A7597" s="45" t="s">
        <v>247</v>
      </c>
      <c r="B7597" s="45" t="s">
        <v>74</v>
      </c>
      <c r="C7597" s="45" t="s">
        <v>41</v>
      </c>
      <c r="D7597" s="45">
        <v>775</v>
      </c>
      <c r="E7597" s="45">
        <v>7.74656487E-3</v>
      </c>
      <c r="F7597" s="45">
        <v>1.2441007300000001E-3</v>
      </c>
      <c r="G7597" s="45">
        <v>1.7627536499999999E-3</v>
      </c>
      <c r="H7597" s="45">
        <v>4.7397100200000002E-3</v>
      </c>
    </row>
    <row r="7598" spans="1:8" x14ac:dyDescent="0.35">
      <c r="A7598" s="45" t="s">
        <v>247</v>
      </c>
      <c r="B7598" s="45" t="s">
        <v>74</v>
      </c>
      <c r="C7598" s="45" t="s">
        <v>42</v>
      </c>
      <c r="D7598" s="45">
        <v>693</v>
      </c>
      <c r="E7598" s="45">
        <v>8.5305098899999994E-3</v>
      </c>
      <c r="F7598" s="45">
        <v>1.4449886700000001E-3</v>
      </c>
      <c r="G7598" s="45">
        <v>1.83935896E-3</v>
      </c>
      <c r="H7598" s="45">
        <v>5.2461617900000004E-3</v>
      </c>
    </row>
    <row r="7599" spans="1:8" x14ac:dyDescent="0.35">
      <c r="A7599" s="45" t="s">
        <v>247</v>
      </c>
      <c r="B7599" s="45" t="s">
        <v>74</v>
      </c>
      <c r="C7599" s="45" t="s">
        <v>43</v>
      </c>
      <c r="D7599" s="45">
        <v>554</v>
      </c>
      <c r="E7599" s="45">
        <v>6.6629894500000002E-3</v>
      </c>
      <c r="F7599" s="45">
        <v>9.8066228999999991E-4</v>
      </c>
      <c r="G7599" s="45">
        <v>1.67765553E-3</v>
      </c>
      <c r="H7599" s="45">
        <v>4.0046711799999997E-3</v>
      </c>
    </row>
    <row r="7600" spans="1:8" x14ac:dyDescent="0.35">
      <c r="A7600" s="45" t="s">
        <v>247</v>
      </c>
      <c r="B7600" s="45" t="s">
        <v>74</v>
      </c>
      <c r="C7600" s="45" t="s">
        <v>44</v>
      </c>
      <c r="D7600" s="45">
        <v>813</v>
      </c>
      <c r="E7600" s="45">
        <v>8.4155901599999999E-3</v>
      </c>
      <c r="F7600" s="45">
        <v>9.8603113999999993E-4</v>
      </c>
      <c r="G7600" s="45">
        <v>1.5914278200000001E-3</v>
      </c>
      <c r="H7600" s="45">
        <v>5.8381307100000002E-3</v>
      </c>
    </row>
    <row r="7601" spans="1:8" x14ac:dyDescent="0.35">
      <c r="A7601" s="45" t="s">
        <v>247</v>
      </c>
      <c r="B7601" s="45" t="s">
        <v>74</v>
      </c>
      <c r="C7601" s="45" t="s">
        <v>45</v>
      </c>
      <c r="D7601" s="45">
        <v>1211</v>
      </c>
      <c r="E7601" s="45">
        <v>7.6515331599999997E-3</v>
      </c>
      <c r="F7601" s="45">
        <v>1.4120081300000001E-3</v>
      </c>
      <c r="G7601" s="45">
        <v>1.7516226099999999E-3</v>
      </c>
      <c r="H7601" s="45">
        <v>4.4879019500000004E-3</v>
      </c>
    </row>
    <row r="7602" spans="1:8" x14ac:dyDescent="0.35">
      <c r="A7602" s="45" t="s">
        <v>247</v>
      </c>
      <c r="B7602" s="45" t="s">
        <v>74</v>
      </c>
      <c r="C7602" s="45" t="s">
        <v>46</v>
      </c>
      <c r="D7602" s="45">
        <v>543</v>
      </c>
      <c r="E7602" s="45">
        <v>7.0468630300000003E-3</v>
      </c>
      <c r="F7602" s="45">
        <v>1.0507679500000001E-3</v>
      </c>
      <c r="G7602" s="45">
        <v>1.7835368600000001E-3</v>
      </c>
      <c r="H7602" s="45">
        <v>4.2125577200000002E-3</v>
      </c>
    </row>
    <row r="7603" spans="1:8" x14ac:dyDescent="0.35">
      <c r="A7603" s="45" t="s">
        <v>247</v>
      </c>
      <c r="B7603" s="45" t="s">
        <v>74</v>
      </c>
      <c r="C7603" s="45" t="s">
        <v>47</v>
      </c>
      <c r="D7603" s="45">
        <v>501</v>
      </c>
      <c r="E7603" s="45">
        <v>7.0484722599999999E-3</v>
      </c>
      <c r="F7603" s="45">
        <v>3.5997427E-4</v>
      </c>
      <c r="G7603" s="45">
        <v>1.7804204200000001E-3</v>
      </c>
      <c r="H7603" s="45">
        <v>4.8965723500000004E-3</v>
      </c>
    </row>
    <row r="7604" spans="1:8" x14ac:dyDescent="0.35">
      <c r="A7604" s="45" t="s">
        <v>247</v>
      </c>
      <c r="B7604" s="45" t="s">
        <v>74</v>
      </c>
      <c r="C7604" s="45" t="s">
        <v>48</v>
      </c>
      <c r="D7604" s="45">
        <v>3780</v>
      </c>
      <c r="E7604" s="45">
        <v>7.0879872099999996E-3</v>
      </c>
      <c r="F7604" s="45">
        <v>1.2141048199999999E-3</v>
      </c>
      <c r="G7604" s="45">
        <v>1.0875738599999999E-3</v>
      </c>
      <c r="H7604" s="45">
        <v>4.7863080600000002E-3</v>
      </c>
    </row>
    <row r="7605" spans="1:8" x14ac:dyDescent="0.35">
      <c r="A7605" s="45" t="s">
        <v>247</v>
      </c>
      <c r="B7605" s="45" t="s">
        <v>74</v>
      </c>
      <c r="C7605" s="45" t="s">
        <v>49</v>
      </c>
      <c r="D7605" s="45">
        <v>1712</v>
      </c>
      <c r="E7605" s="45">
        <v>8.0223339399999993E-3</v>
      </c>
      <c r="F7605" s="45">
        <v>1.46461365E-3</v>
      </c>
      <c r="G7605" s="45">
        <v>1.51365473E-3</v>
      </c>
      <c r="H7605" s="45">
        <v>5.0440650700000001E-3</v>
      </c>
    </row>
    <row r="7606" spans="1:8" x14ac:dyDescent="0.35">
      <c r="A7606" s="45" t="s">
        <v>247</v>
      </c>
      <c r="B7606" s="45" t="s">
        <v>74</v>
      </c>
      <c r="C7606" s="45" t="s">
        <v>50</v>
      </c>
      <c r="D7606" s="45">
        <v>831</v>
      </c>
      <c r="E7606" s="45">
        <v>8.3258398900000006E-3</v>
      </c>
      <c r="F7606" s="45">
        <v>7.8916776000000001E-4</v>
      </c>
      <c r="G7606" s="45">
        <v>2.4960024600000001E-3</v>
      </c>
      <c r="H7606" s="45">
        <v>5.0406691800000004E-3</v>
      </c>
    </row>
    <row r="7607" spans="1:8" x14ac:dyDescent="0.35">
      <c r="A7607" s="45" t="s">
        <v>247</v>
      </c>
      <c r="B7607" s="45" t="s">
        <v>74</v>
      </c>
      <c r="C7607" s="45" t="s">
        <v>51</v>
      </c>
      <c r="D7607" s="45">
        <v>1288</v>
      </c>
      <c r="E7607" s="45">
        <v>7.8273896999999995E-3</v>
      </c>
      <c r="F7607" s="45">
        <v>1.3647879699999999E-3</v>
      </c>
      <c r="G7607" s="45">
        <v>1.00565919E-3</v>
      </c>
      <c r="H7607" s="45">
        <v>5.4569420400000001E-3</v>
      </c>
    </row>
    <row r="7608" spans="1:8" x14ac:dyDescent="0.35">
      <c r="A7608" s="45" t="s">
        <v>247</v>
      </c>
      <c r="B7608" s="45" t="s">
        <v>74</v>
      </c>
      <c r="C7608" s="45" t="s">
        <v>52</v>
      </c>
      <c r="D7608" s="45">
        <v>5021</v>
      </c>
      <c r="E7608" s="45">
        <v>5.80834314E-3</v>
      </c>
      <c r="F7608" s="45">
        <v>9.3791008000000003E-4</v>
      </c>
      <c r="G7608" s="45">
        <v>5.3539001000000002E-4</v>
      </c>
      <c r="H7608" s="45">
        <v>4.3350425800000002E-3</v>
      </c>
    </row>
    <row r="7609" spans="1:8" x14ac:dyDescent="0.35">
      <c r="A7609" s="45" t="s">
        <v>247</v>
      </c>
      <c r="B7609" s="45" t="s">
        <v>74</v>
      </c>
      <c r="C7609" s="45" t="s">
        <v>53</v>
      </c>
      <c r="D7609" s="45">
        <v>531</v>
      </c>
      <c r="E7609" s="45">
        <v>6.4429227799999997E-3</v>
      </c>
      <c r="F7609" s="45">
        <v>8.0996696999999999E-4</v>
      </c>
      <c r="G7609" s="45">
        <v>1.51818696E-3</v>
      </c>
      <c r="H7609" s="45">
        <v>4.1147683499999999E-3</v>
      </c>
    </row>
    <row r="7610" spans="1:8" x14ac:dyDescent="0.35">
      <c r="A7610" s="45" t="s">
        <v>247</v>
      </c>
      <c r="B7610" s="45" t="s">
        <v>74</v>
      </c>
      <c r="C7610" s="45" t="s">
        <v>54</v>
      </c>
      <c r="D7610" s="45">
        <v>5726</v>
      </c>
      <c r="E7610" s="45">
        <v>6.0570506900000003E-3</v>
      </c>
      <c r="F7610" s="45">
        <v>1.13005871E-3</v>
      </c>
      <c r="G7610" s="45">
        <v>6.9785618999999995E-4</v>
      </c>
      <c r="H7610" s="45">
        <v>4.2291352999999999E-3</v>
      </c>
    </row>
    <row r="7611" spans="1:8" x14ac:dyDescent="0.35">
      <c r="A7611" s="45" t="s">
        <v>247</v>
      </c>
      <c r="B7611" s="45" t="s">
        <v>74</v>
      </c>
      <c r="C7611" s="45" t="s">
        <v>55</v>
      </c>
      <c r="D7611" s="45">
        <v>712</v>
      </c>
      <c r="E7611" s="45">
        <v>7.3280142299999998E-3</v>
      </c>
      <c r="F7611" s="45">
        <v>1.26908399E-3</v>
      </c>
      <c r="G7611" s="45">
        <v>1.63269196E-3</v>
      </c>
      <c r="H7611" s="45">
        <v>4.4262377999999998E-3</v>
      </c>
    </row>
    <row r="7612" spans="1:8" x14ac:dyDescent="0.35">
      <c r="A7612" s="45" t="s">
        <v>247</v>
      </c>
      <c r="B7612" s="45" t="s">
        <v>74</v>
      </c>
      <c r="C7612" s="45" t="s">
        <v>56</v>
      </c>
      <c r="D7612" s="45">
        <v>5775</v>
      </c>
      <c r="E7612" s="45">
        <v>6.39909187E-3</v>
      </c>
      <c r="F7612" s="45">
        <v>1.2548839200000001E-3</v>
      </c>
      <c r="G7612" s="45">
        <v>1.0602390599999999E-3</v>
      </c>
      <c r="H7612" s="45">
        <v>4.0839684100000004E-3</v>
      </c>
    </row>
    <row r="7613" spans="1:8" x14ac:dyDescent="0.35">
      <c r="A7613" s="45" t="s">
        <v>248</v>
      </c>
      <c r="B7613" s="45" t="s">
        <v>74</v>
      </c>
      <c r="C7613" s="45" t="s">
        <v>9</v>
      </c>
      <c r="D7613" s="45">
        <v>75933</v>
      </c>
      <c r="E7613" s="45">
        <v>6.4128583699999998E-3</v>
      </c>
      <c r="F7613" s="45">
        <v>1.15294996E-3</v>
      </c>
      <c r="G7613" s="45">
        <v>1.0563812099999999E-3</v>
      </c>
      <c r="H7613" s="45">
        <v>4.2034622399999997E-3</v>
      </c>
    </row>
    <row r="7614" spans="1:8" x14ac:dyDescent="0.35">
      <c r="A7614" s="45" t="s">
        <v>248</v>
      </c>
      <c r="B7614" s="45" t="s">
        <v>74</v>
      </c>
      <c r="C7614" s="45" t="s">
        <v>14</v>
      </c>
      <c r="D7614" s="45">
        <v>1276</v>
      </c>
      <c r="E7614" s="45">
        <v>6.7585243099999998E-3</v>
      </c>
      <c r="F7614" s="45">
        <v>1.67368707E-3</v>
      </c>
      <c r="G7614" s="45">
        <v>1.06528625E-3</v>
      </c>
      <c r="H7614" s="45">
        <v>4.0195505199999999E-3</v>
      </c>
    </row>
    <row r="7615" spans="1:8" x14ac:dyDescent="0.35">
      <c r="A7615" s="45" t="s">
        <v>248</v>
      </c>
      <c r="B7615" s="45" t="s">
        <v>74</v>
      </c>
      <c r="C7615" s="45" t="s">
        <v>15</v>
      </c>
      <c r="D7615" s="45">
        <v>633</v>
      </c>
      <c r="E7615" s="45">
        <v>7.3806935600000002E-3</v>
      </c>
      <c r="F7615" s="45">
        <v>1.3311828400000001E-3</v>
      </c>
      <c r="G7615" s="45">
        <v>1.9670620999999999E-3</v>
      </c>
      <c r="H7615" s="45">
        <v>4.0824481300000002E-3</v>
      </c>
    </row>
    <row r="7616" spans="1:8" x14ac:dyDescent="0.35">
      <c r="A7616" s="45" t="s">
        <v>248</v>
      </c>
      <c r="B7616" s="45" t="s">
        <v>74</v>
      </c>
      <c r="C7616" s="45" t="s">
        <v>16</v>
      </c>
      <c r="D7616" s="45">
        <v>648</v>
      </c>
      <c r="E7616" s="45">
        <v>5.9026703699999999E-3</v>
      </c>
      <c r="F7616" s="45">
        <v>1.00726571E-3</v>
      </c>
      <c r="G7616" s="45">
        <v>6.1415799999999996E-4</v>
      </c>
      <c r="H7616" s="45">
        <v>4.2812462099999999E-3</v>
      </c>
    </row>
    <row r="7617" spans="1:8" x14ac:dyDescent="0.35">
      <c r="A7617" s="45" t="s">
        <v>248</v>
      </c>
      <c r="B7617" s="45" t="s">
        <v>74</v>
      </c>
      <c r="C7617" s="45" t="s">
        <v>17</v>
      </c>
      <c r="D7617" s="45">
        <v>702</v>
      </c>
      <c r="E7617" s="45">
        <v>7.1648791999999999E-3</v>
      </c>
      <c r="F7617" s="45">
        <v>1.0690188300000001E-3</v>
      </c>
      <c r="G7617" s="45">
        <v>1.1993013599999999E-3</v>
      </c>
      <c r="H7617" s="45">
        <v>4.8965585300000001E-3</v>
      </c>
    </row>
    <row r="7618" spans="1:8" x14ac:dyDescent="0.35">
      <c r="A7618" s="45" t="s">
        <v>248</v>
      </c>
      <c r="B7618" s="45" t="s">
        <v>74</v>
      </c>
      <c r="C7618" s="45" t="s">
        <v>18</v>
      </c>
      <c r="D7618" s="45">
        <v>824</v>
      </c>
      <c r="E7618" s="45">
        <v>6.9868778000000001E-3</v>
      </c>
      <c r="F7618" s="45">
        <v>7.5440744999999995E-4</v>
      </c>
      <c r="G7618" s="45">
        <v>1.6398943599999999E-3</v>
      </c>
      <c r="H7618" s="45">
        <v>4.5925754900000004E-3</v>
      </c>
    </row>
    <row r="7619" spans="1:8" x14ac:dyDescent="0.35">
      <c r="A7619" s="45" t="s">
        <v>248</v>
      </c>
      <c r="B7619" s="45" t="s">
        <v>74</v>
      </c>
      <c r="C7619" s="45" t="s">
        <v>19</v>
      </c>
      <c r="D7619" s="45">
        <v>1344</v>
      </c>
      <c r="E7619" s="45">
        <v>6.7799786699999998E-3</v>
      </c>
      <c r="F7619" s="45">
        <v>1.19948374E-3</v>
      </c>
      <c r="G7619" s="45">
        <v>1.1773603900000001E-3</v>
      </c>
      <c r="H7619" s="45">
        <v>4.4031340600000001E-3</v>
      </c>
    </row>
    <row r="7620" spans="1:8" x14ac:dyDescent="0.35">
      <c r="A7620" s="45" t="s">
        <v>248</v>
      </c>
      <c r="B7620" s="45" t="s">
        <v>74</v>
      </c>
      <c r="C7620" s="45" t="s">
        <v>20</v>
      </c>
      <c r="D7620" s="45">
        <v>2380</v>
      </c>
      <c r="E7620" s="45">
        <v>4.9753683800000002E-3</v>
      </c>
      <c r="F7620" s="45">
        <v>9.2177749000000003E-4</v>
      </c>
      <c r="G7620" s="45">
        <v>4.7862662999999998E-4</v>
      </c>
      <c r="H7620" s="45">
        <v>3.57496377E-3</v>
      </c>
    </row>
    <row r="7621" spans="1:8" x14ac:dyDescent="0.35">
      <c r="A7621" s="45" t="s">
        <v>248</v>
      </c>
      <c r="B7621" s="45" t="s">
        <v>74</v>
      </c>
      <c r="C7621" s="45" t="s">
        <v>21</v>
      </c>
      <c r="D7621" s="45">
        <v>506</v>
      </c>
      <c r="E7621" s="45">
        <v>9.8093935300000001E-3</v>
      </c>
      <c r="F7621" s="45">
        <v>1.45510791E-3</v>
      </c>
      <c r="G7621" s="45">
        <v>2.2239375100000002E-3</v>
      </c>
      <c r="H7621" s="45">
        <v>6.1303476399999996E-3</v>
      </c>
    </row>
    <row r="7622" spans="1:8" x14ac:dyDescent="0.35">
      <c r="A7622" s="45" t="s">
        <v>248</v>
      </c>
      <c r="B7622" s="45" t="s">
        <v>74</v>
      </c>
      <c r="C7622" s="45" t="s">
        <v>22</v>
      </c>
      <c r="D7622" s="45">
        <v>744</v>
      </c>
      <c r="E7622" s="45">
        <v>7.6559853000000002E-3</v>
      </c>
      <c r="F7622" s="45">
        <v>1.33330509E-3</v>
      </c>
      <c r="G7622" s="45">
        <v>1.58457451E-3</v>
      </c>
      <c r="H7622" s="45">
        <v>4.7381052200000003E-3</v>
      </c>
    </row>
    <row r="7623" spans="1:8" x14ac:dyDescent="0.35">
      <c r="A7623" s="45" t="s">
        <v>248</v>
      </c>
      <c r="B7623" s="45" t="s">
        <v>74</v>
      </c>
      <c r="C7623" s="45" t="s">
        <v>23</v>
      </c>
      <c r="D7623" s="45">
        <v>1162</v>
      </c>
      <c r="E7623" s="45">
        <v>7.3466582199999998E-3</v>
      </c>
      <c r="F7623" s="45">
        <v>1.43559333E-3</v>
      </c>
      <c r="G7623" s="45">
        <v>1.82030678E-3</v>
      </c>
      <c r="H7623" s="45">
        <v>4.0907576299999996E-3</v>
      </c>
    </row>
    <row r="7624" spans="1:8" x14ac:dyDescent="0.35">
      <c r="A7624" s="45" t="s">
        <v>248</v>
      </c>
      <c r="B7624" s="45" t="s">
        <v>74</v>
      </c>
      <c r="C7624" s="45" t="s">
        <v>24</v>
      </c>
      <c r="D7624" s="45">
        <v>1137</v>
      </c>
      <c r="E7624" s="45">
        <v>7.0655495400000004E-3</v>
      </c>
      <c r="F7624" s="45">
        <v>8.7478394999999996E-4</v>
      </c>
      <c r="G7624" s="45">
        <v>1.77115883E-3</v>
      </c>
      <c r="H7624" s="45">
        <v>4.4196062500000003E-3</v>
      </c>
    </row>
    <row r="7625" spans="1:8" x14ac:dyDescent="0.35">
      <c r="A7625" s="45" t="s">
        <v>248</v>
      </c>
      <c r="B7625" s="45" t="s">
        <v>74</v>
      </c>
      <c r="C7625" s="45" t="s">
        <v>25</v>
      </c>
      <c r="D7625" s="45">
        <v>1023</v>
      </c>
      <c r="E7625" s="45">
        <v>7.3434273100000001E-3</v>
      </c>
      <c r="F7625" s="45">
        <v>1.0553901400000001E-3</v>
      </c>
      <c r="G7625" s="45">
        <v>1.79561043E-3</v>
      </c>
      <c r="H7625" s="45">
        <v>4.4924262799999996E-3</v>
      </c>
    </row>
    <row r="7626" spans="1:8" x14ac:dyDescent="0.35">
      <c r="A7626" s="45" t="s">
        <v>248</v>
      </c>
      <c r="B7626" s="45" t="s">
        <v>74</v>
      </c>
      <c r="C7626" s="45" t="s">
        <v>26</v>
      </c>
      <c r="D7626" s="45">
        <v>2619</v>
      </c>
      <c r="E7626" s="45">
        <v>6.2819290000000003E-3</v>
      </c>
      <c r="F7626" s="45">
        <v>7.8890172999999996E-4</v>
      </c>
      <c r="G7626" s="45">
        <v>1.2023909399999999E-3</v>
      </c>
      <c r="H7626" s="45">
        <v>4.2906358500000002E-3</v>
      </c>
    </row>
    <row r="7627" spans="1:8" x14ac:dyDescent="0.35">
      <c r="A7627" s="45" t="s">
        <v>248</v>
      </c>
      <c r="B7627" s="45" t="s">
        <v>74</v>
      </c>
      <c r="C7627" s="45" t="s">
        <v>27</v>
      </c>
      <c r="D7627" s="45">
        <v>580</v>
      </c>
      <c r="E7627" s="45">
        <v>6.6660078799999998E-3</v>
      </c>
      <c r="F7627" s="45">
        <v>1.2068962999999999E-3</v>
      </c>
      <c r="G7627" s="45">
        <v>1.4994809200000001E-3</v>
      </c>
      <c r="H7627" s="45">
        <v>3.9596301999999996E-3</v>
      </c>
    </row>
    <row r="7628" spans="1:8" x14ac:dyDescent="0.35">
      <c r="A7628" s="45" t="s">
        <v>248</v>
      </c>
      <c r="B7628" s="45" t="s">
        <v>74</v>
      </c>
      <c r="C7628" s="45" t="s">
        <v>28</v>
      </c>
      <c r="D7628" s="45">
        <v>1617</v>
      </c>
      <c r="E7628" s="45">
        <v>7.0582094000000003E-3</v>
      </c>
      <c r="F7628" s="45">
        <v>1.0352387699999999E-3</v>
      </c>
      <c r="G7628" s="45">
        <v>1.6808745499999999E-3</v>
      </c>
      <c r="H7628" s="45">
        <v>4.3420956E-3</v>
      </c>
    </row>
    <row r="7629" spans="1:8" x14ac:dyDescent="0.35">
      <c r="A7629" s="45" t="s">
        <v>248</v>
      </c>
      <c r="B7629" s="45" t="s">
        <v>74</v>
      </c>
      <c r="C7629" s="45" t="s">
        <v>29</v>
      </c>
      <c r="D7629" s="45">
        <v>506</v>
      </c>
      <c r="E7629" s="45">
        <v>7.10558918E-3</v>
      </c>
      <c r="F7629" s="45">
        <v>1.1849699400000001E-3</v>
      </c>
      <c r="G7629" s="45">
        <v>1.7075187999999999E-3</v>
      </c>
      <c r="H7629" s="45">
        <v>4.2130999500000002E-3</v>
      </c>
    </row>
    <row r="7630" spans="1:8" x14ac:dyDescent="0.35">
      <c r="A7630" s="45" t="s">
        <v>248</v>
      </c>
      <c r="B7630" s="45" t="s">
        <v>74</v>
      </c>
      <c r="C7630" s="45" t="s">
        <v>30</v>
      </c>
      <c r="D7630" s="45">
        <v>6421</v>
      </c>
      <c r="E7630" s="45">
        <v>5.1203477800000003E-3</v>
      </c>
      <c r="F7630" s="45">
        <v>1.2067731800000001E-3</v>
      </c>
      <c r="G7630" s="45">
        <v>8.148481E-4</v>
      </c>
      <c r="H7630" s="45">
        <v>3.0987260199999999E-3</v>
      </c>
    </row>
    <row r="7631" spans="1:8" x14ac:dyDescent="0.35">
      <c r="A7631" s="45" t="s">
        <v>248</v>
      </c>
      <c r="B7631" s="45" t="s">
        <v>74</v>
      </c>
      <c r="C7631" s="45" t="s">
        <v>31</v>
      </c>
      <c r="D7631" s="45">
        <v>6300</v>
      </c>
      <c r="E7631" s="45">
        <v>5.6143571299999999E-3</v>
      </c>
      <c r="F7631" s="45">
        <v>1.0898715299999999E-3</v>
      </c>
      <c r="G7631" s="45">
        <v>6.3487079000000004E-4</v>
      </c>
      <c r="H7631" s="45">
        <v>3.88961432E-3</v>
      </c>
    </row>
    <row r="7632" spans="1:8" x14ac:dyDescent="0.35">
      <c r="A7632" s="45" t="s">
        <v>248</v>
      </c>
      <c r="B7632" s="45" t="s">
        <v>74</v>
      </c>
      <c r="C7632" s="45" t="s">
        <v>159</v>
      </c>
      <c r="D7632" s="45">
        <v>1538</v>
      </c>
      <c r="E7632" s="45">
        <v>7.0053698899999999E-3</v>
      </c>
      <c r="F7632" s="45">
        <v>1.2529421900000001E-3</v>
      </c>
      <c r="G7632" s="45">
        <v>1.24150357E-3</v>
      </c>
      <c r="H7632" s="45">
        <v>4.5109236400000001E-3</v>
      </c>
    </row>
    <row r="7633" spans="1:8" x14ac:dyDescent="0.35">
      <c r="A7633" s="45" t="s">
        <v>248</v>
      </c>
      <c r="B7633" s="45" t="s">
        <v>74</v>
      </c>
      <c r="C7633" s="45" t="s">
        <v>33</v>
      </c>
      <c r="D7633" s="45">
        <v>564</v>
      </c>
      <c r="E7633" s="45">
        <v>9.0329079100000004E-3</v>
      </c>
      <c r="F7633" s="45">
        <v>1.6865516600000001E-3</v>
      </c>
      <c r="G7633" s="45">
        <v>2.7167673999999998E-3</v>
      </c>
      <c r="H7633" s="45">
        <v>4.62954731E-3</v>
      </c>
    </row>
    <row r="7634" spans="1:8" x14ac:dyDescent="0.35">
      <c r="A7634" s="45" t="s">
        <v>248</v>
      </c>
      <c r="B7634" s="45" t="s">
        <v>74</v>
      </c>
      <c r="C7634" s="45" t="s">
        <v>34</v>
      </c>
      <c r="D7634" s="45">
        <v>947</v>
      </c>
      <c r="E7634" s="45">
        <v>6.2080422099999996E-3</v>
      </c>
      <c r="F7634" s="45">
        <v>1.21658528E-3</v>
      </c>
      <c r="G7634" s="45">
        <v>1.0745553700000001E-3</v>
      </c>
      <c r="H7634" s="45">
        <v>3.9169010800000001E-3</v>
      </c>
    </row>
    <row r="7635" spans="1:8" x14ac:dyDescent="0.35">
      <c r="A7635" s="45" t="s">
        <v>248</v>
      </c>
      <c r="B7635" s="45" t="s">
        <v>74</v>
      </c>
      <c r="C7635" s="45" t="s">
        <v>35</v>
      </c>
      <c r="D7635" s="45">
        <v>2509</v>
      </c>
      <c r="E7635" s="45">
        <v>6.2954933900000003E-3</v>
      </c>
      <c r="F7635" s="45">
        <v>1.0750647200000001E-3</v>
      </c>
      <c r="G7635" s="45">
        <v>1.0001492200000001E-3</v>
      </c>
      <c r="H7635" s="45">
        <v>4.2202789799999996E-3</v>
      </c>
    </row>
    <row r="7636" spans="1:8" x14ac:dyDescent="0.35">
      <c r="A7636" s="45" t="s">
        <v>248</v>
      </c>
      <c r="B7636" s="45" t="s">
        <v>74</v>
      </c>
      <c r="C7636" s="45" t="s">
        <v>57</v>
      </c>
      <c r="D7636" s="45">
        <v>2</v>
      </c>
      <c r="E7636" s="45">
        <v>1.173032395E-2</v>
      </c>
      <c r="F7636" s="45">
        <v>1.0358795100000001E-3</v>
      </c>
      <c r="G7636" s="45">
        <v>6.4756940900000002E-3</v>
      </c>
      <c r="H7636" s="45">
        <v>4.2187496499999999E-3</v>
      </c>
    </row>
    <row r="7637" spans="1:8" x14ac:dyDescent="0.35">
      <c r="A7637" s="45" t="s">
        <v>248</v>
      </c>
      <c r="B7637" s="45" t="s">
        <v>74</v>
      </c>
      <c r="C7637" s="45" t="s">
        <v>36</v>
      </c>
      <c r="D7637" s="45">
        <v>1641</v>
      </c>
      <c r="E7637" s="45">
        <v>6.9722403199999998E-3</v>
      </c>
      <c r="F7637" s="45">
        <v>1.08268704E-3</v>
      </c>
      <c r="G7637" s="45">
        <v>1.4572610399999999E-3</v>
      </c>
      <c r="H7637" s="45">
        <v>4.4322917700000001E-3</v>
      </c>
    </row>
    <row r="7638" spans="1:8" x14ac:dyDescent="0.35">
      <c r="A7638" s="45" t="s">
        <v>248</v>
      </c>
      <c r="B7638" s="45" t="s">
        <v>74</v>
      </c>
      <c r="C7638" s="45" t="s">
        <v>37</v>
      </c>
      <c r="D7638" s="45">
        <v>2681</v>
      </c>
      <c r="E7638" s="45">
        <v>5.4856144099999999E-3</v>
      </c>
      <c r="F7638" s="45">
        <v>1.06690836E-3</v>
      </c>
      <c r="G7638" s="45">
        <v>8.1918172000000004E-4</v>
      </c>
      <c r="H7638" s="45">
        <v>3.59952383E-3</v>
      </c>
    </row>
    <row r="7639" spans="1:8" x14ac:dyDescent="0.35">
      <c r="A7639" s="45" t="s">
        <v>248</v>
      </c>
      <c r="B7639" s="45" t="s">
        <v>74</v>
      </c>
      <c r="C7639" s="45" t="s">
        <v>38</v>
      </c>
      <c r="D7639" s="45">
        <v>735</v>
      </c>
      <c r="E7639" s="45">
        <v>6.9638130799999998E-3</v>
      </c>
      <c r="F7639" s="45">
        <v>1.3273177300000001E-3</v>
      </c>
      <c r="G7639" s="45">
        <v>1.2199544E-3</v>
      </c>
      <c r="H7639" s="45">
        <v>4.4165404599999999E-3</v>
      </c>
    </row>
    <row r="7640" spans="1:8" x14ac:dyDescent="0.35">
      <c r="A7640" s="45" t="s">
        <v>248</v>
      </c>
      <c r="B7640" s="45" t="s">
        <v>74</v>
      </c>
      <c r="C7640" s="45" t="s">
        <v>39</v>
      </c>
      <c r="D7640" s="45">
        <v>684</v>
      </c>
      <c r="E7640" s="45">
        <v>7.2799569900000001E-3</v>
      </c>
      <c r="F7640" s="45">
        <v>9.3817661000000004E-4</v>
      </c>
      <c r="G7640" s="45">
        <v>1.75858218E-3</v>
      </c>
      <c r="H7640" s="45">
        <v>4.5831977100000004E-3</v>
      </c>
    </row>
    <row r="7641" spans="1:8" x14ac:dyDescent="0.35">
      <c r="A7641" s="45" t="s">
        <v>248</v>
      </c>
      <c r="B7641" s="45" t="s">
        <v>74</v>
      </c>
      <c r="C7641" s="45" t="s">
        <v>40</v>
      </c>
      <c r="D7641" s="45">
        <v>4575</v>
      </c>
      <c r="E7641" s="45">
        <v>6.1459191100000001E-3</v>
      </c>
      <c r="F7641" s="45">
        <v>1.5512039699999999E-3</v>
      </c>
      <c r="G7641" s="45">
        <v>6.5734645E-4</v>
      </c>
      <c r="H7641" s="45">
        <v>3.9373682000000002E-3</v>
      </c>
    </row>
    <row r="7642" spans="1:8" x14ac:dyDescent="0.35">
      <c r="A7642" s="45" t="s">
        <v>248</v>
      </c>
      <c r="B7642" s="45" t="s">
        <v>74</v>
      </c>
      <c r="C7642" s="45" t="s">
        <v>41</v>
      </c>
      <c r="D7642" s="45">
        <v>639</v>
      </c>
      <c r="E7642" s="45">
        <v>7.2926988500000003E-3</v>
      </c>
      <c r="F7642" s="45">
        <v>1.12208724E-3</v>
      </c>
      <c r="G7642" s="45">
        <v>1.75136184E-3</v>
      </c>
      <c r="H7642" s="45">
        <v>4.4192493099999997E-3</v>
      </c>
    </row>
    <row r="7643" spans="1:8" x14ac:dyDescent="0.35">
      <c r="A7643" s="45" t="s">
        <v>248</v>
      </c>
      <c r="B7643" s="45" t="s">
        <v>74</v>
      </c>
      <c r="C7643" s="45" t="s">
        <v>42</v>
      </c>
      <c r="D7643" s="45">
        <v>658</v>
      </c>
      <c r="E7643" s="45">
        <v>8.0724239099999994E-3</v>
      </c>
      <c r="F7643" s="45">
        <v>1.3603052600000001E-3</v>
      </c>
      <c r="G7643" s="45">
        <v>1.7100252399999999E-3</v>
      </c>
      <c r="H7643" s="45">
        <v>5.0020929400000002E-3</v>
      </c>
    </row>
    <row r="7644" spans="1:8" x14ac:dyDescent="0.35">
      <c r="A7644" s="45" t="s">
        <v>248</v>
      </c>
      <c r="B7644" s="45" t="s">
        <v>74</v>
      </c>
      <c r="C7644" s="45" t="s">
        <v>43</v>
      </c>
      <c r="D7644" s="45">
        <v>618</v>
      </c>
      <c r="E7644" s="45">
        <v>6.7855535100000003E-3</v>
      </c>
      <c r="F7644" s="45">
        <v>1.0551507800000001E-3</v>
      </c>
      <c r="G7644" s="45">
        <v>1.6279176199999999E-3</v>
      </c>
      <c r="H7644" s="45">
        <v>4.1024846300000001E-3</v>
      </c>
    </row>
    <row r="7645" spans="1:8" x14ac:dyDescent="0.35">
      <c r="A7645" s="45" t="s">
        <v>248</v>
      </c>
      <c r="B7645" s="45" t="s">
        <v>74</v>
      </c>
      <c r="C7645" s="45" t="s">
        <v>44</v>
      </c>
      <c r="D7645" s="45">
        <v>1051</v>
      </c>
      <c r="E7645" s="45">
        <v>8.0972043600000005E-3</v>
      </c>
      <c r="F7645" s="45">
        <v>1.01414634E-3</v>
      </c>
      <c r="G7645" s="45">
        <v>1.2657145E-3</v>
      </c>
      <c r="H7645" s="45">
        <v>5.8173430199999999E-3</v>
      </c>
    </row>
    <row r="7646" spans="1:8" x14ac:dyDescent="0.35">
      <c r="A7646" s="45" t="s">
        <v>248</v>
      </c>
      <c r="B7646" s="45" t="s">
        <v>74</v>
      </c>
      <c r="C7646" s="45" t="s">
        <v>45</v>
      </c>
      <c r="D7646" s="45">
        <v>1406</v>
      </c>
      <c r="E7646" s="45">
        <v>7.3601230500000003E-3</v>
      </c>
      <c r="F7646" s="45">
        <v>1.34514425E-3</v>
      </c>
      <c r="G7646" s="45">
        <v>1.6641721500000001E-3</v>
      </c>
      <c r="H7646" s="45">
        <v>4.3508061599999998E-3</v>
      </c>
    </row>
    <row r="7647" spans="1:8" x14ac:dyDescent="0.35">
      <c r="A7647" s="45" t="s">
        <v>248</v>
      </c>
      <c r="B7647" s="45" t="s">
        <v>74</v>
      </c>
      <c r="C7647" s="45" t="s">
        <v>46</v>
      </c>
      <c r="D7647" s="45">
        <v>473</v>
      </c>
      <c r="E7647" s="45">
        <v>7.41416075E-3</v>
      </c>
      <c r="F7647" s="45">
        <v>1.0175884300000001E-3</v>
      </c>
      <c r="G7647" s="45">
        <v>1.8247883500000001E-3</v>
      </c>
      <c r="H7647" s="45">
        <v>4.57178349E-3</v>
      </c>
    </row>
    <row r="7648" spans="1:8" x14ac:dyDescent="0.35">
      <c r="A7648" s="45" t="s">
        <v>248</v>
      </c>
      <c r="B7648" s="45" t="s">
        <v>74</v>
      </c>
      <c r="C7648" s="45" t="s">
        <v>47</v>
      </c>
      <c r="D7648" s="45">
        <v>431</v>
      </c>
      <c r="E7648" s="45">
        <v>7.0473487299999998E-3</v>
      </c>
      <c r="F7648" s="45">
        <v>3.5984336999999998E-4</v>
      </c>
      <c r="G7648" s="45">
        <v>1.54206387E-3</v>
      </c>
      <c r="H7648" s="45">
        <v>5.1341623399999998E-3</v>
      </c>
    </row>
    <row r="7649" spans="1:8" x14ac:dyDescent="0.35">
      <c r="A7649" s="45" t="s">
        <v>248</v>
      </c>
      <c r="B7649" s="45" t="s">
        <v>74</v>
      </c>
      <c r="C7649" s="45" t="s">
        <v>48</v>
      </c>
      <c r="D7649" s="45">
        <v>4034</v>
      </c>
      <c r="E7649" s="45">
        <v>6.9811174400000002E-3</v>
      </c>
      <c r="F7649" s="45">
        <v>1.1672540200000001E-3</v>
      </c>
      <c r="G7649" s="45">
        <v>1.00937149E-3</v>
      </c>
      <c r="H7649" s="45">
        <v>4.8044914500000001E-3</v>
      </c>
    </row>
    <row r="7650" spans="1:8" x14ac:dyDescent="0.35">
      <c r="A7650" s="45" t="s">
        <v>248</v>
      </c>
      <c r="B7650" s="45" t="s">
        <v>74</v>
      </c>
      <c r="C7650" s="45" t="s">
        <v>49</v>
      </c>
      <c r="D7650" s="45">
        <v>1557</v>
      </c>
      <c r="E7650" s="45">
        <v>8.0637694200000002E-3</v>
      </c>
      <c r="F7650" s="45">
        <v>1.4153298700000001E-3</v>
      </c>
      <c r="G7650" s="45">
        <v>1.4184742700000001E-3</v>
      </c>
      <c r="H7650" s="45">
        <v>5.2299573499999998E-3</v>
      </c>
    </row>
    <row r="7651" spans="1:8" x14ac:dyDescent="0.35">
      <c r="A7651" s="45" t="s">
        <v>248</v>
      </c>
      <c r="B7651" s="45" t="s">
        <v>74</v>
      </c>
      <c r="C7651" s="45" t="s">
        <v>50</v>
      </c>
      <c r="D7651" s="45">
        <v>597</v>
      </c>
      <c r="E7651" s="45">
        <v>7.91302168E-3</v>
      </c>
      <c r="F7651" s="45">
        <v>7.8079416999999999E-4</v>
      </c>
      <c r="G7651" s="45">
        <v>2.3690207799999998E-3</v>
      </c>
      <c r="H7651" s="45">
        <v>4.7632062099999999E-3</v>
      </c>
    </row>
    <row r="7652" spans="1:8" x14ac:dyDescent="0.35">
      <c r="A7652" s="45" t="s">
        <v>248</v>
      </c>
      <c r="B7652" s="45" t="s">
        <v>74</v>
      </c>
      <c r="C7652" s="45" t="s">
        <v>51</v>
      </c>
      <c r="D7652" s="45">
        <v>793</v>
      </c>
      <c r="E7652" s="45">
        <v>7.47561102E-3</v>
      </c>
      <c r="F7652" s="45">
        <v>1.3004119399999999E-3</v>
      </c>
      <c r="G7652" s="45">
        <v>9.9331219999999995E-4</v>
      </c>
      <c r="H7652" s="45">
        <v>5.1818864200000002E-3</v>
      </c>
    </row>
    <row r="7653" spans="1:8" x14ac:dyDescent="0.35">
      <c r="A7653" s="45" t="s">
        <v>248</v>
      </c>
      <c r="B7653" s="45" t="s">
        <v>74</v>
      </c>
      <c r="C7653" s="45" t="s">
        <v>52</v>
      </c>
      <c r="D7653" s="45">
        <v>5731</v>
      </c>
      <c r="E7653" s="45">
        <v>5.5918245100000001E-3</v>
      </c>
      <c r="F7653" s="45">
        <v>9.5698039000000003E-4</v>
      </c>
      <c r="G7653" s="45">
        <v>4.9323787999999995E-4</v>
      </c>
      <c r="H7653" s="45">
        <v>4.14160576E-3</v>
      </c>
    </row>
    <row r="7654" spans="1:8" x14ac:dyDescent="0.35">
      <c r="A7654" s="45" t="s">
        <v>248</v>
      </c>
      <c r="B7654" s="45" t="s">
        <v>74</v>
      </c>
      <c r="C7654" s="45" t="s">
        <v>53</v>
      </c>
      <c r="D7654" s="45">
        <v>430</v>
      </c>
      <c r="E7654" s="45">
        <v>6.5264855499999998E-3</v>
      </c>
      <c r="F7654" s="45">
        <v>8.0577063000000001E-4</v>
      </c>
      <c r="G7654" s="45">
        <v>1.41478228E-3</v>
      </c>
      <c r="H7654" s="45">
        <v>4.3059321700000004E-3</v>
      </c>
    </row>
    <row r="7655" spans="1:8" x14ac:dyDescent="0.35">
      <c r="A7655" s="45" t="s">
        <v>248</v>
      </c>
      <c r="B7655" s="45" t="s">
        <v>74</v>
      </c>
      <c r="C7655" s="45" t="s">
        <v>54</v>
      </c>
      <c r="D7655" s="45">
        <v>4913</v>
      </c>
      <c r="E7655" s="45">
        <v>6.4618479500000003E-3</v>
      </c>
      <c r="F7655" s="45">
        <v>1.19103158E-3</v>
      </c>
      <c r="G7655" s="45">
        <v>7.0871332000000005E-4</v>
      </c>
      <c r="H7655" s="45">
        <v>4.5621025799999996E-3</v>
      </c>
    </row>
    <row r="7656" spans="1:8" x14ac:dyDescent="0.35">
      <c r="A7656" s="45" t="s">
        <v>248</v>
      </c>
      <c r="B7656" s="45" t="s">
        <v>74</v>
      </c>
      <c r="C7656" s="45" t="s">
        <v>55</v>
      </c>
      <c r="D7656" s="45">
        <v>538</v>
      </c>
      <c r="E7656" s="45">
        <v>6.9454553200000001E-3</v>
      </c>
      <c r="F7656" s="45">
        <v>1.1731763000000001E-3</v>
      </c>
      <c r="G7656" s="45">
        <v>1.42111535E-3</v>
      </c>
      <c r="H7656" s="45">
        <v>4.3511631800000001E-3</v>
      </c>
    </row>
    <row r="7657" spans="1:8" x14ac:dyDescent="0.35">
      <c r="A7657" s="45" t="s">
        <v>248</v>
      </c>
      <c r="B7657" s="45" t="s">
        <v>74</v>
      </c>
      <c r="C7657" s="45" t="s">
        <v>56</v>
      </c>
      <c r="D7657" s="45">
        <v>5766</v>
      </c>
      <c r="E7657" s="45">
        <v>6.3412755699999998E-3</v>
      </c>
      <c r="F7657" s="45">
        <v>1.20545784E-3</v>
      </c>
      <c r="G7657" s="45">
        <v>1.0242972899999999E-3</v>
      </c>
      <c r="H7657" s="45">
        <v>4.1115199599999997E-3</v>
      </c>
    </row>
    <row r="7658" spans="1:8" x14ac:dyDescent="0.35">
      <c r="A7658" s="45" t="s">
        <v>249</v>
      </c>
      <c r="B7658" s="45" t="s">
        <v>74</v>
      </c>
      <c r="C7658" s="45" t="s">
        <v>9</v>
      </c>
      <c r="D7658" s="45">
        <v>105514</v>
      </c>
      <c r="E7658" s="45">
        <v>6.7607740900000003E-3</v>
      </c>
      <c r="F7658" s="45">
        <v>1.20018058E-3</v>
      </c>
      <c r="G7658" s="45">
        <v>1.0565078E-3</v>
      </c>
      <c r="H7658" s="45">
        <v>4.5034165400000001E-3</v>
      </c>
    </row>
    <row r="7659" spans="1:8" x14ac:dyDescent="0.35">
      <c r="A7659" s="45" t="s">
        <v>249</v>
      </c>
      <c r="B7659" s="45" t="s">
        <v>74</v>
      </c>
      <c r="C7659" s="45" t="s">
        <v>14</v>
      </c>
      <c r="D7659" s="45">
        <v>1708</v>
      </c>
      <c r="E7659" s="45">
        <v>6.8836938699999997E-3</v>
      </c>
      <c r="F7659" s="45">
        <v>1.7522048000000001E-3</v>
      </c>
      <c r="G7659" s="45">
        <v>1.0357032000000001E-3</v>
      </c>
      <c r="H7659" s="45">
        <v>4.0957853699999996E-3</v>
      </c>
    </row>
    <row r="7660" spans="1:8" x14ac:dyDescent="0.35">
      <c r="A7660" s="45" t="s">
        <v>249</v>
      </c>
      <c r="B7660" s="45" t="s">
        <v>74</v>
      </c>
      <c r="C7660" s="45" t="s">
        <v>15</v>
      </c>
      <c r="D7660" s="45">
        <v>1007</v>
      </c>
      <c r="E7660" s="45">
        <v>7.7599394400000004E-3</v>
      </c>
      <c r="F7660" s="45">
        <v>1.4057497799999999E-3</v>
      </c>
      <c r="G7660" s="45">
        <v>1.8837004300000001E-3</v>
      </c>
      <c r="H7660" s="45">
        <v>4.4704887500000004E-3</v>
      </c>
    </row>
    <row r="7661" spans="1:8" x14ac:dyDescent="0.35">
      <c r="A7661" s="45" t="s">
        <v>249</v>
      </c>
      <c r="B7661" s="45" t="s">
        <v>74</v>
      </c>
      <c r="C7661" s="45" t="s">
        <v>16</v>
      </c>
      <c r="D7661" s="45">
        <v>1123</v>
      </c>
      <c r="E7661" s="45">
        <v>6.43483452E-3</v>
      </c>
      <c r="F7661" s="45">
        <v>1.06314493E-3</v>
      </c>
      <c r="G7661" s="45">
        <v>6.2138221E-4</v>
      </c>
      <c r="H7661" s="45">
        <v>4.7503069E-3</v>
      </c>
    </row>
    <row r="7662" spans="1:8" x14ac:dyDescent="0.35">
      <c r="A7662" s="45" t="s">
        <v>249</v>
      </c>
      <c r="B7662" s="45" t="s">
        <v>74</v>
      </c>
      <c r="C7662" s="45" t="s">
        <v>17</v>
      </c>
      <c r="D7662" s="45">
        <v>1024</v>
      </c>
      <c r="E7662" s="45">
        <v>7.8070970099999998E-3</v>
      </c>
      <c r="F7662" s="45">
        <v>1.08873131E-3</v>
      </c>
      <c r="G7662" s="45">
        <v>1.1502637999999999E-3</v>
      </c>
      <c r="H7662" s="45">
        <v>5.5681014299999998E-3</v>
      </c>
    </row>
    <row r="7663" spans="1:8" x14ac:dyDescent="0.35">
      <c r="A7663" s="45" t="s">
        <v>249</v>
      </c>
      <c r="B7663" s="45" t="s">
        <v>74</v>
      </c>
      <c r="C7663" s="45" t="s">
        <v>18</v>
      </c>
      <c r="D7663" s="45">
        <v>1164</v>
      </c>
      <c r="E7663" s="45">
        <v>7.7441192499999997E-3</v>
      </c>
      <c r="F7663" s="45">
        <v>7.6776655999999995E-4</v>
      </c>
      <c r="G7663" s="45">
        <v>1.5839774300000001E-3</v>
      </c>
      <c r="H7663" s="45">
        <v>5.3923748000000004E-3</v>
      </c>
    </row>
    <row r="7664" spans="1:8" x14ac:dyDescent="0.35">
      <c r="A7664" s="45" t="s">
        <v>249</v>
      </c>
      <c r="B7664" s="45" t="s">
        <v>74</v>
      </c>
      <c r="C7664" s="45" t="s">
        <v>19</v>
      </c>
      <c r="D7664" s="45">
        <v>1650</v>
      </c>
      <c r="E7664" s="45">
        <v>7.17960835E-3</v>
      </c>
      <c r="F7664" s="45">
        <v>1.3240247299999999E-3</v>
      </c>
      <c r="G7664" s="45">
        <v>1.2028967900000001E-3</v>
      </c>
      <c r="H7664" s="45">
        <v>4.65268634E-3</v>
      </c>
    </row>
    <row r="7665" spans="1:8" x14ac:dyDescent="0.35">
      <c r="A7665" s="45" t="s">
        <v>249</v>
      </c>
      <c r="B7665" s="45" t="s">
        <v>74</v>
      </c>
      <c r="C7665" s="45" t="s">
        <v>20</v>
      </c>
      <c r="D7665" s="45">
        <v>3655</v>
      </c>
      <c r="E7665" s="45">
        <v>4.9982201099999998E-3</v>
      </c>
      <c r="F7665" s="45">
        <v>8.4210785E-4</v>
      </c>
      <c r="G7665" s="45">
        <v>5.3107401000000005E-4</v>
      </c>
      <c r="H7665" s="45">
        <v>3.6250377599999998E-3</v>
      </c>
    </row>
    <row r="7666" spans="1:8" x14ac:dyDescent="0.35">
      <c r="A7666" s="45" t="s">
        <v>249</v>
      </c>
      <c r="B7666" s="45" t="s">
        <v>74</v>
      </c>
      <c r="C7666" s="45" t="s">
        <v>21</v>
      </c>
      <c r="D7666" s="45">
        <v>676</v>
      </c>
      <c r="E7666" s="45">
        <v>9.9377462999999996E-3</v>
      </c>
      <c r="F7666" s="45">
        <v>1.4341576700000001E-3</v>
      </c>
      <c r="G7666" s="45">
        <v>2.1628449399999999E-3</v>
      </c>
      <c r="H7666" s="45">
        <v>6.3407432400000002E-3</v>
      </c>
    </row>
    <row r="7667" spans="1:8" x14ac:dyDescent="0.35">
      <c r="A7667" s="45" t="s">
        <v>249</v>
      </c>
      <c r="B7667" s="45" t="s">
        <v>74</v>
      </c>
      <c r="C7667" s="45" t="s">
        <v>22</v>
      </c>
      <c r="D7667" s="45">
        <v>569</v>
      </c>
      <c r="E7667" s="45">
        <v>7.0839636600000004E-3</v>
      </c>
      <c r="F7667" s="45">
        <v>1.18771538E-3</v>
      </c>
      <c r="G7667" s="45">
        <v>1.5548108299999999E-3</v>
      </c>
      <c r="H7667" s="45">
        <v>4.3414369800000002E-3</v>
      </c>
    </row>
    <row r="7668" spans="1:8" x14ac:dyDescent="0.35">
      <c r="A7668" s="45" t="s">
        <v>249</v>
      </c>
      <c r="B7668" s="45" t="s">
        <v>74</v>
      </c>
      <c r="C7668" s="45" t="s">
        <v>23</v>
      </c>
      <c r="D7668" s="45">
        <v>1598</v>
      </c>
      <c r="E7668" s="45">
        <v>7.9827139699999994E-3</v>
      </c>
      <c r="F7668" s="45">
        <v>1.4064163399999999E-3</v>
      </c>
      <c r="G7668" s="45">
        <v>1.7825158099999999E-3</v>
      </c>
      <c r="H7668" s="45">
        <v>4.79378133E-3</v>
      </c>
    </row>
    <row r="7669" spans="1:8" x14ac:dyDescent="0.35">
      <c r="A7669" s="45" t="s">
        <v>249</v>
      </c>
      <c r="B7669" s="45" t="s">
        <v>74</v>
      </c>
      <c r="C7669" s="45" t="s">
        <v>24</v>
      </c>
      <c r="D7669" s="45">
        <v>1680</v>
      </c>
      <c r="E7669" s="45">
        <v>7.7459143899999998E-3</v>
      </c>
      <c r="F7669" s="45">
        <v>8.2134565000000002E-4</v>
      </c>
      <c r="G7669" s="45">
        <v>1.90016649E-3</v>
      </c>
      <c r="H7669" s="45">
        <v>5.0244017699999999E-3</v>
      </c>
    </row>
    <row r="7670" spans="1:8" x14ac:dyDescent="0.35">
      <c r="A7670" s="45" t="s">
        <v>249</v>
      </c>
      <c r="B7670" s="45" t="s">
        <v>74</v>
      </c>
      <c r="C7670" s="45" t="s">
        <v>25</v>
      </c>
      <c r="D7670" s="45">
        <v>1370</v>
      </c>
      <c r="E7670" s="45">
        <v>8.0301430399999998E-3</v>
      </c>
      <c r="F7670" s="45">
        <v>1.1666410800000001E-3</v>
      </c>
      <c r="G7670" s="45">
        <v>1.6963450499999999E-3</v>
      </c>
      <c r="H7670" s="45">
        <v>5.1671564200000001E-3</v>
      </c>
    </row>
    <row r="7671" spans="1:8" x14ac:dyDescent="0.35">
      <c r="A7671" s="45" t="s">
        <v>249</v>
      </c>
      <c r="B7671" s="45" t="s">
        <v>74</v>
      </c>
      <c r="C7671" s="45" t="s">
        <v>26</v>
      </c>
      <c r="D7671" s="45">
        <v>3902</v>
      </c>
      <c r="E7671" s="45">
        <v>6.7108122399999999E-3</v>
      </c>
      <c r="F7671" s="45">
        <v>9.8737327999999991E-4</v>
      </c>
      <c r="G7671" s="45">
        <v>1.16412262E-3</v>
      </c>
      <c r="H7671" s="45">
        <v>4.5593158499999996E-3</v>
      </c>
    </row>
    <row r="7672" spans="1:8" x14ac:dyDescent="0.35">
      <c r="A7672" s="45" t="s">
        <v>249</v>
      </c>
      <c r="B7672" s="45" t="s">
        <v>74</v>
      </c>
      <c r="C7672" s="45" t="s">
        <v>27</v>
      </c>
      <c r="D7672" s="45">
        <v>781</v>
      </c>
      <c r="E7672" s="45">
        <v>6.5737181700000003E-3</v>
      </c>
      <c r="F7672" s="45">
        <v>1.1096289200000001E-3</v>
      </c>
      <c r="G7672" s="45">
        <v>1.37577334E-3</v>
      </c>
      <c r="H7672" s="45">
        <v>4.0883154300000004E-3</v>
      </c>
    </row>
    <row r="7673" spans="1:8" x14ac:dyDescent="0.35">
      <c r="A7673" s="45" t="s">
        <v>249</v>
      </c>
      <c r="B7673" s="45" t="s">
        <v>74</v>
      </c>
      <c r="C7673" s="45" t="s">
        <v>28</v>
      </c>
      <c r="D7673" s="45">
        <v>2935</v>
      </c>
      <c r="E7673" s="45">
        <v>8.0212156100000001E-3</v>
      </c>
      <c r="F7673" s="45">
        <v>1.1841083799999999E-3</v>
      </c>
      <c r="G7673" s="45">
        <v>1.74461693E-3</v>
      </c>
      <c r="H7673" s="45">
        <v>5.0924898199999997E-3</v>
      </c>
    </row>
    <row r="7674" spans="1:8" x14ac:dyDescent="0.35">
      <c r="A7674" s="45" t="s">
        <v>249</v>
      </c>
      <c r="B7674" s="45" t="s">
        <v>74</v>
      </c>
      <c r="C7674" s="45" t="s">
        <v>29</v>
      </c>
      <c r="D7674" s="45">
        <v>747</v>
      </c>
      <c r="E7674" s="45">
        <v>7.6513303899999998E-3</v>
      </c>
      <c r="F7674" s="45">
        <v>1.1614821E-3</v>
      </c>
      <c r="G7674" s="45">
        <v>1.78054786E-3</v>
      </c>
      <c r="H7674" s="45">
        <v>4.7092999199999999E-3</v>
      </c>
    </row>
    <row r="7675" spans="1:8" x14ac:dyDescent="0.35">
      <c r="A7675" s="45" t="s">
        <v>249</v>
      </c>
      <c r="B7675" s="45" t="s">
        <v>74</v>
      </c>
      <c r="C7675" s="45" t="s">
        <v>30</v>
      </c>
      <c r="D7675" s="45">
        <v>9765</v>
      </c>
      <c r="E7675" s="45">
        <v>5.46881199E-3</v>
      </c>
      <c r="F7675" s="45">
        <v>1.26118151E-3</v>
      </c>
      <c r="G7675" s="45">
        <v>7.9019314999999996E-4</v>
      </c>
      <c r="H7675" s="45">
        <v>3.4174368399999999E-3</v>
      </c>
    </row>
    <row r="7676" spans="1:8" x14ac:dyDescent="0.35">
      <c r="A7676" s="45" t="s">
        <v>249</v>
      </c>
      <c r="B7676" s="45" t="s">
        <v>74</v>
      </c>
      <c r="C7676" s="45" t="s">
        <v>31</v>
      </c>
      <c r="D7676" s="45">
        <v>6796</v>
      </c>
      <c r="E7676" s="45">
        <v>5.6304529899999997E-3</v>
      </c>
      <c r="F7676" s="45">
        <v>1.1080998400000001E-3</v>
      </c>
      <c r="G7676" s="45">
        <v>6.3222929999999999E-4</v>
      </c>
      <c r="H7676" s="45">
        <v>3.8901233699999999E-3</v>
      </c>
    </row>
    <row r="7677" spans="1:8" x14ac:dyDescent="0.35">
      <c r="A7677" s="45" t="s">
        <v>249</v>
      </c>
      <c r="B7677" s="45" t="s">
        <v>74</v>
      </c>
      <c r="C7677" s="45" t="s">
        <v>159</v>
      </c>
      <c r="D7677" s="45">
        <v>2350</v>
      </c>
      <c r="E7677" s="45">
        <v>7.6160507800000004E-3</v>
      </c>
      <c r="F7677" s="45">
        <v>1.2875933300000001E-3</v>
      </c>
      <c r="G7677" s="45">
        <v>1.2216752899999999E-3</v>
      </c>
      <c r="H7677" s="45">
        <v>5.1067816700000003E-3</v>
      </c>
    </row>
    <row r="7678" spans="1:8" x14ac:dyDescent="0.35">
      <c r="A7678" s="45" t="s">
        <v>249</v>
      </c>
      <c r="B7678" s="45" t="s">
        <v>74</v>
      </c>
      <c r="C7678" s="45" t="s">
        <v>33</v>
      </c>
      <c r="D7678" s="45">
        <v>870</v>
      </c>
      <c r="E7678" s="45">
        <v>9.1295628600000008E-3</v>
      </c>
      <c r="F7678" s="45">
        <v>1.71664781E-3</v>
      </c>
      <c r="G7678" s="45">
        <v>1.7507048499999999E-3</v>
      </c>
      <c r="H7678" s="45">
        <v>5.6620102000000004E-3</v>
      </c>
    </row>
    <row r="7679" spans="1:8" x14ac:dyDescent="0.35">
      <c r="A7679" s="45" t="s">
        <v>249</v>
      </c>
      <c r="B7679" s="45" t="s">
        <v>74</v>
      </c>
      <c r="C7679" s="45" t="s">
        <v>34</v>
      </c>
      <c r="D7679" s="45">
        <v>1583</v>
      </c>
      <c r="E7679" s="45">
        <v>6.8345307199999998E-3</v>
      </c>
      <c r="F7679" s="45">
        <v>1.29745127E-3</v>
      </c>
      <c r="G7679" s="45">
        <v>8.9746209999999995E-4</v>
      </c>
      <c r="H7679" s="45">
        <v>4.63961687E-3</v>
      </c>
    </row>
    <row r="7680" spans="1:8" x14ac:dyDescent="0.35">
      <c r="A7680" s="45" t="s">
        <v>249</v>
      </c>
      <c r="B7680" s="45" t="s">
        <v>74</v>
      </c>
      <c r="C7680" s="45" t="s">
        <v>35</v>
      </c>
      <c r="D7680" s="45">
        <v>3269</v>
      </c>
      <c r="E7680" s="45">
        <v>6.3055333599999997E-3</v>
      </c>
      <c r="F7680" s="45">
        <v>1.1221361599999999E-3</v>
      </c>
      <c r="G7680" s="45">
        <v>1.1238073E-3</v>
      </c>
      <c r="H7680" s="45">
        <v>4.0595894299999997E-3</v>
      </c>
    </row>
    <row r="7681" spans="1:8" x14ac:dyDescent="0.35">
      <c r="A7681" s="45" t="s">
        <v>249</v>
      </c>
      <c r="B7681" s="45" t="s">
        <v>74</v>
      </c>
      <c r="C7681" s="45" t="s">
        <v>57</v>
      </c>
      <c r="D7681" s="45">
        <v>3</v>
      </c>
      <c r="E7681" s="45">
        <v>1.34490736E-2</v>
      </c>
      <c r="F7681" s="45">
        <v>1.4197529999999999E-3</v>
      </c>
      <c r="G7681" s="45">
        <v>5.2970675800000002E-3</v>
      </c>
      <c r="H7681" s="45">
        <v>6.7322529999999997E-3</v>
      </c>
    </row>
    <row r="7682" spans="1:8" x14ac:dyDescent="0.35">
      <c r="A7682" s="45" t="s">
        <v>249</v>
      </c>
      <c r="B7682" s="45" t="s">
        <v>74</v>
      </c>
      <c r="C7682" s="45" t="s">
        <v>36</v>
      </c>
      <c r="D7682" s="45">
        <v>2901</v>
      </c>
      <c r="E7682" s="45">
        <v>7.7549645200000001E-3</v>
      </c>
      <c r="F7682" s="45">
        <v>1.1823985400000001E-3</v>
      </c>
      <c r="G7682" s="45">
        <v>1.40054251E-3</v>
      </c>
      <c r="H7682" s="45">
        <v>5.1720229699999997E-3</v>
      </c>
    </row>
    <row r="7683" spans="1:8" x14ac:dyDescent="0.35">
      <c r="A7683" s="45" t="s">
        <v>249</v>
      </c>
      <c r="B7683" s="45" t="s">
        <v>74</v>
      </c>
      <c r="C7683" s="45" t="s">
        <v>37</v>
      </c>
      <c r="D7683" s="45">
        <v>3396</v>
      </c>
      <c r="E7683" s="45">
        <v>5.58410538E-3</v>
      </c>
      <c r="F7683" s="45">
        <v>1.15362412E-3</v>
      </c>
      <c r="G7683" s="45">
        <v>8.2492860000000004E-4</v>
      </c>
      <c r="H7683" s="45">
        <v>3.6055521699999999E-3</v>
      </c>
    </row>
    <row r="7684" spans="1:8" x14ac:dyDescent="0.35">
      <c r="A7684" s="45" t="s">
        <v>249</v>
      </c>
      <c r="B7684" s="45" t="s">
        <v>74</v>
      </c>
      <c r="C7684" s="45" t="s">
        <v>38</v>
      </c>
      <c r="D7684" s="45">
        <v>1349</v>
      </c>
      <c r="E7684" s="45">
        <v>7.2794059799999996E-3</v>
      </c>
      <c r="F7684" s="45">
        <v>1.26640423E-3</v>
      </c>
      <c r="G7684" s="45">
        <v>1.07026271E-3</v>
      </c>
      <c r="H7684" s="45">
        <v>4.9427385499999999E-3</v>
      </c>
    </row>
    <row r="7685" spans="1:8" x14ac:dyDescent="0.35">
      <c r="A7685" s="45" t="s">
        <v>249</v>
      </c>
      <c r="B7685" s="45" t="s">
        <v>74</v>
      </c>
      <c r="C7685" s="45" t="s">
        <v>39</v>
      </c>
      <c r="D7685" s="45">
        <v>1166</v>
      </c>
      <c r="E7685" s="45">
        <v>7.9964540700000006E-3</v>
      </c>
      <c r="F7685" s="45">
        <v>9.8080824000000002E-4</v>
      </c>
      <c r="G7685" s="45">
        <v>1.75330324E-3</v>
      </c>
      <c r="H7685" s="45">
        <v>5.26234214E-3</v>
      </c>
    </row>
    <row r="7686" spans="1:8" x14ac:dyDescent="0.35">
      <c r="A7686" s="45" t="s">
        <v>249</v>
      </c>
      <c r="B7686" s="45" t="s">
        <v>74</v>
      </c>
      <c r="C7686" s="45" t="s">
        <v>40</v>
      </c>
      <c r="D7686" s="45">
        <v>5208</v>
      </c>
      <c r="E7686" s="45">
        <v>6.2751769300000001E-3</v>
      </c>
      <c r="F7686" s="45">
        <v>1.52368172E-3</v>
      </c>
      <c r="G7686" s="45">
        <v>5.8387490000000005E-4</v>
      </c>
      <c r="H7686" s="45">
        <v>4.1676198200000002E-3</v>
      </c>
    </row>
    <row r="7687" spans="1:8" x14ac:dyDescent="0.35">
      <c r="A7687" s="45" t="s">
        <v>249</v>
      </c>
      <c r="B7687" s="45" t="s">
        <v>74</v>
      </c>
      <c r="C7687" s="45" t="s">
        <v>41</v>
      </c>
      <c r="D7687" s="45">
        <v>1313</v>
      </c>
      <c r="E7687" s="45">
        <v>8.0361182800000007E-3</v>
      </c>
      <c r="F7687" s="45">
        <v>1.18961712E-3</v>
      </c>
      <c r="G7687" s="45">
        <v>1.6086814599999999E-3</v>
      </c>
      <c r="H7687" s="45">
        <v>5.2378192100000004E-3</v>
      </c>
    </row>
    <row r="7688" spans="1:8" x14ac:dyDescent="0.35">
      <c r="A7688" s="45" t="s">
        <v>249</v>
      </c>
      <c r="B7688" s="45" t="s">
        <v>74</v>
      </c>
      <c r="C7688" s="45" t="s">
        <v>42</v>
      </c>
      <c r="D7688" s="45">
        <v>914</v>
      </c>
      <c r="E7688" s="45">
        <v>8.5215827499999994E-3</v>
      </c>
      <c r="F7688" s="45">
        <v>1.2654107500000001E-3</v>
      </c>
      <c r="G7688" s="45">
        <v>1.7789248100000001E-3</v>
      </c>
      <c r="H7688" s="45">
        <v>5.4772466999999997E-3</v>
      </c>
    </row>
    <row r="7689" spans="1:8" x14ac:dyDescent="0.35">
      <c r="A7689" s="45" t="s">
        <v>249</v>
      </c>
      <c r="B7689" s="45" t="s">
        <v>74</v>
      </c>
      <c r="C7689" s="45" t="s">
        <v>43</v>
      </c>
      <c r="D7689" s="45">
        <v>1062</v>
      </c>
      <c r="E7689" s="45">
        <v>7.2632216700000002E-3</v>
      </c>
      <c r="F7689" s="45">
        <v>1.15121689E-3</v>
      </c>
      <c r="G7689" s="45">
        <v>1.49631392E-3</v>
      </c>
      <c r="H7689" s="45">
        <v>4.6156903799999998E-3</v>
      </c>
    </row>
    <row r="7690" spans="1:8" x14ac:dyDescent="0.35">
      <c r="A7690" s="45" t="s">
        <v>249</v>
      </c>
      <c r="B7690" s="45" t="s">
        <v>74</v>
      </c>
      <c r="C7690" s="45" t="s">
        <v>44</v>
      </c>
      <c r="D7690" s="45">
        <v>1240</v>
      </c>
      <c r="E7690" s="45">
        <v>8.4869602499999999E-3</v>
      </c>
      <c r="F7690" s="45">
        <v>1.09949946E-3</v>
      </c>
      <c r="G7690" s="45">
        <v>1.2876808399999999E-3</v>
      </c>
      <c r="H7690" s="45">
        <v>6.0997794800000003E-3</v>
      </c>
    </row>
    <row r="7691" spans="1:8" x14ac:dyDescent="0.35">
      <c r="A7691" s="45" t="s">
        <v>249</v>
      </c>
      <c r="B7691" s="45" t="s">
        <v>74</v>
      </c>
      <c r="C7691" s="45" t="s">
        <v>45</v>
      </c>
      <c r="D7691" s="45">
        <v>2083</v>
      </c>
      <c r="E7691" s="45">
        <v>7.8654360100000008E-3</v>
      </c>
      <c r="F7691" s="45">
        <v>1.33360203E-3</v>
      </c>
      <c r="G7691" s="45">
        <v>1.5908376399999999E-3</v>
      </c>
      <c r="H7691" s="45">
        <v>4.9409958700000001E-3</v>
      </c>
    </row>
    <row r="7692" spans="1:8" x14ac:dyDescent="0.35">
      <c r="A7692" s="45" t="s">
        <v>249</v>
      </c>
      <c r="B7692" s="45" t="s">
        <v>74</v>
      </c>
      <c r="C7692" s="45" t="s">
        <v>46</v>
      </c>
      <c r="D7692" s="45">
        <v>707</v>
      </c>
      <c r="E7692" s="45">
        <v>7.6642632100000002E-3</v>
      </c>
      <c r="F7692" s="45">
        <v>1.0753736700000001E-3</v>
      </c>
      <c r="G7692" s="45">
        <v>1.6149678E-3</v>
      </c>
      <c r="H7692" s="45">
        <v>4.9739212599999999E-3</v>
      </c>
    </row>
    <row r="7693" spans="1:8" x14ac:dyDescent="0.35">
      <c r="A7693" s="45" t="s">
        <v>249</v>
      </c>
      <c r="B7693" s="45" t="s">
        <v>74</v>
      </c>
      <c r="C7693" s="45" t="s">
        <v>47</v>
      </c>
      <c r="D7693" s="45">
        <v>586</v>
      </c>
      <c r="E7693" s="45">
        <v>7.8695405899999998E-3</v>
      </c>
      <c r="F7693" s="45">
        <v>2.9577067999999999E-4</v>
      </c>
      <c r="G7693" s="45">
        <v>1.69969006E-3</v>
      </c>
      <c r="H7693" s="45">
        <v>5.8628015700000003E-3</v>
      </c>
    </row>
    <row r="7694" spans="1:8" x14ac:dyDescent="0.35">
      <c r="A7694" s="45" t="s">
        <v>249</v>
      </c>
      <c r="B7694" s="45" t="s">
        <v>74</v>
      </c>
      <c r="C7694" s="45" t="s">
        <v>48</v>
      </c>
      <c r="D7694" s="45">
        <v>5507</v>
      </c>
      <c r="E7694" s="45">
        <v>7.2854811200000003E-3</v>
      </c>
      <c r="F7694" s="45">
        <v>1.16174718E-3</v>
      </c>
      <c r="G7694" s="45">
        <v>9.4865768999999995E-4</v>
      </c>
      <c r="H7694" s="45">
        <v>5.1750757599999999E-3</v>
      </c>
    </row>
    <row r="7695" spans="1:8" x14ac:dyDescent="0.35">
      <c r="A7695" s="45" t="s">
        <v>249</v>
      </c>
      <c r="B7695" s="45" t="s">
        <v>74</v>
      </c>
      <c r="C7695" s="45" t="s">
        <v>49</v>
      </c>
      <c r="D7695" s="45">
        <v>2105</v>
      </c>
      <c r="E7695" s="45">
        <v>8.8600002000000008E-3</v>
      </c>
      <c r="F7695" s="45">
        <v>1.7605456500000001E-3</v>
      </c>
      <c r="G7695" s="45">
        <v>1.3369565199999999E-3</v>
      </c>
      <c r="H7695" s="45">
        <v>5.7552782E-3</v>
      </c>
    </row>
    <row r="7696" spans="1:8" x14ac:dyDescent="0.35">
      <c r="A7696" s="45" t="s">
        <v>249</v>
      </c>
      <c r="B7696" s="45" t="s">
        <v>74</v>
      </c>
      <c r="C7696" s="45" t="s">
        <v>50</v>
      </c>
      <c r="D7696" s="45">
        <v>1053</v>
      </c>
      <c r="E7696" s="45">
        <v>8.5949753199999999E-3</v>
      </c>
      <c r="F7696" s="45">
        <v>8.0529370999999998E-4</v>
      </c>
      <c r="G7696" s="45">
        <v>2.1952158100000002E-3</v>
      </c>
      <c r="H7696" s="45">
        <v>5.5944653100000004E-3</v>
      </c>
    </row>
    <row r="7697" spans="1:8" x14ac:dyDescent="0.35">
      <c r="A7697" s="45" t="s">
        <v>249</v>
      </c>
      <c r="B7697" s="45" t="s">
        <v>74</v>
      </c>
      <c r="C7697" s="45" t="s">
        <v>51</v>
      </c>
      <c r="D7697" s="45">
        <v>1205</v>
      </c>
      <c r="E7697" s="45">
        <v>8.5295160499999998E-3</v>
      </c>
      <c r="F7697" s="45">
        <v>1.2834637100000001E-3</v>
      </c>
      <c r="G7697" s="45">
        <v>8.5546310000000003E-4</v>
      </c>
      <c r="H7697" s="45">
        <v>6.3905887299999997E-3</v>
      </c>
    </row>
    <row r="7698" spans="1:8" x14ac:dyDescent="0.35">
      <c r="A7698" s="45" t="s">
        <v>249</v>
      </c>
      <c r="B7698" s="45" t="s">
        <v>74</v>
      </c>
      <c r="C7698" s="45" t="s">
        <v>52</v>
      </c>
      <c r="D7698" s="45">
        <v>7503</v>
      </c>
      <c r="E7698" s="45">
        <v>5.1812189400000002E-3</v>
      </c>
      <c r="F7698" s="45">
        <v>8.7882107000000005E-4</v>
      </c>
      <c r="G7698" s="45">
        <v>4.5288651000000002E-4</v>
      </c>
      <c r="H7698" s="45">
        <v>3.84951088E-3</v>
      </c>
    </row>
    <row r="7699" spans="1:8" x14ac:dyDescent="0.35">
      <c r="A7699" s="45" t="s">
        <v>249</v>
      </c>
      <c r="B7699" s="45" t="s">
        <v>74</v>
      </c>
      <c r="C7699" s="45" t="s">
        <v>53</v>
      </c>
      <c r="D7699" s="45">
        <v>868</v>
      </c>
      <c r="E7699" s="45">
        <v>7.0192756600000001E-3</v>
      </c>
      <c r="F7699" s="45">
        <v>1.00221058E-3</v>
      </c>
      <c r="G7699" s="45">
        <v>1.30209643E-3</v>
      </c>
      <c r="H7699" s="45">
        <v>4.7146748299999996E-3</v>
      </c>
    </row>
    <row r="7700" spans="1:8" x14ac:dyDescent="0.35">
      <c r="A7700" s="45" t="s">
        <v>249</v>
      </c>
      <c r="B7700" s="45" t="s">
        <v>74</v>
      </c>
      <c r="C7700" s="45" t="s">
        <v>54</v>
      </c>
      <c r="D7700" s="45">
        <v>6704</v>
      </c>
      <c r="E7700" s="45">
        <v>6.9333604400000004E-3</v>
      </c>
      <c r="F7700" s="45">
        <v>1.52060244E-3</v>
      </c>
      <c r="G7700" s="45">
        <v>7.7145046999999999E-4</v>
      </c>
      <c r="H7700" s="45">
        <v>4.6340991500000003E-3</v>
      </c>
    </row>
    <row r="7701" spans="1:8" x14ac:dyDescent="0.35">
      <c r="A7701" s="45" t="s">
        <v>249</v>
      </c>
      <c r="B7701" s="45" t="s">
        <v>74</v>
      </c>
      <c r="C7701" s="45" t="s">
        <v>55</v>
      </c>
      <c r="D7701" s="45">
        <v>791</v>
      </c>
      <c r="E7701" s="45">
        <v>7.0859522700000002E-3</v>
      </c>
      <c r="F7701" s="45">
        <v>1.2125266799999999E-3</v>
      </c>
      <c r="G7701" s="45">
        <v>1.2331580899999999E-3</v>
      </c>
      <c r="H7701" s="45">
        <v>4.640267E-3</v>
      </c>
    </row>
    <row r="7702" spans="1:8" x14ac:dyDescent="0.35">
      <c r="A7702" s="45" t="s">
        <v>249</v>
      </c>
      <c r="B7702" s="45" t="s">
        <v>74</v>
      </c>
      <c r="C7702" s="45" t="s">
        <v>56</v>
      </c>
      <c r="D7702" s="45">
        <v>7628</v>
      </c>
      <c r="E7702" s="45">
        <v>6.6763286800000004E-3</v>
      </c>
      <c r="F7702" s="45">
        <v>1.2416181100000001E-3</v>
      </c>
      <c r="G7702" s="45">
        <v>1.05451353E-3</v>
      </c>
      <c r="H7702" s="45">
        <v>4.3801965599999998E-3</v>
      </c>
    </row>
    <row r="7703" spans="1:8" x14ac:dyDescent="0.35">
      <c r="A7703" s="45" t="s">
        <v>250</v>
      </c>
      <c r="B7703" s="45" t="s">
        <v>74</v>
      </c>
      <c r="C7703" s="45" t="s">
        <v>9</v>
      </c>
      <c r="D7703" s="45">
        <v>71443</v>
      </c>
      <c r="E7703" s="45">
        <v>6.5225825400000003E-3</v>
      </c>
      <c r="F7703" s="45">
        <v>1.1975913600000001E-3</v>
      </c>
      <c r="G7703" s="45">
        <v>1.04826843E-3</v>
      </c>
      <c r="H7703" s="45">
        <v>4.2756988900000004E-3</v>
      </c>
    </row>
    <row r="7704" spans="1:8" x14ac:dyDescent="0.35">
      <c r="A7704" s="45" t="s">
        <v>250</v>
      </c>
      <c r="B7704" s="45" t="s">
        <v>74</v>
      </c>
      <c r="C7704" s="45" t="s">
        <v>14</v>
      </c>
      <c r="D7704" s="45">
        <v>1421</v>
      </c>
      <c r="E7704" s="45">
        <v>7.0050431500000001E-3</v>
      </c>
      <c r="F7704" s="45">
        <v>1.83707654E-3</v>
      </c>
      <c r="G7704" s="45">
        <v>1.0344010600000001E-3</v>
      </c>
      <c r="H7704" s="45">
        <v>4.1335650600000003E-3</v>
      </c>
    </row>
    <row r="7705" spans="1:8" x14ac:dyDescent="0.35">
      <c r="A7705" s="45" t="s">
        <v>250</v>
      </c>
      <c r="B7705" s="45" t="s">
        <v>74</v>
      </c>
      <c r="C7705" s="45" t="s">
        <v>15</v>
      </c>
      <c r="D7705" s="45">
        <v>635</v>
      </c>
      <c r="E7705" s="45">
        <v>7.1938244900000003E-3</v>
      </c>
      <c r="F7705" s="45">
        <v>1.22402645E-3</v>
      </c>
      <c r="G7705" s="45">
        <v>1.60433047E-3</v>
      </c>
      <c r="H7705" s="45">
        <v>4.3654670900000001E-3</v>
      </c>
    </row>
    <row r="7706" spans="1:8" x14ac:dyDescent="0.35">
      <c r="A7706" s="45" t="s">
        <v>250</v>
      </c>
      <c r="B7706" s="45" t="s">
        <v>74</v>
      </c>
      <c r="C7706" s="45" t="s">
        <v>16</v>
      </c>
      <c r="D7706" s="45">
        <v>724</v>
      </c>
      <c r="E7706" s="45">
        <v>6.0398120100000003E-3</v>
      </c>
      <c r="F7706" s="45">
        <v>1.1130931599999999E-3</v>
      </c>
      <c r="G7706" s="45">
        <v>6.0356213E-4</v>
      </c>
      <c r="H7706" s="45">
        <v>4.3231562199999999E-3</v>
      </c>
    </row>
    <row r="7707" spans="1:8" x14ac:dyDescent="0.35">
      <c r="A7707" s="45" t="s">
        <v>250</v>
      </c>
      <c r="B7707" s="45" t="s">
        <v>74</v>
      </c>
      <c r="C7707" s="45" t="s">
        <v>17</v>
      </c>
      <c r="D7707" s="45">
        <v>621</v>
      </c>
      <c r="E7707" s="45">
        <v>7.8071320700000002E-3</v>
      </c>
      <c r="F7707" s="45">
        <v>1.2884122700000001E-3</v>
      </c>
      <c r="G7707" s="45">
        <v>1.18411514E-3</v>
      </c>
      <c r="H7707" s="45">
        <v>5.3346041899999998E-3</v>
      </c>
    </row>
    <row r="7708" spans="1:8" x14ac:dyDescent="0.35">
      <c r="A7708" s="45" t="s">
        <v>250</v>
      </c>
      <c r="B7708" s="45" t="s">
        <v>74</v>
      </c>
      <c r="C7708" s="45" t="s">
        <v>18</v>
      </c>
      <c r="D7708" s="45">
        <v>743</v>
      </c>
      <c r="E7708" s="45">
        <v>7.68183579E-3</v>
      </c>
      <c r="F7708" s="45">
        <v>7.8485594999999999E-4</v>
      </c>
      <c r="G7708" s="45">
        <v>1.73707668E-3</v>
      </c>
      <c r="H7708" s="45">
        <v>5.1599026799999999E-3</v>
      </c>
    </row>
    <row r="7709" spans="1:8" x14ac:dyDescent="0.35">
      <c r="A7709" s="45" t="s">
        <v>250</v>
      </c>
      <c r="B7709" s="45" t="s">
        <v>74</v>
      </c>
      <c r="C7709" s="45" t="s">
        <v>19</v>
      </c>
      <c r="D7709" s="45">
        <v>1280</v>
      </c>
      <c r="E7709" s="45">
        <v>6.79797791E-3</v>
      </c>
      <c r="F7709" s="45">
        <v>1.24029743E-3</v>
      </c>
      <c r="G7709" s="45">
        <v>1.18992308E-3</v>
      </c>
      <c r="H7709" s="45">
        <v>4.3677569200000002E-3</v>
      </c>
    </row>
    <row r="7710" spans="1:8" x14ac:dyDescent="0.35">
      <c r="A7710" s="45" t="s">
        <v>250</v>
      </c>
      <c r="B7710" s="45" t="s">
        <v>74</v>
      </c>
      <c r="C7710" s="45" t="s">
        <v>20</v>
      </c>
      <c r="D7710" s="45">
        <v>2337</v>
      </c>
      <c r="E7710" s="45">
        <v>5.3963412199999998E-3</v>
      </c>
      <c r="F7710" s="45">
        <v>8.9386296999999996E-4</v>
      </c>
      <c r="G7710" s="45">
        <v>6.9081399999999999E-4</v>
      </c>
      <c r="H7710" s="45">
        <v>3.8116637699999998E-3</v>
      </c>
    </row>
    <row r="7711" spans="1:8" x14ac:dyDescent="0.35">
      <c r="A7711" s="45" t="s">
        <v>250</v>
      </c>
      <c r="B7711" s="45" t="s">
        <v>74</v>
      </c>
      <c r="C7711" s="45" t="s">
        <v>21</v>
      </c>
      <c r="D7711" s="45">
        <v>447</v>
      </c>
      <c r="E7711" s="45">
        <v>9.2364733800000005E-3</v>
      </c>
      <c r="F7711" s="45">
        <v>1.3931091799999999E-3</v>
      </c>
      <c r="G7711" s="45">
        <v>2.0390823500000001E-3</v>
      </c>
      <c r="H7711" s="45">
        <v>5.8042813899999999E-3</v>
      </c>
    </row>
    <row r="7712" spans="1:8" x14ac:dyDescent="0.35">
      <c r="A7712" s="45" t="s">
        <v>250</v>
      </c>
      <c r="B7712" s="45" t="s">
        <v>74</v>
      </c>
      <c r="C7712" s="45" t="s">
        <v>22</v>
      </c>
      <c r="D7712" s="45">
        <v>482</v>
      </c>
      <c r="E7712" s="45">
        <v>7.7793863700000004E-3</v>
      </c>
      <c r="F7712" s="45">
        <v>1.3164666399999999E-3</v>
      </c>
      <c r="G7712" s="45">
        <v>1.64901717E-3</v>
      </c>
      <c r="H7712" s="45">
        <v>4.8139021099999997E-3</v>
      </c>
    </row>
    <row r="7713" spans="1:8" x14ac:dyDescent="0.35">
      <c r="A7713" s="45" t="s">
        <v>250</v>
      </c>
      <c r="B7713" s="45" t="s">
        <v>74</v>
      </c>
      <c r="C7713" s="45" t="s">
        <v>23</v>
      </c>
      <c r="D7713" s="45">
        <v>997</v>
      </c>
      <c r="E7713" s="45">
        <v>7.8022258800000003E-3</v>
      </c>
      <c r="F7713" s="45">
        <v>1.33504656E-3</v>
      </c>
      <c r="G7713" s="45">
        <v>1.89052086E-3</v>
      </c>
      <c r="H7713" s="45">
        <v>4.5766579700000001E-3</v>
      </c>
    </row>
    <row r="7714" spans="1:8" x14ac:dyDescent="0.35">
      <c r="A7714" s="45" t="s">
        <v>250</v>
      </c>
      <c r="B7714" s="45" t="s">
        <v>74</v>
      </c>
      <c r="C7714" s="45" t="s">
        <v>24</v>
      </c>
      <c r="D7714" s="45">
        <v>1144</v>
      </c>
      <c r="E7714" s="45">
        <v>7.1958767999999998E-3</v>
      </c>
      <c r="F7714" s="45">
        <v>8.5402275999999996E-4</v>
      </c>
      <c r="G7714" s="45">
        <v>1.9179877200000001E-3</v>
      </c>
      <c r="H7714" s="45">
        <v>4.4238658200000001E-3</v>
      </c>
    </row>
    <row r="7715" spans="1:8" x14ac:dyDescent="0.35">
      <c r="A7715" s="45" t="s">
        <v>250</v>
      </c>
      <c r="B7715" s="45" t="s">
        <v>74</v>
      </c>
      <c r="C7715" s="45" t="s">
        <v>25</v>
      </c>
      <c r="D7715" s="45">
        <v>916</v>
      </c>
      <c r="E7715" s="45">
        <v>7.65202951E-3</v>
      </c>
      <c r="F7715" s="45">
        <v>1.1979037800000001E-3</v>
      </c>
      <c r="G7715" s="45">
        <v>1.79226281E-3</v>
      </c>
      <c r="H7715" s="45">
        <v>4.6618624300000001E-3</v>
      </c>
    </row>
    <row r="7716" spans="1:8" x14ac:dyDescent="0.35">
      <c r="A7716" s="45" t="s">
        <v>250</v>
      </c>
      <c r="B7716" s="45" t="s">
        <v>74</v>
      </c>
      <c r="C7716" s="45" t="s">
        <v>26</v>
      </c>
      <c r="D7716" s="45">
        <v>2214</v>
      </c>
      <c r="E7716" s="45">
        <v>6.3962126200000002E-3</v>
      </c>
      <c r="F7716" s="45">
        <v>7.4214151E-4</v>
      </c>
      <c r="G7716" s="45">
        <v>1.2426548800000001E-3</v>
      </c>
      <c r="H7716" s="45">
        <v>4.4114157499999997E-3</v>
      </c>
    </row>
    <row r="7717" spans="1:8" x14ac:dyDescent="0.35">
      <c r="A7717" s="45" t="s">
        <v>250</v>
      </c>
      <c r="B7717" s="45" t="s">
        <v>74</v>
      </c>
      <c r="C7717" s="45" t="s">
        <v>27</v>
      </c>
      <c r="D7717" s="45">
        <v>566</v>
      </c>
      <c r="E7717" s="45">
        <v>6.6713492100000001E-3</v>
      </c>
      <c r="F7717" s="45">
        <v>1.1320505399999999E-3</v>
      </c>
      <c r="G7717" s="45">
        <v>1.20288552E-3</v>
      </c>
      <c r="H7717" s="45">
        <v>4.3364126800000003E-3</v>
      </c>
    </row>
    <row r="7718" spans="1:8" x14ac:dyDescent="0.35">
      <c r="A7718" s="45" t="s">
        <v>250</v>
      </c>
      <c r="B7718" s="45" t="s">
        <v>74</v>
      </c>
      <c r="C7718" s="45" t="s">
        <v>28</v>
      </c>
      <c r="D7718" s="45">
        <v>1755</v>
      </c>
      <c r="E7718" s="45">
        <v>7.7255590099999999E-3</v>
      </c>
      <c r="F7718" s="45">
        <v>1.24204629E-3</v>
      </c>
      <c r="G7718" s="45">
        <v>1.58217898E-3</v>
      </c>
      <c r="H7718" s="45">
        <v>4.9013332499999998E-3</v>
      </c>
    </row>
    <row r="7719" spans="1:8" x14ac:dyDescent="0.35">
      <c r="A7719" s="45" t="s">
        <v>250</v>
      </c>
      <c r="B7719" s="45" t="s">
        <v>74</v>
      </c>
      <c r="C7719" s="45" t="s">
        <v>29</v>
      </c>
      <c r="D7719" s="45">
        <v>413</v>
      </c>
      <c r="E7719" s="45">
        <v>6.8981479200000001E-3</v>
      </c>
      <c r="F7719" s="45">
        <v>1.08336673E-3</v>
      </c>
      <c r="G7719" s="45">
        <v>1.6656855799999999E-3</v>
      </c>
      <c r="H7719" s="45">
        <v>4.1490951299999997E-3</v>
      </c>
    </row>
    <row r="7720" spans="1:8" x14ac:dyDescent="0.35">
      <c r="A7720" s="45" t="s">
        <v>250</v>
      </c>
      <c r="B7720" s="45" t="s">
        <v>74</v>
      </c>
      <c r="C7720" s="45" t="s">
        <v>30</v>
      </c>
      <c r="D7720" s="45">
        <v>7386</v>
      </c>
      <c r="E7720" s="45">
        <v>5.2200168600000001E-3</v>
      </c>
      <c r="F7720" s="45">
        <v>1.2224482599999999E-3</v>
      </c>
      <c r="G7720" s="45">
        <v>7.9889450000000003E-4</v>
      </c>
      <c r="H7720" s="45">
        <v>3.1986736200000001E-3</v>
      </c>
    </row>
    <row r="7721" spans="1:8" x14ac:dyDescent="0.35">
      <c r="A7721" s="45" t="s">
        <v>250</v>
      </c>
      <c r="B7721" s="45" t="s">
        <v>74</v>
      </c>
      <c r="C7721" s="45" t="s">
        <v>31</v>
      </c>
      <c r="D7721" s="45">
        <v>5343</v>
      </c>
      <c r="E7721" s="45">
        <v>5.7230837000000001E-3</v>
      </c>
      <c r="F7721" s="45">
        <v>1.2027091699999999E-3</v>
      </c>
      <c r="G7721" s="45">
        <v>6.3988380999999996E-4</v>
      </c>
      <c r="H7721" s="45">
        <v>3.8804902399999998E-3</v>
      </c>
    </row>
    <row r="7722" spans="1:8" x14ac:dyDescent="0.35">
      <c r="A7722" s="45" t="s">
        <v>250</v>
      </c>
      <c r="B7722" s="45" t="s">
        <v>74</v>
      </c>
      <c r="C7722" s="45" t="s">
        <v>159</v>
      </c>
      <c r="D7722" s="45">
        <v>1542</v>
      </c>
      <c r="E7722" s="45">
        <v>7.4014700100000002E-3</v>
      </c>
      <c r="F7722" s="45">
        <v>1.32312209E-3</v>
      </c>
      <c r="G7722" s="45">
        <v>1.1947264299999999E-3</v>
      </c>
      <c r="H7722" s="45">
        <v>4.8836210200000002E-3</v>
      </c>
    </row>
    <row r="7723" spans="1:8" x14ac:dyDescent="0.35">
      <c r="A7723" s="45" t="s">
        <v>250</v>
      </c>
      <c r="B7723" s="45" t="s">
        <v>74</v>
      </c>
      <c r="C7723" s="45" t="s">
        <v>33</v>
      </c>
      <c r="D7723" s="45">
        <v>491</v>
      </c>
      <c r="E7723" s="45">
        <v>8.6110873000000004E-3</v>
      </c>
      <c r="F7723" s="45">
        <v>1.70485379E-3</v>
      </c>
      <c r="G7723" s="45">
        <v>1.7081539499999999E-3</v>
      </c>
      <c r="H7723" s="45">
        <v>5.19772549E-3</v>
      </c>
    </row>
    <row r="7724" spans="1:8" x14ac:dyDescent="0.35">
      <c r="A7724" s="45" t="s">
        <v>250</v>
      </c>
      <c r="B7724" s="45" t="s">
        <v>74</v>
      </c>
      <c r="C7724" s="45" t="s">
        <v>34</v>
      </c>
      <c r="D7724" s="45">
        <v>839</v>
      </c>
      <c r="E7724" s="45">
        <v>6.5461249799999999E-3</v>
      </c>
      <c r="F7724" s="45">
        <v>1.24412306E-3</v>
      </c>
      <c r="G7724" s="45">
        <v>9.6786273000000001E-4</v>
      </c>
      <c r="H7724" s="45">
        <v>4.3341387200000001E-3</v>
      </c>
    </row>
    <row r="7725" spans="1:8" x14ac:dyDescent="0.35">
      <c r="A7725" s="45" t="s">
        <v>250</v>
      </c>
      <c r="B7725" s="45" t="s">
        <v>74</v>
      </c>
      <c r="C7725" s="45" t="s">
        <v>35</v>
      </c>
      <c r="D7725" s="45">
        <v>1996</v>
      </c>
      <c r="E7725" s="45">
        <v>6.4461849700000002E-3</v>
      </c>
      <c r="F7725" s="45">
        <v>1.0965157099999999E-3</v>
      </c>
      <c r="G7725" s="45">
        <v>1.08835702E-3</v>
      </c>
      <c r="H7725" s="45">
        <v>4.26131173E-3</v>
      </c>
    </row>
    <row r="7726" spans="1:8" x14ac:dyDescent="0.35">
      <c r="A7726" s="45" t="s">
        <v>250</v>
      </c>
      <c r="B7726" s="45" t="s">
        <v>74</v>
      </c>
      <c r="C7726" s="45" t="s">
        <v>57</v>
      </c>
      <c r="D7726" s="45">
        <v>4</v>
      </c>
      <c r="E7726" s="45">
        <v>8.2581015500000007E-3</v>
      </c>
      <c r="F7726" s="45">
        <v>1.2760414900000001E-3</v>
      </c>
      <c r="G7726" s="45">
        <v>4.2910876699999998E-3</v>
      </c>
      <c r="H7726" s="45">
        <v>2.6909720400000001E-3</v>
      </c>
    </row>
    <row r="7727" spans="1:8" x14ac:dyDescent="0.35">
      <c r="A7727" s="45" t="s">
        <v>250</v>
      </c>
      <c r="B7727" s="45" t="s">
        <v>74</v>
      </c>
      <c r="C7727" s="45" t="s">
        <v>36</v>
      </c>
      <c r="D7727" s="45">
        <v>1970</v>
      </c>
      <c r="E7727" s="45">
        <v>7.3506001999999997E-3</v>
      </c>
      <c r="F7727" s="45">
        <v>1.2626196099999999E-3</v>
      </c>
      <c r="G7727" s="45">
        <v>1.4010796200000001E-3</v>
      </c>
      <c r="H7727" s="45">
        <v>4.6869004999999997E-3</v>
      </c>
    </row>
    <row r="7728" spans="1:8" x14ac:dyDescent="0.35">
      <c r="A7728" s="45" t="s">
        <v>250</v>
      </c>
      <c r="B7728" s="45" t="s">
        <v>74</v>
      </c>
      <c r="C7728" s="45" t="s">
        <v>37</v>
      </c>
      <c r="D7728" s="45">
        <v>2610</v>
      </c>
      <c r="E7728" s="45">
        <v>5.7582701199999997E-3</v>
      </c>
      <c r="F7728" s="45">
        <v>1.1518728900000001E-3</v>
      </c>
      <c r="G7728" s="45">
        <v>9.0654243999999996E-4</v>
      </c>
      <c r="H7728" s="45">
        <v>3.6998543099999999E-3</v>
      </c>
    </row>
    <row r="7729" spans="1:8" x14ac:dyDescent="0.35">
      <c r="A7729" s="45" t="s">
        <v>250</v>
      </c>
      <c r="B7729" s="45" t="s">
        <v>74</v>
      </c>
      <c r="C7729" s="45" t="s">
        <v>38</v>
      </c>
      <c r="D7729" s="45">
        <v>920</v>
      </c>
      <c r="E7729" s="45">
        <v>6.99989911E-3</v>
      </c>
      <c r="F7729" s="45">
        <v>1.3453349E-3</v>
      </c>
      <c r="G7729" s="45">
        <v>1.16342067E-3</v>
      </c>
      <c r="H7729" s="45">
        <v>4.4911430600000002E-3</v>
      </c>
    </row>
    <row r="7730" spans="1:8" x14ac:dyDescent="0.35">
      <c r="A7730" s="45" t="s">
        <v>250</v>
      </c>
      <c r="B7730" s="45" t="s">
        <v>74</v>
      </c>
      <c r="C7730" s="45" t="s">
        <v>39</v>
      </c>
      <c r="D7730" s="45">
        <v>763</v>
      </c>
      <c r="E7730" s="45">
        <v>7.7050868799999998E-3</v>
      </c>
      <c r="F7730" s="45">
        <v>9.9033396999999995E-4</v>
      </c>
      <c r="G7730" s="45">
        <v>1.7325157799999999E-3</v>
      </c>
      <c r="H7730" s="45">
        <v>4.9822366600000001E-3</v>
      </c>
    </row>
    <row r="7731" spans="1:8" x14ac:dyDescent="0.35">
      <c r="A7731" s="45" t="s">
        <v>250</v>
      </c>
      <c r="B7731" s="45" t="s">
        <v>74</v>
      </c>
      <c r="C7731" s="45" t="s">
        <v>40</v>
      </c>
      <c r="D7731" s="45">
        <v>3826</v>
      </c>
      <c r="E7731" s="45">
        <v>6.2457887999999998E-3</v>
      </c>
      <c r="F7731" s="45">
        <v>1.54561662E-3</v>
      </c>
      <c r="G7731" s="45">
        <v>5.8380076999999995E-4</v>
      </c>
      <c r="H7731" s="45">
        <v>4.11637094E-3</v>
      </c>
    </row>
    <row r="7732" spans="1:8" x14ac:dyDescent="0.35">
      <c r="A7732" s="45" t="s">
        <v>250</v>
      </c>
      <c r="B7732" s="45" t="s">
        <v>74</v>
      </c>
      <c r="C7732" s="45" t="s">
        <v>41</v>
      </c>
      <c r="D7732" s="45">
        <v>693</v>
      </c>
      <c r="E7732" s="45">
        <v>7.6819448699999996E-3</v>
      </c>
      <c r="F7732" s="45">
        <v>1.17043425E-3</v>
      </c>
      <c r="G7732" s="45">
        <v>1.6194682500000001E-3</v>
      </c>
      <c r="H7732" s="45">
        <v>4.8920418699999997E-3</v>
      </c>
    </row>
    <row r="7733" spans="1:8" x14ac:dyDescent="0.35">
      <c r="A7733" s="45" t="s">
        <v>250</v>
      </c>
      <c r="B7733" s="45" t="s">
        <v>74</v>
      </c>
      <c r="C7733" s="45" t="s">
        <v>42</v>
      </c>
      <c r="D7733" s="45">
        <v>631</v>
      </c>
      <c r="E7733" s="45">
        <v>8.6244825099999999E-3</v>
      </c>
      <c r="F7733" s="45">
        <v>1.2685806299999999E-3</v>
      </c>
      <c r="G7733" s="45">
        <v>1.8052801899999999E-3</v>
      </c>
      <c r="H7733" s="45">
        <v>5.5506211999999996E-3</v>
      </c>
    </row>
    <row r="7734" spans="1:8" x14ac:dyDescent="0.35">
      <c r="A7734" s="45" t="s">
        <v>250</v>
      </c>
      <c r="B7734" s="45" t="s">
        <v>74</v>
      </c>
      <c r="C7734" s="45" t="s">
        <v>43</v>
      </c>
      <c r="D7734" s="45">
        <v>738</v>
      </c>
      <c r="E7734" s="45">
        <v>7.0034751199999998E-3</v>
      </c>
      <c r="F7734" s="45">
        <v>1.2043621500000001E-3</v>
      </c>
      <c r="G7734" s="45">
        <v>1.4195803299999999E-3</v>
      </c>
      <c r="H7734" s="45">
        <v>4.3795321599999996E-3</v>
      </c>
    </row>
    <row r="7735" spans="1:8" x14ac:dyDescent="0.35">
      <c r="A7735" s="45" t="s">
        <v>250</v>
      </c>
      <c r="B7735" s="45" t="s">
        <v>74</v>
      </c>
      <c r="C7735" s="45" t="s">
        <v>44</v>
      </c>
      <c r="D7735" s="45">
        <v>668</v>
      </c>
      <c r="E7735" s="45">
        <v>8.0490405700000007E-3</v>
      </c>
      <c r="F7735" s="45">
        <v>8.4147651999999995E-4</v>
      </c>
      <c r="G7735" s="45">
        <v>1.24270532E-3</v>
      </c>
      <c r="H7735" s="45">
        <v>5.9648582399999999E-3</v>
      </c>
    </row>
    <row r="7736" spans="1:8" x14ac:dyDescent="0.35">
      <c r="A7736" s="45" t="s">
        <v>250</v>
      </c>
      <c r="B7736" s="45" t="s">
        <v>74</v>
      </c>
      <c r="C7736" s="45" t="s">
        <v>45</v>
      </c>
      <c r="D7736" s="45">
        <v>1164</v>
      </c>
      <c r="E7736" s="45">
        <v>7.4593910699999998E-3</v>
      </c>
      <c r="F7736" s="45">
        <v>1.20307703E-3</v>
      </c>
      <c r="G7736" s="45">
        <v>1.6290705800000001E-3</v>
      </c>
      <c r="H7736" s="45">
        <v>4.6272429899999997E-3</v>
      </c>
    </row>
    <row r="7737" spans="1:8" x14ac:dyDescent="0.35">
      <c r="A7737" s="45" t="s">
        <v>250</v>
      </c>
      <c r="B7737" s="45" t="s">
        <v>74</v>
      </c>
      <c r="C7737" s="45" t="s">
        <v>46</v>
      </c>
      <c r="D7737" s="45">
        <v>389</v>
      </c>
      <c r="E7737" s="45">
        <v>7.38327716E-3</v>
      </c>
      <c r="F7737" s="45">
        <v>1.08204179E-3</v>
      </c>
      <c r="G7737" s="45">
        <v>1.8187063100000001E-3</v>
      </c>
      <c r="H7737" s="45">
        <v>4.48252854E-3</v>
      </c>
    </row>
    <row r="7738" spans="1:8" x14ac:dyDescent="0.35">
      <c r="A7738" s="45" t="s">
        <v>250</v>
      </c>
      <c r="B7738" s="45" t="s">
        <v>74</v>
      </c>
      <c r="C7738" s="45" t="s">
        <v>47</v>
      </c>
      <c r="D7738" s="45">
        <v>390</v>
      </c>
      <c r="E7738" s="45">
        <v>6.7182749300000004E-3</v>
      </c>
      <c r="F7738" s="45">
        <v>3.0499146000000001E-4</v>
      </c>
      <c r="G7738" s="45">
        <v>1.49967332E-3</v>
      </c>
      <c r="H7738" s="45">
        <v>4.9017685300000004E-3</v>
      </c>
    </row>
    <row r="7739" spans="1:8" x14ac:dyDescent="0.35">
      <c r="A7739" s="45" t="s">
        <v>250</v>
      </c>
      <c r="B7739" s="45" t="s">
        <v>74</v>
      </c>
      <c r="C7739" s="45" t="s">
        <v>48</v>
      </c>
      <c r="D7739" s="45">
        <v>3784</v>
      </c>
      <c r="E7739" s="45">
        <v>6.8082439100000001E-3</v>
      </c>
      <c r="F7739" s="45">
        <v>1.0578162999999999E-3</v>
      </c>
      <c r="G7739" s="45">
        <v>1.01437681E-3</v>
      </c>
      <c r="H7739" s="45">
        <v>4.73605031E-3</v>
      </c>
    </row>
    <row r="7740" spans="1:8" x14ac:dyDescent="0.35">
      <c r="A7740" s="45" t="s">
        <v>250</v>
      </c>
      <c r="B7740" s="45" t="s">
        <v>74</v>
      </c>
      <c r="C7740" s="45" t="s">
        <v>49</v>
      </c>
      <c r="D7740" s="45">
        <v>1497</v>
      </c>
      <c r="E7740" s="45">
        <v>8.1741953699999998E-3</v>
      </c>
      <c r="F7740" s="45">
        <v>1.62739034E-3</v>
      </c>
      <c r="G7740" s="45">
        <v>1.2498606E-3</v>
      </c>
      <c r="H7740" s="45">
        <v>5.2857332599999998E-3</v>
      </c>
    </row>
    <row r="7741" spans="1:8" x14ac:dyDescent="0.35">
      <c r="A7741" s="45" t="s">
        <v>250</v>
      </c>
      <c r="B7741" s="45" t="s">
        <v>74</v>
      </c>
      <c r="C7741" s="45" t="s">
        <v>50</v>
      </c>
      <c r="D7741" s="45">
        <v>536</v>
      </c>
      <c r="E7741" s="45">
        <v>7.7219801200000002E-3</v>
      </c>
      <c r="F7741" s="45">
        <v>7.263161E-4</v>
      </c>
      <c r="G7741" s="45">
        <v>2.1602704600000001E-3</v>
      </c>
      <c r="H7741" s="45">
        <v>4.83539309E-3</v>
      </c>
    </row>
    <row r="7742" spans="1:8" x14ac:dyDescent="0.35">
      <c r="A7742" s="45" t="s">
        <v>250</v>
      </c>
      <c r="B7742" s="45" t="s">
        <v>74</v>
      </c>
      <c r="C7742" s="45" t="s">
        <v>51</v>
      </c>
      <c r="D7742" s="45">
        <v>768</v>
      </c>
      <c r="E7742" s="45">
        <v>7.9899387699999998E-3</v>
      </c>
      <c r="F7742" s="45">
        <v>1.28231071E-3</v>
      </c>
      <c r="G7742" s="45">
        <v>8.8532602E-4</v>
      </c>
      <c r="H7742" s="45">
        <v>5.8223015599999997E-3</v>
      </c>
    </row>
    <row r="7743" spans="1:8" x14ac:dyDescent="0.35">
      <c r="A7743" s="45" t="s">
        <v>250</v>
      </c>
      <c r="B7743" s="45" t="s">
        <v>74</v>
      </c>
      <c r="C7743" s="45" t="s">
        <v>52</v>
      </c>
      <c r="D7743" s="45">
        <v>4569</v>
      </c>
      <c r="E7743" s="45">
        <v>5.2015467200000002E-3</v>
      </c>
      <c r="F7743" s="45">
        <v>9.2419805999999997E-4</v>
      </c>
      <c r="G7743" s="45">
        <v>4.5781784000000002E-4</v>
      </c>
      <c r="H7743" s="45">
        <v>3.8195303300000002E-3</v>
      </c>
    </row>
    <row r="7744" spans="1:8" x14ac:dyDescent="0.35">
      <c r="A7744" s="45" t="s">
        <v>250</v>
      </c>
      <c r="B7744" s="45" t="s">
        <v>74</v>
      </c>
      <c r="C7744" s="45" t="s">
        <v>53</v>
      </c>
      <c r="D7744" s="45">
        <v>435</v>
      </c>
      <c r="E7744" s="45">
        <v>6.8922943399999997E-3</v>
      </c>
      <c r="F7744" s="45">
        <v>9.5184098000000001E-4</v>
      </c>
      <c r="G7744" s="45">
        <v>1.27995932E-3</v>
      </c>
      <c r="H7744" s="45">
        <v>4.6603339499999997E-3</v>
      </c>
    </row>
    <row r="7745" spans="1:8" x14ac:dyDescent="0.35">
      <c r="A7745" s="45" t="s">
        <v>250</v>
      </c>
      <c r="B7745" s="45" t="s">
        <v>74</v>
      </c>
      <c r="C7745" s="45" t="s">
        <v>54</v>
      </c>
      <c r="D7745" s="45">
        <v>4589</v>
      </c>
      <c r="E7745" s="45">
        <v>6.4546961800000004E-3</v>
      </c>
      <c r="F7745" s="45">
        <v>1.4472659699999999E-3</v>
      </c>
      <c r="G7745" s="45">
        <v>7.5894022000000004E-4</v>
      </c>
      <c r="H7745" s="45">
        <v>4.2372735700000001E-3</v>
      </c>
    </row>
    <row r="7746" spans="1:8" x14ac:dyDescent="0.35">
      <c r="A7746" s="45" t="s">
        <v>250</v>
      </c>
      <c r="B7746" s="45" t="s">
        <v>74</v>
      </c>
      <c r="C7746" s="45" t="s">
        <v>55</v>
      </c>
      <c r="D7746" s="45">
        <v>610</v>
      </c>
      <c r="E7746" s="45">
        <v>6.7626174000000004E-3</v>
      </c>
      <c r="F7746" s="45">
        <v>1.2199640900000001E-3</v>
      </c>
      <c r="G7746" s="45">
        <v>1.0949261400000001E-3</v>
      </c>
      <c r="H7746" s="45">
        <v>4.4477266899999998E-3</v>
      </c>
    </row>
    <row r="7747" spans="1:8" x14ac:dyDescent="0.35">
      <c r="A7747" s="45" t="s">
        <v>250</v>
      </c>
      <c r="B7747" s="45" t="s">
        <v>74</v>
      </c>
      <c r="C7747" s="45" t="s">
        <v>56</v>
      </c>
      <c r="D7747" s="45">
        <v>5597</v>
      </c>
      <c r="E7747" s="45">
        <v>6.5793614800000004E-3</v>
      </c>
      <c r="F7747" s="45">
        <v>1.2370236399999999E-3</v>
      </c>
      <c r="G7747" s="45">
        <v>1.0809545900000001E-3</v>
      </c>
      <c r="H7747" s="45">
        <v>4.2613827599999998E-3</v>
      </c>
    </row>
    <row r="7748" spans="1:8" x14ac:dyDescent="0.35">
      <c r="A7748" s="45" t="s">
        <v>251</v>
      </c>
      <c r="B7748" s="45" t="s">
        <v>74</v>
      </c>
      <c r="C7748" s="45" t="s">
        <v>9</v>
      </c>
      <c r="D7748" s="45">
        <v>67814</v>
      </c>
      <c r="E7748" s="45">
        <v>6.46257519E-3</v>
      </c>
      <c r="F7748" s="45">
        <v>1.1888642299999999E-3</v>
      </c>
      <c r="G7748" s="45">
        <v>1.04353189E-3</v>
      </c>
      <c r="H7748" s="45">
        <v>4.2291439699999999E-3</v>
      </c>
    </row>
    <row r="7749" spans="1:8" x14ac:dyDescent="0.35">
      <c r="A7749" s="45" t="s">
        <v>251</v>
      </c>
      <c r="B7749" s="45" t="s">
        <v>74</v>
      </c>
      <c r="C7749" s="45" t="s">
        <v>14</v>
      </c>
      <c r="D7749" s="45">
        <v>1252</v>
      </c>
      <c r="E7749" s="45">
        <v>6.8605691399999998E-3</v>
      </c>
      <c r="F7749" s="45">
        <v>1.78618815E-3</v>
      </c>
      <c r="G7749" s="45">
        <v>1.0846254699999999E-3</v>
      </c>
      <c r="H7749" s="45">
        <v>3.9897550400000001E-3</v>
      </c>
    </row>
    <row r="7750" spans="1:8" x14ac:dyDescent="0.35">
      <c r="A7750" s="45" t="s">
        <v>251</v>
      </c>
      <c r="B7750" s="45" t="s">
        <v>74</v>
      </c>
      <c r="C7750" s="45" t="s">
        <v>15</v>
      </c>
      <c r="D7750" s="45">
        <v>603</v>
      </c>
      <c r="E7750" s="45">
        <v>6.9878038000000002E-3</v>
      </c>
      <c r="F7750" s="45">
        <v>1.19934639E-3</v>
      </c>
      <c r="G7750" s="45">
        <v>1.4950706900000001E-3</v>
      </c>
      <c r="H7750" s="45">
        <v>4.2933862299999997E-3</v>
      </c>
    </row>
    <row r="7751" spans="1:8" x14ac:dyDescent="0.35">
      <c r="A7751" s="45" t="s">
        <v>251</v>
      </c>
      <c r="B7751" s="45" t="s">
        <v>74</v>
      </c>
      <c r="C7751" s="45" t="s">
        <v>16</v>
      </c>
      <c r="D7751" s="45">
        <v>674</v>
      </c>
      <c r="E7751" s="45">
        <v>6.2736287400000004E-3</v>
      </c>
      <c r="F7751" s="45">
        <v>1.17610772E-3</v>
      </c>
      <c r="G7751" s="45">
        <v>6.5872599000000003E-4</v>
      </c>
      <c r="H7751" s="45">
        <v>4.4387945599999997E-3</v>
      </c>
    </row>
    <row r="7752" spans="1:8" x14ac:dyDescent="0.35">
      <c r="A7752" s="45" t="s">
        <v>251</v>
      </c>
      <c r="B7752" s="45" t="s">
        <v>74</v>
      </c>
      <c r="C7752" s="45" t="s">
        <v>17</v>
      </c>
      <c r="D7752" s="45">
        <v>553</v>
      </c>
      <c r="E7752" s="45">
        <v>7.4312459899999999E-3</v>
      </c>
      <c r="F7752" s="45">
        <v>1.15824435E-3</v>
      </c>
      <c r="G7752" s="45">
        <v>1.2062778299999999E-3</v>
      </c>
      <c r="H7752" s="45">
        <v>5.0667233599999998E-3</v>
      </c>
    </row>
    <row r="7753" spans="1:8" x14ac:dyDescent="0.35">
      <c r="A7753" s="45" t="s">
        <v>251</v>
      </c>
      <c r="B7753" s="45" t="s">
        <v>74</v>
      </c>
      <c r="C7753" s="45" t="s">
        <v>18</v>
      </c>
      <c r="D7753" s="45">
        <v>703</v>
      </c>
      <c r="E7753" s="45">
        <v>7.4608981499999999E-3</v>
      </c>
      <c r="F7753" s="45">
        <v>8.3257575000000004E-4</v>
      </c>
      <c r="G7753" s="45">
        <v>1.5392363700000001E-3</v>
      </c>
      <c r="H7753" s="45">
        <v>5.0890855699999996E-3</v>
      </c>
    </row>
    <row r="7754" spans="1:8" x14ac:dyDescent="0.35">
      <c r="A7754" s="45" t="s">
        <v>251</v>
      </c>
      <c r="B7754" s="45" t="s">
        <v>74</v>
      </c>
      <c r="C7754" s="45" t="s">
        <v>19</v>
      </c>
      <c r="D7754" s="45">
        <v>958</v>
      </c>
      <c r="E7754" s="45">
        <v>6.96423371E-3</v>
      </c>
      <c r="F7754" s="45">
        <v>1.27810133E-3</v>
      </c>
      <c r="G7754" s="45">
        <v>1.20238658E-3</v>
      </c>
      <c r="H7754" s="45">
        <v>4.4837453100000004E-3</v>
      </c>
    </row>
    <row r="7755" spans="1:8" x14ac:dyDescent="0.35">
      <c r="A7755" s="45" t="s">
        <v>251</v>
      </c>
      <c r="B7755" s="45" t="s">
        <v>74</v>
      </c>
      <c r="C7755" s="45" t="s">
        <v>20</v>
      </c>
      <c r="D7755" s="45">
        <v>2963</v>
      </c>
      <c r="E7755" s="45">
        <v>5.2421139200000003E-3</v>
      </c>
      <c r="F7755" s="45">
        <v>8.6888733999999999E-4</v>
      </c>
      <c r="G7755" s="45">
        <v>6.4329641E-4</v>
      </c>
      <c r="H7755" s="45">
        <v>3.7299297000000001E-3</v>
      </c>
    </row>
    <row r="7756" spans="1:8" x14ac:dyDescent="0.35">
      <c r="A7756" s="45" t="s">
        <v>251</v>
      </c>
      <c r="B7756" s="45" t="s">
        <v>74</v>
      </c>
      <c r="C7756" s="45" t="s">
        <v>21</v>
      </c>
      <c r="D7756" s="45">
        <v>381</v>
      </c>
      <c r="E7756" s="45">
        <v>8.9812382199999999E-3</v>
      </c>
      <c r="F7756" s="45">
        <v>1.40028045E-3</v>
      </c>
      <c r="G7756" s="45">
        <v>2.0367937599999998E-3</v>
      </c>
      <c r="H7756" s="45">
        <v>5.54416352E-3</v>
      </c>
    </row>
    <row r="7757" spans="1:8" x14ac:dyDescent="0.35">
      <c r="A7757" s="45" t="s">
        <v>251</v>
      </c>
      <c r="B7757" s="45" t="s">
        <v>74</v>
      </c>
      <c r="C7757" s="45" t="s">
        <v>22</v>
      </c>
      <c r="D7757" s="45">
        <v>332</v>
      </c>
      <c r="E7757" s="45">
        <v>7.3906038300000001E-3</v>
      </c>
      <c r="F7757" s="45">
        <v>1.14754132E-3</v>
      </c>
      <c r="G7757" s="45">
        <v>1.5347847400000001E-3</v>
      </c>
      <c r="H7757" s="45">
        <v>4.7082773199999999E-3</v>
      </c>
    </row>
    <row r="7758" spans="1:8" x14ac:dyDescent="0.35">
      <c r="A7758" s="45" t="s">
        <v>251</v>
      </c>
      <c r="B7758" s="45" t="s">
        <v>74</v>
      </c>
      <c r="C7758" s="45" t="s">
        <v>23</v>
      </c>
      <c r="D7758" s="45">
        <v>837</v>
      </c>
      <c r="E7758" s="45">
        <v>7.27754799E-3</v>
      </c>
      <c r="F7758" s="45">
        <v>1.1928622700000001E-3</v>
      </c>
      <c r="G7758" s="45">
        <v>1.71860457E-3</v>
      </c>
      <c r="H7758" s="45">
        <v>4.3660806700000004E-3</v>
      </c>
    </row>
    <row r="7759" spans="1:8" x14ac:dyDescent="0.35">
      <c r="A7759" s="45" t="s">
        <v>251</v>
      </c>
      <c r="B7759" s="45" t="s">
        <v>74</v>
      </c>
      <c r="C7759" s="45" t="s">
        <v>24</v>
      </c>
      <c r="D7759" s="45">
        <v>999</v>
      </c>
      <c r="E7759" s="45">
        <v>7.3415079300000003E-3</v>
      </c>
      <c r="F7759" s="45">
        <v>8.9076320999999996E-4</v>
      </c>
      <c r="G7759" s="45">
        <v>1.9684844499999999E-3</v>
      </c>
      <c r="H7759" s="45">
        <v>4.4822597800000001E-3</v>
      </c>
    </row>
    <row r="7760" spans="1:8" x14ac:dyDescent="0.35">
      <c r="A7760" s="45" t="s">
        <v>251</v>
      </c>
      <c r="B7760" s="45" t="s">
        <v>74</v>
      </c>
      <c r="C7760" s="45" t="s">
        <v>25</v>
      </c>
      <c r="D7760" s="45">
        <v>791</v>
      </c>
      <c r="E7760" s="45">
        <v>7.7313641900000002E-3</v>
      </c>
      <c r="F7760" s="45">
        <v>1.2117657999999999E-3</v>
      </c>
      <c r="G7760" s="45">
        <v>1.8212117700000001E-3</v>
      </c>
      <c r="H7760" s="45">
        <v>4.6983861200000001E-3</v>
      </c>
    </row>
    <row r="7761" spans="1:8" x14ac:dyDescent="0.35">
      <c r="A7761" s="45" t="s">
        <v>251</v>
      </c>
      <c r="B7761" s="45" t="s">
        <v>74</v>
      </c>
      <c r="C7761" s="45" t="s">
        <v>26</v>
      </c>
      <c r="D7761" s="45">
        <v>2310</v>
      </c>
      <c r="E7761" s="45">
        <v>6.1359675700000003E-3</v>
      </c>
      <c r="F7761" s="45">
        <v>6.9390808999999999E-4</v>
      </c>
      <c r="G7761" s="45">
        <v>1.2604464899999999E-3</v>
      </c>
      <c r="H7761" s="45">
        <v>4.18161252E-3</v>
      </c>
    </row>
    <row r="7762" spans="1:8" x14ac:dyDescent="0.35">
      <c r="A7762" s="45" t="s">
        <v>251</v>
      </c>
      <c r="B7762" s="45" t="s">
        <v>74</v>
      </c>
      <c r="C7762" s="45" t="s">
        <v>27</v>
      </c>
      <c r="D7762" s="45">
        <v>526</v>
      </c>
      <c r="E7762" s="45">
        <v>6.1980704399999999E-3</v>
      </c>
      <c r="F7762" s="45">
        <v>1.0703815699999999E-3</v>
      </c>
      <c r="G7762" s="45">
        <v>1.1858142599999999E-3</v>
      </c>
      <c r="H7762" s="45">
        <v>3.94187415E-3</v>
      </c>
    </row>
    <row r="7763" spans="1:8" x14ac:dyDescent="0.35">
      <c r="A7763" s="45" t="s">
        <v>251</v>
      </c>
      <c r="B7763" s="45" t="s">
        <v>74</v>
      </c>
      <c r="C7763" s="45" t="s">
        <v>28</v>
      </c>
      <c r="D7763" s="45">
        <v>1755</v>
      </c>
      <c r="E7763" s="45">
        <v>7.7125274600000002E-3</v>
      </c>
      <c r="F7763" s="45">
        <v>1.2110765700000001E-3</v>
      </c>
      <c r="G7763" s="45">
        <v>1.68979478E-3</v>
      </c>
      <c r="H7763" s="45">
        <v>4.8116556099999999E-3</v>
      </c>
    </row>
    <row r="7764" spans="1:8" x14ac:dyDescent="0.35">
      <c r="A7764" s="45" t="s">
        <v>251</v>
      </c>
      <c r="B7764" s="45" t="s">
        <v>74</v>
      </c>
      <c r="C7764" s="45" t="s">
        <v>29</v>
      </c>
      <c r="D7764" s="45">
        <v>341</v>
      </c>
      <c r="E7764" s="45">
        <v>7.3219083599999997E-3</v>
      </c>
      <c r="F7764" s="45">
        <v>1.0856207399999999E-3</v>
      </c>
      <c r="G7764" s="45">
        <v>1.75566121E-3</v>
      </c>
      <c r="H7764" s="45">
        <v>4.4806259100000001E-3</v>
      </c>
    </row>
    <row r="7765" spans="1:8" x14ac:dyDescent="0.35">
      <c r="A7765" s="45" t="s">
        <v>251</v>
      </c>
      <c r="B7765" s="45" t="s">
        <v>74</v>
      </c>
      <c r="C7765" s="45" t="s">
        <v>30</v>
      </c>
      <c r="D7765" s="45">
        <v>7715</v>
      </c>
      <c r="E7765" s="45">
        <v>5.2761333200000001E-3</v>
      </c>
      <c r="F7765" s="45">
        <v>1.2617838600000001E-3</v>
      </c>
      <c r="G7765" s="45">
        <v>8.2981511000000002E-4</v>
      </c>
      <c r="H7765" s="45">
        <v>3.1845338599999998E-3</v>
      </c>
    </row>
    <row r="7766" spans="1:8" x14ac:dyDescent="0.35">
      <c r="A7766" s="45" t="s">
        <v>251</v>
      </c>
      <c r="B7766" s="45" t="s">
        <v>74</v>
      </c>
      <c r="C7766" s="45" t="s">
        <v>31</v>
      </c>
      <c r="D7766" s="45">
        <v>4880</v>
      </c>
      <c r="E7766" s="45">
        <v>5.9165525799999997E-3</v>
      </c>
      <c r="F7766" s="45">
        <v>1.36501474E-3</v>
      </c>
      <c r="G7766" s="45">
        <v>6.4071489000000004E-4</v>
      </c>
      <c r="H7766" s="45">
        <v>3.9108224700000003E-3</v>
      </c>
    </row>
    <row r="7767" spans="1:8" x14ac:dyDescent="0.35">
      <c r="A7767" s="45" t="s">
        <v>251</v>
      </c>
      <c r="B7767" s="45" t="s">
        <v>74</v>
      </c>
      <c r="C7767" s="45" t="s">
        <v>159</v>
      </c>
      <c r="D7767" s="45">
        <v>1456</v>
      </c>
      <c r="E7767" s="45">
        <v>7.1685170100000001E-3</v>
      </c>
      <c r="F7767" s="45">
        <v>1.3938171700000001E-3</v>
      </c>
      <c r="G7767" s="45">
        <v>1.1271762699999999E-3</v>
      </c>
      <c r="H7767" s="45">
        <v>4.6475231000000002E-3</v>
      </c>
    </row>
    <row r="7768" spans="1:8" x14ac:dyDescent="0.35">
      <c r="A7768" s="45" t="s">
        <v>251</v>
      </c>
      <c r="B7768" s="45" t="s">
        <v>74</v>
      </c>
      <c r="C7768" s="45" t="s">
        <v>33</v>
      </c>
      <c r="D7768" s="45">
        <v>489</v>
      </c>
      <c r="E7768" s="45">
        <v>8.5284355299999996E-3</v>
      </c>
      <c r="F7768" s="45">
        <v>1.59965987E-3</v>
      </c>
      <c r="G7768" s="45">
        <v>1.54174218E-3</v>
      </c>
      <c r="H7768" s="45">
        <v>5.3869146700000004E-3</v>
      </c>
    </row>
    <row r="7769" spans="1:8" x14ac:dyDescent="0.35">
      <c r="A7769" s="45" t="s">
        <v>251</v>
      </c>
      <c r="B7769" s="45" t="s">
        <v>74</v>
      </c>
      <c r="C7769" s="45" t="s">
        <v>34</v>
      </c>
      <c r="D7769" s="45">
        <v>825</v>
      </c>
      <c r="E7769" s="45">
        <v>6.4578561000000001E-3</v>
      </c>
      <c r="F7769" s="45">
        <v>1.26474442E-3</v>
      </c>
      <c r="G7769" s="45">
        <v>9.1377641999999999E-4</v>
      </c>
      <c r="H7769" s="45">
        <v>4.2793347699999996E-3</v>
      </c>
    </row>
    <row r="7770" spans="1:8" x14ac:dyDescent="0.35">
      <c r="A7770" s="45" t="s">
        <v>251</v>
      </c>
      <c r="B7770" s="45" t="s">
        <v>74</v>
      </c>
      <c r="C7770" s="45" t="s">
        <v>35</v>
      </c>
      <c r="D7770" s="45">
        <v>1839</v>
      </c>
      <c r="E7770" s="45">
        <v>6.4563694699999999E-3</v>
      </c>
      <c r="F7770" s="45">
        <v>1.1189465E-3</v>
      </c>
      <c r="G7770" s="45">
        <v>1.12134439E-3</v>
      </c>
      <c r="H7770" s="45">
        <v>4.2160780900000003E-3</v>
      </c>
    </row>
    <row r="7771" spans="1:8" x14ac:dyDescent="0.35">
      <c r="A7771" s="45" t="s">
        <v>251</v>
      </c>
      <c r="B7771" s="45" t="s">
        <v>74</v>
      </c>
      <c r="C7771" s="45" t="s">
        <v>36</v>
      </c>
      <c r="D7771" s="45">
        <v>1698</v>
      </c>
      <c r="E7771" s="45">
        <v>7.7594553299999997E-3</v>
      </c>
      <c r="F7771" s="45">
        <v>1.35743825E-3</v>
      </c>
      <c r="G7771" s="45">
        <v>1.4195824499999999E-3</v>
      </c>
      <c r="H7771" s="45">
        <v>4.9824341600000002E-3</v>
      </c>
    </row>
    <row r="7772" spans="1:8" x14ac:dyDescent="0.35">
      <c r="A7772" s="45" t="s">
        <v>251</v>
      </c>
      <c r="B7772" s="45" t="s">
        <v>74</v>
      </c>
      <c r="C7772" s="45" t="s">
        <v>37</v>
      </c>
      <c r="D7772" s="45">
        <v>2218</v>
      </c>
      <c r="E7772" s="45">
        <v>5.7887066300000003E-3</v>
      </c>
      <c r="F7772" s="45">
        <v>1.2122927E-3</v>
      </c>
      <c r="G7772" s="45">
        <v>9.3629434999999996E-4</v>
      </c>
      <c r="H7772" s="45">
        <v>3.6401191099999998E-3</v>
      </c>
    </row>
    <row r="7773" spans="1:8" x14ac:dyDescent="0.35">
      <c r="A7773" s="45" t="s">
        <v>251</v>
      </c>
      <c r="B7773" s="45" t="s">
        <v>74</v>
      </c>
      <c r="C7773" s="45" t="s">
        <v>38</v>
      </c>
      <c r="D7773" s="45">
        <v>830</v>
      </c>
      <c r="E7773" s="45">
        <v>6.9113535E-3</v>
      </c>
      <c r="F7773" s="45">
        <v>1.3280201600000001E-3</v>
      </c>
      <c r="G7773" s="45">
        <v>1.1594430900000001E-3</v>
      </c>
      <c r="H7773" s="45">
        <v>4.4238897599999999E-3</v>
      </c>
    </row>
    <row r="7774" spans="1:8" x14ac:dyDescent="0.35">
      <c r="A7774" s="45" t="s">
        <v>251</v>
      </c>
      <c r="B7774" s="45" t="s">
        <v>74</v>
      </c>
      <c r="C7774" s="45" t="s">
        <v>39</v>
      </c>
      <c r="D7774" s="45">
        <v>686</v>
      </c>
      <c r="E7774" s="45">
        <v>8.0708411900000006E-3</v>
      </c>
      <c r="F7774" s="45">
        <v>9.783970800000001E-4</v>
      </c>
      <c r="G7774" s="45">
        <v>1.94241958E-3</v>
      </c>
      <c r="H7774" s="45">
        <v>5.1500240600000002E-3</v>
      </c>
    </row>
    <row r="7775" spans="1:8" x14ac:dyDescent="0.35">
      <c r="A7775" s="45" t="s">
        <v>251</v>
      </c>
      <c r="B7775" s="45" t="s">
        <v>74</v>
      </c>
      <c r="C7775" s="45" t="s">
        <v>40</v>
      </c>
      <c r="D7775" s="45">
        <v>3271</v>
      </c>
      <c r="E7775" s="45">
        <v>6.0566267300000004E-3</v>
      </c>
      <c r="F7775" s="45">
        <v>1.4576678699999999E-3</v>
      </c>
      <c r="G7775" s="45">
        <v>5.6902595999999998E-4</v>
      </c>
      <c r="H7775" s="45">
        <v>4.02993242E-3</v>
      </c>
    </row>
    <row r="7776" spans="1:8" x14ac:dyDescent="0.35">
      <c r="A7776" s="45" t="s">
        <v>251</v>
      </c>
      <c r="B7776" s="45" t="s">
        <v>74</v>
      </c>
      <c r="C7776" s="45" t="s">
        <v>41</v>
      </c>
      <c r="D7776" s="45">
        <v>741</v>
      </c>
      <c r="E7776" s="45">
        <v>7.6260181400000003E-3</v>
      </c>
      <c r="F7776" s="45">
        <v>1.3143522299999999E-3</v>
      </c>
      <c r="G7776" s="45">
        <v>1.62216637E-3</v>
      </c>
      <c r="H7776" s="45">
        <v>4.6894990600000004E-3</v>
      </c>
    </row>
    <row r="7777" spans="1:8" x14ac:dyDescent="0.35">
      <c r="A7777" s="45" t="s">
        <v>251</v>
      </c>
      <c r="B7777" s="45" t="s">
        <v>74</v>
      </c>
      <c r="C7777" s="45" t="s">
        <v>42</v>
      </c>
      <c r="D7777" s="45">
        <v>766</v>
      </c>
      <c r="E7777" s="45">
        <v>8.5328121099999994E-3</v>
      </c>
      <c r="F7777" s="45">
        <v>1.2686301E-3</v>
      </c>
      <c r="G7777" s="45">
        <v>1.8128231100000001E-3</v>
      </c>
      <c r="H7777" s="45">
        <v>5.45135841E-3</v>
      </c>
    </row>
    <row r="7778" spans="1:8" x14ac:dyDescent="0.35">
      <c r="A7778" s="45" t="s">
        <v>251</v>
      </c>
      <c r="B7778" s="45" t="s">
        <v>74</v>
      </c>
      <c r="C7778" s="45" t="s">
        <v>43</v>
      </c>
      <c r="D7778" s="45">
        <v>688</v>
      </c>
      <c r="E7778" s="45">
        <v>6.72460409E-3</v>
      </c>
      <c r="F7778" s="45">
        <v>1.05598261E-3</v>
      </c>
      <c r="G7778" s="45">
        <v>1.5132258299999999E-3</v>
      </c>
      <c r="H7778" s="45">
        <v>4.1553951700000003E-3</v>
      </c>
    </row>
    <row r="7779" spans="1:8" x14ac:dyDescent="0.35">
      <c r="A7779" s="45" t="s">
        <v>251</v>
      </c>
      <c r="B7779" s="45" t="s">
        <v>74</v>
      </c>
      <c r="C7779" s="45" t="s">
        <v>44</v>
      </c>
      <c r="D7779" s="45">
        <v>613</v>
      </c>
      <c r="E7779" s="45">
        <v>8.4945582400000001E-3</v>
      </c>
      <c r="F7779" s="45">
        <v>9.1423831999999997E-4</v>
      </c>
      <c r="G7779" s="45">
        <v>1.3769936E-3</v>
      </c>
      <c r="H7779" s="45">
        <v>6.2033258400000001E-3</v>
      </c>
    </row>
    <row r="7780" spans="1:8" x14ac:dyDescent="0.35">
      <c r="A7780" s="45" t="s">
        <v>251</v>
      </c>
      <c r="B7780" s="45" t="s">
        <v>74</v>
      </c>
      <c r="C7780" s="45" t="s">
        <v>45</v>
      </c>
      <c r="D7780" s="45">
        <v>1123</v>
      </c>
      <c r="E7780" s="45">
        <v>7.1668766699999999E-3</v>
      </c>
      <c r="F7780" s="45">
        <v>1.0625986999999999E-3</v>
      </c>
      <c r="G7780" s="45">
        <v>1.4472640300000001E-3</v>
      </c>
      <c r="H7780" s="45">
        <v>4.6570134599999997E-3</v>
      </c>
    </row>
    <row r="7781" spans="1:8" x14ac:dyDescent="0.35">
      <c r="A7781" s="45" t="s">
        <v>251</v>
      </c>
      <c r="B7781" s="45" t="s">
        <v>74</v>
      </c>
      <c r="C7781" s="45" t="s">
        <v>46</v>
      </c>
      <c r="D7781" s="45">
        <v>427</v>
      </c>
      <c r="E7781" s="45">
        <v>7.8853324000000002E-3</v>
      </c>
      <c r="F7781" s="45">
        <v>1.23471222E-3</v>
      </c>
      <c r="G7781" s="45">
        <v>1.84943923E-3</v>
      </c>
      <c r="H7781" s="45">
        <v>4.8011804600000003E-3</v>
      </c>
    </row>
    <row r="7782" spans="1:8" x14ac:dyDescent="0.35">
      <c r="A7782" s="45" t="s">
        <v>251</v>
      </c>
      <c r="B7782" s="45" t="s">
        <v>74</v>
      </c>
      <c r="C7782" s="45" t="s">
        <v>47</v>
      </c>
      <c r="D7782" s="45">
        <v>359</v>
      </c>
      <c r="E7782" s="45">
        <v>7.2088747200000003E-3</v>
      </c>
      <c r="F7782" s="45">
        <v>2.5263051999999998E-4</v>
      </c>
      <c r="G7782" s="45">
        <v>1.5681417100000001E-3</v>
      </c>
      <c r="H7782" s="45">
        <v>5.3773016700000001E-3</v>
      </c>
    </row>
    <row r="7783" spans="1:8" x14ac:dyDescent="0.35">
      <c r="A7783" s="45" t="s">
        <v>251</v>
      </c>
      <c r="B7783" s="45" t="s">
        <v>74</v>
      </c>
      <c r="C7783" s="45" t="s">
        <v>48</v>
      </c>
      <c r="D7783" s="45">
        <v>3240</v>
      </c>
      <c r="E7783" s="45">
        <v>6.8089275099999999E-3</v>
      </c>
      <c r="F7783" s="45">
        <v>1.13730971E-3</v>
      </c>
      <c r="G7783" s="45">
        <v>9.2792614000000002E-4</v>
      </c>
      <c r="H7783" s="45">
        <v>4.7436911799999997E-3</v>
      </c>
    </row>
    <row r="7784" spans="1:8" x14ac:dyDescent="0.35">
      <c r="A7784" s="45" t="s">
        <v>251</v>
      </c>
      <c r="B7784" s="45" t="s">
        <v>74</v>
      </c>
      <c r="C7784" s="45" t="s">
        <v>49</v>
      </c>
      <c r="D7784" s="45">
        <v>1448</v>
      </c>
      <c r="E7784" s="45">
        <v>7.7335354800000004E-3</v>
      </c>
      <c r="F7784" s="45">
        <v>1.46219378E-3</v>
      </c>
      <c r="G7784" s="45">
        <v>1.17866093E-3</v>
      </c>
      <c r="H7784" s="45">
        <v>5.0813380000000003E-3</v>
      </c>
    </row>
    <row r="7785" spans="1:8" x14ac:dyDescent="0.35">
      <c r="A7785" s="45" t="s">
        <v>251</v>
      </c>
      <c r="B7785" s="45" t="s">
        <v>74</v>
      </c>
      <c r="C7785" s="45" t="s">
        <v>50</v>
      </c>
      <c r="D7785" s="45">
        <v>478</v>
      </c>
      <c r="E7785" s="45">
        <v>8.2689734899999996E-3</v>
      </c>
      <c r="F7785" s="45">
        <v>8.1660152999999997E-4</v>
      </c>
      <c r="G7785" s="45">
        <v>2.5219372200000001E-3</v>
      </c>
      <c r="H7785" s="45">
        <v>4.9298289099999996E-3</v>
      </c>
    </row>
    <row r="7786" spans="1:8" x14ac:dyDescent="0.35">
      <c r="A7786" s="45" t="s">
        <v>251</v>
      </c>
      <c r="B7786" s="45" t="s">
        <v>74</v>
      </c>
      <c r="C7786" s="45" t="s">
        <v>51</v>
      </c>
      <c r="D7786" s="45">
        <v>662</v>
      </c>
      <c r="E7786" s="45">
        <v>7.5997431000000004E-3</v>
      </c>
      <c r="F7786" s="45">
        <v>1.23811097E-3</v>
      </c>
      <c r="G7786" s="45">
        <v>9.6751894000000004E-4</v>
      </c>
      <c r="H7786" s="45">
        <v>5.3941127100000002E-3</v>
      </c>
    </row>
    <row r="7787" spans="1:8" x14ac:dyDescent="0.35">
      <c r="A7787" s="45" t="s">
        <v>251</v>
      </c>
      <c r="B7787" s="45" t="s">
        <v>74</v>
      </c>
      <c r="C7787" s="45" t="s">
        <v>52</v>
      </c>
      <c r="D7787" s="45">
        <v>4739</v>
      </c>
      <c r="E7787" s="45">
        <v>5.0772253799999997E-3</v>
      </c>
      <c r="F7787" s="45">
        <v>8.6995298999999996E-4</v>
      </c>
      <c r="G7787" s="45">
        <v>5.0046672999999999E-4</v>
      </c>
      <c r="H7787" s="45">
        <v>3.7068051900000002E-3</v>
      </c>
    </row>
    <row r="7788" spans="1:8" x14ac:dyDescent="0.35">
      <c r="A7788" s="45" t="s">
        <v>251</v>
      </c>
      <c r="B7788" s="45" t="s">
        <v>74</v>
      </c>
      <c r="C7788" s="45" t="s">
        <v>53</v>
      </c>
      <c r="D7788" s="45">
        <v>462</v>
      </c>
      <c r="E7788" s="45">
        <v>6.6152344500000002E-3</v>
      </c>
      <c r="F7788" s="45">
        <v>8.0246889999999996E-4</v>
      </c>
      <c r="G7788" s="45">
        <v>1.18957407E-3</v>
      </c>
      <c r="H7788" s="45">
        <v>4.6231909899999996E-3</v>
      </c>
    </row>
    <row r="7789" spans="1:8" x14ac:dyDescent="0.35">
      <c r="A7789" s="45" t="s">
        <v>251</v>
      </c>
      <c r="B7789" s="45" t="s">
        <v>74</v>
      </c>
      <c r="C7789" s="45" t="s">
        <v>54</v>
      </c>
      <c r="D7789" s="45">
        <v>4254</v>
      </c>
      <c r="E7789" s="45">
        <v>6.1713210800000001E-3</v>
      </c>
      <c r="F7789" s="45">
        <v>1.3020640499999999E-3</v>
      </c>
      <c r="G7789" s="45">
        <v>6.9302397E-4</v>
      </c>
      <c r="H7789" s="45">
        <v>4.1645932100000003E-3</v>
      </c>
    </row>
    <row r="7790" spans="1:8" x14ac:dyDescent="0.35">
      <c r="A7790" s="45" t="s">
        <v>251</v>
      </c>
      <c r="B7790" s="45" t="s">
        <v>74</v>
      </c>
      <c r="C7790" s="45" t="s">
        <v>55</v>
      </c>
      <c r="D7790" s="45">
        <v>541</v>
      </c>
      <c r="E7790" s="45">
        <v>7.09484299E-3</v>
      </c>
      <c r="F7790" s="45">
        <v>1.3008101599999999E-3</v>
      </c>
      <c r="G7790" s="45">
        <v>1.1110466899999999E-3</v>
      </c>
      <c r="H7790" s="45">
        <v>4.6829856599999997E-3</v>
      </c>
    </row>
    <row r="7791" spans="1:8" x14ac:dyDescent="0.35">
      <c r="A7791" s="45" t="s">
        <v>251</v>
      </c>
      <c r="B7791" s="45" t="s">
        <v>74</v>
      </c>
      <c r="C7791" s="45" t="s">
        <v>56</v>
      </c>
      <c r="D7791" s="45">
        <v>5388</v>
      </c>
      <c r="E7791" s="45">
        <v>6.8334679999999997E-3</v>
      </c>
      <c r="F7791" s="45">
        <v>1.25940638E-3</v>
      </c>
      <c r="G7791" s="45">
        <v>1.1429417199999999E-3</v>
      </c>
      <c r="H7791" s="45">
        <v>4.43111941E-3</v>
      </c>
    </row>
    <row r="7792" spans="1:8" x14ac:dyDescent="0.35">
      <c r="A7792" s="45" t="s">
        <v>252</v>
      </c>
      <c r="B7792" s="45" t="s">
        <v>74</v>
      </c>
      <c r="C7792" s="45" t="s">
        <v>9</v>
      </c>
      <c r="D7792" s="45">
        <v>99787</v>
      </c>
      <c r="E7792" s="45">
        <v>6.9071070399999998E-3</v>
      </c>
      <c r="F7792" s="45">
        <v>1.2226013499999999E-3</v>
      </c>
      <c r="G7792" s="45">
        <v>1.0747205100000001E-3</v>
      </c>
      <c r="H7792" s="45">
        <v>4.6187108799999998E-3</v>
      </c>
    </row>
    <row r="7793" spans="1:8" x14ac:dyDescent="0.35">
      <c r="A7793" s="45" t="s">
        <v>252</v>
      </c>
      <c r="B7793" s="45" t="s">
        <v>74</v>
      </c>
      <c r="C7793" s="45" t="s">
        <v>14</v>
      </c>
      <c r="D7793" s="45">
        <v>1911</v>
      </c>
      <c r="E7793" s="45">
        <v>7.4567317399999999E-3</v>
      </c>
      <c r="F7793" s="45">
        <v>1.84098615E-3</v>
      </c>
      <c r="G7793" s="45">
        <v>1.12374484E-3</v>
      </c>
      <c r="H7793" s="45">
        <v>4.4920002600000002E-3</v>
      </c>
    </row>
    <row r="7794" spans="1:8" x14ac:dyDescent="0.35">
      <c r="A7794" s="45" t="s">
        <v>252</v>
      </c>
      <c r="B7794" s="45" t="s">
        <v>74</v>
      </c>
      <c r="C7794" s="45" t="s">
        <v>15</v>
      </c>
      <c r="D7794" s="45">
        <v>926</v>
      </c>
      <c r="E7794" s="45">
        <v>6.6601169500000003E-3</v>
      </c>
      <c r="F7794" s="45">
        <v>1.1809677900000001E-3</v>
      </c>
      <c r="G7794" s="45">
        <v>1.3114323399999999E-3</v>
      </c>
      <c r="H7794" s="45">
        <v>4.1677163399999996E-3</v>
      </c>
    </row>
    <row r="7795" spans="1:8" x14ac:dyDescent="0.35">
      <c r="A7795" s="45" t="s">
        <v>252</v>
      </c>
      <c r="B7795" s="45" t="s">
        <v>74</v>
      </c>
      <c r="C7795" s="45" t="s">
        <v>16</v>
      </c>
      <c r="D7795" s="45">
        <v>1140</v>
      </c>
      <c r="E7795" s="45">
        <v>6.5450777300000004E-3</v>
      </c>
      <c r="F7795" s="45">
        <v>1.11608569E-3</v>
      </c>
      <c r="G7795" s="45">
        <v>6.2461394000000003E-4</v>
      </c>
      <c r="H7795" s="45">
        <v>4.8043775999999996E-3</v>
      </c>
    </row>
    <row r="7796" spans="1:8" x14ac:dyDescent="0.35">
      <c r="A7796" s="45" t="s">
        <v>252</v>
      </c>
      <c r="B7796" s="45" t="s">
        <v>74</v>
      </c>
      <c r="C7796" s="45" t="s">
        <v>17</v>
      </c>
      <c r="D7796" s="45">
        <v>909</v>
      </c>
      <c r="E7796" s="45">
        <v>7.9454297199999992E-3</v>
      </c>
      <c r="F7796" s="45">
        <v>1.2268134100000001E-3</v>
      </c>
      <c r="G7796" s="45">
        <v>1.20147523E-3</v>
      </c>
      <c r="H7796" s="45">
        <v>5.5171405999999996E-3</v>
      </c>
    </row>
    <row r="7797" spans="1:8" x14ac:dyDescent="0.35">
      <c r="A7797" s="45" t="s">
        <v>252</v>
      </c>
      <c r="B7797" s="45" t="s">
        <v>74</v>
      </c>
      <c r="C7797" s="45" t="s">
        <v>18</v>
      </c>
      <c r="D7797" s="45">
        <v>973</v>
      </c>
      <c r="E7797" s="45">
        <v>7.64055399E-3</v>
      </c>
      <c r="F7797" s="45">
        <v>9.7132983999999995E-4</v>
      </c>
      <c r="G7797" s="45">
        <v>1.5109219699999999E-3</v>
      </c>
      <c r="H7797" s="45">
        <v>5.1583016900000004E-3</v>
      </c>
    </row>
    <row r="7798" spans="1:8" x14ac:dyDescent="0.35">
      <c r="A7798" s="45" t="s">
        <v>252</v>
      </c>
      <c r="B7798" s="45" t="s">
        <v>74</v>
      </c>
      <c r="C7798" s="45" t="s">
        <v>19</v>
      </c>
      <c r="D7798" s="45">
        <v>1569</v>
      </c>
      <c r="E7798" s="45">
        <v>7.1616148500000002E-3</v>
      </c>
      <c r="F7798" s="45">
        <v>1.2026043400000001E-3</v>
      </c>
      <c r="G7798" s="45">
        <v>1.12025801E-3</v>
      </c>
      <c r="H7798" s="45">
        <v>4.8387520299999999E-3</v>
      </c>
    </row>
    <row r="7799" spans="1:8" x14ac:dyDescent="0.35">
      <c r="A7799" s="45" t="s">
        <v>252</v>
      </c>
      <c r="B7799" s="45" t="s">
        <v>74</v>
      </c>
      <c r="C7799" s="45" t="s">
        <v>20</v>
      </c>
      <c r="D7799" s="45">
        <v>4354</v>
      </c>
      <c r="E7799" s="45">
        <v>5.6183115700000003E-3</v>
      </c>
      <c r="F7799" s="45">
        <v>9.8090386999999998E-4</v>
      </c>
      <c r="G7799" s="45">
        <v>6.3273265E-4</v>
      </c>
      <c r="H7799" s="45">
        <v>4.0046745700000001E-3</v>
      </c>
    </row>
    <row r="7800" spans="1:8" x14ac:dyDescent="0.35">
      <c r="A7800" s="45" t="s">
        <v>252</v>
      </c>
      <c r="B7800" s="45" t="s">
        <v>74</v>
      </c>
      <c r="C7800" s="45" t="s">
        <v>21</v>
      </c>
      <c r="D7800" s="45">
        <v>673</v>
      </c>
      <c r="E7800" s="45">
        <v>9.8022430400000003E-3</v>
      </c>
      <c r="F7800" s="45">
        <v>1.39361803E-3</v>
      </c>
      <c r="G7800" s="45">
        <v>2.2885192400000001E-3</v>
      </c>
      <c r="H7800" s="45">
        <v>6.1201052800000004E-3</v>
      </c>
    </row>
    <row r="7801" spans="1:8" x14ac:dyDescent="0.35">
      <c r="A7801" s="45" t="s">
        <v>252</v>
      </c>
      <c r="B7801" s="45" t="s">
        <v>74</v>
      </c>
      <c r="C7801" s="45" t="s">
        <v>22</v>
      </c>
      <c r="D7801" s="45">
        <v>560</v>
      </c>
      <c r="E7801" s="45">
        <v>8.0584074999999998E-3</v>
      </c>
      <c r="F7801" s="45">
        <v>9.4830912E-4</v>
      </c>
      <c r="G7801" s="45">
        <v>1.6402320700000001E-3</v>
      </c>
      <c r="H7801" s="45">
        <v>5.4698658300000001E-3</v>
      </c>
    </row>
    <row r="7802" spans="1:8" x14ac:dyDescent="0.35">
      <c r="A7802" s="45" t="s">
        <v>252</v>
      </c>
      <c r="B7802" s="45" t="s">
        <v>74</v>
      </c>
      <c r="C7802" s="45" t="s">
        <v>23</v>
      </c>
      <c r="D7802" s="45">
        <v>1508</v>
      </c>
      <c r="E7802" s="45">
        <v>8.2132328899999999E-3</v>
      </c>
      <c r="F7802" s="45">
        <v>1.1061834500000001E-3</v>
      </c>
      <c r="G7802" s="45">
        <v>1.75027146E-3</v>
      </c>
      <c r="H7802" s="45">
        <v>5.3567774899999998E-3</v>
      </c>
    </row>
    <row r="7803" spans="1:8" x14ac:dyDescent="0.35">
      <c r="A7803" s="45" t="s">
        <v>252</v>
      </c>
      <c r="B7803" s="45" t="s">
        <v>74</v>
      </c>
      <c r="C7803" s="45" t="s">
        <v>24</v>
      </c>
      <c r="D7803" s="45">
        <v>1757</v>
      </c>
      <c r="E7803" s="45">
        <v>8.3839704899999999E-3</v>
      </c>
      <c r="F7803" s="45">
        <v>9.6438296999999998E-4</v>
      </c>
      <c r="G7803" s="45">
        <v>2.2288291500000001E-3</v>
      </c>
      <c r="H7803" s="45">
        <v>5.1907578999999997E-3</v>
      </c>
    </row>
    <row r="7804" spans="1:8" x14ac:dyDescent="0.35">
      <c r="A7804" s="45" t="s">
        <v>252</v>
      </c>
      <c r="B7804" s="45" t="s">
        <v>74</v>
      </c>
      <c r="C7804" s="45" t="s">
        <v>25</v>
      </c>
      <c r="D7804" s="45">
        <v>1364</v>
      </c>
      <c r="E7804" s="45">
        <v>8.4355566100000005E-3</v>
      </c>
      <c r="F7804" s="45">
        <v>1.3075052600000001E-3</v>
      </c>
      <c r="G7804" s="45">
        <v>1.7762467699999999E-3</v>
      </c>
      <c r="H7804" s="45">
        <v>5.3518041000000004E-3</v>
      </c>
    </row>
    <row r="7805" spans="1:8" x14ac:dyDescent="0.35">
      <c r="A7805" s="45" t="s">
        <v>252</v>
      </c>
      <c r="B7805" s="45" t="s">
        <v>74</v>
      </c>
      <c r="C7805" s="45" t="s">
        <v>26</v>
      </c>
      <c r="D7805" s="45">
        <v>3263</v>
      </c>
      <c r="E7805" s="45">
        <v>6.4485289999999997E-3</v>
      </c>
      <c r="F7805" s="45">
        <v>7.7681414999999996E-4</v>
      </c>
      <c r="G7805" s="45">
        <v>1.21904097E-3</v>
      </c>
      <c r="H7805" s="45">
        <v>4.4526734E-3</v>
      </c>
    </row>
    <row r="7806" spans="1:8" x14ac:dyDescent="0.35">
      <c r="A7806" s="45" t="s">
        <v>252</v>
      </c>
      <c r="B7806" s="45" t="s">
        <v>74</v>
      </c>
      <c r="C7806" s="45" t="s">
        <v>27</v>
      </c>
      <c r="D7806" s="45">
        <v>691</v>
      </c>
      <c r="E7806" s="45">
        <v>6.3627757999999996E-3</v>
      </c>
      <c r="F7806" s="45">
        <v>1.1060859400000001E-3</v>
      </c>
      <c r="G7806" s="45">
        <v>1.22067095E-3</v>
      </c>
      <c r="H7806" s="45">
        <v>4.0360184099999998E-3</v>
      </c>
    </row>
    <row r="7807" spans="1:8" x14ac:dyDescent="0.35">
      <c r="A7807" s="45" t="s">
        <v>252</v>
      </c>
      <c r="B7807" s="45" t="s">
        <v>74</v>
      </c>
      <c r="C7807" s="45" t="s">
        <v>28</v>
      </c>
      <c r="D7807" s="45">
        <v>2646</v>
      </c>
      <c r="E7807" s="45">
        <v>8.0807505800000005E-3</v>
      </c>
      <c r="F7807" s="45">
        <v>1.2343664499999999E-3</v>
      </c>
      <c r="G7807" s="45">
        <v>1.69164735E-3</v>
      </c>
      <c r="H7807" s="45">
        <v>5.1547362899999997E-3</v>
      </c>
    </row>
    <row r="7808" spans="1:8" x14ac:dyDescent="0.35">
      <c r="A7808" s="45" t="s">
        <v>252</v>
      </c>
      <c r="B7808" s="45" t="s">
        <v>74</v>
      </c>
      <c r="C7808" s="45" t="s">
        <v>29</v>
      </c>
      <c r="D7808" s="45">
        <v>863</v>
      </c>
      <c r="E7808" s="45">
        <v>8.4680912599999995E-3</v>
      </c>
      <c r="F7808" s="45">
        <v>1.28057785E-3</v>
      </c>
      <c r="G7808" s="45">
        <v>1.8577124E-3</v>
      </c>
      <c r="H7808" s="45">
        <v>5.3298005099999997E-3</v>
      </c>
    </row>
    <row r="7809" spans="1:8" x14ac:dyDescent="0.35">
      <c r="A7809" s="45" t="s">
        <v>252</v>
      </c>
      <c r="B7809" s="45" t="s">
        <v>74</v>
      </c>
      <c r="C7809" s="45" t="s">
        <v>30</v>
      </c>
      <c r="D7809" s="45">
        <v>10333</v>
      </c>
      <c r="E7809" s="45">
        <v>5.5871614000000003E-3</v>
      </c>
      <c r="F7809" s="45">
        <v>1.3169710100000001E-3</v>
      </c>
      <c r="G7809" s="45">
        <v>8.2899826999999996E-4</v>
      </c>
      <c r="H7809" s="45">
        <v>3.4411916400000002E-3</v>
      </c>
    </row>
    <row r="7810" spans="1:8" x14ac:dyDescent="0.35">
      <c r="A7810" s="45" t="s">
        <v>252</v>
      </c>
      <c r="B7810" s="45" t="s">
        <v>74</v>
      </c>
      <c r="C7810" s="45" t="s">
        <v>31</v>
      </c>
      <c r="D7810" s="45">
        <v>6909</v>
      </c>
      <c r="E7810" s="45">
        <v>5.9488242300000001E-3</v>
      </c>
      <c r="F7810" s="45">
        <v>1.1613506300000001E-3</v>
      </c>
      <c r="G7810" s="45">
        <v>6.5670156999999999E-4</v>
      </c>
      <c r="H7810" s="45">
        <v>4.1307715599999996E-3</v>
      </c>
    </row>
    <row r="7811" spans="1:8" x14ac:dyDescent="0.35">
      <c r="A7811" s="45" t="s">
        <v>252</v>
      </c>
      <c r="B7811" s="45" t="s">
        <v>74</v>
      </c>
      <c r="C7811" s="45" t="s">
        <v>159</v>
      </c>
      <c r="D7811" s="45">
        <v>2075</v>
      </c>
      <c r="E7811" s="45">
        <v>7.8315202800000004E-3</v>
      </c>
      <c r="F7811" s="45">
        <v>1.28285897E-3</v>
      </c>
      <c r="G7811" s="45">
        <v>1.1661253700000001E-3</v>
      </c>
      <c r="H7811" s="45">
        <v>5.3825354599999998E-3</v>
      </c>
    </row>
    <row r="7812" spans="1:8" x14ac:dyDescent="0.35">
      <c r="A7812" s="45" t="s">
        <v>252</v>
      </c>
      <c r="B7812" s="45" t="s">
        <v>74</v>
      </c>
      <c r="C7812" s="45" t="s">
        <v>33</v>
      </c>
      <c r="D7812" s="45">
        <v>1037</v>
      </c>
      <c r="E7812" s="45">
        <v>9.3330228099999992E-3</v>
      </c>
      <c r="F7812" s="45">
        <v>1.56909597E-3</v>
      </c>
      <c r="G7812" s="45">
        <v>1.6184950599999999E-3</v>
      </c>
      <c r="H7812" s="45">
        <v>6.1452415599999996E-3</v>
      </c>
    </row>
    <row r="7813" spans="1:8" x14ac:dyDescent="0.35">
      <c r="A7813" s="45" t="s">
        <v>252</v>
      </c>
      <c r="B7813" s="45" t="s">
        <v>74</v>
      </c>
      <c r="C7813" s="45" t="s">
        <v>34</v>
      </c>
      <c r="D7813" s="45">
        <v>1262</v>
      </c>
      <c r="E7813" s="45">
        <v>6.6507543700000003E-3</v>
      </c>
      <c r="F7813" s="45">
        <v>1.1722186799999999E-3</v>
      </c>
      <c r="G7813" s="45">
        <v>9.4137918000000004E-4</v>
      </c>
      <c r="H7813" s="45">
        <v>4.5371560300000004E-3</v>
      </c>
    </row>
    <row r="7814" spans="1:8" x14ac:dyDescent="0.35">
      <c r="A7814" s="45" t="s">
        <v>252</v>
      </c>
      <c r="B7814" s="45" t="s">
        <v>74</v>
      </c>
      <c r="C7814" s="45" t="s">
        <v>35</v>
      </c>
      <c r="D7814" s="45">
        <v>2390</v>
      </c>
      <c r="E7814" s="45">
        <v>6.5483009399999997E-3</v>
      </c>
      <c r="F7814" s="45">
        <v>1.0466253599999999E-3</v>
      </c>
      <c r="G7814" s="45">
        <v>1.1951996600000001E-3</v>
      </c>
      <c r="H7814" s="45">
        <v>4.3064754299999997E-3</v>
      </c>
    </row>
    <row r="7815" spans="1:8" x14ac:dyDescent="0.35">
      <c r="A7815" s="45" t="s">
        <v>252</v>
      </c>
      <c r="B7815" s="45" t="s">
        <v>74</v>
      </c>
      <c r="C7815" s="45" t="s">
        <v>57</v>
      </c>
      <c r="D7815" s="45">
        <v>5</v>
      </c>
      <c r="E7815" s="45">
        <v>8.9212961E-3</v>
      </c>
      <c r="F7815" s="45">
        <v>1.0370367999999999E-3</v>
      </c>
      <c r="G7815" s="45">
        <v>3.7314812399999999E-3</v>
      </c>
      <c r="H7815" s="45">
        <v>4.1527774899999996E-3</v>
      </c>
    </row>
    <row r="7816" spans="1:8" x14ac:dyDescent="0.35">
      <c r="A7816" s="45" t="s">
        <v>252</v>
      </c>
      <c r="B7816" s="45" t="s">
        <v>74</v>
      </c>
      <c r="C7816" s="45" t="s">
        <v>36</v>
      </c>
      <c r="D7816" s="45">
        <v>2411</v>
      </c>
      <c r="E7816" s="45">
        <v>7.7511874099999998E-3</v>
      </c>
      <c r="F7816" s="45">
        <v>1.3988593400000001E-3</v>
      </c>
      <c r="G7816" s="45">
        <v>1.3395488200000001E-3</v>
      </c>
      <c r="H7816" s="45">
        <v>5.0127787600000003E-3</v>
      </c>
    </row>
    <row r="7817" spans="1:8" x14ac:dyDescent="0.35">
      <c r="A7817" s="45" t="s">
        <v>252</v>
      </c>
      <c r="B7817" s="45" t="s">
        <v>74</v>
      </c>
      <c r="C7817" s="45" t="s">
        <v>37</v>
      </c>
      <c r="D7817" s="45">
        <v>3324</v>
      </c>
      <c r="E7817" s="45">
        <v>6.2798994500000002E-3</v>
      </c>
      <c r="F7817" s="45">
        <v>1.1983203400000001E-3</v>
      </c>
      <c r="G7817" s="45">
        <v>1.02304136E-3</v>
      </c>
      <c r="H7817" s="45">
        <v>4.0585372799999998E-3</v>
      </c>
    </row>
    <row r="7818" spans="1:8" x14ac:dyDescent="0.35">
      <c r="A7818" s="45" t="s">
        <v>252</v>
      </c>
      <c r="B7818" s="45" t="s">
        <v>74</v>
      </c>
      <c r="C7818" s="45" t="s">
        <v>38</v>
      </c>
      <c r="D7818" s="45">
        <v>1361</v>
      </c>
      <c r="E7818" s="45">
        <v>7.23516521E-3</v>
      </c>
      <c r="F7818" s="45">
        <v>1.3322343700000001E-3</v>
      </c>
      <c r="G7818" s="45">
        <v>1.11831384E-3</v>
      </c>
      <c r="H7818" s="45">
        <v>4.7846165299999998E-3</v>
      </c>
    </row>
    <row r="7819" spans="1:8" x14ac:dyDescent="0.35">
      <c r="A7819" s="45" t="s">
        <v>252</v>
      </c>
      <c r="B7819" s="45" t="s">
        <v>74</v>
      </c>
      <c r="C7819" s="45" t="s">
        <v>39</v>
      </c>
      <c r="D7819" s="45">
        <v>1044</v>
      </c>
      <c r="E7819" s="45">
        <v>8.5742822399999998E-3</v>
      </c>
      <c r="F7819" s="45">
        <v>1.0547260599999999E-3</v>
      </c>
      <c r="G7819" s="45">
        <v>2.0666371499999999E-3</v>
      </c>
      <c r="H7819" s="45">
        <v>5.4529185699999996E-3</v>
      </c>
    </row>
    <row r="7820" spans="1:8" x14ac:dyDescent="0.35">
      <c r="A7820" s="45" t="s">
        <v>252</v>
      </c>
      <c r="B7820" s="45" t="s">
        <v>74</v>
      </c>
      <c r="C7820" s="45" t="s">
        <v>40</v>
      </c>
      <c r="D7820" s="45">
        <v>4644</v>
      </c>
      <c r="E7820" s="45">
        <v>6.2864914899999997E-3</v>
      </c>
      <c r="F7820" s="45">
        <v>1.5213848799999999E-3</v>
      </c>
      <c r="G7820" s="45">
        <v>5.7211641E-4</v>
      </c>
      <c r="H7820" s="45">
        <v>4.19298971E-3</v>
      </c>
    </row>
    <row r="7821" spans="1:8" x14ac:dyDescent="0.35">
      <c r="A7821" s="45" t="s">
        <v>252</v>
      </c>
      <c r="B7821" s="45" t="s">
        <v>74</v>
      </c>
      <c r="C7821" s="45" t="s">
        <v>41</v>
      </c>
      <c r="D7821" s="45">
        <v>1127</v>
      </c>
      <c r="E7821" s="45">
        <v>8.0428926400000003E-3</v>
      </c>
      <c r="F7821" s="45">
        <v>1.31463793E-3</v>
      </c>
      <c r="G7821" s="45">
        <v>1.6883049200000001E-3</v>
      </c>
      <c r="H7821" s="45">
        <v>5.0399493099999998E-3</v>
      </c>
    </row>
    <row r="7822" spans="1:8" x14ac:dyDescent="0.35">
      <c r="A7822" s="45" t="s">
        <v>252</v>
      </c>
      <c r="B7822" s="45" t="s">
        <v>74</v>
      </c>
      <c r="C7822" s="45" t="s">
        <v>42</v>
      </c>
      <c r="D7822" s="45">
        <v>1132</v>
      </c>
      <c r="E7822" s="45">
        <v>9.4232182599999995E-3</v>
      </c>
      <c r="F7822" s="45">
        <v>1.39200711E-3</v>
      </c>
      <c r="G7822" s="45">
        <v>1.7660787200000001E-3</v>
      </c>
      <c r="H7822" s="45">
        <v>6.2651319499999998E-3</v>
      </c>
    </row>
    <row r="7823" spans="1:8" x14ac:dyDescent="0.35">
      <c r="A7823" s="45" t="s">
        <v>252</v>
      </c>
      <c r="B7823" s="45" t="s">
        <v>74</v>
      </c>
      <c r="C7823" s="45" t="s">
        <v>43</v>
      </c>
      <c r="D7823" s="45">
        <v>936</v>
      </c>
      <c r="E7823" s="45">
        <v>7.1363190999999999E-3</v>
      </c>
      <c r="F7823" s="45">
        <v>1.06647155E-3</v>
      </c>
      <c r="G7823" s="45">
        <v>1.4836575599999999E-3</v>
      </c>
      <c r="H7823" s="45">
        <v>4.5861895099999998E-3</v>
      </c>
    </row>
    <row r="7824" spans="1:8" x14ac:dyDescent="0.35">
      <c r="A7824" s="45" t="s">
        <v>252</v>
      </c>
      <c r="B7824" s="45" t="s">
        <v>74</v>
      </c>
      <c r="C7824" s="45" t="s">
        <v>44</v>
      </c>
      <c r="D7824" s="45">
        <v>1031</v>
      </c>
      <c r="E7824" s="45">
        <v>8.7228775799999998E-3</v>
      </c>
      <c r="F7824" s="45">
        <v>1.72473887E-3</v>
      </c>
      <c r="G7824" s="45">
        <v>1.5154288700000001E-3</v>
      </c>
      <c r="H7824" s="45">
        <v>6.4526414800000001E-3</v>
      </c>
    </row>
    <row r="7825" spans="1:8" x14ac:dyDescent="0.35">
      <c r="A7825" s="45" t="s">
        <v>252</v>
      </c>
      <c r="B7825" s="45" t="s">
        <v>74</v>
      </c>
      <c r="C7825" s="45" t="s">
        <v>45</v>
      </c>
      <c r="D7825" s="45">
        <v>1854</v>
      </c>
      <c r="E7825" s="45">
        <v>7.41364369E-3</v>
      </c>
      <c r="F7825" s="45">
        <v>1.0166829099999999E-3</v>
      </c>
      <c r="G7825" s="45">
        <v>1.5013956300000001E-3</v>
      </c>
      <c r="H7825" s="45">
        <v>4.8955646499999998E-3</v>
      </c>
    </row>
    <row r="7826" spans="1:8" x14ac:dyDescent="0.35">
      <c r="A7826" s="45" t="s">
        <v>252</v>
      </c>
      <c r="B7826" s="45" t="s">
        <v>74</v>
      </c>
      <c r="C7826" s="45" t="s">
        <v>46</v>
      </c>
      <c r="D7826" s="45">
        <v>685</v>
      </c>
      <c r="E7826" s="45">
        <v>8.3522909199999999E-3</v>
      </c>
      <c r="F7826" s="45">
        <v>1.2571469600000001E-3</v>
      </c>
      <c r="G7826" s="45">
        <v>1.9279025699999999E-3</v>
      </c>
      <c r="H7826" s="45">
        <v>5.1672409099999999E-3</v>
      </c>
    </row>
    <row r="7827" spans="1:8" x14ac:dyDescent="0.35">
      <c r="A7827" s="45" t="s">
        <v>252</v>
      </c>
      <c r="B7827" s="45" t="s">
        <v>74</v>
      </c>
      <c r="C7827" s="45" t="s">
        <v>47</v>
      </c>
      <c r="D7827" s="45">
        <v>594</v>
      </c>
      <c r="E7827" s="45">
        <v>8.1229927999999993E-3</v>
      </c>
      <c r="F7827" s="45">
        <v>4.1074298000000001E-4</v>
      </c>
      <c r="G7827" s="45">
        <v>1.80537996E-3</v>
      </c>
      <c r="H7827" s="45">
        <v>5.8957629400000003E-3</v>
      </c>
    </row>
    <row r="7828" spans="1:8" x14ac:dyDescent="0.35">
      <c r="A7828" s="45" t="s">
        <v>252</v>
      </c>
      <c r="B7828" s="45" t="s">
        <v>74</v>
      </c>
      <c r="C7828" s="45" t="s">
        <v>48</v>
      </c>
      <c r="D7828" s="45">
        <v>5171</v>
      </c>
      <c r="E7828" s="45">
        <v>6.7960135900000003E-3</v>
      </c>
      <c r="F7828" s="45">
        <v>1.16813517E-3</v>
      </c>
      <c r="G7828" s="45">
        <v>8.1706984999999998E-4</v>
      </c>
      <c r="H7828" s="45">
        <v>4.8108080800000003E-3</v>
      </c>
    </row>
    <row r="7829" spans="1:8" x14ac:dyDescent="0.35">
      <c r="A7829" s="45" t="s">
        <v>252</v>
      </c>
      <c r="B7829" s="45" t="s">
        <v>74</v>
      </c>
      <c r="C7829" s="45" t="s">
        <v>49</v>
      </c>
      <c r="D7829" s="45">
        <v>2333</v>
      </c>
      <c r="E7829" s="45">
        <v>8.2558914700000003E-3</v>
      </c>
      <c r="F7829" s="45">
        <v>1.5774622199999999E-3</v>
      </c>
      <c r="G7829" s="45">
        <v>1.15545252E-3</v>
      </c>
      <c r="H7829" s="45">
        <v>5.5114269900000002E-3</v>
      </c>
    </row>
    <row r="7830" spans="1:8" x14ac:dyDescent="0.35">
      <c r="A7830" s="45" t="s">
        <v>252</v>
      </c>
      <c r="B7830" s="45" t="s">
        <v>74</v>
      </c>
      <c r="C7830" s="45" t="s">
        <v>50</v>
      </c>
      <c r="D7830" s="45">
        <v>439</v>
      </c>
      <c r="E7830" s="45">
        <v>9.4187913999999994E-3</v>
      </c>
      <c r="F7830" s="45">
        <v>1.20997821E-3</v>
      </c>
      <c r="G7830" s="45">
        <v>2.7598496000000002E-3</v>
      </c>
      <c r="H7830" s="45">
        <v>5.4485412600000001E-3</v>
      </c>
    </row>
    <row r="7831" spans="1:8" x14ac:dyDescent="0.35">
      <c r="A7831" s="45" t="s">
        <v>252</v>
      </c>
      <c r="B7831" s="45" t="s">
        <v>74</v>
      </c>
      <c r="C7831" s="45" t="s">
        <v>51</v>
      </c>
      <c r="D7831" s="45">
        <v>1118</v>
      </c>
      <c r="E7831" s="45">
        <v>8.1364496100000006E-3</v>
      </c>
      <c r="F7831" s="45">
        <v>1.3468886299999999E-3</v>
      </c>
      <c r="G7831" s="45">
        <v>8.4931733000000002E-4</v>
      </c>
      <c r="H7831" s="45">
        <v>5.9402431599999998E-3</v>
      </c>
    </row>
    <row r="7832" spans="1:8" x14ac:dyDescent="0.35">
      <c r="A7832" s="45" t="s">
        <v>252</v>
      </c>
      <c r="B7832" s="45" t="s">
        <v>74</v>
      </c>
      <c r="C7832" s="45" t="s">
        <v>52</v>
      </c>
      <c r="D7832" s="45">
        <v>6040</v>
      </c>
      <c r="E7832" s="45">
        <v>5.56430485E-3</v>
      </c>
      <c r="F7832" s="45">
        <v>9.9124255999999997E-4</v>
      </c>
      <c r="G7832" s="45">
        <v>5.8479709000000004E-4</v>
      </c>
      <c r="H7832" s="45">
        <v>3.9882647199999998E-3</v>
      </c>
    </row>
    <row r="7833" spans="1:8" x14ac:dyDescent="0.35">
      <c r="A7833" s="45" t="s">
        <v>252</v>
      </c>
      <c r="B7833" s="45" t="s">
        <v>74</v>
      </c>
      <c r="C7833" s="45" t="s">
        <v>53</v>
      </c>
      <c r="D7833" s="45">
        <v>747</v>
      </c>
      <c r="E7833" s="45">
        <v>7.3453534099999999E-3</v>
      </c>
      <c r="F7833" s="45">
        <v>1.0896051E-3</v>
      </c>
      <c r="G7833" s="45">
        <v>1.09619008E-3</v>
      </c>
      <c r="H7833" s="45">
        <v>5.1593873100000001E-3</v>
      </c>
    </row>
    <row r="7834" spans="1:8" x14ac:dyDescent="0.35">
      <c r="A7834" s="45" t="s">
        <v>252</v>
      </c>
      <c r="B7834" s="45" t="s">
        <v>74</v>
      </c>
      <c r="C7834" s="45" t="s">
        <v>54</v>
      </c>
      <c r="D7834" s="45">
        <v>6473</v>
      </c>
      <c r="E7834" s="45">
        <v>6.5888878599999999E-3</v>
      </c>
      <c r="F7834" s="45">
        <v>1.28909199E-3</v>
      </c>
      <c r="G7834" s="45">
        <v>6.8042049000000004E-4</v>
      </c>
      <c r="H7834" s="45">
        <v>4.6077525500000001E-3</v>
      </c>
    </row>
    <row r="7835" spans="1:8" x14ac:dyDescent="0.35">
      <c r="A7835" s="45" t="s">
        <v>252</v>
      </c>
      <c r="B7835" s="45" t="s">
        <v>74</v>
      </c>
      <c r="C7835" s="45" t="s">
        <v>55</v>
      </c>
      <c r="D7835" s="45">
        <v>803</v>
      </c>
      <c r="E7835" s="45">
        <v>7.49463792E-3</v>
      </c>
      <c r="F7835" s="45">
        <v>1.22626066E-3</v>
      </c>
      <c r="G7835" s="45">
        <v>1.0507613699999999E-3</v>
      </c>
      <c r="H7835" s="45">
        <v>5.2176154200000002E-3</v>
      </c>
    </row>
    <row r="7836" spans="1:8" x14ac:dyDescent="0.35">
      <c r="A7836" s="45" t="s">
        <v>252</v>
      </c>
      <c r="B7836" s="45" t="s">
        <v>74</v>
      </c>
      <c r="C7836" s="45" t="s">
        <v>56</v>
      </c>
      <c r="D7836" s="45">
        <v>7402</v>
      </c>
      <c r="E7836" s="45">
        <v>7.5178471599999996E-3</v>
      </c>
      <c r="F7836" s="45">
        <v>1.3048288499999999E-3</v>
      </c>
      <c r="G7836" s="45">
        <v>1.1908941100000001E-3</v>
      </c>
      <c r="H7836" s="45">
        <v>5.0221237300000004E-3</v>
      </c>
    </row>
    <row r="7837" spans="1:8" x14ac:dyDescent="0.35">
      <c r="A7837" s="45" t="s">
        <v>237</v>
      </c>
      <c r="B7837" s="45" t="s">
        <v>8</v>
      </c>
      <c r="C7837" s="45" t="s">
        <v>75</v>
      </c>
      <c r="D7837" s="45">
        <v>26280</v>
      </c>
      <c r="E7837" s="45">
        <v>4.8931144199999997E-3</v>
      </c>
      <c r="F7837" s="45">
        <v>9.011577E-4</v>
      </c>
      <c r="G7837" s="45">
        <v>9.0207464000000004E-4</v>
      </c>
      <c r="H7837" s="45">
        <v>3.0898816100000002E-3</v>
      </c>
    </row>
    <row r="7838" spans="1:8" x14ac:dyDescent="0.35">
      <c r="A7838" s="45" t="s">
        <v>237</v>
      </c>
      <c r="B7838" s="45" t="s">
        <v>10</v>
      </c>
      <c r="C7838" s="45" t="s">
        <v>75</v>
      </c>
      <c r="D7838" s="45">
        <v>12141</v>
      </c>
      <c r="E7838" s="45">
        <v>4.5914123499999999E-3</v>
      </c>
      <c r="F7838" s="45">
        <v>8.6697141000000001E-4</v>
      </c>
      <c r="G7838" s="45">
        <v>8.4228557999999998E-4</v>
      </c>
      <c r="H7838" s="45">
        <v>2.88215488E-3</v>
      </c>
    </row>
    <row r="7839" spans="1:8" x14ac:dyDescent="0.35">
      <c r="A7839" s="45" t="s">
        <v>237</v>
      </c>
      <c r="B7839" s="45" t="s">
        <v>11</v>
      </c>
      <c r="C7839" s="45" t="s">
        <v>75</v>
      </c>
      <c r="D7839" s="45">
        <v>6219</v>
      </c>
      <c r="E7839" s="45">
        <v>4.7431982500000004E-3</v>
      </c>
      <c r="F7839" s="45">
        <v>9.4783621E-4</v>
      </c>
      <c r="G7839" s="45">
        <v>8.6783198999999995E-4</v>
      </c>
      <c r="H7839" s="45">
        <v>2.9275295699999998E-3</v>
      </c>
    </row>
    <row r="7840" spans="1:8" x14ac:dyDescent="0.35">
      <c r="A7840" s="45" t="s">
        <v>237</v>
      </c>
      <c r="B7840" s="45" t="s">
        <v>12</v>
      </c>
      <c r="C7840" s="45" t="s">
        <v>75</v>
      </c>
      <c r="D7840" s="45">
        <v>1807</v>
      </c>
      <c r="E7840" s="45">
        <v>5.7356740400000003E-3</v>
      </c>
      <c r="F7840" s="45">
        <v>1.0796360499999999E-3</v>
      </c>
      <c r="G7840" s="45">
        <v>9.8446219000000008E-4</v>
      </c>
      <c r="H7840" s="45">
        <v>3.6715753099999999E-3</v>
      </c>
    </row>
    <row r="7841" spans="1:8" x14ac:dyDescent="0.35">
      <c r="A7841" s="45" t="s">
        <v>237</v>
      </c>
      <c r="B7841" s="45" t="s">
        <v>13</v>
      </c>
      <c r="C7841" s="45" t="s">
        <v>75</v>
      </c>
      <c r="D7841" s="45">
        <v>6113</v>
      </c>
      <c r="E7841" s="45">
        <v>5.3957789400000001E-3</v>
      </c>
      <c r="F7841" s="45">
        <v>8.6880886999999999E-4</v>
      </c>
      <c r="G7841" s="45">
        <v>1.0313040900000001E-3</v>
      </c>
      <c r="H7841" s="45">
        <v>3.49566549E-3</v>
      </c>
    </row>
    <row r="7842" spans="1:8" x14ac:dyDescent="0.35">
      <c r="A7842" s="45" t="s">
        <v>237</v>
      </c>
      <c r="B7842" s="45" t="s">
        <v>8</v>
      </c>
      <c r="C7842" s="45" t="s">
        <v>76</v>
      </c>
      <c r="D7842" s="45">
        <v>38764</v>
      </c>
      <c r="E7842" s="45">
        <v>6.18474765E-3</v>
      </c>
      <c r="F7842" s="45">
        <v>8.0087826999999999E-4</v>
      </c>
      <c r="G7842" s="45">
        <v>1.6033923900000001E-3</v>
      </c>
      <c r="H7842" s="45">
        <v>3.7804764999999998E-3</v>
      </c>
    </row>
    <row r="7843" spans="1:8" x14ac:dyDescent="0.35">
      <c r="A7843" s="45" t="s">
        <v>237</v>
      </c>
      <c r="B7843" s="45" t="s">
        <v>10</v>
      </c>
      <c r="C7843" s="45" t="s">
        <v>76</v>
      </c>
      <c r="D7843" s="45">
        <v>14574</v>
      </c>
      <c r="E7843" s="45">
        <v>5.5754394699999996E-3</v>
      </c>
      <c r="F7843" s="45">
        <v>7.0243503000000005E-4</v>
      </c>
      <c r="G7843" s="45">
        <v>1.4268208599999999E-3</v>
      </c>
      <c r="H7843" s="45">
        <v>3.4461830899999999E-3</v>
      </c>
    </row>
    <row r="7844" spans="1:8" x14ac:dyDescent="0.35">
      <c r="A7844" s="45" t="s">
        <v>237</v>
      </c>
      <c r="B7844" s="45" t="s">
        <v>11</v>
      </c>
      <c r="C7844" s="45" t="s">
        <v>76</v>
      </c>
      <c r="D7844" s="45">
        <v>9388</v>
      </c>
      <c r="E7844" s="45">
        <v>5.9301050800000003E-3</v>
      </c>
      <c r="F7844" s="45">
        <v>8.0163754000000002E-4</v>
      </c>
      <c r="G7844" s="45">
        <v>1.52062942E-3</v>
      </c>
      <c r="H7844" s="45">
        <v>3.6078376300000001E-3</v>
      </c>
    </row>
    <row r="7845" spans="1:8" x14ac:dyDescent="0.35">
      <c r="A7845" s="45" t="s">
        <v>237</v>
      </c>
      <c r="B7845" s="45" t="s">
        <v>12</v>
      </c>
      <c r="C7845" s="45" t="s">
        <v>76</v>
      </c>
      <c r="D7845" s="45">
        <v>4065</v>
      </c>
      <c r="E7845" s="45">
        <v>7.3263886499999997E-3</v>
      </c>
      <c r="F7845" s="45">
        <v>9.9178544999999996E-4</v>
      </c>
      <c r="G7845" s="45">
        <v>1.88792058E-3</v>
      </c>
      <c r="H7845" s="45">
        <v>4.4466821399999999E-3</v>
      </c>
    </row>
    <row r="7846" spans="1:8" x14ac:dyDescent="0.35">
      <c r="A7846" s="45" t="s">
        <v>237</v>
      </c>
      <c r="B7846" s="45" t="s">
        <v>13</v>
      </c>
      <c r="C7846" s="45" t="s">
        <v>76</v>
      </c>
      <c r="D7846" s="45">
        <v>10737</v>
      </c>
      <c r="E7846" s="45">
        <v>6.8022265700000001E-3</v>
      </c>
      <c r="F7846" s="45">
        <v>8.6156060000000003E-4</v>
      </c>
      <c r="G7846" s="45">
        <v>1.80770693E-3</v>
      </c>
      <c r="H7846" s="45">
        <v>4.1329585600000003E-3</v>
      </c>
    </row>
    <row r="7847" spans="1:8" x14ac:dyDescent="0.35">
      <c r="A7847" s="45" t="s">
        <v>238</v>
      </c>
      <c r="B7847" s="45" t="s">
        <v>8</v>
      </c>
      <c r="C7847" s="45" t="s">
        <v>75</v>
      </c>
      <c r="D7847" s="45">
        <v>32482</v>
      </c>
      <c r="E7847" s="45">
        <v>4.8303776800000002E-3</v>
      </c>
      <c r="F7847" s="45">
        <v>9.2627558999999998E-4</v>
      </c>
      <c r="G7847" s="45">
        <v>8.5635260999999995E-4</v>
      </c>
      <c r="H7847" s="45">
        <v>3.0477490000000002E-3</v>
      </c>
    </row>
    <row r="7848" spans="1:8" x14ac:dyDescent="0.35">
      <c r="A7848" s="45" t="s">
        <v>238</v>
      </c>
      <c r="B7848" s="45" t="s">
        <v>10</v>
      </c>
      <c r="C7848" s="45" t="s">
        <v>75</v>
      </c>
      <c r="D7848" s="45">
        <v>15564</v>
      </c>
      <c r="E7848" s="45">
        <v>4.5231046300000001E-3</v>
      </c>
      <c r="F7848" s="45">
        <v>8.8715804000000004E-4</v>
      </c>
      <c r="G7848" s="45">
        <v>7.9242449999999997E-4</v>
      </c>
      <c r="H7848" s="45">
        <v>2.8435216100000001E-3</v>
      </c>
    </row>
    <row r="7849" spans="1:8" x14ac:dyDescent="0.35">
      <c r="A7849" s="45" t="s">
        <v>238</v>
      </c>
      <c r="B7849" s="45" t="s">
        <v>11</v>
      </c>
      <c r="C7849" s="45" t="s">
        <v>75</v>
      </c>
      <c r="D7849" s="45">
        <v>7745</v>
      </c>
      <c r="E7849" s="45">
        <v>4.73340901E-3</v>
      </c>
      <c r="F7849" s="45">
        <v>9.5918489999999995E-4</v>
      </c>
      <c r="G7849" s="45">
        <v>8.2573409999999999E-4</v>
      </c>
      <c r="H7849" s="45">
        <v>2.9484895299999999E-3</v>
      </c>
    </row>
    <row r="7850" spans="1:8" x14ac:dyDescent="0.35">
      <c r="A7850" s="45" t="s">
        <v>238</v>
      </c>
      <c r="B7850" s="45" t="s">
        <v>12</v>
      </c>
      <c r="C7850" s="45" t="s">
        <v>75</v>
      </c>
      <c r="D7850" s="45">
        <v>2032</v>
      </c>
      <c r="E7850" s="45">
        <v>5.7700630099999997E-3</v>
      </c>
      <c r="F7850" s="45">
        <v>1.13031745E-3</v>
      </c>
      <c r="G7850" s="45">
        <v>9.3352970999999998E-4</v>
      </c>
      <c r="H7850" s="45">
        <v>3.70621535E-3</v>
      </c>
    </row>
    <row r="7851" spans="1:8" x14ac:dyDescent="0.35">
      <c r="A7851" s="45" t="s">
        <v>238</v>
      </c>
      <c r="B7851" s="45" t="s">
        <v>13</v>
      </c>
      <c r="C7851" s="45" t="s">
        <v>75</v>
      </c>
      <c r="D7851" s="45">
        <v>7141</v>
      </c>
      <c r="E7851" s="45">
        <v>5.3378667699999997E-3</v>
      </c>
      <c r="F7851" s="45">
        <v>9.1777959E-4</v>
      </c>
      <c r="G7851" s="45">
        <v>1.0069328599999999E-3</v>
      </c>
      <c r="H7851" s="45">
        <v>3.41315385E-3</v>
      </c>
    </row>
    <row r="7852" spans="1:8" x14ac:dyDescent="0.35">
      <c r="A7852" s="45" t="s">
        <v>238</v>
      </c>
      <c r="B7852" s="45" t="s">
        <v>8</v>
      </c>
      <c r="C7852" s="45" t="s">
        <v>76</v>
      </c>
      <c r="D7852" s="45">
        <v>47768</v>
      </c>
      <c r="E7852" s="45">
        <v>6.1061248700000001E-3</v>
      </c>
      <c r="F7852" s="45">
        <v>7.6755970000000004E-4</v>
      </c>
      <c r="G7852" s="45">
        <v>1.5736801000000001E-3</v>
      </c>
      <c r="H7852" s="45">
        <v>3.7648845899999998E-3</v>
      </c>
    </row>
    <row r="7853" spans="1:8" x14ac:dyDescent="0.35">
      <c r="A7853" s="45" t="s">
        <v>238</v>
      </c>
      <c r="B7853" s="45" t="s">
        <v>10</v>
      </c>
      <c r="C7853" s="45" t="s">
        <v>76</v>
      </c>
      <c r="D7853" s="45">
        <v>18279</v>
      </c>
      <c r="E7853" s="45">
        <v>5.4814075400000002E-3</v>
      </c>
      <c r="F7853" s="45">
        <v>6.7152336999999997E-4</v>
      </c>
      <c r="G7853" s="45">
        <v>1.3939839300000001E-3</v>
      </c>
      <c r="H7853" s="45">
        <v>3.41589976E-3</v>
      </c>
    </row>
    <row r="7854" spans="1:8" x14ac:dyDescent="0.35">
      <c r="A7854" s="45" t="s">
        <v>238</v>
      </c>
      <c r="B7854" s="45" t="s">
        <v>11</v>
      </c>
      <c r="C7854" s="45" t="s">
        <v>76</v>
      </c>
      <c r="D7854" s="45">
        <v>11808</v>
      </c>
      <c r="E7854" s="45">
        <v>5.9038351599999999E-3</v>
      </c>
      <c r="F7854" s="45">
        <v>7.7108128000000003E-4</v>
      </c>
      <c r="G7854" s="45">
        <v>1.5092402000000001E-3</v>
      </c>
      <c r="H7854" s="45">
        <v>3.6235132000000001E-3</v>
      </c>
    </row>
    <row r="7855" spans="1:8" x14ac:dyDescent="0.35">
      <c r="A7855" s="45" t="s">
        <v>238</v>
      </c>
      <c r="B7855" s="45" t="s">
        <v>12</v>
      </c>
      <c r="C7855" s="45" t="s">
        <v>76</v>
      </c>
      <c r="D7855" s="45">
        <v>5078</v>
      </c>
      <c r="E7855" s="45">
        <v>7.26905846E-3</v>
      </c>
      <c r="F7855" s="45">
        <v>9.5011545000000001E-4</v>
      </c>
      <c r="G7855" s="45">
        <v>1.8562232299999999E-3</v>
      </c>
      <c r="H7855" s="45">
        <v>4.4627193000000001E-3</v>
      </c>
    </row>
    <row r="7856" spans="1:8" x14ac:dyDescent="0.35">
      <c r="A7856" s="45" t="s">
        <v>238</v>
      </c>
      <c r="B7856" s="45" t="s">
        <v>13</v>
      </c>
      <c r="C7856" s="45" t="s">
        <v>76</v>
      </c>
      <c r="D7856" s="45">
        <v>12603</v>
      </c>
      <c r="E7856" s="45">
        <v>6.7331555899999996E-3</v>
      </c>
      <c r="F7856" s="45">
        <v>8.2999302000000004E-4</v>
      </c>
      <c r="G7856" s="45">
        <v>1.78083861E-3</v>
      </c>
      <c r="H7856" s="45">
        <v>4.1223234799999996E-3</v>
      </c>
    </row>
    <row r="7857" spans="1:8" x14ac:dyDescent="0.35">
      <c r="A7857" s="45" t="s">
        <v>239</v>
      </c>
      <c r="B7857" s="45" t="s">
        <v>8</v>
      </c>
      <c r="C7857" s="45" t="s">
        <v>75</v>
      </c>
      <c r="D7857" s="45">
        <v>28977</v>
      </c>
      <c r="E7857" s="45">
        <v>4.76688983E-3</v>
      </c>
      <c r="F7857" s="45">
        <v>8.9634603E-4</v>
      </c>
      <c r="G7857" s="45">
        <v>8.1722157999999999E-4</v>
      </c>
      <c r="H7857" s="45">
        <v>3.05332174E-3</v>
      </c>
    </row>
    <row r="7858" spans="1:8" x14ac:dyDescent="0.35">
      <c r="A7858" s="45" t="s">
        <v>239</v>
      </c>
      <c r="B7858" s="45" t="s">
        <v>10</v>
      </c>
      <c r="C7858" s="45" t="s">
        <v>75</v>
      </c>
      <c r="D7858" s="45">
        <v>14692</v>
      </c>
      <c r="E7858" s="45">
        <v>4.5072043300000003E-3</v>
      </c>
      <c r="F7858" s="45">
        <v>8.6612052000000004E-4</v>
      </c>
      <c r="G7858" s="45">
        <v>7.6466304000000001E-4</v>
      </c>
      <c r="H7858" s="45">
        <v>2.8764202899999999E-3</v>
      </c>
    </row>
    <row r="7859" spans="1:8" x14ac:dyDescent="0.35">
      <c r="A7859" s="45" t="s">
        <v>239</v>
      </c>
      <c r="B7859" s="45" t="s">
        <v>11</v>
      </c>
      <c r="C7859" s="45" t="s">
        <v>75</v>
      </c>
      <c r="D7859" s="45">
        <v>6736</v>
      </c>
      <c r="E7859" s="45">
        <v>4.61331125E-3</v>
      </c>
      <c r="F7859" s="45">
        <v>9.4844324E-4</v>
      </c>
      <c r="G7859" s="45">
        <v>7.9345100000000003E-4</v>
      </c>
      <c r="H7859" s="45">
        <v>2.8714165399999999E-3</v>
      </c>
    </row>
    <row r="7860" spans="1:8" x14ac:dyDescent="0.35">
      <c r="A7860" s="45" t="s">
        <v>239</v>
      </c>
      <c r="B7860" s="45" t="s">
        <v>12</v>
      </c>
      <c r="C7860" s="45" t="s">
        <v>75</v>
      </c>
      <c r="D7860" s="45">
        <v>1521</v>
      </c>
      <c r="E7860" s="45">
        <v>5.6203655599999999E-3</v>
      </c>
      <c r="F7860" s="45">
        <v>1.05537117E-3</v>
      </c>
      <c r="G7860" s="45">
        <v>8.7836621000000003E-4</v>
      </c>
      <c r="H7860" s="45">
        <v>3.6866277099999998E-3</v>
      </c>
    </row>
    <row r="7861" spans="1:8" x14ac:dyDescent="0.35">
      <c r="A7861" s="45" t="s">
        <v>239</v>
      </c>
      <c r="B7861" s="45" t="s">
        <v>13</v>
      </c>
      <c r="C7861" s="45" t="s">
        <v>75</v>
      </c>
      <c r="D7861" s="45">
        <v>6028</v>
      </c>
      <c r="E7861" s="45">
        <v>5.3560849500000002E-3</v>
      </c>
      <c r="F7861" s="45">
        <v>8.7167269000000005E-4</v>
      </c>
      <c r="G7861" s="45">
        <v>9.5645644000000004E-4</v>
      </c>
      <c r="H7861" s="45">
        <v>3.5279553400000001E-3</v>
      </c>
    </row>
    <row r="7862" spans="1:8" x14ac:dyDescent="0.35">
      <c r="A7862" s="45" t="s">
        <v>239</v>
      </c>
      <c r="B7862" s="45" t="s">
        <v>8</v>
      </c>
      <c r="C7862" s="45" t="s">
        <v>76</v>
      </c>
      <c r="D7862" s="45">
        <v>42360</v>
      </c>
      <c r="E7862" s="45">
        <v>6.1320259E-3</v>
      </c>
      <c r="F7862" s="45">
        <v>7.7034564999999998E-4</v>
      </c>
      <c r="G7862" s="45">
        <v>1.5561919400000001E-3</v>
      </c>
      <c r="H7862" s="45">
        <v>3.8054033999999999E-3</v>
      </c>
    </row>
    <row r="7863" spans="1:8" x14ac:dyDescent="0.35">
      <c r="A7863" s="45" t="s">
        <v>239</v>
      </c>
      <c r="B7863" s="45" t="s">
        <v>10</v>
      </c>
      <c r="C7863" s="45" t="s">
        <v>76</v>
      </c>
      <c r="D7863" s="45">
        <v>17876</v>
      </c>
      <c r="E7863" s="45">
        <v>5.6086739400000004E-3</v>
      </c>
      <c r="F7863" s="45">
        <v>6.8876335000000002E-4</v>
      </c>
      <c r="G7863" s="45">
        <v>1.3998910100000001E-3</v>
      </c>
      <c r="H7863" s="45">
        <v>3.5199427000000001E-3</v>
      </c>
    </row>
    <row r="7864" spans="1:8" x14ac:dyDescent="0.35">
      <c r="A7864" s="45" t="s">
        <v>239</v>
      </c>
      <c r="B7864" s="45" t="s">
        <v>11</v>
      </c>
      <c r="C7864" s="45" t="s">
        <v>76</v>
      </c>
      <c r="D7864" s="45">
        <v>9814</v>
      </c>
      <c r="E7864" s="45">
        <v>5.9217083599999998E-3</v>
      </c>
      <c r="F7864" s="45">
        <v>7.7982392999999999E-4</v>
      </c>
      <c r="G7864" s="45">
        <v>1.5082275699999999E-3</v>
      </c>
      <c r="H7864" s="45">
        <v>3.6335726399999999E-3</v>
      </c>
    </row>
    <row r="7865" spans="1:8" x14ac:dyDescent="0.35">
      <c r="A7865" s="45" t="s">
        <v>239</v>
      </c>
      <c r="B7865" s="45" t="s">
        <v>12</v>
      </c>
      <c r="C7865" s="45" t="s">
        <v>76</v>
      </c>
      <c r="D7865" s="45">
        <v>3292</v>
      </c>
      <c r="E7865" s="45">
        <v>7.20749422E-3</v>
      </c>
      <c r="F7865" s="45">
        <v>9.5715318000000001E-4</v>
      </c>
      <c r="G7865" s="45">
        <v>1.8314563500000001E-3</v>
      </c>
      <c r="H7865" s="45">
        <v>4.4187611599999996E-3</v>
      </c>
    </row>
    <row r="7866" spans="1:8" x14ac:dyDescent="0.35">
      <c r="A7866" s="45" t="s">
        <v>239</v>
      </c>
      <c r="B7866" s="45" t="s">
        <v>13</v>
      </c>
      <c r="C7866" s="45" t="s">
        <v>76</v>
      </c>
      <c r="D7866" s="45">
        <v>11378</v>
      </c>
      <c r="E7866" s="45">
        <v>6.8245073799999998E-3</v>
      </c>
      <c r="F7866" s="45">
        <v>8.3629527000000003E-4</v>
      </c>
      <c r="G7866" s="45">
        <v>1.7634856200000001E-3</v>
      </c>
      <c r="H7866" s="45">
        <v>4.2246395400000001E-3</v>
      </c>
    </row>
    <row r="7867" spans="1:8" x14ac:dyDescent="0.35">
      <c r="A7867" s="45" t="s">
        <v>240</v>
      </c>
      <c r="B7867" s="45" t="s">
        <v>8</v>
      </c>
      <c r="C7867" s="45" t="s">
        <v>75</v>
      </c>
      <c r="D7867" s="45">
        <v>27758</v>
      </c>
      <c r="E7867" s="45">
        <v>4.8387157599999999E-3</v>
      </c>
      <c r="F7867" s="45">
        <v>9.1723949999999999E-4</v>
      </c>
      <c r="G7867" s="45">
        <v>7.9075778000000003E-4</v>
      </c>
      <c r="H7867" s="45">
        <v>3.1307180000000002E-3</v>
      </c>
    </row>
    <row r="7868" spans="1:8" x14ac:dyDescent="0.35">
      <c r="A7868" s="45" t="s">
        <v>240</v>
      </c>
      <c r="B7868" s="45" t="s">
        <v>10</v>
      </c>
      <c r="C7868" s="45" t="s">
        <v>75</v>
      </c>
      <c r="D7868" s="45">
        <v>14317</v>
      </c>
      <c r="E7868" s="45">
        <v>4.5882474500000001E-3</v>
      </c>
      <c r="F7868" s="45">
        <v>8.7614997000000003E-4</v>
      </c>
      <c r="G7868" s="45">
        <v>7.3697409999999997E-4</v>
      </c>
      <c r="H7868" s="45">
        <v>2.9751229000000001E-3</v>
      </c>
    </row>
    <row r="7869" spans="1:8" x14ac:dyDescent="0.35">
      <c r="A7869" s="45" t="s">
        <v>240</v>
      </c>
      <c r="B7869" s="45" t="s">
        <v>11</v>
      </c>
      <c r="C7869" s="45" t="s">
        <v>75</v>
      </c>
      <c r="D7869" s="45">
        <v>6436</v>
      </c>
      <c r="E7869" s="45">
        <v>4.6953422899999996E-3</v>
      </c>
      <c r="F7869" s="45">
        <v>9.7115557000000002E-4</v>
      </c>
      <c r="G7869" s="45">
        <v>7.7893530000000002E-4</v>
      </c>
      <c r="H7869" s="45">
        <v>2.9452509400000001E-3</v>
      </c>
    </row>
    <row r="7870" spans="1:8" x14ac:dyDescent="0.35">
      <c r="A7870" s="45" t="s">
        <v>240</v>
      </c>
      <c r="B7870" s="45" t="s">
        <v>12</v>
      </c>
      <c r="C7870" s="45" t="s">
        <v>75</v>
      </c>
      <c r="D7870" s="45">
        <v>1425</v>
      </c>
      <c r="E7870" s="45">
        <v>5.6264454999999996E-3</v>
      </c>
      <c r="F7870" s="45">
        <v>1.1166907899999999E-3</v>
      </c>
      <c r="G7870" s="45">
        <v>8.7983245000000003E-4</v>
      </c>
      <c r="H7870" s="45">
        <v>3.6299217899999998E-3</v>
      </c>
    </row>
    <row r="7871" spans="1:8" x14ac:dyDescent="0.35">
      <c r="A7871" s="45" t="s">
        <v>240</v>
      </c>
      <c r="B7871" s="45" t="s">
        <v>13</v>
      </c>
      <c r="C7871" s="45" t="s">
        <v>75</v>
      </c>
      <c r="D7871" s="45">
        <v>5580</v>
      </c>
      <c r="E7871" s="45">
        <v>5.4455601299999998E-3</v>
      </c>
      <c r="F7871" s="45">
        <v>9.0954359999999995E-4</v>
      </c>
      <c r="G7871" s="45">
        <v>9.1964290999999997E-4</v>
      </c>
      <c r="H7871" s="45">
        <v>3.6163731399999999E-3</v>
      </c>
    </row>
    <row r="7872" spans="1:8" x14ac:dyDescent="0.35">
      <c r="A7872" s="45" t="s">
        <v>240</v>
      </c>
      <c r="B7872" s="45" t="s">
        <v>8</v>
      </c>
      <c r="C7872" s="45" t="s">
        <v>76</v>
      </c>
      <c r="D7872" s="45">
        <v>41514</v>
      </c>
      <c r="E7872" s="45">
        <v>6.3143993299999996E-3</v>
      </c>
      <c r="F7872" s="45">
        <v>8.0545566999999998E-4</v>
      </c>
      <c r="G7872" s="45">
        <v>1.5319779300000001E-3</v>
      </c>
      <c r="H7872" s="45">
        <v>3.9768060500000001E-3</v>
      </c>
    </row>
    <row r="7873" spans="1:8" x14ac:dyDescent="0.35">
      <c r="A7873" s="45" t="s">
        <v>240</v>
      </c>
      <c r="B7873" s="45" t="s">
        <v>10</v>
      </c>
      <c r="C7873" s="45" t="s">
        <v>76</v>
      </c>
      <c r="D7873" s="45">
        <v>17204</v>
      </c>
      <c r="E7873" s="45">
        <v>5.6908678399999997E-3</v>
      </c>
      <c r="F7873" s="45">
        <v>7.0432293999999999E-4</v>
      </c>
      <c r="G7873" s="45">
        <v>1.3786486499999999E-3</v>
      </c>
      <c r="H7873" s="45">
        <v>3.6077343100000001E-3</v>
      </c>
    </row>
    <row r="7874" spans="1:8" x14ac:dyDescent="0.35">
      <c r="A7874" s="45" t="s">
        <v>240</v>
      </c>
      <c r="B7874" s="45" t="s">
        <v>11</v>
      </c>
      <c r="C7874" s="45" t="s">
        <v>76</v>
      </c>
      <c r="D7874" s="45">
        <v>9902</v>
      </c>
      <c r="E7874" s="45">
        <v>6.1234645699999998E-3</v>
      </c>
      <c r="F7874" s="45">
        <v>8.2739760999999995E-4</v>
      </c>
      <c r="G7874" s="45">
        <v>1.4775176300000001E-3</v>
      </c>
      <c r="H7874" s="45">
        <v>3.8183746900000001E-3</v>
      </c>
    </row>
    <row r="7875" spans="1:8" x14ac:dyDescent="0.35">
      <c r="A7875" s="45" t="s">
        <v>240</v>
      </c>
      <c r="B7875" s="45" t="s">
        <v>12</v>
      </c>
      <c r="C7875" s="45" t="s">
        <v>76</v>
      </c>
      <c r="D7875" s="45">
        <v>3582</v>
      </c>
      <c r="E7875" s="45">
        <v>7.7297331800000001E-3</v>
      </c>
      <c r="F7875" s="45">
        <v>1.01500599E-3</v>
      </c>
      <c r="G7875" s="45">
        <v>1.83691711E-3</v>
      </c>
      <c r="H7875" s="45">
        <v>4.87767711E-3</v>
      </c>
    </row>
    <row r="7876" spans="1:8" x14ac:dyDescent="0.35">
      <c r="A7876" s="45" t="s">
        <v>240</v>
      </c>
      <c r="B7876" s="45" t="s">
        <v>13</v>
      </c>
      <c r="C7876" s="45" t="s">
        <v>76</v>
      </c>
      <c r="D7876" s="45">
        <v>10826</v>
      </c>
      <c r="E7876" s="45">
        <v>7.0116232299999998E-3</v>
      </c>
      <c r="F7876" s="45">
        <v>8.7676634000000001E-4</v>
      </c>
      <c r="G7876" s="45">
        <v>1.72455604E-3</v>
      </c>
      <c r="H7876" s="45">
        <v>4.4101496199999996E-3</v>
      </c>
    </row>
    <row r="7877" spans="1:8" x14ac:dyDescent="0.35">
      <c r="A7877" s="45" t="s">
        <v>241</v>
      </c>
      <c r="B7877" s="45" t="s">
        <v>8</v>
      </c>
      <c r="C7877" s="45" t="s">
        <v>75</v>
      </c>
      <c r="D7877" s="45">
        <v>25757</v>
      </c>
      <c r="E7877" s="45">
        <v>5.0469206599999998E-3</v>
      </c>
      <c r="F7877" s="45">
        <v>1.01183635E-3</v>
      </c>
      <c r="G7877" s="45">
        <v>7.9232257000000003E-4</v>
      </c>
      <c r="H7877" s="45">
        <v>3.2427612600000001E-3</v>
      </c>
    </row>
    <row r="7878" spans="1:8" x14ac:dyDescent="0.35">
      <c r="A7878" s="45" t="s">
        <v>241</v>
      </c>
      <c r="B7878" s="45" t="s">
        <v>10</v>
      </c>
      <c r="C7878" s="45" t="s">
        <v>75</v>
      </c>
      <c r="D7878" s="45">
        <v>13468</v>
      </c>
      <c r="E7878" s="45">
        <v>4.7657244499999998E-3</v>
      </c>
      <c r="F7878" s="45">
        <v>9.4545413999999996E-4</v>
      </c>
      <c r="G7878" s="45">
        <v>7.3064025000000004E-4</v>
      </c>
      <c r="H7878" s="45">
        <v>3.0896295699999999E-3</v>
      </c>
    </row>
    <row r="7879" spans="1:8" x14ac:dyDescent="0.35">
      <c r="A7879" s="45" t="s">
        <v>241</v>
      </c>
      <c r="B7879" s="45" t="s">
        <v>11</v>
      </c>
      <c r="C7879" s="45" t="s">
        <v>75</v>
      </c>
      <c r="D7879" s="45">
        <v>5591</v>
      </c>
      <c r="E7879" s="45">
        <v>4.9824906400000001E-3</v>
      </c>
      <c r="F7879" s="45">
        <v>1.06964004E-3</v>
      </c>
      <c r="G7879" s="45">
        <v>7.9573339000000003E-4</v>
      </c>
      <c r="H7879" s="45">
        <v>3.1171167199999998E-3</v>
      </c>
    </row>
    <row r="7880" spans="1:8" x14ac:dyDescent="0.35">
      <c r="A7880" s="45" t="s">
        <v>241</v>
      </c>
      <c r="B7880" s="45" t="s">
        <v>12</v>
      </c>
      <c r="C7880" s="45" t="s">
        <v>75</v>
      </c>
      <c r="D7880" s="45">
        <v>1358</v>
      </c>
      <c r="E7880" s="45">
        <v>5.9140533200000003E-3</v>
      </c>
      <c r="F7880" s="45">
        <v>1.3384587600000001E-3</v>
      </c>
      <c r="G7880" s="45">
        <v>8.6623994000000002E-4</v>
      </c>
      <c r="H7880" s="45">
        <v>3.7093541400000001E-3</v>
      </c>
    </row>
    <row r="7881" spans="1:8" x14ac:dyDescent="0.35">
      <c r="A7881" s="45" t="s">
        <v>241</v>
      </c>
      <c r="B7881" s="45" t="s">
        <v>13</v>
      </c>
      <c r="C7881" s="45" t="s">
        <v>75</v>
      </c>
      <c r="D7881" s="45">
        <v>5340</v>
      </c>
      <c r="E7881" s="45">
        <v>5.6030653700000002E-3</v>
      </c>
      <c r="F7881" s="45">
        <v>1.03567565E-3</v>
      </c>
      <c r="G7881" s="45">
        <v>9.2552254000000003E-4</v>
      </c>
      <c r="H7881" s="45">
        <v>3.64186669E-3</v>
      </c>
    </row>
    <row r="7882" spans="1:8" x14ac:dyDescent="0.35">
      <c r="A7882" s="45" t="s">
        <v>241</v>
      </c>
      <c r="B7882" s="45" t="s">
        <v>8</v>
      </c>
      <c r="C7882" s="45" t="s">
        <v>76</v>
      </c>
      <c r="D7882" s="45">
        <v>39239</v>
      </c>
      <c r="E7882" s="45">
        <v>6.5277855000000001E-3</v>
      </c>
      <c r="F7882" s="45">
        <v>8.9320478999999997E-4</v>
      </c>
      <c r="G7882" s="45">
        <v>1.4752855300000001E-3</v>
      </c>
      <c r="H7882" s="45">
        <v>4.1591244999999999E-3</v>
      </c>
    </row>
    <row r="7883" spans="1:8" x14ac:dyDescent="0.35">
      <c r="A7883" s="45" t="s">
        <v>241</v>
      </c>
      <c r="B7883" s="45" t="s">
        <v>10</v>
      </c>
      <c r="C7883" s="45" t="s">
        <v>76</v>
      </c>
      <c r="D7883" s="45">
        <v>16431</v>
      </c>
      <c r="E7883" s="45">
        <v>5.9077858499999997E-3</v>
      </c>
      <c r="F7883" s="45">
        <v>7.8231939999999999E-4</v>
      </c>
      <c r="G7883" s="45">
        <v>1.33352455E-3</v>
      </c>
      <c r="H7883" s="45">
        <v>3.7917737799999999E-3</v>
      </c>
    </row>
    <row r="7884" spans="1:8" x14ac:dyDescent="0.35">
      <c r="A7884" s="45" t="s">
        <v>241</v>
      </c>
      <c r="B7884" s="45" t="s">
        <v>11</v>
      </c>
      <c r="C7884" s="45" t="s">
        <v>76</v>
      </c>
      <c r="D7884" s="45">
        <v>9234</v>
      </c>
      <c r="E7884" s="45">
        <v>6.3555564699999999E-3</v>
      </c>
      <c r="F7884" s="45">
        <v>9.2948289000000005E-4</v>
      </c>
      <c r="G7884" s="45">
        <v>1.42511121E-3</v>
      </c>
      <c r="H7884" s="45">
        <v>4.0007312500000003E-3</v>
      </c>
    </row>
    <row r="7885" spans="1:8" x14ac:dyDescent="0.35">
      <c r="A7885" s="45" t="s">
        <v>241</v>
      </c>
      <c r="B7885" s="45" t="s">
        <v>12</v>
      </c>
      <c r="C7885" s="45" t="s">
        <v>76</v>
      </c>
      <c r="D7885" s="45">
        <v>3212</v>
      </c>
      <c r="E7885" s="45">
        <v>7.7748984299999997E-3</v>
      </c>
      <c r="F7885" s="45">
        <v>1.09164898E-3</v>
      </c>
      <c r="G7885" s="45">
        <v>1.72633849E-3</v>
      </c>
      <c r="H7885" s="45">
        <v>4.9567627399999996E-3</v>
      </c>
    </row>
    <row r="7886" spans="1:8" x14ac:dyDescent="0.35">
      <c r="A7886" s="45" t="s">
        <v>241</v>
      </c>
      <c r="B7886" s="45" t="s">
        <v>13</v>
      </c>
      <c r="C7886" s="45" t="s">
        <v>76</v>
      </c>
      <c r="D7886" s="45">
        <v>10362</v>
      </c>
      <c r="E7886" s="45">
        <v>7.2778193100000001E-3</v>
      </c>
      <c r="F7886" s="45">
        <v>9.7519312999999998E-4</v>
      </c>
      <c r="G7886" s="45">
        <v>1.6669668900000001E-3</v>
      </c>
      <c r="H7886" s="45">
        <v>4.6355314799999998E-3</v>
      </c>
    </row>
    <row r="7887" spans="1:8" x14ac:dyDescent="0.35">
      <c r="A7887" s="45" t="s">
        <v>242</v>
      </c>
      <c r="B7887" s="45" t="s">
        <v>8</v>
      </c>
      <c r="C7887" s="45" t="s">
        <v>75</v>
      </c>
      <c r="D7887" s="45">
        <v>26423</v>
      </c>
      <c r="E7887" s="45">
        <v>5.0403147500000002E-3</v>
      </c>
      <c r="F7887" s="45">
        <v>1.01830715E-3</v>
      </c>
      <c r="G7887" s="45">
        <v>7.8378222999999996E-4</v>
      </c>
      <c r="H7887" s="45">
        <v>3.23822489E-3</v>
      </c>
    </row>
    <row r="7888" spans="1:8" x14ac:dyDescent="0.35">
      <c r="A7888" s="45" t="s">
        <v>242</v>
      </c>
      <c r="B7888" s="45" t="s">
        <v>10</v>
      </c>
      <c r="C7888" s="45" t="s">
        <v>75</v>
      </c>
      <c r="D7888" s="45">
        <v>13539</v>
      </c>
      <c r="E7888" s="45">
        <v>4.7468174199999996E-3</v>
      </c>
      <c r="F7888" s="45">
        <v>9.4036015000000005E-4</v>
      </c>
      <c r="G7888" s="45">
        <v>7.1503373000000002E-4</v>
      </c>
      <c r="H7888" s="45">
        <v>3.09142306E-3</v>
      </c>
    </row>
    <row r="7889" spans="1:8" x14ac:dyDescent="0.35">
      <c r="A7889" s="45" t="s">
        <v>242</v>
      </c>
      <c r="B7889" s="45" t="s">
        <v>11</v>
      </c>
      <c r="C7889" s="45" t="s">
        <v>75</v>
      </c>
      <c r="D7889" s="45">
        <v>5951</v>
      </c>
      <c r="E7889" s="45">
        <v>4.9645676499999996E-3</v>
      </c>
      <c r="F7889" s="45">
        <v>1.09264992E-3</v>
      </c>
      <c r="G7889" s="45">
        <v>7.6648313999999997E-4</v>
      </c>
      <c r="H7889" s="45">
        <v>3.1054341099999998E-3</v>
      </c>
    </row>
    <row r="7890" spans="1:8" x14ac:dyDescent="0.35">
      <c r="A7890" s="45" t="s">
        <v>242</v>
      </c>
      <c r="B7890" s="45" t="s">
        <v>12</v>
      </c>
      <c r="C7890" s="45" t="s">
        <v>75</v>
      </c>
      <c r="D7890" s="45">
        <v>1420</v>
      </c>
      <c r="E7890" s="45">
        <v>6.00872922E-3</v>
      </c>
      <c r="F7890" s="45">
        <v>1.2984152399999999E-3</v>
      </c>
      <c r="G7890" s="45">
        <v>8.7711896000000004E-4</v>
      </c>
      <c r="H7890" s="45">
        <v>3.8331945299999999E-3</v>
      </c>
    </row>
    <row r="7891" spans="1:8" x14ac:dyDescent="0.35">
      <c r="A7891" s="45" t="s">
        <v>242</v>
      </c>
      <c r="B7891" s="45" t="s">
        <v>13</v>
      </c>
      <c r="C7891" s="45" t="s">
        <v>75</v>
      </c>
      <c r="D7891" s="45">
        <v>5513</v>
      </c>
      <c r="E7891" s="45">
        <v>5.5934224499999997E-3</v>
      </c>
      <c r="F7891" s="45">
        <v>1.0573343599999999E-3</v>
      </c>
      <c r="G7891" s="45">
        <v>9.4724944000000003E-4</v>
      </c>
      <c r="H7891" s="45">
        <v>3.5888381800000002E-3</v>
      </c>
    </row>
    <row r="7892" spans="1:8" x14ac:dyDescent="0.35">
      <c r="A7892" s="45" t="s">
        <v>242</v>
      </c>
      <c r="B7892" s="45" t="s">
        <v>8</v>
      </c>
      <c r="C7892" s="45" t="s">
        <v>76</v>
      </c>
      <c r="D7892" s="45">
        <v>39994</v>
      </c>
      <c r="E7892" s="45">
        <v>6.6298023899999999E-3</v>
      </c>
      <c r="F7892" s="45">
        <v>9.7496775999999998E-4</v>
      </c>
      <c r="G7892" s="45">
        <v>1.4393985399999999E-3</v>
      </c>
      <c r="H7892" s="45">
        <v>4.2152732500000002E-3</v>
      </c>
    </row>
    <row r="7893" spans="1:8" x14ac:dyDescent="0.35">
      <c r="A7893" s="45" t="s">
        <v>242</v>
      </c>
      <c r="B7893" s="45" t="s">
        <v>10</v>
      </c>
      <c r="C7893" s="45" t="s">
        <v>76</v>
      </c>
      <c r="D7893" s="45">
        <v>16430</v>
      </c>
      <c r="E7893" s="45">
        <v>5.93870366E-3</v>
      </c>
      <c r="F7893" s="45">
        <v>8.3921029999999995E-4</v>
      </c>
      <c r="G7893" s="45">
        <v>1.3011687200000001E-3</v>
      </c>
      <c r="H7893" s="45">
        <v>3.7981494600000001E-3</v>
      </c>
    </row>
    <row r="7894" spans="1:8" x14ac:dyDescent="0.35">
      <c r="A7894" s="45" t="s">
        <v>242</v>
      </c>
      <c r="B7894" s="45" t="s">
        <v>11</v>
      </c>
      <c r="C7894" s="45" t="s">
        <v>76</v>
      </c>
      <c r="D7894" s="45">
        <v>9490</v>
      </c>
      <c r="E7894" s="45">
        <v>6.3860933100000003E-3</v>
      </c>
      <c r="F7894" s="45">
        <v>9.8775002000000005E-4</v>
      </c>
      <c r="G7894" s="45">
        <v>1.3745692400000001E-3</v>
      </c>
      <c r="H7894" s="45">
        <v>4.0235735500000003E-3</v>
      </c>
    </row>
    <row r="7895" spans="1:8" x14ac:dyDescent="0.35">
      <c r="A7895" s="45" t="s">
        <v>242</v>
      </c>
      <c r="B7895" s="45" t="s">
        <v>12</v>
      </c>
      <c r="C7895" s="45" t="s">
        <v>76</v>
      </c>
      <c r="D7895" s="45">
        <v>3566</v>
      </c>
      <c r="E7895" s="45">
        <v>8.2221298099999993E-3</v>
      </c>
      <c r="F7895" s="45">
        <v>1.26537452E-3</v>
      </c>
      <c r="G7895" s="45">
        <v>1.7110088299999999E-3</v>
      </c>
      <c r="H7895" s="45">
        <v>5.2456745799999999E-3</v>
      </c>
    </row>
    <row r="7896" spans="1:8" x14ac:dyDescent="0.35">
      <c r="A7896" s="45" t="s">
        <v>242</v>
      </c>
      <c r="B7896" s="45" t="s">
        <v>13</v>
      </c>
      <c r="C7896" s="45" t="s">
        <v>76</v>
      </c>
      <c r="D7896" s="45">
        <v>10508</v>
      </c>
      <c r="E7896" s="45">
        <v>7.3901099400000003E-3</v>
      </c>
      <c r="F7896" s="45">
        <v>1.07713764E-3</v>
      </c>
      <c r="G7896" s="45">
        <v>1.6219055500000001E-3</v>
      </c>
      <c r="H7896" s="45">
        <v>4.69092638E-3</v>
      </c>
    </row>
    <row r="7897" spans="1:8" x14ac:dyDescent="0.35">
      <c r="A7897" s="45" t="s">
        <v>243</v>
      </c>
      <c r="B7897" s="45" t="s">
        <v>8</v>
      </c>
      <c r="C7897" s="45" t="s">
        <v>75</v>
      </c>
      <c r="D7897" s="45">
        <v>27053</v>
      </c>
      <c r="E7897" s="45">
        <v>5.0111990499999998E-3</v>
      </c>
      <c r="F7897" s="45">
        <v>1.0137513999999999E-3</v>
      </c>
      <c r="G7897" s="45">
        <v>7.5905161000000001E-4</v>
      </c>
      <c r="H7897" s="45">
        <v>3.2383955700000001E-3</v>
      </c>
    </row>
    <row r="7898" spans="1:8" x14ac:dyDescent="0.35">
      <c r="A7898" s="45" t="s">
        <v>243</v>
      </c>
      <c r="B7898" s="45" t="s">
        <v>10</v>
      </c>
      <c r="C7898" s="45" t="s">
        <v>75</v>
      </c>
      <c r="D7898" s="45">
        <v>13235</v>
      </c>
      <c r="E7898" s="45">
        <v>4.6498846799999998E-3</v>
      </c>
      <c r="F7898" s="45">
        <v>9.2280545E-4</v>
      </c>
      <c r="G7898" s="45">
        <v>6.7277134999999997E-4</v>
      </c>
      <c r="H7898" s="45">
        <v>3.0543074000000002E-3</v>
      </c>
    </row>
    <row r="7899" spans="1:8" x14ac:dyDescent="0.35">
      <c r="A7899" s="45" t="s">
        <v>243</v>
      </c>
      <c r="B7899" s="45" t="s">
        <v>11</v>
      </c>
      <c r="C7899" s="45" t="s">
        <v>75</v>
      </c>
      <c r="D7899" s="45">
        <v>5864</v>
      </c>
      <c r="E7899" s="45">
        <v>4.9493868700000001E-3</v>
      </c>
      <c r="F7899" s="45">
        <v>1.1006144600000001E-3</v>
      </c>
      <c r="G7899" s="45">
        <v>7.4363797000000004E-4</v>
      </c>
      <c r="H7899" s="45">
        <v>3.10513396E-3</v>
      </c>
    </row>
    <row r="7900" spans="1:8" x14ac:dyDescent="0.35">
      <c r="A7900" s="45" t="s">
        <v>243</v>
      </c>
      <c r="B7900" s="45" t="s">
        <v>12</v>
      </c>
      <c r="C7900" s="45" t="s">
        <v>75</v>
      </c>
      <c r="D7900" s="45">
        <v>1412</v>
      </c>
      <c r="E7900" s="45">
        <v>6.1040942899999997E-3</v>
      </c>
      <c r="F7900" s="45">
        <v>1.33510854E-3</v>
      </c>
      <c r="G7900" s="45">
        <v>8.5422708000000005E-4</v>
      </c>
      <c r="H7900" s="45">
        <v>3.9147581800000001E-3</v>
      </c>
    </row>
    <row r="7901" spans="1:8" x14ac:dyDescent="0.35">
      <c r="A7901" s="45" t="s">
        <v>243</v>
      </c>
      <c r="B7901" s="45" t="s">
        <v>13</v>
      </c>
      <c r="C7901" s="45" t="s">
        <v>75</v>
      </c>
      <c r="D7901" s="45">
        <v>6542</v>
      </c>
      <c r="E7901" s="45">
        <v>5.5616873400000004E-3</v>
      </c>
      <c r="F7901" s="45">
        <v>1.0505212500000001E-3</v>
      </c>
      <c r="G7901" s="45">
        <v>9.2687751000000002E-4</v>
      </c>
      <c r="H7901" s="45">
        <v>3.5842881100000001E-3</v>
      </c>
    </row>
    <row r="7902" spans="1:8" x14ac:dyDescent="0.35">
      <c r="A7902" s="45" t="s">
        <v>243</v>
      </c>
      <c r="B7902" s="45" t="s">
        <v>8</v>
      </c>
      <c r="C7902" s="45" t="s">
        <v>76</v>
      </c>
      <c r="D7902" s="45">
        <v>41100</v>
      </c>
      <c r="E7902" s="45">
        <v>6.6637123599999999E-3</v>
      </c>
      <c r="F7902" s="45">
        <v>9.9717214000000004E-4</v>
      </c>
      <c r="G7902" s="45">
        <v>1.4334710800000001E-3</v>
      </c>
      <c r="H7902" s="45">
        <v>4.23290139E-3</v>
      </c>
    </row>
    <row r="7903" spans="1:8" x14ac:dyDescent="0.35">
      <c r="A7903" s="45" t="s">
        <v>243</v>
      </c>
      <c r="B7903" s="45" t="s">
        <v>10</v>
      </c>
      <c r="C7903" s="45" t="s">
        <v>76</v>
      </c>
      <c r="D7903" s="45">
        <v>16892</v>
      </c>
      <c r="E7903" s="45">
        <v>5.9962999199999999E-3</v>
      </c>
      <c r="F7903" s="45">
        <v>8.7004713000000001E-4</v>
      </c>
      <c r="G7903" s="45">
        <v>1.2893702500000001E-3</v>
      </c>
      <c r="H7903" s="45">
        <v>3.8367018500000002E-3</v>
      </c>
    </row>
    <row r="7904" spans="1:8" x14ac:dyDescent="0.35">
      <c r="A7904" s="45" t="s">
        <v>243</v>
      </c>
      <c r="B7904" s="45" t="s">
        <v>11</v>
      </c>
      <c r="C7904" s="45" t="s">
        <v>76</v>
      </c>
      <c r="D7904" s="45">
        <v>9581</v>
      </c>
      <c r="E7904" s="45">
        <v>6.4957371200000001E-3</v>
      </c>
      <c r="F7904" s="45">
        <v>1.00943878E-3</v>
      </c>
      <c r="G7904" s="45">
        <v>1.35080571E-3</v>
      </c>
      <c r="H7904" s="45">
        <v>4.1353073399999999E-3</v>
      </c>
    </row>
    <row r="7905" spans="1:8" x14ac:dyDescent="0.35">
      <c r="A7905" s="45" t="s">
        <v>243</v>
      </c>
      <c r="B7905" s="45" t="s">
        <v>12</v>
      </c>
      <c r="C7905" s="45" t="s">
        <v>76</v>
      </c>
      <c r="D7905" s="45">
        <v>3604</v>
      </c>
      <c r="E7905" s="45">
        <v>7.9539256999999995E-3</v>
      </c>
      <c r="F7905" s="45">
        <v>1.2655849400000001E-3</v>
      </c>
      <c r="G7905" s="45">
        <v>1.7190708999999999E-3</v>
      </c>
      <c r="H7905" s="45">
        <v>4.96916982E-3</v>
      </c>
    </row>
    <row r="7906" spans="1:8" x14ac:dyDescent="0.35">
      <c r="A7906" s="45" t="s">
        <v>243</v>
      </c>
      <c r="B7906" s="45" t="s">
        <v>13</v>
      </c>
      <c r="C7906" s="45" t="s">
        <v>76</v>
      </c>
      <c r="D7906" s="45">
        <v>11023</v>
      </c>
      <c r="E7906" s="45">
        <v>7.4106390499999999E-3</v>
      </c>
      <c r="F7906" s="45">
        <v>1.0935623399999999E-3</v>
      </c>
      <c r="G7906" s="45">
        <v>1.6327694900000001E-3</v>
      </c>
      <c r="H7906" s="45">
        <v>4.6841523799999998E-3</v>
      </c>
    </row>
    <row r="7907" spans="1:8" x14ac:dyDescent="0.35">
      <c r="A7907" s="45" t="s">
        <v>244</v>
      </c>
      <c r="B7907" s="45" t="s">
        <v>8</v>
      </c>
      <c r="C7907" s="45" t="s">
        <v>75</v>
      </c>
      <c r="D7907" s="45">
        <v>27144</v>
      </c>
      <c r="E7907" s="45">
        <v>4.9615082E-3</v>
      </c>
      <c r="F7907" s="45">
        <v>1.0009209399999999E-3</v>
      </c>
      <c r="G7907" s="45">
        <v>7.3124894000000003E-4</v>
      </c>
      <c r="H7907" s="45">
        <v>3.2293378400000002E-3</v>
      </c>
    </row>
    <row r="7908" spans="1:8" x14ac:dyDescent="0.35">
      <c r="A7908" s="45" t="s">
        <v>244</v>
      </c>
      <c r="B7908" s="45" t="s">
        <v>10</v>
      </c>
      <c r="C7908" s="45" t="s">
        <v>75</v>
      </c>
      <c r="D7908" s="45">
        <v>13016</v>
      </c>
      <c r="E7908" s="45">
        <v>4.6259346799999998E-3</v>
      </c>
      <c r="F7908" s="45">
        <v>9.2878185999999998E-4</v>
      </c>
      <c r="G7908" s="45">
        <v>6.5883987999999999E-4</v>
      </c>
      <c r="H7908" s="45">
        <v>3.0383124699999999E-3</v>
      </c>
    </row>
    <row r="7909" spans="1:8" x14ac:dyDescent="0.35">
      <c r="A7909" s="45" t="s">
        <v>244</v>
      </c>
      <c r="B7909" s="45" t="s">
        <v>11</v>
      </c>
      <c r="C7909" s="45" t="s">
        <v>75</v>
      </c>
      <c r="D7909" s="45">
        <v>6081</v>
      </c>
      <c r="E7909" s="45">
        <v>4.8908730500000002E-3</v>
      </c>
      <c r="F7909" s="45">
        <v>1.07760487E-3</v>
      </c>
      <c r="G7909" s="45">
        <v>6.9668441000000003E-4</v>
      </c>
      <c r="H7909" s="45">
        <v>3.1165832900000002E-3</v>
      </c>
    </row>
    <row r="7910" spans="1:8" x14ac:dyDescent="0.35">
      <c r="A7910" s="45" t="s">
        <v>244</v>
      </c>
      <c r="B7910" s="45" t="s">
        <v>12</v>
      </c>
      <c r="C7910" s="45" t="s">
        <v>75</v>
      </c>
      <c r="D7910" s="45">
        <v>1468</v>
      </c>
      <c r="E7910" s="45">
        <v>6.0590511900000003E-3</v>
      </c>
      <c r="F7910" s="45">
        <v>1.3025640300000001E-3</v>
      </c>
      <c r="G7910" s="45">
        <v>8.1190370999999998E-4</v>
      </c>
      <c r="H7910" s="45">
        <v>3.9445829599999999E-3</v>
      </c>
    </row>
    <row r="7911" spans="1:8" x14ac:dyDescent="0.35">
      <c r="A7911" s="45" t="s">
        <v>244</v>
      </c>
      <c r="B7911" s="45" t="s">
        <v>13</v>
      </c>
      <c r="C7911" s="45" t="s">
        <v>75</v>
      </c>
      <c r="D7911" s="45">
        <v>6579</v>
      </c>
      <c r="E7911" s="45">
        <v>5.4458012799999999E-3</v>
      </c>
      <c r="F7911" s="45">
        <v>1.0054558800000001E-3</v>
      </c>
      <c r="G7911" s="45">
        <v>8.8845552E-4</v>
      </c>
      <c r="H7911" s="45">
        <v>3.5518894000000001E-3</v>
      </c>
    </row>
    <row r="7912" spans="1:8" x14ac:dyDescent="0.35">
      <c r="A7912" s="45" t="s">
        <v>244</v>
      </c>
      <c r="B7912" s="45" t="s">
        <v>8</v>
      </c>
      <c r="C7912" s="45" t="s">
        <v>76</v>
      </c>
      <c r="D7912" s="45">
        <v>40599</v>
      </c>
      <c r="E7912" s="45">
        <v>6.6664064299999997E-3</v>
      </c>
      <c r="F7912" s="45">
        <v>9.6190683000000005E-4</v>
      </c>
      <c r="G7912" s="45">
        <v>1.3914429900000001E-3</v>
      </c>
      <c r="H7912" s="45">
        <v>4.3128910699999998E-3</v>
      </c>
    </row>
    <row r="7913" spans="1:8" x14ac:dyDescent="0.35">
      <c r="A7913" s="45" t="s">
        <v>244</v>
      </c>
      <c r="B7913" s="45" t="s">
        <v>10</v>
      </c>
      <c r="C7913" s="45" t="s">
        <v>76</v>
      </c>
      <c r="D7913" s="45">
        <v>16435</v>
      </c>
      <c r="E7913" s="45">
        <v>6.00567377E-3</v>
      </c>
      <c r="F7913" s="45">
        <v>8.3115349000000005E-4</v>
      </c>
      <c r="G7913" s="45">
        <v>1.2671957299999999E-3</v>
      </c>
      <c r="H7913" s="45">
        <v>3.9071529400000003E-3</v>
      </c>
    </row>
    <row r="7914" spans="1:8" x14ac:dyDescent="0.35">
      <c r="A7914" s="45" t="s">
        <v>244</v>
      </c>
      <c r="B7914" s="45" t="s">
        <v>11</v>
      </c>
      <c r="C7914" s="45" t="s">
        <v>76</v>
      </c>
      <c r="D7914" s="45">
        <v>9363</v>
      </c>
      <c r="E7914" s="45">
        <v>6.4749432400000003E-3</v>
      </c>
      <c r="F7914" s="45">
        <v>9.7276836000000002E-4</v>
      </c>
      <c r="G7914" s="45">
        <v>1.3081025300000001E-3</v>
      </c>
      <c r="H7914" s="45">
        <v>4.1938864599999999E-3</v>
      </c>
    </row>
    <row r="7915" spans="1:8" x14ac:dyDescent="0.35">
      <c r="A7915" s="45" t="s">
        <v>244</v>
      </c>
      <c r="B7915" s="45" t="s">
        <v>12</v>
      </c>
      <c r="C7915" s="45" t="s">
        <v>76</v>
      </c>
      <c r="D7915" s="45">
        <v>3975</v>
      </c>
      <c r="E7915" s="45">
        <v>7.9797982699999995E-3</v>
      </c>
      <c r="F7915" s="45">
        <v>1.22932366E-3</v>
      </c>
      <c r="G7915" s="45">
        <v>1.6270496099999999E-3</v>
      </c>
      <c r="H7915" s="45">
        <v>5.12334882E-3</v>
      </c>
    </row>
    <row r="7916" spans="1:8" x14ac:dyDescent="0.35">
      <c r="A7916" s="45" t="s">
        <v>244</v>
      </c>
      <c r="B7916" s="45" t="s">
        <v>13</v>
      </c>
      <c r="C7916" s="45" t="s">
        <v>76</v>
      </c>
      <c r="D7916" s="45">
        <v>10826</v>
      </c>
      <c r="E7916" s="45">
        <v>7.3528168000000001E-3</v>
      </c>
      <c r="F7916" s="45">
        <v>1.0528224799999999E-3</v>
      </c>
      <c r="G7916" s="45">
        <v>1.56563329E-3</v>
      </c>
      <c r="H7916" s="45">
        <v>4.7341894900000004E-3</v>
      </c>
    </row>
    <row r="7917" spans="1:8" x14ac:dyDescent="0.35">
      <c r="A7917" s="45" t="s">
        <v>245</v>
      </c>
      <c r="B7917" s="45" t="s">
        <v>8</v>
      </c>
      <c r="C7917" s="45" t="s">
        <v>75</v>
      </c>
      <c r="D7917" s="45">
        <v>26214</v>
      </c>
      <c r="E7917" s="45">
        <v>5.0078045599999997E-3</v>
      </c>
      <c r="F7917" s="45">
        <v>9.4664678000000002E-4</v>
      </c>
      <c r="G7917" s="45">
        <v>7.3448722000000002E-4</v>
      </c>
      <c r="H7917" s="45">
        <v>3.32667008E-3</v>
      </c>
    </row>
    <row r="7918" spans="1:8" x14ac:dyDescent="0.35">
      <c r="A7918" s="45" t="s">
        <v>245</v>
      </c>
      <c r="B7918" s="45" t="s">
        <v>10</v>
      </c>
      <c r="C7918" s="45" t="s">
        <v>75</v>
      </c>
      <c r="D7918" s="45">
        <v>12778</v>
      </c>
      <c r="E7918" s="45">
        <v>4.6189457E-3</v>
      </c>
      <c r="F7918" s="45">
        <v>8.6612237999999999E-4</v>
      </c>
      <c r="G7918" s="45">
        <v>6.6051273000000005E-4</v>
      </c>
      <c r="H7918" s="45">
        <v>3.09231011E-3</v>
      </c>
    </row>
    <row r="7919" spans="1:8" x14ac:dyDescent="0.35">
      <c r="A7919" s="45" t="s">
        <v>245</v>
      </c>
      <c r="B7919" s="45" t="s">
        <v>11</v>
      </c>
      <c r="C7919" s="45" t="s">
        <v>75</v>
      </c>
      <c r="D7919" s="45">
        <v>5526</v>
      </c>
      <c r="E7919" s="45">
        <v>4.9058593499999997E-3</v>
      </c>
      <c r="F7919" s="45">
        <v>1.01374915E-3</v>
      </c>
      <c r="G7919" s="45">
        <v>7.0289750999999998E-4</v>
      </c>
      <c r="H7919" s="45">
        <v>3.1892122099999999E-3</v>
      </c>
    </row>
    <row r="7920" spans="1:8" x14ac:dyDescent="0.35">
      <c r="A7920" s="45" t="s">
        <v>245</v>
      </c>
      <c r="B7920" s="45" t="s">
        <v>12</v>
      </c>
      <c r="C7920" s="45" t="s">
        <v>75</v>
      </c>
      <c r="D7920" s="45">
        <v>1582</v>
      </c>
      <c r="E7920" s="45">
        <v>6.4425010499999996E-3</v>
      </c>
      <c r="F7920" s="45">
        <v>1.31168183E-3</v>
      </c>
      <c r="G7920" s="45">
        <v>8.7080618000000005E-4</v>
      </c>
      <c r="H7920" s="45">
        <v>4.26001257E-3</v>
      </c>
    </row>
    <row r="7921" spans="1:8" x14ac:dyDescent="0.35">
      <c r="A7921" s="45" t="s">
        <v>245</v>
      </c>
      <c r="B7921" s="45" t="s">
        <v>13</v>
      </c>
      <c r="C7921" s="45" t="s">
        <v>75</v>
      </c>
      <c r="D7921" s="45">
        <v>6328</v>
      </c>
      <c r="E7921" s="45">
        <v>5.5233699499999999E-3</v>
      </c>
      <c r="F7921" s="45">
        <v>9.5939135999999995E-4</v>
      </c>
      <c r="G7921" s="45">
        <v>8.7736870999999999E-4</v>
      </c>
      <c r="H7921" s="45">
        <v>3.6866093900000002E-3</v>
      </c>
    </row>
    <row r="7922" spans="1:8" x14ac:dyDescent="0.35">
      <c r="A7922" s="45" t="s">
        <v>245</v>
      </c>
      <c r="B7922" s="45" t="s">
        <v>8</v>
      </c>
      <c r="C7922" s="45" t="s">
        <v>76</v>
      </c>
      <c r="D7922" s="45">
        <v>41067</v>
      </c>
      <c r="E7922" s="45">
        <v>6.8566422300000004E-3</v>
      </c>
      <c r="F7922" s="45">
        <v>9.7369231000000002E-4</v>
      </c>
      <c r="G7922" s="45">
        <v>1.3952397800000001E-3</v>
      </c>
      <c r="H7922" s="45">
        <v>4.4875422499999996E-3</v>
      </c>
    </row>
    <row r="7923" spans="1:8" x14ac:dyDescent="0.35">
      <c r="A7923" s="45" t="s">
        <v>245</v>
      </c>
      <c r="B7923" s="45" t="s">
        <v>10</v>
      </c>
      <c r="C7923" s="45" t="s">
        <v>76</v>
      </c>
      <c r="D7923" s="45">
        <v>16328</v>
      </c>
      <c r="E7923" s="45">
        <v>6.0794962400000001E-3</v>
      </c>
      <c r="F7923" s="45">
        <v>8.3940154000000005E-4</v>
      </c>
      <c r="G7923" s="45">
        <v>1.2624187800000001E-3</v>
      </c>
      <c r="H7923" s="45">
        <v>3.9775223200000003E-3</v>
      </c>
    </row>
    <row r="7924" spans="1:8" x14ac:dyDescent="0.35">
      <c r="A7924" s="45" t="s">
        <v>245</v>
      </c>
      <c r="B7924" s="45" t="s">
        <v>11</v>
      </c>
      <c r="C7924" s="45" t="s">
        <v>76</v>
      </c>
      <c r="D7924" s="45">
        <v>9050</v>
      </c>
      <c r="E7924" s="45">
        <v>6.5971618699999998E-3</v>
      </c>
      <c r="F7924" s="45">
        <v>9.7640654999999995E-4</v>
      </c>
      <c r="G7924" s="45">
        <v>1.30580982E-3</v>
      </c>
      <c r="H7924" s="45">
        <v>4.3147506300000001E-3</v>
      </c>
    </row>
    <row r="7925" spans="1:8" x14ac:dyDescent="0.35">
      <c r="A7925" s="45" t="s">
        <v>245</v>
      </c>
      <c r="B7925" s="45" t="s">
        <v>12</v>
      </c>
      <c r="C7925" s="45" t="s">
        <v>76</v>
      </c>
      <c r="D7925" s="45">
        <v>4855</v>
      </c>
      <c r="E7925" s="45">
        <v>8.5208998400000003E-3</v>
      </c>
      <c r="F7925" s="45">
        <v>1.2836229800000001E-3</v>
      </c>
      <c r="G7925" s="45">
        <v>1.6426386000000001E-3</v>
      </c>
      <c r="H7925" s="45">
        <v>5.5945424200000001E-3</v>
      </c>
    </row>
    <row r="7926" spans="1:8" x14ac:dyDescent="0.35">
      <c r="A7926" s="45" t="s">
        <v>245</v>
      </c>
      <c r="B7926" s="45" t="s">
        <v>13</v>
      </c>
      <c r="C7926" s="45" t="s">
        <v>76</v>
      </c>
      <c r="D7926" s="45">
        <v>10834</v>
      </c>
      <c r="E7926" s="45">
        <v>7.4988395799999996E-3</v>
      </c>
      <c r="F7926" s="45">
        <v>1.03492753E-3</v>
      </c>
      <c r="G7926" s="45">
        <v>1.55925316E-3</v>
      </c>
      <c r="H7926" s="45">
        <v>4.9044596999999997E-3</v>
      </c>
    </row>
    <row r="7927" spans="1:8" x14ac:dyDescent="0.35">
      <c r="A7927" s="45" t="s">
        <v>246</v>
      </c>
      <c r="B7927" s="45" t="s">
        <v>8</v>
      </c>
      <c r="C7927" s="45" t="s">
        <v>75</v>
      </c>
      <c r="D7927" s="45">
        <v>24895</v>
      </c>
      <c r="E7927" s="45">
        <v>4.9505917800000002E-3</v>
      </c>
      <c r="F7927" s="45">
        <v>9.3868249999999999E-4</v>
      </c>
      <c r="G7927" s="45">
        <v>7.0970691999999995E-4</v>
      </c>
      <c r="H7927" s="45">
        <v>3.3022018799999998E-3</v>
      </c>
    </row>
    <row r="7928" spans="1:8" x14ac:dyDescent="0.35">
      <c r="A7928" s="45" t="s">
        <v>246</v>
      </c>
      <c r="B7928" s="45" t="s">
        <v>10</v>
      </c>
      <c r="C7928" s="45" t="s">
        <v>75</v>
      </c>
      <c r="D7928" s="45">
        <v>12366</v>
      </c>
      <c r="E7928" s="45">
        <v>4.5679777399999996E-3</v>
      </c>
      <c r="F7928" s="45">
        <v>8.7168870000000004E-4</v>
      </c>
      <c r="G7928" s="45">
        <v>6.3951836000000002E-4</v>
      </c>
      <c r="H7928" s="45">
        <v>3.05677019E-3</v>
      </c>
    </row>
    <row r="7929" spans="1:8" x14ac:dyDescent="0.35">
      <c r="A7929" s="45" t="s">
        <v>246</v>
      </c>
      <c r="B7929" s="45" t="s">
        <v>11</v>
      </c>
      <c r="C7929" s="45" t="s">
        <v>75</v>
      </c>
      <c r="D7929" s="45">
        <v>5202</v>
      </c>
      <c r="E7929" s="45">
        <v>4.9123976799999997E-3</v>
      </c>
      <c r="F7929" s="45">
        <v>1.03098009E-3</v>
      </c>
      <c r="G7929" s="45">
        <v>6.8606068000000005E-4</v>
      </c>
      <c r="H7929" s="45">
        <v>3.1953564199999999E-3</v>
      </c>
    </row>
    <row r="7930" spans="1:8" x14ac:dyDescent="0.35">
      <c r="A7930" s="45" t="s">
        <v>246</v>
      </c>
      <c r="B7930" s="45" t="s">
        <v>12</v>
      </c>
      <c r="C7930" s="45" t="s">
        <v>75</v>
      </c>
      <c r="D7930" s="45">
        <v>1362</v>
      </c>
      <c r="E7930" s="45">
        <v>6.3927806599999998E-3</v>
      </c>
      <c r="F7930" s="45">
        <v>1.2509175300000001E-3</v>
      </c>
      <c r="G7930" s="45">
        <v>8.5284415999999997E-4</v>
      </c>
      <c r="H7930" s="45">
        <v>4.2890184900000001E-3</v>
      </c>
    </row>
    <row r="7931" spans="1:8" x14ac:dyDescent="0.35">
      <c r="A7931" s="45" t="s">
        <v>246</v>
      </c>
      <c r="B7931" s="45" t="s">
        <v>13</v>
      </c>
      <c r="C7931" s="45" t="s">
        <v>75</v>
      </c>
      <c r="D7931" s="45">
        <v>5965</v>
      </c>
      <c r="E7931" s="45">
        <v>5.4477971000000004E-3</v>
      </c>
      <c r="F7931" s="45">
        <v>9.2578210000000003E-4</v>
      </c>
      <c r="G7931" s="45">
        <v>8.4315311000000002E-4</v>
      </c>
      <c r="H7931" s="45">
        <v>3.6788614E-3</v>
      </c>
    </row>
    <row r="7932" spans="1:8" x14ac:dyDescent="0.35">
      <c r="A7932" s="45" t="s">
        <v>246</v>
      </c>
      <c r="B7932" s="45" t="s">
        <v>8</v>
      </c>
      <c r="C7932" s="45" t="s">
        <v>76</v>
      </c>
      <c r="D7932" s="45">
        <v>37534</v>
      </c>
      <c r="E7932" s="45">
        <v>6.7806599800000001E-3</v>
      </c>
      <c r="F7932" s="45">
        <v>9.5713657999999999E-4</v>
      </c>
      <c r="G7932" s="45">
        <v>1.3573397800000001E-3</v>
      </c>
      <c r="H7932" s="45">
        <v>4.4660267999999999E-3</v>
      </c>
    </row>
    <row r="7933" spans="1:8" x14ac:dyDescent="0.35">
      <c r="A7933" s="45" t="s">
        <v>246</v>
      </c>
      <c r="B7933" s="45" t="s">
        <v>10</v>
      </c>
      <c r="C7933" s="45" t="s">
        <v>76</v>
      </c>
      <c r="D7933" s="45">
        <v>15090</v>
      </c>
      <c r="E7933" s="45">
        <v>6.0504317299999999E-3</v>
      </c>
      <c r="F7933" s="45">
        <v>8.3134118999999998E-4</v>
      </c>
      <c r="G7933" s="45">
        <v>1.2155107E-3</v>
      </c>
      <c r="H7933" s="45">
        <v>4.0034182899999996E-3</v>
      </c>
    </row>
    <row r="7934" spans="1:8" x14ac:dyDescent="0.35">
      <c r="A7934" s="45" t="s">
        <v>246</v>
      </c>
      <c r="B7934" s="45" t="s">
        <v>11</v>
      </c>
      <c r="C7934" s="45" t="s">
        <v>76</v>
      </c>
      <c r="D7934" s="45">
        <v>8619</v>
      </c>
      <c r="E7934" s="45">
        <v>6.6281868900000002E-3</v>
      </c>
      <c r="F7934" s="45">
        <v>9.6787516E-4</v>
      </c>
      <c r="G7934" s="45">
        <v>1.30110079E-3</v>
      </c>
      <c r="H7934" s="45">
        <v>4.3590318600000002E-3</v>
      </c>
    </row>
    <row r="7935" spans="1:8" x14ac:dyDescent="0.35">
      <c r="A7935" s="45" t="s">
        <v>246</v>
      </c>
      <c r="B7935" s="45" t="s">
        <v>12</v>
      </c>
      <c r="C7935" s="45" t="s">
        <v>76</v>
      </c>
      <c r="D7935" s="45">
        <v>3853</v>
      </c>
      <c r="E7935" s="45">
        <v>8.2342400200000002E-3</v>
      </c>
      <c r="F7935" s="45">
        <v>1.2479631099999999E-3</v>
      </c>
      <c r="G7935" s="45">
        <v>1.5463747600000001E-3</v>
      </c>
      <c r="H7935" s="45">
        <v>5.43982059E-3</v>
      </c>
    </row>
    <row r="7936" spans="1:8" x14ac:dyDescent="0.35">
      <c r="A7936" s="45" t="s">
        <v>246</v>
      </c>
      <c r="B7936" s="45" t="s">
        <v>13</v>
      </c>
      <c r="C7936" s="45" t="s">
        <v>76</v>
      </c>
      <c r="D7936" s="45">
        <v>9972</v>
      </c>
      <c r="E7936" s="45">
        <v>7.4558170199999999E-3</v>
      </c>
      <c r="F7936" s="45">
        <v>1.0258431899999999E-3</v>
      </c>
      <c r="G7936" s="45">
        <v>1.5475295999999999E-3</v>
      </c>
      <c r="H7936" s="45">
        <v>4.8822847400000003E-3</v>
      </c>
    </row>
    <row r="7937" spans="1:8" x14ac:dyDescent="0.35">
      <c r="A7937" s="45" t="s">
        <v>247</v>
      </c>
      <c r="B7937" s="45" t="s">
        <v>8</v>
      </c>
      <c r="C7937" s="45" t="s">
        <v>75</v>
      </c>
      <c r="D7937" s="45">
        <v>22965</v>
      </c>
      <c r="E7937" s="45">
        <v>4.8290497E-3</v>
      </c>
      <c r="F7937" s="45">
        <v>9.2469695999999998E-4</v>
      </c>
      <c r="G7937" s="45">
        <v>6.9548443000000003E-4</v>
      </c>
      <c r="H7937" s="45">
        <v>3.20886782E-3</v>
      </c>
    </row>
    <row r="7938" spans="1:8" x14ac:dyDescent="0.35">
      <c r="A7938" s="45" t="s">
        <v>247</v>
      </c>
      <c r="B7938" s="45" t="s">
        <v>10</v>
      </c>
      <c r="C7938" s="45" t="s">
        <v>75</v>
      </c>
      <c r="D7938" s="45">
        <v>11755</v>
      </c>
      <c r="E7938" s="45">
        <v>4.4702192899999998E-3</v>
      </c>
      <c r="F7938" s="45">
        <v>8.7449070999999999E-4</v>
      </c>
      <c r="G7938" s="45">
        <v>6.2671692000000005E-4</v>
      </c>
      <c r="H7938" s="45">
        <v>2.9690111699999999E-3</v>
      </c>
    </row>
    <row r="7939" spans="1:8" x14ac:dyDescent="0.35">
      <c r="A7939" s="45" t="s">
        <v>247</v>
      </c>
      <c r="B7939" s="45" t="s">
        <v>11</v>
      </c>
      <c r="C7939" s="45" t="s">
        <v>75</v>
      </c>
      <c r="D7939" s="45">
        <v>4598</v>
      </c>
      <c r="E7939" s="45">
        <v>4.8036004599999998E-3</v>
      </c>
      <c r="F7939" s="45">
        <v>9.908769300000001E-4</v>
      </c>
      <c r="G7939" s="45">
        <v>6.7297251E-4</v>
      </c>
      <c r="H7939" s="45">
        <v>3.1397505400000002E-3</v>
      </c>
    </row>
    <row r="7940" spans="1:8" x14ac:dyDescent="0.35">
      <c r="A7940" s="45" t="s">
        <v>247</v>
      </c>
      <c r="B7940" s="45" t="s">
        <v>12</v>
      </c>
      <c r="C7940" s="45" t="s">
        <v>75</v>
      </c>
      <c r="D7940" s="45">
        <v>1377</v>
      </c>
      <c r="E7940" s="45">
        <v>6.2115707999999999E-3</v>
      </c>
      <c r="F7940" s="45">
        <v>1.20327478E-3</v>
      </c>
      <c r="G7940" s="45">
        <v>8.4517613000000002E-4</v>
      </c>
      <c r="H7940" s="45">
        <v>4.16311939E-3</v>
      </c>
    </row>
    <row r="7941" spans="1:8" x14ac:dyDescent="0.35">
      <c r="A7941" s="45" t="s">
        <v>247</v>
      </c>
      <c r="B7941" s="45" t="s">
        <v>13</v>
      </c>
      <c r="C7941" s="45" t="s">
        <v>75</v>
      </c>
      <c r="D7941" s="45">
        <v>5235</v>
      </c>
      <c r="E7941" s="45">
        <v>5.2934882099999999E-3</v>
      </c>
      <c r="F7941" s="45">
        <v>9.0602976999999999E-4</v>
      </c>
      <c r="G7941" s="45">
        <v>8.3029752000000001E-4</v>
      </c>
      <c r="H7941" s="45">
        <v>3.5571604300000002E-3</v>
      </c>
    </row>
    <row r="7942" spans="1:8" x14ac:dyDescent="0.35">
      <c r="A7942" s="45" t="s">
        <v>247</v>
      </c>
      <c r="B7942" s="45" t="s">
        <v>8</v>
      </c>
      <c r="C7942" s="45" t="s">
        <v>76</v>
      </c>
      <c r="D7942" s="45">
        <v>35838</v>
      </c>
      <c r="E7942" s="45">
        <v>6.6863457100000004E-3</v>
      </c>
      <c r="F7942" s="45">
        <v>9.2754046000000003E-4</v>
      </c>
      <c r="G7942" s="45">
        <v>1.38921063E-3</v>
      </c>
      <c r="H7942" s="45">
        <v>4.3694252299999996E-3</v>
      </c>
    </row>
    <row r="7943" spans="1:8" x14ac:dyDescent="0.35">
      <c r="A7943" s="45" t="s">
        <v>247</v>
      </c>
      <c r="B7943" s="45" t="s">
        <v>10</v>
      </c>
      <c r="C7943" s="45" t="s">
        <v>76</v>
      </c>
      <c r="D7943" s="45">
        <v>14925</v>
      </c>
      <c r="E7943" s="45">
        <v>5.94475052E-3</v>
      </c>
      <c r="F7943" s="45">
        <v>8.0748238999999995E-4</v>
      </c>
      <c r="G7943" s="45">
        <v>1.2339837200000001E-3</v>
      </c>
      <c r="H7943" s="45">
        <v>3.9031164199999999E-3</v>
      </c>
    </row>
    <row r="7944" spans="1:8" x14ac:dyDescent="0.35">
      <c r="A7944" s="45" t="s">
        <v>247</v>
      </c>
      <c r="B7944" s="45" t="s">
        <v>11</v>
      </c>
      <c r="C7944" s="45" t="s">
        <v>76</v>
      </c>
      <c r="D7944" s="45">
        <v>7885</v>
      </c>
      <c r="E7944" s="45">
        <v>6.5781324600000003E-3</v>
      </c>
      <c r="F7944" s="45">
        <v>9.3547851999999999E-4</v>
      </c>
      <c r="G7944" s="45">
        <v>1.32548151E-3</v>
      </c>
      <c r="H7944" s="45">
        <v>4.3169297600000002E-3</v>
      </c>
    </row>
    <row r="7945" spans="1:8" x14ac:dyDescent="0.35">
      <c r="A7945" s="45" t="s">
        <v>247</v>
      </c>
      <c r="B7945" s="45" t="s">
        <v>12</v>
      </c>
      <c r="C7945" s="45" t="s">
        <v>76</v>
      </c>
      <c r="D7945" s="45">
        <v>4042</v>
      </c>
      <c r="E7945" s="45">
        <v>8.2081629999999992E-3</v>
      </c>
      <c r="F7945" s="45">
        <v>1.2367276599999999E-3</v>
      </c>
      <c r="G7945" s="45">
        <v>1.68645861E-3</v>
      </c>
      <c r="H7945" s="45">
        <v>5.28491898E-3</v>
      </c>
    </row>
    <row r="7946" spans="1:8" x14ac:dyDescent="0.35">
      <c r="A7946" s="45" t="s">
        <v>247</v>
      </c>
      <c r="B7946" s="45" t="s">
        <v>13</v>
      </c>
      <c r="C7946" s="45" t="s">
        <v>76</v>
      </c>
      <c r="D7946" s="45">
        <v>8986</v>
      </c>
      <c r="E7946" s="45">
        <v>7.3284984100000002E-3</v>
      </c>
      <c r="F7946" s="45">
        <v>9.8090575000000005E-4</v>
      </c>
      <c r="G7946" s="45">
        <v>1.56924508E-3</v>
      </c>
      <c r="H7946" s="45">
        <v>4.77818996E-3</v>
      </c>
    </row>
    <row r="7947" spans="1:8" x14ac:dyDescent="0.35">
      <c r="A7947" s="45" t="s">
        <v>248</v>
      </c>
      <c r="B7947" s="45" t="s">
        <v>8</v>
      </c>
      <c r="C7947" s="45" t="s">
        <v>75</v>
      </c>
      <c r="D7947" s="45">
        <v>22362</v>
      </c>
      <c r="E7947" s="45">
        <v>4.9462669100000002E-3</v>
      </c>
      <c r="F7947" s="45">
        <v>9.2505511999999999E-4</v>
      </c>
      <c r="G7947" s="45">
        <v>6.9388781000000004E-4</v>
      </c>
      <c r="H7947" s="45">
        <v>3.3273234999999998E-3</v>
      </c>
    </row>
    <row r="7948" spans="1:8" x14ac:dyDescent="0.35">
      <c r="A7948" s="45" t="s">
        <v>248</v>
      </c>
      <c r="B7948" s="45" t="s">
        <v>10</v>
      </c>
      <c r="C7948" s="45" t="s">
        <v>75</v>
      </c>
      <c r="D7948" s="45">
        <v>11438</v>
      </c>
      <c r="E7948" s="45">
        <v>4.5961740600000004E-3</v>
      </c>
      <c r="F7948" s="45">
        <v>8.7079856000000003E-4</v>
      </c>
      <c r="G7948" s="45">
        <v>6.3439522000000004E-4</v>
      </c>
      <c r="H7948" s="45">
        <v>3.0909797900000001E-3</v>
      </c>
    </row>
    <row r="7949" spans="1:8" x14ac:dyDescent="0.35">
      <c r="A7949" s="45" t="s">
        <v>248</v>
      </c>
      <c r="B7949" s="45" t="s">
        <v>11</v>
      </c>
      <c r="C7949" s="45" t="s">
        <v>75</v>
      </c>
      <c r="D7949" s="45">
        <v>4369</v>
      </c>
      <c r="E7949" s="45">
        <v>4.9073886199999996E-3</v>
      </c>
      <c r="F7949" s="45">
        <v>9.9929350000000001E-4</v>
      </c>
      <c r="G7949" s="45">
        <v>6.6063858999999999E-4</v>
      </c>
      <c r="H7949" s="45">
        <v>3.2474560599999999E-3</v>
      </c>
    </row>
    <row r="7950" spans="1:8" x14ac:dyDescent="0.35">
      <c r="A7950" s="45" t="s">
        <v>248</v>
      </c>
      <c r="B7950" s="45" t="s">
        <v>12</v>
      </c>
      <c r="C7950" s="45" t="s">
        <v>75</v>
      </c>
      <c r="D7950" s="45">
        <v>1229</v>
      </c>
      <c r="E7950" s="45">
        <v>6.1538096900000004E-3</v>
      </c>
      <c r="F7950" s="45">
        <v>1.2556219899999999E-3</v>
      </c>
      <c r="G7950" s="45">
        <v>7.8817630000000002E-4</v>
      </c>
      <c r="H7950" s="45">
        <v>4.1100109099999997E-3</v>
      </c>
    </row>
    <row r="7951" spans="1:8" x14ac:dyDescent="0.35">
      <c r="A7951" s="45" t="s">
        <v>248</v>
      </c>
      <c r="B7951" s="45" t="s">
        <v>13</v>
      </c>
      <c r="C7951" s="45" t="s">
        <v>75</v>
      </c>
      <c r="D7951" s="45">
        <v>5326</v>
      </c>
      <c r="E7951" s="45">
        <v>5.4513647499999998E-3</v>
      </c>
      <c r="F7951" s="45">
        <v>9.0439652E-4</v>
      </c>
      <c r="G7951" s="45">
        <v>8.2717010000000004E-4</v>
      </c>
      <c r="H7951" s="45">
        <v>3.71979764E-3</v>
      </c>
    </row>
    <row r="7952" spans="1:8" x14ac:dyDescent="0.35">
      <c r="A7952" s="45" t="s">
        <v>248</v>
      </c>
      <c r="B7952" s="45" t="s">
        <v>8</v>
      </c>
      <c r="C7952" s="45" t="s">
        <v>76</v>
      </c>
      <c r="D7952" s="45">
        <v>35028</v>
      </c>
      <c r="E7952" s="45">
        <v>6.8203483699999998E-3</v>
      </c>
      <c r="F7952" s="45">
        <v>9.4476114999999996E-4</v>
      </c>
      <c r="G7952" s="45">
        <v>1.35187197E-3</v>
      </c>
      <c r="H7952" s="45">
        <v>4.52354032E-3</v>
      </c>
    </row>
    <row r="7953" spans="1:8" x14ac:dyDescent="0.35">
      <c r="A7953" s="45" t="s">
        <v>248</v>
      </c>
      <c r="B7953" s="45" t="s">
        <v>10</v>
      </c>
      <c r="C7953" s="45" t="s">
        <v>76</v>
      </c>
      <c r="D7953" s="45">
        <v>14821</v>
      </c>
      <c r="E7953" s="45">
        <v>6.0354471499999996E-3</v>
      </c>
      <c r="F7953" s="45">
        <v>8.1467135E-4</v>
      </c>
      <c r="G7953" s="45">
        <v>1.2026226599999999E-3</v>
      </c>
      <c r="H7953" s="45">
        <v>4.0179933399999996E-3</v>
      </c>
    </row>
    <row r="7954" spans="1:8" x14ac:dyDescent="0.35">
      <c r="A7954" s="45" t="s">
        <v>248</v>
      </c>
      <c r="B7954" s="45" t="s">
        <v>11</v>
      </c>
      <c r="C7954" s="45" t="s">
        <v>76</v>
      </c>
      <c r="D7954" s="45">
        <v>7672</v>
      </c>
      <c r="E7954" s="45">
        <v>6.8011350800000004E-3</v>
      </c>
      <c r="F7954" s="45">
        <v>9.5038179999999998E-4</v>
      </c>
      <c r="G7954" s="45">
        <v>1.32510603E-3</v>
      </c>
      <c r="H7954" s="45">
        <v>4.5254159600000001E-3</v>
      </c>
    </row>
    <row r="7955" spans="1:8" x14ac:dyDescent="0.35">
      <c r="A7955" s="45" t="s">
        <v>248</v>
      </c>
      <c r="B7955" s="45" t="s">
        <v>12</v>
      </c>
      <c r="C7955" s="45" t="s">
        <v>76</v>
      </c>
      <c r="D7955" s="45">
        <v>3434</v>
      </c>
      <c r="E7955" s="45">
        <v>8.3712167799999994E-3</v>
      </c>
      <c r="F7955" s="45">
        <v>1.28654202E-3</v>
      </c>
      <c r="G7955" s="45">
        <v>1.64556751E-3</v>
      </c>
      <c r="H7955" s="45">
        <v>5.4390191500000001E-3</v>
      </c>
    </row>
    <row r="7956" spans="1:8" x14ac:dyDescent="0.35">
      <c r="A7956" s="45" t="s">
        <v>248</v>
      </c>
      <c r="B7956" s="45" t="s">
        <v>13</v>
      </c>
      <c r="C7956" s="45" t="s">
        <v>76</v>
      </c>
      <c r="D7956" s="45">
        <v>9101</v>
      </c>
      <c r="E7956" s="45">
        <v>7.5295828899999999E-3</v>
      </c>
      <c r="F7956" s="45">
        <v>1.0229134E-3</v>
      </c>
      <c r="G7956" s="45">
        <v>1.50667052E-3</v>
      </c>
      <c r="H7956" s="45">
        <v>4.9998140899999996E-3</v>
      </c>
    </row>
    <row r="7957" spans="1:8" x14ac:dyDescent="0.35">
      <c r="A7957" s="45" t="s">
        <v>249</v>
      </c>
      <c r="B7957" s="45" t="s">
        <v>8</v>
      </c>
      <c r="C7957" s="45" t="s">
        <v>75</v>
      </c>
      <c r="D7957" s="45">
        <v>23323</v>
      </c>
      <c r="E7957" s="45">
        <v>5.1355101699999996E-3</v>
      </c>
      <c r="F7957" s="45">
        <v>9.8695915999999994E-4</v>
      </c>
      <c r="G7957" s="45">
        <v>6.8061714999999995E-4</v>
      </c>
      <c r="H7957" s="45">
        <v>3.4670207699999999E-3</v>
      </c>
    </row>
    <row r="7958" spans="1:8" x14ac:dyDescent="0.35">
      <c r="A7958" s="45" t="s">
        <v>249</v>
      </c>
      <c r="B7958" s="45" t="s">
        <v>10</v>
      </c>
      <c r="C7958" s="45" t="s">
        <v>75</v>
      </c>
      <c r="D7958" s="45">
        <v>11438</v>
      </c>
      <c r="E7958" s="45">
        <v>4.6894759899999998E-3</v>
      </c>
      <c r="F7958" s="45">
        <v>9.1069866000000001E-4</v>
      </c>
      <c r="G7958" s="45">
        <v>6.1348033E-4</v>
      </c>
      <c r="H7958" s="45">
        <v>3.1643746800000001E-3</v>
      </c>
    </row>
    <row r="7959" spans="1:8" x14ac:dyDescent="0.35">
      <c r="A7959" s="45" t="s">
        <v>249</v>
      </c>
      <c r="B7959" s="45" t="s">
        <v>11</v>
      </c>
      <c r="C7959" s="45" t="s">
        <v>75</v>
      </c>
      <c r="D7959" s="45">
        <v>4897</v>
      </c>
      <c r="E7959" s="45">
        <v>5.0435685800000003E-3</v>
      </c>
      <c r="F7959" s="45">
        <v>1.04664633E-3</v>
      </c>
      <c r="G7959" s="45">
        <v>6.5729937999999997E-4</v>
      </c>
      <c r="H7959" s="45">
        <v>3.3387526100000001E-3</v>
      </c>
    </row>
    <row r="7960" spans="1:8" x14ac:dyDescent="0.35">
      <c r="A7960" s="45" t="s">
        <v>249</v>
      </c>
      <c r="B7960" s="45" t="s">
        <v>12</v>
      </c>
      <c r="C7960" s="45" t="s">
        <v>75</v>
      </c>
      <c r="D7960" s="45">
        <v>1775</v>
      </c>
      <c r="E7960" s="45">
        <v>6.9296619999999996E-3</v>
      </c>
      <c r="F7960" s="45">
        <v>1.3981153E-3</v>
      </c>
      <c r="G7960" s="45">
        <v>8.0944160000000003E-4</v>
      </c>
      <c r="H7960" s="45">
        <v>4.7216873000000001E-3</v>
      </c>
    </row>
    <row r="7961" spans="1:8" x14ac:dyDescent="0.35">
      <c r="A7961" s="45" t="s">
        <v>249</v>
      </c>
      <c r="B7961" s="45" t="s">
        <v>13</v>
      </c>
      <c r="C7961" s="45" t="s">
        <v>75</v>
      </c>
      <c r="D7961" s="45">
        <v>5213</v>
      </c>
      <c r="E7961" s="45">
        <v>5.5896358899999998E-3</v>
      </c>
      <c r="F7961" s="45">
        <v>9.5821896999999997E-4</v>
      </c>
      <c r="G7961" s="45">
        <v>8.0596428000000002E-4</v>
      </c>
      <c r="H7961" s="45">
        <v>3.82435092E-3</v>
      </c>
    </row>
    <row r="7962" spans="1:8" x14ac:dyDescent="0.35">
      <c r="A7962" s="45" t="s">
        <v>249</v>
      </c>
      <c r="B7962" s="45" t="s">
        <v>8</v>
      </c>
      <c r="C7962" s="45" t="s">
        <v>76</v>
      </c>
      <c r="D7962" s="45">
        <v>38253</v>
      </c>
      <c r="E7962" s="45">
        <v>7.1694501600000002E-3</v>
      </c>
      <c r="F7962" s="45">
        <v>9.8405112000000006E-4</v>
      </c>
      <c r="G7962" s="45">
        <v>1.3206121100000001E-3</v>
      </c>
      <c r="H7962" s="45">
        <v>4.8644454600000001E-3</v>
      </c>
    </row>
    <row r="7963" spans="1:8" x14ac:dyDescent="0.35">
      <c r="A7963" s="45" t="s">
        <v>249</v>
      </c>
      <c r="B7963" s="45" t="s">
        <v>10</v>
      </c>
      <c r="C7963" s="45" t="s">
        <v>76</v>
      </c>
      <c r="D7963" s="45">
        <v>14817</v>
      </c>
      <c r="E7963" s="45">
        <v>6.2388615600000004E-3</v>
      </c>
      <c r="F7963" s="45">
        <v>8.4899561999999997E-4</v>
      </c>
      <c r="G7963" s="45">
        <v>1.1647529600000001E-3</v>
      </c>
      <c r="H7963" s="45">
        <v>4.2247555099999999E-3</v>
      </c>
    </row>
    <row r="7964" spans="1:8" x14ac:dyDescent="0.35">
      <c r="A7964" s="45" t="s">
        <v>249</v>
      </c>
      <c r="B7964" s="45" t="s">
        <v>11</v>
      </c>
      <c r="C7964" s="45" t="s">
        <v>76</v>
      </c>
      <c r="D7964" s="45">
        <v>8292</v>
      </c>
      <c r="E7964" s="45">
        <v>6.8844466199999999E-3</v>
      </c>
      <c r="F7964" s="45">
        <v>9.5929537000000002E-4</v>
      </c>
      <c r="G7964" s="45">
        <v>1.2605381399999999E-3</v>
      </c>
      <c r="H7964" s="45">
        <v>4.6642273900000001E-3</v>
      </c>
    </row>
    <row r="7965" spans="1:8" x14ac:dyDescent="0.35">
      <c r="A7965" s="45" t="s">
        <v>249</v>
      </c>
      <c r="B7965" s="45" t="s">
        <v>12</v>
      </c>
      <c r="C7965" s="45" t="s">
        <v>76</v>
      </c>
      <c r="D7965" s="45">
        <v>5536</v>
      </c>
      <c r="E7965" s="45">
        <v>9.2138282700000001E-3</v>
      </c>
      <c r="F7965" s="45">
        <v>1.2895389399999999E-3</v>
      </c>
      <c r="G7965" s="45">
        <v>1.5600013800000001E-3</v>
      </c>
      <c r="H7965" s="45">
        <v>6.36412022E-3</v>
      </c>
    </row>
    <row r="7966" spans="1:8" x14ac:dyDescent="0.35">
      <c r="A7966" s="45" t="s">
        <v>249</v>
      </c>
      <c r="B7966" s="45" t="s">
        <v>13</v>
      </c>
      <c r="C7966" s="45" t="s">
        <v>76</v>
      </c>
      <c r="D7966" s="45">
        <v>9608</v>
      </c>
      <c r="E7966" s="45">
        <v>7.6725833199999998E-3</v>
      </c>
      <c r="F7966" s="45">
        <v>1.0376742900000001E-3</v>
      </c>
      <c r="G7966" s="45">
        <v>1.47488349E-3</v>
      </c>
      <c r="H7966" s="45">
        <v>5.1596468099999997E-3</v>
      </c>
    </row>
    <row r="7967" spans="1:8" x14ac:dyDescent="0.35">
      <c r="A7967" s="45" t="s">
        <v>250</v>
      </c>
      <c r="B7967" s="45" t="s">
        <v>8</v>
      </c>
      <c r="C7967" s="45" t="s">
        <v>75</v>
      </c>
      <c r="D7967" s="45">
        <v>21820</v>
      </c>
      <c r="E7967" s="45">
        <v>5.0501321599999999E-3</v>
      </c>
      <c r="F7967" s="45">
        <v>9.8109401999999998E-4</v>
      </c>
      <c r="G7967" s="45">
        <v>6.7607897999999997E-4</v>
      </c>
      <c r="H7967" s="45">
        <v>3.3914140499999999E-3</v>
      </c>
    </row>
    <row r="7968" spans="1:8" x14ac:dyDescent="0.35">
      <c r="A7968" s="45" t="s">
        <v>250</v>
      </c>
      <c r="B7968" s="45" t="s">
        <v>10</v>
      </c>
      <c r="C7968" s="45" t="s">
        <v>75</v>
      </c>
      <c r="D7968" s="45">
        <v>10810</v>
      </c>
      <c r="E7968" s="45">
        <v>4.68613785E-3</v>
      </c>
      <c r="F7968" s="45">
        <v>9.1868145000000001E-4</v>
      </c>
      <c r="G7968" s="45">
        <v>6.1281647000000004E-4</v>
      </c>
      <c r="H7968" s="45">
        <v>3.1530644799999999E-3</v>
      </c>
    </row>
    <row r="7969" spans="1:8" x14ac:dyDescent="0.35">
      <c r="A7969" s="45" t="s">
        <v>250</v>
      </c>
      <c r="B7969" s="45" t="s">
        <v>11</v>
      </c>
      <c r="C7969" s="45" t="s">
        <v>75</v>
      </c>
      <c r="D7969" s="45">
        <v>4605</v>
      </c>
      <c r="E7969" s="45">
        <v>4.9946085799999996E-3</v>
      </c>
      <c r="F7969" s="45">
        <v>1.0431216700000001E-3</v>
      </c>
      <c r="G7969" s="45">
        <v>6.3950191000000005E-4</v>
      </c>
      <c r="H7969" s="45">
        <v>3.3105016300000001E-3</v>
      </c>
    </row>
    <row r="7970" spans="1:8" x14ac:dyDescent="0.35">
      <c r="A7970" s="45" t="s">
        <v>250</v>
      </c>
      <c r="B7970" s="45" t="s">
        <v>12</v>
      </c>
      <c r="C7970" s="45" t="s">
        <v>75</v>
      </c>
      <c r="D7970" s="45">
        <v>1149</v>
      </c>
      <c r="E7970" s="45">
        <v>6.3587597799999998E-3</v>
      </c>
      <c r="F7970" s="45">
        <v>1.2968299399999999E-3</v>
      </c>
      <c r="G7970" s="45">
        <v>7.6674944000000003E-4</v>
      </c>
      <c r="H7970" s="45">
        <v>4.2940719099999998E-3</v>
      </c>
    </row>
    <row r="7971" spans="1:8" x14ac:dyDescent="0.35">
      <c r="A7971" s="45" t="s">
        <v>250</v>
      </c>
      <c r="B7971" s="45" t="s">
        <v>13</v>
      </c>
      <c r="C7971" s="45" t="s">
        <v>75</v>
      </c>
      <c r="D7971" s="45">
        <v>5256</v>
      </c>
      <c r="E7971" s="45">
        <v>5.5613291299999998E-3</v>
      </c>
      <c r="F7971" s="45">
        <v>9.8609060999999996E-4</v>
      </c>
      <c r="G7971" s="45">
        <v>8.1841626999999998E-4</v>
      </c>
      <c r="H7971" s="45">
        <v>3.7551900400000001E-3</v>
      </c>
    </row>
    <row r="7972" spans="1:8" x14ac:dyDescent="0.35">
      <c r="A7972" s="45" t="s">
        <v>250</v>
      </c>
      <c r="B7972" s="45" t="s">
        <v>8</v>
      </c>
      <c r="C7972" s="45" t="s">
        <v>76</v>
      </c>
      <c r="D7972" s="45">
        <v>35306</v>
      </c>
      <c r="E7972" s="45">
        <v>7.0292598800000003E-3</v>
      </c>
      <c r="F7972" s="45">
        <v>9.8112005000000006E-4</v>
      </c>
      <c r="G7972" s="45">
        <v>1.2854379400000001E-3</v>
      </c>
      <c r="H7972" s="45">
        <v>4.7621346099999996E-3</v>
      </c>
    </row>
    <row r="7973" spans="1:8" x14ac:dyDescent="0.35">
      <c r="A7973" s="45" t="s">
        <v>250</v>
      </c>
      <c r="B7973" s="45" t="s">
        <v>10</v>
      </c>
      <c r="C7973" s="45" t="s">
        <v>76</v>
      </c>
      <c r="D7973" s="45">
        <v>14373</v>
      </c>
      <c r="E7973" s="45">
        <v>6.2049323000000003E-3</v>
      </c>
      <c r="F7973" s="45">
        <v>8.6706404000000002E-4</v>
      </c>
      <c r="G7973" s="45">
        <v>1.1397315999999999E-3</v>
      </c>
      <c r="H7973" s="45">
        <v>4.1975885999999997E-3</v>
      </c>
    </row>
    <row r="7974" spans="1:8" x14ac:dyDescent="0.35">
      <c r="A7974" s="45" t="s">
        <v>250</v>
      </c>
      <c r="B7974" s="45" t="s">
        <v>11</v>
      </c>
      <c r="C7974" s="45" t="s">
        <v>76</v>
      </c>
      <c r="D7974" s="45">
        <v>8186</v>
      </c>
      <c r="E7974" s="45">
        <v>6.9960750999999996E-3</v>
      </c>
      <c r="F7974" s="45">
        <v>9.7623600000000001E-4</v>
      </c>
      <c r="G7974" s="45">
        <v>1.2467944800000001E-3</v>
      </c>
      <c r="H7974" s="45">
        <v>4.7723117300000001E-3</v>
      </c>
    </row>
    <row r="7975" spans="1:8" x14ac:dyDescent="0.35">
      <c r="A7975" s="45" t="s">
        <v>250</v>
      </c>
      <c r="B7975" s="45" t="s">
        <v>12</v>
      </c>
      <c r="C7975" s="45" t="s">
        <v>76</v>
      </c>
      <c r="D7975" s="45">
        <v>3304</v>
      </c>
      <c r="E7975" s="45">
        <v>8.4169718899999996E-3</v>
      </c>
      <c r="F7975" s="45">
        <v>1.2793307900000001E-3</v>
      </c>
      <c r="G7975" s="45">
        <v>1.49499951E-3</v>
      </c>
      <c r="H7975" s="45">
        <v>5.6422978200000003E-3</v>
      </c>
    </row>
    <row r="7976" spans="1:8" x14ac:dyDescent="0.35">
      <c r="A7976" s="45" t="s">
        <v>250</v>
      </c>
      <c r="B7976" s="45" t="s">
        <v>13</v>
      </c>
      <c r="C7976" s="45" t="s">
        <v>76</v>
      </c>
      <c r="D7976" s="45">
        <v>9443</v>
      </c>
      <c r="E7976" s="45">
        <v>7.8271747900000004E-3</v>
      </c>
      <c r="F7976" s="45">
        <v>1.05461571E-3</v>
      </c>
      <c r="G7976" s="45">
        <v>1.4673908499999999E-3</v>
      </c>
      <c r="H7976" s="45">
        <v>5.3046370399999999E-3</v>
      </c>
    </row>
    <row r="7977" spans="1:8" x14ac:dyDescent="0.35">
      <c r="A7977" s="45" t="s">
        <v>251</v>
      </c>
      <c r="B7977" s="45" t="s">
        <v>8</v>
      </c>
      <c r="C7977" s="45" t="s">
        <v>75</v>
      </c>
      <c r="D7977" s="45">
        <v>21318</v>
      </c>
      <c r="E7977" s="45">
        <v>5.0694479999999998E-3</v>
      </c>
      <c r="F7977" s="45">
        <v>9.7483670999999996E-4</v>
      </c>
      <c r="G7977" s="45">
        <v>6.7478652000000001E-4</v>
      </c>
      <c r="H7977" s="45">
        <v>3.4182069199999998E-3</v>
      </c>
    </row>
    <row r="7978" spans="1:8" x14ac:dyDescent="0.35">
      <c r="A7978" s="45" t="s">
        <v>251</v>
      </c>
      <c r="B7978" s="45" t="s">
        <v>10</v>
      </c>
      <c r="C7978" s="45" t="s">
        <v>75</v>
      </c>
      <c r="D7978" s="45">
        <v>10540</v>
      </c>
      <c r="E7978" s="45">
        <v>4.7052100700000002E-3</v>
      </c>
      <c r="F7978" s="45">
        <v>9.1310635000000002E-4</v>
      </c>
      <c r="G7978" s="45">
        <v>6.1859339000000003E-4</v>
      </c>
      <c r="H7978" s="45">
        <v>3.1718462099999999E-3</v>
      </c>
    </row>
    <row r="7979" spans="1:8" x14ac:dyDescent="0.35">
      <c r="A7979" s="45" t="s">
        <v>251</v>
      </c>
      <c r="B7979" s="45" t="s">
        <v>11</v>
      </c>
      <c r="C7979" s="45" t="s">
        <v>75</v>
      </c>
      <c r="D7979" s="45">
        <v>4550</v>
      </c>
      <c r="E7979" s="45">
        <v>4.9545454400000003E-3</v>
      </c>
      <c r="F7979" s="45">
        <v>1.0058020600000001E-3</v>
      </c>
      <c r="G7979" s="45">
        <v>6.3119634000000004E-4</v>
      </c>
      <c r="H7979" s="45">
        <v>3.3161322400000002E-3</v>
      </c>
    </row>
    <row r="7980" spans="1:8" x14ac:dyDescent="0.35">
      <c r="A7980" s="45" t="s">
        <v>251</v>
      </c>
      <c r="B7980" s="45" t="s">
        <v>12</v>
      </c>
      <c r="C7980" s="45" t="s">
        <v>75</v>
      </c>
      <c r="D7980" s="45">
        <v>1141</v>
      </c>
      <c r="E7980" s="45">
        <v>6.1822797600000002E-3</v>
      </c>
      <c r="F7980" s="45">
        <v>1.2851074399999999E-3</v>
      </c>
      <c r="G7980" s="45">
        <v>7.6322930999999999E-4</v>
      </c>
      <c r="H7980" s="45">
        <v>4.13294844E-3</v>
      </c>
    </row>
    <row r="7981" spans="1:8" x14ac:dyDescent="0.35">
      <c r="A7981" s="45" t="s">
        <v>251</v>
      </c>
      <c r="B7981" s="45" t="s">
        <v>13</v>
      </c>
      <c r="C7981" s="45" t="s">
        <v>75</v>
      </c>
      <c r="D7981" s="45">
        <v>5087</v>
      </c>
      <c r="E7981" s="45">
        <v>5.6772981000000004E-3</v>
      </c>
      <c r="F7981" s="45">
        <v>1.0054493800000001E-3</v>
      </c>
      <c r="G7981" s="45">
        <v>8.1036696000000004E-4</v>
      </c>
      <c r="H7981" s="45">
        <v>3.8596383399999998E-3</v>
      </c>
    </row>
    <row r="7982" spans="1:8" x14ac:dyDescent="0.35">
      <c r="A7982" s="45" t="s">
        <v>251</v>
      </c>
      <c r="B7982" s="45" t="s">
        <v>8</v>
      </c>
      <c r="C7982" s="45" t="s">
        <v>76</v>
      </c>
      <c r="D7982" s="45">
        <v>34611</v>
      </c>
      <c r="E7982" s="45">
        <v>7.0551421199999999E-3</v>
      </c>
      <c r="F7982" s="45">
        <v>9.7677957999999995E-4</v>
      </c>
      <c r="G7982" s="45">
        <v>1.2807001000000001E-3</v>
      </c>
      <c r="H7982" s="45">
        <v>4.7971262500000004E-3</v>
      </c>
    </row>
    <row r="7983" spans="1:8" x14ac:dyDescent="0.35">
      <c r="A7983" s="45" t="s">
        <v>251</v>
      </c>
      <c r="B7983" s="45" t="s">
        <v>10</v>
      </c>
      <c r="C7983" s="45" t="s">
        <v>76</v>
      </c>
      <c r="D7983" s="45">
        <v>13821</v>
      </c>
      <c r="E7983" s="45">
        <v>6.3241580800000004E-3</v>
      </c>
      <c r="F7983" s="45">
        <v>8.758886E-4</v>
      </c>
      <c r="G7983" s="45">
        <v>1.1400096300000001E-3</v>
      </c>
      <c r="H7983" s="45">
        <v>4.3077343000000002E-3</v>
      </c>
    </row>
    <row r="7984" spans="1:8" x14ac:dyDescent="0.35">
      <c r="A7984" s="45" t="s">
        <v>251</v>
      </c>
      <c r="B7984" s="45" t="s">
        <v>11</v>
      </c>
      <c r="C7984" s="45" t="s">
        <v>76</v>
      </c>
      <c r="D7984" s="45">
        <v>8101</v>
      </c>
      <c r="E7984" s="45">
        <v>6.9851642000000004E-3</v>
      </c>
      <c r="F7984" s="45">
        <v>9.6104508999999996E-4</v>
      </c>
      <c r="G7984" s="45">
        <v>1.23877715E-3</v>
      </c>
      <c r="H7984" s="45">
        <v>4.7847199800000002E-3</v>
      </c>
    </row>
    <row r="7985" spans="1:8" x14ac:dyDescent="0.35">
      <c r="A7985" s="45" t="s">
        <v>251</v>
      </c>
      <c r="B7985" s="45" t="s">
        <v>12</v>
      </c>
      <c r="C7985" s="45" t="s">
        <v>76</v>
      </c>
      <c r="D7985" s="45">
        <v>3113</v>
      </c>
      <c r="E7985" s="45">
        <v>8.2114911400000008E-3</v>
      </c>
      <c r="F7985" s="45">
        <v>1.2323282000000001E-3</v>
      </c>
      <c r="G7985" s="45">
        <v>1.4694647300000001E-3</v>
      </c>
      <c r="H7985" s="45">
        <v>5.5094114499999996E-3</v>
      </c>
    </row>
    <row r="7986" spans="1:8" x14ac:dyDescent="0.35">
      <c r="A7986" s="45" t="s">
        <v>251</v>
      </c>
      <c r="B7986" s="45" t="s">
        <v>13</v>
      </c>
      <c r="C7986" s="45" t="s">
        <v>76</v>
      </c>
      <c r="D7986" s="45">
        <v>9576</v>
      </c>
      <c r="E7986" s="45">
        <v>7.7934574100000003E-3</v>
      </c>
      <c r="F7986" s="45">
        <v>1.05263134E-3</v>
      </c>
      <c r="G7986" s="45">
        <v>1.4578593E-3</v>
      </c>
      <c r="H7986" s="45">
        <v>5.2824066799999998E-3</v>
      </c>
    </row>
    <row r="7987" spans="1:8" x14ac:dyDescent="0.35">
      <c r="A7987" s="45" t="s">
        <v>252</v>
      </c>
      <c r="B7987" s="45" t="s">
        <v>8</v>
      </c>
      <c r="C7987" s="45" t="s">
        <v>75</v>
      </c>
      <c r="D7987" s="45">
        <v>22986</v>
      </c>
      <c r="E7987" s="45">
        <v>5.2684497000000004E-3</v>
      </c>
      <c r="F7987" s="45">
        <v>1.00285808E-3</v>
      </c>
      <c r="G7987" s="45">
        <v>6.9478308000000004E-4</v>
      </c>
      <c r="H7987" s="45">
        <v>3.5691277899999999E-3</v>
      </c>
    </row>
    <row r="7988" spans="1:8" x14ac:dyDescent="0.35">
      <c r="A7988" s="45" t="s">
        <v>252</v>
      </c>
      <c r="B7988" s="45" t="s">
        <v>10</v>
      </c>
      <c r="C7988" s="45" t="s">
        <v>75</v>
      </c>
      <c r="D7988" s="45">
        <v>11040</v>
      </c>
      <c r="E7988" s="45">
        <v>4.8408834899999996E-3</v>
      </c>
      <c r="F7988" s="45">
        <v>9.3749451999999996E-4</v>
      </c>
      <c r="G7988" s="45">
        <v>6.2481734E-4</v>
      </c>
      <c r="H7988" s="45">
        <v>3.2768843199999999E-3</v>
      </c>
    </row>
    <row r="7989" spans="1:8" x14ac:dyDescent="0.35">
      <c r="A7989" s="45" t="s">
        <v>252</v>
      </c>
      <c r="B7989" s="45" t="s">
        <v>11</v>
      </c>
      <c r="C7989" s="45" t="s">
        <v>75</v>
      </c>
      <c r="D7989" s="45">
        <v>4945</v>
      </c>
      <c r="E7989" s="45">
        <v>5.0897228199999998E-3</v>
      </c>
      <c r="F7989" s="45">
        <v>1.01672306E-3</v>
      </c>
      <c r="G7989" s="45">
        <v>6.4319292999999997E-4</v>
      </c>
      <c r="H7989" s="45">
        <v>3.4279736699999999E-3</v>
      </c>
    </row>
    <row r="7990" spans="1:8" x14ac:dyDescent="0.35">
      <c r="A7990" s="45" t="s">
        <v>252</v>
      </c>
      <c r="B7990" s="45" t="s">
        <v>12</v>
      </c>
      <c r="C7990" s="45" t="s">
        <v>75</v>
      </c>
      <c r="D7990" s="45">
        <v>1734</v>
      </c>
      <c r="E7990" s="45">
        <v>6.9924425700000001E-3</v>
      </c>
      <c r="F7990" s="45">
        <v>1.3461099700000001E-3</v>
      </c>
      <c r="G7990" s="45">
        <v>8.4793083000000004E-4</v>
      </c>
      <c r="H7990" s="45">
        <v>4.7973333099999996E-3</v>
      </c>
    </row>
    <row r="7991" spans="1:8" x14ac:dyDescent="0.35">
      <c r="A7991" s="45" t="s">
        <v>252</v>
      </c>
      <c r="B7991" s="45" t="s">
        <v>13</v>
      </c>
      <c r="C7991" s="45" t="s">
        <v>75</v>
      </c>
      <c r="D7991" s="45">
        <v>5267</v>
      </c>
      <c r="E7991" s="45">
        <v>5.7648863E-3</v>
      </c>
      <c r="F7991" s="45">
        <v>1.01384206E-3</v>
      </c>
      <c r="G7991" s="45">
        <v>8.3945305E-4</v>
      </c>
      <c r="H7991" s="45">
        <v>3.9098657E-3</v>
      </c>
    </row>
    <row r="7992" spans="1:8" x14ac:dyDescent="0.35">
      <c r="A7992" s="45" t="s">
        <v>252</v>
      </c>
      <c r="B7992" s="45" t="s">
        <v>8</v>
      </c>
      <c r="C7992" s="45" t="s">
        <v>76</v>
      </c>
      <c r="D7992" s="45">
        <v>37976</v>
      </c>
      <c r="E7992" s="45">
        <v>7.3007535499999996E-3</v>
      </c>
      <c r="F7992" s="45">
        <v>9.9188138999999997E-4</v>
      </c>
      <c r="G7992" s="45">
        <v>1.29493585E-3</v>
      </c>
      <c r="H7992" s="45">
        <v>5.0134238099999997E-3</v>
      </c>
    </row>
    <row r="7993" spans="1:8" x14ac:dyDescent="0.35">
      <c r="A7993" s="45" t="s">
        <v>252</v>
      </c>
      <c r="B7993" s="45" t="s">
        <v>10</v>
      </c>
      <c r="C7993" s="45" t="s">
        <v>76</v>
      </c>
      <c r="D7993" s="45">
        <v>14282</v>
      </c>
      <c r="E7993" s="45">
        <v>6.3816177700000004E-3</v>
      </c>
      <c r="F7993" s="45">
        <v>8.6294577000000001E-4</v>
      </c>
      <c r="G7993" s="45">
        <v>1.1504442499999999E-3</v>
      </c>
      <c r="H7993" s="45">
        <v>4.3676916100000001E-3</v>
      </c>
    </row>
    <row r="7994" spans="1:8" x14ac:dyDescent="0.35">
      <c r="A7994" s="45" t="s">
        <v>252</v>
      </c>
      <c r="B7994" s="45" t="s">
        <v>11</v>
      </c>
      <c r="C7994" s="45" t="s">
        <v>76</v>
      </c>
      <c r="D7994" s="45">
        <v>8557</v>
      </c>
      <c r="E7994" s="45">
        <v>7.1538717800000004E-3</v>
      </c>
      <c r="F7994" s="45">
        <v>9.6274577000000005E-4</v>
      </c>
      <c r="G7994" s="45">
        <v>1.26240973E-3</v>
      </c>
      <c r="H7994" s="45">
        <v>4.9281084900000003E-3</v>
      </c>
    </row>
    <row r="7995" spans="1:8" x14ac:dyDescent="0.35">
      <c r="A7995" s="45" t="s">
        <v>252</v>
      </c>
      <c r="B7995" s="45" t="s">
        <v>12</v>
      </c>
      <c r="C7995" s="45" t="s">
        <v>76</v>
      </c>
      <c r="D7995" s="45">
        <v>5114</v>
      </c>
      <c r="E7995" s="45">
        <v>8.9300474500000008E-3</v>
      </c>
      <c r="F7995" s="45">
        <v>1.32170289E-3</v>
      </c>
      <c r="G7995" s="45">
        <v>1.4936686500000001E-3</v>
      </c>
      <c r="H7995" s="45">
        <v>6.1144219499999998E-3</v>
      </c>
    </row>
    <row r="7996" spans="1:8" x14ac:dyDescent="0.35">
      <c r="A7996" s="45" t="s">
        <v>252</v>
      </c>
      <c r="B7996" s="45" t="s">
        <v>13</v>
      </c>
      <c r="C7996" s="45" t="s">
        <v>76</v>
      </c>
      <c r="D7996" s="45">
        <v>10023</v>
      </c>
      <c r="E7996" s="45">
        <v>7.90454038E-3</v>
      </c>
      <c r="F7996" s="45">
        <v>1.0321951499999999E-3</v>
      </c>
      <c r="G7996" s="45">
        <v>1.42719522E-3</v>
      </c>
      <c r="H7996" s="45">
        <v>5.4446206499999998E-3</v>
      </c>
    </row>
    <row r="7997" spans="1:8" x14ac:dyDescent="0.35">
      <c r="A7997" s="45" t="s">
        <v>237</v>
      </c>
      <c r="B7997" s="45" t="s">
        <v>69</v>
      </c>
      <c r="C7997" s="45" t="s">
        <v>75</v>
      </c>
      <c r="D7997" s="45">
        <v>4881</v>
      </c>
      <c r="E7997" s="45">
        <v>4.5483452900000002E-3</v>
      </c>
      <c r="F7997" s="45">
        <v>9.6183827999999998E-4</v>
      </c>
      <c r="G7997" s="45">
        <v>8.4299593999999996E-4</v>
      </c>
      <c r="H7997" s="45">
        <v>2.74351059E-3</v>
      </c>
    </row>
    <row r="7998" spans="1:8" x14ac:dyDescent="0.35">
      <c r="A7998" s="45" t="s">
        <v>237</v>
      </c>
      <c r="B7998" s="45" t="s">
        <v>70</v>
      </c>
      <c r="C7998" s="45" t="s">
        <v>75</v>
      </c>
      <c r="D7998" s="45">
        <v>6202</v>
      </c>
      <c r="E7998" s="45">
        <v>4.6382194399999998E-3</v>
      </c>
      <c r="F7998" s="45">
        <v>7.8654786E-4</v>
      </c>
      <c r="G7998" s="45">
        <v>8.394915E-4</v>
      </c>
      <c r="H7998" s="45">
        <v>3.0121796E-3</v>
      </c>
    </row>
    <row r="7999" spans="1:8" x14ac:dyDescent="0.35">
      <c r="A7999" s="45" t="s">
        <v>237</v>
      </c>
      <c r="B7999" s="45" t="s">
        <v>71</v>
      </c>
      <c r="C7999" s="45" t="s">
        <v>75</v>
      </c>
      <c r="D7999" s="45">
        <v>1058</v>
      </c>
      <c r="E7999" s="45">
        <v>4.5157155600000004E-3</v>
      </c>
      <c r="F7999" s="45">
        <v>9.0075371999999996E-4</v>
      </c>
      <c r="G7999" s="45">
        <v>8.5538727999999995E-4</v>
      </c>
      <c r="H7999" s="45">
        <v>2.75957408E-3</v>
      </c>
    </row>
    <row r="8000" spans="1:8" x14ac:dyDescent="0.35">
      <c r="A8000" s="45" t="s">
        <v>237</v>
      </c>
      <c r="B8000" s="45" t="s">
        <v>69</v>
      </c>
      <c r="C8000" s="45" t="s">
        <v>76</v>
      </c>
      <c r="D8000" s="45">
        <v>3608</v>
      </c>
      <c r="E8000" s="45">
        <v>4.9296442700000002E-3</v>
      </c>
      <c r="F8000" s="45">
        <v>7.6450455999999998E-4</v>
      </c>
      <c r="G8000" s="45">
        <v>1.2770390699999999E-3</v>
      </c>
      <c r="H8000" s="45">
        <v>2.8881001400000001E-3</v>
      </c>
    </row>
    <row r="8001" spans="1:8" x14ac:dyDescent="0.35">
      <c r="A8001" s="45" t="s">
        <v>237</v>
      </c>
      <c r="B8001" s="45" t="s">
        <v>70</v>
      </c>
      <c r="C8001" s="45" t="s">
        <v>76</v>
      </c>
      <c r="D8001" s="45">
        <v>9235</v>
      </c>
      <c r="E8001" s="45">
        <v>5.8925356999999998E-3</v>
      </c>
      <c r="F8001" s="45">
        <v>6.6420873999999998E-4</v>
      </c>
      <c r="G8001" s="45">
        <v>1.4819750300000001E-3</v>
      </c>
      <c r="H8001" s="45">
        <v>3.7463514500000001E-3</v>
      </c>
    </row>
    <row r="8002" spans="1:8" x14ac:dyDescent="0.35">
      <c r="A8002" s="45" t="s">
        <v>237</v>
      </c>
      <c r="B8002" s="45" t="s">
        <v>71</v>
      </c>
      <c r="C8002" s="45" t="s">
        <v>76</v>
      </c>
      <c r="D8002" s="45">
        <v>1731</v>
      </c>
      <c r="E8002" s="45">
        <v>5.22976953E-3</v>
      </c>
      <c r="F8002" s="45">
        <v>7.7700059000000005E-4</v>
      </c>
      <c r="G8002" s="45">
        <v>1.4447664900000001E-3</v>
      </c>
      <c r="H8002" s="45">
        <v>3.0080019800000002E-3</v>
      </c>
    </row>
    <row r="8003" spans="1:8" x14ac:dyDescent="0.35">
      <c r="A8003" s="45" t="s">
        <v>238</v>
      </c>
      <c r="B8003" s="45" t="s">
        <v>69</v>
      </c>
      <c r="C8003" s="45" t="s">
        <v>75</v>
      </c>
      <c r="D8003" s="45">
        <v>6369</v>
      </c>
      <c r="E8003" s="45">
        <v>4.5109319799999997E-3</v>
      </c>
      <c r="F8003" s="45">
        <v>1.0071150299999999E-3</v>
      </c>
      <c r="G8003" s="45">
        <v>7.7921353E-4</v>
      </c>
      <c r="H8003" s="45">
        <v>2.7246029400000002E-3</v>
      </c>
    </row>
    <row r="8004" spans="1:8" x14ac:dyDescent="0.35">
      <c r="A8004" s="45" t="s">
        <v>238</v>
      </c>
      <c r="B8004" s="45" t="s">
        <v>70</v>
      </c>
      <c r="C8004" s="45" t="s">
        <v>75</v>
      </c>
      <c r="D8004" s="45">
        <v>7763</v>
      </c>
      <c r="E8004" s="45">
        <v>4.5507100999999999E-3</v>
      </c>
      <c r="F8004" s="45">
        <v>7.8509710000000004E-4</v>
      </c>
      <c r="G8004" s="45">
        <v>7.9924749999999995E-4</v>
      </c>
      <c r="H8004" s="45">
        <v>2.9663650199999998E-3</v>
      </c>
    </row>
    <row r="8005" spans="1:8" x14ac:dyDescent="0.35">
      <c r="A8005" s="45" t="s">
        <v>238</v>
      </c>
      <c r="B8005" s="45" t="s">
        <v>71</v>
      </c>
      <c r="C8005" s="45" t="s">
        <v>75</v>
      </c>
      <c r="D8005" s="45">
        <v>1432</v>
      </c>
      <c r="E8005" s="45">
        <v>4.4275922899999999E-3</v>
      </c>
      <c r="F8005" s="45">
        <v>9.0691575000000004E-4</v>
      </c>
      <c r="G8005" s="45">
        <v>8.1419383999999995E-4</v>
      </c>
      <c r="H8005" s="45">
        <v>2.7064822100000001E-3</v>
      </c>
    </row>
    <row r="8006" spans="1:8" x14ac:dyDescent="0.35">
      <c r="A8006" s="45" t="s">
        <v>238</v>
      </c>
      <c r="B8006" s="45" t="s">
        <v>69</v>
      </c>
      <c r="C8006" s="45" t="s">
        <v>76</v>
      </c>
      <c r="D8006" s="45">
        <v>4599</v>
      </c>
      <c r="E8006" s="45">
        <v>4.8918341299999998E-3</v>
      </c>
      <c r="F8006" s="45">
        <v>7.4371015000000002E-4</v>
      </c>
      <c r="G8006" s="45">
        <v>1.2564776199999999E-3</v>
      </c>
      <c r="H8006" s="45">
        <v>2.8916458799999999E-3</v>
      </c>
    </row>
    <row r="8007" spans="1:8" x14ac:dyDescent="0.35">
      <c r="A8007" s="45" t="s">
        <v>238</v>
      </c>
      <c r="B8007" s="45" t="s">
        <v>70</v>
      </c>
      <c r="C8007" s="45" t="s">
        <v>76</v>
      </c>
      <c r="D8007" s="45">
        <v>11557</v>
      </c>
      <c r="E8007" s="45">
        <v>5.77471362E-3</v>
      </c>
      <c r="F8007" s="45">
        <v>6.3300156000000005E-4</v>
      </c>
      <c r="G8007" s="45">
        <v>1.4475521900000001E-3</v>
      </c>
      <c r="H8007" s="45">
        <v>3.69415939E-3</v>
      </c>
    </row>
    <row r="8008" spans="1:8" x14ac:dyDescent="0.35">
      <c r="A8008" s="45" t="s">
        <v>238</v>
      </c>
      <c r="B8008" s="45" t="s">
        <v>71</v>
      </c>
      <c r="C8008" s="45" t="s">
        <v>76</v>
      </c>
      <c r="D8008" s="45">
        <v>2123</v>
      </c>
      <c r="E8008" s="45">
        <v>5.16191141E-3</v>
      </c>
      <c r="F8008" s="45">
        <v>7.2484863999999999E-4</v>
      </c>
      <c r="G8008" s="45">
        <v>1.4002501000000001E-3</v>
      </c>
      <c r="H8008" s="45">
        <v>3.03681218E-3</v>
      </c>
    </row>
    <row r="8009" spans="1:8" x14ac:dyDescent="0.35">
      <c r="A8009" s="45" t="s">
        <v>239</v>
      </c>
      <c r="B8009" s="45" t="s">
        <v>69</v>
      </c>
      <c r="C8009" s="45" t="s">
        <v>75</v>
      </c>
      <c r="D8009" s="45">
        <v>6173</v>
      </c>
      <c r="E8009" s="45">
        <v>4.48307945E-3</v>
      </c>
      <c r="F8009" s="45">
        <v>9.8994026999999992E-4</v>
      </c>
      <c r="G8009" s="45">
        <v>7.4957527000000005E-4</v>
      </c>
      <c r="H8009" s="45">
        <v>2.7435634300000001E-3</v>
      </c>
    </row>
    <row r="8010" spans="1:8" x14ac:dyDescent="0.35">
      <c r="A8010" s="45" t="s">
        <v>239</v>
      </c>
      <c r="B8010" s="45" t="s">
        <v>70</v>
      </c>
      <c r="C8010" s="45" t="s">
        <v>75</v>
      </c>
      <c r="D8010" s="45">
        <v>7165</v>
      </c>
      <c r="E8010" s="45">
        <v>4.5511195299999998E-3</v>
      </c>
      <c r="F8010" s="45">
        <v>7.5592813999999999E-4</v>
      </c>
      <c r="G8010" s="45">
        <v>7.7412843000000003E-4</v>
      </c>
      <c r="H8010" s="45">
        <v>3.02106247E-3</v>
      </c>
    </row>
    <row r="8011" spans="1:8" x14ac:dyDescent="0.35">
      <c r="A8011" s="45" t="s">
        <v>239</v>
      </c>
      <c r="B8011" s="45" t="s">
        <v>71</v>
      </c>
      <c r="C8011" s="45" t="s">
        <v>75</v>
      </c>
      <c r="D8011" s="45">
        <v>1354</v>
      </c>
      <c r="E8011" s="45">
        <v>4.3848043800000002E-3</v>
      </c>
      <c r="F8011" s="45">
        <v>8.8472405000000005E-4</v>
      </c>
      <c r="G8011" s="45">
        <v>7.8336111999999995E-4</v>
      </c>
      <c r="H8011" s="45">
        <v>2.7167187499999999E-3</v>
      </c>
    </row>
    <row r="8012" spans="1:8" x14ac:dyDescent="0.35">
      <c r="A8012" s="45" t="s">
        <v>239</v>
      </c>
      <c r="B8012" s="45" t="s">
        <v>69</v>
      </c>
      <c r="C8012" s="45" t="s">
        <v>76</v>
      </c>
      <c r="D8012" s="45">
        <v>4460</v>
      </c>
      <c r="E8012" s="45">
        <v>4.9341728599999997E-3</v>
      </c>
      <c r="F8012" s="45">
        <v>7.4832852999999998E-4</v>
      </c>
      <c r="G8012" s="45">
        <v>1.2187990699999999E-3</v>
      </c>
      <c r="H8012" s="45">
        <v>2.9670318199999999E-3</v>
      </c>
    </row>
    <row r="8013" spans="1:8" x14ac:dyDescent="0.35">
      <c r="A8013" s="45" t="s">
        <v>239</v>
      </c>
      <c r="B8013" s="45" t="s">
        <v>70</v>
      </c>
      <c r="C8013" s="45" t="s">
        <v>76</v>
      </c>
      <c r="D8013" s="45">
        <v>11416</v>
      </c>
      <c r="E8013" s="45">
        <v>5.9297245700000003E-3</v>
      </c>
      <c r="F8013" s="45">
        <v>6.5669768000000002E-4</v>
      </c>
      <c r="G8013" s="45">
        <v>1.4667338299999999E-3</v>
      </c>
      <c r="H8013" s="45">
        <v>3.8062023500000002E-3</v>
      </c>
    </row>
    <row r="8014" spans="1:8" x14ac:dyDescent="0.35">
      <c r="A8014" s="45" t="s">
        <v>239</v>
      </c>
      <c r="B8014" s="45" t="s">
        <v>71</v>
      </c>
      <c r="C8014" s="45" t="s">
        <v>76</v>
      </c>
      <c r="D8014" s="45">
        <v>2000</v>
      </c>
      <c r="E8014" s="45">
        <v>5.28025439E-3</v>
      </c>
      <c r="F8014" s="45">
        <v>7.3896387999999999E-4</v>
      </c>
      <c r="G8014" s="45">
        <v>1.4221872599999999E-3</v>
      </c>
      <c r="H8014" s="45">
        <v>3.1189638800000002E-3</v>
      </c>
    </row>
    <row r="8015" spans="1:8" x14ac:dyDescent="0.35">
      <c r="A8015" s="45" t="s">
        <v>240</v>
      </c>
      <c r="B8015" s="45" t="s">
        <v>69</v>
      </c>
      <c r="C8015" s="45" t="s">
        <v>75</v>
      </c>
      <c r="D8015" s="45">
        <v>5889</v>
      </c>
      <c r="E8015" s="45">
        <v>4.4994117199999998E-3</v>
      </c>
      <c r="F8015" s="45">
        <v>9.8332633000000006E-4</v>
      </c>
      <c r="G8015" s="45">
        <v>7.3509987999999997E-4</v>
      </c>
      <c r="H8015" s="45">
        <v>2.7809850200000001E-3</v>
      </c>
    </row>
    <row r="8016" spans="1:8" x14ac:dyDescent="0.35">
      <c r="A8016" s="45" t="s">
        <v>240</v>
      </c>
      <c r="B8016" s="45" t="s">
        <v>70</v>
      </c>
      <c r="C8016" s="45" t="s">
        <v>75</v>
      </c>
      <c r="D8016" s="45">
        <v>7155</v>
      </c>
      <c r="E8016" s="45">
        <v>4.6600455100000004E-3</v>
      </c>
      <c r="F8016" s="45">
        <v>7.7967176999999997E-4</v>
      </c>
      <c r="G8016" s="45">
        <v>7.3317326999999995E-4</v>
      </c>
      <c r="H8016" s="45">
        <v>3.1471999799999998E-3</v>
      </c>
    </row>
    <row r="8017" spans="1:8" x14ac:dyDescent="0.35">
      <c r="A8017" s="45" t="s">
        <v>240</v>
      </c>
      <c r="B8017" s="45" t="s">
        <v>71</v>
      </c>
      <c r="C8017" s="45" t="s">
        <v>75</v>
      </c>
      <c r="D8017" s="45">
        <v>1273</v>
      </c>
      <c r="E8017" s="45">
        <v>4.5956617900000003E-3</v>
      </c>
      <c r="F8017" s="45">
        <v>9.2260712000000005E-4</v>
      </c>
      <c r="G8017" s="45">
        <v>7.6700719999999996E-4</v>
      </c>
      <c r="H8017" s="45">
        <v>2.9060470100000001E-3</v>
      </c>
    </row>
    <row r="8018" spans="1:8" x14ac:dyDescent="0.35">
      <c r="A8018" s="45" t="s">
        <v>240</v>
      </c>
      <c r="B8018" s="45" t="s">
        <v>69</v>
      </c>
      <c r="C8018" s="45" t="s">
        <v>76</v>
      </c>
      <c r="D8018" s="45">
        <v>4149</v>
      </c>
      <c r="E8018" s="45">
        <v>4.9923562399999998E-3</v>
      </c>
      <c r="F8018" s="45">
        <v>7.6066386E-4</v>
      </c>
      <c r="G8018" s="45">
        <v>1.2089618699999999E-3</v>
      </c>
      <c r="H8018" s="45">
        <v>3.0226602900000001E-3</v>
      </c>
    </row>
    <row r="8019" spans="1:8" x14ac:dyDescent="0.35">
      <c r="A8019" s="45" t="s">
        <v>240</v>
      </c>
      <c r="B8019" s="45" t="s">
        <v>70</v>
      </c>
      <c r="C8019" s="45" t="s">
        <v>76</v>
      </c>
      <c r="D8019" s="45">
        <v>11127</v>
      </c>
      <c r="E8019" s="45">
        <v>6.0046443700000002E-3</v>
      </c>
      <c r="F8019" s="45">
        <v>6.7826837999999999E-4</v>
      </c>
      <c r="G8019" s="45">
        <v>1.4354075400000001E-3</v>
      </c>
      <c r="H8019" s="45">
        <v>3.8907807300000001E-3</v>
      </c>
    </row>
    <row r="8020" spans="1:8" x14ac:dyDescent="0.35">
      <c r="A8020" s="45" t="s">
        <v>240</v>
      </c>
      <c r="B8020" s="45" t="s">
        <v>71</v>
      </c>
      <c r="C8020" s="45" t="s">
        <v>76</v>
      </c>
      <c r="D8020" s="45">
        <v>1928</v>
      </c>
      <c r="E8020" s="45">
        <v>5.3831568500000001E-3</v>
      </c>
      <c r="F8020" s="45">
        <v>7.3344667000000004E-4</v>
      </c>
      <c r="G8020" s="45">
        <v>1.4162389999999999E-3</v>
      </c>
      <c r="H8020" s="45">
        <v>3.2332605699999998E-3</v>
      </c>
    </row>
    <row r="8021" spans="1:8" x14ac:dyDescent="0.35">
      <c r="A8021" s="45" t="s">
        <v>241</v>
      </c>
      <c r="B8021" s="45" t="s">
        <v>69</v>
      </c>
      <c r="C8021" s="45" t="s">
        <v>75</v>
      </c>
      <c r="D8021" s="45">
        <v>5535</v>
      </c>
      <c r="E8021" s="45">
        <v>4.6600837400000003E-3</v>
      </c>
      <c r="F8021" s="45">
        <v>1.04618105E-3</v>
      </c>
      <c r="G8021" s="45">
        <v>7.2382374000000004E-4</v>
      </c>
      <c r="H8021" s="45">
        <v>2.8900784700000002E-3</v>
      </c>
    </row>
    <row r="8022" spans="1:8" x14ac:dyDescent="0.35">
      <c r="A8022" s="45" t="s">
        <v>241</v>
      </c>
      <c r="B8022" s="45" t="s">
        <v>70</v>
      </c>
      <c r="C8022" s="45" t="s">
        <v>75</v>
      </c>
      <c r="D8022" s="45">
        <v>6719</v>
      </c>
      <c r="E8022" s="45">
        <v>4.8823762199999999E-3</v>
      </c>
      <c r="F8022" s="45">
        <v>8.5293271000000002E-4</v>
      </c>
      <c r="G8022" s="45">
        <v>7.3549521999999995E-4</v>
      </c>
      <c r="H8022" s="45">
        <v>3.29394782E-3</v>
      </c>
    </row>
    <row r="8023" spans="1:8" x14ac:dyDescent="0.35">
      <c r="A8023" s="45" t="s">
        <v>241</v>
      </c>
      <c r="B8023" s="45" t="s">
        <v>71</v>
      </c>
      <c r="C8023" s="45" t="s">
        <v>75</v>
      </c>
      <c r="D8023" s="45">
        <v>1214</v>
      </c>
      <c r="E8023" s="45">
        <v>4.6017524599999996E-3</v>
      </c>
      <c r="F8023" s="45">
        <v>9.9827795E-4</v>
      </c>
      <c r="G8023" s="45">
        <v>7.3484858000000004E-4</v>
      </c>
      <c r="H8023" s="45">
        <v>2.8686254400000001E-3</v>
      </c>
    </row>
    <row r="8024" spans="1:8" x14ac:dyDescent="0.35">
      <c r="A8024" s="45" t="s">
        <v>241</v>
      </c>
      <c r="B8024" s="45" t="s">
        <v>69</v>
      </c>
      <c r="C8024" s="45" t="s">
        <v>76</v>
      </c>
      <c r="D8024" s="45">
        <v>4154</v>
      </c>
      <c r="E8024" s="45">
        <v>5.15870444E-3</v>
      </c>
      <c r="F8024" s="45">
        <v>8.2547587999999995E-4</v>
      </c>
      <c r="G8024" s="45">
        <v>1.16554023E-3</v>
      </c>
      <c r="H8024" s="45">
        <v>3.16760706E-3</v>
      </c>
    </row>
    <row r="8025" spans="1:8" x14ac:dyDescent="0.35">
      <c r="A8025" s="45" t="s">
        <v>241</v>
      </c>
      <c r="B8025" s="45" t="s">
        <v>70</v>
      </c>
      <c r="C8025" s="45" t="s">
        <v>76</v>
      </c>
      <c r="D8025" s="45">
        <v>10523</v>
      </c>
      <c r="E8025" s="45">
        <v>6.2267801199999999E-3</v>
      </c>
      <c r="F8025" s="45">
        <v>7.5369493000000004E-4</v>
      </c>
      <c r="G8025" s="45">
        <v>1.3891504200000001E-3</v>
      </c>
      <c r="H8025" s="45">
        <v>4.0837385099999996E-3</v>
      </c>
    </row>
    <row r="8026" spans="1:8" x14ac:dyDescent="0.35">
      <c r="A8026" s="45" t="s">
        <v>241</v>
      </c>
      <c r="B8026" s="45" t="s">
        <v>71</v>
      </c>
      <c r="C8026" s="45" t="s">
        <v>76</v>
      </c>
      <c r="D8026" s="45">
        <v>1754</v>
      </c>
      <c r="E8026" s="45">
        <v>5.7680524100000002E-3</v>
      </c>
      <c r="F8026" s="45">
        <v>8.5184237000000005E-4</v>
      </c>
      <c r="G8026" s="45">
        <v>1.3976384900000001E-3</v>
      </c>
      <c r="H8026" s="45">
        <v>3.5183664999999999E-3</v>
      </c>
    </row>
    <row r="8027" spans="1:8" x14ac:dyDescent="0.35">
      <c r="A8027" s="45" t="s">
        <v>242</v>
      </c>
      <c r="B8027" s="45" t="s">
        <v>69</v>
      </c>
      <c r="C8027" s="45" t="s">
        <v>75</v>
      </c>
      <c r="D8027" s="45">
        <v>5608</v>
      </c>
      <c r="E8027" s="45">
        <v>4.6694286899999996E-3</v>
      </c>
      <c r="F8027" s="45">
        <v>1.0379886399999999E-3</v>
      </c>
      <c r="G8027" s="45">
        <v>7.1888845000000004E-4</v>
      </c>
      <c r="H8027" s="45">
        <v>2.9125511100000002E-3</v>
      </c>
    </row>
    <row r="8028" spans="1:8" x14ac:dyDescent="0.35">
      <c r="A8028" s="45" t="s">
        <v>242</v>
      </c>
      <c r="B8028" s="45" t="s">
        <v>70</v>
      </c>
      <c r="C8028" s="45" t="s">
        <v>75</v>
      </c>
      <c r="D8028" s="45">
        <v>6758</v>
      </c>
      <c r="E8028" s="45">
        <v>4.8211119799999999E-3</v>
      </c>
      <c r="F8028" s="45">
        <v>8.4730145E-4</v>
      </c>
      <c r="G8028" s="45">
        <v>7.1239618000000005E-4</v>
      </c>
      <c r="H8028" s="45">
        <v>3.2614138699999999E-3</v>
      </c>
    </row>
    <row r="8029" spans="1:8" x14ac:dyDescent="0.35">
      <c r="A8029" s="45" t="s">
        <v>242</v>
      </c>
      <c r="B8029" s="45" t="s">
        <v>71</v>
      </c>
      <c r="C8029" s="45" t="s">
        <v>75</v>
      </c>
      <c r="D8029" s="45">
        <v>1173</v>
      </c>
      <c r="E8029" s="45">
        <v>4.6887726100000001E-3</v>
      </c>
      <c r="F8029" s="45">
        <v>1.0097464500000001E-3</v>
      </c>
      <c r="G8029" s="45">
        <v>7.1180037999999995E-4</v>
      </c>
      <c r="H8029" s="45">
        <v>2.9672252900000001E-3</v>
      </c>
    </row>
    <row r="8030" spans="1:8" x14ac:dyDescent="0.35">
      <c r="A8030" s="45" t="s">
        <v>242</v>
      </c>
      <c r="B8030" s="45" t="s">
        <v>69</v>
      </c>
      <c r="C8030" s="45" t="s">
        <v>76</v>
      </c>
      <c r="D8030" s="45">
        <v>4033</v>
      </c>
      <c r="E8030" s="45">
        <v>5.2262208200000004E-3</v>
      </c>
      <c r="F8030" s="45">
        <v>9.0256517E-4</v>
      </c>
      <c r="G8030" s="45">
        <v>1.1488808699999999E-3</v>
      </c>
      <c r="H8030" s="45">
        <v>3.1746480299999998E-3</v>
      </c>
    </row>
    <row r="8031" spans="1:8" x14ac:dyDescent="0.35">
      <c r="A8031" s="45" t="s">
        <v>242</v>
      </c>
      <c r="B8031" s="45" t="s">
        <v>70</v>
      </c>
      <c r="C8031" s="45" t="s">
        <v>76</v>
      </c>
      <c r="D8031" s="45">
        <v>10596</v>
      </c>
      <c r="E8031" s="45">
        <v>6.2366485099999997E-3</v>
      </c>
      <c r="F8031" s="45">
        <v>7.9957865000000001E-4</v>
      </c>
      <c r="G8031" s="45">
        <v>1.34377422E-3</v>
      </c>
      <c r="H8031" s="45">
        <v>4.0931247399999997E-3</v>
      </c>
    </row>
    <row r="8032" spans="1:8" x14ac:dyDescent="0.35">
      <c r="A8032" s="45" t="s">
        <v>242</v>
      </c>
      <c r="B8032" s="45" t="s">
        <v>71</v>
      </c>
      <c r="C8032" s="45" t="s">
        <v>76</v>
      </c>
      <c r="D8032" s="45">
        <v>1801</v>
      </c>
      <c r="E8032" s="45">
        <v>5.7812465399999999E-3</v>
      </c>
      <c r="F8032" s="45">
        <v>9.3050776000000001E-4</v>
      </c>
      <c r="G8032" s="45">
        <v>1.3915234999999999E-3</v>
      </c>
      <c r="H8032" s="45">
        <v>3.4589063299999999E-3</v>
      </c>
    </row>
    <row r="8033" spans="1:8" x14ac:dyDescent="0.35">
      <c r="A8033" s="45" t="s">
        <v>243</v>
      </c>
      <c r="B8033" s="45" t="s">
        <v>69</v>
      </c>
      <c r="C8033" s="45" t="s">
        <v>75</v>
      </c>
      <c r="D8033" s="45">
        <v>5442</v>
      </c>
      <c r="E8033" s="45">
        <v>4.5369900100000003E-3</v>
      </c>
      <c r="F8033" s="45">
        <v>1.00036387E-3</v>
      </c>
      <c r="G8033" s="45">
        <v>6.7794657999999998E-4</v>
      </c>
      <c r="H8033" s="45">
        <v>2.8586790799999999E-3</v>
      </c>
    </row>
    <row r="8034" spans="1:8" x14ac:dyDescent="0.35">
      <c r="A8034" s="45" t="s">
        <v>243</v>
      </c>
      <c r="B8034" s="45" t="s">
        <v>70</v>
      </c>
      <c r="C8034" s="45" t="s">
        <v>75</v>
      </c>
      <c r="D8034" s="45">
        <v>6773</v>
      </c>
      <c r="E8034" s="45">
        <v>4.7669324599999997E-3</v>
      </c>
      <c r="F8034" s="45">
        <v>8.4994146E-4</v>
      </c>
      <c r="G8034" s="45">
        <v>6.7091497999999998E-4</v>
      </c>
      <c r="H8034" s="45">
        <v>3.2460755500000001E-3</v>
      </c>
    </row>
    <row r="8035" spans="1:8" x14ac:dyDescent="0.35">
      <c r="A8035" s="45" t="s">
        <v>243</v>
      </c>
      <c r="B8035" s="45" t="s">
        <v>71</v>
      </c>
      <c r="C8035" s="45" t="s">
        <v>75</v>
      </c>
      <c r="D8035" s="45">
        <v>1020</v>
      </c>
      <c r="E8035" s="45">
        <v>4.4749906899999997E-3</v>
      </c>
      <c r="F8035" s="45">
        <v>9.9283972000000008E-4</v>
      </c>
      <c r="G8035" s="45">
        <v>6.5748659999999997E-4</v>
      </c>
      <c r="H8035" s="45">
        <v>2.8246638900000002E-3</v>
      </c>
    </row>
    <row r="8036" spans="1:8" x14ac:dyDescent="0.35">
      <c r="A8036" s="45" t="s">
        <v>243</v>
      </c>
      <c r="B8036" s="45" t="s">
        <v>69</v>
      </c>
      <c r="C8036" s="45" t="s">
        <v>76</v>
      </c>
      <c r="D8036" s="45">
        <v>4074</v>
      </c>
      <c r="E8036" s="45">
        <v>5.3271022899999999E-3</v>
      </c>
      <c r="F8036" s="45">
        <v>9.6482695999999997E-4</v>
      </c>
      <c r="G8036" s="45">
        <v>1.1579384300000001E-3</v>
      </c>
      <c r="H8036" s="45">
        <v>3.2042654000000001E-3</v>
      </c>
    </row>
    <row r="8037" spans="1:8" x14ac:dyDescent="0.35">
      <c r="A8037" s="45" t="s">
        <v>243</v>
      </c>
      <c r="B8037" s="45" t="s">
        <v>70</v>
      </c>
      <c r="C8037" s="45" t="s">
        <v>76</v>
      </c>
      <c r="D8037" s="45">
        <v>10912</v>
      </c>
      <c r="E8037" s="45">
        <v>6.2829739900000002E-3</v>
      </c>
      <c r="F8037" s="45">
        <v>8.2836276999999998E-4</v>
      </c>
      <c r="G8037" s="45">
        <v>1.3311943500000001E-3</v>
      </c>
      <c r="H8037" s="45">
        <v>4.1232201599999997E-3</v>
      </c>
    </row>
    <row r="8038" spans="1:8" x14ac:dyDescent="0.35">
      <c r="A8038" s="45" t="s">
        <v>243</v>
      </c>
      <c r="B8038" s="45" t="s">
        <v>71</v>
      </c>
      <c r="C8038" s="45" t="s">
        <v>76</v>
      </c>
      <c r="D8038" s="45">
        <v>1906</v>
      </c>
      <c r="E8038" s="45">
        <v>5.7854518799999996E-3</v>
      </c>
      <c r="F8038" s="45">
        <v>9.0610522999999999E-4</v>
      </c>
      <c r="G8038" s="45">
        <v>1.33085433E-3</v>
      </c>
      <c r="H8038" s="45">
        <v>3.5481700100000002E-3</v>
      </c>
    </row>
    <row r="8039" spans="1:8" x14ac:dyDescent="0.35">
      <c r="A8039" s="45" t="s">
        <v>244</v>
      </c>
      <c r="B8039" s="45" t="s">
        <v>69</v>
      </c>
      <c r="C8039" s="45" t="s">
        <v>75</v>
      </c>
      <c r="D8039" s="45">
        <v>5450</v>
      </c>
      <c r="E8039" s="45">
        <v>4.50883003E-3</v>
      </c>
      <c r="F8039" s="45">
        <v>1.00974322E-3</v>
      </c>
      <c r="G8039" s="45">
        <v>6.5518580000000002E-4</v>
      </c>
      <c r="H8039" s="45">
        <v>2.8439005399999999E-3</v>
      </c>
    </row>
    <row r="8040" spans="1:8" x14ac:dyDescent="0.35">
      <c r="A8040" s="45" t="s">
        <v>244</v>
      </c>
      <c r="B8040" s="45" t="s">
        <v>70</v>
      </c>
      <c r="C8040" s="45" t="s">
        <v>75</v>
      </c>
      <c r="D8040" s="45">
        <v>6473</v>
      </c>
      <c r="E8040" s="45">
        <v>4.7504768100000002E-3</v>
      </c>
      <c r="F8040" s="45">
        <v>8.5319658000000004E-4</v>
      </c>
      <c r="G8040" s="45">
        <v>6.6199460000000005E-4</v>
      </c>
      <c r="H8040" s="45">
        <v>3.2352851399999999E-3</v>
      </c>
    </row>
    <row r="8041" spans="1:8" x14ac:dyDescent="0.35">
      <c r="A8041" s="45" t="s">
        <v>244</v>
      </c>
      <c r="B8041" s="45" t="s">
        <v>71</v>
      </c>
      <c r="C8041" s="45" t="s">
        <v>75</v>
      </c>
      <c r="D8041" s="45">
        <v>1093</v>
      </c>
      <c r="E8041" s="45">
        <v>4.4722834099999997E-3</v>
      </c>
      <c r="F8041" s="45">
        <v>9.7271966999999996E-4</v>
      </c>
      <c r="G8041" s="45">
        <v>6.5837714999999997E-4</v>
      </c>
      <c r="H8041" s="45">
        <v>2.8411860999999999E-3</v>
      </c>
    </row>
    <row r="8042" spans="1:8" x14ac:dyDescent="0.35">
      <c r="A8042" s="45" t="s">
        <v>244</v>
      </c>
      <c r="B8042" s="45" t="s">
        <v>69</v>
      </c>
      <c r="C8042" s="45" t="s">
        <v>76</v>
      </c>
      <c r="D8042" s="45">
        <v>4117</v>
      </c>
      <c r="E8042" s="45">
        <v>5.3268317100000004E-3</v>
      </c>
      <c r="F8042" s="45">
        <v>9.2161879000000001E-4</v>
      </c>
      <c r="G8042" s="45">
        <v>1.1512954199999999E-3</v>
      </c>
      <c r="H8042" s="45">
        <v>3.2538101799999999E-3</v>
      </c>
    </row>
    <row r="8043" spans="1:8" x14ac:dyDescent="0.35">
      <c r="A8043" s="45" t="s">
        <v>244</v>
      </c>
      <c r="B8043" s="45" t="s">
        <v>70</v>
      </c>
      <c r="C8043" s="45" t="s">
        <v>76</v>
      </c>
      <c r="D8043" s="45">
        <v>10510</v>
      </c>
      <c r="E8043" s="45">
        <v>6.2806198500000004E-3</v>
      </c>
      <c r="F8043" s="45">
        <v>7.8560738000000001E-4</v>
      </c>
      <c r="G8043" s="45">
        <v>1.30069222E-3</v>
      </c>
      <c r="H8043" s="45">
        <v>4.1941325500000001E-3</v>
      </c>
    </row>
    <row r="8044" spans="1:8" x14ac:dyDescent="0.35">
      <c r="A8044" s="45" t="s">
        <v>244</v>
      </c>
      <c r="B8044" s="45" t="s">
        <v>71</v>
      </c>
      <c r="C8044" s="45" t="s">
        <v>76</v>
      </c>
      <c r="D8044" s="45">
        <v>1808</v>
      </c>
      <c r="E8044" s="45">
        <v>5.9531900600000003E-3</v>
      </c>
      <c r="F8044" s="45">
        <v>8.8991674000000001E-4</v>
      </c>
      <c r="G8044" s="45">
        <v>1.3363956199999999E-3</v>
      </c>
      <c r="H8044" s="45">
        <v>3.7266531600000001E-3</v>
      </c>
    </row>
    <row r="8045" spans="1:8" x14ac:dyDescent="0.35">
      <c r="A8045" s="45" t="s">
        <v>245</v>
      </c>
      <c r="B8045" s="45" t="s">
        <v>69</v>
      </c>
      <c r="C8045" s="45" t="s">
        <v>75</v>
      </c>
      <c r="D8045" s="45">
        <v>5403</v>
      </c>
      <c r="E8045" s="45">
        <v>4.47998687E-3</v>
      </c>
      <c r="F8045" s="45">
        <v>9.4743935999999998E-4</v>
      </c>
      <c r="G8045" s="45">
        <v>6.5798039999999999E-4</v>
      </c>
      <c r="H8045" s="45">
        <v>2.87456662E-3</v>
      </c>
    </row>
    <row r="8046" spans="1:8" x14ac:dyDescent="0.35">
      <c r="A8046" s="45" t="s">
        <v>245</v>
      </c>
      <c r="B8046" s="45" t="s">
        <v>70</v>
      </c>
      <c r="C8046" s="45" t="s">
        <v>75</v>
      </c>
      <c r="D8046" s="45">
        <v>6367</v>
      </c>
      <c r="E8046" s="45">
        <v>4.7614742199999999E-3</v>
      </c>
      <c r="F8046" s="45">
        <v>7.9371184000000001E-4</v>
      </c>
      <c r="G8046" s="45">
        <v>6.6009464E-4</v>
      </c>
      <c r="H8046" s="45">
        <v>3.3076672600000001E-3</v>
      </c>
    </row>
    <row r="8047" spans="1:8" x14ac:dyDescent="0.35">
      <c r="A8047" s="45" t="s">
        <v>245</v>
      </c>
      <c r="B8047" s="45" t="s">
        <v>71</v>
      </c>
      <c r="C8047" s="45" t="s">
        <v>75</v>
      </c>
      <c r="D8047" s="45">
        <v>1008</v>
      </c>
      <c r="E8047" s="45">
        <v>4.46350468E-3</v>
      </c>
      <c r="F8047" s="45">
        <v>8.8763250000000002E-4</v>
      </c>
      <c r="G8047" s="45">
        <v>6.7672716000000003E-4</v>
      </c>
      <c r="H8047" s="45">
        <v>2.8991445700000001E-3</v>
      </c>
    </row>
    <row r="8048" spans="1:8" x14ac:dyDescent="0.35">
      <c r="A8048" s="45" t="s">
        <v>245</v>
      </c>
      <c r="B8048" s="45" t="s">
        <v>69</v>
      </c>
      <c r="C8048" s="45" t="s">
        <v>76</v>
      </c>
      <c r="D8048" s="45">
        <v>4120</v>
      </c>
      <c r="E8048" s="45">
        <v>5.4017465400000002E-3</v>
      </c>
      <c r="F8048" s="45">
        <v>9.3562598999999999E-4</v>
      </c>
      <c r="G8048" s="45">
        <v>1.1342225E-3</v>
      </c>
      <c r="H8048" s="45">
        <v>3.33181048E-3</v>
      </c>
    </row>
    <row r="8049" spans="1:8" x14ac:dyDescent="0.35">
      <c r="A8049" s="45" t="s">
        <v>245</v>
      </c>
      <c r="B8049" s="45" t="s">
        <v>70</v>
      </c>
      <c r="C8049" s="45" t="s">
        <v>76</v>
      </c>
      <c r="D8049" s="45">
        <v>10472</v>
      </c>
      <c r="E8049" s="45">
        <v>6.3607116599999998E-3</v>
      </c>
      <c r="F8049" s="45">
        <v>7.8698817000000005E-4</v>
      </c>
      <c r="G8049" s="45">
        <v>1.29451662E-3</v>
      </c>
      <c r="H8049" s="45">
        <v>4.2790405999999998E-3</v>
      </c>
    </row>
    <row r="8050" spans="1:8" x14ac:dyDescent="0.35">
      <c r="A8050" s="45" t="s">
        <v>245</v>
      </c>
      <c r="B8050" s="45" t="s">
        <v>71</v>
      </c>
      <c r="C8050" s="45" t="s">
        <v>76</v>
      </c>
      <c r="D8050" s="45">
        <v>1736</v>
      </c>
      <c r="E8050" s="45">
        <v>5.9916165600000003E-3</v>
      </c>
      <c r="F8050" s="45">
        <v>9.2720577000000002E-4</v>
      </c>
      <c r="G8050" s="45">
        <v>1.3730409599999999E-3</v>
      </c>
      <c r="H8050" s="45">
        <v>3.6911359899999998E-3</v>
      </c>
    </row>
    <row r="8051" spans="1:8" x14ac:dyDescent="0.35">
      <c r="A8051" s="45" t="s">
        <v>246</v>
      </c>
      <c r="B8051" s="45" t="s">
        <v>69</v>
      </c>
      <c r="C8051" s="45" t="s">
        <v>75</v>
      </c>
      <c r="D8051" s="45">
        <v>5309</v>
      </c>
      <c r="E8051" s="45">
        <v>4.4531013199999997E-3</v>
      </c>
      <c r="F8051" s="45">
        <v>9.6144364000000002E-4</v>
      </c>
      <c r="G8051" s="45">
        <v>6.4986145E-4</v>
      </c>
      <c r="H8051" s="45">
        <v>2.8417957499999999E-3</v>
      </c>
    </row>
    <row r="8052" spans="1:8" x14ac:dyDescent="0.35">
      <c r="A8052" s="45" t="s">
        <v>246</v>
      </c>
      <c r="B8052" s="45" t="s">
        <v>70</v>
      </c>
      <c r="C8052" s="45" t="s">
        <v>75</v>
      </c>
      <c r="D8052" s="45">
        <v>6042</v>
      </c>
      <c r="E8052" s="45">
        <v>4.7007212499999996E-3</v>
      </c>
      <c r="F8052" s="45">
        <v>7.8915736000000005E-4</v>
      </c>
      <c r="G8052" s="45">
        <v>6.3360847999999995E-4</v>
      </c>
      <c r="H8052" s="45">
        <v>3.2779549199999998E-3</v>
      </c>
    </row>
    <row r="8053" spans="1:8" x14ac:dyDescent="0.35">
      <c r="A8053" s="45" t="s">
        <v>246</v>
      </c>
      <c r="B8053" s="45" t="s">
        <v>71</v>
      </c>
      <c r="C8053" s="45" t="s">
        <v>75</v>
      </c>
      <c r="D8053" s="45">
        <v>1015</v>
      </c>
      <c r="E8053" s="45">
        <v>4.3786601299999998E-3</v>
      </c>
      <c r="F8053" s="45">
        <v>8.9350686E-4</v>
      </c>
      <c r="G8053" s="45">
        <v>6.2059820000000005E-4</v>
      </c>
      <c r="H8053" s="45">
        <v>2.8645545899999999E-3</v>
      </c>
    </row>
    <row r="8054" spans="1:8" x14ac:dyDescent="0.35">
      <c r="A8054" s="45" t="s">
        <v>246</v>
      </c>
      <c r="B8054" s="45" t="s">
        <v>69</v>
      </c>
      <c r="C8054" s="45" t="s">
        <v>76</v>
      </c>
      <c r="D8054" s="45">
        <v>4033</v>
      </c>
      <c r="E8054" s="45">
        <v>5.4042658300000003E-3</v>
      </c>
      <c r="F8054" s="45">
        <v>9.5549941000000005E-4</v>
      </c>
      <c r="G8054" s="45">
        <v>1.0815342800000001E-3</v>
      </c>
      <c r="H8054" s="45">
        <v>3.3671570500000002E-3</v>
      </c>
    </row>
    <row r="8055" spans="1:8" x14ac:dyDescent="0.35">
      <c r="A8055" s="45" t="s">
        <v>246</v>
      </c>
      <c r="B8055" s="45" t="s">
        <v>70</v>
      </c>
      <c r="C8055" s="45" t="s">
        <v>76</v>
      </c>
      <c r="D8055" s="45">
        <v>9396</v>
      </c>
      <c r="E8055" s="45">
        <v>6.3516806400000002E-3</v>
      </c>
      <c r="F8055" s="45">
        <v>7.6994667999999997E-4</v>
      </c>
      <c r="G8055" s="45">
        <v>1.25719598E-3</v>
      </c>
      <c r="H8055" s="45">
        <v>4.3243428600000001E-3</v>
      </c>
    </row>
    <row r="8056" spans="1:8" x14ac:dyDescent="0.35">
      <c r="A8056" s="45" t="s">
        <v>246</v>
      </c>
      <c r="B8056" s="45" t="s">
        <v>71</v>
      </c>
      <c r="C8056" s="45" t="s">
        <v>76</v>
      </c>
      <c r="D8056" s="45">
        <v>1661</v>
      </c>
      <c r="E8056" s="45">
        <v>5.9152435200000002E-3</v>
      </c>
      <c r="F8056" s="45">
        <v>8.7717660000000001E-4</v>
      </c>
      <c r="G8056" s="45">
        <v>1.30500622E-3</v>
      </c>
      <c r="H8056" s="45">
        <v>3.7328790499999999E-3</v>
      </c>
    </row>
    <row r="8057" spans="1:8" x14ac:dyDescent="0.35">
      <c r="A8057" s="45" t="s">
        <v>247</v>
      </c>
      <c r="B8057" s="45" t="s">
        <v>69</v>
      </c>
      <c r="C8057" s="45" t="s">
        <v>75</v>
      </c>
      <c r="D8057" s="45">
        <v>4955</v>
      </c>
      <c r="E8057" s="45">
        <v>4.3750651600000003E-3</v>
      </c>
      <c r="F8057" s="45">
        <v>9.8072675999999991E-4</v>
      </c>
      <c r="G8057" s="45">
        <v>6.2557670999999996E-4</v>
      </c>
      <c r="H8057" s="45">
        <v>2.7687612099999998E-3</v>
      </c>
    </row>
    <row r="8058" spans="1:8" x14ac:dyDescent="0.35">
      <c r="A8058" s="45" t="s">
        <v>247</v>
      </c>
      <c r="B8058" s="45" t="s">
        <v>70</v>
      </c>
      <c r="C8058" s="45" t="s">
        <v>75</v>
      </c>
      <c r="D8058" s="45">
        <v>5812</v>
      </c>
      <c r="E8058" s="45">
        <v>4.5723564499999996E-3</v>
      </c>
      <c r="F8058" s="45">
        <v>7.7468407999999999E-4</v>
      </c>
      <c r="G8058" s="45">
        <v>6.2674821999999999E-4</v>
      </c>
      <c r="H8058" s="45">
        <v>3.1709236599999999E-3</v>
      </c>
    </row>
    <row r="8059" spans="1:8" x14ac:dyDescent="0.35">
      <c r="A8059" s="45" t="s">
        <v>247</v>
      </c>
      <c r="B8059" s="45" t="s">
        <v>71</v>
      </c>
      <c r="C8059" s="45" t="s">
        <v>75</v>
      </c>
      <c r="D8059" s="45">
        <v>988</v>
      </c>
      <c r="E8059" s="45">
        <v>4.3466034400000001E-3</v>
      </c>
      <c r="F8059" s="45">
        <v>9.2881919999999996E-4</v>
      </c>
      <c r="G8059" s="45">
        <v>6.3225111999999997E-4</v>
      </c>
      <c r="H8059" s="45">
        <v>2.7855326399999999E-3</v>
      </c>
    </row>
    <row r="8060" spans="1:8" x14ac:dyDescent="0.35">
      <c r="A8060" s="45" t="s">
        <v>247</v>
      </c>
      <c r="B8060" s="45" t="s">
        <v>69</v>
      </c>
      <c r="C8060" s="45" t="s">
        <v>76</v>
      </c>
      <c r="D8060" s="45">
        <v>3952</v>
      </c>
      <c r="E8060" s="45">
        <v>5.3234793200000003E-3</v>
      </c>
      <c r="F8060" s="45">
        <v>9.1274377E-4</v>
      </c>
      <c r="G8060" s="45">
        <v>1.1122589099999999E-3</v>
      </c>
      <c r="H8060" s="45">
        <v>3.2983795099999999E-3</v>
      </c>
    </row>
    <row r="8061" spans="1:8" x14ac:dyDescent="0.35">
      <c r="A8061" s="45" t="s">
        <v>247</v>
      </c>
      <c r="B8061" s="45" t="s">
        <v>70</v>
      </c>
      <c r="C8061" s="45" t="s">
        <v>76</v>
      </c>
      <c r="D8061" s="45">
        <v>9409</v>
      </c>
      <c r="E8061" s="45">
        <v>6.2141815099999997E-3</v>
      </c>
      <c r="F8061" s="45">
        <v>7.5347087E-4</v>
      </c>
      <c r="G8061" s="45">
        <v>1.2663405000000001E-3</v>
      </c>
      <c r="H8061" s="45">
        <v>4.1941863700000002E-3</v>
      </c>
    </row>
    <row r="8062" spans="1:8" x14ac:dyDescent="0.35">
      <c r="A8062" s="45" t="s">
        <v>247</v>
      </c>
      <c r="B8062" s="45" t="s">
        <v>71</v>
      </c>
      <c r="C8062" s="45" t="s">
        <v>76</v>
      </c>
      <c r="D8062" s="45">
        <v>1564</v>
      </c>
      <c r="E8062" s="45">
        <v>5.8937195699999998E-3</v>
      </c>
      <c r="F8062" s="45">
        <v>8.6643465000000002E-4</v>
      </c>
      <c r="G8062" s="45">
        <v>1.3469067200000001E-3</v>
      </c>
      <c r="H8062" s="45">
        <v>3.6801260899999998E-3</v>
      </c>
    </row>
    <row r="8063" spans="1:8" x14ac:dyDescent="0.35">
      <c r="A8063" s="45" t="s">
        <v>248</v>
      </c>
      <c r="B8063" s="45" t="s">
        <v>69</v>
      </c>
      <c r="C8063" s="45" t="s">
        <v>75</v>
      </c>
      <c r="D8063" s="45">
        <v>4998</v>
      </c>
      <c r="E8063" s="45">
        <v>4.4732265499999998E-3</v>
      </c>
      <c r="F8063" s="45">
        <v>9.7340763999999996E-4</v>
      </c>
      <c r="G8063" s="45">
        <v>6.3643488999999998E-4</v>
      </c>
      <c r="H8063" s="45">
        <v>2.8633835400000002E-3</v>
      </c>
    </row>
    <row r="8064" spans="1:8" x14ac:dyDescent="0.35">
      <c r="A8064" s="45" t="s">
        <v>248</v>
      </c>
      <c r="B8064" s="45" t="s">
        <v>70</v>
      </c>
      <c r="C8064" s="45" t="s">
        <v>75</v>
      </c>
      <c r="D8064" s="45">
        <v>5519</v>
      </c>
      <c r="E8064" s="45">
        <v>4.7403160400000003E-3</v>
      </c>
      <c r="F8064" s="45">
        <v>7.7153479000000003E-4</v>
      </c>
      <c r="G8064" s="45">
        <v>6.3171267999999998E-4</v>
      </c>
      <c r="H8064" s="45">
        <v>3.33706809E-3</v>
      </c>
    </row>
    <row r="8065" spans="1:8" x14ac:dyDescent="0.35">
      <c r="A8065" s="45" t="s">
        <v>248</v>
      </c>
      <c r="B8065" s="45" t="s">
        <v>71</v>
      </c>
      <c r="C8065" s="45" t="s">
        <v>75</v>
      </c>
      <c r="D8065" s="45">
        <v>921</v>
      </c>
      <c r="E8065" s="45">
        <v>4.39961824E-3</v>
      </c>
      <c r="F8065" s="45">
        <v>9.0879706000000001E-4</v>
      </c>
      <c r="G8065" s="45">
        <v>6.3940138000000005E-4</v>
      </c>
      <c r="H8065" s="45">
        <v>2.85141932E-3</v>
      </c>
    </row>
    <row r="8066" spans="1:8" x14ac:dyDescent="0.35">
      <c r="A8066" s="45" t="s">
        <v>248</v>
      </c>
      <c r="B8066" s="45" t="s">
        <v>69</v>
      </c>
      <c r="C8066" s="45" t="s">
        <v>76</v>
      </c>
      <c r="D8066" s="45">
        <v>4065</v>
      </c>
      <c r="E8066" s="45">
        <v>5.4069459099999996E-3</v>
      </c>
      <c r="F8066" s="45">
        <v>9.1041956000000002E-4</v>
      </c>
      <c r="G8066" s="45">
        <v>1.0695637800000001E-3</v>
      </c>
      <c r="H8066" s="45">
        <v>3.4268709699999999E-3</v>
      </c>
    </row>
    <row r="8067" spans="1:8" x14ac:dyDescent="0.35">
      <c r="A8067" s="45" t="s">
        <v>248</v>
      </c>
      <c r="B8067" s="45" t="s">
        <v>70</v>
      </c>
      <c r="C8067" s="45" t="s">
        <v>76</v>
      </c>
      <c r="D8067" s="45">
        <v>9213</v>
      </c>
      <c r="E8067" s="45">
        <v>6.3300258199999997E-3</v>
      </c>
      <c r="F8067" s="45">
        <v>7.6631954000000002E-4</v>
      </c>
      <c r="G8067" s="45">
        <v>1.24500104E-3</v>
      </c>
      <c r="H8067" s="45">
        <v>4.3185188299999996E-3</v>
      </c>
    </row>
    <row r="8068" spans="1:8" x14ac:dyDescent="0.35">
      <c r="A8068" s="45" t="s">
        <v>248</v>
      </c>
      <c r="B8068" s="45" t="s">
        <v>71</v>
      </c>
      <c r="C8068" s="45" t="s">
        <v>76</v>
      </c>
      <c r="D8068" s="45">
        <v>1543</v>
      </c>
      <c r="E8068" s="45">
        <v>5.9323390599999998E-3</v>
      </c>
      <c r="F8068" s="45">
        <v>8.5112551000000002E-4</v>
      </c>
      <c r="G8068" s="45">
        <v>1.3001290700000001E-3</v>
      </c>
      <c r="H8068" s="45">
        <v>3.78090396E-3</v>
      </c>
    </row>
    <row r="8069" spans="1:8" x14ac:dyDescent="0.35">
      <c r="A8069" s="45" t="s">
        <v>249</v>
      </c>
      <c r="B8069" s="45" t="s">
        <v>69</v>
      </c>
      <c r="C8069" s="45" t="s">
        <v>75</v>
      </c>
      <c r="D8069" s="45">
        <v>5031</v>
      </c>
      <c r="E8069" s="45">
        <v>4.5707835800000004E-3</v>
      </c>
      <c r="F8069" s="45">
        <v>1.00542124E-3</v>
      </c>
      <c r="G8069" s="45">
        <v>6.1144260999999997E-4</v>
      </c>
      <c r="H8069" s="45">
        <v>2.9532359900000002E-3</v>
      </c>
    </row>
    <row r="8070" spans="1:8" x14ac:dyDescent="0.35">
      <c r="A8070" s="45" t="s">
        <v>249</v>
      </c>
      <c r="B8070" s="45" t="s">
        <v>70</v>
      </c>
      <c r="C8070" s="45" t="s">
        <v>75</v>
      </c>
      <c r="D8070" s="45">
        <v>5485</v>
      </c>
      <c r="E8070" s="45">
        <v>4.8207461600000001E-3</v>
      </c>
      <c r="F8070" s="45">
        <v>8.2004137000000002E-4</v>
      </c>
      <c r="G8070" s="45">
        <v>6.1358604999999997E-4</v>
      </c>
      <c r="H8070" s="45">
        <v>3.3860125399999999E-3</v>
      </c>
    </row>
    <row r="8071" spans="1:8" x14ac:dyDescent="0.35">
      <c r="A8071" s="45" t="s">
        <v>249</v>
      </c>
      <c r="B8071" s="45" t="s">
        <v>71</v>
      </c>
      <c r="C8071" s="45" t="s">
        <v>75</v>
      </c>
      <c r="D8071" s="45">
        <v>922</v>
      </c>
      <c r="E8071" s="45">
        <v>4.5562055600000002E-3</v>
      </c>
      <c r="F8071" s="45">
        <v>9.3315632999999996E-4</v>
      </c>
      <c r="G8071" s="45">
        <v>6.2397039999999998E-4</v>
      </c>
      <c r="H8071" s="45">
        <v>2.9979485600000002E-3</v>
      </c>
    </row>
    <row r="8072" spans="1:8" x14ac:dyDescent="0.35">
      <c r="A8072" s="45" t="s">
        <v>249</v>
      </c>
      <c r="B8072" s="45" t="s">
        <v>69</v>
      </c>
      <c r="C8072" s="45" t="s">
        <v>76</v>
      </c>
      <c r="D8072" s="45">
        <v>4022</v>
      </c>
      <c r="E8072" s="45">
        <v>5.5698056399999998E-3</v>
      </c>
      <c r="F8072" s="45">
        <v>9.5834288E-4</v>
      </c>
      <c r="G8072" s="45">
        <v>1.00448953E-3</v>
      </c>
      <c r="H8072" s="45">
        <v>3.6067598E-3</v>
      </c>
    </row>
    <row r="8073" spans="1:8" x14ac:dyDescent="0.35">
      <c r="A8073" s="45" t="s">
        <v>249</v>
      </c>
      <c r="B8073" s="45" t="s">
        <v>70</v>
      </c>
      <c r="C8073" s="45" t="s">
        <v>76</v>
      </c>
      <c r="D8073" s="45">
        <v>9250</v>
      </c>
      <c r="E8073" s="45">
        <v>6.5765713400000002E-3</v>
      </c>
      <c r="F8073" s="45">
        <v>7.9666266999999999E-4</v>
      </c>
      <c r="G8073" s="45">
        <v>1.2295568199999999E-3</v>
      </c>
      <c r="H8073" s="45">
        <v>4.5499346900000001E-3</v>
      </c>
    </row>
    <row r="8074" spans="1:8" x14ac:dyDescent="0.35">
      <c r="A8074" s="45" t="s">
        <v>249</v>
      </c>
      <c r="B8074" s="45" t="s">
        <v>71</v>
      </c>
      <c r="C8074" s="45" t="s">
        <v>76</v>
      </c>
      <c r="D8074" s="45">
        <v>1545</v>
      </c>
      <c r="E8074" s="45">
        <v>5.9586851800000002E-3</v>
      </c>
      <c r="F8074" s="45">
        <v>8.7765917999999997E-4</v>
      </c>
      <c r="G8074" s="45">
        <v>1.19397225E-3</v>
      </c>
      <c r="H8074" s="45">
        <v>3.8866787099999999E-3</v>
      </c>
    </row>
    <row r="8075" spans="1:8" x14ac:dyDescent="0.35">
      <c r="A8075" s="45" t="s">
        <v>250</v>
      </c>
      <c r="B8075" s="45" t="s">
        <v>69</v>
      </c>
      <c r="C8075" s="45" t="s">
        <v>75</v>
      </c>
      <c r="D8075" s="45">
        <v>4752</v>
      </c>
      <c r="E8075" s="45">
        <v>4.5557472399999997E-3</v>
      </c>
      <c r="F8075" s="45">
        <v>1.0151473800000001E-3</v>
      </c>
      <c r="G8075" s="45">
        <v>6.1674056999999995E-4</v>
      </c>
      <c r="H8075" s="45">
        <v>2.9226824099999999E-3</v>
      </c>
    </row>
    <row r="8076" spans="1:8" x14ac:dyDescent="0.35">
      <c r="A8076" s="45" t="s">
        <v>250</v>
      </c>
      <c r="B8076" s="45" t="s">
        <v>70</v>
      </c>
      <c r="C8076" s="45" t="s">
        <v>75</v>
      </c>
      <c r="D8076" s="45">
        <v>5106</v>
      </c>
      <c r="E8076" s="45">
        <v>4.8241196300000001E-3</v>
      </c>
      <c r="F8076" s="45">
        <v>8.2611573E-4</v>
      </c>
      <c r="G8076" s="45">
        <v>6.0543309000000002E-4</v>
      </c>
      <c r="H8076" s="45">
        <v>3.3907682400000001E-3</v>
      </c>
    </row>
    <row r="8077" spans="1:8" x14ac:dyDescent="0.35">
      <c r="A8077" s="45" t="s">
        <v>250</v>
      </c>
      <c r="B8077" s="45" t="s">
        <v>71</v>
      </c>
      <c r="C8077" s="45" t="s">
        <v>75</v>
      </c>
      <c r="D8077" s="45">
        <v>952</v>
      </c>
      <c r="E8077" s="45">
        <v>4.5969374900000004E-3</v>
      </c>
      <c r="F8077" s="45">
        <v>9.3363363999999995E-4</v>
      </c>
      <c r="G8077" s="45">
        <v>6.3282927999999997E-4</v>
      </c>
      <c r="H8077" s="45">
        <v>3.0281276700000002E-3</v>
      </c>
    </row>
    <row r="8078" spans="1:8" x14ac:dyDescent="0.35">
      <c r="A8078" s="45" t="s">
        <v>250</v>
      </c>
      <c r="B8078" s="45" t="s">
        <v>69</v>
      </c>
      <c r="C8078" s="45" t="s">
        <v>76</v>
      </c>
      <c r="D8078" s="45">
        <v>3929</v>
      </c>
      <c r="E8078" s="45">
        <v>5.4718561000000002E-3</v>
      </c>
      <c r="F8078" s="45">
        <v>9.6819506999999997E-4</v>
      </c>
      <c r="G8078" s="45">
        <v>9.9542903999999999E-4</v>
      </c>
      <c r="H8078" s="45">
        <v>3.5078633000000001E-3</v>
      </c>
    </row>
    <row r="8079" spans="1:8" x14ac:dyDescent="0.35">
      <c r="A8079" s="45" t="s">
        <v>250</v>
      </c>
      <c r="B8079" s="45" t="s">
        <v>70</v>
      </c>
      <c r="C8079" s="45" t="s">
        <v>76</v>
      </c>
      <c r="D8079" s="45">
        <v>8876</v>
      </c>
      <c r="E8079" s="45">
        <v>6.5369457800000001E-3</v>
      </c>
      <c r="F8079" s="45">
        <v>8.1356224E-4</v>
      </c>
      <c r="G8079" s="45">
        <v>1.1809921399999999E-3</v>
      </c>
      <c r="H8079" s="45">
        <v>4.5417793499999996E-3</v>
      </c>
    </row>
    <row r="8080" spans="1:8" x14ac:dyDescent="0.35">
      <c r="A8080" s="45" t="s">
        <v>250</v>
      </c>
      <c r="B8080" s="45" t="s">
        <v>71</v>
      </c>
      <c r="C8080" s="45" t="s">
        <v>76</v>
      </c>
      <c r="D8080" s="45">
        <v>1568</v>
      </c>
      <c r="E8080" s="45">
        <v>6.16239701E-3</v>
      </c>
      <c r="F8080" s="45">
        <v>9.1651437000000004E-4</v>
      </c>
      <c r="G8080" s="45">
        <v>1.2677520900000001E-3</v>
      </c>
      <c r="H8080" s="45">
        <v>3.97749527E-3</v>
      </c>
    </row>
    <row r="8081" spans="1:8" x14ac:dyDescent="0.35">
      <c r="A8081" s="45" t="s">
        <v>251</v>
      </c>
      <c r="B8081" s="45" t="s">
        <v>69</v>
      </c>
      <c r="C8081" s="45" t="s">
        <v>75</v>
      </c>
      <c r="D8081" s="45">
        <v>4668</v>
      </c>
      <c r="E8081" s="45">
        <v>4.5813371299999999E-3</v>
      </c>
      <c r="F8081" s="45">
        <v>1.00553091E-3</v>
      </c>
      <c r="G8081" s="45">
        <v>6.1935156999999997E-4</v>
      </c>
      <c r="H8081" s="45">
        <v>2.9552144399999998E-3</v>
      </c>
    </row>
    <row r="8082" spans="1:8" x14ac:dyDescent="0.35">
      <c r="A8082" s="45" t="s">
        <v>251</v>
      </c>
      <c r="B8082" s="45" t="s">
        <v>70</v>
      </c>
      <c r="C8082" s="45" t="s">
        <v>75</v>
      </c>
      <c r="D8082" s="45">
        <v>4960</v>
      </c>
      <c r="E8082" s="45">
        <v>4.8406088899999996E-3</v>
      </c>
      <c r="F8082" s="45">
        <v>8.1952120999999995E-4</v>
      </c>
      <c r="G8082" s="45">
        <v>6.1464376999999996E-4</v>
      </c>
      <c r="H8082" s="45">
        <v>3.4045043200000001E-3</v>
      </c>
    </row>
    <row r="8083" spans="1:8" x14ac:dyDescent="0.35">
      <c r="A8083" s="45" t="s">
        <v>251</v>
      </c>
      <c r="B8083" s="45" t="s">
        <v>71</v>
      </c>
      <c r="C8083" s="45" t="s">
        <v>75</v>
      </c>
      <c r="D8083" s="45">
        <v>912</v>
      </c>
      <c r="E8083" s="45">
        <v>4.6028643500000003E-3</v>
      </c>
      <c r="F8083" s="45">
        <v>9.4901038000000002E-4</v>
      </c>
      <c r="G8083" s="45">
        <v>6.3619309999999999E-4</v>
      </c>
      <c r="H8083" s="45">
        <v>3.01532526E-3</v>
      </c>
    </row>
    <row r="8084" spans="1:8" x14ac:dyDescent="0.35">
      <c r="A8084" s="45" t="s">
        <v>251</v>
      </c>
      <c r="B8084" s="45" t="s">
        <v>69</v>
      </c>
      <c r="C8084" s="45" t="s">
        <v>76</v>
      </c>
      <c r="D8084" s="45">
        <v>3800</v>
      </c>
      <c r="E8084" s="45">
        <v>5.6527227100000004E-3</v>
      </c>
      <c r="F8084" s="45">
        <v>9.7871564000000006E-4</v>
      </c>
      <c r="G8084" s="45">
        <v>1.01450999E-3</v>
      </c>
      <c r="H8084" s="45">
        <v>3.6591067300000002E-3</v>
      </c>
    </row>
    <row r="8085" spans="1:8" x14ac:dyDescent="0.35">
      <c r="A8085" s="45" t="s">
        <v>251</v>
      </c>
      <c r="B8085" s="45" t="s">
        <v>70</v>
      </c>
      <c r="C8085" s="45" t="s">
        <v>76</v>
      </c>
      <c r="D8085" s="45">
        <v>8475</v>
      </c>
      <c r="E8085" s="45">
        <v>6.6481574699999999E-3</v>
      </c>
      <c r="F8085" s="45">
        <v>8.1929398000000001E-4</v>
      </c>
      <c r="G8085" s="45">
        <v>1.1830408399999999E-3</v>
      </c>
      <c r="H8085" s="45">
        <v>4.6452362900000002E-3</v>
      </c>
    </row>
    <row r="8086" spans="1:8" x14ac:dyDescent="0.35">
      <c r="A8086" s="45" t="s">
        <v>251</v>
      </c>
      <c r="B8086" s="45" t="s">
        <v>71</v>
      </c>
      <c r="C8086" s="45" t="s">
        <v>76</v>
      </c>
      <c r="D8086" s="45">
        <v>1546</v>
      </c>
      <c r="E8086" s="45">
        <v>6.1983880799999997E-3</v>
      </c>
      <c r="F8086" s="45">
        <v>9.3338969000000003E-4</v>
      </c>
      <c r="G8086" s="45">
        <v>1.2125898999999999E-3</v>
      </c>
      <c r="H8086" s="45">
        <v>4.0518839499999997E-3</v>
      </c>
    </row>
    <row r="8087" spans="1:8" x14ac:dyDescent="0.35">
      <c r="A8087" s="45" t="s">
        <v>252</v>
      </c>
      <c r="B8087" s="45" t="s">
        <v>69</v>
      </c>
      <c r="C8087" s="45" t="s">
        <v>75</v>
      </c>
      <c r="D8087" s="45">
        <v>4798</v>
      </c>
      <c r="E8087" s="45">
        <v>4.7439058799999996E-3</v>
      </c>
      <c r="F8087" s="45">
        <v>1.05099226E-3</v>
      </c>
      <c r="G8087" s="45">
        <v>6.2763637000000003E-4</v>
      </c>
      <c r="H8087" s="45">
        <v>3.0641092300000001E-3</v>
      </c>
    </row>
    <row r="8088" spans="1:8" x14ac:dyDescent="0.35">
      <c r="A8088" s="45" t="s">
        <v>252</v>
      </c>
      <c r="B8088" s="45" t="s">
        <v>70</v>
      </c>
      <c r="C8088" s="45" t="s">
        <v>75</v>
      </c>
      <c r="D8088" s="45">
        <v>5301</v>
      </c>
      <c r="E8088" s="45">
        <v>4.9514130999999996E-3</v>
      </c>
      <c r="F8088" s="45">
        <v>8.3312348999999995E-4</v>
      </c>
      <c r="G8088" s="45">
        <v>6.1900639999999999E-4</v>
      </c>
      <c r="H8088" s="45">
        <v>3.4972718499999998E-3</v>
      </c>
    </row>
    <row r="8089" spans="1:8" x14ac:dyDescent="0.35">
      <c r="A8089" s="45" t="s">
        <v>252</v>
      </c>
      <c r="B8089" s="45" t="s">
        <v>71</v>
      </c>
      <c r="C8089" s="45" t="s">
        <v>75</v>
      </c>
      <c r="D8089" s="45">
        <v>941</v>
      </c>
      <c r="E8089" s="45">
        <v>4.7127019600000002E-3</v>
      </c>
      <c r="F8089" s="45">
        <v>9.4674916999999996E-4</v>
      </c>
      <c r="G8089" s="45">
        <v>6.4317879999999995E-4</v>
      </c>
      <c r="H8089" s="45">
        <v>3.1202643500000001E-3</v>
      </c>
    </row>
    <row r="8090" spans="1:8" x14ac:dyDescent="0.35">
      <c r="A8090" s="45" t="s">
        <v>252</v>
      </c>
      <c r="B8090" s="45" t="s">
        <v>69</v>
      </c>
      <c r="C8090" s="45" t="s">
        <v>76</v>
      </c>
      <c r="D8090" s="45">
        <v>3789</v>
      </c>
      <c r="E8090" s="45">
        <v>5.6605345099999997E-3</v>
      </c>
      <c r="F8090" s="45">
        <v>9.5057366999999995E-4</v>
      </c>
      <c r="G8090" s="45">
        <v>1.02583417E-3</v>
      </c>
      <c r="H8090" s="45">
        <v>3.68378103E-3</v>
      </c>
    </row>
    <row r="8091" spans="1:8" x14ac:dyDescent="0.35">
      <c r="A8091" s="45" t="s">
        <v>252</v>
      </c>
      <c r="B8091" s="45" t="s">
        <v>70</v>
      </c>
      <c r="C8091" s="45" t="s">
        <v>76</v>
      </c>
      <c r="D8091" s="45">
        <v>8986</v>
      </c>
      <c r="E8091" s="45">
        <v>6.6831954800000001E-3</v>
      </c>
      <c r="F8091" s="45">
        <v>8.2013612000000002E-4</v>
      </c>
      <c r="G8091" s="45">
        <v>1.1893872099999999E-3</v>
      </c>
      <c r="H8091" s="45">
        <v>4.6730443999999996E-3</v>
      </c>
    </row>
    <row r="8092" spans="1:8" x14ac:dyDescent="0.35">
      <c r="A8092" s="45" t="s">
        <v>252</v>
      </c>
      <c r="B8092" s="45" t="s">
        <v>71</v>
      </c>
      <c r="C8092" s="45" t="s">
        <v>76</v>
      </c>
      <c r="D8092" s="45">
        <v>1507</v>
      </c>
      <c r="E8092" s="45">
        <v>6.3963538099999998E-3</v>
      </c>
      <c r="F8092" s="45">
        <v>8.9789293000000004E-4</v>
      </c>
      <c r="G8092" s="45">
        <v>1.2315365500000001E-3</v>
      </c>
      <c r="H8092" s="45">
        <v>4.26645537E-3</v>
      </c>
    </row>
    <row r="8093" spans="1:8" x14ac:dyDescent="0.35">
      <c r="A8093" s="45" t="s">
        <v>237</v>
      </c>
      <c r="B8093" s="45" t="s">
        <v>72</v>
      </c>
      <c r="C8093" s="45" t="s">
        <v>75</v>
      </c>
      <c r="D8093" s="45">
        <v>5388</v>
      </c>
      <c r="E8093" s="45">
        <v>4.8049912199999998E-3</v>
      </c>
      <c r="F8093" s="45">
        <v>9.4976337999999995E-4</v>
      </c>
      <c r="G8093" s="45">
        <v>8.7037099000000003E-4</v>
      </c>
      <c r="H8093" s="45">
        <v>2.98485637E-3</v>
      </c>
    </row>
    <row r="8094" spans="1:8" x14ac:dyDescent="0.35">
      <c r="A8094" s="45" t="s">
        <v>237</v>
      </c>
      <c r="B8094" s="45" t="s">
        <v>73</v>
      </c>
      <c r="C8094" s="45" t="s">
        <v>75</v>
      </c>
      <c r="D8094" s="45">
        <v>831</v>
      </c>
      <c r="E8094" s="45">
        <v>4.3425477799999999E-3</v>
      </c>
      <c r="F8094" s="45">
        <v>9.3534092999999997E-4</v>
      </c>
      <c r="G8094" s="45">
        <v>8.5136971999999998E-4</v>
      </c>
      <c r="H8094" s="45">
        <v>2.5558366600000001E-3</v>
      </c>
    </row>
    <row r="8095" spans="1:8" x14ac:dyDescent="0.35">
      <c r="A8095" s="45" t="s">
        <v>237</v>
      </c>
      <c r="B8095" s="45" t="s">
        <v>72</v>
      </c>
      <c r="C8095" s="45" t="s">
        <v>76</v>
      </c>
      <c r="D8095" s="45">
        <v>8091</v>
      </c>
      <c r="E8095" s="45">
        <v>5.9673840799999997E-3</v>
      </c>
      <c r="F8095" s="45">
        <v>8.0661445000000003E-4</v>
      </c>
      <c r="G8095" s="45">
        <v>1.5189099400000001E-3</v>
      </c>
      <c r="H8095" s="45">
        <v>3.6418592E-3</v>
      </c>
    </row>
    <row r="8096" spans="1:8" x14ac:dyDescent="0.35">
      <c r="A8096" s="45" t="s">
        <v>237</v>
      </c>
      <c r="B8096" s="45" t="s">
        <v>73</v>
      </c>
      <c r="C8096" s="45" t="s">
        <v>76</v>
      </c>
      <c r="D8096" s="45">
        <v>1297</v>
      </c>
      <c r="E8096" s="45">
        <v>5.6975496599999996E-3</v>
      </c>
      <c r="F8096" s="45">
        <v>7.7059036E-4</v>
      </c>
      <c r="G8096" s="45">
        <v>1.5313559599999999E-3</v>
      </c>
      <c r="H8096" s="45">
        <v>3.3956028700000002E-3</v>
      </c>
    </row>
    <row r="8097" spans="1:8" x14ac:dyDescent="0.35">
      <c r="A8097" s="45" t="s">
        <v>238</v>
      </c>
      <c r="B8097" s="45" t="s">
        <v>72</v>
      </c>
      <c r="C8097" s="45" t="s">
        <v>75</v>
      </c>
      <c r="D8097" s="45">
        <v>6783</v>
      </c>
      <c r="E8097" s="45">
        <v>4.7788262499999998E-3</v>
      </c>
      <c r="F8097" s="45">
        <v>9.5708337E-4</v>
      </c>
      <c r="G8097" s="45">
        <v>8.2873964000000004E-4</v>
      </c>
      <c r="H8097" s="45">
        <v>2.9930027599999998E-3</v>
      </c>
    </row>
    <row r="8098" spans="1:8" x14ac:dyDescent="0.35">
      <c r="A8098" s="45" t="s">
        <v>238</v>
      </c>
      <c r="B8098" s="45" t="s">
        <v>73</v>
      </c>
      <c r="C8098" s="45" t="s">
        <v>75</v>
      </c>
      <c r="D8098" s="45">
        <v>962</v>
      </c>
      <c r="E8098" s="45">
        <v>4.4131749500000003E-3</v>
      </c>
      <c r="F8098" s="45">
        <v>9.7400261000000002E-4</v>
      </c>
      <c r="G8098" s="45">
        <v>8.0454227999999996E-4</v>
      </c>
      <c r="H8098" s="45">
        <v>2.6346295800000002E-3</v>
      </c>
    </row>
    <row r="8099" spans="1:8" x14ac:dyDescent="0.35">
      <c r="A8099" s="45" t="s">
        <v>238</v>
      </c>
      <c r="B8099" s="45" t="s">
        <v>72</v>
      </c>
      <c r="C8099" s="45" t="s">
        <v>76</v>
      </c>
      <c r="D8099" s="45">
        <v>10252</v>
      </c>
      <c r="E8099" s="45">
        <v>5.9327829699999998E-3</v>
      </c>
      <c r="F8099" s="45">
        <v>7.7214133000000004E-4</v>
      </c>
      <c r="G8099" s="45">
        <v>1.5044668200000001E-3</v>
      </c>
      <c r="H8099" s="45">
        <v>3.6561743399999998E-3</v>
      </c>
    </row>
    <row r="8100" spans="1:8" x14ac:dyDescent="0.35">
      <c r="A8100" s="45" t="s">
        <v>238</v>
      </c>
      <c r="B8100" s="45" t="s">
        <v>73</v>
      </c>
      <c r="C8100" s="45" t="s">
        <v>76</v>
      </c>
      <c r="D8100" s="45">
        <v>1556</v>
      </c>
      <c r="E8100" s="45">
        <v>5.7131070300000001E-3</v>
      </c>
      <c r="F8100" s="45">
        <v>7.6409692000000003E-4</v>
      </c>
      <c r="G8100" s="45">
        <v>1.5406905100000001E-3</v>
      </c>
      <c r="H8100" s="45">
        <v>3.4083191099999999E-3</v>
      </c>
    </row>
    <row r="8101" spans="1:8" x14ac:dyDescent="0.35">
      <c r="A8101" s="45" t="s">
        <v>239</v>
      </c>
      <c r="B8101" s="45" t="s">
        <v>72</v>
      </c>
      <c r="C8101" s="45" t="s">
        <v>75</v>
      </c>
      <c r="D8101" s="45">
        <v>5776</v>
      </c>
      <c r="E8101" s="45">
        <v>4.64534336E-3</v>
      </c>
      <c r="F8101" s="45">
        <v>9.4791761999999996E-4</v>
      </c>
      <c r="G8101" s="45">
        <v>7.9333682000000004E-4</v>
      </c>
      <c r="H8101" s="45">
        <v>2.90408844E-3</v>
      </c>
    </row>
    <row r="8102" spans="1:8" x14ac:dyDescent="0.35">
      <c r="A8102" s="45" t="s">
        <v>239</v>
      </c>
      <c r="B8102" s="45" t="s">
        <v>73</v>
      </c>
      <c r="C8102" s="45" t="s">
        <v>75</v>
      </c>
      <c r="D8102" s="45">
        <v>960</v>
      </c>
      <c r="E8102" s="45">
        <v>4.4205847299999997E-3</v>
      </c>
      <c r="F8102" s="45">
        <v>9.5160567000000004E-4</v>
      </c>
      <c r="G8102" s="45">
        <v>7.9413797999999998E-4</v>
      </c>
      <c r="H8102" s="45">
        <v>2.6748406200000001E-3</v>
      </c>
    </row>
    <row r="8103" spans="1:8" x14ac:dyDescent="0.35">
      <c r="A8103" s="45" t="s">
        <v>239</v>
      </c>
      <c r="B8103" s="45" t="s">
        <v>72</v>
      </c>
      <c r="C8103" s="45" t="s">
        <v>76</v>
      </c>
      <c r="D8103" s="45">
        <v>8451</v>
      </c>
      <c r="E8103" s="45">
        <v>5.9484972500000004E-3</v>
      </c>
      <c r="F8103" s="45">
        <v>7.7811828000000003E-4</v>
      </c>
      <c r="G8103" s="45">
        <v>1.4989621900000001E-3</v>
      </c>
      <c r="H8103" s="45">
        <v>3.6713313900000001E-3</v>
      </c>
    </row>
    <row r="8104" spans="1:8" x14ac:dyDescent="0.35">
      <c r="A8104" s="45" t="s">
        <v>239</v>
      </c>
      <c r="B8104" s="45" t="s">
        <v>73</v>
      </c>
      <c r="C8104" s="45" t="s">
        <v>76</v>
      </c>
      <c r="D8104" s="45">
        <v>1363</v>
      </c>
      <c r="E8104" s="45">
        <v>5.7556093299999996E-3</v>
      </c>
      <c r="F8104" s="45">
        <v>7.9039946999999997E-4</v>
      </c>
      <c r="G8104" s="45">
        <v>1.56567563E-3</v>
      </c>
      <c r="H8104" s="45">
        <v>3.3994573199999998E-3</v>
      </c>
    </row>
    <row r="8105" spans="1:8" x14ac:dyDescent="0.35">
      <c r="A8105" s="45" t="s">
        <v>240</v>
      </c>
      <c r="B8105" s="45" t="s">
        <v>72</v>
      </c>
      <c r="C8105" s="45" t="s">
        <v>75</v>
      </c>
      <c r="D8105" s="45">
        <v>5558</v>
      </c>
      <c r="E8105" s="45">
        <v>4.7470006600000003E-3</v>
      </c>
      <c r="F8105" s="45">
        <v>9.7192003000000002E-4</v>
      </c>
      <c r="G8105" s="45">
        <v>7.8337382000000005E-4</v>
      </c>
      <c r="H8105" s="45">
        <v>2.9917063300000002E-3</v>
      </c>
    </row>
    <row r="8106" spans="1:8" x14ac:dyDescent="0.35">
      <c r="A8106" s="45" t="s">
        <v>240</v>
      </c>
      <c r="B8106" s="45" t="s">
        <v>73</v>
      </c>
      <c r="C8106" s="45" t="s">
        <v>75</v>
      </c>
      <c r="D8106" s="45">
        <v>878</v>
      </c>
      <c r="E8106" s="45">
        <v>4.3683295100000004E-3</v>
      </c>
      <c r="F8106" s="45">
        <v>9.6631631E-4</v>
      </c>
      <c r="G8106" s="45">
        <v>7.5083813999999997E-4</v>
      </c>
      <c r="H8106" s="45">
        <v>2.65117457E-3</v>
      </c>
    </row>
    <row r="8107" spans="1:8" x14ac:dyDescent="0.35">
      <c r="A8107" s="45" t="s">
        <v>240</v>
      </c>
      <c r="B8107" s="45" t="s">
        <v>72</v>
      </c>
      <c r="C8107" s="45" t="s">
        <v>76</v>
      </c>
      <c r="D8107" s="45">
        <v>8663</v>
      </c>
      <c r="E8107" s="45">
        <v>6.1688115600000001E-3</v>
      </c>
      <c r="F8107" s="45">
        <v>8.3230567999999997E-4</v>
      </c>
      <c r="G8107" s="45">
        <v>1.4679685799999999E-3</v>
      </c>
      <c r="H8107" s="45">
        <v>3.8683618000000001E-3</v>
      </c>
    </row>
    <row r="8108" spans="1:8" x14ac:dyDescent="0.35">
      <c r="A8108" s="45" t="s">
        <v>240</v>
      </c>
      <c r="B8108" s="45" t="s">
        <v>73</v>
      </c>
      <c r="C8108" s="45" t="s">
        <v>76</v>
      </c>
      <c r="D8108" s="45">
        <v>1239</v>
      </c>
      <c r="E8108" s="45">
        <v>5.8064016600000001E-3</v>
      </c>
      <c r="F8108" s="45">
        <v>7.9308073000000005E-4</v>
      </c>
      <c r="G8108" s="45">
        <v>1.5442839100000001E-3</v>
      </c>
      <c r="H8108" s="45">
        <v>3.4688684000000001E-3</v>
      </c>
    </row>
    <row r="8109" spans="1:8" x14ac:dyDescent="0.35">
      <c r="A8109" s="45" t="s">
        <v>241</v>
      </c>
      <c r="B8109" s="45" t="s">
        <v>72</v>
      </c>
      <c r="C8109" s="45" t="s">
        <v>75</v>
      </c>
      <c r="D8109" s="45">
        <v>4821</v>
      </c>
      <c r="E8109" s="45">
        <v>5.0215129900000001E-3</v>
      </c>
      <c r="F8109" s="45">
        <v>1.0759109000000001E-3</v>
      </c>
      <c r="G8109" s="45">
        <v>8.0062991000000002E-4</v>
      </c>
      <c r="H8109" s="45">
        <v>3.1449717000000001E-3</v>
      </c>
    </row>
    <row r="8110" spans="1:8" x14ac:dyDescent="0.35">
      <c r="A8110" s="45" t="s">
        <v>241</v>
      </c>
      <c r="B8110" s="45" t="s">
        <v>73</v>
      </c>
      <c r="C8110" s="45" t="s">
        <v>75</v>
      </c>
      <c r="D8110" s="45">
        <v>770</v>
      </c>
      <c r="E8110" s="45">
        <v>4.7381701600000001E-3</v>
      </c>
      <c r="F8110" s="45">
        <v>1.03037795E-3</v>
      </c>
      <c r="G8110" s="45">
        <v>7.6507611000000005E-4</v>
      </c>
      <c r="H8110" s="45">
        <v>2.94271561E-3</v>
      </c>
    </row>
    <row r="8111" spans="1:8" x14ac:dyDescent="0.35">
      <c r="A8111" s="45" t="s">
        <v>241</v>
      </c>
      <c r="B8111" s="45" t="s">
        <v>72</v>
      </c>
      <c r="C8111" s="45" t="s">
        <v>76</v>
      </c>
      <c r="D8111" s="45">
        <v>8041</v>
      </c>
      <c r="E8111" s="45">
        <v>6.4160627499999998E-3</v>
      </c>
      <c r="F8111" s="45">
        <v>9.3884271000000004E-4</v>
      </c>
      <c r="G8111" s="45">
        <v>1.4225284500000001E-3</v>
      </c>
      <c r="H8111" s="45">
        <v>4.0544737599999998E-3</v>
      </c>
    </row>
    <row r="8112" spans="1:8" x14ac:dyDescent="0.35">
      <c r="A8112" s="45" t="s">
        <v>241</v>
      </c>
      <c r="B8112" s="45" t="s">
        <v>73</v>
      </c>
      <c r="C8112" s="45" t="s">
        <v>76</v>
      </c>
      <c r="D8112" s="45">
        <v>1193</v>
      </c>
      <c r="E8112" s="45">
        <v>5.947735E-3</v>
      </c>
      <c r="F8112" s="45">
        <v>8.6639634000000001E-4</v>
      </c>
      <c r="G8112" s="45">
        <v>1.4425193899999999E-3</v>
      </c>
      <c r="H8112" s="45">
        <v>3.63849864E-3</v>
      </c>
    </row>
    <row r="8113" spans="1:8" x14ac:dyDescent="0.35">
      <c r="A8113" s="45" t="s">
        <v>242</v>
      </c>
      <c r="B8113" s="45" t="s">
        <v>72</v>
      </c>
      <c r="C8113" s="45" t="s">
        <v>75</v>
      </c>
      <c r="D8113" s="45">
        <v>5189</v>
      </c>
      <c r="E8113" s="45">
        <v>5.0092095000000003E-3</v>
      </c>
      <c r="F8113" s="45">
        <v>1.0973888300000001E-3</v>
      </c>
      <c r="G8113" s="45">
        <v>7.7573930999999996E-4</v>
      </c>
      <c r="H8113" s="45">
        <v>3.1360808900000002E-3</v>
      </c>
    </row>
    <row r="8114" spans="1:8" x14ac:dyDescent="0.35">
      <c r="A8114" s="45" t="s">
        <v>242</v>
      </c>
      <c r="B8114" s="45" t="s">
        <v>73</v>
      </c>
      <c r="C8114" s="45" t="s">
        <v>75</v>
      </c>
      <c r="D8114" s="45">
        <v>762</v>
      </c>
      <c r="E8114" s="45">
        <v>4.6605695400000003E-3</v>
      </c>
      <c r="F8114" s="45">
        <v>1.06037936E-3</v>
      </c>
      <c r="G8114" s="45">
        <v>7.0345133999999995E-4</v>
      </c>
      <c r="H8114" s="45">
        <v>2.8967383700000001E-3</v>
      </c>
    </row>
    <row r="8115" spans="1:8" x14ac:dyDescent="0.35">
      <c r="A8115" s="45" t="s">
        <v>242</v>
      </c>
      <c r="B8115" s="45" t="s">
        <v>72</v>
      </c>
      <c r="C8115" s="45" t="s">
        <v>76</v>
      </c>
      <c r="D8115" s="45">
        <v>8321</v>
      </c>
      <c r="E8115" s="45">
        <v>6.4411729699999998E-3</v>
      </c>
      <c r="F8115" s="45">
        <v>9.9483460999999994E-4</v>
      </c>
      <c r="G8115" s="45">
        <v>1.3700691299999999E-3</v>
      </c>
      <c r="H8115" s="45">
        <v>4.0760670599999998E-3</v>
      </c>
    </row>
    <row r="8116" spans="1:8" x14ac:dyDescent="0.35">
      <c r="A8116" s="45" t="s">
        <v>242</v>
      </c>
      <c r="B8116" s="45" t="s">
        <v>73</v>
      </c>
      <c r="C8116" s="45" t="s">
        <v>76</v>
      </c>
      <c r="D8116" s="45">
        <v>1169</v>
      </c>
      <c r="E8116" s="45">
        <v>5.9940335199999998E-3</v>
      </c>
      <c r="F8116" s="45">
        <v>9.3732153999999998E-4</v>
      </c>
      <c r="G8116" s="45">
        <v>1.40660125E-3</v>
      </c>
      <c r="H8116" s="45">
        <v>3.6499221400000002E-3</v>
      </c>
    </row>
    <row r="8117" spans="1:8" x14ac:dyDescent="0.35">
      <c r="A8117" s="45" t="s">
        <v>243</v>
      </c>
      <c r="B8117" s="45" t="s">
        <v>72</v>
      </c>
      <c r="C8117" s="45" t="s">
        <v>75</v>
      </c>
      <c r="D8117" s="45">
        <v>5188</v>
      </c>
      <c r="E8117" s="45">
        <v>4.9954709599999998E-3</v>
      </c>
      <c r="F8117" s="45">
        <v>1.10736068E-3</v>
      </c>
      <c r="G8117" s="45">
        <v>7.5044952000000002E-4</v>
      </c>
      <c r="H8117" s="45">
        <v>3.1376603000000001E-3</v>
      </c>
    </row>
    <row r="8118" spans="1:8" x14ac:dyDescent="0.35">
      <c r="A8118" s="45" t="s">
        <v>243</v>
      </c>
      <c r="B8118" s="45" t="s">
        <v>73</v>
      </c>
      <c r="C8118" s="45" t="s">
        <v>75</v>
      </c>
      <c r="D8118" s="45">
        <v>676</v>
      </c>
      <c r="E8118" s="45">
        <v>4.5957118599999998E-3</v>
      </c>
      <c r="F8118" s="45">
        <v>1.04884029E-3</v>
      </c>
      <c r="G8118" s="45">
        <v>6.9136234E-4</v>
      </c>
      <c r="H8118" s="45">
        <v>2.8555087400000002E-3</v>
      </c>
    </row>
    <row r="8119" spans="1:8" x14ac:dyDescent="0.35">
      <c r="A8119" s="45" t="s">
        <v>243</v>
      </c>
      <c r="B8119" s="45" t="s">
        <v>72</v>
      </c>
      <c r="C8119" s="45" t="s">
        <v>76</v>
      </c>
      <c r="D8119" s="45">
        <v>8471</v>
      </c>
      <c r="E8119" s="45">
        <v>6.5131155800000002E-3</v>
      </c>
      <c r="F8119" s="45">
        <v>1.01200231E-3</v>
      </c>
      <c r="G8119" s="45">
        <v>1.3314814599999999E-3</v>
      </c>
      <c r="H8119" s="45">
        <v>4.1694455099999996E-3</v>
      </c>
    </row>
    <row r="8120" spans="1:8" x14ac:dyDescent="0.35">
      <c r="A8120" s="45" t="s">
        <v>243</v>
      </c>
      <c r="B8120" s="45" t="s">
        <v>73</v>
      </c>
      <c r="C8120" s="45" t="s">
        <v>76</v>
      </c>
      <c r="D8120" s="45">
        <v>1110</v>
      </c>
      <c r="E8120" s="45">
        <v>6.3631128699999998E-3</v>
      </c>
      <c r="F8120" s="45">
        <v>9.8987506000000006E-4</v>
      </c>
      <c r="G8120" s="45">
        <v>1.4982793E-3</v>
      </c>
      <c r="H8120" s="45">
        <v>3.8747807899999999E-3</v>
      </c>
    </row>
    <row r="8121" spans="1:8" x14ac:dyDescent="0.35">
      <c r="A8121" s="45" t="s">
        <v>244</v>
      </c>
      <c r="B8121" s="45" t="s">
        <v>72</v>
      </c>
      <c r="C8121" s="45" t="s">
        <v>75</v>
      </c>
      <c r="D8121" s="45">
        <v>5405</v>
      </c>
      <c r="E8121" s="45">
        <v>4.9534379300000004E-3</v>
      </c>
      <c r="F8121" s="45">
        <v>1.0847314099999999E-3</v>
      </c>
      <c r="G8121" s="45">
        <v>7.0301395000000005E-4</v>
      </c>
      <c r="H8121" s="45">
        <v>3.1656921099999999E-3</v>
      </c>
    </row>
    <row r="8122" spans="1:8" x14ac:dyDescent="0.35">
      <c r="A8122" s="45" t="s">
        <v>244</v>
      </c>
      <c r="B8122" s="45" t="s">
        <v>73</v>
      </c>
      <c r="C8122" s="45" t="s">
        <v>75</v>
      </c>
      <c r="D8122" s="45">
        <v>676</v>
      </c>
      <c r="E8122" s="45">
        <v>4.39063161E-3</v>
      </c>
      <c r="F8122" s="45">
        <v>1.0206242E-3</v>
      </c>
      <c r="G8122" s="45">
        <v>6.4607621000000001E-4</v>
      </c>
      <c r="H8122" s="45">
        <v>2.7239307000000001E-3</v>
      </c>
    </row>
    <row r="8123" spans="1:8" x14ac:dyDescent="0.35">
      <c r="A8123" s="45" t="s">
        <v>244</v>
      </c>
      <c r="B8123" s="45" t="s">
        <v>72</v>
      </c>
      <c r="C8123" s="45" t="s">
        <v>76</v>
      </c>
      <c r="D8123" s="45">
        <v>8245</v>
      </c>
      <c r="E8123" s="45">
        <v>6.52188171E-3</v>
      </c>
      <c r="F8123" s="45">
        <v>9.7772897E-4</v>
      </c>
      <c r="G8123" s="45">
        <v>1.2974639899999999E-3</v>
      </c>
      <c r="H8123" s="45">
        <v>4.2465099900000003E-3</v>
      </c>
    </row>
    <row r="8124" spans="1:8" x14ac:dyDescent="0.35">
      <c r="A8124" s="45" t="s">
        <v>244</v>
      </c>
      <c r="B8124" s="45" t="s">
        <v>73</v>
      </c>
      <c r="C8124" s="45" t="s">
        <v>76</v>
      </c>
      <c r="D8124" s="45">
        <v>1118</v>
      </c>
      <c r="E8124" s="45">
        <v>6.1287825599999997E-3</v>
      </c>
      <c r="F8124" s="45">
        <v>9.3618499000000001E-4</v>
      </c>
      <c r="G8124" s="45">
        <v>1.38655934E-3</v>
      </c>
      <c r="H8124" s="45">
        <v>3.80579963E-3</v>
      </c>
    </row>
    <row r="8125" spans="1:8" x14ac:dyDescent="0.35">
      <c r="A8125" s="45" t="s">
        <v>245</v>
      </c>
      <c r="B8125" s="45" t="s">
        <v>72</v>
      </c>
      <c r="C8125" s="45" t="s">
        <v>75</v>
      </c>
      <c r="D8125" s="45">
        <v>4852</v>
      </c>
      <c r="E8125" s="45">
        <v>4.9614059899999998E-3</v>
      </c>
      <c r="F8125" s="45">
        <v>1.01435571E-3</v>
      </c>
      <c r="G8125" s="45">
        <v>7.1074617999999999E-4</v>
      </c>
      <c r="H8125" s="45">
        <v>3.23630362E-3</v>
      </c>
    </row>
    <row r="8126" spans="1:8" x14ac:dyDescent="0.35">
      <c r="A8126" s="45" t="s">
        <v>245</v>
      </c>
      <c r="B8126" s="45" t="s">
        <v>73</v>
      </c>
      <c r="C8126" s="45" t="s">
        <v>75</v>
      </c>
      <c r="D8126" s="45">
        <v>674</v>
      </c>
      <c r="E8126" s="45">
        <v>4.5059894300000002E-3</v>
      </c>
      <c r="F8126" s="45">
        <v>1.00938266E-3</v>
      </c>
      <c r="G8126" s="45">
        <v>6.4639633000000002E-4</v>
      </c>
      <c r="H8126" s="45">
        <v>2.8502099699999998E-3</v>
      </c>
    </row>
    <row r="8127" spans="1:8" x14ac:dyDescent="0.35">
      <c r="A8127" s="45" t="s">
        <v>245</v>
      </c>
      <c r="B8127" s="45" t="s">
        <v>72</v>
      </c>
      <c r="C8127" s="45" t="s">
        <v>76</v>
      </c>
      <c r="D8127" s="45">
        <v>7986</v>
      </c>
      <c r="E8127" s="45">
        <v>6.6518212900000002E-3</v>
      </c>
      <c r="F8127" s="45">
        <v>9.7961048999999989E-4</v>
      </c>
      <c r="G8127" s="45">
        <v>1.2992888500000001E-3</v>
      </c>
      <c r="H8127" s="45">
        <v>4.3727258100000003E-3</v>
      </c>
    </row>
    <row r="8128" spans="1:8" x14ac:dyDescent="0.35">
      <c r="A8128" s="45" t="s">
        <v>245</v>
      </c>
      <c r="B8128" s="45" t="s">
        <v>73</v>
      </c>
      <c r="C8128" s="45" t="s">
        <v>76</v>
      </c>
      <c r="D8128" s="45">
        <v>1064</v>
      </c>
      <c r="E8128" s="45">
        <v>6.1869079899999997E-3</v>
      </c>
      <c r="F8128" s="45">
        <v>9.5235893999999998E-4</v>
      </c>
      <c r="G8128" s="45">
        <v>1.3547538400000001E-3</v>
      </c>
      <c r="H8128" s="45">
        <v>3.8796098200000002E-3</v>
      </c>
    </row>
    <row r="8129" spans="1:8" x14ac:dyDescent="0.35">
      <c r="A8129" s="45" t="s">
        <v>246</v>
      </c>
      <c r="B8129" s="45" t="s">
        <v>72</v>
      </c>
      <c r="C8129" s="45" t="s">
        <v>75</v>
      </c>
      <c r="D8129" s="45">
        <v>4572</v>
      </c>
      <c r="E8129" s="45">
        <v>4.9663205200000003E-3</v>
      </c>
      <c r="F8129" s="45">
        <v>1.0417575499999999E-3</v>
      </c>
      <c r="G8129" s="45">
        <v>6.9184941000000001E-4</v>
      </c>
      <c r="H8129" s="45">
        <v>3.2327130700000001E-3</v>
      </c>
    </row>
    <row r="8130" spans="1:8" x14ac:dyDescent="0.35">
      <c r="A8130" s="45" t="s">
        <v>246</v>
      </c>
      <c r="B8130" s="45" t="s">
        <v>73</v>
      </c>
      <c r="C8130" s="45" t="s">
        <v>75</v>
      </c>
      <c r="D8130" s="45">
        <v>630</v>
      </c>
      <c r="E8130" s="45">
        <v>4.5210719200000004E-3</v>
      </c>
      <c r="F8130" s="45">
        <v>9.5276651999999995E-4</v>
      </c>
      <c r="G8130" s="45">
        <v>6.4405105999999995E-4</v>
      </c>
      <c r="H8130" s="45">
        <v>2.9242538799999999E-3</v>
      </c>
    </row>
    <row r="8131" spans="1:8" x14ac:dyDescent="0.35">
      <c r="A8131" s="45" t="s">
        <v>246</v>
      </c>
      <c r="B8131" s="45" t="s">
        <v>72</v>
      </c>
      <c r="C8131" s="45" t="s">
        <v>76</v>
      </c>
      <c r="D8131" s="45">
        <v>7620</v>
      </c>
      <c r="E8131" s="45">
        <v>6.6629891499999996E-3</v>
      </c>
      <c r="F8131" s="45">
        <v>9.6986312000000002E-4</v>
      </c>
      <c r="G8131" s="45">
        <v>1.2847067899999999E-3</v>
      </c>
      <c r="H8131" s="45">
        <v>4.40823649E-3</v>
      </c>
    </row>
    <row r="8132" spans="1:8" x14ac:dyDescent="0.35">
      <c r="A8132" s="45" t="s">
        <v>246</v>
      </c>
      <c r="B8132" s="45" t="s">
        <v>73</v>
      </c>
      <c r="C8132" s="45" t="s">
        <v>76</v>
      </c>
      <c r="D8132" s="45">
        <v>999</v>
      </c>
      <c r="E8132" s="45">
        <v>6.3627282299999997E-3</v>
      </c>
      <c r="F8132" s="45">
        <v>9.5271172000000002E-4</v>
      </c>
      <c r="G8132" s="45">
        <v>1.42614813E-3</v>
      </c>
      <c r="H8132" s="45">
        <v>3.9837172700000001E-3</v>
      </c>
    </row>
    <row r="8133" spans="1:8" x14ac:dyDescent="0.35">
      <c r="A8133" s="45" t="s">
        <v>247</v>
      </c>
      <c r="B8133" s="45" t="s">
        <v>72</v>
      </c>
      <c r="C8133" s="45" t="s">
        <v>75</v>
      </c>
      <c r="D8133" s="45">
        <v>4106</v>
      </c>
      <c r="E8133" s="45">
        <v>4.8484515499999997E-3</v>
      </c>
      <c r="F8133" s="45">
        <v>9.8917718000000009E-4</v>
      </c>
      <c r="G8133" s="45">
        <v>6.7746644999999999E-4</v>
      </c>
      <c r="H8133" s="45">
        <v>3.1818074300000001E-3</v>
      </c>
    </row>
    <row r="8134" spans="1:8" x14ac:dyDescent="0.35">
      <c r="A8134" s="45" t="s">
        <v>247</v>
      </c>
      <c r="B8134" s="45" t="s">
        <v>73</v>
      </c>
      <c r="C8134" s="45" t="s">
        <v>75</v>
      </c>
      <c r="D8134" s="45">
        <v>492</v>
      </c>
      <c r="E8134" s="45">
        <v>4.4292943899999996E-3</v>
      </c>
      <c r="F8134" s="45">
        <v>1.0050622400000001E-3</v>
      </c>
      <c r="G8134" s="45">
        <v>6.3546817000000001E-4</v>
      </c>
      <c r="H8134" s="45">
        <v>2.7887634999999998E-3</v>
      </c>
    </row>
    <row r="8135" spans="1:8" x14ac:dyDescent="0.35">
      <c r="A8135" s="45" t="s">
        <v>247</v>
      </c>
      <c r="B8135" s="45" t="s">
        <v>72</v>
      </c>
      <c r="C8135" s="45" t="s">
        <v>76</v>
      </c>
      <c r="D8135" s="45">
        <v>7041</v>
      </c>
      <c r="E8135" s="45">
        <v>6.6344756699999998E-3</v>
      </c>
      <c r="F8135" s="45">
        <v>9.3162148999999998E-4</v>
      </c>
      <c r="G8135" s="45">
        <v>1.31336374E-3</v>
      </c>
      <c r="H8135" s="45">
        <v>4.3892466800000002E-3</v>
      </c>
    </row>
    <row r="8136" spans="1:8" x14ac:dyDescent="0.35">
      <c r="A8136" s="45" t="s">
        <v>247</v>
      </c>
      <c r="B8136" s="45" t="s">
        <v>73</v>
      </c>
      <c r="C8136" s="45" t="s">
        <v>76</v>
      </c>
      <c r="D8136" s="45">
        <v>844</v>
      </c>
      <c r="E8136" s="45">
        <v>6.10809393E-3</v>
      </c>
      <c r="F8136" s="45">
        <v>9.6765543000000001E-4</v>
      </c>
      <c r="G8136" s="45">
        <v>1.4265729599999999E-3</v>
      </c>
      <c r="H8136" s="45">
        <v>3.7136319399999999E-3</v>
      </c>
    </row>
    <row r="8137" spans="1:8" x14ac:dyDescent="0.35">
      <c r="A8137" s="45" t="s">
        <v>248</v>
      </c>
      <c r="B8137" s="45" t="s">
        <v>72</v>
      </c>
      <c r="C8137" s="45" t="s">
        <v>75</v>
      </c>
      <c r="D8137" s="45">
        <v>3860</v>
      </c>
      <c r="E8137" s="45">
        <v>4.9477065300000001E-3</v>
      </c>
      <c r="F8137" s="45">
        <v>9.9735811000000005E-4</v>
      </c>
      <c r="G8137" s="45">
        <v>6.6529312999999998E-4</v>
      </c>
      <c r="H8137" s="45">
        <v>3.2850548100000002E-3</v>
      </c>
    </row>
    <row r="8138" spans="1:8" x14ac:dyDescent="0.35">
      <c r="A8138" s="45" t="s">
        <v>248</v>
      </c>
      <c r="B8138" s="45" t="s">
        <v>73</v>
      </c>
      <c r="C8138" s="45" t="s">
        <v>75</v>
      </c>
      <c r="D8138" s="45">
        <v>509</v>
      </c>
      <c r="E8138" s="45">
        <v>4.6016378499999996E-3</v>
      </c>
      <c r="F8138" s="45">
        <v>1.01397051E-3</v>
      </c>
      <c r="G8138" s="45">
        <v>6.2534085999999998E-4</v>
      </c>
      <c r="H8138" s="45">
        <v>2.9623260199999999E-3</v>
      </c>
    </row>
    <row r="8139" spans="1:8" x14ac:dyDescent="0.35">
      <c r="A8139" s="45" t="s">
        <v>248</v>
      </c>
      <c r="B8139" s="45" t="s">
        <v>72</v>
      </c>
      <c r="C8139" s="45" t="s">
        <v>76</v>
      </c>
      <c r="D8139" s="45">
        <v>6767</v>
      </c>
      <c r="E8139" s="45">
        <v>6.8570203499999996E-3</v>
      </c>
      <c r="F8139" s="45">
        <v>9.5148716E-4</v>
      </c>
      <c r="G8139" s="45">
        <v>1.32103656E-3</v>
      </c>
      <c r="H8139" s="45">
        <v>4.5842618300000002E-3</v>
      </c>
    </row>
    <row r="8140" spans="1:8" x14ac:dyDescent="0.35">
      <c r="A8140" s="45" t="s">
        <v>248</v>
      </c>
      <c r="B8140" s="45" t="s">
        <v>73</v>
      </c>
      <c r="C8140" s="45" t="s">
        <v>76</v>
      </c>
      <c r="D8140" s="45">
        <v>905</v>
      </c>
      <c r="E8140" s="45">
        <v>6.3832614700000002E-3</v>
      </c>
      <c r="F8140" s="45">
        <v>9.4211659999999999E-4</v>
      </c>
      <c r="G8140" s="45">
        <v>1.3555348600000001E-3</v>
      </c>
      <c r="H8140" s="45">
        <v>4.0854049199999997E-3</v>
      </c>
    </row>
    <row r="8141" spans="1:8" x14ac:dyDescent="0.35">
      <c r="A8141" s="45" t="s">
        <v>249</v>
      </c>
      <c r="B8141" s="45" t="s">
        <v>72</v>
      </c>
      <c r="C8141" s="45" t="s">
        <v>75</v>
      </c>
      <c r="D8141" s="45">
        <v>4400</v>
      </c>
      <c r="E8141" s="45">
        <v>5.0950597400000004E-3</v>
      </c>
      <c r="F8141" s="45">
        <v>1.04999976E-3</v>
      </c>
      <c r="G8141" s="45">
        <v>6.6046903E-4</v>
      </c>
      <c r="H8141" s="45">
        <v>3.3836987300000002E-3</v>
      </c>
    </row>
    <row r="8142" spans="1:8" x14ac:dyDescent="0.35">
      <c r="A8142" s="45" t="s">
        <v>249</v>
      </c>
      <c r="B8142" s="45" t="s">
        <v>73</v>
      </c>
      <c r="C8142" s="45" t="s">
        <v>75</v>
      </c>
      <c r="D8142" s="45">
        <v>497</v>
      </c>
      <c r="E8142" s="45">
        <v>4.5877112200000004E-3</v>
      </c>
      <c r="F8142" s="45">
        <v>1.01695798E-3</v>
      </c>
      <c r="G8142" s="45">
        <v>6.2923815000000001E-4</v>
      </c>
      <c r="H8142" s="45">
        <v>2.9408392500000001E-3</v>
      </c>
    </row>
    <row r="8143" spans="1:8" x14ac:dyDescent="0.35">
      <c r="A8143" s="45" t="s">
        <v>249</v>
      </c>
      <c r="B8143" s="45" t="s">
        <v>72</v>
      </c>
      <c r="C8143" s="45" t="s">
        <v>76</v>
      </c>
      <c r="D8143" s="45">
        <v>7360</v>
      </c>
      <c r="E8143" s="45">
        <v>6.9242210300000002E-3</v>
      </c>
      <c r="F8143" s="45">
        <v>9.5629348000000002E-4</v>
      </c>
      <c r="G8143" s="45">
        <v>1.2566501299999999E-3</v>
      </c>
      <c r="H8143" s="45">
        <v>4.71089795E-3</v>
      </c>
    </row>
    <row r="8144" spans="1:8" x14ac:dyDescent="0.35">
      <c r="A8144" s="45" t="s">
        <v>249</v>
      </c>
      <c r="B8144" s="45" t="s">
        <v>73</v>
      </c>
      <c r="C8144" s="45" t="s">
        <v>76</v>
      </c>
      <c r="D8144" s="45">
        <v>932</v>
      </c>
      <c r="E8144" s="45">
        <v>6.5703482699999999E-3</v>
      </c>
      <c r="F8144" s="45">
        <v>9.8300128000000002E-4</v>
      </c>
      <c r="G8144" s="45">
        <v>1.29124171E-3</v>
      </c>
      <c r="H8144" s="45">
        <v>4.2956701699999999E-3</v>
      </c>
    </row>
    <row r="8145" spans="1:8" x14ac:dyDescent="0.35">
      <c r="A8145" s="45" t="s">
        <v>250</v>
      </c>
      <c r="B8145" s="45" t="s">
        <v>72</v>
      </c>
      <c r="C8145" s="45" t="s">
        <v>75</v>
      </c>
      <c r="D8145" s="45">
        <v>4086</v>
      </c>
      <c r="E8145" s="45">
        <v>5.0473242900000003E-3</v>
      </c>
      <c r="F8145" s="45">
        <v>1.0456094300000001E-3</v>
      </c>
      <c r="G8145" s="45">
        <v>6.4207477999999999E-4</v>
      </c>
      <c r="H8145" s="45">
        <v>3.3581128300000001E-3</v>
      </c>
    </row>
    <row r="8146" spans="1:8" x14ac:dyDescent="0.35">
      <c r="A8146" s="45" t="s">
        <v>250</v>
      </c>
      <c r="B8146" s="45" t="s">
        <v>73</v>
      </c>
      <c r="C8146" s="45" t="s">
        <v>75</v>
      </c>
      <c r="D8146" s="45">
        <v>519</v>
      </c>
      <c r="E8146" s="45">
        <v>4.5795865700000004E-3</v>
      </c>
      <c r="F8146" s="45">
        <v>1.02353594E-3</v>
      </c>
      <c r="G8146" s="45">
        <v>6.1924615999999996E-4</v>
      </c>
      <c r="H8146" s="45">
        <v>2.93566665E-3</v>
      </c>
    </row>
    <row r="8147" spans="1:8" x14ac:dyDescent="0.35">
      <c r="A8147" s="45" t="s">
        <v>250</v>
      </c>
      <c r="B8147" s="45" t="s">
        <v>72</v>
      </c>
      <c r="C8147" s="45" t="s">
        <v>76</v>
      </c>
      <c r="D8147" s="45">
        <v>7271</v>
      </c>
      <c r="E8147" s="45">
        <v>7.0584976299999996E-3</v>
      </c>
      <c r="F8147" s="45">
        <v>9.7423880000000005E-4</v>
      </c>
      <c r="G8147" s="45">
        <v>1.2425644E-3</v>
      </c>
      <c r="H8147" s="45">
        <v>4.8409346399999999E-3</v>
      </c>
    </row>
    <row r="8148" spans="1:8" x14ac:dyDescent="0.35">
      <c r="A8148" s="45" t="s">
        <v>250</v>
      </c>
      <c r="B8148" s="45" t="s">
        <v>73</v>
      </c>
      <c r="C8148" s="45" t="s">
        <v>76</v>
      </c>
      <c r="D8148" s="45">
        <v>915</v>
      </c>
      <c r="E8148" s="45">
        <v>6.5000377099999999E-3</v>
      </c>
      <c r="F8148" s="45">
        <v>9.9210663000000006E-4</v>
      </c>
      <c r="G8148" s="45">
        <v>1.2804085800000001E-3</v>
      </c>
      <c r="H8148" s="45">
        <v>4.2270034100000001E-3</v>
      </c>
    </row>
    <row r="8149" spans="1:8" x14ac:dyDescent="0.35">
      <c r="A8149" s="45" t="s">
        <v>251</v>
      </c>
      <c r="B8149" s="45" t="s">
        <v>72</v>
      </c>
      <c r="C8149" s="45" t="s">
        <v>75</v>
      </c>
      <c r="D8149" s="45">
        <v>4101</v>
      </c>
      <c r="E8149" s="45">
        <v>4.9869073100000001E-3</v>
      </c>
      <c r="F8149" s="45">
        <v>1.0003260099999999E-3</v>
      </c>
      <c r="G8149" s="45">
        <v>6.3314196999999996E-4</v>
      </c>
      <c r="H8149" s="45">
        <v>3.3519910299999998E-3</v>
      </c>
    </row>
    <row r="8150" spans="1:8" x14ac:dyDescent="0.35">
      <c r="A8150" s="45" t="s">
        <v>251</v>
      </c>
      <c r="B8150" s="45" t="s">
        <v>73</v>
      </c>
      <c r="C8150" s="45" t="s">
        <v>75</v>
      </c>
      <c r="D8150" s="45">
        <v>449</v>
      </c>
      <c r="E8150" s="45">
        <v>4.6589641300000002E-3</v>
      </c>
      <c r="F8150" s="45">
        <v>1.05581823E-3</v>
      </c>
      <c r="G8150" s="45">
        <v>6.1342568000000001E-4</v>
      </c>
      <c r="H8150" s="45">
        <v>2.9886113000000001E-3</v>
      </c>
    </row>
    <row r="8151" spans="1:8" x14ac:dyDescent="0.35">
      <c r="A8151" s="45" t="s">
        <v>251</v>
      </c>
      <c r="B8151" s="45" t="s">
        <v>72</v>
      </c>
      <c r="C8151" s="45" t="s">
        <v>76</v>
      </c>
      <c r="D8151" s="45">
        <v>7245</v>
      </c>
      <c r="E8151" s="45">
        <v>7.0488233399999996E-3</v>
      </c>
      <c r="F8151" s="45">
        <v>9.5791454000000004E-4</v>
      </c>
      <c r="G8151" s="45">
        <v>1.2393075199999999E-3</v>
      </c>
      <c r="H8151" s="45">
        <v>4.8509522100000004E-3</v>
      </c>
    </row>
    <row r="8152" spans="1:8" x14ac:dyDescent="0.35">
      <c r="A8152" s="45" t="s">
        <v>251</v>
      </c>
      <c r="B8152" s="45" t="s">
        <v>73</v>
      </c>
      <c r="C8152" s="45" t="s">
        <v>76</v>
      </c>
      <c r="D8152" s="45">
        <v>856</v>
      </c>
      <c r="E8152" s="45">
        <v>6.4463669000000001E-3</v>
      </c>
      <c r="F8152" s="45">
        <v>9.875413999999999E-4</v>
      </c>
      <c r="G8152" s="45">
        <v>1.23428822E-3</v>
      </c>
      <c r="H8152" s="45">
        <v>4.2241446799999999E-3</v>
      </c>
    </row>
    <row r="8153" spans="1:8" x14ac:dyDescent="0.35">
      <c r="A8153" s="45" t="s">
        <v>252</v>
      </c>
      <c r="B8153" s="45" t="s">
        <v>72</v>
      </c>
      <c r="C8153" s="45" t="s">
        <v>75</v>
      </c>
      <c r="D8153" s="45">
        <v>4496</v>
      </c>
      <c r="E8153" s="45">
        <v>5.1361753300000002E-3</v>
      </c>
      <c r="F8153" s="45">
        <v>1.01020069E-3</v>
      </c>
      <c r="G8153" s="45">
        <v>6.4664450999999995E-4</v>
      </c>
      <c r="H8153" s="45">
        <v>3.4774401000000001E-3</v>
      </c>
    </row>
    <row r="8154" spans="1:8" x14ac:dyDescent="0.35">
      <c r="A8154" s="45" t="s">
        <v>252</v>
      </c>
      <c r="B8154" s="45" t="s">
        <v>73</v>
      </c>
      <c r="C8154" s="45" t="s">
        <v>75</v>
      </c>
      <c r="D8154" s="45">
        <v>449</v>
      </c>
      <c r="E8154" s="45">
        <v>4.6245769900000004E-3</v>
      </c>
      <c r="F8154" s="45">
        <v>1.0820338999999999E-3</v>
      </c>
      <c r="G8154" s="45">
        <v>6.0863107000000004E-4</v>
      </c>
      <c r="H8154" s="45">
        <v>2.93264843E-3</v>
      </c>
    </row>
    <row r="8155" spans="1:8" x14ac:dyDescent="0.35">
      <c r="A8155" s="45" t="s">
        <v>252</v>
      </c>
      <c r="B8155" s="45" t="s">
        <v>72</v>
      </c>
      <c r="C8155" s="45" t="s">
        <v>76</v>
      </c>
      <c r="D8155" s="45">
        <v>7640</v>
      </c>
      <c r="E8155" s="45">
        <v>7.2021824700000004E-3</v>
      </c>
      <c r="F8155" s="45">
        <v>9.5891179E-4</v>
      </c>
      <c r="G8155" s="45">
        <v>1.2559640400000001E-3</v>
      </c>
      <c r="H8155" s="45">
        <v>4.98667594E-3</v>
      </c>
    </row>
    <row r="8156" spans="1:8" x14ac:dyDescent="0.35">
      <c r="A8156" s="45" t="s">
        <v>252</v>
      </c>
      <c r="B8156" s="45" t="s">
        <v>73</v>
      </c>
      <c r="C8156" s="45" t="s">
        <v>76</v>
      </c>
      <c r="D8156" s="45">
        <v>917</v>
      </c>
      <c r="E8156" s="45">
        <v>6.7513704600000004E-3</v>
      </c>
      <c r="F8156" s="45">
        <v>9.9468856000000001E-4</v>
      </c>
      <c r="G8156" s="45">
        <v>1.31611208E-3</v>
      </c>
      <c r="H8156" s="45">
        <v>4.4401528400000003E-3</v>
      </c>
    </row>
    <row r="8157" spans="1:8" x14ac:dyDescent="0.35">
      <c r="A8157" s="45" t="s">
        <v>237</v>
      </c>
      <c r="B8157" s="45" t="s">
        <v>74</v>
      </c>
      <c r="C8157" s="45" t="s">
        <v>75</v>
      </c>
      <c r="D8157" s="45">
        <v>47839</v>
      </c>
      <c r="E8157" s="45">
        <v>5.8157887100000003E-3</v>
      </c>
      <c r="F8157" s="45">
        <v>1.1497340999999999E-3</v>
      </c>
      <c r="G8157" s="45">
        <v>9.3692660999999998E-4</v>
      </c>
      <c r="H8157" s="45">
        <v>3.7291275200000001E-3</v>
      </c>
    </row>
    <row r="8158" spans="1:8" x14ac:dyDescent="0.35">
      <c r="A8158" s="45" t="s">
        <v>238</v>
      </c>
      <c r="B8158" s="45" t="s">
        <v>74</v>
      </c>
      <c r="C8158" s="45" t="s">
        <v>75</v>
      </c>
      <c r="D8158" s="45">
        <v>58582</v>
      </c>
      <c r="E8158" s="45">
        <v>5.8259625300000001E-3</v>
      </c>
      <c r="F8158" s="45">
        <v>1.1413269000000001E-3</v>
      </c>
      <c r="G8158" s="45">
        <v>8.9989794999999998E-4</v>
      </c>
      <c r="H8158" s="45">
        <v>3.7847371899999999E-3</v>
      </c>
    </row>
    <row r="8159" spans="1:8" x14ac:dyDescent="0.35">
      <c r="A8159" s="45" t="s">
        <v>239</v>
      </c>
      <c r="B8159" s="45" t="s">
        <v>74</v>
      </c>
      <c r="C8159" s="45" t="s">
        <v>75</v>
      </c>
      <c r="D8159" s="45">
        <v>37137</v>
      </c>
      <c r="E8159" s="45">
        <v>5.5854502500000004E-3</v>
      </c>
      <c r="F8159" s="45">
        <v>1.1134090399999999E-3</v>
      </c>
      <c r="G8159" s="45">
        <v>8.8535643000000003E-4</v>
      </c>
      <c r="H8159" s="45">
        <v>3.5866842999999998E-3</v>
      </c>
    </row>
    <row r="8160" spans="1:8" x14ac:dyDescent="0.35">
      <c r="A8160" s="45" t="s">
        <v>240</v>
      </c>
      <c r="B8160" s="45" t="s">
        <v>74</v>
      </c>
      <c r="C8160" s="45" t="s">
        <v>75</v>
      </c>
      <c r="D8160" s="45">
        <v>43208</v>
      </c>
      <c r="E8160" s="45">
        <v>5.85279001E-3</v>
      </c>
      <c r="F8160" s="45">
        <v>1.2246467799999999E-3</v>
      </c>
      <c r="G8160" s="45">
        <v>8.7152690000000005E-4</v>
      </c>
      <c r="H8160" s="45">
        <v>3.7566158500000001E-3</v>
      </c>
    </row>
    <row r="8161" spans="1:8" x14ac:dyDescent="0.35">
      <c r="A8161" s="45" t="s">
        <v>241</v>
      </c>
      <c r="B8161" s="45" t="s">
        <v>74</v>
      </c>
      <c r="C8161" s="45" t="s">
        <v>75</v>
      </c>
      <c r="D8161" s="45">
        <v>34642</v>
      </c>
      <c r="E8161" s="45">
        <v>5.97043686E-3</v>
      </c>
      <c r="F8161" s="45">
        <v>1.38453058E-3</v>
      </c>
      <c r="G8161" s="45">
        <v>8.7510226000000004E-4</v>
      </c>
      <c r="H8161" s="45">
        <v>3.7108035399999999E-3</v>
      </c>
    </row>
    <row r="8162" spans="1:8" x14ac:dyDescent="0.35">
      <c r="A8162" s="45" t="s">
        <v>242</v>
      </c>
      <c r="B8162" s="45" t="s">
        <v>74</v>
      </c>
      <c r="C8162" s="45" t="s">
        <v>75</v>
      </c>
      <c r="D8162" s="45">
        <v>39127</v>
      </c>
      <c r="E8162" s="45">
        <v>6.1136483099999998E-3</v>
      </c>
      <c r="F8162" s="45">
        <v>1.3591143999999999E-3</v>
      </c>
      <c r="G8162" s="45">
        <v>8.8734968000000005E-4</v>
      </c>
      <c r="H8162" s="45">
        <v>3.8671837500000002E-3</v>
      </c>
    </row>
    <row r="8163" spans="1:8" x14ac:dyDescent="0.35">
      <c r="A8163" s="45" t="s">
        <v>243</v>
      </c>
      <c r="B8163" s="45" t="s">
        <v>74</v>
      </c>
      <c r="C8163" s="45" t="s">
        <v>75</v>
      </c>
      <c r="D8163" s="45">
        <v>39144</v>
      </c>
      <c r="E8163" s="45">
        <v>5.99575244E-3</v>
      </c>
      <c r="F8163" s="45">
        <v>1.3107222499999999E-3</v>
      </c>
      <c r="G8163" s="45">
        <v>8.4749998000000003E-4</v>
      </c>
      <c r="H8163" s="45">
        <v>3.8375297299999998E-3</v>
      </c>
    </row>
    <row r="8164" spans="1:8" x14ac:dyDescent="0.35">
      <c r="A8164" s="45" t="s">
        <v>244</v>
      </c>
      <c r="B8164" s="45" t="s">
        <v>74</v>
      </c>
      <c r="C8164" s="45" t="s">
        <v>75</v>
      </c>
      <c r="D8164" s="45">
        <v>43279</v>
      </c>
      <c r="E8164" s="45">
        <v>5.9986431999999998E-3</v>
      </c>
      <c r="F8164" s="45">
        <v>1.2705017000000001E-3</v>
      </c>
      <c r="G8164" s="45">
        <v>8.2300497000000004E-4</v>
      </c>
      <c r="H8164" s="45">
        <v>3.9051360499999998E-3</v>
      </c>
    </row>
    <row r="8165" spans="1:8" x14ac:dyDescent="0.35">
      <c r="A8165" s="45" t="s">
        <v>245</v>
      </c>
      <c r="B8165" s="45" t="s">
        <v>74</v>
      </c>
      <c r="C8165" s="45" t="s">
        <v>75</v>
      </c>
      <c r="D8165" s="45">
        <v>46911</v>
      </c>
      <c r="E8165" s="45">
        <v>6.3154561599999999E-3</v>
      </c>
      <c r="F8165" s="45">
        <v>1.30309799E-3</v>
      </c>
      <c r="G8165" s="45">
        <v>8.1922959999999997E-4</v>
      </c>
      <c r="H8165" s="45">
        <v>4.1931280799999996E-3</v>
      </c>
    </row>
    <row r="8166" spans="1:8" x14ac:dyDescent="0.35">
      <c r="A8166" s="45" t="s">
        <v>246</v>
      </c>
      <c r="B8166" s="45" t="s">
        <v>74</v>
      </c>
      <c r="C8166" s="45" t="s">
        <v>75</v>
      </c>
      <c r="D8166" s="45">
        <v>37641</v>
      </c>
      <c r="E8166" s="45">
        <v>6.0270596199999997E-3</v>
      </c>
      <c r="F8166" s="45">
        <v>1.2184166599999999E-3</v>
      </c>
      <c r="G8166" s="45">
        <v>7.6955345999999997E-4</v>
      </c>
      <c r="H8166" s="45">
        <v>4.03908902E-3</v>
      </c>
    </row>
    <row r="8167" spans="1:8" x14ac:dyDescent="0.35">
      <c r="A8167" s="45" t="s">
        <v>247</v>
      </c>
      <c r="B8167" s="45" t="s">
        <v>74</v>
      </c>
      <c r="C8167" s="45" t="s">
        <v>75</v>
      </c>
      <c r="D8167" s="45">
        <v>38996</v>
      </c>
      <c r="E8167" s="45">
        <v>5.9364633299999999E-3</v>
      </c>
      <c r="F8167" s="45">
        <v>1.2148017599999999E-3</v>
      </c>
      <c r="G8167" s="45">
        <v>7.7250954999999997E-4</v>
      </c>
      <c r="H8167" s="45">
        <v>3.9491515400000001E-3</v>
      </c>
    </row>
    <row r="8168" spans="1:8" x14ac:dyDescent="0.35">
      <c r="A8168" s="45" t="s">
        <v>248</v>
      </c>
      <c r="B8168" s="45" t="s">
        <v>74</v>
      </c>
      <c r="C8168" s="45" t="s">
        <v>75</v>
      </c>
      <c r="D8168" s="45">
        <v>37740</v>
      </c>
      <c r="E8168" s="45">
        <v>5.9588026200000001E-3</v>
      </c>
      <c r="F8168" s="45">
        <v>1.1846053200000001E-3</v>
      </c>
      <c r="G8168" s="45">
        <v>7.5584904999999997E-4</v>
      </c>
      <c r="H8168" s="45">
        <v>4.0183477599999998E-3</v>
      </c>
    </row>
    <row r="8169" spans="1:8" x14ac:dyDescent="0.35">
      <c r="A8169" s="45" t="s">
        <v>249</v>
      </c>
      <c r="B8169" s="45" t="s">
        <v>74</v>
      </c>
      <c r="C8169" s="45" t="s">
        <v>75</v>
      </c>
      <c r="D8169" s="45">
        <v>49111</v>
      </c>
      <c r="E8169" s="45">
        <v>6.1239384799999996E-3</v>
      </c>
      <c r="F8169" s="45">
        <v>1.2306435699999999E-3</v>
      </c>
      <c r="G8169" s="45">
        <v>7.5118782999999999E-4</v>
      </c>
      <c r="H8169" s="45">
        <v>4.1411226799999996E-3</v>
      </c>
    </row>
    <row r="8170" spans="1:8" x14ac:dyDescent="0.35">
      <c r="A8170" s="45" t="s">
        <v>250</v>
      </c>
      <c r="B8170" s="45" t="s">
        <v>74</v>
      </c>
      <c r="C8170" s="45" t="s">
        <v>75</v>
      </c>
      <c r="D8170" s="45">
        <v>35094</v>
      </c>
      <c r="E8170" s="45">
        <v>5.9555313600000003E-3</v>
      </c>
      <c r="F8170" s="45">
        <v>1.2298162E-3</v>
      </c>
      <c r="G8170" s="45">
        <v>7.6982410000000004E-4</v>
      </c>
      <c r="H8170" s="45">
        <v>3.95442395E-3</v>
      </c>
    </row>
    <row r="8171" spans="1:8" x14ac:dyDescent="0.35">
      <c r="A8171" s="45" t="s">
        <v>251</v>
      </c>
      <c r="B8171" s="45" t="s">
        <v>74</v>
      </c>
      <c r="C8171" s="45" t="s">
        <v>75</v>
      </c>
      <c r="D8171" s="45">
        <v>33487</v>
      </c>
      <c r="E8171" s="45">
        <v>5.9301458099999997E-3</v>
      </c>
      <c r="F8171" s="45">
        <v>1.2332014999999999E-3</v>
      </c>
      <c r="G8171" s="45">
        <v>7.7267245999999997E-4</v>
      </c>
      <c r="H8171" s="45">
        <v>3.92279277E-3</v>
      </c>
    </row>
    <row r="8172" spans="1:8" x14ac:dyDescent="0.35">
      <c r="A8172" s="45" t="s">
        <v>252</v>
      </c>
      <c r="B8172" s="45" t="s">
        <v>74</v>
      </c>
      <c r="C8172" s="45" t="s">
        <v>75</v>
      </c>
      <c r="D8172" s="45">
        <v>46972</v>
      </c>
      <c r="E8172" s="45">
        <v>6.2819253000000004E-3</v>
      </c>
      <c r="F8172" s="45">
        <v>1.2502663699999999E-3</v>
      </c>
      <c r="G8172" s="45">
        <v>7.8209788E-4</v>
      </c>
      <c r="H8172" s="45">
        <v>4.2479589500000001E-3</v>
      </c>
    </row>
    <row r="8173" spans="1:8" x14ac:dyDescent="0.35">
      <c r="A8173" s="45" t="s">
        <v>237</v>
      </c>
      <c r="B8173" s="45" t="s">
        <v>74</v>
      </c>
      <c r="C8173" s="45" t="s">
        <v>76</v>
      </c>
      <c r="D8173" s="45">
        <v>49275</v>
      </c>
      <c r="E8173" s="45">
        <v>6.1577881500000002E-3</v>
      </c>
      <c r="F8173" s="45">
        <v>8.9147217E-4</v>
      </c>
      <c r="G8173" s="45">
        <v>1.54388447E-3</v>
      </c>
      <c r="H8173" s="45">
        <v>3.7224310299999999E-3</v>
      </c>
    </row>
    <row r="8174" spans="1:8" x14ac:dyDescent="0.35">
      <c r="A8174" s="45" t="s">
        <v>238</v>
      </c>
      <c r="B8174" s="45" t="s">
        <v>74</v>
      </c>
      <c r="C8174" s="45" t="s">
        <v>76</v>
      </c>
      <c r="D8174" s="45">
        <v>58756</v>
      </c>
      <c r="E8174" s="45">
        <v>6.1426698999999998E-3</v>
      </c>
      <c r="F8174" s="45">
        <v>8.4332044999999999E-4</v>
      </c>
      <c r="G8174" s="45">
        <v>1.54663712E-3</v>
      </c>
      <c r="H8174" s="45">
        <v>3.7697313899999999E-3</v>
      </c>
    </row>
    <row r="8175" spans="1:8" x14ac:dyDescent="0.35">
      <c r="A8175" s="45" t="s">
        <v>239</v>
      </c>
      <c r="B8175" s="45" t="s">
        <v>74</v>
      </c>
      <c r="C8175" s="45" t="s">
        <v>76</v>
      </c>
      <c r="D8175" s="45">
        <v>37390</v>
      </c>
      <c r="E8175" s="45">
        <v>6.0380734800000004E-3</v>
      </c>
      <c r="F8175" s="45">
        <v>9.0351023999999996E-4</v>
      </c>
      <c r="G8175" s="45">
        <v>1.4844897600000001E-3</v>
      </c>
      <c r="H8175" s="45">
        <v>3.67675095E-3</v>
      </c>
    </row>
    <row r="8176" spans="1:8" x14ac:dyDescent="0.35">
      <c r="A8176" s="45" t="s">
        <v>240</v>
      </c>
      <c r="B8176" s="45" t="s">
        <v>74</v>
      </c>
      <c r="C8176" s="45" t="s">
        <v>76</v>
      </c>
      <c r="D8176" s="45">
        <v>42546</v>
      </c>
      <c r="E8176" s="45">
        <v>6.2505038400000002E-3</v>
      </c>
      <c r="F8176" s="45">
        <v>9.1626565999999995E-4</v>
      </c>
      <c r="G8176" s="45">
        <v>1.4485482000000001E-3</v>
      </c>
      <c r="H8176" s="45">
        <v>3.8855390600000001E-3</v>
      </c>
    </row>
    <row r="8177" spans="1:8" x14ac:dyDescent="0.35">
      <c r="A8177" s="45" t="s">
        <v>241</v>
      </c>
      <c r="B8177" s="45" t="s">
        <v>74</v>
      </c>
      <c r="C8177" s="45" t="s">
        <v>76</v>
      </c>
      <c r="D8177" s="45">
        <v>35038</v>
      </c>
      <c r="E8177" s="45">
        <v>6.4428274399999999E-3</v>
      </c>
      <c r="F8177" s="45">
        <v>1.0299255399999999E-3</v>
      </c>
      <c r="G8177" s="45">
        <v>1.4226588600000001E-3</v>
      </c>
      <c r="H8177" s="45">
        <v>3.9901031600000003E-3</v>
      </c>
    </row>
    <row r="8178" spans="1:8" x14ac:dyDescent="0.35">
      <c r="A8178" s="45" t="s">
        <v>242</v>
      </c>
      <c r="B8178" s="45" t="s">
        <v>74</v>
      </c>
      <c r="C8178" s="45" t="s">
        <v>76</v>
      </c>
      <c r="D8178" s="45">
        <v>38353</v>
      </c>
      <c r="E8178" s="45">
        <v>6.7329784199999998E-3</v>
      </c>
      <c r="F8178" s="45">
        <v>1.13076232E-3</v>
      </c>
      <c r="G8178" s="45">
        <v>1.43154913E-3</v>
      </c>
      <c r="H8178" s="45">
        <v>4.17052013E-3</v>
      </c>
    </row>
    <row r="8179" spans="1:8" x14ac:dyDescent="0.35">
      <c r="A8179" s="45" t="s">
        <v>243</v>
      </c>
      <c r="B8179" s="45" t="s">
        <v>74</v>
      </c>
      <c r="C8179" s="45" t="s">
        <v>76</v>
      </c>
      <c r="D8179" s="45">
        <v>36886</v>
      </c>
      <c r="E8179" s="45">
        <v>6.7463592300000003E-3</v>
      </c>
      <c r="F8179" s="45">
        <v>1.1517343500000001E-3</v>
      </c>
      <c r="G8179" s="45">
        <v>1.4338325500000001E-3</v>
      </c>
      <c r="H8179" s="45">
        <v>4.1606603700000003E-3</v>
      </c>
    </row>
    <row r="8180" spans="1:8" x14ac:dyDescent="0.35">
      <c r="A8180" s="45" t="s">
        <v>244</v>
      </c>
      <c r="B8180" s="45" t="s">
        <v>74</v>
      </c>
      <c r="C8180" s="45" t="s">
        <v>76</v>
      </c>
      <c r="D8180" s="45">
        <v>41280</v>
      </c>
      <c r="E8180" s="45">
        <v>6.7492146899999998E-3</v>
      </c>
      <c r="F8180" s="45">
        <v>1.1513285299999999E-3</v>
      </c>
      <c r="G8180" s="45">
        <v>1.3795710699999999E-3</v>
      </c>
      <c r="H8180" s="45">
        <v>4.2181853599999996E-3</v>
      </c>
    </row>
    <row r="8181" spans="1:8" x14ac:dyDescent="0.35">
      <c r="A8181" s="45" t="s">
        <v>245</v>
      </c>
      <c r="B8181" s="45" t="s">
        <v>74</v>
      </c>
      <c r="C8181" s="45" t="s">
        <v>76</v>
      </c>
      <c r="D8181" s="45">
        <v>47605</v>
      </c>
      <c r="E8181" s="45">
        <v>7.1530902E-3</v>
      </c>
      <c r="F8181" s="45">
        <v>1.17373341E-3</v>
      </c>
      <c r="G8181" s="45">
        <v>1.40175689E-3</v>
      </c>
      <c r="H8181" s="45">
        <v>4.5774812600000003E-3</v>
      </c>
    </row>
    <row r="8182" spans="1:8" x14ac:dyDescent="0.35">
      <c r="A8182" s="45" t="s">
        <v>246</v>
      </c>
      <c r="B8182" s="45" t="s">
        <v>74</v>
      </c>
      <c r="C8182" s="45" t="s">
        <v>76</v>
      </c>
      <c r="D8182" s="45">
        <v>40483</v>
      </c>
      <c r="E8182" s="45">
        <v>6.8985201500000003E-3</v>
      </c>
      <c r="F8182" s="45">
        <v>1.1253306600000001E-3</v>
      </c>
      <c r="G8182" s="45">
        <v>1.3455479800000001E-3</v>
      </c>
      <c r="H8182" s="45">
        <v>4.4274995000000003E-3</v>
      </c>
    </row>
    <row r="8183" spans="1:8" x14ac:dyDescent="0.35">
      <c r="A8183" s="45" t="s">
        <v>247</v>
      </c>
      <c r="B8183" s="45" t="s">
        <v>74</v>
      </c>
      <c r="C8183" s="45" t="s">
        <v>76</v>
      </c>
      <c r="D8183" s="45">
        <v>40875</v>
      </c>
      <c r="E8183" s="45">
        <v>7.0556428100000002E-3</v>
      </c>
      <c r="F8183" s="45">
        <v>1.16783785E-3</v>
      </c>
      <c r="G8183" s="45">
        <v>1.4317055000000001E-3</v>
      </c>
      <c r="H8183" s="45">
        <v>4.4559579699999996E-3</v>
      </c>
    </row>
    <row r="8184" spans="1:8" x14ac:dyDescent="0.35">
      <c r="A8184" s="45" t="s">
        <v>248</v>
      </c>
      <c r="B8184" s="45" t="s">
        <v>74</v>
      </c>
      <c r="C8184" s="45" t="s">
        <v>76</v>
      </c>
      <c r="D8184" s="45">
        <v>38193</v>
      </c>
      <c r="E8184" s="45">
        <v>6.8615286399999996E-3</v>
      </c>
      <c r="F8184" s="45">
        <v>1.1216700599999999E-3</v>
      </c>
      <c r="G8184" s="45">
        <v>1.3533488200000001E-3</v>
      </c>
      <c r="H8184" s="45">
        <v>4.3863811000000004E-3</v>
      </c>
    </row>
    <row r="8185" spans="1:8" x14ac:dyDescent="0.35">
      <c r="A8185" s="45" t="s">
        <v>249</v>
      </c>
      <c r="B8185" s="45" t="s">
        <v>74</v>
      </c>
      <c r="C8185" s="45" t="s">
        <v>76</v>
      </c>
      <c r="D8185" s="45">
        <v>56403</v>
      </c>
      <c r="E8185" s="45">
        <v>7.3152770999999998E-3</v>
      </c>
      <c r="F8185" s="45">
        <v>1.17365597E-3</v>
      </c>
      <c r="G8185" s="45">
        <v>1.32235481E-3</v>
      </c>
      <c r="H8185" s="45">
        <v>4.8188716499999997E-3</v>
      </c>
    </row>
    <row r="8186" spans="1:8" x14ac:dyDescent="0.35">
      <c r="A8186" s="45" t="s">
        <v>250</v>
      </c>
      <c r="B8186" s="45" t="s">
        <v>74</v>
      </c>
      <c r="C8186" s="45" t="s">
        <v>76</v>
      </c>
      <c r="D8186" s="45">
        <v>36349</v>
      </c>
      <c r="E8186" s="45">
        <v>7.0700555000000002E-3</v>
      </c>
      <c r="F8186" s="45">
        <v>1.1664791299999999E-3</v>
      </c>
      <c r="G8186" s="45">
        <v>1.3170990800000001E-3</v>
      </c>
      <c r="H8186" s="45">
        <v>4.5858813700000002E-3</v>
      </c>
    </row>
    <row r="8187" spans="1:8" x14ac:dyDescent="0.35">
      <c r="A8187" s="45" t="s">
        <v>251</v>
      </c>
      <c r="B8187" s="45" t="s">
        <v>74</v>
      </c>
      <c r="C8187" s="45" t="s">
        <v>76</v>
      </c>
      <c r="D8187" s="45">
        <v>34327</v>
      </c>
      <c r="E8187" s="45">
        <v>6.9819757400000002E-3</v>
      </c>
      <c r="F8187" s="45">
        <v>1.14561191E-3</v>
      </c>
      <c r="G8187" s="45">
        <v>1.3077632500000001E-3</v>
      </c>
      <c r="H8187" s="45">
        <v>4.5279985900000003E-3</v>
      </c>
    </row>
    <row r="8188" spans="1:8" x14ac:dyDescent="0.35">
      <c r="A8188" s="45" t="s">
        <v>252</v>
      </c>
      <c r="B8188" s="45" t="s">
        <v>74</v>
      </c>
      <c r="C8188" s="45" t="s">
        <v>76</v>
      </c>
      <c r="D8188" s="45">
        <v>52815</v>
      </c>
      <c r="E8188" s="45">
        <v>7.4631240099999998E-3</v>
      </c>
      <c r="F8188" s="45">
        <v>1.1979969600000001E-3</v>
      </c>
      <c r="G8188" s="45">
        <v>1.33496988E-3</v>
      </c>
      <c r="H8188" s="45">
        <v>4.9484459899999996E-3</v>
      </c>
    </row>
    <row r="8189" spans="1:8" x14ac:dyDescent="0.35">
      <c r="A8189" s="45" t="s">
        <v>237</v>
      </c>
      <c r="B8189" s="45" t="s">
        <v>8</v>
      </c>
      <c r="C8189" s="45" t="s">
        <v>226</v>
      </c>
      <c r="D8189" s="45">
        <v>8368</v>
      </c>
      <c r="E8189" s="45">
        <v>6.8735391699999999E-3</v>
      </c>
      <c r="F8189" s="45">
        <v>8.5122395000000002E-4</v>
      </c>
      <c r="G8189" s="45">
        <v>1.9741829900000001E-3</v>
      </c>
      <c r="H8189" s="45">
        <v>4.0481317500000004E-3</v>
      </c>
    </row>
    <row r="8190" spans="1:8" x14ac:dyDescent="0.35">
      <c r="A8190" s="45" t="s">
        <v>237</v>
      </c>
      <c r="B8190" s="45" t="s">
        <v>10</v>
      </c>
      <c r="C8190" s="45" t="s">
        <v>226</v>
      </c>
      <c r="D8190" s="45">
        <v>3020</v>
      </c>
      <c r="E8190" s="45">
        <v>6.1989167000000003E-3</v>
      </c>
      <c r="F8190" s="45">
        <v>7.7097107000000001E-4</v>
      </c>
      <c r="G8190" s="45">
        <v>1.80534453E-3</v>
      </c>
      <c r="H8190" s="45">
        <v>3.6226006300000002E-3</v>
      </c>
    </row>
    <row r="8191" spans="1:8" x14ac:dyDescent="0.35">
      <c r="A8191" s="45" t="s">
        <v>237</v>
      </c>
      <c r="B8191" s="45" t="s">
        <v>11</v>
      </c>
      <c r="C8191" s="45" t="s">
        <v>226</v>
      </c>
      <c r="D8191" s="45">
        <v>2096</v>
      </c>
      <c r="E8191" s="45">
        <v>6.6172667799999996E-3</v>
      </c>
      <c r="F8191" s="45">
        <v>8.2388497999999998E-4</v>
      </c>
      <c r="G8191" s="45">
        <v>1.8616752199999999E-3</v>
      </c>
      <c r="H8191" s="45">
        <v>3.9317060999999997E-3</v>
      </c>
    </row>
    <row r="8192" spans="1:8" x14ac:dyDescent="0.35">
      <c r="A8192" s="45" t="s">
        <v>237</v>
      </c>
      <c r="B8192" s="45" t="s">
        <v>12</v>
      </c>
      <c r="C8192" s="45" t="s">
        <v>226</v>
      </c>
      <c r="D8192" s="45">
        <v>959</v>
      </c>
      <c r="E8192" s="45">
        <v>8.0476622599999995E-3</v>
      </c>
      <c r="F8192" s="45">
        <v>1.0113372900000001E-3</v>
      </c>
      <c r="G8192" s="45">
        <v>2.2029238200000001E-3</v>
      </c>
      <c r="H8192" s="45">
        <v>4.8334006699999998E-3</v>
      </c>
    </row>
    <row r="8193" spans="1:8" x14ac:dyDescent="0.35">
      <c r="A8193" s="45" t="s">
        <v>237</v>
      </c>
      <c r="B8193" s="45" t="s">
        <v>13</v>
      </c>
      <c r="C8193" s="45" t="s">
        <v>226</v>
      </c>
      <c r="D8193" s="45">
        <v>2293</v>
      </c>
      <c r="E8193" s="45">
        <v>7.50525428E-3</v>
      </c>
      <c r="F8193" s="45">
        <v>9.1494723E-4</v>
      </c>
      <c r="G8193" s="45">
        <v>2.2037276899999998E-3</v>
      </c>
      <c r="H8193" s="45">
        <v>4.3865788800000003E-3</v>
      </c>
    </row>
    <row r="8194" spans="1:8" x14ac:dyDescent="0.35">
      <c r="A8194" s="45" t="s">
        <v>237</v>
      </c>
      <c r="B8194" s="45" t="s">
        <v>8</v>
      </c>
      <c r="C8194" s="45" t="s">
        <v>223</v>
      </c>
      <c r="D8194" s="45">
        <v>14522</v>
      </c>
      <c r="E8194" s="45">
        <v>6.2280016900000002E-3</v>
      </c>
      <c r="F8194" s="45">
        <v>7.2688061999999997E-4</v>
      </c>
      <c r="G8194" s="45">
        <v>1.7034767900000001E-3</v>
      </c>
      <c r="H8194" s="45">
        <v>3.7976437900000002E-3</v>
      </c>
    </row>
    <row r="8195" spans="1:8" x14ac:dyDescent="0.35">
      <c r="A8195" s="45" t="s">
        <v>237</v>
      </c>
      <c r="B8195" s="45" t="s">
        <v>10</v>
      </c>
      <c r="C8195" s="45" t="s">
        <v>223</v>
      </c>
      <c r="D8195" s="45">
        <v>5167</v>
      </c>
      <c r="E8195" s="45">
        <v>5.6212925600000003E-3</v>
      </c>
      <c r="F8195" s="45">
        <v>6.3809030999999997E-4</v>
      </c>
      <c r="G8195" s="45">
        <v>1.5187794599999999E-3</v>
      </c>
      <c r="H8195" s="45">
        <v>3.46442231E-3</v>
      </c>
    </row>
    <row r="8196" spans="1:8" x14ac:dyDescent="0.35">
      <c r="A8196" s="45" t="s">
        <v>237</v>
      </c>
      <c r="B8196" s="45" t="s">
        <v>11</v>
      </c>
      <c r="C8196" s="45" t="s">
        <v>223</v>
      </c>
      <c r="D8196" s="45">
        <v>3466</v>
      </c>
      <c r="E8196" s="45">
        <v>5.9492641800000003E-3</v>
      </c>
      <c r="F8196" s="45">
        <v>7.4133824000000004E-4</v>
      </c>
      <c r="G8196" s="45">
        <v>1.6165165600000001E-3</v>
      </c>
      <c r="H8196" s="45">
        <v>3.5914088999999998E-3</v>
      </c>
    </row>
    <row r="8197" spans="1:8" x14ac:dyDescent="0.35">
      <c r="A8197" s="45" t="s">
        <v>237</v>
      </c>
      <c r="B8197" s="45" t="s">
        <v>12</v>
      </c>
      <c r="C8197" s="45" t="s">
        <v>223</v>
      </c>
      <c r="D8197" s="45">
        <v>1763</v>
      </c>
      <c r="E8197" s="45">
        <v>7.1546616800000004E-3</v>
      </c>
      <c r="F8197" s="45">
        <v>8.7808663000000001E-4</v>
      </c>
      <c r="G8197" s="45">
        <v>1.9646971900000002E-3</v>
      </c>
      <c r="H8197" s="45">
        <v>4.3118773899999997E-3</v>
      </c>
    </row>
    <row r="8198" spans="1:8" x14ac:dyDescent="0.35">
      <c r="A8198" s="45" t="s">
        <v>237</v>
      </c>
      <c r="B8198" s="45" t="s">
        <v>13</v>
      </c>
      <c r="C8198" s="45" t="s">
        <v>223</v>
      </c>
      <c r="D8198" s="45">
        <v>4126</v>
      </c>
      <c r="E8198" s="45">
        <v>6.8259824600000003E-3</v>
      </c>
      <c r="F8198" s="45">
        <v>7.6131913000000002E-4</v>
      </c>
      <c r="G8198" s="45">
        <v>1.89620674E-3</v>
      </c>
      <c r="H8198" s="45">
        <v>4.1684561099999996E-3</v>
      </c>
    </row>
    <row r="8199" spans="1:8" x14ac:dyDescent="0.35">
      <c r="A8199" s="45" t="s">
        <v>237</v>
      </c>
      <c r="B8199" s="45" t="s">
        <v>8</v>
      </c>
      <c r="C8199" s="45" t="s">
        <v>224</v>
      </c>
      <c r="D8199" s="45">
        <v>1179</v>
      </c>
      <c r="E8199" s="45">
        <v>7.1975522200000003E-3</v>
      </c>
      <c r="F8199" s="45">
        <v>1.0811007400000001E-3</v>
      </c>
      <c r="G8199" s="45">
        <v>1.8106895400000001E-3</v>
      </c>
      <c r="H8199" s="45">
        <v>4.3057614699999998E-3</v>
      </c>
    </row>
    <row r="8200" spans="1:8" x14ac:dyDescent="0.35">
      <c r="A8200" s="45" t="s">
        <v>237</v>
      </c>
      <c r="B8200" s="45" t="s">
        <v>10</v>
      </c>
      <c r="C8200" s="45" t="s">
        <v>224</v>
      </c>
      <c r="D8200" s="45">
        <v>430</v>
      </c>
      <c r="E8200" s="45">
        <v>6.5801569599999998E-3</v>
      </c>
      <c r="F8200" s="45">
        <v>9.6231672999999996E-4</v>
      </c>
      <c r="G8200" s="45">
        <v>1.6409612100000001E-3</v>
      </c>
      <c r="H8200" s="45">
        <v>3.9768785300000001E-3</v>
      </c>
    </row>
    <row r="8201" spans="1:8" x14ac:dyDescent="0.35">
      <c r="A8201" s="45" t="s">
        <v>237</v>
      </c>
      <c r="B8201" s="45" t="s">
        <v>11</v>
      </c>
      <c r="C8201" s="45" t="s">
        <v>224</v>
      </c>
      <c r="D8201" s="45">
        <v>271</v>
      </c>
      <c r="E8201" s="45">
        <v>6.6614986400000001E-3</v>
      </c>
      <c r="F8201" s="45">
        <v>1.02227663E-3</v>
      </c>
      <c r="G8201" s="45">
        <v>1.68357909E-3</v>
      </c>
      <c r="H8201" s="45">
        <v>3.9556424499999996E-3</v>
      </c>
    </row>
    <row r="8202" spans="1:8" x14ac:dyDescent="0.35">
      <c r="A8202" s="45" t="s">
        <v>237</v>
      </c>
      <c r="B8202" s="45" t="s">
        <v>12</v>
      </c>
      <c r="C8202" s="45" t="s">
        <v>224</v>
      </c>
      <c r="D8202" s="45">
        <v>132</v>
      </c>
      <c r="E8202" s="45">
        <v>7.6934270799999998E-3</v>
      </c>
      <c r="F8202" s="45">
        <v>1.25008744E-3</v>
      </c>
      <c r="G8202" s="45">
        <v>1.9639973800000001E-3</v>
      </c>
      <c r="H8202" s="45">
        <v>4.4793417899999998E-3</v>
      </c>
    </row>
    <row r="8203" spans="1:8" x14ac:dyDescent="0.35">
      <c r="A8203" s="45" t="s">
        <v>237</v>
      </c>
      <c r="B8203" s="45" t="s">
        <v>13</v>
      </c>
      <c r="C8203" s="45" t="s">
        <v>224</v>
      </c>
      <c r="D8203" s="45">
        <v>346</v>
      </c>
      <c r="E8203" s="45">
        <v>8.1955146299999993E-3</v>
      </c>
      <c r="F8203" s="45">
        <v>1.21032678E-3</v>
      </c>
      <c r="G8203" s="45">
        <v>2.0626937999999998E-3</v>
      </c>
      <c r="H8203" s="45">
        <v>4.9224935900000003E-3</v>
      </c>
    </row>
    <row r="8204" spans="1:8" x14ac:dyDescent="0.35">
      <c r="A8204" s="45" t="s">
        <v>237</v>
      </c>
      <c r="B8204" s="45" t="s">
        <v>8</v>
      </c>
      <c r="C8204" s="45" t="s">
        <v>222</v>
      </c>
      <c r="D8204" s="45">
        <v>40975</v>
      </c>
      <c r="E8204" s="45">
        <v>5.17119889E-3</v>
      </c>
      <c r="F8204" s="45">
        <v>8.7307502999999995E-4</v>
      </c>
      <c r="G8204" s="45">
        <v>1.0364311900000001E-3</v>
      </c>
      <c r="H8204" s="45">
        <v>3.2616921900000002E-3</v>
      </c>
    </row>
    <row r="8205" spans="1:8" x14ac:dyDescent="0.35">
      <c r="A8205" s="45" t="s">
        <v>237</v>
      </c>
      <c r="B8205" s="45" t="s">
        <v>10</v>
      </c>
      <c r="C8205" s="45" t="s">
        <v>222</v>
      </c>
      <c r="D8205" s="45">
        <v>18098</v>
      </c>
      <c r="E8205" s="45">
        <v>4.77430531E-3</v>
      </c>
      <c r="F8205" s="45">
        <v>8.1357312999999997E-4</v>
      </c>
      <c r="G8205" s="45">
        <v>9.4018064000000003E-4</v>
      </c>
      <c r="H8205" s="45">
        <v>3.02055106E-3</v>
      </c>
    </row>
    <row r="8206" spans="1:8" x14ac:dyDescent="0.35">
      <c r="A8206" s="45" t="s">
        <v>237</v>
      </c>
      <c r="B8206" s="45" t="s">
        <v>11</v>
      </c>
      <c r="C8206" s="45" t="s">
        <v>222</v>
      </c>
      <c r="D8206" s="45">
        <v>9774</v>
      </c>
      <c r="E8206" s="45">
        <v>5.0004675100000003E-3</v>
      </c>
      <c r="F8206" s="45">
        <v>9.0515534999999995E-4</v>
      </c>
      <c r="G8206" s="45">
        <v>9.9361045999999992E-4</v>
      </c>
      <c r="H8206" s="45">
        <v>3.1017012200000001E-3</v>
      </c>
    </row>
    <row r="8207" spans="1:8" x14ac:dyDescent="0.35">
      <c r="A8207" s="45" t="s">
        <v>237</v>
      </c>
      <c r="B8207" s="45" t="s">
        <v>12</v>
      </c>
      <c r="C8207" s="45" t="s">
        <v>222</v>
      </c>
      <c r="D8207" s="45">
        <v>3018</v>
      </c>
      <c r="E8207" s="45">
        <v>6.2290337399999998E-3</v>
      </c>
      <c r="F8207" s="45">
        <v>1.0932933899999999E-3</v>
      </c>
      <c r="G8207" s="45">
        <v>1.19871027E-3</v>
      </c>
      <c r="H8207" s="45">
        <v>3.9370295900000001E-3</v>
      </c>
    </row>
    <row r="8208" spans="1:8" x14ac:dyDescent="0.35">
      <c r="A8208" s="45" t="s">
        <v>237</v>
      </c>
      <c r="B8208" s="45" t="s">
        <v>13</v>
      </c>
      <c r="C8208" s="45" t="s">
        <v>222</v>
      </c>
      <c r="D8208" s="45">
        <v>10085</v>
      </c>
      <c r="E8208" s="45">
        <v>5.7323454199999999E-3</v>
      </c>
      <c r="F8208" s="45">
        <v>8.8286118000000002E-4</v>
      </c>
      <c r="G8208" s="45">
        <v>1.2020944500000001E-3</v>
      </c>
      <c r="H8208" s="45">
        <v>3.6473893100000001E-3</v>
      </c>
    </row>
    <row r="8209" spans="1:8" x14ac:dyDescent="0.35">
      <c r="A8209" s="45" t="s">
        <v>238</v>
      </c>
      <c r="B8209" s="45" t="s">
        <v>8</v>
      </c>
      <c r="C8209" s="45" t="s">
        <v>226</v>
      </c>
      <c r="D8209" s="45">
        <v>10346</v>
      </c>
      <c r="E8209" s="45">
        <v>6.7415992100000001E-3</v>
      </c>
      <c r="F8209" s="45">
        <v>8.1185964E-4</v>
      </c>
      <c r="G8209" s="45">
        <v>1.9919710700000001E-3</v>
      </c>
      <c r="H8209" s="45">
        <v>3.9377680300000002E-3</v>
      </c>
    </row>
    <row r="8210" spans="1:8" x14ac:dyDescent="0.35">
      <c r="A8210" s="45" t="s">
        <v>238</v>
      </c>
      <c r="B8210" s="45" t="s">
        <v>10</v>
      </c>
      <c r="C8210" s="45" t="s">
        <v>226</v>
      </c>
      <c r="D8210" s="45">
        <v>3681</v>
      </c>
      <c r="E8210" s="45">
        <v>6.1285930399999997E-3</v>
      </c>
      <c r="F8210" s="45">
        <v>7.2010148000000004E-4</v>
      </c>
      <c r="G8210" s="45">
        <v>1.8168244E-3</v>
      </c>
      <c r="H8210" s="45">
        <v>3.5916666900000001E-3</v>
      </c>
    </row>
    <row r="8211" spans="1:8" x14ac:dyDescent="0.35">
      <c r="A8211" s="45" t="s">
        <v>238</v>
      </c>
      <c r="B8211" s="45" t="s">
        <v>11</v>
      </c>
      <c r="C8211" s="45" t="s">
        <v>226</v>
      </c>
      <c r="D8211" s="45">
        <v>2664</v>
      </c>
      <c r="E8211" s="45">
        <v>6.4698593699999999E-3</v>
      </c>
      <c r="F8211" s="45">
        <v>7.9582597000000003E-4</v>
      </c>
      <c r="G8211" s="45">
        <v>1.9029139600000001E-3</v>
      </c>
      <c r="H8211" s="45">
        <v>3.77111897E-3</v>
      </c>
    </row>
    <row r="8212" spans="1:8" x14ac:dyDescent="0.35">
      <c r="A8212" s="45" t="s">
        <v>238</v>
      </c>
      <c r="B8212" s="45" t="s">
        <v>12</v>
      </c>
      <c r="C8212" s="45" t="s">
        <v>226</v>
      </c>
      <c r="D8212" s="45">
        <v>1321</v>
      </c>
      <c r="E8212" s="45">
        <v>7.67546832E-3</v>
      </c>
      <c r="F8212" s="45">
        <v>9.1323889000000005E-4</v>
      </c>
      <c r="G8212" s="45">
        <v>2.13278357E-3</v>
      </c>
      <c r="H8212" s="45">
        <v>4.6294453899999996E-3</v>
      </c>
    </row>
    <row r="8213" spans="1:8" x14ac:dyDescent="0.35">
      <c r="A8213" s="45" t="s">
        <v>238</v>
      </c>
      <c r="B8213" s="45" t="s">
        <v>13</v>
      </c>
      <c r="C8213" s="45" t="s">
        <v>226</v>
      </c>
      <c r="D8213" s="45">
        <v>2680</v>
      </c>
      <c r="E8213" s="45">
        <v>7.3933714400000001E-3</v>
      </c>
      <c r="F8213" s="45">
        <v>9.0385719999999995E-4</v>
      </c>
      <c r="G8213" s="45">
        <v>2.2516538199999999E-3</v>
      </c>
      <c r="H8213" s="45">
        <v>4.2378599399999998E-3</v>
      </c>
    </row>
    <row r="8214" spans="1:8" x14ac:dyDescent="0.35">
      <c r="A8214" s="45" t="s">
        <v>238</v>
      </c>
      <c r="B8214" s="45" t="s">
        <v>8</v>
      </c>
      <c r="C8214" s="45" t="s">
        <v>223</v>
      </c>
      <c r="D8214" s="45">
        <v>18099</v>
      </c>
      <c r="E8214" s="45">
        <v>6.1680066600000001E-3</v>
      </c>
      <c r="F8214" s="45">
        <v>6.9554220000000002E-4</v>
      </c>
      <c r="G8214" s="45">
        <v>1.62406317E-3</v>
      </c>
      <c r="H8214" s="45">
        <v>3.8484008099999999E-3</v>
      </c>
    </row>
    <row r="8215" spans="1:8" x14ac:dyDescent="0.35">
      <c r="A8215" s="45" t="s">
        <v>238</v>
      </c>
      <c r="B8215" s="45" t="s">
        <v>10</v>
      </c>
      <c r="C8215" s="45" t="s">
        <v>223</v>
      </c>
      <c r="D8215" s="45">
        <v>6604</v>
      </c>
      <c r="E8215" s="45">
        <v>5.5411017400000002E-3</v>
      </c>
      <c r="F8215" s="45">
        <v>6.1646992999999999E-4</v>
      </c>
      <c r="G8215" s="45">
        <v>1.43723898E-3</v>
      </c>
      <c r="H8215" s="45">
        <v>3.48739236E-3</v>
      </c>
    </row>
    <row r="8216" spans="1:8" x14ac:dyDescent="0.35">
      <c r="A8216" s="45" t="s">
        <v>238</v>
      </c>
      <c r="B8216" s="45" t="s">
        <v>11</v>
      </c>
      <c r="C8216" s="45" t="s">
        <v>223</v>
      </c>
      <c r="D8216" s="45">
        <v>4472</v>
      </c>
      <c r="E8216" s="45">
        <v>5.9580934300000003E-3</v>
      </c>
      <c r="F8216" s="45">
        <v>7.0368638000000002E-4</v>
      </c>
      <c r="G8216" s="45">
        <v>1.5591559000000001E-3</v>
      </c>
      <c r="H8216" s="45">
        <v>3.6952506600000001E-3</v>
      </c>
    </row>
    <row r="8217" spans="1:8" x14ac:dyDescent="0.35">
      <c r="A8217" s="45" t="s">
        <v>238</v>
      </c>
      <c r="B8217" s="45" t="s">
        <v>12</v>
      </c>
      <c r="C8217" s="45" t="s">
        <v>223</v>
      </c>
      <c r="D8217" s="45">
        <v>2141</v>
      </c>
      <c r="E8217" s="45">
        <v>7.1819911299999999E-3</v>
      </c>
      <c r="F8217" s="45">
        <v>8.4859941E-4</v>
      </c>
      <c r="G8217" s="45">
        <v>1.89251494E-3</v>
      </c>
      <c r="H8217" s="45">
        <v>4.4408763000000004E-3</v>
      </c>
    </row>
    <row r="8218" spans="1:8" x14ac:dyDescent="0.35">
      <c r="A8218" s="45" t="s">
        <v>238</v>
      </c>
      <c r="B8218" s="45" t="s">
        <v>13</v>
      </c>
      <c r="C8218" s="45" t="s">
        <v>223</v>
      </c>
      <c r="D8218" s="45">
        <v>4882</v>
      </c>
      <c r="E8218" s="45">
        <v>6.7636378199999996E-3</v>
      </c>
      <c r="F8218" s="45">
        <v>7.2792177000000004E-4</v>
      </c>
      <c r="G8218" s="45">
        <v>1.8185115500000001E-3</v>
      </c>
      <c r="H8218" s="45">
        <v>4.2172040200000004E-3</v>
      </c>
    </row>
    <row r="8219" spans="1:8" x14ac:dyDescent="0.35">
      <c r="A8219" s="45" t="s">
        <v>238</v>
      </c>
      <c r="B8219" s="45" t="s">
        <v>8</v>
      </c>
      <c r="C8219" s="45" t="s">
        <v>224</v>
      </c>
      <c r="D8219" s="45">
        <v>1511</v>
      </c>
      <c r="E8219" s="45">
        <v>7.1158799100000001E-3</v>
      </c>
      <c r="F8219" s="45">
        <v>9.9223724000000011E-4</v>
      </c>
      <c r="G8219" s="45">
        <v>1.7245750999999999E-3</v>
      </c>
      <c r="H8219" s="45">
        <v>4.3990670900000001E-3</v>
      </c>
    </row>
    <row r="8220" spans="1:8" x14ac:dyDescent="0.35">
      <c r="A8220" s="45" t="s">
        <v>238</v>
      </c>
      <c r="B8220" s="45" t="s">
        <v>10</v>
      </c>
      <c r="C8220" s="45" t="s">
        <v>224</v>
      </c>
      <c r="D8220" s="45">
        <v>582</v>
      </c>
      <c r="E8220" s="45">
        <v>6.3162822200000003E-3</v>
      </c>
      <c r="F8220" s="45">
        <v>9.0291674E-4</v>
      </c>
      <c r="G8220" s="45">
        <v>1.47078219E-3</v>
      </c>
      <c r="H8220" s="45">
        <v>3.9425828000000003E-3</v>
      </c>
    </row>
    <row r="8221" spans="1:8" x14ac:dyDescent="0.35">
      <c r="A8221" s="45" t="s">
        <v>238</v>
      </c>
      <c r="B8221" s="45" t="s">
        <v>11</v>
      </c>
      <c r="C8221" s="45" t="s">
        <v>224</v>
      </c>
      <c r="D8221" s="45">
        <v>353</v>
      </c>
      <c r="E8221" s="45">
        <v>6.7782431200000002E-3</v>
      </c>
      <c r="F8221" s="45">
        <v>9.2310595000000002E-4</v>
      </c>
      <c r="G8221" s="45">
        <v>1.6068288000000001E-3</v>
      </c>
      <c r="H8221" s="45">
        <v>4.2483079199999996E-3</v>
      </c>
    </row>
    <row r="8222" spans="1:8" x14ac:dyDescent="0.35">
      <c r="A8222" s="45" t="s">
        <v>238</v>
      </c>
      <c r="B8222" s="45" t="s">
        <v>12</v>
      </c>
      <c r="C8222" s="45" t="s">
        <v>224</v>
      </c>
      <c r="D8222" s="45">
        <v>166</v>
      </c>
      <c r="E8222" s="45">
        <v>8.0628065099999993E-3</v>
      </c>
      <c r="F8222" s="45">
        <v>1.1694693100000001E-3</v>
      </c>
      <c r="G8222" s="45">
        <v>1.94542033E-3</v>
      </c>
      <c r="H8222" s="45">
        <v>4.9479164100000002E-3</v>
      </c>
    </row>
    <row r="8223" spans="1:8" x14ac:dyDescent="0.35">
      <c r="A8223" s="45" t="s">
        <v>238</v>
      </c>
      <c r="B8223" s="45" t="s">
        <v>13</v>
      </c>
      <c r="C8223" s="45" t="s">
        <v>224</v>
      </c>
      <c r="D8223" s="45">
        <v>410</v>
      </c>
      <c r="E8223" s="45">
        <v>8.1582258099999992E-3</v>
      </c>
      <c r="F8223" s="45">
        <v>1.1067917699999999E-3</v>
      </c>
      <c r="G8223" s="45">
        <v>2.09679853E-3</v>
      </c>
      <c r="H8223" s="45">
        <v>4.9546350299999996E-3</v>
      </c>
    </row>
    <row r="8224" spans="1:8" x14ac:dyDescent="0.35">
      <c r="A8224" s="45" t="s">
        <v>238</v>
      </c>
      <c r="B8224" s="45" t="s">
        <v>8</v>
      </c>
      <c r="C8224" s="45" t="s">
        <v>222</v>
      </c>
      <c r="D8224" s="45">
        <v>50294</v>
      </c>
      <c r="E8224" s="45">
        <v>5.0988640399999997E-3</v>
      </c>
      <c r="F8224" s="45">
        <v>8.8011863999999998E-4</v>
      </c>
      <c r="G8224" s="45">
        <v>1.0016883E-3</v>
      </c>
      <c r="H8224" s="45">
        <v>3.21705661E-3</v>
      </c>
    </row>
    <row r="8225" spans="1:8" x14ac:dyDescent="0.35">
      <c r="A8225" s="45" t="s">
        <v>238</v>
      </c>
      <c r="B8225" s="45" t="s">
        <v>10</v>
      </c>
      <c r="C8225" s="45" t="s">
        <v>222</v>
      </c>
      <c r="D8225" s="45">
        <v>22976</v>
      </c>
      <c r="E8225" s="45">
        <v>4.6902587799999996E-3</v>
      </c>
      <c r="F8225" s="45">
        <v>8.1977476E-4</v>
      </c>
      <c r="G8225" s="45">
        <v>9.0436434E-4</v>
      </c>
      <c r="H8225" s="45">
        <v>2.9661191899999998E-3</v>
      </c>
    </row>
    <row r="8226" spans="1:8" x14ac:dyDescent="0.35">
      <c r="A8226" s="45" t="s">
        <v>238</v>
      </c>
      <c r="B8226" s="45" t="s">
        <v>11</v>
      </c>
      <c r="C8226" s="45" t="s">
        <v>222</v>
      </c>
      <c r="D8226" s="45">
        <v>12064</v>
      </c>
      <c r="E8226" s="45">
        <v>4.9817406600000001E-3</v>
      </c>
      <c r="F8226" s="45">
        <v>9.0691250999999997E-4</v>
      </c>
      <c r="G8226" s="45">
        <v>9.6214358999999997E-4</v>
      </c>
      <c r="H8226" s="45">
        <v>3.1126840799999998E-3</v>
      </c>
    </row>
    <row r="8227" spans="1:8" x14ac:dyDescent="0.35">
      <c r="A8227" s="45" t="s">
        <v>238</v>
      </c>
      <c r="B8227" s="45" t="s">
        <v>12</v>
      </c>
      <c r="C8227" s="45" t="s">
        <v>222</v>
      </c>
      <c r="D8227" s="45">
        <v>3482</v>
      </c>
      <c r="E8227" s="45">
        <v>6.2557967699999996E-3</v>
      </c>
      <c r="F8227" s="45">
        <v>1.1212290399999999E-3</v>
      </c>
      <c r="G8227" s="45">
        <v>1.1862758700000001E-3</v>
      </c>
      <c r="H8227" s="45">
        <v>3.9482913699999999E-3</v>
      </c>
    </row>
    <row r="8228" spans="1:8" x14ac:dyDescent="0.35">
      <c r="A8228" s="45" t="s">
        <v>238</v>
      </c>
      <c r="B8228" s="45" t="s">
        <v>13</v>
      </c>
      <c r="C8228" s="45" t="s">
        <v>222</v>
      </c>
      <c r="D8228" s="45">
        <v>11772</v>
      </c>
      <c r="E8228" s="45">
        <v>5.6741826899999997E-3</v>
      </c>
      <c r="F8228" s="45">
        <v>8.9911910000000002E-4</v>
      </c>
      <c r="G8228" s="45">
        <v>1.1775674099999999E-3</v>
      </c>
      <c r="H8228" s="45">
        <v>3.5974956999999998E-3</v>
      </c>
    </row>
    <row r="8229" spans="1:8" x14ac:dyDescent="0.35">
      <c r="A8229" s="45" t="s">
        <v>239</v>
      </c>
      <c r="B8229" s="45" t="s">
        <v>8</v>
      </c>
      <c r="C8229" s="45" t="s">
        <v>226</v>
      </c>
      <c r="D8229" s="45">
        <v>9028</v>
      </c>
      <c r="E8229" s="45">
        <v>6.7657627099999996E-3</v>
      </c>
      <c r="F8229" s="45">
        <v>7.8733551000000003E-4</v>
      </c>
      <c r="G8229" s="45">
        <v>2.00624268E-3</v>
      </c>
      <c r="H8229" s="45">
        <v>3.97178918E-3</v>
      </c>
    </row>
    <row r="8230" spans="1:8" x14ac:dyDescent="0.35">
      <c r="A8230" s="45" t="s">
        <v>239</v>
      </c>
      <c r="B8230" s="45" t="s">
        <v>10</v>
      </c>
      <c r="C8230" s="45" t="s">
        <v>226</v>
      </c>
      <c r="D8230" s="45">
        <v>3566</v>
      </c>
      <c r="E8230" s="45">
        <v>6.2626481500000003E-3</v>
      </c>
      <c r="F8230" s="45">
        <v>7.2886782999999995E-4</v>
      </c>
      <c r="G8230" s="45">
        <v>1.8489824299999999E-3</v>
      </c>
      <c r="H8230" s="45">
        <v>3.6844176700000001E-3</v>
      </c>
    </row>
    <row r="8231" spans="1:8" x14ac:dyDescent="0.35">
      <c r="A8231" s="45" t="s">
        <v>239</v>
      </c>
      <c r="B8231" s="45" t="s">
        <v>11</v>
      </c>
      <c r="C8231" s="45" t="s">
        <v>226</v>
      </c>
      <c r="D8231" s="45">
        <v>2286</v>
      </c>
      <c r="E8231" s="45">
        <v>6.4841190799999997E-3</v>
      </c>
      <c r="F8231" s="45">
        <v>7.9998801000000003E-4</v>
      </c>
      <c r="G8231" s="45">
        <v>1.9482110899999999E-3</v>
      </c>
      <c r="H8231" s="45">
        <v>3.7355600200000001E-3</v>
      </c>
    </row>
    <row r="8232" spans="1:8" x14ac:dyDescent="0.35">
      <c r="A8232" s="45" t="s">
        <v>239</v>
      </c>
      <c r="B8232" s="45" t="s">
        <v>12</v>
      </c>
      <c r="C8232" s="45" t="s">
        <v>226</v>
      </c>
      <c r="D8232" s="45">
        <v>792</v>
      </c>
      <c r="E8232" s="45">
        <v>7.8425163599999993E-3</v>
      </c>
      <c r="F8232" s="45">
        <v>9.1803428000000005E-4</v>
      </c>
      <c r="G8232" s="45">
        <v>2.2445371599999998E-3</v>
      </c>
      <c r="H8232" s="45">
        <v>4.6794329900000002E-3</v>
      </c>
    </row>
    <row r="8233" spans="1:8" x14ac:dyDescent="0.35">
      <c r="A8233" s="45" t="s">
        <v>239</v>
      </c>
      <c r="B8233" s="45" t="s">
        <v>13</v>
      </c>
      <c r="C8233" s="45" t="s">
        <v>226</v>
      </c>
      <c r="D8233" s="45">
        <v>2384</v>
      </c>
      <c r="E8233" s="45">
        <v>7.4306766799999997E-3</v>
      </c>
      <c r="F8233" s="45">
        <v>8.1923933000000002E-4</v>
      </c>
      <c r="G8233" s="45">
        <v>2.2179545199999999E-3</v>
      </c>
      <c r="H8233" s="45">
        <v>4.3930696900000002E-3</v>
      </c>
    </row>
    <row r="8234" spans="1:8" x14ac:dyDescent="0.35">
      <c r="A8234" s="45" t="s">
        <v>239</v>
      </c>
      <c r="B8234" s="45" t="s">
        <v>8</v>
      </c>
      <c r="C8234" s="45" t="s">
        <v>223</v>
      </c>
      <c r="D8234" s="45">
        <v>15769</v>
      </c>
      <c r="E8234" s="45">
        <v>6.22466583E-3</v>
      </c>
      <c r="F8234" s="45">
        <v>7.1412505000000004E-4</v>
      </c>
      <c r="G8234" s="45">
        <v>1.5956285200000001E-3</v>
      </c>
      <c r="H8234" s="45">
        <v>3.9149117799999996E-3</v>
      </c>
    </row>
    <row r="8235" spans="1:8" x14ac:dyDescent="0.35">
      <c r="A8235" s="45" t="s">
        <v>239</v>
      </c>
      <c r="B8235" s="45" t="s">
        <v>10</v>
      </c>
      <c r="C8235" s="45" t="s">
        <v>223</v>
      </c>
      <c r="D8235" s="45">
        <v>6395</v>
      </c>
      <c r="E8235" s="45">
        <v>5.6712164199999998E-3</v>
      </c>
      <c r="F8235" s="45">
        <v>6.3305545999999999E-4</v>
      </c>
      <c r="G8235" s="45">
        <v>1.4300956100000001E-3</v>
      </c>
      <c r="H8235" s="45">
        <v>3.6080648699999998E-3</v>
      </c>
    </row>
    <row r="8236" spans="1:8" x14ac:dyDescent="0.35">
      <c r="A8236" s="45" t="s">
        <v>239</v>
      </c>
      <c r="B8236" s="45" t="s">
        <v>11</v>
      </c>
      <c r="C8236" s="45" t="s">
        <v>223</v>
      </c>
      <c r="D8236" s="45">
        <v>3549</v>
      </c>
      <c r="E8236" s="45">
        <v>5.9601195900000001E-3</v>
      </c>
      <c r="F8236" s="45">
        <v>7.2070029000000004E-4</v>
      </c>
      <c r="G8236" s="45">
        <v>1.52433043E-3</v>
      </c>
      <c r="H8236" s="45">
        <v>3.7150883899999998E-3</v>
      </c>
    </row>
    <row r="8237" spans="1:8" x14ac:dyDescent="0.35">
      <c r="A8237" s="45" t="s">
        <v>239</v>
      </c>
      <c r="B8237" s="45" t="s">
        <v>12</v>
      </c>
      <c r="C8237" s="45" t="s">
        <v>223</v>
      </c>
      <c r="D8237" s="45">
        <v>1368</v>
      </c>
      <c r="E8237" s="45">
        <v>7.2266891599999999E-3</v>
      </c>
      <c r="F8237" s="45">
        <v>9.0324285999999999E-4</v>
      </c>
      <c r="G8237" s="45">
        <v>1.86478784E-3</v>
      </c>
      <c r="H8237" s="45">
        <v>4.45865798E-3</v>
      </c>
    </row>
    <row r="8238" spans="1:8" x14ac:dyDescent="0.35">
      <c r="A8238" s="45" t="s">
        <v>239</v>
      </c>
      <c r="B8238" s="45" t="s">
        <v>13</v>
      </c>
      <c r="C8238" s="45" t="s">
        <v>223</v>
      </c>
      <c r="D8238" s="45">
        <v>4457</v>
      </c>
      <c r="E8238" s="45">
        <v>6.9218647600000002E-3</v>
      </c>
      <c r="F8238" s="45">
        <v>7.6716325000000004E-4</v>
      </c>
      <c r="G8238" s="45">
        <v>1.8072977899999999E-3</v>
      </c>
      <c r="H8238" s="45">
        <v>4.3474032399999996E-3</v>
      </c>
    </row>
    <row r="8239" spans="1:8" x14ac:dyDescent="0.35">
      <c r="A8239" s="45" t="s">
        <v>239</v>
      </c>
      <c r="B8239" s="45" t="s">
        <v>8</v>
      </c>
      <c r="C8239" s="45" t="s">
        <v>224</v>
      </c>
      <c r="D8239" s="45">
        <v>1407</v>
      </c>
      <c r="E8239" s="45">
        <v>7.2664699899999997E-3</v>
      </c>
      <c r="F8239" s="45">
        <v>1.18962867E-3</v>
      </c>
      <c r="G8239" s="45">
        <v>1.7980613699999999E-3</v>
      </c>
      <c r="H8239" s="45">
        <v>4.2787794699999998E-3</v>
      </c>
    </row>
    <row r="8240" spans="1:8" x14ac:dyDescent="0.35">
      <c r="A8240" s="45" t="s">
        <v>239</v>
      </c>
      <c r="B8240" s="45" t="s">
        <v>10</v>
      </c>
      <c r="C8240" s="45" t="s">
        <v>224</v>
      </c>
      <c r="D8240" s="45">
        <v>593</v>
      </c>
      <c r="E8240" s="45">
        <v>6.57852391E-3</v>
      </c>
      <c r="F8240" s="45">
        <v>1.03415206E-3</v>
      </c>
      <c r="G8240" s="45">
        <v>1.56113352E-3</v>
      </c>
      <c r="H8240" s="45">
        <v>3.9832378499999998E-3</v>
      </c>
    </row>
    <row r="8241" spans="1:8" x14ac:dyDescent="0.35">
      <c r="A8241" s="45" t="s">
        <v>239</v>
      </c>
      <c r="B8241" s="45" t="s">
        <v>11</v>
      </c>
      <c r="C8241" s="45" t="s">
        <v>224</v>
      </c>
      <c r="D8241" s="45">
        <v>341</v>
      </c>
      <c r="E8241" s="45">
        <v>6.6580792E-3</v>
      </c>
      <c r="F8241" s="45">
        <v>1.11963019E-3</v>
      </c>
      <c r="G8241" s="45">
        <v>1.66215219E-3</v>
      </c>
      <c r="H8241" s="45">
        <v>3.8762963100000001E-3</v>
      </c>
    </row>
    <row r="8242" spans="1:8" x14ac:dyDescent="0.35">
      <c r="A8242" s="45" t="s">
        <v>239</v>
      </c>
      <c r="B8242" s="45" t="s">
        <v>12</v>
      </c>
      <c r="C8242" s="45" t="s">
        <v>224</v>
      </c>
      <c r="D8242" s="45">
        <v>110</v>
      </c>
      <c r="E8242" s="45">
        <v>8.8393305600000006E-3</v>
      </c>
      <c r="F8242" s="45">
        <v>1.5379837599999999E-3</v>
      </c>
      <c r="G8242" s="45">
        <v>2.3056605099999999E-3</v>
      </c>
      <c r="H8242" s="45">
        <v>4.99568579E-3</v>
      </c>
    </row>
    <row r="8243" spans="1:8" x14ac:dyDescent="0.35">
      <c r="A8243" s="45" t="s">
        <v>239</v>
      </c>
      <c r="B8243" s="45" t="s">
        <v>13</v>
      </c>
      <c r="C8243" s="45" t="s">
        <v>224</v>
      </c>
      <c r="D8243" s="45">
        <v>363</v>
      </c>
      <c r="E8243" s="45">
        <v>8.4851989699999998E-3</v>
      </c>
      <c r="F8243" s="45">
        <v>1.4038106100000001E-3</v>
      </c>
      <c r="G8243" s="45">
        <v>2.1589631400000002E-3</v>
      </c>
      <c r="H8243" s="45">
        <v>4.9224247700000003E-3</v>
      </c>
    </row>
    <row r="8244" spans="1:8" x14ac:dyDescent="0.35">
      <c r="A8244" s="45" t="s">
        <v>239</v>
      </c>
      <c r="B8244" s="45" t="s">
        <v>8</v>
      </c>
      <c r="C8244" s="45" t="s">
        <v>222</v>
      </c>
      <c r="D8244" s="45">
        <v>45133</v>
      </c>
      <c r="E8244" s="45">
        <v>5.0610595200000002E-3</v>
      </c>
      <c r="F8244" s="45">
        <v>8.5441583999999998E-4</v>
      </c>
      <c r="G8244" s="45">
        <v>9.7040354000000001E-4</v>
      </c>
      <c r="H8244" s="45">
        <v>3.2362393999999998E-3</v>
      </c>
    </row>
    <row r="8245" spans="1:8" x14ac:dyDescent="0.35">
      <c r="A8245" s="45" t="s">
        <v>239</v>
      </c>
      <c r="B8245" s="45" t="s">
        <v>10</v>
      </c>
      <c r="C8245" s="45" t="s">
        <v>222</v>
      </c>
      <c r="D8245" s="45">
        <v>22014</v>
      </c>
      <c r="E8245" s="45">
        <v>4.7233308099999998E-3</v>
      </c>
      <c r="F8245" s="45">
        <v>8.0751303000000003E-4</v>
      </c>
      <c r="G8245" s="45">
        <v>8.9007886000000002E-4</v>
      </c>
      <c r="H8245" s="45">
        <v>3.02573791E-3</v>
      </c>
    </row>
    <row r="8246" spans="1:8" x14ac:dyDescent="0.35">
      <c r="A8246" s="45" t="s">
        <v>239</v>
      </c>
      <c r="B8246" s="45" t="s">
        <v>11</v>
      </c>
      <c r="C8246" s="45" t="s">
        <v>222</v>
      </c>
      <c r="D8246" s="45">
        <v>10374</v>
      </c>
      <c r="E8246" s="45">
        <v>4.9108680099999996E-3</v>
      </c>
      <c r="F8246" s="45">
        <v>8.9392460999999999E-4</v>
      </c>
      <c r="G8246" s="45">
        <v>9.3658936999999997E-4</v>
      </c>
      <c r="H8246" s="45">
        <v>3.08035356E-3</v>
      </c>
    </row>
    <row r="8247" spans="1:8" x14ac:dyDescent="0.35">
      <c r="A8247" s="45" t="s">
        <v>239</v>
      </c>
      <c r="B8247" s="45" t="s">
        <v>12</v>
      </c>
      <c r="C8247" s="45" t="s">
        <v>222</v>
      </c>
      <c r="D8247" s="45">
        <v>2543</v>
      </c>
      <c r="E8247" s="45">
        <v>5.9795268899999997E-3</v>
      </c>
      <c r="F8247" s="45">
        <v>1.0319584000000001E-3</v>
      </c>
      <c r="G8247" s="45">
        <v>1.0943073E-3</v>
      </c>
      <c r="H8247" s="45">
        <v>3.85326071E-3</v>
      </c>
    </row>
    <row r="8248" spans="1:8" x14ac:dyDescent="0.35">
      <c r="A8248" s="45" t="s">
        <v>239</v>
      </c>
      <c r="B8248" s="45" t="s">
        <v>13</v>
      </c>
      <c r="C8248" s="45" t="s">
        <v>222</v>
      </c>
      <c r="D8248" s="45">
        <v>10202</v>
      </c>
      <c r="E8248" s="45">
        <v>5.7135966800000004E-3</v>
      </c>
      <c r="F8248" s="45">
        <v>8.7119330999999999E-4</v>
      </c>
      <c r="G8248" s="45">
        <v>1.14722852E-3</v>
      </c>
      <c r="H8248" s="45">
        <v>3.6951743600000002E-3</v>
      </c>
    </row>
    <row r="8249" spans="1:8" x14ac:dyDescent="0.35">
      <c r="A8249" s="45" t="s">
        <v>240</v>
      </c>
      <c r="B8249" s="45" t="s">
        <v>8</v>
      </c>
      <c r="C8249" s="45" t="s">
        <v>226</v>
      </c>
      <c r="D8249" s="45">
        <v>9046</v>
      </c>
      <c r="E8249" s="45">
        <v>6.9703995100000001E-3</v>
      </c>
      <c r="F8249" s="45">
        <v>8.3796477000000003E-4</v>
      </c>
      <c r="G8249" s="45">
        <v>1.9094967999999999E-3</v>
      </c>
      <c r="H8249" s="45">
        <v>4.2222094400000002E-3</v>
      </c>
    </row>
    <row r="8250" spans="1:8" x14ac:dyDescent="0.35">
      <c r="A8250" s="45" t="s">
        <v>240</v>
      </c>
      <c r="B8250" s="45" t="s">
        <v>10</v>
      </c>
      <c r="C8250" s="45" t="s">
        <v>226</v>
      </c>
      <c r="D8250" s="45">
        <v>3536</v>
      </c>
      <c r="E8250" s="45">
        <v>6.35679481E-3</v>
      </c>
      <c r="F8250" s="45">
        <v>7.4400716999999995E-4</v>
      </c>
      <c r="G8250" s="45">
        <v>1.78455439E-3</v>
      </c>
      <c r="H8250" s="45">
        <v>3.8274504799999999E-3</v>
      </c>
    </row>
    <row r="8251" spans="1:8" x14ac:dyDescent="0.35">
      <c r="A8251" s="45" t="s">
        <v>240</v>
      </c>
      <c r="B8251" s="45" t="s">
        <v>11</v>
      </c>
      <c r="C8251" s="45" t="s">
        <v>226</v>
      </c>
      <c r="D8251" s="45">
        <v>2267</v>
      </c>
      <c r="E8251" s="45">
        <v>6.7110175400000001E-3</v>
      </c>
      <c r="F8251" s="45">
        <v>8.2586381000000005E-4</v>
      </c>
      <c r="G8251" s="45">
        <v>1.81464814E-3</v>
      </c>
      <c r="H8251" s="45">
        <v>4.0697444100000002E-3</v>
      </c>
    </row>
    <row r="8252" spans="1:8" x14ac:dyDescent="0.35">
      <c r="A8252" s="45" t="s">
        <v>240</v>
      </c>
      <c r="B8252" s="45" t="s">
        <v>12</v>
      </c>
      <c r="C8252" s="45" t="s">
        <v>226</v>
      </c>
      <c r="D8252" s="45">
        <v>942</v>
      </c>
      <c r="E8252" s="45">
        <v>8.3163774500000006E-3</v>
      </c>
      <c r="F8252" s="45">
        <v>1.0695940999999999E-3</v>
      </c>
      <c r="G8252" s="45">
        <v>2.1516594500000001E-3</v>
      </c>
      <c r="H8252" s="45">
        <v>5.0946319400000002E-3</v>
      </c>
    </row>
    <row r="8253" spans="1:8" x14ac:dyDescent="0.35">
      <c r="A8253" s="45" t="s">
        <v>240</v>
      </c>
      <c r="B8253" s="45" t="s">
        <v>13</v>
      </c>
      <c r="C8253" s="45" t="s">
        <v>226</v>
      </c>
      <c r="D8253" s="45">
        <v>2301</v>
      </c>
      <c r="E8253" s="45">
        <v>7.6178631700000001E-3</v>
      </c>
      <c r="F8253" s="45">
        <v>8.9944766000000002E-4</v>
      </c>
      <c r="G8253" s="45">
        <v>2.0958075399999999E-3</v>
      </c>
      <c r="H8253" s="45">
        <v>4.62189825E-3</v>
      </c>
    </row>
    <row r="8254" spans="1:8" x14ac:dyDescent="0.35">
      <c r="A8254" s="45" t="s">
        <v>240</v>
      </c>
      <c r="B8254" s="45" t="s">
        <v>8</v>
      </c>
      <c r="C8254" s="45" t="s">
        <v>223</v>
      </c>
      <c r="D8254" s="45">
        <v>15513</v>
      </c>
      <c r="E8254" s="45">
        <v>6.42934531E-3</v>
      </c>
      <c r="F8254" s="45">
        <v>7.6747211000000005E-4</v>
      </c>
      <c r="G8254" s="45">
        <v>1.58537185E-3</v>
      </c>
      <c r="H8254" s="45">
        <v>4.0765001099999998E-3</v>
      </c>
    </row>
    <row r="8255" spans="1:8" x14ac:dyDescent="0.35">
      <c r="A8255" s="45" t="s">
        <v>240</v>
      </c>
      <c r="B8255" s="45" t="s">
        <v>10</v>
      </c>
      <c r="C8255" s="45" t="s">
        <v>223</v>
      </c>
      <c r="D8255" s="45">
        <v>6136</v>
      </c>
      <c r="E8255" s="45">
        <v>5.7710054999999998E-3</v>
      </c>
      <c r="F8255" s="45">
        <v>6.7217128000000002E-4</v>
      </c>
      <c r="G8255" s="45">
        <v>1.4052274100000001E-3</v>
      </c>
      <c r="H8255" s="45">
        <v>3.69360444E-3</v>
      </c>
    </row>
    <row r="8256" spans="1:8" x14ac:dyDescent="0.35">
      <c r="A8256" s="45" t="s">
        <v>240</v>
      </c>
      <c r="B8256" s="45" t="s">
        <v>11</v>
      </c>
      <c r="C8256" s="45" t="s">
        <v>223</v>
      </c>
      <c r="D8256" s="45">
        <v>3618</v>
      </c>
      <c r="E8256" s="45">
        <v>6.1812398999999997E-3</v>
      </c>
      <c r="F8256" s="45">
        <v>7.9527109000000003E-4</v>
      </c>
      <c r="G8256" s="45">
        <v>1.53231375E-3</v>
      </c>
      <c r="H8256" s="45">
        <v>3.85365458E-3</v>
      </c>
    </row>
    <row r="8257" spans="1:8" x14ac:dyDescent="0.35">
      <c r="A8257" s="45" t="s">
        <v>240</v>
      </c>
      <c r="B8257" s="45" t="s">
        <v>12</v>
      </c>
      <c r="C8257" s="45" t="s">
        <v>223</v>
      </c>
      <c r="D8257" s="45">
        <v>1381</v>
      </c>
      <c r="E8257" s="45">
        <v>7.81071462E-3</v>
      </c>
      <c r="F8257" s="45">
        <v>9.6458695000000002E-4</v>
      </c>
      <c r="G8257" s="45">
        <v>1.86834528E-3</v>
      </c>
      <c r="H8257" s="45">
        <v>4.9777818899999996E-3</v>
      </c>
    </row>
    <row r="8258" spans="1:8" x14ac:dyDescent="0.35">
      <c r="A8258" s="45" t="s">
        <v>240</v>
      </c>
      <c r="B8258" s="45" t="s">
        <v>13</v>
      </c>
      <c r="C8258" s="45" t="s">
        <v>223</v>
      </c>
      <c r="D8258" s="45">
        <v>4378</v>
      </c>
      <c r="E8258" s="45">
        <v>7.12133878E-3</v>
      </c>
      <c r="F8258" s="45">
        <v>8.1589002999999998E-4</v>
      </c>
      <c r="G8258" s="45">
        <v>1.7924399700000001E-3</v>
      </c>
      <c r="H8258" s="45">
        <v>4.5130083000000003E-3</v>
      </c>
    </row>
    <row r="8259" spans="1:8" x14ac:dyDescent="0.35">
      <c r="A8259" s="45" t="s">
        <v>240</v>
      </c>
      <c r="B8259" s="45" t="s">
        <v>8</v>
      </c>
      <c r="C8259" s="45" t="s">
        <v>224</v>
      </c>
      <c r="D8259" s="45">
        <v>1474</v>
      </c>
      <c r="E8259" s="45">
        <v>7.2456999200000002E-3</v>
      </c>
      <c r="F8259" s="45">
        <v>1.1970762499999999E-3</v>
      </c>
      <c r="G8259" s="45">
        <v>1.84750937E-3</v>
      </c>
      <c r="H8259" s="45">
        <v>4.2011138300000004E-3</v>
      </c>
    </row>
    <row r="8260" spans="1:8" x14ac:dyDescent="0.35">
      <c r="A8260" s="45" t="s">
        <v>240</v>
      </c>
      <c r="B8260" s="45" t="s">
        <v>10</v>
      </c>
      <c r="C8260" s="45" t="s">
        <v>224</v>
      </c>
      <c r="D8260" s="45">
        <v>583</v>
      </c>
      <c r="E8260" s="45">
        <v>6.7125458199999996E-3</v>
      </c>
      <c r="F8260" s="45">
        <v>1.0811929799999999E-3</v>
      </c>
      <c r="G8260" s="45">
        <v>1.68086103E-3</v>
      </c>
      <c r="H8260" s="45">
        <v>3.95049131E-3</v>
      </c>
    </row>
    <row r="8261" spans="1:8" x14ac:dyDescent="0.35">
      <c r="A8261" s="45" t="s">
        <v>240</v>
      </c>
      <c r="B8261" s="45" t="s">
        <v>11</v>
      </c>
      <c r="C8261" s="45" t="s">
        <v>224</v>
      </c>
      <c r="D8261" s="45">
        <v>372</v>
      </c>
      <c r="E8261" s="45">
        <v>6.8314103100000001E-3</v>
      </c>
      <c r="F8261" s="45">
        <v>1.1196358699999999E-3</v>
      </c>
      <c r="G8261" s="45">
        <v>1.79852376E-3</v>
      </c>
      <c r="H8261" s="45">
        <v>3.9132502200000001E-3</v>
      </c>
    </row>
    <row r="8262" spans="1:8" x14ac:dyDescent="0.35">
      <c r="A8262" s="45" t="s">
        <v>240</v>
      </c>
      <c r="B8262" s="45" t="s">
        <v>12</v>
      </c>
      <c r="C8262" s="45" t="s">
        <v>224</v>
      </c>
      <c r="D8262" s="45">
        <v>118</v>
      </c>
      <c r="E8262" s="45">
        <v>8.36609361E-3</v>
      </c>
      <c r="F8262" s="45">
        <v>1.43332131E-3</v>
      </c>
      <c r="G8262" s="45">
        <v>2.1068736000000002E-3</v>
      </c>
      <c r="H8262" s="45">
        <v>4.8258982500000002E-3</v>
      </c>
    </row>
    <row r="8263" spans="1:8" x14ac:dyDescent="0.35">
      <c r="A8263" s="45" t="s">
        <v>240</v>
      </c>
      <c r="B8263" s="45" t="s">
        <v>13</v>
      </c>
      <c r="C8263" s="45" t="s">
        <v>224</v>
      </c>
      <c r="D8263" s="45">
        <v>401</v>
      </c>
      <c r="E8263" s="45">
        <v>8.0754707999999998E-3</v>
      </c>
      <c r="F8263" s="45">
        <v>1.3678763699999999E-3</v>
      </c>
      <c r="G8263" s="45">
        <v>2.0589149799999998E-3</v>
      </c>
      <c r="H8263" s="45">
        <v>4.6486789900000002E-3</v>
      </c>
    </row>
    <row r="8264" spans="1:8" x14ac:dyDescent="0.35">
      <c r="A8264" s="45" t="s">
        <v>240</v>
      </c>
      <c r="B8264" s="45" t="s">
        <v>8</v>
      </c>
      <c r="C8264" s="45" t="s">
        <v>222</v>
      </c>
      <c r="D8264" s="45">
        <v>43239</v>
      </c>
      <c r="E8264" s="45">
        <v>5.1568310199999997E-3</v>
      </c>
      <c r="F8264" s="45">
        <v>8.7069326999999997E-4</v>
      </c>
      <c r="G8264" s="45">
        <v>9.4724613999999999E-4</v>
      </c>
      <c r="H8264" s="45">
        <v>3.3388908600000002E-3</v>
      </c>
    </row>
    <row r="8265" spans="1:8" x14ac:dyDescent="0.35">
      <c r="A8265" s="45" t="s">
        <v>240</v>
      </c>
      <c r="B8265" s="45" t="s">
        <v>10</v>
      </c>
      <c r="C8265" s="45" t="s">
        <v>222</v>
      </c>
      <c r="D8265" s="45">
        <v>21266</v>
      </c>
      <c r="E8265" s="45">
        <v>4.7866875999999997E-3</v>
      </c>
      <c r="F8265" s="45">
        <v>8.1234943999999995E-4</v>
      </c>
      <c r="G8265" s="45">
        <v>8.6320547999999995E-4</v>
      </c>
      <c r="H8265" s="45">
        <v>3.1111322E-3</v>
      </c>
    </row>
    <row r="8266" spans="1:8" x14ac:dyDescent="0.35">
      <c r="A8266" s="45" t="s">
        <v>240</v>
      </c>
      <c r="B8266" s="45" t="s">
        <v>11</v>
      </c>
      <c r="C8266" s="45" t="s">
        <v>222</v>
      </c>
      <c r="D8266" s="45">
        <v>10081</v>
      </c>
      <c r="E8266" s="45">
        <v>5.0327231199999998E-3</v>
      </c>
      <c r="F8266" s="45">
        <v>9.2026781000000002E-4</v>
      </c>
      <c r="G8266" s="45">
        <v>9.2419778E-4</v>
      </c>
      <c r="H8266" s="45">
        <v>3.1882570500000001E-3</v>
      </c>
    </row>
    <row r="8267" spans="1:8" x14ac:dyDescent="0.35">
      <c r="A8267" s="45" t="s">
        <v>240</v>
      </c>
      <c r="B8267" s="45" t="s">
        <v>12</v>
      </c>
      <c r="C8267" s="45" t="s">
        <v>222</v>
      </c>
      <c r="D8267" s="45">
        <v>2566</v>
      </c>
      <c r="E8267" s="45">
        <v>6.2734862000000001E-3</v>
      </c>
      <c r="F8267" s="45">
        <v>1.05933425E-3</v>
      </c>
      <c r="G8267" s="45">
        <v>1.1605374900000001E-3</v>
      </c>
      <c r="H8267" s="45">
        <v>4.0536094599999996E-3</v>
      </c>
    </row>
    <row r="8268" spans="1:8" x14ac:dyDescent="0.35">
      <c r="A8268" s="45" t="s">
        <v>240</v>
      </c>
      <c r="B8268" s="45" t="s">
        <v>13</v>
      </c>
      <c r="C8268" s="45" t="s">
        <v>222</v>
      </c>
      <c r="D8268" s="45">
        <v>9326</v>
      </c>
      <c r="E8268" s="45">
        <v>5.8277793800000002E-3</v>
      </c>
      <c r="F8268" s="45">
        <v>8.9824272999999995E-4</v>
      </c>
      <c r="G8268" s="45">
        <v>1.1051116099999999E-3</v>
      </c>
      <c r="H8268" s="45">
        <v>3.8244245499999998E-3</v>
      </c>
    </row>
    <row r="8269" spans="1:8" x14ac:dyDescent="0.35">
      <c r="A8269" s="45" t="s">
        <v>241</v>
      </c>
      <c r="B8269" s="45" t="s">
        <v>8</v>
      </c>
      <c r="C8269" s="45" t="s">
        <v>226</v>
      </c>
      <c r="D8269" s="45">
        <v>8506</v>
      </c>
      <c r="E8269" s="45">
        <v>7.1268671699999996E-3</v>
      </c>
      <c r="F8269" s="45">
        <v>9.4239281999999999E-4</v>
      </c>
      <c r="G8269" s="45">
        <v>1.7358863599999999E-3</v>
      </c>
      <c r="H8269" s="45">
        <v>4.4478037599999997E-3</v>
      </c>
    </row>
    <row r="8270" spans="1:8" x14ac:dyDescent="0.35">
      <c r="A8270" s="45" t="s">
        <v>241</v>
      </c>
      <c r="B8270" s="45" t="s">
        <v>10</v>
      </c>
      <c r="C8270" s="45" t="s">
        <v>226</v>
      </c>
      <c r="D8270" s="45">
        <v>3294</v>
      </c>
      <c r="E8270" s="45">
        <v>6.3793033199999998E-3</v>
      </c>
      <c r="F8270" s="45">
        <v>8.4296762000000004E-4</v>
      </c>
      <c r="G8270" s="45">
        <v>1.5436277700000001E-3</v>
      </c>
      <c r="H8270" s="45">
        <v>3.9918712100000002E-3</v>
      </c>
    </row>
    <row r="8271" spans="1:8" x14ac:dyDescent="0.35">
      <c r="A8271" s="45" t="s">
        <v>241</v>
      </c>
      <c r="B8271" s="45" t="s">
        <v>11</v>
      </c>
      <c r="C8271" s="45" t="s">
        <v>226</v>
      </c>
      <c r="D8271" s="45">
        <v>2209</v>
      </c>
      <c r="E8271" s="45">
        <v>6.95191574E-3</v>
      </c>
      <c r="F8271" s="45">
        <v>9.4970258000000004E-4</v>
      </c>
      <c r="G8271" s="45">
        <v>1.6568371E-3</v>
      </c>
      <c r="H8271" s="45">
        <v>4.3444167499999999E-3</v>
      </c>
    </row>
    <row r="8272" spans="1:8" x14ac:dyDescent="0.35">
      <c r="A8272" s="45" t="s">
        <v>241</v>
      </c>
      <c r="B8272" s="45" t="s">
        <v>12</v>
      </c>
      <c r="C8272" s="45" t="s">
        <v>226</v>
      </c>
      <c r="D8272" s="45">
        <v>809</v>
      </c>
      <c r="E8272" s="45">
        <v>8.4256967699999994E-3</v>
      </c>
      <c r="F8272" s="45">
        <v>1.11869339E-3</v>
      </c>
      <c r="G8272" s="45">
        <v>2.0219146899999999E-3</v>
      </c>
      <c r="H8272" s="45">
        <v>5.2845016599999996E-3</v>
      </c>
    </row>
    <row r="8273" spans="1:8" x14ac:dyDescent="0.35">
      <c r="A8273" s="45" t="s">
        <v>241</v>
      </c>
      <c r="B8273" s="45" t="s">
        <v>13</v>
      </c>
      <c r="C8273" s="45" t="s">
        <v>226</v>
      </c>
      <c r="D8273" s="45">
        <v>2194</v>
      </c>
      <c r="E8273" s="45">
        <v>7.9464614900000008E-3</v>
      </c>
      <c r="F8273" s="45">
        <v>1.0192990199999999E-3</v>
      </c>
      <c r="G8273" s="45">
        <v>1.9986587699999999E-3</v>
      </c>
      <c r="H8273" s="45">
        <v>4.9279018300000003E-3</v>
      </c>
    </row>
    <row r="8274" spans="1:8" x14ac:dyDescent="0.35">
      <c r="A8274" s="45" t="s">
        <v>241</v>
      </c>
      <c r="B8274" s="45" t="s">
        <v>8</v>
      </c>
      <c r="C8274" s="45" t="s">
        <v>223</v>
      </c>
      <c r="D8274" s="45">
        <v>14638</v>
      </c>
      <c r="E8274" s="45">
        <v>6.5393563599999999E-3</v>
      </c>
      <c r="F8274" s="45">
        <v>8.0095367999999997E-4</v>
      </c>
      <c r="G8274" s="45">
        <v>1.57674952E-3</v>
      </c>
      <c r="H8274" s="45">
        <v>4.1616526799999999E-3</v>
      </c>
    </row>
    <row r="8275" spans="1:8" x14ac:dyDescent="0.35">
      <c r="A8275" s="45" t="s">
        <v>241</v>
      </c>
      <c r="B8275" s="45" t="s">
        <v>10</v>
      </c>
      <c r="C8275" s="45" t="s">
        <v>223</v>
      </c>
      <c r="D8275" s="45">
        <v>5949</v>
      </c>
      <c r="E8275" s="45">
        <v>5.9523365199999996E-3</v>
      </c>
      <c r="F8275" s="45">
        <v>7.1374016000000005E-4</v>
      </c>
      <c r="G8275" s="45">
        <v>1.4352277499999999E-3</v>
      </c>
      <c r="H8275" s="45">
        <v>3.80336813E-3</v>
      </c>
    </row>
    <row r="8276" spans="1:8" x14ac:dyDescent="0.35">
      <c r="A8276" s="45" t="s">
        <v>241</v>
      </c>
      <c r="B8276" s="45" t="s">
        <v>11</v>
      </c>
      <c r="C8276" s="45" t="s">
        <v>223</v>
      </c>
      <c r="D8276" s="45">
        <v>3254</v>
      </c>
      <c r="E8276" s="45">
        <v>6.3319715300000001E-3</v>
      </c>
      <c r="F8276" s="45">
        <v>8.2783772000000005E-4</v>
      </c>
      <c r="G8276" s="45">
        <v>1.50830009E-3</v>
      </c>
      <c r="H8276" s="45">
        <v>3.9958332299999998E-3</v>
      </c>
    </row>
    <row r="8277" spans="1:8" x14ac:dyDescent="0.35">
      <c r="A8277" s="45" t="s">
        <v>241</v>
      </c>
      <c r="B8277" s="45" t="s">
        <v>12</v>
      </c>
      <c r="C8277" s="45" t="s">
        <v>223</v>
      </c>
      <c r="D8277" s="45">
        <v>1228</v>
      </c>
      <c r="E8277" s="45">
        <v>7.7101615599999996E-3</v>
      </c>
      <c r="F8277" s="45">
        <v>9.777168399999999E-4</v>
      </c>
      <c r="G8277" s="45">
        <v>1.8051783E-3</v>
      </c>
      <c r="H8277" s="45">
        <v>4.9272659499999998E-3</v>
      </c>
    </row>
    <row r="8278" spans="1:8" x14ac:dyDescent="0.35">
      <c r="A8278" s="45" t="s">
        <v>241</v>
      </c>
      <c r="B8278" s="45" t="s">
        <v>13</v>
      </c>
      <c r="C8278" s="45" t="s">
        <v>223</v>
      </c>
      <c r="D8278" s="45">
        <v>4207</v>
      </c>
      <c r="E8278" s="45">
        <v>7.1880995099999996E-3</v>
      </c>
      <c r="F8278" s="45">
        <v>8.5188957999999995E-4</v>
      </c>
      <c r="G8278" s="45">
        <v>1.7631381399999999E-3</v>
      </c>
      <c r="H8278" s="45">
        <v>4.5730713200000002E-3</v>
      </c>
    </row>
    <row r="8279" spans="1:8" x14ac:dyDescent="0.35">
      <c r="A8279" s="45" t="s">
        <v>241</v>
      </c>
      <c r="B8279" s="45" t="s">
        <v>8</v>
      </c>
      <c r="C8279" s="45" t="s">
        <v>224</v>
      </c>
      <c r="D8279" s="45">
        <v>1337</v>
      </c>
      <c r="E8279" s="45">
        <v>7.7452021799999998E-3</v>
      </c>
      <c r="F8279" s="45">
        <v>1.2454203400000001E-3</v>
      </c>
      <c r="G8279" s="45">
        <v>1.79217197E-3</v>
      </c>
      <c r="H8279" s="45">
        <v>4.7076093899999999E-3</v>
      </c>
    </row>
    <row r="8280" spans="1:8" x14ac:dyDescent="0.35">
      <c r="A8280" s="45" t="s">
        <v>241</v>
      </c>
      <c r="B8280" s="45" t="s">
        <v>10</v>
      </c>
      <c r="C8280" s="45" t="s">
        <v>224</v>
      </c>
      <c r="D8280" s="45">
        <v>550</v>
      </c>
      <c r="E8280" s="45">
        <v>7.1809551399999996E-3</v>
      </c>
      <c r="F8280" s="45">
        <v>1.08566895E-3</v>
      </c>
      <c r="G8280" s="45">
        <v>1.6565654E-3</v>
      </c>
      <c r="H8280" s="45">
        <v>4.4387202899999999E-3</v>
      </c>
    </row>
    <row r="8281" spans="1:8" x14ac:dyDescent="0.35">
      <c r="A8281" s="45" t="s">
        <v>241</v>
      </c>
      <c r="B8281" s="45" t="s">
        <v>11</v>
      </c>
      <c r="C8281" s="45" t="s">
        <v>224</v>
      </c>
      <c r="D8281" s="45">
        <v>318</v>
      </c>
      <c r="E8281" s="45">
        <v>7.3132859199999999E-3</v>
      </c>
      <c r="F8281" s="45">
        <v>1.1725844899999999E-3</v>
      </c>
      <c r="G8281" s="45">
        <v>1.8828250000000001E-3</v>
      </c>
      <c r="H8281" s="45">
        <v>4.25787595E-3</v>
      </c>
    </row>
    <row r="8282" spans="1:8" x14ac:dyDescent="0.35">
      <c r="A8282" s="45" t="s">
        <v>241</v>
      </c>
      <c r="B8282" s="45" t="s">
        <v>12</v>
      </c>
      <c r="C8282" s="45" t="s">
        <v>224</v>
      </c>
      <c r="D8282" s="45">
        <v>129</v>
      </c>
      <c r="E8282" s="45">
        <v>8.7225449699999992E-3</v>
      </c>
      <c r="F8282" s="45">
        <v>1.52284285E-3</v>
      </c>
      <c r="G8282" s="45">
        <v>1.85256936E-3</v>
      </c>
      <c r="H8282" s="45">
        <v>5.3471322799999998E-3</v>
      </c>
    </row>
    <row r="8283" spans="1:8" x14ac:dyDescent="0.35">
      <c r="A8283" s="45" t="s">
        <v>241</v>
      </c>
      <c r="B8283" s="45" t="s">
        <v>13</v>
      </c>
      <c r="C8283" s="45" t="s">
        <v>224</v>
      </c>
      <c r="D8283" s="45">
        <v>340</v>
      </c>
      <c r="E8283" s="45">
        <v>8.6911081499999997E-3</v>
      </c>
      <c r="F8283" s="45">
        <v>1.46670728E-3</v>
      </c>
      <c r="G8283" s="45">
        <v>1.9038328100000001E-3</v>
      </c>
      <c r="H8283" s="45">
        <v>5.3205675800000003E-3</v>
      </c>
    </row>
    <row r="8284" spans="1:8" x14ac:dyDescent="0.35">
      <c r="A8284" s="45" t="s">
        <v>241</v>
      </c>
      <c r="B8284" s="45" t="s">
        <v>8</v>
      </c>
      <c r="C8284" s="45" t="s">
        <v>222</v>
      </c>
      <c r="D8284" s="45">
        <v>40515</v>
      </c>
      <c r="E8284" s="45">
        <v>5.4162099199999997E-3</v>
      </c>
      <c r="F8284" s="45">
        <v>9.8000373999999999E-4</v>
      </c>
      <c r="G8284" s="45">
        <v>9.3927036000000005E-4</v>
      </c>
      <c r="H8284" s="45">
        <v>3.4969350499999999E-3</v>
      </c>
    </row>
    <row r="8285" spans="1:8" x14ac:dyDescent="0.35">
      <c r="A8285" s="45" t="s">
        <v>241</v>
      </c>
      <c r="B8285" s="45" t="s">
        <v>10</v>
      </c>
      <c r="C8285" s="45" t="s">
        <v>222</v>
      </c>
      <c r="D8285" s="45">
        <v>20106</v>
      </c>
      <c r="E8285" s="45">
        <v>5.0175174499999999E-3</v>
      </c>
      <c r="F8285" s="45">
        <v>8.9365229000000002E-4</v>
      </c>
      <c r="G8285" s="45">
        <v>8.5633214999999996E-4</v>
      </c>
      <c r="H8285" s="45">
        <v>3.2675325300000001E-3</v>
      </c>
    </row>
    <row r="8286" spans="1:8" x14ac:dyDescent="0.35">
      <c r="A8286" s="45" t="s">
        <v>241</v>
      </c>
      <c r="B8286" s="45" t="s">
        <v>11</v>
      </c>
      <c r="C8286" s="45" t="s">
        <v>222</v>
      </c>
      <c r="D8286" s="45">
        <v>9044</v>
      </c>
      <c r="E8286" s="45">
        <v>5.3358769800000002E-3</v>
      </c>
      <c r="F8286" s="45">
        <v>1.03921315E-3</v>
      </c>
      <c r="G8286" s="45">
        <v>9.3340583000000004E-4</v>
      </c>
      <c r="H8286" s="45">
        <v>3.3632562500000001E-3</v>
      </c>
    </row>
    <row r="8287" spans="1:8" x14ac:dyDescent="0.35">
      <c r="A8287" s="45" t="s">
        <v>241</v>
      </c>
      <c r="B8287" s="45" t="s">
        <v>12</v>
      </c>
      <c r="C8287" s="45" t="s">
        <v>222</v>
      </c>
      <c r="D8287" s="45">
        <v>2404</v>
      </c>
      <c r="E8287" s="45">
        <v>6.4869312700000003E-3</v>
      </c>
      <c r="F8287" s="45">
        <v>1.25702894E-3</v>
      </c>
      <c r="G8287" s="45">
        <v>1.0939616000000001E-3</v>
      </c>
      <c r="H8287" s="45">
        <v>4.1359402500000001E-3</v>
      </c>
    </row>
    <row r="8288" spans="1:8" x14ac:dyDescent="0.35">
      <c r="A8288" s="45" t="s">
        <v>241</v>
      </c>
      <c r="B8288" s="45" t="s">
        <v>13</v>
      </c>
      <c r="C8288" s="45" t="s">
        <v>222</v>
      </c>
      <c r="D8288" s="45">
        <v>8961</v>
      </c>
      <c r="E8288" s="45">
        <v>6.1045960100000003E-3</v>
      </c>
      <c r="F8288" s="45">
        <v>1.0396760699999999E-3</v>
      </c>
      <c r="G8288" s="45">
        <v>1.08978001E-3</v>
      </c>
      <c r="H8288" s="45">
        <v>3.9751394599999998E-3</v>
      </c>
    </row>
    <row r="8289" spans="1:8" x14ac:dyDescent="0.35">
      <c r="A8289" s="45" t="s">
        <v>242</v>
      </c>
      <c r="B8289" s="45" t="s">
        <v>8</v>
      </c>
      <c r="C8289" s="45" t="s">
        <v>226</v>
      </c>
      <c r="D8289" s="45">
        <v>8714</v>
      </c>
      <c r="E8289" s="45">
        <v>7.1011046199999997E-3</v>
      </c>
      <c r="F8289" s="45">
        <v>9.4750786999999999E-4</v>
      </c>
      <c r="G8289" s="45">
        <v>1.65579631E-3</v>
      </c>
      <c r="H8289" s="45">
        <v>4.4970548399999996E-3</v>
      </c>
    </row>
    <row r="8290" spans="1:8" x14ac:dyDescent="0.35">
      <c r="A8290" s="45" t="s">
        <v>242</v>
      </c>
      <c r="B8290" s="45" t="s">
        <v>10</v>
      </c>
      <c r="C8290" s="45" t="s">
        <v>226</v>
      </c>
      <c r="D8290" s="45">
        <v>3434</v>
      </c>
      <c r="E8290" s="45">
        <v>6.3042536600000001E-3</v>
      </c>
      <c r="F8290" s="45">
        <v>8.420996E-4</v>
      </c>
      <c r="G8290" s="45">
        <v>1.49709646E-3</v>
      </c>
      <c r="H8290" s="45">
        <v>3.9642212400000003E-3</v>
      </c>
    </row>
    <row r="8291" spans="1:8" x14ac:dyDescent="0.35">
      <c r="A8291" s="45" t="s">
        <v>242</v>
      </c>
      <c r="B8291" s="45" t="s">
        <v>11</v>
      </c>
      <c r="C8291" s="45" t="s">
        <v>226</v>
      </c>
      <c r="D8291" s="45">
        <v>2169</v>
      </c>
      <c r="E8291" s="45">
        <v>6.8035115700000003E-3</v>
      </c>
      <c r="F8291" s="45">
        <v>9.1529611000000001E-4</v>
      </c>
      <c r="G8291" s="45">
        <v>1.56043468E-3</v>
      </c>
      <c r="H8291" s="45">
        <v>4.3269051899999999E-3</v>
      </c>
    </row>
    <row r="8292" spans="1:8" x14ac:dyDescent="0.35">
      <c r="A8292" s="45" t="s">
        <v>242</v>
      </c>
      <c r="B8292" s="45" t="s">
        <v>12</v>
      </c>
      <c r="C8292" s="45" t="s">
        <v>226</v>
      </c>
      <c r="D8292" s="45">
        <v>868</v>
      </c>
      <c r="E8292" s="45">
        <v>8.8691407300000007E-3</v>
      </c>
      <c r="F8292" s="45">
        <v>1.2173843399999999E-3</v>
      </c>
      <c r="G8292" s="45">
        <v>1.9693257999999999E-3</v>
      </c>
      <c r="H8292" s="45">
        <v>5.6821367600000004E-3</v>
      </c>
    </row>
    <row r="8293" spans="1:8" x14ac:dyDescent="0.35">
      <c r="A8293" s="45" t="s">
        <v>242</v>
      </c>
      <c r="B8293" s="45" t="s">
        <v>13</v>
      </c>
      <c r="C8293" s="45" t="s">
        <v>226</v>
      </c>
      <c r="D8293" s="45">
        <v>2243</v>
      </c>
      <c r="E8293" s="45">
        <v>7.9246490699999995E-3</v>
      </c>
      <c r="F8293" s="45">
        <v>1.03559816E-3</v>
      </c>
      <c r="G8293" s="45">
        <v>1.8696487500000001E-3</v>
      </c>
      <c r="H8293" s="45">
        <v>5.0187463499999996E-3</v>
      </c>
    </row>
    <row r="8294" spans="1:8" x14ac:dyDescent="0.35">
      <c r="A8294" s="45" t="s">
        <v>242</v>
      </c>
      <c r="B8294" s="45" t="s">
        <v>8</v>
      </c>
      <c r="C8294" s="45" t="s">
        <v>223</v>
      </c>
      <c r="D8294" s="45">
        <v>14988</v>
      </c>
      <c r="E8294" s="45">
        <v>6.7133719999999996E-3</v>
      </c>
      <c r="F8294" s="45">
        <v>9.5235192000000005E-4</v>
      </c>
      <c r="G8294" s="45">
        <v>1.5485904900000001E-3</v>
      </c>
      <c r="H8294" s="45">
        <v>4.2124291199999997E-3</v>
      </c>
    </row>
    <row r="8295" spans="1:8" x14ac:dyDescent="0.35">
      <c r="A8295" s="45" t="s">
        <v>242</v>
      </c>
      <c r="B8295" s="45" t="s">
        <v>10</v>
      </c>
      <c r="C8295" s="45" t="s">
        <v>223</v>
      </c>
      <c r="D8295" s="45">
        <v>5906</v>
      </c>
      <c r="E8295" s="45">
        <v>5.9974317499999997E-3</v>
      </c>
      <c r="F8295" s="45">
        <v>8.0732571999999996E-4</v>
      </c>
      <c r="G8295" s="45">
        <v>1.4149038599999999E-3</v>
      </c>
      <c r="H8295" s="45">
        <v>3.77520169E-3</v>
      </c>
    </row>
    <row r="8296" spans="1:8" x14ac:dyDescent="0.35">
      <c r="A8296" s="45" t="s">
        <v>242</v>
      </c>
      <c r="B8296" s="45" t="s">
        <v>11</v>
      </c>
      <c r="C8296" s="45" t="s">
        <v>223</v>
      </c>
      <c r="D8296" s="45">
        <v>3404</v>
      </c>
      <c r="E8296" s="45">
        <v>6.4281534599999997E-3</v>
      </c>
      <c r="F8296" s="45">
        <v>9.5066170000000002E-4</v>
      </c>
      <c r="G8296" s="45">
        <v>1.4763674299999999E-3</v>
      </c>
      <c r="H8296" s="45">
        <v>4.0011238499999997E-3</v>
      </c>
    </row>
    <row r="8297" spans="1:8" x14ac:dyDescent="0.35">
      <c r="A8297" s="45" t="s">
        <v>242</v>
      </c>
      <c r="B8297" s="45" t="s">
        <v>12</v>
      </c>
      <c r="C8297" s="45" t="s">
        <v>223</v>
      </c>
      <c r="D8297" s="45">
        <v>1412</v>
      </c>
      <c r="E8297" s="45">
        <v>8.1078353799999992E-3</v>
      </c>
      <c r="F8297" s="45">
        <v>1.2078183200000001E-3</v>
      </c>
      <c r="G8297" s="45">
        <v>1.80757177E-3</v>
      </c>
      <c r="H8297" s="45">
        <v>5.09244481E-3</v>
      </c>
    </row>
    <row r="8298" spans="1:8" x14ac:dyDescent="0.35">
      <c r="A8298" s="45" t="s">
        <v>242</v>
      </c>
      <c r="B8298" s="45" t="s">
        <v>13</v>
      </c>
      <c r="C8298" s="45" t="s">
        <v>223</v>
      </c>
      <c r="D8298" s="45">
        <v>4266</v>
      </c>
      <c r="E8298" s="45">
        <v>7.4705789200000001E-3</v>
      </c>
      <c r="F8298" s="45">
        <v>1.06992333E-3</v>
      </c>
      <c r="G8298" s="45">
        <v>1.7055803799999999E-3</v>
      </c>
      <c r="H8298" s="45">
        <v>4.6950747200000002E-3</v>
      </c>
    </row>
    <row r="8299" spans="1:8" x14ac:dyDescent="0.35">
      <c r="A8299" s="45" t="s">
        <v>242</v>
      </c>
      <c r="B8299" s="45" t="s">
        <v>8</v>
      </c>
      <c r="C8299" s="45" t="s">
        <v>224</v>
      </c>
      <c r="D8299" s="45">
        <v>1385</v>
      </c>
      <c r="E8299" s="45">
        <v>7.5732465200000001E-3</v>
      </c>
      <c r="F8299" s="45">
        <v>9.4159455999999996E-4</v>
      </c>
      <c r="G8299" s="45">
        <v>1.73184058E-3</v>
      </c>
      <c r="H8299" s="45">
        <v>4.89981089E-3</v>
      </c>
    </row>
    <row r="8300" spans="1:8" x14ac:dyDescent="0.35">
      <c r="A8300" s="45" t="s">
        <v>242</v>
      </c>
      <c r="B8300" s="45" t="s">
        <v>10</v>
      </c>
      <c r="C8300" s="45" t="s">
        <v>224</v>
      </c>
      <c r="D8300" s="45">
        <v>551</v>
      </c>
      <c r="E8300" s="45">
        <v>6.9550730299999999E-3</v>
      </c>
      <c r="F8300" s="45">
        <v>8.5467474999999997E-4</v>
      </c>
      <c r="G8300" s="45">
        <v>1.4881190099999999E-3</v>
      </c>
      <c r="H8300" s="45">
        <v>4.6122787800000004E-3</v>
      </c>
    </row>
    <row r="8301" spans="1:8" x14ac:dyDescent="0.35">
      <c r="A8301" s="45" t="s">
        <v>242</v>
      </c>
      <c r="B8301" s="45" t="s">
        <v>11</v>
      </c>
      <c r="C8301" s="45" t="s">
        <v>224</v>
      </c>
      <c r="D8301" s="45">
        <v>294</v>
      </c>
      <c r="E8301" s="45">
        <v>7.0486108500000004E-3</v>
      </c>
      <c r="F8301" s="45">
        <v>8.7994435000000003E-4</v>
      </c>
      <c r="G8301" s="45">
        <v>1.63580223E-3</v>
      </c>
      <c r="H8301" s="45">
        <v>4.53286383E-3</v>
      </c>
    </row>
    <row r="8302" spans="1:8" x14ac:dyDescent="0.35">
      <c r="A8302" s="45" t="s">
        <v>242</v>
      </c>
      <c r="B8302" s="45" t="s">
        <v>12</v>
      </c>
      <c r="C8302" s="45" t="s">
        <v>224</v>
      </c>
      <c r="D8302" s="45">
        <v>136</v>
      </c>
      <c r="E8302" s="45">
        <v>8.42405341E-3</v>
      </c>
      <c r="F8302" s="45">
        <v>1.1420885299999999E-3</v>
      </c>
      <c r="G8302" s="45">
        <v>1.92146625E-3</v>
      </c>
      <c r="H8302" s="45">
        <v>5.3604981100000004E-3</v>
      </c>
    </row>
    <row r="8303" spans="1:8" x14ac:dyDescent="0.35">
      <c r="A8303" s="45" t="s">
        <v>242</v>
      </c>
      <c r="B8303" s="45" t="s">
        <v>13</v>
      </c>
      <c r="C8303" s="45" t="s">
        <v>224</v>
      </c>
      <c r="D8303" s="45">
        <v>404</v>
      </c>
      <c r="E8303" s="45">
        <v>8.5117285399999992E-3</v>
      </c>
      <c r="F8303" s="45">
        <v>1.03751237E-3</v>
      </c>
      <c r="G8303" s="45">
        <v>2.0702979199999998E-3</v>
      </c>
      <c r="H8303" s="45">
        <v>5.4039177399999999E-3</v>
      </c>
    </row>
    <row r="8304" spans="1:8" x14ac:dyDescent="0.35">
      <c r="A8304" s="45" t="s">
        <v>242</v>
      </c>
      <c r="B8304" s="45" t="s">
        <v>8</v>
      </c>
      <c r="C8304" s="45" t="s">
        <v>222</v>
      </c>
      <c r="D8304" s="45">
        <v>41330</v>
      </c>
      <c r="E8304" s="45">
        <v>5.4523242600000004E-3</v>
      </c>
      <c r="F8304" s="45">
        <v>1.0177848499999999E-3</v>
      </c>
      <c r="G8304" s="45">
        <v>9.2522866000000002E-4</v>
      </c>
      <c r="H8304" s="45">
        <v>3.5093102600000001E-3</v>
      </c>
    </row>
    <row r="8305" spans="1:8" x14ac:dyDescent="0.35">
      <c r="A8305" s="45" t="s">
        <v>242</v>
      </c>
      <c r="B8305" s="45" t="s">
        <v>10</v>
      </c>
      <c r="C8305" s="45" t="s">
        <v>222</v>
      </c>
      <c r="D8305" s="45">
        <v>20078</v>
      </c>
      <c r="E8305" s="45">
        <v>5.02730242E-3</v>
      </c>
      <c r="F8305" s="45">
        <v>9.1587806000000005E-4</v>
      </c>
      <c r="G8305" s="45">
        <v>8.3383000000000003E-4</v>
      </c>
      <c r="H8305" s="45">
        <v>3.27759388E-3</v>
      </c>
    </row>
    <row r="8306" spans="1:8" x14ac:dyDescent="0.35">
      <c r="A8306" s="45" t="s">
        <v>242</v>
      </c>
      <c r="B8306" s="45" t="s">
        <v>11</v>
      </c>
      <c r="C8306" s="45" t="s">
        <v>222</v>
      </c>
      <c r="D8306" s="45">
        <v>9574</v>
      </c>
      <c r="E8306" s="45">
        <v>5.3726368300000002E-3</v>
      </c>
      <c r="F8306" s="45">
        <v>1.0858652700000001E-3</v>
      </c>
      <c r="G8306" s="45">
        <v>9.1027155000000001E-4</v>
      </c>
      <c r="H8306" s="45">
        <v>3.3764995299999999E-3</v>
      </c>
    </row>
    <row r="8307" spans="1:8" x14ac:dyDescent="0.35">
      <c r="A8307" s="45" t="s">
        <v>242</v>
      </c>
      <c r="B8307" s="45" t="s">
        <v>12</v>
      </c>
      <c r="C8307" s="45" t="s">
        <v>222</v>
      </c>
      <c r="D8307" s="45">
        <v>2570</v>
      </c>
      <c r="E8307" s="45">
        <v>6.8327476300000002E-3</v>
      </c>
      <c r="F8307" s="45">
        <v>1.33798524E-3</v>
      </c>
      <c r="G8307" s="45">
        <v>1.09882524E-3</v>
      </c>
      <c r="H8307" s="45">
        <v>4.3959366700000004E-3</v>
      </c>
    </row>
    <row r="8308" spans="1:8" x14ac:dyDescent="0.35">
      <c r="A8308" s="45" t="s">
        <v>242</v>
      </c>
      <c r="B8308" s="45" t="s">
        <v>13</v>
      </c>
      <c r="C8308" s="45" t="s">
        <v>222</v>
      </c>
      <c r="D8308" s="45">
        <v>9108</v>
      </c>
      <c r="E8308" s="45">
        <v>6.0835087100000003E-3</v>
      </c>
      <c r="F8308" s="45">
        <v>1.0805173499999999E-3</v>
      </c>
      <c r="G8308" s="45">
        <v>1.0934498600000001E-3</v>
      </c>
      <c r="H8308" s="45">
        <v>3.9095410199999998E-3</v>
      </c>
    </row>
    <row r="8309" spans="1:8" x14ac:dyDescent="0.35">
      <c r="A8309" s="45" t="s">
        <v>243</v>
      </c>
      <c r="B8309" s="45" t="s">
        <v>8</v>
      </c>
      <c r="C8309" s="45" t="s">
        <v>226</v>
      </c>
      <c r="D8309" s="45">
        <v>8707</v>
      </c>
      <c r="E8309" s="45">
        <v>7.0384072799999997E-3</v>
      </c>
      <c r="F8309" s="45">
        <v>8.2183080000000001E-4</v>
      </c>
      <c r="G8309" s="45">
        <v>1.6643149200000001E-3</v>
      </c>
      <c r="H8309" s="45">
        <v>4.5514714900000003E-3</v>
      </c>
    </row>
    <row r="8310" spans="1:8" x14ac:dyDescent="0.35">
      <c r="A8310" s="45" t="s">
        <v>243</v>
      </c>
      <c r="B8310" s="45" t="s">
        <v>10</v>
      </c>
      <c r="C8310" s="45" t="s">
        <v>226</v>
      </c>
      <c r="D8310" s="45">
        <v>3431</v>
      </c>
      <c r="E8310" s="45">
        <v>6.2919376400000001E-3</v>
      </c>
      <c r="F8310" s="45">
        <v>7.2120525000000002E-4</v>
      </c>
      <c r="G8310" s="45">
        <v>1.4997379800000001E-3</v>
      </c>
      <c r="H8310" s="45">
        <v>4.0701067300000001E-3</v>
      </c>
    </row>
    <row r="8311" spans="1:8" x14ac:dyDescent="0.35">
      <c r="A8311" s="45" t="s">
        <v>243</v>
      </c>
      <c r="B8311" s="45" t="s">
        <v>11</v>
      </c>
      <c r="C8311" s="45" t="s">
        <v>226</v>
      </c>
      <c r="D8311" s="45">
        <v>2124</v>
      </c>
      <c r="E8311" s="45">
        <v>6.8143176099999996E-3</v>
      </c>
      <c r="F8311" s="45">
        <v>8.2283796000000005E-4</v>
      </c>
      <c r="G8311" s="45">
        <v>1.55502348E-3</v>
      </c>
      <c r="H8311" s="45">
        <v>4.4356219700000003E-3</v>
      </c>
    </row>
    <row r="8312" spans="1:8" x14ac:dyDescent="0.35">
      <c r="A8312" s="45" t="s">
        <v>243</v>
      </c>
      <c r="B8312" s="45" t="s">
        <v>12</v>
      </c>
      <c r="C8312" s="45" t="s">
        <v>226</v>
      </c>
      <c r="D8312" s="45">
        <v>818</v>
      </c>
      <c r="E8312" s="45">
        <v>8.3432517099999992E-3</v>
      </c>
      <c r="F8312" s="45">
        <v>1.0526886800000001E-3</v>
      </c>
      <c r="G8312" s="45">
        <v>1.86458592E-3</v>
      </c>
      <c r="H8312" s="45">
        <v>5.4255379999999997E-3</v>
      </c>
    </row>
    <row r="8313" spans="1:8" x14ac:dyDescent="0.35">
      <c r="A8313" s="45" t="s">
        <v>243</v>
      </c>
      <c r="B8313" s="45" t="s">
        <v>13</v>
      </c>
      <c r="C8313" s="45" t="s">
        <v>226</v>
      </c>
      <c r="D8313" s="45">
        <v>2334</v>
      </c>
      <c r="E8313" s="45">
        <v>7.8823409100000005E-3</v>
      </c>
      <c r="F8313" s="45">
        <v>8.8792563999999996E-4</v>
      </c>
      <c r="G8313" s="45">
        <v>1.93551322E-3</v>
      </c>
      <c r="H8313" s="45">
        <v>5.0581726299999998E-3</v>
      </c>
    </row>
    <row r="8314" spans="1:8" x14ac:dyDescent="0.35">
      <c r="A8314" s="45" t="s">
        <v>243</v>
      </c>
      <c r="B8314" s="45" t="s">
        <v>8</v>
      </c>
      <c r="C8314" s="45" t="s">
        <v>223</v>
      </c>
      <c r="D8314" s="45">
        <v>15718</v>
      </c>
      <c r="E8314" s="45">
        <v>6.7725789999999999E-3</v>
      </c>
      <c r="F8314" s="45">
        <v>1.0107003600000001E-3</v>
      </c>
      <c r="G8314" s="45">
        <v>1.5136910099999999E-3</v>
      </c>
      <c r="H8314" s="45">
        <v>4.2481871399999999E-3</v>
      </c>
    </row>
    <row r="8315" spans="1:8" x14ac:dyDescent="0.35">
      <c r="A8315" s="45" t="s">
        <v>243</v>
      </c>
      <c r="B8315" s="45" t="s">
        <v>10</v>
      </c>
      <c r="C8315" s="45" t="s">
        <v>223</v>
      </c>
      <c r="D8315" s="45">
        <v>6100</v>
      </c>
      <c r="E8315" s="45">
        <v>6.1344221999999997E-3</v>
      </c>
      <c r="F8315" s="45">
        <v>8.8392696999999997E-4</v>
      </c>
      <c r="G8315" s="45">
        <v>1.3784909600000001E-3</v>
      </c>
      <c r="H8315" s="45">
        <v>3.8720037800000001E-3</v>
      </c>
    </row>
    <row r="8316" spans="1:8" x14ac:dyDescent="0.35">
      <c r="A8316" s="45" t="s">
        <v>243</v>
      </c>
      <c r="B8316" s="45" t="s">
        <v>11</v>
      </c>
      <c r="C8316" s="45" t="s">
        <v>223</v>
      </c>
      <c r="D8316" s="45">
        <v>3534</v>
      </c>
      <c r="E8316" s="45">
        <v>6.4877202299999997E-3</v>
      </c>
      <c r="F8316" s="45">
        <v>9.9547820999999997E-4</v>
      </c>
      <c r="G8316" s="45">
        <v>1.40611876E-3</v>
      </c>
      <c r="H8316" s="45">
        <v>4.0861227899999996E-3</v>
      </c>
    </row>
    <row r="8317" spans="1:8" x14ac:dyDescent="0.35">
      <c r="A8317" s="45" t="s">
        <v>243</v>
      </c>
      <c r="B8317" s="45" t="s">
        <v>12</v>
      </c>
      <c r="C8317" s="45" t="s">
        <v>223</v>
      </c>
      <c r="D8317" s="45">
        <v>1532</v>
      </c>
      <c r="E8317" s="45">
        <v>7.99643838E-3</v>
      </c>
      <c r="F8317" s="45">
        <v>1.25346745E-3</v>
      </c>
      <c r="G8317" s="45">
        <v>1.81800575E-3</v>
      </c>
      <c r="H8317" s="45">
        <v>4.9249647100000002E-3</v>
      </c>
    </row>
    <row r="8318" spans="1:8" x14ac:dyDescent="0.35">
      <c r="A8318" s="45" t="s">
        <v>243</v>
      </c>
      <c r="B8318" s="45" t="s">
        <v>13</v>
      </c>
      <c r="C8318" s="45" t="s">
        <v>223</v>
      </c>
      <c r="D8318" s="45">
        <v>4552</v>
      </c>
      <c r="E8318" s="45">
        <v>7.43701107E-3</v>
      </c>
      <c r="F8318" s="45">
        <v>1.1106989600000001E-3</v>
      </c>
      <c r="G8318" s="45">
        <v>1.67596483E-3</v>
      </c>
      <c r="H8318" s="45">
        <v>4.65034678E-3</v>
      </c>
    </row>
    <row r="8319" spans="1:8" x14ac:dyDescent="0.35">
      <c r="A8319" s="45" t="s">
        <v>243</v>
      </c>
      <c r="B8319" s="45" t="s">
        <v>8</v>
      </c>
      <c r="C8319" s="45" t="s">
        <v>224</v>
      </c>
      <c r="D8319" s="45">
        <v>1290</v>
      </c>
      <c r="E8319" s="45">
        <v>7.8721824999999999E-3</v>
      </c>
      <c r="F8319" s="45">
        <v>1.23655948E-3</v>
      </c>
      <c r="G8319" s="45">
        <v>1.8840078000000001E-3</v>
      </c>
      <c r="H8319" s="45">
        <v>4.75161475E-3</v>
      </c>
    </row>
    <row r="8320" spans="1:8" x14ac:dyDescent="0.35">
      <c r="A8320" s="45" t="s">
        <v>243</v>
      </c>
      <c r="B8320" s="45" t="s">
        <v>10</v>
      </c>
      <c r="C8320" s="45" t="s">
        <v>224</v>
      </c>
      <c r="D8320" s="45">
        <v>545</v>
      </c>
      <c r="E8320" s="45">
        <v>6.8308483799999998E-3</v>
      </c>
      <c r="F8320" s="45">
        <v>1.05058591E-3</v>
      </c>
      <c r="G8320" s="45">
        <v>1.6244263499999999E-3</v>
      </c>
      <c r="H8320" s="45">
        <v>4.1558356400000001E-3</v>
      </c>
    </row>
    <row r="8321" spans="1:8" x14ac:dyDescent="0.35">
      <c r="A8321" s="45" t="s">
        <v>243</v>
      </c>
      <c r="B8321" s="45" t="s">
        <v>11</v>
      </c>
      <c r="C8321" s="45" t="s">
        <v>224</v>
      </c>
      <c r="D8321" s="45">
        <v>306</v>
      </c>
      <c r="E8321" s="45">
        <v>7.7542511499999996E-3</v>
      </c>
      <c r="F8321" s="45">
        <v>1.2387282800000001E-3</v>
      </c>
      <c r="G8321" s="45">
        <v>1.9014007700000001E-3</v>
      </c>
      <c r="H8321" s="45">
        <v>4.6141216599999996E-3</v>
      </c>
    </row>
    <row r="8322" spans="1:8" x14ac:dyDescent="0.35">
      <c r="A8322" s="45" t="s">
        <v>243</v>
      </c>
      <c r="B8322" s="45" t="s">
        <v>12</v>
      </c>
      <c r="C8322" s="45" t="s">
        <v>224</v>
      </c>
      <c r="D8322" s="45">
        <v>106</v>
      </c>
      <c r="E8322" s="45">
        <v>9.7786728600000004E-3</v>
      </c>
      <c r="F8322" s="45">
        <v>1.57942412E-3</v>
      </c>
      <c r="G8322" s="45">
        <v>2.4582894299999998E-3</v>
      </c>
      <c r="H8322" s="45">
        <v>5.74095888E-3</v>
      </c>
    </row>
    <row r="8323" spans="1:8" x14ac:dyDescent="0.35">
      <c r="A8323" s="45" t="s">
        <v>243</v>
      </c>
      <c r="B8323" s="45" t="s">
        <v>13</v>
      </c>
      <c r="C8323" s="45" t="s">
        <v>224</v>
      </c>
      <c r="D8323" s="45">
        <v>333</v>
      </c>
      <c r="E8323" s="45">
        <v>9.0779666299999999E-3</v>
      </c>
      <c r="F8323" s="45">
        <v>1.42979759E-3</v>
      </c>
      <c r="G8323" s="45">
        <v>2.1100611999999999E-3</v>
      </c>
      <c r="H8323" s="45">
        <v>5.53810732E-3</v>
      </c>
    </row>
    <row r="8324" spans="1:8" x14ac:dyDescent="0.35">
      <c r="A8324" s="45" t="s">
        <v>243</v>
      </c>
      <c r="B8324" s="45" t="s">
        <v>8</v>
      </c>
      <c r="C8324" s="45" t="s">
        <v>222</v>
      </c>
      <c r="D8324" s="45">
        <v>42438</v>
      </c>
      <c r="E8324" s="45">
        <v>5.4563509500000001E-3</v>
      </c>
      <c r="F8324" s="45">
        <v>1.03142845E-3</v>
      </c>
      <c r="G8324" s="45">
        <v>9.1277933000000005E-4</v>
      </c>
      <c r="H8324" s="45">
        <v>3.5121426900000001E-3</v>
      </c>
    </row>
    <row r="8325" spans="1:8" x14ac:dyDescent="0.35">
      <c r="A8325" s="45" t="s">
        <v>243</v>
      </c>
      <c r="B8325" s="45" t="s">
        <v>10</v>
      </c>
      <c r="C8325" s="45" t="s">
        <v>222</v>
      </c>
      <c r="D8325" s="45">
        <v>20051</v>
      </c>
      <c r="E8325" s="45">
        <v>4.9922844800000003E-3</v>
      </c>
      <c r="F8325" s="45">
        <v>9.2121027999999996E-4</v>
      </c>
      <c r="G8325" s="45">
        <v>8.1015723999999995E-4</v>
      </c>
      <c r="H8325" s="45">
        <v>3.2609164799999998E-3</v>
      </c>
    </row>
    <row r="8326" spans="1:8" x14ac:dyDescent="0.35">
      <c r="A8326" s="45" t="s">
        <v>243</v>
      </c>
      <c r="B8326" s="45" t="s">
        <v>11</v>
      </c>
      <c r="C8326" s="45" t="s">
        <v>222</v>
      </c>
      <c r="D8326" s="45">
        <v>9481</v>
      </c>
      <c r="E8326" s="45">
        <v>5.4303182399999999E-3</v>
      </c>
      <c r="F8326" s="45">
        <v>1.1054379799999999E-3</v>
      </c>
      <c r="G8326" s="45">
        <v>8.9113387999999996E-4</v>
      </c>
      <c r="H8326" s="45">
        <v>3.4337459000000001E-3</v>
      </c>
    </row>
    <row r="8327" spans="1:8" x14ac:dyDescent="0.35">
      <c r="A8327" s="45" t="s">
        <v>243</v>
      </c>
      <c r="B8327" s="45" t="s">
        <v>12</v>
      </c>
      <c r="C8327" s="45" t="s">
        <v>222</v>
      </c>
      <c r="D8327" s="45">
        <v>2560</v>
      </c>
      <c r="E8327" s="45">
        <v>6.70822911E-3</v>
      </c>
      <c r="F8327" s="45">
        <v>1.36621522E-3</v>
      </c>
      <c r="G8327" s="45">
        <v>1.10574429E-3</v>
      </c>
      <c r="H8327" s="45">
        <v>4.2362691100000004E-3</v>
      </c>
    </row>
    <row r="8328" spans="1:8" x14ac:dyDescent="0.35">
      <c r="A8328" s="45" t="s">
        <v>243</v>
      </c>
      <c r="B8328" s="45" t="s">
        <v>13</v>
      </c>
      <c r="C8328" s="45" t="s">
        <v>222</v>
      </c>
      <c r="D8328" s="45">
        <v>10346</v>
      </c>
      <c r="E8328" s="45">
        <v>6.06982523E-3</v>
      </c>
      <c r="F8328" s="45">
        <v>1.0943751100000001E-3</v>
      </c>
      <c r="G8328" s="45">
        <v>1.0837541699999999E-3</v>
      </c>
      <c r="H8328" s="45">
        <v>3.89169547E-3</v>
      </c>
    </row>
    <row r="8329" spans="1:8" x14ac:dyDescent="0.35">
      <c r="A8329" s="45" t="s">
        <v>244</v>
      </c>
      <c r="B8329" s="45" t="s">
        <v>8</v>
      </c>
      <c r="C8329" s="45" t="s">
        <v>226</v>
      </c>
      <c r="D8329" s="45">
        <v>8781</v>
      </c>
      <c r="E8329" s="45">
        <v>6.9668305E-3</v>
      </c>
      <c r="F8329" s="45">
        <v>7.5811018000000003E-4</v>
      </c>
      <c r="G8329" s="45">
        <v>1.6017153200000001E-3</v>
      </c>
      <c r="H8329" s="45">
        <v>4.60624135E-3</v>
      </c>
    </row>
    <row r="8330" spans="1:8" x14ac:dyDescent="0.35">
      <c r="A8330" s="45" t="s">
        <v>244</v>
      </c>
      <c r="B8330" s="45" t="s">
        <v>10</v>
      </c>
      <c r="C8330" s="45" t="s">
        <v>226</v>
      </c>
      <c r="D8330" s="45">
        <v>3426</v>
      </c>
      <c r="E8330" s="45">
        <v>6.3449571700000002E-3</v>
      </c>
      <c r="F8330" s="45">
        <v>6.7158658999999998E-4</v>
      </c>
      <c r="G8330" s="45">
        <v>1.5036327900000001E-3</v>
      </c>
      <c r="H8330" s="45">
        <v>4.1689163800000002E-3</v>
      </c>
    </row>
    <row r="8331" spans="1:8" x14ac:dyDescent="0.35">
      <c r="A8331" s="45" t="s">
        <v>244</v>
      </c>
      <c r="B8331" s="45" t="s">
        <v>11</v>
      </c>
      <c r="C8331" s="45" t="s">
        <v>226</v>
      </c>
      <c r="D8331" s="45">
        <v>2099</v>
      </c>
      <c r="E8331" s="45">
        <v>6.8025997699999998E-3</v>
      </c>
      <c r="F8331" s="45">
        <v>7.6867487E-4</v>
      </c>
      <c r="G8331" s="45">
        <v>1.4889362799999999E-3</v>
      </c>
      <c r="H8331" s="45">
        <v>4.5441609999999997E-3</v>
      </c>
    </row>
    <row r="8332" spans="1:8" x14ac:dyDescent="0.35">
      <c r="A8332" s="45" t="s">
        <v>244</v>
      </c>
      <c r="B8332" s="45" t="s">
        <v>12</v>
      </c>
      <c r="C8332" s="45" t="s">
        <v>226</v>
      </c>
      <c r="D8332" s="45">
        <v>900</v>
      </c>
      <c r="E8332" s="45">
        <v>8.2394287800000004E-3</v>
      </c>
      <c r="F8332" s="45">
        <v>9.5705995000000001E-4</v>
      </c>
      <c r="G8332" s="45">
        <v>1.76342569E-3</v>
      </c>
      <c r="H8332" s="45">
        <v>5.51860831E-3</v>
      </c>
    </row>
    <row r="8333" spans="1:8" x14ac:dyDescent="0.35">
      <c r="A8333" s="45" t="s">
        <v>244</v>
      </c>
      <c r="B8333" s="45" t="s">
        <v>13</v>
      </c>
      <c r="C8333" s="45" t="s">
        <v>226</v>
      </c>
      <c r="D8333" s="45">
        <v>2356</v>
      </c>
      <c r="E8333" s="45">
        <v>7.5313126400000001E-3</v>
      </c>
      <c r="F8333" s="45">
        <v>7.9851753000000005E-4</v>
      </c>
      <c r="G8333" s="45">
        <v>1.7830458000000001E-3</v>
      </c>
      <c r="H8333" s="45">
        <v>4.9489628099999997E-3</v>
      </c>
    </row>
    <row r="8334" spans="1:8" x14ac:dyDescent="0.35">
      <c r="A8334" s="45" t="s">
        <v>244</v>
      </c>
      <c r="B8334" s="45" t="s">
        <v>8</v>
      </c>
      <c r="C8334" s="45" t="s">
        <v>223</v>
      </c>
      <c r="D8334" s="45">
        <v>15235</v>
      </c>
      <c r="E8334" s="45">
        <v>6.7920242499999997E-3</v>
      </c>
      <c r="F8334" s="45">
        <v>9.9227889999999996E-4</v>
      </c>
      <c r="G8334" s="45">
        <v>1.45901759E-3</v>
      </c>
      <c r="H8334" s="45">
        <v>4.3407272799999997E-3</v>
      </c>
    </row>
    <row r="8335" spans="1:8" x14ac:dyDescent="0.35">
      <c r="A8335" s="45" t="s">
        <v>244</v>
      </c>
      <c r="B8335" s="45" t="s">
        <v>10</v>
      </c>
      <c r="C8335" s="45" t="s">
        <v>223</v>
      </c>
      <c r="D8335" s="45">
        <v>5788</v>
      </c>
      <c r="E8335" s="45">
        <v>6.1208332599999998E-3</v>
      </c>
      <c r="F8335" s="45">
        <v>8.5342174000000001E-4</v>
      </c>
      <c r="G8335" s="45">
        <v>1.32558718E-3</v>
      </c>
      <c r="H8335" s="45">
        <v>3.9418238399999998E-3</v>
      </c>
    </row>
    <row r="8336" spans="1:8" x14ac:dyDescent="0.35">
      <c r="A8336" s="45" t="s">
        <v>244</v>
      </c>
      <c r="B8336" s="45" t="s">
        <v>11</v>
      </c>
      <c r="C8336" s="45" t="s">
        <v>223</v>
      </c>
      <c r="D8336" s="45">
        <v>3472</v>
      </c>
      <c r="E8336" s="45">
        <v>6.4765842600000003E-3</v>
      </c>
      <c r="F8336" s="45">
        <v>9.6991183999999995E-4</v>
      </c>
      <c r="G8336" s="45">
        <v>1.35798334E-3</v>
      </c>
      <c r="H8336" s="45">
        <v>4.1486886100000004E-3</v>
      </c>
    </row>
    <row r="8337" spans="1:8" x14ac:dyDescent="0.35">
      <c r="A8337" s="45" t="s">
        <v>244</v>
      </c>
      <c r="B8337" s="45" t="s">
        <v>12</v>
      </c>
      <c r="C8337" s="45" t="s">
        <v>223</v>
      </c>
      <c r="D8337" s="45">
        <v>1619</v>
      </c>
      <c r="E8337" s="45">
        <v>7.9451476600000005E-3</v>
      </c>
      <c r="F8337" s="45">
        <v>1.2155777899999999E-3</v>
      </c>
      <c r="G8337" s="45">
        <v>1.7129913200000001E-3</v>
      </c>
      <c r="H8337" s="45">
        <v>5.0165780700000004E-3</v>
      </c>
    </row>
    <row r="8338" spans="1:8" x14ac:dyDescent="0.35">
      <c r="A8338" s="45" t="s">
        <v>244</v>
      </c>
      <c r="B8338" s="45" t="s">
        <v>13</v>
      </c>
      <c r="C8338" s="45" t="s">
        <v>223</v>
      </c>
      <c r="D8338" s="45">
        <v>4356</v>
      </c>
      <c r="E8338" s="45">
        <v>7.5067061399999996E-3</v>
      </c>
      <c r="F8338" s="45">
        <v>1.11161837E-3</v>
      </c>
      <c r="G8338" s="45">
        <v>1.6224479299999999E-3</v>
      </c>
      <c r="H8338" s="45">
        <v>4.7726393499999999E-3</v>
      </c>
    </row>
    <row r="8339" spans="1:8" x14ac:dyDescent="0.35">
      <c r="A8339" s="45" t="s">
        <v>244</v>
      </c>
      <c r="B8339" s="45" t="s">
        <v>8</v>
      </c>
      <c r="C8339" s="45" t="s">
        <v>224</v>
      </c>
      <c r="D8339" s="45">
        <v>1300</v>
      </c>
      <c r="E8339" s="45">
        <v>8.0417732700000001E-3</v>
      </c>
      <c r="F8339" s="45">
        <v>1.33229142E-3</v>
      </c>
      <c r="G8339" s="45">
        <v>2.0189812399999999E-3</v>
      </c>
      <c r="H8339" s="45">
        <v>4.6905001099999998E-3</v>
      </c>
    </row>
    <row r="8340" spans="1:8" x14ac:dyDescent="0.35">
      <c r="A8340" s="45" t="s">
        <v>244</v>
      </c>
      <c r="B8340" s="45" t="s">
        <v>10</v>
      </c>
      <c r="C8340" s="45" t="s">
        <v>224</v>
      </c>
      <c r="D8340" s="45">
        <v>530</v>
      </c>
      <c r="E8340" s="45">
        <v>7.2743489800000003E-3</v>
      </c>
      <c r="F8340" s="45">
        <v>1.11816449E-3</v>
      </c>
      <c r="G8340" s="45">
        <v>1.7967764899999999E-3</v>
      </c>
      <c r="H8340" s="45">
        <v>4.3594074999999998E-3</v>
      </c>
    </row>
    <row r="8341" spans="1:8" x14ac:dyDescent="0.35">
      <c r="A8341" s="45" t="s">
        <v>244</v>
      </c>
      <c r="B8341" s="45" t="s">
        <v>11</v>
      </c>
      <c r="C8341" s="45" t="s">
        <v>224</v>
      </c>
      <c r="D8341" s="45">
        <v>322</v>
      </c>
      <c r="E8341" s="45">
        <v>8.049301E-3</v>
      </c>
      <c r="F8341" s="45">
        <v>1.41404967E-3</v>
      </c>
      <c r="G8341" s="45">
        <v>2.0276193900000002E-3</v>
      </c>
      <c r="H8341" s="45">
        <v>4.6076314699999999E-3</v>
      </c>
    </row>
    <row r="8342" spans="1:8" x14ac:dyDescent="0.35">
      <c r="A8342" s="45" t="s">
        <v>244</v>
      </c>
      <c r="B8342" s="45" t="s">
        <v>12</v>
      </c>
      <c r="C8342" s="45" t="s">
        <v>224</v>
      </c>
      <c r="D8342" s="45">
        <v>120</v>
      </c>
      <c r="E8342" s="45">
        <v>9.0407019199999997E-3</v>
      </c>
      <c r="F8342" s="45">
        <v>1.6276039499999999E-3</v>
      </c>
      <c r="G8342" s="45">
        <v>2.2166278400000002E-3</v>
      </c>
      <c r="H8342" s="45">
        <v>5.1964696800000003E-3</v>
      </c>
    </row>
    <row r="8343" spans="1:8" x14ac:dyDescent="0.35">
      <c r="A8343" s="45" t="s">
        <v>244</v>
      </c>
      <c r="B8343" s="45" t="s">
        <v>13</v>
      </c>
      <c r="C8343" s="45" t="s">
        <v>224</v>
      </c>
      <c r="D8343" s="45">
        <v>328</v>
      </c>
      <c r="E8343" s="45">
        <v>8.9089668600000008E-3</v>
      </c>
      <c r="F8343" s="45">
        <v>1.48998536E-3</v>
      </c>
      <c r="G8343" s="45">
        <v>2.2972417399999999E-3</v>
      </c>
      <c r="H8343" s="45">
        <v>5.12173926E-3</v>
      </c>
    </row>
    <row r="8344" spans="1:8" x14ac:dyDescent="0.35">
      <c r="A8344" s="45" t="s">
        <v>244</v>
      </c>
      <c r="B8344" s="45" t="s">
        <v>8</v>
      </c>
      <c r="C8344" s="45" t="s">
        <v>222</v>
      </c>
      <c r="D8344" s="45">
        <v>42427</v>
      </c>
      <c r="E8344" s="45">
        <v>5.4262163299999997E-3</v>
      </c>
      <c r="F8344" s="45">
        <v>1.0067914399999999E-3</v>
      </c>
      <c r="G8344" s="45">
        <v>8.8205021000000003E-4</v>
      </c>
      <c r="H8344" s="45">
        <v>3.5373741999999999E-3</v>
      </c>
    </row>
    <row r="8345" spans="1:8" x14ac:dyDescent="0.35">
      <c r="A8345" s="45" t="s">
        <v>244</v>
      </c>
      <c r="B8345" s="45" t="s">
        <v>10</v>
      </c>
      <c r="C8345" s="45" t="s">
        <v>222</v>
      </c>
      <c r="D8345" s="45">
        <v>19707</v>
      </c>
      <c r="E8345" s="45">
        <v>4.9674634999999998E-3</v>
      </c>
      <c r="F8345" s="45">
        <v>9.0911576000000005E-4</v>
      </c>
      <c r="G8345" s="45">
        <v>7.9289518999999995E-4</v>
      </c>
      <c r="H8345" s="45">
        <v>3.26545206E-3</v>
      </c>
    </row>
    <row r="8346" spans="1:8" x14ac:dyDescent="0.35">
      <c r="A8346" s="45" t="s">
        <v>244</v>
      </c>
      <c r="B8346" s="45" t="s">
        <v>11</v>
      </c>
      <c r="C8346" s="45" t="s">
        <v>222</v>
      </c>
      <c r="D8346" s="45">
        <v>9551</v>
      </c>
      <c r="E8346" s="45">
        <v>5.3407036099999998E-3</v>
      </c>
      <c r="F8346" s="45">
        <v>1.07053072E-3</v>
      </c>
      <c r="G8346" s="45">
        <v>8.3668862000000005E-4</v>
      </c>
      <c r="H8346" s="45">
        <v>3.4334838E-3</v>
      </c>
    </row>
    <row r="8347" spans="1:8" x14ac:dyDescent="0.35">
      <c r="A8347" s="45" t="s">
        <v>244</v>
      </c>
      <c r="B8347" s="45" t="s">
        <v>12</v>
      </c>
      <c r="C8347" s="45" t="s">
        <v>222</v>
      </c>
      <c r="D8347" s="45">
        <v>2804</v>
      </c>
      <c r="E8347" s="45">
        <v>6.8654854100000003E-3</v>
      </c>
      <c r="F8347" s="45">
        <v>1.34594817E-3</v>
      </c>
      <c r="G8347" s="45">
        <v>1.0816638499999999E-3</v>
      </c>
      <c r="H8347" s="45">
        <v>4.4378728999999997E-3</v>
      </c>
    </row>
    <row r="8348" spans="1:8" x14ac:dyDescent="0.35">
      <c r="A8348" s="45" t="s">
        <v>244</v>
      </c>
      <c r="B8348" s="45" t="s">
        <v>13</v>
      </c>
      <c r="C8348" s="45" t="s">
        <v>222</v>
      </c>
      <c r="D8348" s="45">
        <v>10365</v>
      </c>
      <c r="E8348" s="45">
        <v>5.9878818699999996E-3</v>
      </c>
      <c r="F8348" s="45">
        <v>1.04201817E-3</v>
      </c>
      <c r="G8348" s="45">
        <v>1.0393594299999999E-3</v>
      </c>
      <c r="H8348" s="45">
        <v>3.9065037999999998E-3</v>
      </c>
    </row>
    <row r="8349" spans="1:8" x14ac:dyDescent="0.35">
      <c r="A8349" s="45" t="s">
        <v>245</v>
      </c>
      <c r="B8349" s="45" t="s">
        <v>8</v>
      </c>
      <c r="C8349" s="45" t="s">
        <v>226</v>
      </c>
      <c r="D8349" s="45">
        <v>9045</v>
      </c>
      <c r="E8349" s="45">
        <v>7.2095999100000004E-3</v>
      </c>
      <c r="F8349" s="45">
        <v>7.7546783999999996E-4</v>
      </c>
      <c r="G8349" s="45">
        <v>1.6581941299999999E-3</v>
      </c>
      <c r="H8349" s="45">
        <v>4.7751773699999996E-3</v>
      </c>
    </row>
    <row r="8350" spans="1:8" x14ac:dyDescent="0.35">
      <c r="A8350" s="45" t="s">
        <v>245</v>
      </c>
      <c r="B8350" s="45" t="s">
        <v>10</v>
      </c>
      <c r="C8350" s="45" t="s">
        <v>226</v>
      </c>
      <c r="D8350" s="45">
        <v>3308</v>
      </c>
      <c r="E8350" s="45">
        <v>6.31603636E-3</v>
      </c>
      <c r="F8350" s="45">
        <v>6.4019860999999997E-4</v>
      </c>
      <c r="G8350" s="45">
        <v>1.52122076E-3</v>
      </c>
      <c r="H8350" s="45">
        <v>4.1538607700000001E-3</v>
      </c>
    </row>
    <row r="8351" spans="1:8" x14ac:dyDescent="0.35">
      <c r="A8351" s="45" t="s">
        <v>245</v>
      </c>
      <c r="B8351" s="45" t="s">
        <v>11</v>
      </c>
      <c r="C8351" s="45" t="s">
        <v>226</v>
      </c>
      <c r="D8351" s="45">
        <v>2042</v>
      </c>
      <c r="E8351" s="45">
        <v>6.9767518599999998E-3</v>
      </c>
      <c r="F8351" s="45">
        <v>7.9201331E-4</v>
      </c>
      <c r="G8351" s="45">
        <v>1.5826438700000001E-3</v>
      </c>
      <c r="H8351" s="45">
        <v>4.6012326800000001E-3</v>
      </c>
    </row>
    <row r="8352" spans="1:8" x14ac:dyDescent="0.35">
      <c r="A8352" s="45" t="s">
        <v>245</v>
      </c>
      <c r="B8352" s="45" t="s">
        <v>12</v>
      </c>
      <c r="C8352" s="45" t="s">
        <v>226</v>
      </c>
      <c r="D8352" s="45">
        <v>1157</v>
      </c>
      <c r="E8352" s="45">
        <v>9.1075956400000005E-3</v>
      </c>
      <c r="F8352" s="45">
        <v>1.1510849400000001E-3</v>
      </c>
      <c r="G8352" s="45">
        <v>1.8193001600000001E-3</v>
      </c>
      <c r="H8352" s="45">
        <v>6.1368099199999998E-3</v>
      </c>
    </row>
    <row r="8353" spans="1:8" x14ac:dyDescent="0.35">
      <c r="A8353" s="45" t="s">
        <v>245</v>
      </c>
      <c r="B8353" s="45" t="s">
        <v>13</v>
      </c>
      <c r="C8353" s="45" t="s">
        <v>226</v>
      </c>
      <c r="D8353" s="45">
        <v>2538</v>
      </c>
      <c r="E8353" s="45">
        <v>7.6963622699999998E-3</v>
      </c>
      <c r="F8353" s="45">
        <v>7.6723136000000003E-4</v>
      </c>
      <c r="G8353" s="45">
        <v>1.8240656200000001E-3</v>
      </c>
      <c r="H8353" s="45">
        <v>5.1042165900000002E-3</v>
      </c>
    </row>
    <row r="8354" spans="1:8" x14ac:dyDescent="0.35">
      <c r="A8354" s="45" t="s">
        <v>245</v>
      </c>
      <c r="B8354" s="45" t="s">
        <v>8</v>
      </c>
      <c r="C8354" s="45" t="s">
        <v>223</v>
      </c>
      <c r="D8354" s="45">
        <v>15302</v>
      </c>
      <c r="E8354" s="45">
        <v>6.98842901E-3</v>
      </c>
      <c r="F8354" s="45">
        <v>9.9432180000000011E-4</v>
      </c>
      <c r="G8354" s="45">
        <v>1.43384767E-3</v>
      </c>
      <c r="H8354" s="45">
        <v>4.5602590700000003E-3</v>
      </c>
    </row>
    <row r="8355" spans="1:8" x14ac:dyDescent="0.35">
      <c r="A8355" s="45" t="s">
        <v>245</v>
      </c>
      <c r="B8355" s="45" t="s">
        <v>10</v>
      </c>
      <c r="C8355" s="45" t="s">
        <v>223</v>
      </c>
      <c r="D8355" s="45">
        <v>5801</v>
      </c>
      <c r="E8355" s="45">
        <v>6.19367566E-3</v>
      </c>
      <c r="F8355" s="45">
        <v>8.4912699000000002E-4</v>
      </c>
      <c r="G8355" s="45">
        <v>1.3024332500000001E-3</v>
      </c>
      <c r="H8355" s="45">
        <v>4.04211495E-3</v>
      </c>
    </row>
    <row r="8356" spans="1:8" x14ac:dyDescent="0.35">
      <c r="A8356" s="45" t="s">
        <v>245</v>
      </c>
      <c r="B8356" s="45" t="s">
        <v>11</v>
      </c>
      <c r="C8356" s="45" t="s">
        <v>223</v>
      </c>
      <c r="D8356" s="45">
        <v>3304</v>
      </c>
      <c r="E8356" s="45">
        <v>6.6766746299999997E-3</v>
      </c>
      <c r="F8356" s="45">
        <v>9.8634278E-4</v>
      </c>
      <c r="G8356" s="45">
        <v>1.34331047E-3</v>
      </c>
      <c r="H8356" s="45">
        <v>4.3470208999999999E-3</v>
      </c>
    </row>
    <row r="8357" spans="1:8" x14ac:dyDescent="0.35">
      <c r="A8357" s="45" t="s">
        <v>245</v>
      </c>
      <c r="B8357" s="45" t="s">
        <v>12</v>
      </c>
      <c r="C8357" s="45" t="s">
        <v>223</v>
      </c>
      <c r="D8357" s="45">
        <v>1937</v>
      </c>
      <c r="E8357" s="45">
        <v>8.4444549499999993E-3</v>
      </c>
      <c r="F8357" s="45">
        <v>1.2455960000000001E-3</v>
      </c>
      <c r="G8357" s="45">
        <v>1.6721039099999999E-3</v>
      </c>
      <c r="H8357" s="45">
        <v>5.5267545700000004E-3</v>
      </c>
    </row>
    <row r="8358" spans="1:8" x14ac:dyDescent="0.35">
      <c r="A8358" s="45" t="s">
        <v>245</v>
      </c>
      <c r="B8358" s="45" t="s">
        <v>13</v>
      </c>
      <c r="C8358" s="45" t="s">
        <v>223</v>
      </c>
      <c r="D8358" s="45">
        <v>4260</v>
      </c>
      <c r="E8358" s="45">
        <v>7.6504192500000002E-3</v>
      </c>
      <c r="F8358" s="45">
        <v>1.0839742900000001E-3</v>
      </c>
      <c r="G8358" s="45">
        <v>1.57468514E-3</v>
      </c>
      <c r="H8358" s="45">
        <v>4.9917593399999996E-3</v>
      </c>
    </row>
    <row r="8359" spans="1:8" x14ac:dyDescent="0.35">
      <c r="A8359" s="45" t="s">
        <v>245</v>
      </c>
      <c r="B8359" s="45" t="s">
        <v>8</v>
      </c>
      <c r="C8359" s="45" t="s">
        <v>224</v>
      </c>
      <c r="D8359" s="45">
        <v>1363</v>
      </c>
      <c r="E8359" s="45">
        <v>8.1944781800000008E-3</v>
      </c>
      <c r="F8359" s="45">
        <v>1.2439112699999999E-3</v>
      </c>
      <c r="G8359" s="45">
        <v>1.8511892600000001E-3</v>
      </c>
      <c r="H8359" s="45">
        <v>5.0993771499999998E-3</v>
      </c>
    </row>
    <row r="8360" spans="1:8" x14ac:dyDescent="0.35">
      <c r="A8360" s="45" t="s">
        <v>245</v>
      </c>
      <c r="B8360" s="45" t="s">
        <v>10</v>
      </c>
      <c r="C8360" s="45" t="s">
        <v>224</v>
      </c>
      <c r="D8360" s="45">
        <v>532</v>
      </c>
      <c r="E8360" s="45">
        <v>7.3455337400000001E-3</v>
      </c>
      <c r="F8360" s="45">
        <v>1.0140583399999999E-3</v>
      </c>
      <c r="G8360" s="45">
        <v>1.7513399000000001E-3</v>
      </c>
      <c r="H8360" s="45">
        <v>4.58013498E-3</v>
      </c>
    </row>
    <row r="8361" spans="1:8" x14ac:dyDescent="0.35">
      <c r="A8361" s="45" t="s">
        <v>245</v>
      </c>
      <c r="B8361" s="45" t="s">
        <v>11</v>
      </c>
      <c r="C8361" s="45" t="s">
        <v>224</v>
      </c>
      <c r="D8361" s="45">
        <v>309</v>
      </c>
      <c r="E8361" s="45">
        <v>7.8535896200000004E-3</v>
      </c>
      <c r="F8361" s="45">
        <v>1.21715037E-3</v>
      </c>
      <c r="G8361" s="45">
        <v>1.6807500800000001E-3</v>
      </c>
      <c r="H8361" s="45">
        <v>4.9556886599999997E-3</v>
      </c>
    </row>
    <row r="8362" spans="1:8" x14ac:dyDescent="0.35">
      <c r="A8362" s="45" t="s">
        <v>245</v>
      </c>
      <c r="B8362" s="45" t="s">
        <v>12</v>
      </c>
      <c r="C8362" s="45" t="s">
        <v>224</v>
      </c>
      <c r="D8362" s="45">
        <v>144</v>
      </c>
      <c r="E8362" s="45">
        <v>9.8781504800000003E-3</v>
      </c>
      <c r="F8362" s="45">
        <v>1.7594197700000001E-3</v>
      </c>
      <c r="G8362" s="45">
        <v>1.8340082399999999E-3</v>
      </c>
      <c r="H8362" s="45">
        <v>6.2847219599999997E-3</v>
      </c>
    </row>
    <row r="8363" spans="1:8" x14ac:dyDescent="0.35">
      <c r="A8363" s="45" t="s">
        <v>245</v>
      </c>
      <c r="B8363" s="45" t="s">
        <v>13</v>
      </c>
      <c r="C8363" s="45" t="s">
        <v>224</v>
      </c>
      <c r="D8363" s="45">
        <v>378</v>
      </c>
      <c r="E8363" s="45">
        <v>9.0265527600000006E-3</v>
      </c>
      <c r="F8363" s="45">
        <v>1.3928997800000001E-3</v>
      </c>
      <c r="G8363" s="45">
        <v>2.1375904000000001E-3</v>
      </c>
      <c r="H8363" s="45">
        <v>5.4960621399999998E-3</v>
      </c>
    </row>
    <row r="8364" spans="1:8" x14ac:dyDescent="0.35">
      <c r="A8364" s="45" t="s">
        <v>245</v>
      </c>
      <c r="B8364" s="45" t="s">
        <v>8</v>
      </c>
      <c r="C8364" s="45" t="s">
        <v>222</v>
      </c>
      <c r="D8364" s="45">
        <v>41571</v>
      </c>
      <c r="E8364" s="45">
        <v>5.52162491E-3</v>
      </c>
      <c r="F8364" s="45">
        <v>9.833141100000001E-4</v>
      </c>
      <c r="G8364" s="45">
        <v>8.9220575999999997E-4</v>
      </c>
      <c r="H8364" s="45">
        <v>3.6461045499999998E-3</v>
      </c>
    </row>
    <row r="8365" spans="1:8" x14ac:dyDescent="0.35">
      <c r="A8365" s="45" t="s">
        <v>245</v>
      </c>
      <c r="B8365" s="45" t="s">
        <v>10</v>
      </c>
      <c r="C8365" s="45" t="s">
        <v>222</v>
      </c>
      <c r="D8365" s="45">
        <v>19465</v>
      </c>
      <c r="E8365" s="45">
        <v>5.0118735199999997E-3</v>
      </c>
      <c r="F8365" s="45">
        <v>8.8312449999999995E-4</v>
      </c>
      <c r="G8365" s="45">
        <v>7.9802102000000002E-4</v>
      </c>
      <c r="H8365" s="45">
        <v>3.33072751E-3</v>
      </c>
    </row>
    <row r="8366" spans="1:8" x14ac:dyDescent="0.35">
      <c r="A8366" s="45" t="s">
        <v>245</v>
      </c>
      <c r="B8366" s="45" t="s">
        <v>11</v>
      </c>
      <c r="C8366" s="45" t="s">
        <v>222</v>
      </c>
      <c r="D8366" s="45">
        <v>8921</v>
      </c>
      <c r="E8366" s="45">
        <v>5.3896507399999998E-3</v>
      </c>
      <c r="F8366" s="45">
        <v>1.0297264799999999E-3</v>
      </c>
      <c r="G8366" s="45">
        <v>8.4210089000000005E-4</v>
      </c>
      <c r="H8366" s="45">
        <v>3.5178228799999998E-3</v>
      </c>
    </row>
    <row r="8367" spans="1:8" x14ac:dyDescent="0.35">
      <c r="A8367" s="45" t="s">
        <v>245</v>
      </c>
      <c r="B8367" s="45" t="s">
        <v>12</v>
      </c>
      <c r="C8367" s="45" t="s">
        <v>222</v>
      </c>
      <c r="D8367" s="45">
        <v>3199</v>
      </c>
      <c r="E8367" s="45">
        <v>7.2660688799999996E-3</v>
      </c>
      <c r="F8367" s="45">
        <v>1.34704253E-3</v>
      </c>
      <c r="G8367" s="45">
        <v>1.17059489E-3</v>
      </c>
      <c r="H8367" s="45">
        <v>4.7484309800000001E-3</v>
      </c>
    </row>
    <row r="8368" spans="1:8" x14ac:dyDescent="0.35">
      <c r="A8368" s="45" t="s">
        <v>245</v>
      </c>
      <c r="B8368" s="45" t="s">
        <v>13</v>
      </c>
      <c r="C8368" s="45" t="s">
        <v>222</v>
      </c>
      <c r="D8368" s="45">
        <v>9986</v>
      </c>
      <c r="E8368" s="45">
        <v>6.0743163100000002E-3</v>
      </c>
      <c r="F8368" s="45">
        <v>1.0206242300000001E-3</v>
      </c>
      <c r="G8368" s="45">
        <v>1.03137308E-3</v>
      </c>
      <c r="H8368" s="45">
        <v>4.0223185100000001E-3</v>
      </c>
    </row>
    <row r="8369" spans="1:8" x14ac:dyDescent="0.35">
      <c r="A8369" s="45" t="s">
        <v>246</v>
      </c>
      <c r="B8369" s="45" t="s">
        <v>8</v>
      </c>
      <c r="C8369" s="45" t="s">
        <v>226</v>
      </c>
      <c r="D8369" s="45">
        <v>8423</v>
      </c>
      <c r="E8369" s="45">
        <v>7.1197028600000004E-3</v>
      </c>
      <c r="F8369" s="45">
        <v>7.5485117000000004E-4</v>
      </c>
      <c r="G8369" s="45">
        <v>1.6011684099999999E-3</v>
      </c>
      <c r="H8369" s="45">
        <v>4.7629861399999997E-3</v>
      </c>
    </row>
    <row r="8370" spans="1:8" x14ac:dyDescent="0.35">
      <c r="A8370" s="45" t="s">
        <v>246</v>
      </c>
      <c r="B8370" s="45" t="s">
        <v>10</v>
      </c>
      <c r="C8370" s="45" t="s">
        <v>226</v>
      </c>
      <c r="D8370" s="45">
        <v>3235</v>
      </c>
      <c r="E8370" s="45">
        <v>6.3194656699999997E-3</v>
      </c>
      <c r="F8370" s="45">
        <v>6.5333567000000004E-4</v>
      </c>
      <c r="G8370" s="45">
        <v>1.4567374099999999E-3</v>
      </c>
      <c r="H8370" s="45">
        <v>4.20864077E-3</v>
      </c>
    </row>
    <row r="8371" spans="1:8" x14ac:dyDescent="0.35">
      <c r="A8371" s="45" t="s">
        <v>246</v>
      </c>
      <c r="B8371" s="45" t="s">
        <v>11</v>
      </c>
      <c r="C8371" s="45" t="s">
        <v>226</v>
      </c>
      <c r="D8371" s="45">
        <v>2051</v>
      </c>
      <c r="E8371" s="45">
        <v>6.9782014499999998E-3</v>
      </c>
      <c r="F8371" s="45">
        <v>7.3465719E-4</v>
      </c>
      <c r="G8371" s="45">
        <v>1.5565293200000001E-3</v>
      </c>
      <c r="H8371" s="45">
        <v>4.6862639100000002E-3</v>
      </c>
    </row>
    <row r="8372" spans="1:8" x14ac:dyDescent="0.35">
      <c r="A8372" s="45" t="s">
        <v>246</v>
      </c>
      <c r="B8372" s="45" t="s">
        <v>12</v>
      </c>
      <c r="C8372" s="45" t="s">
        <v>226</v>
      </c>
      <c r="D8372" s="45">
        <v>864</v>
      </c>
      <c r="E8372" s="45">
        <v>8.81593445E-3</v>
      </c>
      <c r="F8372" s="45">
        <v>1.0630998999999999E-3</v>
      </c>
      <c r="G8372" s="45">
        <v>1.6771018499999999E-3</v>
      </c>
      <c r="H8372" s="45">
        <v>6.0753705700000004E-3</v>
      </c>
    </row>
    <row r="8373" spans="1:8" x14ac:dyDescent="0.35">
      <c r="A8373" s="45" t="s">
        <v>246</v>
      </c>
      <c r="B8373" s="45" t="s">
        <v>13</v>
      </c>
      <c r="C8373" s="45" t="s">
        <v>226</v>
      </c>
      <c r="D8373" s="45">
        <v>2273</v>
      </c>
      <c r="E8373" s="45">
        <v>7.741543E-3</v>
      </c>
      <c r="F8373" s="45">
        <v>8.0038288000000004E-4</v>
      </c>
      <c r="G8373" s="45">
        <v>1.8181426900000001E-3</v>
      </c>
      <c r="H8373" s="45">
        <v>5.1223193499999996E-3</v>
      </c>
    </row>
    <row r="8374" spans="1:8" x14ac:dyDescent="0.35">
      <c r="A8374" s="45" t="s">
        <v>246</v>
      </c>
      <c r="B8374" s="45" t="s">
        <v>8</v>
      </c>
      <c r="C8374" s="45" t="s">
        <v>223</v>
      </c>
      <c r="D8374" s="45">
        <v>14021</v>
      </c>
      <c r="E8374" s="45">
        <v>6.9113539599999999E-3</v>
      </c>
      <c r="F8374" s="45">
        <v>9.5617792999999997E-4</v>
      </c>
      <c r="G8374" s="45">
        <v>1.4262061800000001E-3</v>
      </c>
      <c r="H8374" s="45">
        <v>4.5289693700000001E-3</v>
      </c>
    </row>
    <row r="8375" spans="1:8" x14ac:dyDescent="0.35">
      <c r="A8375" s="45" t="s">
        <v>246</v>
      </c>
      <c r="B8375" s="45" t="s">
        <v>10</v>
      </c>
      <c r="C8375" s="45" t="s">
        <v>223</v>
      </c>
      <c r="D8375" s="45">
        <v>5465</v>
      </c>
      <c r="E8375" s="45">
        <v>6.1540715500000001E-3</v>
      </c>
      <c r="F8375" s="45">
        <v>8.1495647E-4</v>
      </c>
      <c r="G8375" s="45">
        <v>1.2744397899999999E-3</v>
      </c>
      <c r="H8375" s="45">
        <v>4.0646747900000002E-3</v>
      </c>
    </row>
    <row r="8376" spans="1:8" x14ac:dyDescent="0.35">
      <c r="A8376" s="45" t="s">
        <v>246</v>
      </c>
      <c r="B8376" s="45" t="s">
        <v>11</v>
      </c>
      <c r="C8376" s="45" t="s">
        <v>223</v>
      </c>
      <c r="D8376" s="45">
        <v>3111</v>
      </c>
      <c r="E8376" s="45">
        <v>6.7570230699999997E-3</v>
      </c>
      <c r="F8376" s="45">
        <v>9.7528011999999998E-4</v>
      </c>
      <c r="G8376" s="45">
        <v>1.3653684599999999E-3</v>
      </c>
      <c r="H8376" s="45">
        <v>4.4163739999999998E-3</v>
      </c>
    </row>
    <row r="8377" spans="1:8" x14ac:dyDescent="0.35">
      <c r="A8377" s="45" t="s">
        <v>246</v>
      </c>
      <c r="B8377" s="45" t="s">
        <v>12</v>
      </c>
      <c r="C8377" s="45" t="s">
        <v>223</v>
      </c>
      <c r="D8377" s="45">
        <v>1539</v>
      </c>
      <c r="E8377" s="45">
        <v>8.2023407399999994E-3</v>
      </c>
      <c r="F8377" s="45">
        <v>1.1944607500000001E-3</v>
      </c>
      <c r="G8377" s="45">
        <v>1.66156751E-3</v>
      </c>
      <c r="H8377" s="45">
        <v>5.3463120099999997E-3</v>
      </c>
    </row>
    <row r="8378" spans="1:8" x14ac:dyDescent="0.35">
      <c r="A8378" s="45" t="s">
        <v>246</v>
      </c>
      <c r="B8378" s="45" t="s">
        <v>13</v>
      </c>
      <c r="C8378" s="45" t="s">
        <v>223</v>
      </c>
      <c r="D8378" s="45">
        <v>3906</v>
      </c>
      <c r="E8378" s="45">
        <v>7.5851489099999997E-3</v>
      </c>
      <c r="F8378" s="45">
        <v>1.0446651400000001E-3</v>
      </c>
      <c r="G8378" s="45">
        <v>1.5942677200000001E-3</v>
      </c>
      <c r="H8378" s="45">
        <v>4.9462155799999998E-3</v>
      </c>
    </row>
    <row r="8379" spans="1:8" x14ac:dyDescent="0.35">
      <c r="A8379" s="45" t="s">
        <v>246</v>
      </c>
      <c r="B8379" s="45" t="s">
        <v>8</v>
      </c>
      <c r="C8379" s="45" t="s">
        <v>224</v>
      </c>
      <c r="D8379" s="45">
        <v>1294</v>
      </c>
      <c r="E8379" s="45">
        <v>8.1155812800000008E-3</v>
      </c>
      <c r="F8379" s="45">
        <v>1.2242934999999999E-3</v>
      </c>
      <c r="G8379" s="45">
        <v>1.77447347E-3</v>
      </c>
      <c r="H8379" s="45">
        <v>5.1168138399999997E-3</v>
      </c>
    </row>
    <row r="8380" spans="1:8" x14ac:dyDescent="0.35">
      <c r="A8380" s="45" t="s">
        <v>246</v>
      </c>
      <c r="B8380" s="45" t="s">
        <v>10</v>
      </c>
      <c r="C8380" s="45" t="s">
        <v>224</v>
      </c>
      <c r="D8380" s="45">
        <v>491</v>
      </c>
      <c r="E8380" s="45">
        <v>7.2698147599999999E-3</v>
      </c>
      <c r="F8380" s="45">
        <v>1.04748882E-3</v>
      </c>
      <c r="G8380" s="45">
        <v>1.5381965600000001E-3</v>
      </c>
      <c r="H8380" s="45">
        <v>4.6841289099999999E-3</v>
      </c>
    </row>
    <row r="8381" spans="1:8" x14ac:dyDescent="0.35">
      <c r="A8381" s="45" t="s">
        <v>246</v>
      </c>
      <c r="B8381" s="45" t="s">
        <v>11</v>
      </c>
      <c r="C8381" s="45" t="s">
        <v>224</v>
      </c>
      <c r="D8381" s="45">
        <v>337</v>
      </c>
      <c r="E8381" s="45">
        <v>7.9700719900000008E-3</v>
      </c>
      <c r="F8381" s="45">
        <v>1.2062793000000001E-3</v>
      </c>
      <c r="G8381" s="45">
        <v>1.7242276899999999E-3</v>
      </c>
      <c r="H8381" s="45">
        <v>5.0395645600000002E-3</v>
      </c>
    </row>
    <row r="8382" spans="1:8" x14ac:dyDescent="0.35">
      <c r="A8382" s="45" t="s">
        <v>246</v>
      </c>
      <c r="B8382" s="45" t="s">
        <v>12</v>
      </c>
      <c r="C8382" s="45" t="s">
        <v>224</v>
      </c>
      <c r="D8382" s="45">
        <v>126</v>
      </c>
      <c r="E8382" s="45">
        <v>9.6665562000000007E-3</v>
      </c>
      <c r="F8382" s="45">
        <v>1.4955354400000001E-3</v>
      </c>
      <c r="G8382" s="45">
        <v>2.16030986E-3</v>
      </c>
      <c r="H8382" s="45">
        <v>6.01071039E-3</v>
      </c>
    </row>
    <row r="8383" spans="1:8" x14ac:dyDescent="0.35">
      <c r="A8383" s="45" t="s">
        <v>246</v>
      </c>
      <c r="B8383" s="45" t="s">
        <v>13</v>
      </c>
      <c r="C8383" s="45" t="s">
        <v>224</v>
      </c>
      <c r="D8383" s="45">
        <v>340</v>
      </c>
      <c r="E8383" s="45">
        <v>8.9064199600000001E-3</v>
      </c>
      <c r="F8383" s="45">
        <v>1.3969564499999999E-3</v>
      </c>
      <c r="G8383" s="45">
        <v>2.0225011199999999E-3</v>
      </c>
      <c r="H8383" s="45">
        <v>5.4869619000000001E-3</v>
      </c>
    </row>
    <row r="8384" spans="1:8" x14ac:dyDescent="0.35">
      <c r="A8384" s="45" t="s">
        <v>246</v>
      </c>
      <c r="B8384" s="45" t="s">
        <v>8</v>
      </c>
      <c r="C8384" s="45" t="s">
        <v>222</v>
      </c>
      <c r="D8384" s="45">
        <v>38691</v>
      </c>
      <c r="E8384" s="45">
        <v>5.4373203300000002E-3</v>
      </c>
      <c r="F8384" s="45">
        <v>9.8071251000000003E-4</v>
      </c>
      <c r="G8384" s="45">
        <v>8.4864434000000001E-4</v>
      </c>
      <c r="H8384" s="45">
        <v>3.60796301E-3</v>
      </c>
    </row>
    <row r="8385" spans="1:8" x14ac:dyDescent="0.35">
      <c r="A8385" s="45" t="s">
        <v>246</v>
      </c>
      <c r="B8385" s="45" t="s">
        <v>10</v>
      </c>
      <c r="C8385" s="45" t="s">
        <v>222</v>
      </c>
      <c r="D8385" s="45">
        <v>18265</v>
      </c>
      <c r="E8385" s="45">
        <v>4.9353230799999998E-3</v>
      </c>
      <c r="F8385" s="45">
        <v>8.8927709000000002E-4</v>
      </c>
      <c r="G8385" s="45">
        <v>7.5651394000000004E-4</v>
      </c>
      <c r="H8385" s="45">
        <v>3.2895315799999999E-3</v>
      </c>
    </row>
    <row r="8386" spans="1:8" x14ac:dyDescent="0.35">
      <c r="A8386" s="45" t="s">
        <v>246</v>
      </c>
      <c r="B8386" s="45" t="s">
        <v>11</v>
      </c>
      <c r="C8386" s="45" t="s">
        <v>222</v>
      </c>
      <c r="D8386" s="45">
        <v>8322</v>
      </c>
      <c r="E8386" s="45">
        <v>5.3668987399999998E-3</v>
      </c>
      <c r="F8386" s="45">
        <v>1.05237682E-3</v>
      </c>
      <c r="G8386" s="45">
        <v>8.1253396999999997E-4</v>
      </c>
      <c r="H8386" s="45">
        <v>3.5019874600000001E-3</v>
      </c>
    </row>
    <row r="8387" spans="1:8" x14ac:dyDescent="0.35">
      <c r="A8387" s="45" t="s">
        <v>246</v>
      </c>
      <c r="B8387" s="45" t="s">
        <v>12</v>
      </c>
      <c r="C8387" s="45" t="s">
        <v>222</v>
      </c>
      <c r="D8387" s="45">
        <v>2686</v>
      </c>
      <c r="E8387" s="45">
        <v>7.0644595000000001E-3</v>
      </c>
      <c r="F8387" s="45">
        <v>1.32796748E-3</v>
      </c>
      <c r="G8387" s="45">
        <v>1.05785117E-3</v>
      </c>
      <c r="H8387" s="45">
        <v>4.6786403799999998E-3</v>
      </c>
    </row>
    <row r="8388" spans="1:8" x14ac:dyDescent="0.35">
      <c r="A8388" s="45" t="s">
        <v>246</v>
      </c>
      <c r="B8388" s="45" t="s">
        <v>13</v>
      </c>
      <c r="C8388" s="45" t="s">
        <v>222</v>
      </c>
      <c r="D8388" s="45">
        <v>9418</v>
      </c>
      <c r="E8388" s="45">
        <v>6.0090481299999998E-3</v>
      </c>
      <c r="F8388" s="45">
        <v>9.9567859000000009E-4</v>
      </c>
      <c r="G8388" s="45">
        <v>9.9956201999999998E-4</v>
      </c>
      <c r="H8388" s="45">
        <v>4.0138070400000002E-3</v>
      </c>
    </row>
    <row r="8389" spans="1:8" x14ac:dyDescent="0.35">
      <c r="A8389" s="45" t="s">
        <v>247</v>
      </c>
      <c r="B8389" s="45" t="s">
        <v>8</v>
      </c>
      <c r="C8389" s="45" t="s">
        <v>226</v>
      </c>
      <c r="D8389" s="45">
        <v>7872</v>
      </c>
      <c r="E8389" s="45">
        <v>7.1702489200000004E-3</v>
      </c>
      <c r="F8389" s="45">
        <v>7.6849063000000001E-4</v>
      </c>
      <c r="G8389" s="45">
        <v>1.6677632600000001E-3</v>
      </c>
      <c r="H8389" s="45">
        <v>4.73322558E-3</v>
      </c>
    </row>
    <row r="8390" spans="1:8" x14ac:dyDescent="0.35">
      <c r="A8390" s="45" t="s">
        <v>247</v>
      </c>
      <c r="B8390" s="45" t="s">
        <v>10</v>
      </c>
      <c r="C8390" s="45" t="s">
        <v>226</v>
      </c>
      <c r="D8390" s="45">
        <v>3083</v>
      </c>
      <c r="E8390" s="45">
        <v>6.3644565800000004E-3</v>
      </c>
      <c r="F8390" s="45">
        <v>6.6189188000000002E-4</v>
      </c>
      <c r="G8390" s="45">
        <v>1.49673439E-3</v>
      </c>
      <c r="H8390" s="45">
        <v>4.2050189200000003E-3</v>
      </c>
    </row>
    <row r="8391" spans="1:8" x14ac:dyDescent="0.35">
      <c r="A8391" s="45" t="s">
        <v>247</v>
      </c>
      <c r="B8391" s="45" t="s">
        <v>11</v>
      </c>
      <c r="C8391" s="45" t="s">
        <v>226</v>
      </c>
      <c r="D8391" s="45">
        <v>1860</v>
      </c>
      <c r="E8391" s="45">
        <v>7.0916776200000003E-3</v>
      </c>
      <c r="F8391" s="45">
        <v>7.8835600000000004E-4</v>
      </c>
      <c r="G8391" s="45">
        <v>1.6291938099999999E-3</v>
      </c>
      <c r="H8391" s="45">
        <v>4.6731006199999996E-3</v>
      </c>
    </row>
    <row r="8392" spans="1:8" x14ac:dyDescent="0.35">
      <c r="A8392" s="45" t="s">
        <v>247</v>
      </c>
      <c r="B8392" s="45" t="s">
        <v>12</v>
      </c>
      <c r="C8392" s="45" t="s">
        <v>226</v>
      </c>
      <c r="D8392" s="45">
        <v>803</v>
      </c>
      <c r="E8392" s="45">
        <v>8.9259891000000001E-3</v>
      </c>
      <c r="F8392" s="45">
        <v>1.13427341E-3</v>
      </c>
      <c r="G8392" s="45">
        <v>1.9186439600000001E-3</v>
      </c>
      <c r="H8392" s="45">
        <v>5.8727829499999997E-3</v>
      </c>
    </row>
    <row r="8393" spans="1:8" x14ac:dyDescent="0.35">
      <c r="A8393" s="45" t="s">
        <v>247</v>
      </c>
      <c r="B8393" s="45" t="s">
        <v>13</v>
      </c>
      <c r="C8393" s="45" t="s">
        <v>226</v>
      </c>
      <c r="D8393" s="45">
        <v>2126</v>
      </c>
      <c r="E8393" s="45">
        <v>7.744351E-3</v>
      </c>
      <c r="F8393" s="45">
        <v>7.6753615999999999E-4</v>
      </c>
      <c r="G8393" s="45">
        <v>1.85476419E-3</v>
      </c>
      <c r="H8393" s="45">
        <v>5.1213859900000004E-3</v>
      </c>
    </row>
    <row r="8394" spans="1:8" x14ac:dyDescent="0.35">
      <c r="A8394" s="45" t="s">
        <v>247</v>
      </c>
      <c r="B8394" s="45" t="s">
        <v>8</v>
      </c>
      <c r="C8394" s="45" t="s">
        <v>223</v>
      </c>
      <c r="D8394" s="45">
        <v>13122</v>
      </c>
      <c r="E8394" s="45">
        <v>6.7942167400000001E-3</v>
      </c>
      <c r="F8394" s="45">
        <v>9.2721256999999996E-4</v>
      </c>
      <c r="G8394" s="45">
        <v>1.4817308599999999E-3</v>
      </c>
      <c r="H8394" s="45">
        <v>4.3852728300000001E-3</v>
      </c>
    </row>
    <row r="8395" spans="1:8" x14ac:dyDescent="0.35">
      <c r="A8395" s="45" t="s">
        <v>247</v>
      </c>
      <c r="B8395" s="45" t="s">
        <v>10</v>
      </c>
      <c r="C8395" s="45" t="s">
        <v>223</v>
      </c>
      <c r="D8395" s="45">
        <v>5295</v>
      </c>
      <c r="E8395" s="45">
        <v>6.0562394900000004E-3</v>
      </c>
      <c r="F8395" s="45">
        <v>8.0646025999999999E-4</v>
      </c>
      <c r="G8395" s="45">
        <v>1.31892616E-3</v>
      </c>
      <c r="H8395" s="45">
        <v>3.9308525899999997E-3</v>
      </c>
    </row>
    <row r="8396" spans="1:8" x14ac:dyDescent="0.35">
      <c r="A8396" s="45" t="s">
        <v>247</v>
      </c>
      <c r="B8396" s="45" t="s">
        <v>11</v>
      </c>
      <c r="C8396" s="45" t="s">
        <v>223</v>
      </c>
      <c r="D8396" s="45">
        <v>2913</v>
      </c>
      <c r="E8396" s="45">
        <v>6.6771756700000004E-3</v>
      </c>
      <c r="F8396" s="45">
        <v>9.3249743999999999E-4</v>
      </c>
      <c r="G8396" s="45">
        <v>1.4301905699999999E-3</v>
      </c>
      <c r="H8396" s="45">
        <v>4.3144871799999998E-3</v>
      </c>
    </row>
    <row r="8397" spans="1:8" x14ac:dyDescent="0.35">
      <c r="A8397" s="45" t="s">
        <v>247</v>
      </c>
      <c r="B8397" s="45" t="s">
        <v>12</v>
      </c>
      <c r="C8397" s="45" t="s">
        <v>223</v>
      </c>
      <c r="D8397" s="45">
        <v>1517</v>
      </c>
      <c r="E8397" s="45">
        <v>8.1987549099999998E-3</v>
      </c>
      <c r="F8397" s="45">
        <v>1.15684258E-3</v>
      </c>
      <c r="G8397" s="45">
        <v>1.8013209E-3</v>
      </c>
      <c r="H8397" s="45">
        <v>5.2405909600000003E-3</v>
      </c>
    </row>
    <row r="8398" spans="1:8" x14ac:dyDescent="0.35">
      <c r="A8398" s="45" t="s">
        <v>247</v>
      </c>
      <c r="B8398" s="45" t="s">
        <v>13</v>
      </c>
      <c r="C8398" s="45" t="s">
        <v>223</v>
      </c>
      <c r="D8398" s="45">
        <v>3397</v>
      </c>
      <c r="E8398" s="45">
        <v>7.4176626700000001E-3</v>
      </c>
      <c r="F8398" s="45">
        <v>1.0083547599999999E-3</v>
      </c>
      <c r="G8398" s="45">
        <v>1.63697655E-3</v>
      </c>
      <c r="H8398" s="45">
        <v>4.7723308799999999E-3</v>
      </c>
    </row>
    <row r="8399" spans="1:8" x14ac:dyDescent="0.35">
      <c r="A8399" s="45" t="s">
        <v>247</v>
      </c>
      <c r="B8399" s="45" t="s">
        <v>8</v>
      </c>
      <c r="C8399" s="45" t="s">
        <v>224</v>
      </c>
      <c r="D8399" s="45">
        <v>1202</v>
      </c>
      <c r="E8399" s="45">
        <v>7.7473594900000003E-3</v>
      </c>
      <c r="F8399" s="45">
        <v>1.15064761E-3</v>
      </c>
      <c r="G8399" s="45">
        <v>1.74622133E-3</v>
      </c>
      <c r="H8399" s="45">
        <v>4.8504900800000004E-3</v>
      </c>
    </row>
    <row r="8400" spans="1:8" x14ac:dyDescent="0.35">
      <c r="A8400" s="45" t="s">
        <v>247</v>
      </c>
      <c r="B8400" s="45" t="s">
        <v>10</v>
      </c>
      <c r="C8400" s="45" t="s">
        <v>224</v>
      </c>
      <c r="D8400" s="45">
        <v>497</v>
      </c>
      <c r="E8400" s="45">
        <v>6.63077982E-3</v>
      </c>
      <c r="F8400" s="45">
        <v>9.9434546000000011E-4</v>
      </c>
      <c r="G8400" s="45">
        <v>1.5300830300000001E-3</v>
      </c>
      <c r="H8400" s="45">
        <v>4.1063508200000001E-3</v>
      </c>
    </row>
    <row r="8401" spans="1:8" x14ac:dyDescent="0.35">
      <c r="A8401" s="45" t="s">
        <v>247</v>
      </c>
      <c r="B8401" s="45" t="s">
        <v>11</v>
      </c>
      <c r="C8401" s="45" t="s">
        <v>224</v>
      </c>
      <c r="D8401" s="45">
        <v>235</v>
      </c>
      <c r="E8401" s="45">
        <v>7.6699662700000001E-3</v>
      </c>
      <c r="F8401" s="45">
        <v>1.2059690399999999E-3</v>
      </c>
      <c r="G8401" s="45">
        <v>1.6622830399999999E-3</v>
      </c>
      <c r="H8401" s="45">
        <v>4.8017137399999996E-3</v>
      </c>
    </row>
    <row r="8402" spans="1:8" x14ac:dyDescent="0.35">
      <c r="A8402" s="45" t="s">
        <v>247</v>
      </c>
      <c r="B8402" s="45" t="s">
        <v>12</v>
      </c>
      <c r="C8402" s="45" t="s">
        <v>224</v>
      </c>
      <c r="D8402" s="45">
        <v>141</v>
      </c>
      <c r="E8402" s="45">
        <v>9.3340390400000004E-3</v>
      </c>
      <c r="F8402" s="45">
        <v>1.3988210300000001E-3</v>
      </c>
      <c r="G8402" s="45">
        <v>2.0922804300000002E-3</v>
      </c>
      <c r="H8402" s="45">
        <v>5.8429371199999998E-3</v>
      </c>
    </row>
    <row r="8403" spans="1:8" x14ac:dyDescent="0.35">
      <c r="A8403" s="45" t="s">
        <v>247</v>
      </c>
      <c r="B8403" s="45" t="s">
        <v>13</v>
      </c>
      <c r="C8403" s="45" t="s">
        <v>224</v>
      </c>
      <c r="D8403" s="45">
        <v>329</v>
      </c>
      <c r="E8403" s="45">
        <v>8.8093828399999994E-3</v>
      </c>
      <c r="F8403" s="45">
        <v>1.2408882699999999E-3</v>
      </c>
      <c r="G8403" s="45">
        <v>1.9843730000000002E-3</v>
      </c>
      <c r="H8403" s="45">
        <v>5.5841211300000004E-3</v>
      </c>
    </row>
    <row r="8404" spans="1:8" x14ac:dyDescent="0.35">
      <c r="A8404" s="45" t="s">
        <v>247</v>
      </c>
      <c r="B8404" s="45" t="s">
        <v>8</v>
      </c>
      <c r="C8404" s="45" t="s">
        <v>222</v>
      </c>
      <c r="D8404" s="45">
        <v>36607</v>
      </c>
      <c r="E8404" s="45">
        <v>5.3436268E-3</v>
      </c>
      <c r="F8404" s="45">
        <v>9.5275058E-4</v>
      </c>
      <c r="G8404" s="45">
        <v>8.4922195000000005E-4</v>
      </c>
      <c r="H8404" s="45">
        <v>3.54165378E-3</v>
      </c>
    </row>
    <row r="8405" spans="1:8" x14ac:dyDescent="0.35">
      <c r="A8405" s="45" t="s">
        <v>247</v>
      </c>
      <c r="B8405" s="45" t="s">
        <v>10</v>
      </c>
      <c r="C8405" s="45" t="s">
        <v>222</v>
      </c>
      <c r="D8405" s="45">
        <v>17805</v>
      </c>
      <c r="E8405" s="45">
        <v>4.8462748600000003E-3</v>
      </c>
      <c r="F8405" s="45">
        <v>8.7201930000000002E-4</v>
      </c>
      <c r="G8405" s="45">
        <v>7.5403913999999995E-4</v>
      </c>
      <c r="H8405" s="45">
        <v>3.2202159399999999E-3</v>
      </c>
    </row>
    <row r="8406" spans="1:8" x14ac:dyDescent="0.35">
      <c r="A8406" s="45" t="s">
        <v>247</v>
      </c>
      <c r="B8406" s="45" t="s">
        <v>11</v>
      </c>
      <c r="C8406" s="45" t="s">
        <v>222</v>
      </c>
      <c r="D8406" s="45">
        <v>7475</v>
      </c>
      <c r="E8406" s="45">
        <v>5.28588016E-3</v>
      </c>
      <c r="F8406" s="45">
        <v>9.9882144999999993E-4</v>
      </c>
      <c r="G8406" s="45">
        <v>7.9714610999999998E-4</v>
      </c>
      <c r="H8406" s="45">
        <v>3.4899121199999999E-3</v>
      </c>
    </row>
    <row r="8407" spans="1:8" x14ac:dyDescent="0.35">
      <c r="A8407" s="45" t="s">
        <v>247</v>
      </c>
      <c r="B8407" s="45" t="s">
        <v>12</v>
      </c>
      <c r="C8407" s="45" t="s">
        <v>222</v>
      </c>
      <c r="D8407" s="45">
        <v>2958</v>
      </c>
      <c r="E8407" s="45">
        <v>7.0350060499999997E-3</v>
      </c>
      <c r="F8407" s="45">
        <v>1.2822099599999999E-3</v>
      </c>
      <c r="G8407" s="45">
        <v>1.1535452299999999E-3</v>
      </c>
      <c r="H8407" s="45">
        <v>4.5992503800000003E-3</v>
      </c>
    </row>
    <row r="8408" spans="1:8" x14ac:dyDescent="0.35">
      <c r="A8408" s="45" t="s">
        <v>247</v>
      </c>
      <c r="B8408" s="45" t="s">
        <v>13</v>
      </c>
      <c r="C8408" s="45" t="s">
        <v>222</v>
      </c>
      <c r="D8408" s="45">
        <v>8369</v>
      </c>
      <c r="E8408" s="45">
        <v>5.8555048600000001E-3</v>
      </c>
      <c r="F8408" s="45">
        <v>9.6690999000000001E-4</v>
      </c>
      <c r="G8408" s="45">
        <v>9.9067356000000001E-4</v>
      </c>
      <c r="H8408" s="45">
        <v>3.8979208199999998E-3</v>
      </c>
    </row>
    <row r="8409" spans="1:8" x14ac:dyDescent="0.35">
      <c r="A8409" s="45" t="s">
        <v>248</v>
      </c>
      <c r="B8409" s="45" t="s">
        <v>8</v>
      </c>
      <c r="C8409" s="45" t="s">
        <v>226</v>
      </c>
      <c r="D8409" s="45">
        <v>7629</v>
      </c>
      <c r="E8409" s="45">
        <v>7.2836059899999998E-3</v>
      </c>
      <c r="F8409" s="45">
        <v>7.7409883999999998E-4</v>
      </c>
      <c r="G8409" s="45">
        <v>1.65996381E-3</v>
      </c>
      <c r="H8409" s="45">
        <v>4.8487463800000003E-3</v>
      </c>
    </row>
    <row r="8410" spans="1:8" x14ac:dyDescent="0.35">
      <c r="A8410" s="45" t="s">
        <v>248</v>
      </c>
      <c r="B8410" s="45" t="s">
        <v>10</v>
      </c>
      <c r="C8410" s="45" t="s">
        <v>226</v>
      </c>
      <c r="D8410" s="45">
        <v>2960</v>
      </c>
      <c r="E8410" s="45">
        <v>6.39862886E-3</v>
      </c>
      <c r="F8410" s="45">
        <v>6.7334888999999996E-4</v>
      </c>
      <c r="G8410" s="45">
        <v>1.47898265E-3</v>
      </c>
      <c r="H8410" s="45">
        <v>4.24549916E-3</v>
      </c>
    </row>
    <row r="8411" spans="1:8" x14ac:dyDescent="0.35">
      <c r="A8411" s="45" t="s">
        <v>248</v>
      </c>
      <c r="B8411" s="45" t="s">
        <v>11</v>
      </c>
      <c r="C8411" s="45" t="s">
        <v>226</v>
      </c>
      <c r="D8411" s="45">
        <v>1794</v>
      </c>
      <c r="E8411" s="45">
        <v>7.4407810099999996E-3</v>
      </c>
      <c r="F8411" s="45">
        <v>7.8030137999999995E-4</v>
      </c>
      <c r="G8411" s="45">
        <v>1.6892855599999999E-3</v>
      </c>
      <c r="H8411" s="45">
        <v>4.9702258799999999E-3</v>
      </c>
    </row>
    <row r="8412" spans="1:8" x14ac:dyDescent="0.35">
      <c r="A8412" s="45" t="s">
        <v>248</v>
      </c>
      <c r="B8412" s="45" t="s">
        <v>12</v>
      </c>
      <c r="C8412" s="45" t="s">
        <v>226</v>
      </c>
      <c r="D8412" s="45">
        <v>747</v>
      </c>
      <c r="E8412" s="45">
        <v>8.7048655099999997E-3</v>
      </c>
      <c r="F8412" s="45">
        <v>1.0321995500000001E-3</v>
      </c>
      <c r="G8412" s="45">
        <v>1.8722728099999999E-3</v>
      </c>
      <c r="H8412" s="45">
        <v>5.7999898400000003E-3</v>
      </c>
    </row>
    <row r="8413" spans="1:8" x14ac:dyDescent="0.35">
      <c r="A8413" s="45" t="s">
        <v>248</v>
      </c>
      <c r="B8413" s="45" t="s">
        <v>13</v>
      </c>
      <c r="C8413" s="45" t="s">
        <v>226</v>
      </c>
      <c r="D8413" s="45">
        <v>2128</v>
      </c>
      <c r="E8413" s="45">
        <v>7.8831734099999995E-3</v>
      </c>
      <c r="F8413" s="45">
        <v>8.1840863000000005E-4</v>
      </c>
      <c r="G8413" s="45">
        <v>1.8124573299999999E-3</v>
      </c>
      <c r="H8413" s="45">
        <v>5.2515183199999997E-3</v>
      </c>
    </row>
    <row r="8414" spans="1:8" x14ac:dyDescent="0.35">
      <c r="A8414" s="45" t="s">
        <v>248</v>
      </c>
      <c r="B8414" s="45" t="s">
        <v>8</v>
      </c>
      <c r="C8414" s="45" t="s">
        <v>223</v>
      </c>
      <c r="D8414" s="45">
        <v>12760</v>
      </c>
      <c r="E8414" s="45">
        <v>6.9818105100000003E-3</v>
      </c>
      <c r="F8414" s="45">
        <v>9.6041479000000003E-4</v>
      </c>
      <c r="G8414" s="45">
        <v>1.47323245E-3</v>
      </c>
      <c r="H8414" s="45">
        <v>4.54816278E-3</v>
      </c>
    </row>
    <row r="8415" spans="1:8" x14ac:dyDescent="0.35">
      <c r="A8415" s="45" t="s">
        <v>248</v>
      </c>
      <c r="B8415" s="45" t="s">
        <v>10</v>
      </c>
      <c r="C8415" s="45" t="s">
        <v>223</v>
      </c>
      <c r="D8415" s="45">
        <v>5308</v>
      </c>
      <c r="E8415" s="45">
        <v>6.1900382899999998E-3</v>
      </c>
      <c r="F8415" s="45">
        <v>8.2597173999999997E-4</v>
      </c>
      <c r="G8415" s="45">
        <v>1.3336915600000001E-3</v>
      </c>
      <c r="H8415" s="45">
        <v>4.0303745100000003E-3</v>
      </c>
    </row>
    <row r="8416" spans="1:8" x14ac:dyDescent="0.35">
      <c r="A8416" s="45" t="s">
        <v>248</v>
      </c>
      <c r="B8416" s="45" t="s">
        <v>11</v>
      </c>
      <c r="C8416" s="45" t="s">
        <v>223</v>
      </c>
      <c r="D8416" s="45">
        <v>2746</v>
      </c>
      <c r="E8416" s="45">
        <v>6.8300438000000003E-3</v>
      </c>
      <c r="F8416" s="45">
        <v>9.4995053000000002E-4</v>
      </c>
      <c r="G8416" s="45">
        <v>1.4429867000000001E-3</v>
      </c>
      <c r="H8416" s="45">
        <v>4.4371060900000002E-3</v>
      </c>
    </row>
    <row r="8417" spans="1:8" x14ac:dyDescent="0.35">
      <c r="A8417" s="45" t="s">
        <v>248</v>
      </c>
      <c r="B8417" s="45" t="s">
        <v>12</v>
      </c>
      <c r="C8417" s="45" t="s">
        <v>223</v>
      </c>
      <c r="D8417" s="45">
        <v>1315</v>
      </c>
      <c r="E8417" s="45">
        <v>8.2914199899999999E-3</v>
      </c>
      <c r="F8417" s="45">
        <v>1.2427208599999999E-3</v>
      </c>
      <c r="G8417" s="45">
        <v>1.7776103100000001E-3</v>
      </c>
      <c r="H8417" s="45">
        <v>5.2710883399999997E-3</v>
      </c>
    </row>
    <row r="8418" spans="1:8" x14ac:dyDescent="0.35">
      <c r="A8418" s="45" t="s">
        <v>248</v>
      </c>
      <c r="B8418" s="45" t="s">
        <v>13</v>
      </c>
      <c r="C8418" s="45" t="s">
        <v>223</v>
      </c>
      <c r="D8418" s="45">
        <v>3391</v>
      </c>
      <c r="E8418" s="45">
        <v>7.8362315600000003E-3</v>
      </c>
      <c r="F8418" s="45">
        <v>1.0698592499999999E-3</v>
      </c>
      <c r="G8418" s="45">
        <v>1.5981162300000001E-3</v>
      </c>
      <c r="H8418" s="45">
        <v>5.1682556000000003E-3</v>
      </c>
    </row>
    <row r="8419" spans="1:8" x14ac:dyDescent="0.35">
      <c r="A8419" s="45" t="s">
        <v>248</v>
      </c>
      <c r="B8419" s="45" t="s">
        <v>8</v>
      </c>
      <c r="C8419" s="45" t="s">
        <v>224</v>
      </c>
      <c r="D8419" s="45">
        <v>1252</v>
      </c>
      <c r="E8419" s="45">
        <v>8.1497564399999993E-3</v>
      </c>
      <c r="F8419" s="45">
        <v>1.1679366299999999E-3</v>
      </c>
      <c r="G8419" s="45">
        <v>1.77343079E-3</v>
      </c>
      <c r="H8419" s="45">
        <v>5.20838855E-3</v>
      </c>
    </row>
    <row r="8420" spans="1:8" x14ac:dyDescent="0.35">
      <c r="A8420" s="45" t="s">
        <v>248</v>
      </c>
      <c r="B8420" s="45" t="s">
        <v>10</v>
      </c>
      <c r="C8420" s="45" t="s">
        <v>224</v>
      </c>
      <c r="D8420" s="45">
        <v>478</v>
      </c>
      <c r="E8420" s="45">
        <v>7.1930204299999996E-3</v>
      </c>
      <c r="F8420" s="45">
        <v>9.4902541999999999E-4</v>
      </c>
      <c r="G8420" s="45">
        <v>1.6154063600000001E-3</v>
      </c>
      <c r="H8420" s="45">
        <v>4.6285882000000004E-3</v>
      </c>
    </row>
    <row r="8421" spans="1:8" x14ac:dyDescent="0.35">
      <c r="A8421" s="45" t="s">
        <v>248</v>
      </c>
      <c r="B8421" s="45" t="s">
        <v>11</v>
      </c>
      <c r="C8421" s="45" t="s">
        <v>224</v>
      </c>
      <c r="D8421" s="45">
        <v>267</v>
      </c>
      <c r="E8421" s="45">
        <v>7.8294057E-3</v>
      </c>
      <c r="F8421" s="45">
        <v>1.18272276E-3</v>
      </c>
      <c r="G8421" s="45">
        <v>1.6817517400000001E-3</v>
      </c>
      <c r="H8421" s="45">
        <v>4.9649307399999999E-3</v>
      </c>
    </row>
    <row r="8422" spans="1:8" x14ac:dyDescent="0.35">
      <c r="A8422" s="45" t="s">
        <v>248</v>
      </c>
      <c r="B8422" s="45" t="s">
        <v>12</v>
      </c>
      <c r="C8422" s="45" t="s">
        <v>224</v>
      </c>
      <c r="D8422" s="45">
        <v>151</v>
      </c>
      <c r="E8422" s="45">
        <v>9.9614450699999999E-3</v>
      </c>
      <c r="F8422" s="45">
        <v>1.70614094E-3</v>
      </c>
      <c r="G8422" s="45">
        <v>2.0213236600000002E-3</v>
      </c>
      <c r="H8422" s="45">
        <v>6.2339799900000001E-3</v>
      </c>
    </row>
    <row r="8423" spans="1:8" x14ac:dyDescent="0.35">
      <c r="A8423" s="45" t="s">
        <v>248</v>
      </c>
      <c r="B8423" s="45" t="s">
        <v>13</v>
      </c>
      <c r="C8423" s="45" t="s">
        <v>224</v>
      </c>
      <c r="D8423" s="45">
        <v>356</v>
      </c>
      <c r="E8423" s="45">
        <v>8.9061847300000007E-3</v>
      </c>
      <c r="F8423" s="45">
        <v>1.2224950899999999E-3</v>
      </c>
      <c r="G8423" s="45">
        <v>1.9492233799999999E-3</v>
      </c>
      <c r="H8423" s="45">
        <v>5.7344657899999997E-3</v>
      </c>
    </row>
    <row r="8424" spans="1:8" x14ac:dyDescent="0.35">
      <c r="A8424" s="45" t="s">
        <v>248</v>
      </c>
      <c r="B8424" s="45" t="s">
        <v>8</v>
      </c>
      <c r="C8424" s="45" t="s">
        <v>222</v>
      </c>
      <c r="D8424" s="45">
        <v>35749</v>
      </c>
      <c r="E8424" s="45">
        <v>5.4450070299999999E-3</v>
      </c>
      <c r="F8424" s="45">
        <v>9.5545123999999997E-4</v>
      </c>
      <c r="G8424" s="45">
        <v>8.1645486999999998E-4</v>
      </c>
      <c r="H8424" s="45">
        <v>3.6730994599999999E-3</v>
      </c>
    </row>
    <row r="8425" spans="1:8" x14ac:dyDescent="0.35">
      <c r="A8425" s="45" t="s">
        <v>248</v>
      </c>
      <c r="B8425" s="45" t="s">
        <v>10</v>
      </c>
      <c r="C8425" s="45" t="s">
        <v>222</v>
      </c>
      <c r="D8425" s="45">
        <v>17513</v>
      </c>
      <c r="E8425" s="45">
        <v>4.95560285E-3</v>
      </c>
      <c r="F8425" s="45">
        <v>8.6812271999999998E-4</v>
      </c>
      <c r="G8425" s="45">
        <v>7.3380318999999999E-4</v>
      </c>
      <c r="H8425" s="45">
        <v>3.3536764399999999E-3</v>
      </c>
    </row>
    <row r="8426" spans="1:8" x14ac:dyDescent="0.35">
      <c r="A8426" s="45" t="s">
        <v>248</v>
      </c>
      <c r="B8426" s="45" t="s">
        <v>11</v>
      </c>
      <c r="C8426" s="45" t="s">
        <v>222</v>
      </c>
      <c r="D8426" s="45">
        <v>7234</v>
      </c>
      <c r="E8426" s="45">
        <v>5.4498446900000004E-3</v>
      </c>
      <c r="F8426" s="45">
        <v>1.0136896100000001E-3</v>
      </c>
      <c r="G8426" s="45">
        <v>7.7557311999999995E-4</v>
      </c>
      <c r="H8426" s="45">
        <v>3.6605766799999999E-3</v>
      </c>
    </row>
    <row r="8427" spans="1:8" x14ac:dyDescent="0.35">
      <c r="A8427" s="45" t="s">
        <v>248</v>
      </c>
      <c r="B8427" s="45" t="s">
        <v>12</v>
      </c>
      <c r="C8427" s="45" t="s">
        <v>222</v>
      </c>
      <c r="D8427" s="45">
        <v>2450</v>
      </c>
      <c r="E8427" s="45">
        <v>7.10198388E-3</v>
      </c>
      <c r="F8427" s="45">
        <v>1.34623937E-3</v>
      </c>
      <c r="G8427" s="45">
        <v>1.0523192900000001E-3</v>
      </c>
      <c r="H8427" s="45">
        <v>4.70342474E-3</v>
      </c>
    </row>
    <row r="8428" spans="1:8" x14ac:dyDescent="0.35">
      <c r="A8428" s="45" t="s">
        <v>248</v>
      </c>
      <c r="B8428" s="45" t="s">
        <v>13</v>
      </c>
      <c r="C8428" s="45" t="s">
        <v>222</v>
      </c>
      <c r="D8428" s="45">
        <v>8552</v>
      </c>
      <c r="E8428" s="45">
        <v>5.9684338800000004E-3</v>
      </c>
      <c r="F8428" s="45">
        <v>9.7306783999999999E-4</v>
      </c>
      <c r="G8428" s="45">
        <v>9.5272117999999995E-4</v>
      </c>
      <c r="H8428" s="45">
        <v>4.04264438E-3</v>
      </c>
    </row>
    <row r="8429" spans="1:8" x14ac:dyDescent="0.35">
      <c r="A8429" s="45" t="s">
        <v>249</v>
      </c>
      <c r="B8429" s="45" t="s">
        <v>8</v>
      </c>
      <c r="C8429" s="45" t="s">
        <v>226</v>
      </c>
      <c r="D8429" s="45">
        <v>8492</v>
      </c>
      <c r="E8429" s="45">
        <v>7.6925448100000002E-3</v>
      </c>
      <c r="F8429" s="45">
        <v>8.3210371999999999E-4</v>
      </c>
      <c r="G8429" s="45">
        <v>1.6434678500000001E-3</v>
      </c>
      <c r="H8429" s="45">
        <v>5.21637579E-3</v>
      </c>
    </row>
    <row r="8430" spans="1:8" x14ac:dyDescent="0.35">
      <c r="A8430" s="45" t="s">
        <v>249</v>
      </c>
      <c r="B8430" s="45" t="s">
        <v>10</v>
      </c>
      <c r="C8430" s="45" t="s">
        <v>226</v>
      </c>
      <c r="D8430" s="45">
        <v>3066</v>
      </c>
      <c r="E8430" s="45">
        <v>6.6133939799999999E-3</v>
      </c>
      <c r="F8430" s="45">
        <v>7.1019340000000005E-4</v>
      </c>
      <c r="G8430" s="45">
        <v>1.4683707499999999E-3</v>
      </c>
      <c r="H8430" s="45">
        <v>4.4341574000000003E-3</v>
      </c>
    </row>
    <row r="8431" spans="1:8" x14ac:dyDescent="0.35">
      <c r="A8431" s="45" t="s">
        <v>249</v>
      </c>
      <c r="B8431" s="45" t="s">
        <v>11</v>
      </c>
      <c r="C8431" s="45" t="s">
        <v>226</v>
      </c>
      <c r="D8431" s="45">
        <v>1923</v>
      </c>
      <c r="E8431" s="45">
        <v>7.4239045899999996E-3</v>
      </c>
      <c r="F8431" s="45">
        <v>7.9905625999999997E-4</v>
      </c>
      <c r="G8431" s="45">
        <v>1.5529840999999999E-3</v>
      </c>
      <c r="H8431" s="45">
        <v>5.0712317800000002E-3</v>
      </c>
    </row>
    <row r="8432" spans="1:8" x14ac:dyDescent="0.35">
      <c r="A8432" s="45" t="s">
        <v>249</v>
      </c>
      <c r="B8432" s="45" t="s">
        <v>12</v>
      </c>
      <c r="C8432" s="45" t="s">
        <v>226</v>
      </c>
      <c r="D8432" s="45">
        <v>1318</v>
      </c>
      <c r="E8432" s="45">
        <v>9.8192316899999993E-3</v>
      </c>
      <c r="F8432" s="45">
        <v>1.1202436700000001E-3</v>
      </c>
      <c r="G8432" s="45">
        <v>1.79104821E-3</v>
      </c>
      <c r="H8432" s="45">
        <v>6.9076670999999997E-3</v>
      </c>
    </row>
    <row r="8433" spans="1:8" x14ac:dyDescent="0.35">
      <c r="A8433" s="45" t="s">
        <v>249</v>
      </c>
      <c r="B8433" s="45" t="s">
        <v>13</v>
      </c>
      <c r="C8433" s="45" t="s">
        <v>226</v>
      </c>
      <c r="D8433" s="45">
        <v>2185</v>
      </c>
      <c r="E8433" s="45">
        <v>8.1604158899999998E-3</v>
      </c>
      <c r="F8433" s="45">
        <v>8.5844644999999995E-4</v>
      </c>
      <c r="G8433" s="45">
        <v>1.87977771E-3</v>
      </c>
      <c r="H8433" s="45">
        <v>5.4215344199999996E-3</v>
      </c>
    </row>
    <row r="8434" spans="1:8" x14ac:dyDescent="0.35">
      <c r="A8434" s="45" t="s">
        <v>249</v>
      </c>
      <c r="B8434" s="45" t="s">
        <v>8</v>
      </c>
      <c r="C8434" s="45" t="s">
        <v>223</v>
      </c>
      <c r="D8434" s="45">
        <v>14278</v>
      </c>
      <c r="E8434" s="45">
        <v>7.38210195E-3</v>
      </c>
      <c r="F8434" s="45">
        <v>9.9367024999999997E-4</v>
      </c>
      <c r="G8434" s="45">
        <v>1.42950086E-3</v>
      </c>
      <c r="H8434" s="45">
        <v>4.95892226E-3</v>
      </c>
    </row>
    <row r="8435" spans="1:8" x14ac:dyDescent="0.35">
      <c r="A8435" s="45" t="s">
        <v>249</v>
      </c>
      <c r="B8435" s="45" t="s">
        <v>10</v>
      </c>
      <c r="C8435" s="45" t="s">
        <v>223</v>
      </c>
      <c r="D8435" s="45">
        <v>5312</v>
      </c>
      <c r="E8435" s="45">
        <v>6.4207347900000003E-3</v>
      </c>
      <c r="F8435" s="45">
        <v>8.4894894000000002E-4</v>
      </c>
      <c r="G8435" s="45">
        <v>1.28565671E-3</v>
      </c>
      <c r="H8435" s="45">
        <v>4.2861286500000002E-3</v>
      </c>
    </row>
    <row r="8436" spans="1:8" x14ac:dyDescent="0.35">
      <c r="A8436" s="45" t="s">
        <v>249</v>
      </c>
      <c r="B8436" s="45" t="s">
        <v>11</v>
      </c>
      <c r="C8436" s="45" t="s">
        <v>223</v>
      </c>
      <c r="D8436" s="45">
        <v>3058</v>
      </c>
      <c r="E8436" s="45">
        <v>6.9901689900000001E-3</v>
      </c>
      <c r="F8436" s="45">
        <v>9.4444118000000001E-4</v>
      </c>
      <c r="G8436" s="45">
        <v>1.37321558E-3</v>
      </c>
      <c r="H8436" s="45">
        <v>4.6725079699999998E-3</v>
      </c>
    </row>
    <row r="8437" spans="1:8" x14ac:dyDescent="0.35">
      <c r="A8437" s="45" t="s">
        <v>249</v>
      </c>
      <c r="B8437" s="45" t="s">
        <v>12</v>
      </c>
      <c r="C8437" s="45" t="s">
        <v>223</v>
      </c>
      <c r="D8437" s="45">
        <v>2247</v>
      </c>
      <c r="E8437" s="45">
        <v>9.2557615600000007E-3</v>
      </c>
      <c r="F8437" s="45">
        <v>1.2780155100000001E-3</v>
      </c>
      <c r="G8437" s="45">
        <v>1.6185621600000001E-3</v>
      </c>
      <c r="H8437" s="45">
        <v>6.3591834200000001E-3</v>
      </c>
    </row>
    <row r="8438" spans="1:8" x14ac:dyDescent="0.35">
      <c r="A8438" s="45" t="s">
        <v>249</v>
      </c>
      <c r="B8438" s="45" t="s">
        <v>13</v>
      </c>
      <c r="C8438" s="45" t="s">
        <v>223</v>
      </c>
      <c r="D8438" s="45">
        <v>3661</v>
      </c>
      <c r="E8438" s="45">
        <v>7.9544046699999999E-3</v>
      </c>
      <c r="F8438" s="45">
        <v>1.07025543E-3</v>
      </c>
      <c r="G8438" s="45">
        <v>1.5691893799999999E-3</v>
      </c>
      <c r="H8438" s="45">
        <v>5.3149309199999996E-3</v>
      </c>
    </row>
    <row r="8439" spans="1:8" x14ac:dyDescent="0.35">
      <c r="A8439" s="45" t="s">
        <v>249</v>
      </c>
      <c r="B8439" s="45" t="s">
        <v>8</v>
      </c>
      <c r="C8439" s="45" t="s">
        <v>224</v>
      </c>
      <c r="D8439" s="45">
        <v>1213</v>
      </c>
      <c r="E8439" s="45">
        <v>8.0785794200000007E-3</v>
      </c>
      <c r="F8439" s="45">
        <v>1.0753199799999999E-3</v>
      </c>
      <c r="G8439" s="45">
        <v>1.7641061999999999E-3</v>
      </c>
      <c r="H8439" s="45">
        <v>5.2391527699999999E-3</v>
      </c>
    </row>
    <row r="8440" spans="1:8" x14ac:dyDescent="0.35">
      <c r="A8440" s="45" t="s">
        <v>249</v>
      </c>
      <c r="B8440" s="45" t="s">
        <v>10</v>
      </c>
      <c r="C8440" s="45" t="s">
        <v>224</v>
      </c>
      <c r="D8440" s="45">
        <v>450</v>
      </c>
      <c r="E8440" s="45">
        <v>6.9200100499999997E-3</v>
      </c>
      <c r="F8440" s="45">
        <v>8.8544214000000005E-4</v>
      </c>
      <c r="G8440" s="45">
        <v>1.5095162100000001E-3</v>
      </c>
      <c r="H8440" s="45">
        <v>4.5250511999999996E-3</v>
      </c>
    </row>
    <row r="8441" spans="1:8" x14ac:dyDescent="0.35">
      <c r="A8441" s="45" t="s">
        <v>249</v>
      </c>
      <c r="B8441" s="45" t="s">
        <v>11</v>
      </c>
      <c r="C8441" s="45" t="s">
        <v>224</v>
      </c>
      <c r="D8441" s="45">
        <v>260</v>
      </c>
      <c r="E8441" s="45">
        <v>7.8960111499999999E-3</v>
      </c>
      <c r="F8441" s="45">
        <v>1.02791107E-3</v>
      </c>
      <c r="G8441" s="45">
        <v>1.7595706300000001E-3</v>
      </c>
      <c r="H8441" s="45">
        <v>5.1085289699999998E-3</v>
      </c>
    </row>
    <row r="8442" spans="1:8" x14ac:dyDescent="0.35">
      <c r="A8442" s="45" t="s">
        <v>249</v>
      </c>
      <c r="B8442" s="45" t="s">
        <v>12</v>
      </c>
      <c r="C8442" s="45" t="s">
        <v>224</v>
      </c>
      <c r="D8442" s="45">
        <v>186</v>
      </c>
      <c r="E8442" s="45">
        <v>1.0266887929999999E-2</v>
      </c>
      <c r="F8442" s="45">
        <v>1.39691584E-3</v>
      </c>
      <c r="G8442" s="45">
        <v>2.1410168000000002E-3</v>
      </c>
      <c r="H8442" s="45">
        <v>6.7289548799999996E-3</v>
      </c>
    </row>
    <row r="8443" spans="1:8" x14ac:dyDescent="0.35">
      <c r="A8443" s="45" t="s">
        <v>249</v>
      </c>
      <c r="B8443" s="45" t="s">
        <v>13</v>
      </c>
      <c r="C8443" s="45" t="s">
        <v>224</v>
      </c>
      <c r="D8443" s="45">
        <v>317</v>
      </c>
      <c r="E8443" s="45">
        <v>8.5889850400000002E-3</v>
      </c>
      <c r="F8443" s="45">
        <v>1.19505032E-3</v>
      </c>
      <c r="G8443" s="45">
        <v>1.9080789800000001E-3</v>
      </c>
      <c r="H8443" s="45">
        <v>5.4858553000000001E-3</v>
      </c>
    </row>
    <row r="8444" spans="1:8" x14ac:dyDescent="0.35">
      <c r="A8444" s="45" t="s">
        <v>249</v>
      </c>
      <c r="B8444" s="45" t="s">
        <v>8</v>
      </c>
      <c r="C8444" s="45" t="s">
        <v>222</v>
      </c>
      <c r="D8444" s="45">
        <v>37593</v>
      </c>
      <c r="E8444" s="45">
        <v>5.6793132100000001E-3</v>
      </c>
      <c r="F8444" s="45">
        <v>1.01358083E-3</v>
      </c>
      <c r="G8444" s="45">
        <v>7.9495665999999995E-4</v>
      </c>
      <c r="H8444" s="45">
        <v>3.8700000000000002E-3</v>
      </c>
    </row>
    <row r="8445" spans="1:8" x14ac:dyDescent="0.35">
      <c r="A8445" s="45" t="s">
        <v>249</v>
      </c>
      <c r="B8445" s="45" t="s">
        <v>10</v>
      </c>
      <c r="C8445" s="45" t="s">
        <v>222</v>
      </c>
      <c r="D8445" s="45">
        <v>17427</v>
      </c>
      <c r="E8445" s="45">
        <v>5.0830220100000004E-3</v>
      </c>
      <c r="F8445" s="45">
        <v>9.1298678999999995E-4</v>
      </c>
      <c r="G8445" s="45">
        <v>7.0375951999999996E-4</v>
      </c>
      <c r="H8445" s="45">
        <v>3.46548488E-3</v>
      </c>
    </row>
    <row r="8446" spans="1:8" x14ac:dyDescent="0.35">
      <c r="A8446" s="45" t="s">
        <v>249</v>
      </c>
      <c r="B8446" s="45" t="s">
        <v>11</v>
      </c>
      <c r="C8446" s="45" t="s">
        <v>222</v>
      </c>
      <c r="D8446" s="45">
        <v>7948</v>
      </c>
      <c r="E8446" s="45">
        <v>5.5459384100000004E-3</v>
      </c>
      <c r="F8446" s="45">
        <v>1.05535494E-3</v>
      </c>
      <c r="G8446" s="45">
        <v>7.5843071000000002E-4</v>
      </c>
      <c r="H8446" s="45">
        <v>3.7313688199999999E-3</v>
      </c>
    </row>
    <row r="8447" spans="1:8" x14ac:dyDescent="0.35">
      <c r="A8447" s="45" t="s">
        <v>249</v>
      </c>
      <c r="B8447" s="45" t="s">
        <v>12</v>
      </c>
      <c r="C8447" s="45" t="s">
        <v>222</v>
      </c>
      <c r="D8447" s="45">
        <v>3560</v>
      </c>
      <c r="E8447" s="45">
        <v>7.7693310699999997E-3</v>
      </c>
      <c r="F8447" s="45">
        <v>1.40801512E-3</v>
      </c>
      <c r="G8447" s="45">
        <v>1.0329175999999999E-3</v>
      </c>
      <c r="H8447" s="45">
        <v>5.3280304799999999E-3</v>
      </c>
    </row>
    <row r="8448" spans="1:8" x14ac:dyDescent="0.35">
      <c r="A8448" s="45" t="s">
        <v>249</v>
      </c>
      <c r="B8448" s="45" t="s">
        <v>13</v>
      </c>
      <c r="C8448" s="45" t="s">
        <v>222</v>
      </c>
      <c r="D8448" s="45">
        <v>8658</v>
      </c>
      <c r="E8448" s="45">
        <v>6.1426033700000002E-3</v>
      </c>
      <c r="F8448" s="45">
        <v>1.0155265000000001E-3</v>
      </c>
      <c r="G8448" s="45">
        <v>9.1420589999999995E-4</v>
      </c>
      <c r="H8448" s="45">
        <v>4.2119654599999997E-3</v>
      </c>
    </row>
    <row r="8449" spans="1:8" x14ac:dyDescent="0.35">
      <c r="A8449" s="45" t="s">
        <v>250</v>
      </c>
      <c r="B8449" s="45" t="s">
        <v>8</v>
      </c>
      <c r="C8449" s="45" t="s">
        <v>226</v>
      </c>
      <c r="D8449" s="45">
        <v>7571</v>
      </c>
      <c r="E8449" s="45">
        <v>7.4409904799999996E-3</v>
      </c>
      <c r="F8449" s="45">
        <v>7.8336783000000003E-4</v>
      </c>
      <c r="G8449" s="45">
        <v>1.6477513499999999E-3</v>
      </c>
      <c r="H8449" s="45">
        <v>5.0090881099999996E-3</v>
      </c>
    </row>
    <row r="8450" spans="1:8" x14ac:dyDescent="0.35">
      <c r="A8450" s="45" t="s">
        <v>250</v>
      </c>
      <c r="B8450" s="45" t="s">
        <v>10</v>
      </c>
      <c r="C8450" s="45" t="s">
        <v>226</v>
      </c>
      <c r="D8450" s="45">
        <v>2983</v>
      </c>
      <c r="E8450" s="45">
        <v>6.63008956E-3</v>
      </c>
      <c r="F8450" s="45">
        <v>7.1383261999999998E-4</v>
      </c>
      <c r="G8450" s="45">
        <v>1.49123947E-3</v>
      </c>
      <c r="H8450" s="45">
        <v>4.4242138299999999E-3</v>
      </c>
    </row>
    <row r="8451" spans="1:8" x14ac:dyDescent="0.35">
      <c r="A8451" s="45" t="s">
        <v>250</v>
      </c>
      <c r="B8451" s="45" t="s">
        <v>11</v>
      </c>
      <c r="C8451" s="45" t="s">
        <v>226</v>
      </c>
      <c r="D8451" s="45">
        <v>1830</v>
      </c>
      <c r="E8451" s="45">
        <v>7.4364372199999997E-3</v>
      </c>
      <c r="F8451" s="45">
        <v>7.8406421999999999E-4</v>
      </c>
      <c r="G8451" s="45">
        <v>1.5951791300000001E-3</v>
      </c>
      <c r="H8451" s="45">
        <v>5.05626367E-3</v>
      </c>
    </row>
    <row r="8452" spans="1:8" x14ac:dyDescent="0.35">
      <c r="A8452" s="45" t="s">
        <v>250</v>
      </c>
      <c r="B8452" s="45" t="s">
        <v>12</v>
      </c>
      <c r="C8452" s="45" t="s">
        <v>226</v>
      </c>
      <c r="D8452" s="45">
        <v>651</v>
      </c>
      <c r="E8452" s="45">
        <v>8.9587420099999995E-3</v>
      </c>
      <c r="F8452" s="45">
        <v>1.01170894E-3</v>
      </c>
      <c r="G8452" s="45">
        <v>1.8370773400000001E-3</v>
      </c>
      <c r="H8452" s="45">
        <v>6.1095640900000001E-3</v>
      </c>
    </row>
    <row r="8453" spans="1:8" x14ac:dyDescent="0.35">
      <c r="A8453" s="45" t="s">
        <v>250</v>
      </c>
      <c r="B8453" s="45" t="s">
        <v>13</v>
      </c>
      <c r="C8453" s="45" t="s">
        <v>226</v>
      </c>
      <c r="D8453" s="45">
        <v>2107</v>
      </c>
      <c r="E8453" s="45">
        <v>8.1240439400000006E-3</v>
      </c>
      <c r="F8453" s="45">
        <v>8.1065735999999997E-4</v>
      </c>
      <c r="G8453" s="45">
        <v>1.8564988100000001E-3</v>
      </c>
      <c r="H8453" s="45">
        <v>5.4561402299999999E-3</v>
      </c>
    </row>
    <row r="8454" spans="1:8" x14ac:dyDescent="0.35">
      <c r="A8454" s="45" t="s">
        <v>250</v>
      </c>
      <c r="B8454" s="45" t="s">
        <v>8</v>
      </c>
      <c r="C8454" s="45" t="s">
        <v>223</v>
      </c>
      <c r="D8454" s="45">
        <v>13190</v>
      </c>
      <c r="E8454" s="45">
        <v>7.2394927099999999E-3</v>
      </c>
      <c r="F8454" s="45">
        <v>9.9377573000000003E-4</v>
      </c>
      <c r="G8454" s="45">
        <v>1.3763002000000001E-3</v>
      </c>
      <c r="H8454" s="45">
        <v>4.8694083999999997E-3</v>
      </c>
    </row>
    <row r="8455" spans="1:8" x14ac:dyDescent="0.35">
      <c r="A8455" s="45" t="s">
        <v>250</v>
      </c>
      <c r="B8455" s="45" t="s">
        <v>10</v>
      </c>
      <c r="C8455" s="45" t="s">
        <v>223</v>
      </c>
      <c r="D8455" s="45">
        <v>5237</v>
      </c>
      <c r="E8455" s="45">
        <v>6.3650089699999997E-3</v>
      </c>
      <c r="F8455" s="45">
        <v>8.6802438000000001E-4</v>
      </c>
      <c r="G8455" s="45">
        <v>1.22481835E-3</v>
      </c>
      <c r="H8455" s="45">
        <v>4.2721657600000001E-3</v>
      </c>
    </row>
    <row r="8456" spans="1:8" x14ac:dyDescent="0.35">
      <c r="A8456" s="45" t="s">
        <v>250</v>
      </c>
      <c r="B8456" s="45" t="s">
        <v>11</v>
      </c>
      <c r="C8456" s="45" t="s">
        <v>223</v>
      </c>
      <c r="D8456" s="45">
        <v>2980</v>
      </c>
      <c r="E8456" s="45">
        <v>7.1107108300000003E-3</v>
      </c>
      <c r="F8456" s="45">
        <v>9.6642717999999999E-4</v>
      </c>
      <c r="G8456" s="45">
        <v>1.3504767E-3</v>
      </c>
      <c r="H8456" s="45">
        <v>4.7938025800000001E-3</v>
      </c>
    </row>
    <row r="8457" spans="1:8" x14ac:dyDescent="0.35">
      <c r="A8457" s="45" t="s">
        <v>250</v>
      </c>
      <c r="B8457" s="45" t="s">
        <v>12</v>
      </c>
      <c r="C8457" s="45" t="s">
        <v>223</v>
      </c>
      <c r="D8457" s="45">
        <v>1332</v>
      </c>
      <c r="E8457" s="45">
        <v>8.6259434099999997E-3</v>
      </c>
      <c r="F8457" s="45">
        <v>1.29208177E-3</v>
      </c>
      <c r="G8457" s="45">
        <v>1.56450698E-3</v>
      </c>
      <c r="H8457" s="45">
        <v>5.7693541900000001E-3</v>
      </c>
    </row>
    <row r="8458" spans="1:8" x14ac:dyDescent="0.35">
      <c r="A8458" s="45" t="s">
        <v>250</v>
      </c>
      <c r="B8458" s="45" t="s">
        <v>13</v>
      </c>
      <c r="C8458" s="45" t="s">
        <v>223</v>
      </c>
      <c r="D8458" s="45">
        <v>3641</v>
      </c>
      <c r="E8458" s="45">
        <v>8.0954907899999998E-3</v>
      </c>
      <c r="F8458" s="45">
        <v>1.08790232E-3</v>
      </c>
      <c r="G8458" s="45">
        <v>1.5464658099999999E-3</v>
      </c>
      <c r="H8458" s="45">
        <v>5.4610967599999999E-3</v>
      </c>
    </row>
    <row r="8459" spans="1:8" x14ac:dyDescent="0.35">
      <c r="A8459" s="45" t="s">
        <v>250</v>
      </c>
      <c r="B8459" s="45" t="s">
        <v>8</v>
      </c>
      <c r="C8459" s="45" t="s">
        <v>224</v>
      </c>
      <c r="D8459" s="45">
        <v>1159</v>
      </c>
      <c r="E8459" s="45">
        <v>8.1318603199999999E-3</v>
      </c>
      <c r="F8459" s="45">
        <v>1.05084379E-3</v>
      </c>
      <c r="G8459" s="45">
        <v>1.75147972E-3</v>
      </c>
      <c r="H8459" s="45">
        <v>5.3295363199999998E-3</v>
      </c>
    </row>
    <row r="8460" spans="1:8" x14ac:dyDescent="0.35">
      <c r="A8460" s="45" t="s">
        <v>250</v>
      </c>
      <c r="B8460" s="45" t="s">
        <v>10</v>
      </c>
      <c r="C8460" s="45" t="s">
        <v>224</v>
      </c>
      <c r="D8460" s="45">
        <v>403</v>
      </c>
      <c r="E8460" s="45">
        <v>7.0747171599999997E-3</v>
      </c>
      <c r="F8460" s="45">
        <v>8.9490830999999999E-4</v>
      </c>
      <c r="G8460" s="45">
        <v>1.5392367299999999E-3</v>
      </c>
      <c r="H8460" s="45">
        <v>4.6405716199999997E-3</v>
      </c>
    </row>
    <row r="8461" spans="1:8" x14ac:dyDescent="0.35">
      <c r="A8461" s="45" t="s">
        <v>250</v>
      </c>
      <c r="B8461" s="45" t="s">
        <v>11</v>
      </c>
      <c r="C8461" s="45" t="s">
        <v>224</v>
      </c>
      <c r="D8461" s="45">
        <v>286</v>
      </c>
      <c r="E8461" s="45">
        <v>8.0787034700000003E-3</v>
      </c>
      <c r="F8461" s="45">
        <v>1.0334108000000001E-3</v>
      </c>
      <c r="G8461" s="45">
        <v>1.7496679199999999E-3</v>
      </c>
      <c r="H8461" s="45">
        <v>5.2956242800000003E-3</v>
      </c>
    </row>
    <row r="8462" spans="1:8" x14ac:dyDescent="0.35">
      <c r="A8462" s="45" t="s">
        <v>250</v>
      </c>
      <c r="B8462" s="45" t="s">
        <v>12</v>
      </c>
      <c r="C8462" s="45" t="s">
        <v>224</v>
      </c>
      <c r="D8462" s="45">
        <v>141</v>
      </c>
      <c r="E8462" s="45">
        <v>9.5882582199999997E-3</v>
      </c>
      <c r="F8462" s="45">
        <v>1.4005448200000001E-3</v>
      </c>
      <c r="G8462" s="45">
        <v>1.95265276E-3</v>
      </c>
      <c r="H8462" s="45">
        <v>6.2350601799999999E-3</v>
      </c>
    </row>
    <row r="8463" spans="1:8" x14ac:dyDescent="0.35">
      <c r="A8463" s="45" t="s">
        <v>250</v>
      </c>
      <c r="B8463" s="45" t="s">
        <v>13</v>
      </c>
      <c r="C8463" s="45" t="s">
        <v>224</v>
      </c>
      <c r="D8463" s="45">
        <v>329</v>
      </c>
      <c r="E8463" s="45">
        <v>8.8488191400000003E-3</v>
      </c>
      <c r="F8463" s="45">
        <v>1.1071355499999999E-3</v>
      </c>
      <c r="G8463" s="45">
        <v>1.9268192400000001E-3</v>
      </c>
      <c r="H8463" s="45">
        <v>5.8148638300000001E-3</v>
      </c>
    </row>
    <row r="8464" spans="1:8" x14ac:dyDescent="0.35">
      <c r="A8464" s="45" t="s">
        <v>250</v>
      </c>
      <c r="B8464" s="45" t="s">
        <v>8</v>
      </c>
      <c r="C8464" s="45" t="s">
        <v>222</v>
      </c>
      <c r="D8464" s="45">
        <v>35206</v>
      </c>
      <c r="E8464" s="45">
        <v>5.5990302500000004E-3</v>
      </c>
      <c r="F8464" s="45">
        <v>1.0165934299999999E-3</v>
      </c>
      <c r="G8464" s="45">
        <v>7.8046995999999996E-4</v>
      </c>
      <c r="H8464" s="45">
        <v>3.80061192E-3</v>
      </c>
    </row>
    <row r="8465" spans="1:8" x14ac:dyDescent="0.35">
      <c r="A8465" s="45" t="s">
        <v>250</v>
      </c>
      <c r="B8465" s="45" t="s">
        <v>10</v>
      </c>
      <c r="C8465" s="45" t="s">
        <v>222</v>
      </c>
      <c r="D8465" s="45">
        <v>16560</v>
      </c>
      <c r="E8465" s="45">
        <v>5.0651220999999996E-3</v>
      </c>
      <c r="F8465" s="45">
        <v>9.2737943999999996E-4</v>
      </c>
      <c r="G8465" s="45">
        <v>6.9582457000000005E-4</v>
      </c>
      <c r="H8465" s="45">
        <v>3.44055892E-3</v>
      </c>
    </row>
    <row r="8466" spans="1:8" x14ac:dyDescent="0.35">
      <c r="A8466" s="45" t="s">
        <v>250</v>
      </c>
      <c r="B8466" s="45" t="s">
        <v>11</v>
      </c>
      <c r="C8466" s="45" t="s">
        <v>222</v>
      </c>
      <c r="D8466" s="45">
        <v>7695</v>
      </c>
      <c r="E8466" s="45">
        <v>5.6089585000000004E-3</v>
      </c>
      <c r="F8466" s="45">
        <v>1.0636383600000001E-3</v>
      </c>
      <c r="G8466" s="45">
        <v>7.4167153999999996E-4</v>
      </c>
      <c r="H8466" s="45">
        <v>3.8022041700000002E-3</v>
      </c>
    </row>
    <row r="8467" spans="1:8" x14ac:dyDescent="0.35">
      <c r="A8467" s="45" t="s">
        <v>250</v>
      </c>
      <c r="B8467" s="45" t="s">
        <v>12</v>
      </c>
      <c r="C8467" s="45" t="s">
        <v>222</v>
      </c>
      <c r="D8467" s="45">
        <v>2329</v>
      </c>
      <c r="E8467" s="45">
        <v>7.0597029E-3</v>
      </c>
      <c r="F8467" s="45">
        <v>1.3481383700000001E-3</v>
      </c>
      <c r="G8467" s="45">
        <v>9.7264439999999997E-4</v>
      </c>
      <c r="H8467" s="45">
        <v>4.7379953299999996E-3</v>
      </c>
    </row>
    <row r="8468" spans="1:8" x14ac:dyDescent="0.35">
      <c r="A8468" s="45" t="s">
        <v>250</v>
      </c>
      <c r="B8468" s="45" t="s">
        <v>13</v>
      </c>
      <c r="C8468" s="45" t="s">
        <v>222</v>
      </c>
      <c r="D8468" s="45">
        <v>8622</v>
      </c>
      <c r="E8468" s="45">
        <v>6.2210685999999999E-3</v>
      </c>
      <c r="F8468" s="45">
        <v>1.0563991400000001E-3</v>
      </c>
      <c r="G8468" s="45">
        <v>9.2576191000000004E-4</v>
      </c>
      <c r="H8468" s="45">
        <v>4.2375244100000004E-3</v>
      </c>
    </row>
    <row r="8469" spans="1:8" x14ac:dyDescent="0.35">
      <c r="A8469" s="45" t="s">
        <v>251</v>
      </c>
      <c r="B8469" s="45" t="s">
        <v>8</v>
      </c>
      <c r="C8469" s="45" t="s">
        <v>226</v>
      </c>
      <c r="D8469" s="45">
        <v>7319</v>
      </c>
      <c r="E8469" s="45">
        <v>7.4862813400000004E-3</v>
      </c>
      <c r="F8469" s="45">
        <v>7.7825067999999996E-4</v>
      </c>
      <c r="G8469" s="45">
        <v>1.67870542E-3</v>
      </c>
      <c r="H8469" s="45">
        <v>5.0285324900000003E-3</v>
      </c>
    </row>
    <row r="8470" spans="1:8" x14ac:dyDescent="0.35">
      <c r="A8470" s="45" t="s">
        <v>251</v>
      </c>
      <c r="B8470" s="45" t="s">
        <v>10</v>
      </c>
      <c r="C8470" s="45" t="s">
        <v>226</v>
      </c>
      <c r="D8470" s="45">
        <v>2812</v>
      </c>
      <c r="E8470" s="45">
        <v>6.7220919200000001E-3</v>
      </c>
      <c r="F8470" s="45">
        <v>6.9931338000000002E-4</v>
      </c>
      <c r="G8470" s="45">
        <v>1.5138079700000001E-3</v>
      </c>
      <c r="H8470" s="45">
        <v>4.5081962799999997E-3</v>
      </c>
    </row>
    <row r="8471" spans="1:8" x14ac:dyDescent="0.35">
      <c r="A8471" s="45" t="s">
        <v>251</v>
      </c>
      <c r="B8471" s="45" t="s">
        <v>11</v>
      </c>
      <c r="C8471" s="45" t="s">
        <v>226</v>
      </c>
      <c r="D8471" s="45">
        <v>1785</v>
      </c>
      <c r="E8471" s="45">
        <v>7.2917766499999998E-3</v>
      </c>
      <c r="F8471" s="45">
        <v>7.7978111E-4</v>
      </c>
      <c r="G8471" s="45">
        <v>1.57810044E-3</v>
      </c>
      <c r="H8471" s="45">
        <v>4.9330322400000003E-3</v>
      </c>
    </row>
    <row r="8472" spans="1:8" x14ac:dyDescent="0.35">
      <c r="A8472" s="45" t="s">
        <v>251</v>
      </c>
      <c r="B8472" s="45" t="s">
        <v>12</v>
      </c>
      <c r="C8472" s="45" t="s">
        <v>226</v>
      </c>
      <c r="D8472" s="45">
        <v>614</v>
      </c>
      <c r="E8472" s="45">
        <v>8.6284908300000001E-3</v>
      </c>
      <c r="F8472" s="45">
        <v>9.5799003000000002E-4</v>
      </c>
      <c r="G8472" s="45">
        <v>1.84892982E-3</v>
      </c>
      <c r="H8472" s="45">
        <v>5.8211180999999997E-3</v>
      </c>
    </row>
    <row r="8473" spans="1:8" x14ac:dyDescent="0.35">
      <c r="A8473" s="45" t="s">
        <v>251</v>
      </c>
      <c r="B8473" s="45" t="s">
        <v>13</v>
      </c>
      <c r="C8473" s="45" t="s">
        <v>226</v>
      </c>
      <c r="D8473" s="45">
        <v>2108</v>
      </c>
      <c r="E8473" s="45">
        <v>8.3376925899999992E-3</v>
      </c>
      <c r="F8473" s="45">
        <v>8.2990148999999996E-4</v>
      </c>
      <c r="G8473" s="45">
        <v>1.9342812E-3</v>
      </c>
      <c r="H8473" s="45">
        <v>5.5726528799999999E-3</v>
      </c>
    </row>
    <row r="8474" spans="1:8" x14ac:dyDescent="0.35">
      <c r="A8474" s="45" t="s">
        <v>251</v>
      </c>
      <c r="B8474" s="45" t="s">
        <v>8</v>
      </c>
      <c r="C8474" s="45" t="s">
        <v>223</v>
      </c>
      <c r="D8474" s="45">
        <v>13208</v>
      </c>
      <c r="E8474" s="45">
        <v>7.2354943099999999E-3</v>
      </c>
      <c r="F8474" s="45">
        <v>1.0049331099999999E-3</v>
      </c>
      <c r="G8474" s="45">
        <v>1.3588940299999999E-3</v>
      </c>
      <c r="H8474" s="45">
        <v>4.8716596800000003E-3</v>
      </c>
    </row>
    <row r="8475" spans="1:8" x14ac:dyDescent="0.35">
      <c r="A8475" s="45" t="s">
        <v>251</v>
      </c>
      <c r="B8475" s="45" t="s">
        <v>10</v>
      </c>
      <c r="C8475" s="45" t="s">
        <v>223</v>
      </c>
      <c r="D8475" s="45">
        <v>5095</v>
      </c>
      <c r="E8475" s="45">
        <v>6.3969234900000003E-3</v>
      </c>
      <c r="F8475" s="45">
        <v>8.8627851999999998E-4</v>
      </c>
      <c r="G8475" s="45">
        <v>1.1856483599999999E-3</v>
      </c>
      <c r="H8475" s="45">
        <v>4.3249961199999997E-3</v>
      </c>
    </row>
    <row r="8476" spans="1:8" x14ac:dyDescent="0.35">
      <c r="A8476" s="45" t="s">
        <v>251</v>
      </c>
      <c r="B8476" s="45" t="s">
        <v>11</v>
      </c>
      <c r="C8476" s="45" t="s">
        <v>223</v>
      </c>
      <c r="D8476" s="45">
        <v>3130</v>
      </c>
      <c r="E8476" s="45">
        <v>7.1532841399999996E-3</v>
      </c>
      <c r="F8476" s="45">
        <v>9.5644352000000005E-4</v>
      </c>
      <c r="G8476" s="45">
        <v>1.3600163199999999E-3</v>
      </c>
      <c r="H8476" s="45">
        <v>4.8368238099999999E-3</v>
      </c>
    </row>
    <row r="8477" spans="1:8" x14ac:dyDescent="0.35">
      <c r="A8477" s="45" t="s">
        <v>251</v>
      </c>
      <c r="B8477" s="45" t="s">
        <v>12</v>
      </c>
      <c r="C8477" s="45" t="s">
        <v>223</v>
      </c>
      <c r="D8477" s="45">
        <v>1278</v>
      </c>
      <c r="E8477" s="45">
        <v>8.4974440399999997E-3</v>
      </c>
      <c r="F8477" s="45">
        <v>1.2668084299999999E-3</v>
      </c>
      <c r="G8477" s="45">
        <v>1.5604349099999999E-3</v>
      </c>
      <c r="H8477" s="45">
        <v>5.6701821199999997E-3</v>
      </c>
    </row>
    <row r="8478" spans="1:8" x14ac:dyDescent="0.35">
      <c r="A8478" s="45" t="s">
        <v>251</v>
      </c>
      <c r="B8478" s="45" t="s">
        <v>13</v>
      </c>
      <c r="C8478" s="45" t="s">
        <v>223</v>
      </c>
      <c r="D8478" s="45">
        <v>3705</v>
      </c>
      <c r="E8478" s="45">
        <v>8.0228261500000005E-3</v>
      </c>
      <c r="F8478" s="45">
        <v>1.11873632E-3</v>
      </c>
      <c r="G8478" s="45">
        <v>1.5266685500000001E-3</v>
      </c>
      <c r="H8478" s="45">
        <v>5.3774020399999997E-3</v>
      </c>
    </row>
    <row r="8479" spans="1:8" x14ac:dyDescent="0.35">
      <c r="A8479" s="45" t="s">
        <v>251</v>
      </c>
      <c r="B8479" s="45" t="s">
        <v>8</v>
      </c>
      <c r="C8479" s="45" t="s">
        <v>224</v>
      </c>
      <c r="D8479" s="45">
        <v>1162</v>
      </c>
      <c r="E8479" s="45">
        <v>8.1599809499999995E-3</v>
      </c>
      <c r="F8479" s="45">
        <v>1.02308017E-3</v>
      </c>
      <c r="G8479" s="45">
        <v>1.6929919700000001E-3</v>
      </c>
      <c r="H8479" s="45">
        <v>5.4439083400000003E-3</v>
      </c>
    </row>
    <row r="8480" spans="1:8" x14ac:dyDescent="0.35">
      <c r="A8480" s="45" t="s">
        <v>251</v>
      </c>
      <c r="B8480" s="45" t="s">
        <v>10</v>
      </c>
      <c r="C8480" s="45" t="s">
        <v>224</v>
      </c>
      <c r="D8480" s="45">
        <v>452</v>
      </c>
      <c r="E8480" s="45">
        <v>7.6062917599999998E-3</v>
      </c>
      <c r="F8480" s="45">
        <v>9.2999708999999997E-4</v>
      </c>
      <c r="G8480" s="45">
        <v>1.57389458E-3</v>
      </c>
      <c r="H8480" s="45">
        <v>5.1023995999999999E-3</v>
      </c>
    </row>
    <row r="8481" spans="1:8" x14ac:dyDescent="0.35">
      <c r="A8481" s="45" t="s">
        <v>251</v>
      </c>
      <c r="B8481" s="45" t="s">
        <v>11</v>
      </c>
      <c r="C8481" s="45" t="s">
        <v>224</v>
      </c>
      <c r="D8481" s="45">
        <v>226</v>
      </c>
      <c r="E8481" s="45">
        <v>8.0228303699999993E-3</v>
      </c>
      <c r="F8481" s="45">
        <v>1.06829705E-3</v>
      </c>
      <c r="G8481" s="45">
        <v>1.6349145500000001E-3</v>
      </c>
      <c r="H8481" s="45">
        <v>5.3196183100000004E-3</v>
      </c>
    </row>
    <row r="8482" spans="1:8" x14ac:dyDescent="0.35">
      <c r="A8482" s="45" t="s">
        <v>251</v>
      </c>
      <c r="B8482" s="45" t="s">
        <v>12</v>
      </c>
      <c r="C8482" s="45" t="s">
        <v>224</v>
      </c>
      <c r="D8482" s="45">
        <v>121</v>
      </c>
      <c r="E8482" s="45">
        <v>7.6878632400000004E-3</v>
      </c>
      <c r="F8482" s="45">
        <v>1.08767575E-3</v>
      </c>
      <c r="G8482" s="45">
        <v>1.67575351E-3</v>
      </c>
      <c r="H8482" s="45">
        <v>4.9244335100000003E-3</v>
      </c>
    </row>
    <row r="8483" spans="1:8" x14ac:dyDescent="0.35">
      <c r="A8483" s="45" t="s">
        <v>251</v>
      </c>
      <c r="B8483" s="45" t="s">
        <v>13</v>
      </c>
      <c r="C8483" s="45" t="s">
        <v>224</v>
      </c>
      <c r="D8483" s="45">
        <v>363</v>
      </c>
      <c r="E8483" s="45">
        <v>9.0921842299999996E-3</v>
      </c>
      <c r="F8483" s="45">
        <v>1.08930186E-3</v>
      </c>
      <c r="G8483" s="45">
        <v>1.88319409E-3</v>
      </c>
      <c r="H8483" s="45">
        <v>6.1196878099999998E-3</v>
      </c>
    </row>
    <row r="8484" spans="1:8" x14ac:dyDescent="0.35">
      <c r="A8484" s="45" t="s">
        <v>251</v>
      </c>
      <c r="B8484" s="45" t="s">
        <v>8</v>
      </c>
      <c r="C8484" s="45" t="s">
        <v>222</v>
      </c>
      <c r="D8484" s="45">
        <v>34240</v>
      </c>
      <c r="E8484" s="45">
        <v>5.6196149699999998E-3</v>
      </c>
      <c r="F8484" s="45">
        <v>1.00557519E-3</v>
      </c>
      <c r="G8484" s="45">
        <v>7.7422419000000001E-4</v>
      </c>
      <c r="H8484" s="45">
        <v>3.8384386699999999E-3</v>
      </c>
    </row>
    <row r="8485" spans="1:8" x14ac:dyDescent="0.35">
      <c r="A8485" s="45" t="s">
        <v>251</v>
      </c>
      <c r="B8485" s="45" t="s">
        <v>10</v>
      </c>
      <c r="C8485" s="45" t="s">
        <v>222</v>
      </c>
      <c r="D8485" s="45">
        <v>16002</v>
      </c>
      <c r="E8485" s="45">
        <v>5.1284971500000004E-3</v>
      </c>
      <c r="F8485" s="45">
        <v>9.2659545000000005E-4</v>
      </c>
      <c r="G8485" s="45">
        <v>7.0409577999999999E-4</v>
      </c>
      <c r="H8485" s="45">
        <v>3.49639214E-3</v>
      </c>
    </row>
    <row r="8486" spans="1:8" x14ac:dyDescent="0.35">
      <c r="A8486" s="45" t="s">
        <v>251</v>
      </c>
      <c r="B8486" s="45" t="s">
        <v>11</v>
      </c>
      <c r="C8486" s="45" t="s">
        <v>222</v>
      </c>
      <c r="D8486" s="45">
        <v>7510</v>
      </c>
      <c r="E8486" s="45">
        <v>5.5807239199999999E-3</v>
      </c>
      <c r="F8486" s="45">
        <v>1.0299351500000001E-3</v>
      </c>
      <c r="G8486" s="45">
        <v>7.2756671E-4</v>
      </c>
      <c r="H8486" s="45">
        <v>3.82189926E-3</v>
      </c>
    </row>
    <row r="8487" spans="1:8" x14ac:dyDescent="0.35">
      <c r="A8487" s="45" t="s">
        <v>251</v>
      </c>
      <c r="B8487" s="45" t="s">
        <v>12</v>
      </c>
      <c r="C8487" s="45" t="s">
        <v>222</v>
      </c>
      <c r="D8487" s="45">
        <v>2241</v>
      </c>
      <c r="E8487" s="45">
        <v>6.9292703399999999E-3</v>
      </c>
      <c r="F8487" s="45">
        <v>1.32251203E-3</v>
      </c>
      <c r="G8487" s="45">
        <v>9.4290203000000001E-4</v>
      </c>
      <c r="H8487" s="45">
        <v>4.6630862600000001E-3</v>
      </c>
    </row>
    <row r="8488" spans="1:8" x14ac:dyDescent="0.35">
      <c r="A8488" s="45" t="s">
        <v>251</v>
      </c>
      <c r="B8488" s="45" t="s">
        <v>13</v>
      </c>
      <c r="C8488" s="45" t="s">
        <v>222</v>
      </c>
      <c r="D8488" s="45">
        <v>8487</v>
      </c>
      <c r="E8488" s="45">
        <v>6.2342021699999996E-3</v>
      </c>
      <c r="F8488" s="45">
        <v>1.0492461E-3</v>
      </c>
      <c r="G8488" s="45">
        <v>9.0319621000000002E-4</v>
      </c>
      <c r="H8488" s="45">
        <v>4.2802442699999997E-3</v>
      </c>
    </row>
    <row r="8489" spans="1:8" x14ac:dyDescent="0.35">
      <c r="A8489" s="45" t="s">
        <v>252</v>
      </c>
      <c r="B8489" s="45" t="s">
        <v>8</v>
      </c>
      <c r="C8489" s="45" t="s">
        <v>226</v>
      </c>
      <c r="D8489" s="45">
        <v>7924</v>
      </c>
      <c r="E8489" s="45">
        <v>7.8072648399999996E-3</v>
      </c>
      <c r="F8489" s="45">
        <v>8.3881338999999995E-4</v>
      </c>
      <c r="G8489" s="45">
        <v>1.69371009E-3</v>
      </c>
      <c r="H8489" s="45">
        <v>5.2739959499999997E-3</v>
      </c>
    </row>
    <row r="8490" spans="1:8" x14ac:dyDescent="0.35">
      <c r="A8490" s="45" t="s">
        <v>252</v>
      </c>
      <c r="B8490" s="45" t="s">
        <v>10</v>
      </c>
      <c r="C8490" s="45" t="s">
        <v>226</v>
      </c>
      <c r="D8490" s="45">
        <v>2843</v>
      </c>
      <c r="E8490" s="45">
        <v>6.8996338499999997E-3</v>
      </c>
      <c r="F8490" s="45">
        <v>7.351794E-4</v>
      </c>
      <c r="G8490" s="45">
        <v>1.54268583E-3</v>
      </c>
      <c r="H8490" s="45">
        <v>4.6209742799999997E-3</v>
      </c>
    </row>
    <row r="8491" spans="1:8" x14ac:dyDescent="0.35">
      <c r="A8491" s="45" t="s">
        <v>252</v>
      </c>
      <c r="B8491" s="45" t="s">
        <v>11</v>
      </c>
      <c r="C8491" s="45" t="s">
        <v>226</v>
      </c>
      <c r="D8491" s="45">
        <v>1823</v>
      </c>
      <c r="E8491" s="45">
        <v>7.6550720399999996E-3</v>
      </c>
      <c r="F8491" s="45">
        <v>8.3307278000000005E-4</v>
      </c>
      <c r="G8491" s="45">
        <v>1.6259762200000001E-3</v>
      </c>
      <c r="H8491" s="45">
        <v>5.1951654299999999E-3</v>
      </c>
    </row>
    <row r="8492" spans="1:8" x14ac:dyDescent="0.35">
      <c r="A8492" s="45" t="s">
        <v>252</v>
      </c>
      <c r="B8492" s="45" t="s">
        <v>12</v>
      </c>
      <c r="C8492" s="45" t="s">
        <v>226</v>
      </c>
      <c r="D8492" s="45">
        <v>964</v>
      </c>
      <c r="E8492" s="45">
        <v>9.6493557400000006E-3</v>
      </c>
      <c r="F8492" s="45">
        <v>1.20843395E-3</v>
      </c>
      <c r="G8492" s="45">
        <v>1.84066174E-3</v>
      </c>
      <c r="H8492" s="45">
        <v>6.5998513699999997E-3</v>
      </c>
    </row>
    <row r="8493" spans="1:8" x14ac:dyDescent="0.35">
      <c r="A8493" s="45" t="s">
        <v>252</v>
      </c>
      <c r="B8493" s="45" t="s">
        <v>13</v>
      </c>
      <c r="C8493" s="45" t="s">
        <v>226</v>
      </c>
      <c r="D8493" s="45">
        <v>2294</v>
      </c>
      <c r="E8493" s="45">
        <v>8.27895916E-3</v>
      </c>
      <c r="F8493" s="45">
        <v>8.1648661E-4</v>
      </c>
      <c r="G8493" s="45">
        <v>1.87295134E-3</v>
      </c>
      <c r="H8493" s="45">
        <v>5.5887841099999998E-3</v>
      </c>
    </row>
    <row r="8494" spans="1:8" x14ac:dyDescent="0.35">
      <c r="A8494" s="45" t="s">
        <v>252</v>
      </c>
      <c r="B8494" s="45" t="s">
        <v>8</v>
      </c>
      <c r="C8494" s="45" t="s">
        <v>223</v>
      </c>
      <c r="D8494" s="45">
        <v>14788</v>
      </c>
      <c r="E8494" s="45">
        <v>7.5351109699999998E-3</v>
      </c>
      <c r="F8494" s="45">
        <v>1.01801346E-3</v>
      </c>
      <c r="G8494" s="45">
        <v>1.36373609E-3</v>
      </c>
      <c r="H8494" s="45">
        <v>5.15335546E-3</v>
      </c>
    </row>
    <row r="8495" spans="1:8" x14ac:dyDescent="0.35">
      <c r="A8495" s="45" t="s">
        <v>252</v>
      </c>
      <c r="B8495" s="45" t="s">
        <v>10</v>
      </c>
      <c r="C8495" s="45" t="s">
        <v>223</v>
      </c>
      <c r="D8495" s="45">
        <v>5442</v>
      </c>
      <c r="E8495" s="45">
        <v>6.4914517000000003E-3</v>
      </c>
      <c r="F8495" s="45">
        <v>8.6694086999999996E-4</v>
      </c>
      <c r="G8495" s="45">
        <v>1.2001049100000001E-3</v>
      </c>
      <c r="H8495" s="45">
        <v>4.4243990599999996E-3</v>
      </c>
    </row>
    <row r="8496" spans="1:8" x14ac:dyDescent="0.35">
      <c r="A8496" s="45" t="s">
        <v>252</v>
      </c>
      <c r="B8496" s="45" t="s">
        <v>11</v>
      </c>
      <c r="C8496" s="45" t="s">
        <v>223</v>
      </c>
      <c r="D8496" s="45">
        <v>3365</v>
      </c>
      <c r="E8496" s="45">
        <v>7.4694806599999997E-3</v>
      </c>
      <c r="F8496" s="45">
        <v>9.6141149000000001E-4</v>
      </c>
      <c r="G8496" s="45">
        <v>1.4021687399999999E-3</v>
      </c>
      <c r="H8496" s="45">
        <v>5.1058999600000002E-3</v>
      </c>
    </row>
    <row r="8497" spans="1:8" x14ac:dyDescent="0.35">
      <c r="A8497" s="45" t="s">
        <v>252</v>
      </c>
      <c r="B8497" s="45" t="s">
        <v>12</v>
      </c>
      <c r="C8497" s="45" t="s">
        <v>223</v>
      </c>
      <c r="D8497" s="45">
        <v>2145</v>
      </c>
      <c r="E8497" s="45">
        <v>9.0542549199999992E-3</v>
      </c>
      <c r="F8497" s="45">
        <v>1.3061974200000001E-3</v>
      </c>
      <c r="G8497" s="45">
        <v>1.56968162E-3</v>
      </c>
      <c r="H8497" s="45">
        <v>6.1783754E-3</v>
      </c>
    </row>
    <row r="8498" spans="1:8" x14ac:dyDescent="0.35">
      <c r="A8498" s="45" t="s">
        <v>252</v>
      </c>
      <c r="B8498" s="45" t="s">
        <v>13</v>
      </c>
      <c r="C8498" s="45" t="s">
        <v>223</v>
      </c>
      <c r="D8498" s="45">
        <v>3836</v>
      </c>
      <c r="E8498" s="45">
        <v>8.2238168899999992E-3</v>
      </c>
      <c r="F8498" s="45">
        <v>1.1208414200000001E-3</v>
      </c>
      <c r="G8498" s="45">
        <v>1.4470004000000001E-3</v>
      </c>
      <c r="H8498" s="45">
        <v>5.6559625100000002E-3</v>
      </c>
    </row>
    <row r="8499" spans="1:8" x14ac:dyDescent="0.35">
      <c r="A8499" s="45" t="s">
        <v>252</v>
      </c>
      <c r="B8499" s="45" t="s">
        <v>8</v>
      </c>
      <c r="C8499" s="45" t="s">
        <v>224</v>
      </c>
      <c r="D8499" s="45">
        <v>1313</v>
      </c>
      <c r="E8499" s="45">
        <v>8.4659457199999996E-3</v>
      </c>
      <c r="F8499" s="45">
        <v>1.0617381500000001E-3</v>
      </c>
      <c r="G8499" s="45">
        <v>1.7173525899999999E-3</v>
      </c>
      <c r="H8499" s="45">
        <v>5.6868544999999996E-3</v>
      </c>
    </row>
    <row r="8500" spans="1:8" x14ac:dyDescent="0.35">
      <c r="A8500" s="45" t="s">
        <v>252</v>
      </c>
      <c r="B8500" s="45" t="s">
        <v>10</v>
      </c>
      <c r="C8500" s="45" t="s">
        <v>224</v>
      </c>
      <c r="D8500" s="45">
        <v>440</v>
      </c>
      <c r="E8500" s="45">
        <v>7.4956857799999997E-3</v>
      </c>
      <c r="F8500" s="45">
        <v>9.2908225E-4</v>
      </c>
      <c r="G8500" s="45">
        <v>1.6560919299999999E-3</v>
      </c>
      <c r="H8500" s="45">
        <v>4.9105111299999997E-3</v>
      </c>
    </row>
    <row r="8501" spans="1:8" x14ac:dyDescent="0.35">
      <c r="A8501" s="45" t="s">
        <v>252</v>
      </c>
      <c r="B8501" s="45" t="s">
        <v>11</v>
      </c>
      <c r="C8501" s="45" t="s">
        <v>224</v>
      </c>
      <c r="D8501" s="45">
        <v>275</v>
      </c>
      <c r="E8501" s="45">
        <v>7.8993684699999994E-3</v>
      </c>
      <c r="F8501" s="45">
        <v>1.0469273700000001E-3</v>
      </c>
      <c r="G8501" s="45">
        <v>1.5281563199999999E-3</v>
      </c>
      <c r="H8501" s="45">
        <v>5.3242842700000001E-3</v>
      </c>
    </row>
    <row r="8502" spans="1:8" x14ac:dyDescent="0.35">
      <c r="A8502" s="45" t="s">
        <v>252</v>
      </c>
      <c r="B8502" s="45" t="s">
        <v>12</v>
      </c>
      <c r="C8502" s="45" t="s">
        <v>224</v>
      </c>
      <c r="D8502" s="45">
        <v>222</v>
      </c>
      <c r="E8502" s="45">
        <v>9.9944734299999994E-3</v>
      </c>
      <c r="F8502" s="45">
        <v>1.37595905E-3</v>
      </c>
      <c r="G8502" s="45">
        <v>1.7485191299999999E-3</v>
      </c>
      <c r="H8502" s="45">
        <v>6.8699947700000003E-3</v>
      </c>
    </row>
    <row r="8503" spans="1:8" x14ac:dyDescent="0.35">
      <c r="A8503" s="45" t="s">
        <v>252</v>
      </c>
      <c r="B8503" s="45" t="s">
        <v>13</v>
      </c>
      <c r="C8503" s="45" t="s">
        <v>224</v>
      </c>
      <c r="D8503" s="45">
        <v>376</v>
      </c>
      <c r="E8503" s="45">
        <v>9.1132594699999993E-3</v>
      </c>
      <c r="F8503" s="45">
        <v>1.04228207E-3</v>
      </c>
      <c r="G8503" s="45">
        <v>1.9090140100000001E-3</v>
      </c>
      <c r="H8503" s="45">
        <v>6.1619628999999999E-3</v>
      </c>
    </row>
    <row r="8504" spans="1:8" x14ac:dyDescent="0.35">
      <c r="A8504" s="45" t="s">
        <v>252</v>
      </c>
      <c r="B8504" s="45" t="s">
        <v>8</v>
      </c>
      <c r="C8504" s="45" t="s">
        <v>222</v>
      </c>
      <c r="D8504" s="45">
        <v>36937</v>
      </c>
      <c r="E8504" s="45">
        <v>5.7921387000000003E-3</v>
      </c>
      <c r="F8504" s="45">
        <v>1.0186041299999999E-3</v>
      </c>
      <c r="G8504" s="45">
        <v>7.9335072000000001E-4</v>
      </c>
      <c r="H8504" s="45">
        <v>3.9787733000000002E-3</v>
      </c>
    </row>
    <row r="8505" spans="1:8" x14ac:dyDescent="0.35">
      <c r="A8505" s="45" t="s">
        <v>252</v>
      </c>
      <c r="B8505" s="45" t="s">
        <v>10</v>
      </c>
      <c r="C8505" s="45" t="s">
        <v>222</v>
      </c>
      <c r="D8505" s="45">
        <v>16597</v>
      </c>
      <c r="E8505" s="45">
        <v>5.2024689900000004E-3</v>
      </c>
      <c r="F8505" s="45">
        <v>9.3135671999999999E-4</v>
      </c>
      <c r="G8505" s="45">
        <v>7.0392969000000001E-4</v>
      </c>
      <c r="H8505" s="45">
        <v>3.56573718E-3</v>
      </c>
    </row>
    <row r="8506" spans="1:8" x14ac:dyDescent="0.35">
      <c r="A8506" s="45" t="s">
        <v>252</v>
      </c>
      <c r="B8506" s="45" t="s">
        <v>11</v>
      </c>
      <c r="C8506" s="45" t="s">
        <v>222</v>
      </c>
      <c r="D8506" s="45">
        <v>8039</v>
      </c>
      <c r="E8506" s="45">
        <v>5.6128915399999996E-3</v>
      </c>
      <c r="F8506" s="45">
        <v>1.0230332999999999E-3</v>
      </c>
      <c r="G8506" s="45">
        <v>7.3147577000000005E-4</v>
      </c>
      <c r="H8506" s="45">
        <v>3.8568025900000001E-3</v>
      </c>
    </row>
    <row r="8507" spans="1:8" x14ac:dyDescent="0.35">
      <c r="A8507" s="45" t="s">
        <v>252</v>
      </c>
      <c r="B8507" s="45" t="s">
        <v>12</v>
      </c>
      <c r="C8507" s="45" t="s">
        <v>222</v>
      </c>
      <c r="D8507" s="45">
        <v>3517</v>
      </c>
      <c r="E8507" s="45">
        <v>7.6346401100000003E-3</v>
      </c>
      <c r="F8507" s="45">
        <v>1.37081506E-3</v>
      </c>
      <c r="G8507" s="45">
        <v>1.0177416200000001E-3</v>
      </c>
      <c r="H8507" s="45">
        <v>5.2452996999999999E-3</v>
      </c>
    </row>
    <row r="8508" spans="1:8" x14ac:dyDescent="0.35">
      <c r="A8508" s="45" t="s">
        <v>252</v>
      </c>
      <c r="B8508" s="45" t="s">
        <v>13</v>
      </c>
      <c r="C8508" s="45" t="s">
        <v>222</v>
      </c>
      <c r="D8508" s="45">
        <v>8784</v>
      </c>
      <c r="E8508" s="45">
        <v>6.33262579E-3</v>
      </c>
      <c r="F8508" s="45">
        <v>1.0383802500000001E-3</v>
      </c>
      <c r="G8508" s="45">
        <v>9.2909195000000005E-4</v>
      </c>
      <c r="H8508" s="45">
        <v>4.3637129300000002E-3</v>
      </c>
    </row>
    <row r="8509" spans="1:8" x14ac:dyDescent="0.35">
      <c r="A8509" s="45" t="s">
        <v>237</v>
      </c>
      <c r="B8509" s="45" t="s">
        <v>69</v>
      </c>
      <c r="C8509" s="45" t="s">
        <v>226</v>
      </c>
      <c r="D8509" s="45">
        <v>645</v>
      </c>
      <c r="E8509" s="45">
        <v>5.0849660099999998E-3</v>
      </c>
      <c r="F8509" s="45">
        <v>8.5753996E-4</v>
      </c>
      <c r="G8509" s="45">
        <v>1.54419656E-3</v>
      </c>
      <c r="H8509" s="45">
        <v>2.68322901E-3</v>
      </c>
    </row>
    <row r="8510" spans="1:8" x14ac:dyDescent="0.35">
      <c r="A8510" s="45" t="s">
        <v>237</v>
      </c>
      <c r="B8510" s="45" t="s">
        <v>70</v>
      </c>
      <c r="C8510" s="45" t="s">
        <v>226</v>
      </c>
      <c r="D8510" s="45">
        <v>1990</v>
      </c>
      <c r="E8510" s="45">
        <v>6.70234831E-3</v>
      </c>
      <c r="F8510" s="45">
        <v>7.4493393E-4</v>
      </c>
      <c r="G8510" s="45">
        <v>1.9148983299999999E-3</v>
      </c>
      <c r="H8510" s="45">
        <v>4.0425155800000003E-3</v>
      </c>
    </row>
    <row r="8511" spans="1:8" x14ac:dyDescent="0.35">
      <c r="A8511" s="45" t="s">
        <v>237</v>
      </c>
      <c r="B8511" s="45" t="s">
        <v>71</v>
      </c>
      <c r="C8511" s="45" t="s">
        <v>226</v>
      </c>
      <c r="D8511" s="45">
        <v>385</v>
      </c>
      <c r="E8511" s="45">
        <v>5.4629927900000002E-3</v>
      </c>
      <c r="F8511" s="45">
        <v>7.6052165000000001E-4</v>
      </c>
      <c r="G8511" s="45">
        <v>1.6765870699999999E-3</v>
      </c>
      <c r="H8511" s="45">
        <v>3.0258835899999999E-3</v>
      </c>
    </row>
    <row r="8512" spans="1:8" x14ac:dyDescent="0.35">
      <c r="A8512" s="45" t="s">
        <v>237</v>
      </c>
      <c r="B8512" s="45" t="s">
        <v>69</v>
      </c>
      <c r="C8512" s="45" t="s">
        <v>223</v>
      </c>
      <c r="D8512" s="45">
        <v>1237</v>
      </c>
      <c r="E8512" s="45">
        <v>4.9757569000000003E-3</v>
      </c>
      <c r="F8512" s="45">
        <v>7.1748942000000003E-4</v>
      </c>
      <c r="G8512" s="45">
        <v>1.3382602500000001E-3</v>
      </c>
      <c r="H8512" s="45">
        <v>2.9200067199999999E-3</v>
      </c>
    </row>
    <row r="8513" spans="1:8" x14ac:dyDescent="0.35">
      <c r="A8513" s="45" t="s">
        <v>237</v>
      </c>
      <c r="B8513" s="45" t="s">
        <v>70</v>
      </c>
      <c r="C8513" s="45" t="s">
        <v>223</v>
      </c>
      <c r="D8513" s="45">
        <v>3325</v>
      </c>
      <c r="E8513" s="45">
        <v>5.9402009500000002E-3</v>
      </c>
      <c r="F8513" s="45">
        <v>5.9484103000000002E-4</v>
      </c>
      <c r="G8513" s="45">
        <v>1.58442262E-3</v>
      </c>
      <c r="H8513" s="45">
        <v>3.76093683E-3</v>
      </c>
    </row>
    <row r="8514" spans="1:8" x14ac:dyDescent="0.35">
      <c r="A8514" s="45" t="s">
        <v>237</v>
      </c>
      <c r="B8514" s="45" t="s">
        <v>71</v>
      </c>
      <c r="C8514" s="45" t="s">
        <v>223</v>
      </c>
      <c r="D8514" s="45">
        <v>605</v>
      </c>
      <c r="E8514" s="45">
        <v>5.1884945499999996E-3</v>
      </c>
      <c r="F8514" s="45">
        <v>7.1344099999999999E-4</v>
      </c>
      <c r="G8514" s="45">
        <v>1.52710797E-3</v>
      </c>
      <c r="H8514" s="45">
        <v>2.9479451299999999E-3</v>
      </c>
    </row>
    <row r="8515" spans="1:8" x14ac:dyDescent="0.35">
      <c r="A8515" s="45" t="s">
        <v>237</v>
      </c>
      <c r="B8515" s="45" t="s">
        <v>69</v>
      </c>
      <c r="C8515" s="45" t="s">
        <v>224</v>
      </c>
      <c r="D8515" s="45">
        <v>85</v>
      </c>
      <c r="E8515" s="45">
        <v>6.1049834099999997E-3</v>
      </c>
      <c r="F8515" s="45">
        <v>1.01021213E-3</v>
      </c>
      <c r="G8515" s="45">
        <v>1.8054191699999999E-3</v>
      </c>
      <c r="H8515" s="45">
        <v>3.2893516299999999E-3</v>
      </c>
    </row>
    <row r="8516" spans="1:8" x14ac:dyDescent="0.35">
      <c r="A8516" s="45" t="s">
        <v>237</v>
      </c>
      <c r="B8516" s="45" t="s">
        <v>70</v>
      </c>
      <c r="C8516" s="45" t="s">
        <v>224</v>
      </c>
      <c r="D8516" s="45">
        <v>288</v>
      </c>
      <c r="E8516" s="45">
        <v>6.7689844700000003E-3</v>
      </c>
      <c r="F8516" s="45">
        <v>9.1571801E-4</v>
      </c>
      <c r="G8516" s="45">
        <v>1.5448573299999999E-3</v>
      </c>
      <c r="H8516" s="45">
        <v>4.3084086499999997E-3</v>
      </c>
    </row>
    <row r="8517" spans="1:8" x14ac:dyDescent="0.35">
      <c r="A8517" s="45" t="s">
        <v>237</v>
      </c>
      <c r="B8517" s="45" t="s">
        <v>71</v>
      </c>
      <c r="C8517" s="45" t="s">
        <v>224</v>
      </c>
      <c r="D8517" s="45">
        <v>57</v>
      </c>
      <c r="E8517" s="45">
        <v>6.3346732899999996E-3</v>
      </c>
      <c r="F8517" s="45">
        <v>1.12633994E-3</v>
      </c>
      <c r="G8517" s="45">
        <v>1.88129441E-3</v>
      </c>
      <c r="H8517" s="45">
        <v>3.3270383799999998E-3</v>
      </c>
    </row>
    <row r="8518" spans="1:8" x14ac:dyDescent="0.35">
      <c r="A8518" s="45" t="s">
        <v>237</v>
      </c>
      <c r="B8518" s="45" t="s">
        <v>69</v>
      </c>
      <c r="C8518" s="45" t="s">
        <v>222</v>
      </c>
      <c r="D8518" s="45">
        <v>6522</v>
      </c>
      <c r="E8518" s="45">
        <v>4.6048592400000001E-3</v>
      </c>
      <c r="F8518" s="45">
        <v>9.0870122000000003E-4</v>
      </c>
      <c r="G8518" s="45">
        <v>9.0728684999999995E-4</v>
      </c>
      <c r="H8518" s="45">
        <v>2.78887069E-3</v>
      </c>
    </row>
    <row r="8519" spans="1:8" x14ac:dyDescent="0.35">
      <c r="A8519" s="45" t="s">
        <v>237</v>
      </c>
      <c r="B8519" s="45" t="s">
        <v>70</v>
      </c>
      <c r="C8519" s="45" t="s">
        <v>222</v>
      </c>
      <c r="D8519" s="45">
        <v>9834</v>
      </c>
      <c r="E8519" s="45">
        <v>4.8958201499999998E-3</v>
      </c>
      <c r="F8519" s="45">
        <v>7.4111711999999997E-4</v>
      </c>
      <c r="G8519" s="45">
        <v>9.5269411999999998E-4</v>
      </c>
      <c r="H8519" s="45">
        <v>3.2020084300000001E-3</v>
      </c>
    </row>
    <row r="8520" spans="1:8" x14ac:dyDescent="0.35">
      <c r="A8520" s="45" t="s">
        <v>237</v>
      </c>
      <c r="B8520" s="45" t="s">
        <v>71</v>
      </c>
      <c r="C8520" s="45" t="s">
        <v>222</v>
      </c>
      <c r="D8520" s="45">
        <v>1742</v>
      </c>
      <c r="E8520" s="45">
        <v>4.7227269299999998E-3</v>
      </c>
      <c r="F8520" s="45">
        <v>8.6644743999999998E-4</v>
      </c>
      <c r="G8520" s="45">
        <v>9.9269255000000007E-4</v>
      </c>
      <c r="H8520" s="45">
        <v>2.8635864799999998E-3</v>
      </c>
    </row>
    <row r="8521" spans="1:8" x14ac:dyDescent="0.35">
      <c r="A8521" s="45" t="s">
        <v>238</v>
      </c>
      <c r="B8521" s="45" t="s">
        <v>69</v>
      </c>
      <c r="C8521" s="45" t="s">
        <v>226</v>
      </c>
      <c r="D8521" s="45">
        <v>814</v>
      </c>
      <c r="E8521" s="45">
        <v>5.2851144199999997E-3</v>
      </c>
      <c r="F8521" s="45">
        <v>8.0798103000000003E-4</v>
      </c>
      <c r="G8521" s="45">
        <v>1.6873831799999999E-3</v>
      </c>
      <c r="H8521" s="45">
        <v>2.7897497399999999E-3</v>
      </c>
    </row>
    <row r="8522" spans="1:8" x14ac:dyDescent="0.35">
      <c r="A8522" s="45" t="s">
        <v>238</v>
      </c>
      <c r="B8522" s="45" t="s">
        <v>70</v>
      </c>
      <c r="C8522" s="45" t="s">
        <v>226</v>
      </c>
      <c r="D8522" s="45">
        <v>2411</v>
      </c>
      <c r="E8522" s="45">
        <v>6.5388667600000004E-3</v>
      </c>
      <c r="F8522" s="45">
        <v>6.8199643000000005E-4</v>
      </c>
      <c r="G8522" s="45">
        <v>1.87389564E-3</v>
      </c>
      <c r="H8522" s="45">
        <v>3.9829742200000002E-3</v>
      </c>
    </row>
    <row r="8523" spans="1:8" x14ac:dyDescent="0.35">
      <c r="A8523" s="45" t="s">
        <v>238</v>
      </c>
      <c r="B8523" s="45" t="s">
        <v>71</v>
      </c>
      <c r="C8523" s="45" t="s">
        <v>226</v>
      </c>
      <c r="D8523" s="45">
        <v>456</v>
      </c>
      <c r="E8523" s="45">
        <v>5.4650440300000004E-3</v>
      </c>
      <c r="F8523" s="45">
        <v>7.6470086000000003E-4</v>
      </c>
      <c r="G8523" s="45">
        <v>1.7461366499999999E-3</v>
      </c>
      <c r="H8523" s="45">
        <v>2.9542060399999999E-3</v>
      </c>
    </row>
    <row r="8524" spans="1:8" x14ac:dyDescent="0.35">
      <c r="A8524" s="45" t="s">
        <v>238</v>
      </c>
      <c r="B8524" s="45" t="s">
        <v>69</v>
      </c>
      <c r="C8524" s="45" t="s">
        <v>223</v>
      </c>
      <c r="D8524" s="45">
        <v>1666</v>
      </c>
      <c r="E8524" s="45">
        <v>4.9307289900000001E-3</v>
      </c>
      <c r="F8524" s="45">
        <v>6.9528481999999998E-4</v>
      </c>
      <c r="G8524" s="45">
        <v>1.2703342800000001E-3</v>
      </c>
      <c r="H8524" s="45">
        <v>2.9651094000000002E-3</v>
      </c>
    </row>
    <row r="8525" spans="1:8" x14ac:dyDescent="0.35">
      <c r="A8525" s="45" t="s">
        <v>238</v>
      </c>
      <c r="B8525" s="45" t="s">
        <v>70</v>
      </c>
      <c r="C8525" s="45" t="s">
        <v>223</v>
      </c>
      <c r="D8525" s="45">
        <v>4166</v>
      </c>
      <c r="E8525" s="45">
        <v>5.8342249099999997E-3</v>
      </c>
      <c r="F8525" s="45">
        <v>5.7673648000000004E-4</v>
      </c>
      <c r="G8525" s="45">
        <v>1.5006898699999999E-3</v>
      </c>
      <c r="H8525" s="45">
        <v>3.7567980700000001E-3</v>
      </c>
    </row>
    <row r="8526" spans="1:8" x14ac:dyDescent="0.35">
      <c r="A8526" s="45" t="s">
        <v>238</v>
      </c>
      <c r="B8526" s="45" t="s">
        <v>71</v>
      </c>
      <c r="C8526" s="45" t="s">
        <v>223</v>
      </c>
      <c r="D8526" s="45">
        <v>772</v>
      </c>
      <c r="E8526" s="45">
        <v>5.2765031900000002E-3</v>
      </c>
      <c r="F8526" s="45">
        <v>6.6080144999999997E-4</v>
      </c>
      <c r="G8526" s="45">
        <v>1.45501979E-3</v>
      </c>
      <c r="H8526" s="45">
        <v>3.1606814800000001E-3</v>
      </c>
    </row>
    <row r="8527" spans="1:8" x14ac:dyDescent="0.35">
      <c r="A8527" s="45" t="s">
        <v>238</v>
      </c>
      <c r="B8527" s="45" t="s">
        <v>69</v>
      </c>
      <c r="C8527" s="45" t="s">
        <v>224</v>
      </c>
      <c r="D8527" s="45">
        <v>107</v>
      </c>
      <c r="E8527" s="45">
        <v>5.6521501500000002E-3</v>
      </c>
      <c r="F8527" s="45">
        <v>9.6281125999999999E-4</v>
      </c>
      <c r="G8527" s="45">
        <v>1.3755838800000001E-3</v>
      </c>
      <c r="H8527" s="45">
        <v>3.31375452E-3</v>
      </c>
    </row>
    <row r="8528" spans="1:8" x14ac:dyDescent="0.35">
      <c r="A8528" s="45" t="s">
        <v>238</v>
      </c>
      <c r="B8528" s="45" t="s">
        <v>70</v>
      </c>
      <c r="C8528" s="45" t="s">
        <v>224</v>
      </c>
      <c r="D8528" s="45">
        <v>410</v>
      </c>
      <c r="E8528" s="45">
        <v>6.4834573000000003E-3</v>
      </c>
      <c r="F8528" s="45">
        <v>8.6599455999999996E-4</v>
      </c>
      <c r="G8528" s="45">
        <v>1.4982777599999999E-3</v>
      </c>
      <c r="H8528" s="45">
        <v>4.1191844900000003E-3</v>
      </c>
    </row>
    <row r="8529" spans="1:8" x14ac:dyDescent="0.35">
      <c r="A8529" s="45" t="s">
        <v>238</v>
      </c>
      <c r="B8529" s="45" t="s">
        <v>71</v>
      </c>
      <c r="C8529" s="45" t="s">
        <v>224</v>
      </c>
      <c r="D8529" s="45">
        <v>65</v>
      </c>
      <c r="E8529" s="45">
        <v>6.3550568099999998E-3</v>
      </c>
      <c r="F8529" s="45">
        <v>1.0372148600000001E-3</v>
      </c>
      <c r="G8529" s="45">
        <v>1.4540596099999999E-3</v>
      </c>
      <c r="H8529" s="45">
        <v>3.86378181E-3</v>
      </c>
    </row>
    <row r="8530" spans="1:8" x14ac:dyDescent="0.35">
      <c r="A8530" s="45" t="s">
        <v>238</v>
      </c>
      <c r="B8530" s="45" t="s">
        <v>69</v>
      </c>
      <c r="C8530" s="45" t="s">
        <v>222</v>
      </c>
      <c r="D8530" s="45">
        <v>8381</v>
      </c>
      <c r="E8530" s="45">
        <v>4.5467382499999997E-3</v>
      </c>
      <c r="F8530" s="45">
        <v>9.4446685E-4</v>
      </c>
      <c r="G8530" s="45">
        <v>8.4766224000000002E-4</v>
      </c>
      <c r="H8530" s="45">
        <v>2.7546086699999999E-3</v>
      </c>
    </row>
    <row r="8531" spans="1:8" x14ac:dyDescent="0.35">
      <c r="A8531" s="45" t="s">
        <v>238</v>
      </c>
      <c r="B8531" s="45" t="s">
        <v>70</v>
      </c>
      <c r="C8531" s="45" t="s">
        <v>222</v>
      </c>
      <c r="D8531" s="45">
        <v>12333</v>
      </c>
      <c r="E8531" s="45">
        <v>4.8112155700000001E-3</v>
      </c>
      <c r="F8531" s="45">
        <v>7.3042020999999999E-4</v>
      </c>
      <c r="G8531" s="45">
        <v>9.3649466000000003E-4</v>
      </c>
      <c r="H8531" s="45">
        <v>3.1443002100000001E-3</v>
      </c>
    </row>
    <row r="8532" spans="1:8" x14ac:dyDescent="0.35">
      <c r="A8532" s="45" t="s">
        <v>238</v>
      </c>
      <c r="B8532" s="45" t="s">
        <v>71</v>
      </c>
      <c r="C8532" s="45" t="s">
        <v>222</v>
      </c>
      <c r="D8532" s="45">
        <v>2262</v>
      </c>
      <c r="E8532" s="45">
        <v>4.5625335300000002E-3</v>
      </c>
      <c r="F8532" s="45">
        <v>8.4495833000000002E-4</v>
      </c>
      <c r="G8532" s="45">
        <v>9.3927015000000002E-4</v>
      </c>
      <c r="H8532" s="45">
        <v>2.77830456E-3</v>
      </c>
    </row>
    <row r="8533" spans="1:8" x14ac:dyDescent="0.35">
      <c r="A8533" s="45" t="s">
        <v>239</v>
      </c>
      <c r="B8533" s="45" t="s">
        <v>69</v>
      </c>
      <c r="C8533" s="45" t="s">
        <v>226</v>
      </c>
      <c r="D8533" s="45">
        <v>714</v>
      </c>
      <c r="E8533" s="45">
        <v>5.1204576700000001E-3</v>
      </c>
      <c r="F8533" s="45">
        <v>8.0926097000000004E-4</v>
      </c>
      <c r="G8533" s="45">
        <v>1.56436392E-3</v>
      </c>
      <c r="H8533" s="45">
        <v>2.7467512399999999E-3</v>
      </c>
    </row>
    <row r="8534" spans="1:8" x14ac:dyDescent="0.35">
      <c r="A8534" s="45" t="s">
        <v>239</v>
      </c>
      <c r="B8534" s="45" t="s">
        <v>70</v>
      </c>
      <c r="C8534" s="45" t="s">
        <v>226</v>
      </c>
      <c r="D8534" s="45">
        <v>2420</v>
      </c>
      <c r="E8534" s="45">
        <v>6.7056452299999996E-3</v>
      </c>
      <c r="F8534" s="45">
        <v>6.9325810000000002E-4</v>
      </c>
      <c r="G8534" s="45">
        <v>1.9286757200000001E-3</v>
      </c>
      <c r="H8534" s="45">
        <v>4.0832900599999996E-3</v>
      </c>
    </row>
    <row r="8535" spans="1:8" x14ac:dyDescent="0.35">
      <c r="A8535" s="45" t="s">
        <v>239</v>
      </c>
      <c r="B8535" s="45" t="s">
        <v>71</v>
      </c>
      <c r="C8535" s="45" t="s">
        <v>226</v>
      </c>
      <c r="D8535" s="45">
        <v>432</v>
      </c>
      <c r="E8535" s="45">
        <v>5.6688312100000001E-3</v>
      </c>
      <c r="F8535" s="45">
        <v>7.9547622999999999E-4</v>
      </c>
      <c r="G8535" s="45">
        <v>1.8729635799999999E-3</v>
      </c>
      <c r="H8535" s="45">
        <v>2.9997479199999999E-3</v>
      </c>
    </row>
    <row r="8536" spans="1:8" x14ac:dyDescent="0.35">
      <c r="A8536" s="45" t="s">
        <v>239</v>
      </c>
      <c r="B8536" s="45" t="s">
        <v>69</v>
      </c>
      <c r="C8536" s="45" t="s">
        <v>223</v>
      </c>
      <c r="D8536" s="45">
        <v>1620</v>
      </c>
      <c r="E8536" s="45">
        <v>4.9364423800000003E-3</v>
      </c>
      <c r="F8536" s="45">
        <v>6.7961938000000001E-4</v>
      </c>
      <c r="G8536" s="45">
        <v>1.2521574E-3</v>
      </c>
      <c r="H8536" s="45">
        <v>3.0046651200000001E-3</v>
      </c>
    </row>
    <row r="8537" spans="1:8" x14ac:dyDescent="0.35">
      <c r="A8537" s="45" t="s">
        <v>239</v>
      </c>
      <c r="B8537" s="45" t="s">
        <v>70</v>
      </c>
      <c r="C8537" s="45" t="s">
        <v>223</v>
      </c>
      <c r="D8537" s="45">
        <v>4089</v>
      </c>
      <c r="E8537" s="45">
        <v>5.9999839100000002E-3</v>
      </c>
      <c r="F8537" s="45">
        <v>6.1070836999999999E-4</v>
      </c>
      <c r="G8537" s="45">
        <v>1.503166E-3</v>
      </c>
      <c r="H8537" s="45">
        <v>3.8861090600000002E-3</v>
      </c>
    </row>
    <row r="8538" spans="1:8" x14ac:dyDescent="0.35">
      <c r="A8538" s="45" t="s">
        <v>239</v>
      </c>
      <c r="B8538" s="45" t="s">
        <v>71</v>
      </c>
      <c r="C8538" s="45" t="s">
        <v>223</v>
      </c>
      <c r="D8538" s="45">
        <v>686</v>
      </c>
      <c r="E8538" s="45">
        <v>5.44673203E-3</v>
      </c>
      <c r="F8538" s="45">
        <v>6.5629700000000002E-4</v>
      </c>
      <c r="G8538" s="45">
        <v>1.4147531699999999E-3</v>
      </c>
      <c r="H8538" s="45">
        <v>3.37568138E-3</v>
      </c>
    </row>
    <row r="8539" spans="1:8" x14ac:dyDescent="0.35">
      <c r="A8539" s="45" t="s">
        <v>239</v>
      </c>
      <c r="B8539" s="45" t="s">
        <v>69</v>
      </c>
      <c r="C8539" s="45" t="s">
        <v>224</v>
      </c>
      <c r="D8539" s="45">
        <v>107</v>
      </c>
      <c r="E8539" s="45">
        <v>5.7224599299999998E-3</v>
      </c>
      <c r="F8539" s="45">
        <v>1.1284178999999999E-3</v>
      </c>
      <c r="G8539" s="45">
        <v>1.60641635E-3</v>
      </c>
      <c r="H8539" s="45">
        <v>2.9876252400000002E-3</v>
      </c>
    </row>
    <row r="8540" spans="1:8" x14ac:dyDescent="0.35">
      <c r="A8540" s="45" t="s">
        <v>239</v>
      </c>
      <c r="B8540" s="45" t="s">
        <v>70</v>
      </c>
      <c r="C8540" s="45" t="s">
        <v>224</v>
      </c>
      <c r="D8540" s="45">
        <v>416</v>
      </c>
      <c r="E8540" s="45">
        <v>6.8051379999999996E-3</v>
      </c>
      <c r="F8540" s="45">
        <v>9.8582708E-4</v>
      </c>
      <c r="G8540" s="45">
        <v>1.54291287E-3</v>
      </c>
      <c r="H8540" s="45">
        <v>4.2763975499999999E-3</v>
      </c>
    </row>
    <row r="8541" spans="1:8" x14ac:dyDescent="0.35">
      <c r="A8541" s="45" t="s">
        <v>239</v>
      </c>
      <c r="B8541" s="45" t="s">
        <v>71</v>
      </c>
      <c r="C8541" s="45" t="s">
        <v>224</v>
      </c>
      <c r="D8541" s="45">
        <v>70</v>
      </c>
      <c r="E8541" s="45">
        <v>6.5403436900000004E-3</v>
      </c>
      <c r="F8541" s="45">
        <v>1.17724847E-3</v>
      </c>
      <c r="G8541" s="45">
        <v>1.6001981800000001E-3</v>
      </c>
      <c r="H8541" s="45">
        <v>3.76289664E-3</v>
      </c>
    </row>
    <row r="8542" spans="1:8" x14ac:dyDescent="0.35">
      <c r="A8542" s="45" t="s">
        <v>239</v>
      </c>
      <c r="B8542" s="45" t="s">
        <v>69</v>
      </c>
      <c r="C8542" s="45" t="s">
        <v>222</v>
      </c>
      <c r="D8542" s="45">
        <v>8192</v>
      </c>
      <c r="E8542" s="45">
        <v>4.5672746299999997E-3</v>
      </c>
      <c r="F8542" s="45">
        <v>9.3370484000000005E-4</v>
      </c>
      <c r="G8542" s="45">
        <v>8.2344172E-4</v>
      </c>
      <c r="H8542" s="45">
        <v>2.8101275799999998E-3</v>
      </c>
    </row>
    <row r="8543" spans="1:8" x14ac:dyDescent="0.35">
      <c r="A8543" s="45" t="s">
        <v>239</v>
      </c>
      <c r="B8543" s="45" t="s">
        <v>70</v>
      </c>
      <c r="C8543" s="45" t="s">
        <v>222</v>
      </c>
      <c r="D8543" s="45">
        <v>11656</v>
      </c>
      <c r="E8543" s="45">
        <v>4.8653031899999998E-3</v>
      </c>
      <c r="F8543" s="45">
        <v>7.1449130000000003E-4</v>
      </c>
      <c r="G8543" s="45">
        <v>9.2957882999999996E-4</v>
      </c>
      <c r="H8543" s="45">
        <v>3.22123159E-3</v>
      </c>
    </row>
    <row r="8544" spans="1:8" x14ac:dyDescent="0.35">
      <c r="A8544" s="45" t="s">
        <v>239</v>
      </c>
      <c r="B8544" s="45" t="s">
        <v>71</v>
      </c>
      <c r="C8544" s="45" t="s">
        <v>222</v>
      </c>
      <c r="D8544" s="45">
        <v>2166</v>
      </c>
      <c r="E8544" s="45">
        <v>4.5495459899999998E-3</v>
      </c>
      <c r="F8544" s="45">
        <v>8.3082698999999995E-4</v>
      </c>
      <c r="G8544" s="45">
        <v>9.2954324000000003E-4</v>
      </c>
      <c r="H8544" s="45">
        <v>2.7891752799999998E-3</v>
      </c>
    </row>
    <row r="8545" spans="1:8" x14ac:dyDescent="0.35">
      <c r="A8545" s="45" t="s">
        <v>240</v>
      </c>
      <c r="B8545" s="45" t="s">
        <v>69</v>
      </c>
      <c r="C8545" s="45" t="s">
        <v>226</v>
      </c>
      <c r="D8545" s="45">
        <v>672</v>
      </c>
      <c r="E8545" s="45">
        <v>5.21284561E-3</v>
      </c>
      <c r="F8545" s="45">
        <v>8.2883781000000004E-4</v>
      </c>
      <c r="G8545" s="45">
        <v>1.51899365E-3</v>
      </c>
      <c r="H8545" s="45">
        <v>2.86458309E-3</v>
      </c>
    </row>
    <row r="8546" spans="1:8" x14ac:dyDescent="0.35">
      <c r="A8546" s="45" t="s">
        <v>240</v>
      </c>
      <c r="B8546" s="45" t="s">
        <v>70</v>
      </c>
      <c r="C8546" s="45" t="s">
        <v>226</v>
      </c>
      <c r="D8546" s="45">
        <v>2412</v>
      </c>
      <c r="E8546" s="45">
        <v>6.7902239800000002E-3</v>
      </c>
      <c r="F8546" s="45">
        <v>7.3226628000000005E-4</v>
      </c>
      <c r="G8546" s="45">
        <v>1.8691983200000001E-3</v>
      </c>
      <c r="H8546" s="45">
        <v>4.1878999499999998E-3</v>
      </c>
    </row>
    <row r="8547" spans="1:8" x14ac:dyDescent="0.35">
      <c r="A8547" s="45" t="s">
        <v>240</v>
      </c>
      <c r="B8547" s="45" t="s">
        <v>71</v>
      </c>
      <c r="C8547" s="45" t="s">
        <v>226</v>
      </c>
      <c r="D8547" s="45">
        <v>452</v>
      </c>
      <c r="E8547" s="45">
        <v>5.7446326600000003E-3</v>
      </c>
      <c r="F8547" s="45">
        <v>6.8053994999999997E-4</v>
      </c>
      <c r="G8547" s="45">
        <v>1.72768638E-3</v>
      </c>
      <c r="H8547" s="45">
        <v>3.33550963E-3</v>
      </c>
    </row>
    <row r="8548" spans="1:8" x14ac:dyDescent="0.35">
      <c r="A8548" s="45" t="s">
        <v>240</v>
      </c>
      <c r="B8548" s="45" t="s">
        <v>69</v>
      </c>
      <c r="C8548" s="45" t="s">
        <v>223</v>
      </c>
      <c r="D8548" s="45">
        <v>1510</v>
      </c>
      <c r="E8548" s="45">
        <v>5.0093203499999997E-3</v>
      </c>
      <c r="F8548" s="45">
        <v>7.1474098000000005E-4</v>
      </c>
      <c r="G8548" s="45">
        <v>1.2204743700000001E-3</v>
      </c>
      <c r="H8548" s="45">
        <v>3.0741045E-3</v>
      </c>
    </row>
    <row r="8549" spans="1:8" x14ac:dyDescent="0.35">
      <c r="A8549" s="45" t="s">
        <v>240</v>
      </c>
      <c r="B8549" s="45" t="s">
        <v>70</v>
      </c>
      <c r="C8549" s="45" t="s">
        <v>223</v>
      </c>
      <c r="D8549" s="45">
        <v>3988</v>
      </c>
      <c r="E8549" s="45">
        <v>6.1018875999999996E-3</v>
      </c>
      <c r="F8549" s="45">
        <v>6.4631659999999996E-4</v>
      </c>
      <c r="G8549" s="45">
        <v>1.4670775E-3</v>
      </c>
      <c r="H8549" s="45">
        <v>3.9884901100000003E-3</v>
      </c>
    </row>
    <row r="8550" spans="1:8" x14ac:dyDescent="0.35">
      <c r="A8550" s="45" t="s">
        <v>240</v>
      </c>
      <c r="B8550" s="45" t="s">
        <v>71</v>
      </c>
      <c r="C8550" s="45" t="s">
        <v>223</v>
      </c>
      <c r="D8550" s="45">
        <v>638</v>
      </c>
      <c r="E8550" s="45">
        <v>5.5054675199999997E-3</v>
      </c>
      <c r="F8550" s="45">
        <v>7.3303050000000003E-4</v>
      </c>
      <c r="G8550" s="45">
        <v>1.4558840300000001E-3</v>
      </c>
      <c r="H8550" s="45">
        <v>3.3165524900000002E-3</v>
      </c>
    </row>
    <row r="8551" spans="1:8" x14ac:dyDescent="0.35">
      <c r="A8551" s="45" t="s">
        <v>240</v>
      </c>
      <c r="B8551" s="45" t="s">
        <v>69</v>
      </c>
      <c r="C8551" s="45" t="s">
        <v>224</v>
      </c>
      <c r="D8551" s="45">
        <v>109</v>
      </c>
      <c r="E8551" s="45">
        <v>6.28865082E-3</v>
      </c>
      <c r="F8551" s="45">
        <v>1.1543278099999999E-3</v>
      </c>
      <c r="G8551" s="45">
        <v>1.6161227799999999E-3</v>
      </c>
      <c r="H8551" s="45">
        <v>3.5181997400000001E-3</v>
      </c>
    </row>
    <row r="8552" spans="1:8" x14ac:dyDescent="0.35">
      <c r="A8552" s="45" t="s">
        <v>240</v>
      </c>
      <c r="B8552" s="45" t="s">
        <v>70</v>
      </c>
      <c r="C8552" s="45" t="s">
        <v>224</v>
      </c>
      <c r="D8552" s="45">
        <v>412</v>
      </c>
      <c r="E8552" s="45">
        <v>6.8396595100000002E-3</v>
      </c>
      <c r="F8552" s="45">
        <v>1.00997819E-3</v>
      </c>
      <c r="G8552" s="45">
        <v>1.69827037E-3</v>
      </c>
      <c r="H8552" s="45">
        <v>4.1314104400000003E-3</v>
      </c>
    </row>
    <row r="8553" spans="1:8" x14ac:dyDescent="0.35">
      <c r="A8553" s="45" t="s">
        <v>240</v>
      </c>
      <c r="B8553" s="45" t="s">
        <v>71</v>
      </c>
      <c r="C8553" s="45" t="s">
        <v>224</v>
      </c>
      <c r="D8553" s="45">
        <v>62</v>
      </c>
      <c r="E8553" s="45">
        <v>6.6130896599999999E-3</v>
      </c>
      <c r="F8553" s="45">
        <v>1.4258510100000001E-3</v>
      </c>
      <c r="G8553" s="45">
        <v>1.6789872100000001E-3</v>
      </c>
      <c r="H8553" s="45">
        <v>3.5082509500000002E-3</v>
      </c>
    </row>
    <row r="8554" spans="1:8" x14ac:dyDescent="0.35">
      <c r="A8554" s="45" t="s">
        <v>240</v>
      </c>
      <c r="B8554" s="45" t="s">
        <v>69</v>
      </c>
      <c r="C8554" s="45" t="s">
        <v>222</v>
      </c>
      <c r="D8554" s="45">
        <v>7747</v>
      </c>
      <c r="E8554" s="45">
        <v>4.5769656299999998E-3</v>
      </c>
      <c r="F8554" s="45">
        <v>9.2742268000000001E-4</v>
      </c>
      <c r="G8554" s="45">
        <v>8.1388260999999999E-4</v>
      </c>
      <c r="H8554" s="45">
        <v>2.83565986E-3</v>
      </c>
    </row>
    <row r="8555" spans="1:8" x14ac:dyDescent="0.35">
      <c r="A8555" s="45" t="s">
        <v>240</v>
      </c>
      <c r="B8555" s="45" t="s">
        <v>70</v>
      </c>
      <c r="C8555" s="45" t="s">
        <v>222</v>
      </c>
      <c r="D8555" s="45">
        <v>11470</v>
      </c>
      <c r="E8555" s="45">
        <v>4.9368801900000004E-3</v>
      </c>
      <c r="F8555" s="45">
        <v>7.2936319000000002E-4</v>
      </c>
      <c r="G8555" s="45">
        <v>8.8567878999999997E-4</v>
      </c>
      <c r="H8555" s="45">
        <v>3.3218377299999999E-3</v>
      </c>
    </row>
    <row r="8556" spans="1:8" x14ac:dyDescent="0.35">
      <c r="A8556" s="45" t="s">
        <v>240</v>
      </c>
      <c r="B8556" s="45" t="s">
        <v>71</v>
      </c>
      <c r="C8556" s="45" t="s">
        <v>222</v>
      </c>
      <c r="D8556" s="45">
        <v>2049</v>
      </c>
      <c r="E8556" s="45">
        <v>4.7388628899999998E-3</v>
      </c>
      <c r="F8556" s="45">
        <v>8.4181735000000003E-4</v>
      </c>
      <c r="G8556" s="45">
        <v>9.2388653000000001E-4</v>
      </c>
      <c r="H8556" s="45">
        <v>2.9731585300000001E-3</v>
      </c>
    </row>
    <row r="8557" spans="1:8" x14ac:dyDescent="0.35">
      <c r="A8557" s="45" t="s">
        <v>241</v>
      </c>
      <c r="B8557" s="45" t="s">
        <v>69</v>
      </c>
      <c r="C8557" s="45" t="s">
        <v>226</v>
      </c>
      <c r="D8557" s="45">
        <v>707</v>
      </c>
      <c r="E8557" s="45">
        <v>5.11230266E-3</v>
      </c>
      <c r="F8557" s="45">
        <v>9.0498759000000003E-4</v>
      </c>
      <c r="G8557" s="45">
        <v>1.24893567E-3</v>
      </c>
      <c r="H8557" s="45">
        <v>2.95790419E-3</v>
      </c>
    </row>
    <row r="8558" spans="1:8" x14ac:dyDescent="0.35">
      <c r="A8558" s="45" t="s">
        <v>241</v>
      </c>
      <c r="B8558" s="45" t="s">
        <v>70</v>
      </c>
      <c r="C8558" s="45" t="s">
        <v>226</v>
      </c>
      <c r="D8558" s="45">
        <v>2202</v>
      </c>
      <c r="E8558" s="45">
        <v>6.8413340200000001E-3</v>
      </c>
      <c r="F8558" s="45">
        <v>8.1040045000000001E-4</v>
      </c>
      <c r="G8558" s="45">
        <v>1.63367348E-3</v>
      </c>
      <c r="H8558" s="45">
        <v>4.39632402E-3</v>
      </c>
    </row>
    <row r="8559" spans="1:8" x14ac:dyDescent="0.35">
      <c r="A8559" s="45" t="s">
        <v>241</v>
      </c>
      <c r="B8559" s="45" t="s">
        <v>71</v>
      </c>
      <c r="C8559" s="45" t="s">
        <v>226</v>
      </c>
      <c r="D8559" s="45">
        <v>385</v>
      </c>
      <c r="E8559" s="45">
        <v>6.0634016299999996E-3</v>
      </c>
      <c r="F8559" s="45">
        <v>9.1534367999999999E-4</v>
      </c>
      <c r="G8559" s="45">
        <v>1.56977489E-3</v>
      </c>
      <c r="H8559" s="45">
        <v>3.57735064E-3</v>
      </c>
    </row>
    <row r="8560" spans="1:8" x14ac:dyDescent="0.35">
      <c r="A8560" s="45" t="s">
        <v>241</v>
      </c>
      <c r="B8560" s="45" t="s">
        <v>69</v>
      </c>
      <c r="C8560" s="45" t="s">
        <v>223</v>
      </c>
      <c r="D8560" s="45">
        <v>1518</v>
      </c>
      <c r="E8560" s="45">
        <v>5.1641564199999997E-3</v>
      </c>
      <c r="F8560" s="45">
        <v>7.2692481000000001E-4</v>
      </c>
      <c r="G8560" s="45">
        <v>1.2644101700000001E-3</v>
      </c>
      <c r="H8560" s="45">
        <v>3.1728209699999998E-3</v>
      </c>
    </row>
    <row r="8561" spans="1:8" x14ac:dyDescent="0.35">
      <c r="A8561" s="45" t="s">
        <v>241</v>
      </c>
      <c r="B8561" s="45" t="s">
        <v>70</v>
      </c>
      <c r="C8561" s="45" t="s">
        <v>223</v>
      </c>
      <c r="D8561" s="45">
        <v>3813</v>
      </c>
      <c r="E8561" s="45">
        <v>6.2506250499999999E-3</v>
      </c>
      <c r="F8561" s="45">
        <v>6.9065599000000004E-4</v>
      </c>
      <c r="G8561" s="45">
        <v>1.4862438300000001E-3</v>
      </c>
      <c r="H8561" s="45">
        <v>4.0737247600000004E-3</v>
      </c>
    </row>
    <row r="8562" spans="1:8" x14ac:dyDescent="0.35">
      <c r="A8562" s="45" t="s">
        <v>241</v>
      </c>
      <c r="B8562" s="45" t="s">
        <v>71</v>
      </c>
      <c r="C8562" s="45" t="s">
        <v>223</v>
      </c>
      <c r="D8562" s="45">
        <v>618</v>
      </c>
      <c r="E8562" s="45">
        <v>6.04794041E-3</v>
      </c>
      <c r="F8562" s="45">
        <v>8.2378165999999996E-4</v>
      </c>
      <c r="G8562" s="45">
        <v>1.5400445599999999E-3</v>
      </c>
      <c r="H8562" s="45">
        <v>3.68411368E-3</v>
      </c>
    </row>
    <row r="8563" spans="1:8" x14ac:dyDescent="0.35">
      <c r="A8563" s="45" t="s">
        <v>241</v>
      </c>
      <c r="B8563" s="45" t="s">
        <v>69</v>
      </c>
      <c r="C8563" s="45" t="s">
        <v>224</v>
      </c>
      <c r="D8563" s="45">
        <v>91</v>
      </c>
      <c r="E8563" s="45">
        <v>6.3149926300000003E-3</v>
      </c>
      <c r="F8563" s="45">
        <v>1.1764853199999999E-3</v>
      </c>
      <c r="G8563" s="45">
        <v>1.64250078E-3</v>
      </c>
      <c r="H8563" s="45">
        <v>3.49600607E-3</v>
      </c>
    </row>
    <row r="8564" spans="1:8" x14ac:dyDescent="0.35">
      <c r="A8564" s="45" t="s">
        <v>241</v>
      </c>
      <c r="B8564" s="45" t="s">
        <v>70</v>
      </c>
      <c r="C8564" s="45" t="s">
        <v>224</v>
      </c>
      <c r="D8564" s="45">
        <v>420</v>
      </c>
      <c r="E8564" s="45">
        <v>7.3122241800000001E-3</v>
      </c>
      <c r="F8564" s="45">
        <v>1.04591025E-3</v>
      </c>
      <c r="G8564" s="45">
        <v>1.6553954599999999E-3</v>
      </c>
      <c r="H8564" s="45">
        <v>4.6109179599999996E-3</v>
      </c>
    </row>
    <row r="8565" spans="1:8" x14ac:dyDescent="0.35">
      <c r="A8565" s="45" t="s">
        <v>241</v>
      </c>
      <c r="B8565" s="45" t="s">
        <v>71</v>
      </c>
      <c r="C8565" s="45" t="s">
        <v>224</v>
      </c>
      <c r="D8565" s="45">
        <v>39</v>
      </c>
      <c r="E8565" s="45">
        <v>7.7878677300000001E-3</v>
      </c>
      <c r="F8565" s="45">
        <v>1.3019346900000001E-3</v>
      </c>
      <c r="G8565" s="45">
        <v>1.70198218E-3</v>
      </c>
      <c r="H8565" s="45">
        <v>4.7839503999999996E-3</v>
      </c>
    </row>
    <row r="8566" spans="1:8" x14ac:dyDescent="0.35">
      <c r="A8566" s="45" t="s">
        <v>241</v>
      </c>
      <c r="B8566" s="45" t="s">
        <v>69</v>
      </c>
      <c r="C8566" s="45" t="s">
        <v>222</v>
      </c>
      <c r="D8566" s="45">
        <v>7373</v>
      </c>
      <c r="E8566" s="45">
        <v>4.7734395800000003E-3</v>
      </c>
      <c r="F8566" s="45">
        <v>9.9949553999999999E-4</v>
      </c>
      <c r="G8566" s="45">
        <v>7.9969874000000002E-4</v>
      </c>
      <c r="H8566" s="45">
        <v>2.9742448099999998E-3</v>
      </c>
    </row>
    <row r="8567" spans="1:8" x14ac:dyDescent="0.35">
      <c r="A8567" s="45" t="s">
        <v>241</v>
      </c>
      <c r="B8567" s="45" t="s">
        <v>70</v>
      </c>
      <c r="C8567" s="45" t="s">
        <v>222</v>
      </c>
      <c r="D8567" s="45">
        <v>10807</v>
      </c>
      <c r="E8567" s="45">
        <v>5.2151113200000002E-3</v>
      </c>
      <c r="F8567" s="45">
        <v>8.1472483E-4</v>
      </c>
      <c r="G8567" s="45">
        <v>8.8832788000000002E-4</v>
      </c>
      <c r="H8567" s="45">
        <v>3.5120581300000001E-3</v>
      </c>
    </row>
    <row r="8568" spans="1:8" x14ac:dyDescent="0.35">
      <c r="A8568" s="45" t="s">
        <v>241</v>
      </c>
      <c r="B8568" s="45" t="s">
        <v>71</v>
      </c>
      <c r="C8568" s="45" t="s">
        <v>222</v>
      </c>
      <c r="D8568" s="45">
        <v>1926</v>
      </c>
      <c r="E8568" s="45">
        <v>4.8431608400000001E-3</v>
      </c>
      <c r="F8568" s="45">
        <v>9.3134013999999999E-4</v>
      </c>
      <c r="G8568" s="45">
        <v>8.9360120000000001E-4</v>
      </c>
      <c r="H8568" s="45">
        <v>3.0182190099999999E-3</v>
      </c>
    </row>
    <row r="8569" spans="1:8" x14ac:dyDescent="0.35">
      <c r="A8569" s="45" t="s">
        <v>242</v>
      </c>
      <c r="B8569" s="45" t="s">
        <v>69</v>
      </c>
      <c r="C8569" s="45" t="s">
        <v>226</v>
      </c>
      <c r="D8569" s="45">
        <v>698</v>
      </c>
      <c r="E8569" s="45">
        <v>5.2105716399999998E-3</v>
      </c>
      <c r="F8569" s="45">
        <v>9.3217701000000003E-4</v>
      </c>
      <c r="G8569" s="45">
        <v>1.2863138200000001E-3</v>
      </c>
      <c r="H8569" s="45">
        <v>2.99135071E-3</v>
      </c>
    </row>
    <row r="8570" spans="1:8" x14ac:dyDescent="0.35">
      <c r="A8570" s="45" t="s">
        <v>242</v>
      </c>
      <c r="B8570" s="45" t="s">
        <v>70</v>
      </c>
      <c r="C8570" s="45" t="s">
        <v>226</v>
      </c>
      <c r="D8570" s="45">
        <v>2304</v>
      </c>
      <c r="E8570" s="45">
        <v>6.6679725299999999E-3</v>
      </c>
      <c r="F8570" s="45">
        <v>8.0175557000000002E-4</v>
      </c>
      <c r="G8570" s="45">
        <v>1.5414011799999999E-3</v>
      </c>
      <c r="H8570" s="45">
        <v>4.32403163E-3</v>
      </c>
    </row>
    <row r="8571" spans="1:8" x14ac:dyDescent="0.35">
      <c r="A8571" s="45" t="s">
        <v>242</v>
      </c>
      <c r="B8571" s="45" t="s">
        <v>71</v>
      </c>
      <c r="C8571" s="45" t="s">
        <v>226</v>
      </c>
      <c r="D8571" s="45">
        <v>432</v>
      </c>
      <c r="E8571" s="45">
        <v>6.1315262499999999E-3</v>
      </c>
      <c r="F8571" s="45">
        <v>9.1172601000000003E-4</v>
      </c>
      <c r="G8571" s="45">
        <v>1.60137472E-3</v>
      </c>
      <c r="H8571" s="45">
        <v>3.61713903E-3</v>
      </c>
    </row>
    <row r="8572" spans="1:8" x14ac:dyDescent="0.35">
      <c r="A8572" s="45" t="s">
        <v>242</v>
      </c>
      <c r="B8572" s="45" t="s">
        <v>69</v>
      </c>
      <c r="C8572" s="45" t="s">
        <v>223</v>
      </c>
      <c r="D8572" s="45">
        <v>1432</v>
      </c>
      <c r="E8572" s="45">
        <v>5.2017054899999998E-3</v>
      </c>
      <c r="F8572" s="45">
        <v>8.5503448999999995E-4</v>
      </c>
      <c r="G8572" s="45">
        <v>1.25294986E-3</v>
      </c>
      <c r="H8572" s="45">
        <v>3.0937206699999998E-3</v>
      </c>
    </row>
    <row r="8573" spans="1:8" x14ac:dyDescent="0.35">
      <c r="A8573" s="45" t="s">
        <v>242</v>
      </c>
      <c r="B8573" s="45" t="s">
        <v>70</v>
      </c>
      <c r="C8573" s="45" t="s">
        <v>223</v>
      </c>
      <c r="D8573" s="45">
        <v>3804</v>
      </c>
      <c r="E8573" s="45">
        <v>6.31230017E-3</v>
      </c>
      <c r="F8573" s="45">
        <v>7.6953571999999995E-4</v>
      </c>
      <c r="G8573" s="45">
        <v>1.45630368E-3</v>
      </c>
      <c r="H8573" s="45">
        <v>4.0864602799999998E-3</v>
      </c>
    </row>
    <row r="8574" spans="1:8" x14ac:dyDescent="0.35">
      <c r="A8574" s="45" t="s">
        <v>242</v>
      </c>
      <c r="B8574" s="45" t="s">
        <v>71</v>
      </c>
      <c r="C8574" s="45" t="s">
        <v>223</v>
      </c>
      <c r="D8574" s="45">
        <v>670</v>
      </c>
      <c r="E8574" s="45">
        <v>5.9104475199999998E-3</v>
      </c>
      <c r="F8574" s="45">
        <v>9.1991409000000005E-4</v>
      </c>
      <c r="G8574" s="45">
        <v>1.5259982299999999E-3</v>
      </c>
      <c r="H8574" s="45">
        <v>3.4645347200000002E-3</v>
      </c>
    </row>
    <row r="8575" spans="1:8" x14ac:dyDescent="0.35">
      <c r="A8575" s="45" t="s">
        <v>242</v>
      </c>
      <c r="B8575" s="45" t="s">
        <v>69</v>
      </c>
      <c r="C8575" s="45" t="s">
        <v>224</v>
      </c>
      <c r="D8575" s="45">
        <v>86</v>
      </c>
      <c r="E8575" s="45">
        <v>5.70790243E-3</v>
      </c>
      <c r="F8575" s="45">
        <v>1.0746390899999999E-3</v>
      </c>
      <c r="G8575" s="45">
        <v>1.56734472E-3</v>
      </c>
      <c r="H8575" s="45">
        <v>3.0659181500000002E-3</v>
      </c>
    </row>
    <row r="8576" spans="1:8" x14ac:dyDescent="0.35">
      <c r="A8576" s="45" t="s">
        <v>242</v>
      </c>
      <c r="B8576" s="45" t="s">
        <v>70</v>
      </c>
      <c r="C8576" s="45" t="s">
        <v>224</v>
      </c>
      <c r="D8576" s="45">
        <v>418</v>
      </c>
      <c r="E8576" s="45">
        <v>7.2588547699999999E-3</v>
      </c>
      <c r="F8576" s="45">
        <v>8.0520088000000001E-4</v>
      </c>
      <c r="G8576" s="45">
        <v>1.4849700800000001E-3</v>
      </c>
      <c r="H8576" s="45">
        <v>4.9686833100000003E-3</v>
      </c>
    </row>
    <row r="8577" spans="1:8" x14ac:dyDescent="0.35">
      <c r="A8577" s="45" t="s">
        <v>242</v>
      </c>
      <c r="B8577" s="45" t="s">
        <v>71</v>
      </c>
      <c r="C8577" s="45" t="s">
        <v>224</v>
      </c>
      <c r="D8577" s="45">
        <v>47</v>
      </c>
      <c r="E8577" s="45">
        <v>6.5354114700000004E-3</v>
      </c>
      <c r="F8577" s="45">
        <v>8.9218847999999996E-4</v>
      </c>
      <c r="G8577" s="45">
        <v>1.3711581800000001E-3</v>
      </c>
      <c r="H8577" s="45">
        <v>4.2720643500000002E-3</v>
      </c>
    </row>
    <row r="8578" spans="1:8" x14ac:dyDescent="0.35">
      <c r="A8578" s="45" t="s">
        <v>242</v>
      </c>
      <c r="B8578" s="45" t="s">
        <v>69</v>
      </c>
      <c r="C8578" s="45" t="s">
        <v>222</v>
      </c>
      <c r="D8578" s="45">
        <v>7425</v>
      </c>
      <c r="E8578" s="45">
        <v>4.8063035400000001E-3</v>
      </c>
      <c r="F8578" s="45">
        <v>1.00923875E-3</v>
      </c>
      <c r="G8578" s="45">
        <v>7.8627609999999996E-4</v>
      </c>
      <c r="H8578" s="45">
        <v>3.0107882E-3</v>
      </c>
    </row>
    <row r="8579" spans="1:8" x14ac:dyDescent="0.35">
      <c r="A8579" s="45" t="s">
        <v>242</v>
      </c>
      <c r="B8579" s="45" t="s">
        <v>70</v>
      </c>
      <c r="C8579" s="45" t="s">
        <v>222</v>
      </c>
      <c r="D8579" s="45">
        <v>10828</v>
      </c>
      <c r="E8579" s="45">
        <v>5.1953640999999997E-3</v>
      </c>
      <c r="F8579" s="45">
        <v>8.3923771000000004E-4</v>
      </c>
      <c r="G8579" s="45">
        <v>8.6268193999999995E-4</v>
      </c>
      <c r="H8579" s="45">
        <v>3.4934439599999998E-3</v>
      </c>
    </row>
    <row r="8580" spans="1:8" x14ac:dyDescent="0.35">
      <c r="A8580" s="45" t="s">
        <v>242</v>
      </c>
      <c r="B8580" s="45" t="s">
        <v>71</v>
      </c>
      <c r="C8580" s="45" t="s">
        <v>222</v>
      </c>
      <c r="D8580" s="45">
        <v>1825</v>
      </c>
      <c r="E8580" s="45">
        <v>4.92929961E-3</v>
      </c>
      <c r="F8580" s="45">
        <v>9.9075952E-4</v>
      </c>
      <c r="G8580" s="45">
        <v>8.5611974999999995E-4</v>
      </c>
      <c r="H8580" s="45">
        <v>3.0824198499999999E-3</v>
      </c>
    </row>
    <row r="8581" spans="1:8" x14ac:dyDescent="0.35">
      <c r="A8581" s="45" t="s">
        <v>243</v>
      </c>
      <c r="B8581" s="45" t="s">
        <v>69</v>
      </c>
      <c r="C8581" s="45" t="s">
        <v>226</v>
      </c>
      <c r="D8581" s="45">
        <v>684</v>
      </c>
      <c r="E8581" s="45">
        <v>5.3485587400000003E-3</v>
      </c>
      <c r="F8581" s="45">
        <v>7.9488821000000002E-4</v>
      </c>
      <c r="G8581" s="45">
        <v>1.3512052200000001E-3</v>
      </c>
      <c r="H8581" s="45">
        <v>3.2020417999999999E-3</v>
      </c>
    </row>
    <row r="8582" spans="1:8" x14ac:dyDescent="0.35">
      <c r="A8582" s="45" t="s">
        <v>243</v>
      </c>
      <c r="B8582" s="45" t="s">
        <v>70</v>
      </c>
      <c r="C8582" s="45" t="s">
        <v>226</v>
      </c>
      <c r="D8582" s="45">
        <v>2318</v>
      </c>
      <c r="E8582" s="45">
        <v>6.62015043E-3</v>
      </c>
      <c r="F8582" s="45">
        <v>6.9149325999999999E-4</v>
      </c>
      <c r="G8582" s="45">
        <v>1.5394015399999999E-3</v>
      </c>
      <c r="H8582" s="45">
        <v>4.3883314099999998E-3</v>
      </c>
    </row>
    <row r="8583" spans="1:8" x14ac:dyDescent="0.35">
      <c r="A8583" s="45" t="s">
        <v>243</v>
      </c>
      <c r="B8583" s="45" t="s">
        <v>71</v>
      </c>
      <c r="C8583" s="45" t="s">
        <v>226</v>
      </c>
      <c r="D8583" s="45">
        <v>429</v>
      </c>
      <c r="E8583" s="45">
        <v>6.0226461E-3</v>
      </c>
      <c r="F8583" s="45">
        <v>7.6426637000000003E-4</v>
      </c>
      <c r="G8583" s="45">
        <v>1.5222467999999999E-3</v>
      </c>
      <c r="H8583" s="45">
        <v>3.7347025499999999E-3</v>
      </c>
    </row>
    <row r="8584" spans="1:8" x14ac:dyDescent="0.35">
      <c r="A8584" s="45" t="s">
        <v>243</v>
      </c>
      <c r="B8584" s="45" t="s">
        <v>69</v>
      </c>
      <c r="C8584" s="45" t="s">
        <v>223</v>
      </c>
      <c r="D8584" s="45">
        <v>1446</v>
      </c>
      <c r="E8584" s="45">
        <v>5.4477067099999998E-3</v>
      </c>
      <c r="F8584" s="45">
        <v>9.7394287999999995E-4</v>
      </c>
      <c r="G8584" s="45">
        <v>1.22776409E-3</v>
      </c>
      <c r="H8584" s="45">
        <v>3.2459992600000001E-3</v>
      </c>
    </row>
    <row r="8585" spans="1:8" x14ac:dyDescent="0.35">
      <c r="A8585" s="45" t="s">
        <v>243</v>
      </c>
      <c r="B8585" s="45" t="s">
        <v>70</v>
      </c>
      <c r="C8585" s="45" t="s">
        <v>223</v>
      </c>
      <c r="D8585" s="45">
        <v>3971</v>
      </c>
      <c r="E8585" s="45">
        <v>6.4380092499999996E-3</v>
      </c>
      <c r="F8585" s="45">
        <v>8.4774603000000001E-4</v>
      </c>
      <c r="G8585" s="45">
        <v>1.4263710500000001E-3</v>
      </c>
      <c r="H8585" s="45">
        <v>4.1638916800000002E-3</v>
      </c>
    </row>
    <row r="8586" spans="1:8" x14ac:dyDescent="0.35">
      <c r="A8586" s="45" t="s">
        <v>243</v>
      </c>
      <c r="B8586" s="45" t="s">
        <v>71</v>
      </c>
      <c r="C8586" s="45" t="s">
        <v>223</v>
      </c>
      <c r="D8586" s="45">
        <v>683</v>
      </c>
      <c r="E8586" s="45">
        <v>5.8232163600000003E-3</v>
      </c>
      <c r="F8586" s="45">
        <v>9.0370955000000002E-4</v>
      </c>
      <c r="G8586" s="45">
        <v>1.41922187E-3</v>
      </c>
      <c r="H8586" s="45">
        <v>3.5002844500000001E-3</v>
      </c>
    </row>
    <row r="8587" spans="1:8" x14ac:dyDescent="0.35">
      <c r="A8587" s="45" t="s">
        <v>243</v>
      </c>
      <c r="B8587" s="45" t="s">
        <v>69</v>
      </c>
      <c r="C8587" s="45" t="s">
        <v>224</v>
      </c>
      <c r="D8587" s="45">
        <v>115</v>
      </c>
      <c r="E8587" s="45">
        <v>6.0958129499999996E-3</v>
      </c>
      <c r="F8587" s="45">
        <v>1.1667670699999999E-3</v>
      </c>
      <c r="G8587" s="45">
        <v>1.6583129699999999E-3</v>
      </c>
      <c r="H8587" s="45">
        <v>3.2707324500000001E-3</v>
      </c>
    </row>
    <row r="8588" spans="1:8" x14ac:dyDescent="0.35">
      <c r="A8588" s="45" t="s">
        <v>243</v>
      </c>
      <c r="B8588" s="45" t="s">
        <v>70</v>
      </c>
      <c r="C8588" s="45" t="s">
        <v>224</v>
      </c>
      <c r="D8588" s="45">
        <v>379</v>
      </c>
      <c r="E8588" s="45">
        <v>7.0450684099999999E-3</v>
      </c>
      <c r="F8588" s="45">
        <v>9.8364337000000001E-4</v>
      </c>
      <c r="G8588" s="45">
        <v>1.58537304E-3</v>
      </c>
      <c r="H8588" s="45">
        <v>4.4760514999999997E-3</v>
      </c>
    </row>
    <row r="8589" spans="1:8" x14ac:dyDescent="0.35">
      <c r="A8589" s="45" t="s">
        <v>243</v>
      </c>
      <c r="B8589" s="45" t="s">
        <v>71</v>
      </c>
      <c r="C8589" s="45" t="s">
        <v>224</v>
      </c>
      <c r="D8589" s="45">
        <v>51</v>
      </c>
      <c r="E8589" s="45">
        <v>6.8963323200000003E-3</v>
      </c>
      <c r="F8589" s="45">
        <v>1.2860836499999999E-3</v>
      </c>
      <c r="G8589" s="45">
        <v>1.8382350700000001E-3</v>
      </c>
      <c r="H8589" s="45">
        <v>3.7720132299999998E-3</v>
      </c>
    </row>
    <row r="8590" spans="1:8" x14ac:dyDescent="0.35">
      <c r="A8590" s="45" t="s">
        <v>243</v>
      </c>
      <c r="B8590" s="45" t="s">
        <v>69</v>
      </c>
      <c r="C8590" s="45" t="s">
        <v>222</v>
      </c>
      <c r="D8590" s="45">
        <v>7271</v>
      </c>
      <c r="E8590" s="45">
        <v>4.6975791199999999E-3</v>
      </c>
      <c r="F8590" s="45">
        <v>1.00240435E-3</v>
      </c>
      <c r="G8590" s="45">
        <v>7.5870571000000002E-4</v>
      </c>
      <c r="H8590" s="45">
        <v>2.9364685800000001E-3</v>
      </c>
    </row>
    <row r="8591" spans="1:8" x14ac:dyDescent="0.35">
      <c r="A8591" s="45" t="s">
        <v>243</v>
      </c>
      <c r="B8591" s="45" t="s">
        <v>70</v>
      </c>
      <c r="C8591" s="45" t="s">
        <v>222</v>
      </c>
      <c r="D8591" s="45">
        <v>11017</v>
      </c>
      <c r="E8591" s="45">
        <v>5.1979051900000002E-3</v>
      </c>
      <c r="F8591" s="45">
        <v>8.5809806000000004E-4</v>
      </c>
      <c r="G8591" s="45">
        <v>8.3841256999999997E-4</v>
      </c>
      <c r="H8591" s="45">
        <v>3.5013940699999998E-3</v>
      </c>
    </row>
    <row r="8592" spans="1:8" x14ac:dyDescent="0.35">
      <c r="A8592" s="45" t="s">
        <v>243</v>
      </c>
      <c r="B8592" s="45" t="s">
        <v>71</v>
      </c>
      <c r="C8592" s="45" t="s">
        <v>222</v>
      </c>
      <c r="D8592" s="45">
        <v>1763</v>
      </c>
      <c r="E8592" s="45">
        <v>4.9227889299999997E-3</v>
      </c>
      <c r="F8592" s="45">
        <v>9.8073677000000002E-4</v>
      </c>
      <c r="G8592" s="45">
        <v>8.4578688000000002E-4</v>
      </c>
      <c r="H8592" s="45">
        <v>3.0962648099999998E-3</v>
      </c>
    </row>
    <row r="8593" spans="1:8" x14ac:dyDescent="0.35">
      <c r="A8593" s="45" t="s">
        <v>244</v>
      </c>
      <c r="B8593" s="45" t="s">
        <v>69</v>
      </c>
      <c r="C8593" s="45" t="s">
        <v>226</v>
      </c>
      <c r="D8593" s="45">
        <v>715</v>
      </c>
      <c r="E8593" s="45">
        <v>5.2114411000000003E-3</v>
      </c>
      <c r="F8593" s="45">
        <v>7.5292969999999997E-4</v>
      </c>
      <c r="G8593" s="45">
        <v>1.3508317899999999E-3</v>
      </c>
      <c r="H8593" s="45">
        <v>3.1070639900000001E-3</v>
      </c>
    </row>
    <row r="8594" spans="1:8" x14ac:dyDescent="0.35">
      <c r="A8594" s="45" t="s">
        <v>244</v>
      </c>
      <c r="B8594" s="45" t="s">
        <v>70</v>
      </c>
      <c r="C8594" s="45" t="s">
        <v>226</v>
      </c>
      <c r="D8594" s="45">
        <v>2309</v>
      </c>
      <c r="E8594" s="45">
        <v>6.73622114E-3</v>
      </c>
      <c r="F8594" s="45">
        <v>6.4012274999999995E-4</v>
      </c>
      <c r="G8594" s="45">
        <v>1.53164726E-3</v>
      </c>
      <c r="H8594" s="45">
        <v>4.56359852E-3</v>
      </c>
    </row>
    <row r="8595" spans="1:8" x14ac:dyDescent="0.35">
      <c r="A8595" s="45" t="s">
        <v>244</v>
      </c>
      <c r="B8595" s="45" t="s">
        <v>71</v>
      </c>
      <c r="C8595" s="45" t="s">
        <v>226</v>
      </c>
      <c r="D8595" s="45">
        <v>402</v>
      </c>
      <c r="E8595" s="45">
        <v>6.11370209E-3</v>
      </c>
      <c r="F8595" s="45">
        <v>7.0763057999999996E-4</v>
      </c>
      <c r="G8595" s="45">
        <v>1.61449671E-3</v>
      </c>
      <c r="H8595" s="45">
        <v>3.7905666100000002E-3</v>
      </c>
    </row>
    <row r="8596" spans="1:8" x14ac:dyDescent="0.35">
      <c r="A8596" s="45" t="s">
        <v>244</v>
      </c>
      <c r="B8596" s="45" t="s">
        <v>69</v>
      </c>
      <c r="C8596" s="45" t="s">
        <v>223</v>
      </c>
      <c r="D8596" s="45">
        <v>1454</v>
      </c>
      <c r="E8596" s="45">
        <v>5.4819875100000004E-3</v>
      </c>
      <c r="F8596" s="45">
        <v>9.5442306000000001E-4</v>
      </c>
      <c r="G8596" s="45">
        <v>1.1795284499999999E-3</v>
      </c>
      <c r="H8596" s="45">
        <v>3.3480355100000002E-3</v>
      </c>
    </row>
    <row r="8597" spans="1:8" x14ac:dyDescent="0.35">
      <c r="A8597" s="45" t="s">
        <v>244</v>
      </c>
      <c r="B8597" s="45" t="s">
        <v>70</v>
      </c>
      <c r="C8597" s="45" t="s">
        <v>223</v>
      </c>
      <c r="D8597" s="45">
        <v>3677</v>
      </c>
      <c r="E8597" s="45">
        <v>6.4025685400000004E-3</v>
      </c>
      <c r="F8597" s="45">
        <v>8.0333870000000003E-4</v>
      </c>
      <c r="G8597" s="45">
        <v>1.3729424200000001E-3</v>
      </c>
      <c r="H8597" s="45">
        <v>4.2262869199999999E-3</v>
      </c>
    </row>
    <row r="8598" spans="1:8" x14ac:dyDescent="0.35">
      <c r="A8598" s="45" t="s">
        <v>244</v>
      </c>
      <c r="B8598" s="45" t="s">
        <v>71</v>
      </c>
      <c r="C8598" s="45" t="s">
        <v>223</v>
      </c>
      <c r="D8598" s="45">
        <v>657</v>
      </c>
      <c r="E8598" s="45">
        <v>5.9578821099999998E-3</v>
      </c>
      <c r="F8598" s="45">
        <v>9.1019409999999995E-4</v>
      </c>
      <c r="G8598" s="45">
        <v>1.38379748E-3</v>
      </c>
      <c r="H8598" s="45">
        <v>3.6638900600000001E-3</v>
      </c>
    </row>
    <row r="8599" spans="1:8" x14ac:dyDescent="0.35">
      <c r="A8599" s="45" t="s">
        <v>244</v>
      </c>
      <c r="B8599" s="45" t="s">
        <v>69</v>
      </c>
      <c r="C8599" s="45" t="s">
        <v>224</v>
      </c>
      <c r="D8599" s="45">
        <v>109</v>
      </c>
      <c r="E8599" s="45">
        <v>6.5266095099999998E-3</v>
      </c>
      <c r="F8599" s="45">
        <v>1.2128353100000001E-3</v>
      </c>
      <c r="G8599" s="45">
        <v>1.9940322300000001E-3</v>
      </c>
      <c r="H8599" s="45">
        <v>3.3197414999999999E-3</v>
      </c>
    </row>
    <row r="8600" spans="1:8" x14ac:dyDescent="0.35">
      <c r="A8600" s="45" t="s">
        <v>244</v>
      </c>
      <c r="B8600" s="45" t="s">
        <v>70</v>
      </c>
      <c r="C8600" s="45" t="s">
        <v>224</v>
      </c>
      <c r="D8600" s="45">
        <v>382</v>
      </c>
      <c r="E8600" s="45">
        <v>7.4732460699999999E-3</v>
      </c>
      <c r="F8600" s="45">
        <v>1.06026976E-3</v>
      </c>
      <c r="G8600" s="45">
        <v>1.7210827499999999E-3</v>
      </c>
      <c r="H8600" s="45">
        <v>4.6918930499999997E-3</v>
      </c>
    </row>
    <row r="8601" spans="1:8" x14ac:dyDescent="0.35">
      <c r="A8601" s="45" t="s">
        <v>244</v>
      </c>
      <c r="B8601" s="45" t="s">
        <v>71</v>
      </c>
      <c r="C8601" s="45" t="s">
        <v>224</v>
      </c>
      <c r="D8601" s="45">
        <v>39</v>
      </c>
      <c r="E8601" s="45">
        <v>7.4160135400000004E-3</v>
      </c>
      <c r="F8601" s="45">
        <v>1.42064313E-3</v>
      </c>
      <c r="G8601" s="45">
        <v>1.9868824899999999E-3</v>
      </c>
      <c r="H8601" s="45">
        <v>4.00848738E-3</v>
      </c>
    </row>
    <row r="8602" spans="1:8" x14ac:dyDescent="0.35">
      <c r="A8602" s="45" t="s">
        <v>244</v>
      </c>
      <c r="B8602" s="45" t="s">
        <v>69</v>
      </c>
      <c r="C8602" s="45" t="s">
        <v>222</v>
      </c>
      <c r="D8602" s="45">
        <v>7289</v>
      </c>
      <c r="E8602" s="45">
        <v>4.6776374200000002E-3</v>
      </c>
      <c r="F8602" s="45">
        <v>9.9315821000000009E-4</v>
      </c>
      <c r="G8602" s="45">
        <v>7.4254591999999996E-4</v>
      </c>
      <c r="H8602" s="45">
        <v>2.9419328100000002E-3</v>
      </c>
    </row>
    <row r="8603" spans="1:8" x14ac:dyDescent="0.35">
      <c r="A8603" s="45" t="s">
        <v>244</v>
      </c>
      <c r="B8603" s="45" t="s">
        <v>70</v>
      </c>
      <c r="C8603" s="45" t="s">
        <v>222</v>
      </c>
      <c r="D8603" s="45">
        <v>10615</v>
      </c>
      <c r="E8603" s="45">
        <v>5.1632776200000001E-3</v>
      </c>
      <c r="F8603" s="45">
        <v>8.4244297000000002E-4</v>
      </c>
      <c r="G8603" s="45">
        <v>8.2082241000000001E-4</v>
      </c>
      <c r="H8603" s="45">
        <v>3.50001175E-3</v>
      </c>
    </row>
    <row r="8604" spans="1:8" x14ac:dyDescent="0.35">
      <c r="A8604" s="45" t="s">
        <v>244</v>
      </c>
      <c r="B8604" s="45" t="s">
        <v>71</v>
      </c>
      <c r="C8604" s="45" t="s">
        <v>222</v>
      </c>
      <c r="D8604" s="45">
        <v>1803</v>
      </c>
      <c r="E8604" s="45">
        <v>4.9863073100000002E-3</v>
      </c>
      <c r="F8604" s="45">
        <v>9.6188684000000002E-4</v>
      </c>
      <c r="G8604" s="45">
        <v>8.3202356000000002E-4</v>
      </c>
      <c r="H8604" s="45">
        <v>3.1923964300000001E-3</v>
      </c>
    </row>
    <row r="8605" spans="1:8" x14ac:dyDescent="0.35">
      <c r="A8605" s="45" t="s">
        <v>245</v>
      </c>
      <c r="B8605" s="45" t="s">
        <v>69</v>
      </c>
      <c r="C8605" s="45" t="s">
        <v>226</v>
      </c>
      <c r="D8605" s="45">
        <v>696</v>
      </c>
      <c r="E8605" s="45">
        <v>5.3429648499999996E-3</v>
      </c>
      <c r="F8605" s="45">
        <v>6.9251518999999999E-4</v>
      </c>
      <c r="G8605" s="45">
        <v>1.3767657999999999E-3</v>
      </c>
      <c r="H8605" s="45">
        <v>3.27316787E-3</v>
      </c>
    </row>
    <row r="8606" spans="1:8" x14ac:dyDescent="0.35">
      <c r="A8606" s="45" t="s">
        <v>245</v>
      </c>
      <c r="B8606" s="45" t="s">
        <v>70</v>
      </c>
      <c r="C8606" s="45" t="s">
        <v>226</v>
      </c>
      <c r="D8606" s="45">
        <v>2237</v>
      </c>
      <c r="E8606" s="45">
        <v>6.6625376299999997E-3</v>
      </c>
      <c r="F8606" s="45">
        <v>6.1645242999999999E-4</v>
      </c>
      <c r="G8606" s="45">
        <v>1.54083136E-3</v>
      </c>
      <c r="H8606" s="45">
        <v>4.5044772800000004E-3</v>
      </c>
    </row>
    <row r="8607" spans="1:8" x14ac:dyDescent="0.35">
      <c r="A8607" s="45" t="s">
        <v>245</v>
      </c>
      <c r="B8607" s="45" t="s">
        <v>71</v>
      </c>
      <c r="C8607" s="45" t="s">
        <v>226</v>
      </c>
      <c r="D8607" s="45">
        <v>375</v>
      </c>
      <c r="E8607" s="45">
        <v>6.0550614900000002E-3</v>
      </c>
      <c r="F8607" s="45">
        <v>6.8475285000000002E-4</v>
      </c>
      <c r="G8607" s="45">
        <v>1.6723454499999999E-3</v>
      </c>
      <c r="H8607" s="45">
        <v>3.6968824700000001E-3</v>
      </c>
    </row>
    <row r="8608" spans="1:8" x14ac:dyDescent="0.35">
      <c r="A8608" s="45" t="s">
        <v>245</v>
      </c>
      <c r="B8608" s="45" t="s">
        <v>69</v>
      </c>
      <c r="C8608" s="45" t="s">
        <v>223</v>
      </c>
      <c r="D8608" s="45">
        <v>1456</v>
      </c>
      <c r="E8608" s="45">
        <v>5.4948152699999999E-3</v>
      </c>
      <c r="F8608" s="45">
        <v>9.5027415999999999E-4</v>
      </c>
      <c r="G8608" s="45">
        <v>1.14685854E-3</v>
      </c>
      <c r="H8608" s="45">
        <v>3.3976820800000001E-3</v>
      </c>
    </row>
    <row r="8609" spans="1:8" x14ac:dyDescent="0.35">
      <c r="A8609" s="45" t="s">
        <v>245</v>
      </c>
      <c r="B8609" s="45" t="s">
        <v>70</v>
      </c>
      <c r="C8609" s="45" t="s">
        <v>223</v>
      </c>
      <c r="D8609" s="45">
        <v>3733</v>
      </c>
      <c r="E8609" s="45">
        <v>6.4864513100000003E-3</v>
      </c>
      <c r="F8609" s="45">
        <v>7.9361600999999999E-4</v>
      </c>
      <c r="G8609" s="45">
        <v>1.3543462500000001E-3</v>
      </c>
      <c r="H8609" s="45">
        <v>4.3384885600000001E-3</v>
      </c>
    </row>
    <row r="8610" spans="1:8" x14ac:dyDescent="0.35">
      <c r="A8610" s="45" t="s">
        <v>245</v>
      </c>
      <c r="B8610" s="45" t="s">
        <v>71</v>
      </c>
      <c r="C8610" s="45" t="s">
        <v>223</v>
      </c>
      <c r="D8610" s="45">
        <v>612</v>
      </c>
      <c r="E8610" s="45">
        <v>6.07048816E-3</v>
      </c>
      <c r="F8610" s="45">
        <v>9.4708808000000002E-4</v>
      </c>
      <c r="G8610" s="45">
        <v>1.3559063200000001E-3</v>
      </c>
      <c r="H8610" s="45">
        <v>3.7674932600000001E-3</v>
      </c>
    </row>
    <row r="8611" spans="1:8" x14ac:dyDescent="0.35">
      <c r="A8611" s="45" t="s">
        <v>245</v>
      </c>
      <c r="B8611" s="45" t="s">
        <v>69</v>
      </c>
      <c r="C8611" s="45" t="s">
        <v>224</v>
      </c>
      <c r="D8611" s="45">
        <v>111</v>
      </c>
      <c r="E8611" s="45">
        <v>6.4589587199999996E-3</v>
      </c>
      <c r="F8611" s="45">
        <v>1.04323045E-3</v>
      </c>
      <c r="G8611" s="45">
        <v>1.76342985E-3</v>
      </c>
      <c r="H8611" s="45">
        <v>3.6522979E-3</v>
      </c>
    </row>
    <row r="8612" spans="1:8" x14ac:dyDescent="0.35">
      <c r="A8612" s="45" t="s">
        <v>245</v>
      </c>
      <c r="B8612" s="45" t="s">
        <v>70</v>
      </c>
      <c r="C8612" s="45" t="s">
        <v>224</v>
      </c>
      <c r="D8612" s="45">
        <v>379</v>
      </c>
      <c r="E8612" s="45">
        <v>7.6275894299999997E-3</v>
      </c>
      <c r="F8612" s="45">
        <v>1.00208859E-3</v>
      </c>
      <c r="G8612" s="45">
        <v>1.7143064E-3</v>
      </c>
      <c r="H8612" s="45">
        <v>4.9111939200000001E-3</v>
      </c>
    </row>
    <row r="8613" spans="1:8" x14ac:dyDescent="0.35">
      <c r="A8613" s="45" t="s">
        <v>245</v>
      </c>
      <c r="B8613" s="45" t="s">
        <v>71</v>
      </c>
      <c r="C8613" s="45" t="s">
        <v>224</v>
      </c>
      <c r="D8613" s="45">
        <v>42</v>
      </c>
      <c r="E8613" s="45">
        <v>7.1434080800000001E-3</v>
      </c>
      <c r="F8613" s="45">
        <v>1.0449733200000001E-3</v>
      </c>
      <c r="G8613" s="45">
        <v>2.0535711699999999E-3</v>
      </c>
      <c r="H8613" s="45">
        <v>4.0448630699999998E-3</v>
      </c>
    </row>
    <row r="8614" spans="1:8" x14ac:dyDescent="0.35">
      <c r="A8614" s="45" t="s">
        <v>245</v>
      </c>
      <c r="B8614" s="45" t="s">
        <v>69</v>
      </c>
      <c r="C8614" s="45" t="s">
        <v>222</v>
      </c>
      <c r="D8614" s="45">
        <v>7260</v>
      </c>
      <c r="E8614" s="45">
        <v>4.6865655399999998E-3</v>
      </c>
      <c r="F8614" s="45">
        <v>9.6314127000000005E-4</v>
      </c>
      <c r="G8614" s="45">
        <v>7.4438968000000002E-4</v>
      </c>
      <c r="H8614" s="45">
        <v>2.9790341100000002E-3</v>
      </c>
    </row>
    <row r="8615" spans="1:8" x14ac:dyDescent="0.35">
      <c r="A8615" s="45" t="s">
        <v>245</v>
      </c>
      <c r="B8615" s="45" t="s">
        <v>70</v>
      </c>
      <c r="C8615" s="45" t="s">
        <v>222</v>
      </c>
      <c r="D8615" s="45">
        <v>10490</v>
      </c>
      <c r="E8615" s="45">
        <v>5.2351575800000001E-3</v>
      </c>
      <c r="F8615" s="45">
        <v>8.1730591999999995E-4</v>
      </c>
      <c r="G8615" s="45">
        <v>8.2046368999999996E-4</v>
      </c>
      <c r="H8615" s="45">
        <v>3.5973874799999999E-3</v>
      </c>
    </row>
    <row r="8616" spans="1:8" x14ac:dyDescent="0.35">
      <c r="A8616" s="45" t="s">
        <v>245</v>
      </c>
      <c r="B8616" s="45" t="s">
        <v>71</v>
      </c>
      <c r="C8616" s="45" t="s">
        <v>222</v>
      </c>
      <c r="D8616" s="45">
        <v>1715</v>
      </c>
      <c r="E8616" s="45">
        <v>5.0232356400000001E-3</v>
      </c>
      <c r="F8616" s="45">
        <v>9.4698172999999996E-4</v>
      </c>
      <c r="G8616" s="45">
        <v>8.8778185999999995E-4</v>
      </c>
      <c r="H8616" s="45">
        <v>3.1884715699999999E-3</v>
      </c>
    </row>
    <row r="8617" spans="1:8" x14ac:dyDescent="0.35">
      <c r="A8617" s="45" t="s">
        <v>246</v>
      </c>
      <c r="B8617" s="45" t="s">
        <v>69</v>
      </c>
      <c r="C8617" s="45" t="s">
        <v>226</v>
      </c>
      <c r="D8617" s="45">
        <v>749</v>
      </c>
      <c r="E8617" s="45">
        <v>5.3839221499999996E-3</v>
      </c>
      <c r="F8617" s="45">
        <v>7.6354869000000002E-4</v>
      </c>
      <c r="G8617" s="45">
        <v>1.26086301E-3</v>
      </c>
      <c r="H8617" s="45">
        <v>3.3591082E-3</v>
      </c>
    </row>
    <row r="8618" spans="1:8" x14ac:dyDescent="0.35">
      <c r="A8618" s="45" t="s">
        <v>246</v>
      </c>
      <c r="B8618" s="45" t="s">
        <v>70</v>
      </c>
      <c r="C8618" s="45" t="s">
        <v>226</v>
      </c>
      <c r="D8618" s="45">
        <v>2153</v>
      </c>
      <c r="E8618" s="45">
        <v>6.6983459500000002E-3</v>
      </c>
      <c r="F8618" s="45">
        <v>6.1730700999999995E-4</v>
      </c>
      <c r="G8618" s="45">
        <v>1.4893890299999999E-3</v>
      </c>
      <c r="H8618" s="45">
        <v>4.5908000599999997E-3</v>
      </c>
    </row>
    <row r="8619" spans="1:8" x14ac:dyDescent="0.35">
      <c r="A8619" s="45" t="s">
        <v>246</v>
      </c>
      <c r="B8619" s="45" t="s">
        <v>71</v>
      </c>
      <c r="C8619" s="45" t="s">
        <v>226</v>
      </c>
      <c r="D8619" s="45">
        <v>333</v>
      </c>
      <c r="E8619" s="45">
        <v>5.9740988399999998E-3</v>
      </c>
      <c r="F8619" s="45">
        <v>6.3838119000000004E-4</v>
      </c>
      <c r="G8619" s="45">
        <v>1.6861998500000001E-3</v>
      </c>
      <c r="H8619" s="45">
        <v>3.6486136299999999E-3</v>
      </c>
    </row>
    <row r="8620" spans="1:8" x14ac:dyDescent="0.35">
      <c r="A8620" s="45" t="s">
        <v>246</v>
      </c>
      <c r="B8620" s="45" t="s">
        <v>69</v>
      </c>
      <c r="C8620" s="45" t="s">
        <v>223</v>
      </c>
      <c r="D8620" s="45">
        <v>1448</v>
      </c>
      <c r="E8620" s="45">
        <v>5.4831454200000001E-3</v>
      </c>
      <c r="F8620" s="45">
        <v>9.1065877999999998E-4</v>
      </c>
      <c r="G8620" s="45">
        <v>1.1298547899999999E-3</v>
      </c>
      <c r="H8620" s="45">
        <v>3.4426313600000001E-3</v>
      </c>
    </row>
    <row r="8621" spans="1:8" x14ac:dyDescent="0.35">
      <c r="A8621" s="45" t="s">
        <v>246</v>
      </c>
      <c r="B8621" s="45" t="s">
        <v>70</v>
      </c>
      <c r="C8621" s="45" t="s">
        <v>223</v>
      </c>
      <c r="D8621" s="45">
        <v>3392</v>
      </c>
      <c r="E8621" s="45">
        <v>6.4785399499999998E-3</v>
      </c>
      <c r="F8621" s="45">
        <v>7.6980535000000004E-4</v>
      </c>
      <c r="G8621" s="45">
        <v>1.3322023000000001E-3</v>
      </c>
      <c r="H8621" s="45">
        <v>4.3765318199999997E-3</v>
      </c>
    </row>
    <row r="8622" spans="1:8" x14ac:dyDescent="0.35">
      <c r="A8622" s="45" t="s">
        <v>246</v>
      </c>
      <c r="B8622" s="45" t="s">
        <v>71</v>
      </c>
      <c r="C8622" s="45" t="s">
        <v>223</v>
      </c>
      <c r="D8622" s="45">
        <v>625</v>
      </c>
      <c r="E8622" s="45">
        <v>5.9475182800000003E-3</v>
      </c>
      <c r="F8622" s="45">
        <v>8.3827754000000002E-4</v>
      </c>
      <c r="G8622" s="45">
        <v>1.29592567E-3</v>
      </c>
      <c r="H8622" s="45">
        <v>3.8133145599999999E-3</v>
      </c>
    </row>
    <row r="8623" spans="1:8" x14ac:dyDescent="0.35">
      <c r="A8623" s="45" t="s">
        <v>246</v>
      </c>
      <c r="B8623" s="45" t="s">
        <v>69</v>
      </c>
      <c r="C8623" s="45" t="s">
        <v>224</v>
      </c>
      <c r="D8623" s="45">
        <v>115</v>
      </c>
      <c r="E8623" s="45">
        <v>6.2114530500000003E-3</v>
      </c>
      <c r="F8623" s="45">
        <v>1.20138866E-3</v>
      </c>
      <c r="G8623" s="45">
        <v>1.54076063E-3</v>
      </c>
      <c r="H8623" s="45">
        <v>3.46930333E-3</v>
      </c>
    </row>
    <row r="8624" spans="1:8" x14ac:dyDescent="0.35">
      <c r="A8624" s="45" t="s">
        <v>246</v>
      </c>
      <c r="B8624" s="45" t="s">
        <v>70</v>
      </c>
      <c r="C8624" s="45" t="s">
        <v>224</v>
      </c>
      <c r="D8624" s="45">
        <v>343</v>
      </c>
      <c r="E8624" s="45">
        <v>7.6269096500000003E-3</v>
      </c>
      <c r="F8624" s="45">
        <v>9.8980241999999997E-4</v>
      </c>
      <c r="G8624" s="45">
        <v>1.5234246E-3</v>
      </c>
      <c r="H8624" s="45">
        <v>5.1136821399999999E-3</v>
      </c>
    </row>
    <row r="8625" spans="1:8" x14ac:dyDescent="0.35">
      <c r="A8625" s="45" t="s">
        <v>246</v>
      </c>
      <c r="B8625" s="45" t="s">
        <v>71</v>
      </c>
      <c r="C8625" s="45" t="s">
        <v>224</v>
      </c>
      <c r="D8625" s="45">
        <v>33</v>
      </c>
      <c r="E8625" s="45">
        <v>7.2464223200000002E-3</v>
      </c>
      <c r="F8625" s="45">
        <v>1.1107602E-3</v>
      </c>
      <c r="G8625" s="45">
        <v>1.68279997E-3</v>
      </c>
      <c r="H8625" s="45">
        <v>4.4528617300000004E-3</v>
      </c>
    </row>
    <row r="8626" spans="1:8" x14ac:dyDescent="0.35">
      <c r="A8626" s="45" t="s">
        <v>246</v>
      </c>
      <c r="B8626" s="45" t="s">
        <v>69</v>
      </c>
      <c r="C8626" s="45" t="s">
        <v>222</v>
      </c>
      <c r="D8626" s="45">
        <v>7030</v>
      </c>
      <c r="E8626" s="45">
        <v>4.6586699400000004E-3</v>
      </c>
      <c r="F8626" s="45">
        <v>9.8565316999999993E-4</v>
      </c>
      <c r="G8626" s="45">
        <v>7.1896708000000005E-4</v>
      </c>
      <c r="H8626" s="45">
        <v>2.9540491999999999E-3</v>
      </c>
    </row>
    <row r="8627" spans="1:8" x14ac:dyDescent="0.35">
      <c r="A8627" s="45" t="s">
        <v>246</v>
      </c>
      <c r="B8627" s="45" t="s">
        <v>70</v>
      </c>
      <c r="C8627" s="45" t="s">
        <v>222</v>
      </c>
      <c r="D8627" s="45">
        <v>9550</v>
      </c>
      <c r="E8627" s="45">
        <v>5.1381542099999998E-3</v>
      </c>
      <c r="F8627" s="45">
        <v>8.0866637000000002E-4</v>
      </c>
      <c r="G8627" s="45">
        <v>7.7412110000000004E-4</v>
      </c>
      <c r="H8627" s="45">
        <v>3.5553662600000002E-3</v>
      </c>
    </row>
    <row r="8628" spans="1:8" x14ac:dyDescent="0.35">
      <c r="A8628" s="45" t="s">
        <v>246</v>
      </c>
      <c r="B8628" s="45" t="s">
        <v>71</v>
      </c>
      <c r="C8628" s="45" t="s">
        <v>222</v>
      </c>
      <c r="D8628" s="45">
        <v>1685</v>
      </c>
      <c r="E8628" s="45">
        <v>4.9399725500000003E-3</v>
      </c>
      <c r="F8628" s="45">
        <v>9.4405954000000003E-4</v>
      </c>
      <c r="G8628" s="45">
        <v>8.1337211000000003E-4</v>
      </c>
      <c r="H8628" s="45">
        <v>3.1825404300000002E-3</v>
      </c>
    </row>
    <row r="8629" spans="1:8" x14ac:dyDescent="0.35">
      <c r="A8629" s="45" t="s">
        <v>247</v>
      </c>
      <c r="B8629" s="45" t="s">
        <v>69</v>
      </c>
      <c r="C8629" s="45" t="s">
        <v>226</v>
      </c>
      <c r="D8629" s="45">
        <v>724</v>
      </c>
      <c r="E8629" s="45">
        <v>5.3667572399999997E-3</v>
      </c>
      <c r="F8629" s="45">
        <v>7.4465714000000001E-4</v>
      </c>
      <c r="G8629" s="45">
        <v>1.32678191E-3</v>
      </c>
      <c r="H8629" s="45">
        <v>3.2947901599999999E-3</v>
      </c>
    </row>
    <row r="8630" spans="1:8" x14ac:dyDescent="0.35">
      <c r="A8630" s="45" t="s">
        <v>247</v>
      </c>
      <c r="B8630" s="45" t="s">
        <v>70</v>
      </c>
      <c r="C8630" s="45" t="s">
        <v>226</v>
      </c>
      <c r="D8630" s="45">
        <v>2053</v>
      </c>
      <c r="E8630" s="45">
        <v>6.7554423399999999E-3</v>
      </c>
      <c r="F8630" s="45">
        <v>6.2333101000000004E-4</v>
      </c>
      <c r="G8630" s="45">
        <v>1.52778882E-3</v>
      </c>
      <c r="H8630" s="45">
        <v>4.6034820099999998E-3</v>
      </c>
    </row>
    <row r="8631" spans="1:8" x14ac:dyDescent="0.35">
      <c r="A8631" s="45" t="s">
        <v>247</v>
      </c>
      <c r="B8631" s="45" t="s">
        <v>71</v>
      </c>
      <c r="C8631" s="45" t="s">
        <v>226</v>
      </c>
      <c r="D8631" s="45">
        <v>306</v>
      </c>
      <c r="E8631" s="45">
        <v>6.1018440500000002E-3</v>
      </c>
      <c r="F8631" s="45">
        <v>7.2477885999999996E-4</v>
      </c>
      <c r="G8631" s="45">
        <v>1.6904953899999999E-3</v>
      </c>
      <c r="H8631" s="45">
        <v>3.6852832799999999E-3</v>
      </c>
    </row>
    <row r="8632" spans="1:8" x14ac:dyDescent="0.35">
      <c r="A8632" s="45" t="s">
        <v>247</v>
      </c>
      <c r="B8632" s="45" t="s">
        <v>69</v>
      </c>
      <c r="C8632" s="45" t="s">
        <v>223</v>
      </c>
      <c r="D8632" s="45">
        <v>1358</v>
      </c>
      <c r="E8632" s="45">
        <v>5.4177062200000004E-3</v>
      </c>
      <c r="F8632" s="45">
        <v>8.9737403000000003E-4</v>
      </c>
      <c r="G8632" s="45">
        <v>1.2005585200000001E-3</v>
      </c>
      <c r="H8632" s="45">
        <v>3.31977318E-3</v>
      </c>
    </row>
    <row r="8633" spans="1:8" x14ac:dyDescent="0.35">
      <c r="A8633" s="45" t="s">
        <v>247</v>
      </c>
      <c r="B8633" s="45" t="s">
        <v>70</v>
      </c>
      <c r="C8633" s="45" t="s">
        <v>223</v>
      </c>
      <c r="D8633" s="45">
        <v>3357</v>
      </c>
      <c r="E8633" s="45">
        <v>6.3356003299999998E-3</v>
      </c>
      <c r="F8633" s="45">
        <v>7.6485745999999998E-4</v>
      </c>
      <c r="G8633" s="45">
        <v>1.3509738099999999E-3</v>
      </c>
      <c r="H8633" s="45">
        <v>4.2197685699999999E-3</v>
      </c>
    </row>
    <row r="8634" spans="1:8" x14ac:dyDescent="0.35">
      <c r="A8634" s="45" t="s">
        <v>247</v>
      </c>
      <c r="B8634" s="45" t="s">
        <v>71</v>
      </c>
      <c r="C8634" s="45" t="s">
        <v>223</v>
      </c>
      <c r="D8634" s="45">
        <v>580</v>
      </c>
      <c r="E8634" s="45">
        <v>5.9343667800000003E-3</v>
      </c>
      <c r="F8634" s="45">
        <v>8.3439072999999997E-4</v>
      </c>
      <c r="G8634" s="45">
        <v>1.41058006E-3</v>
      </c>
      <c r="H8634" s="45">
        <v>3.68939551E-3</v>
      </c>
    </row>
    <row r="8635" spans="1:8" x14ac:dyDescent="0.35">
      <c r="A8635" s="45" t="s">
        <v>247</v>
      </c>
      <c r="B8635" s="45" t="s">
        <v>69</v>
      </c>
      <c r="C8635" s="45" t="s">
        <v>224</v>
      </c>
      <c r="D8635" s="45">
        <v>123</v>
      </c>
      <c r="E8635" s="45">
        <v>6.1775441900000002E-3</v>
      </c>
      <c r="F8635" s="45">
        <v>1.1786733800000001E-3</v>
      </c>
      <c r="G8635" s="45">
        <v>1.53238833E-3</v>
      </c>
      <c r="H8635" s="45">
        <v>3.46648197E-3</v>
      </c>
    </row>
    <row r="8636" spans="1:8" x14ac:dyDescent="0.35">
      <c r="A8636" s="45" t="s">
        <v>247</v>
      </c>
      <c r="B8636" s="45" t="s">
        <v>70</v>
      </c>
      <c r="C8636" s="45" t="s">
        <v>224</v>
      </c>
      <c r="D8636" s="45">
        <v>335</v>
      </c>
      <c r="E8636" s="45">
        <v>6.6073795399999996E-3</v>
      </c>
      <c r="F8636" s="45">
        <v>9.0958377000000001E-4</v>
      </c>
      <c r="G8636" s="45">
        <v>1.47256748E-3</v>
      </c>
      <c r="H8636" s="45">
        <v>4.2252277800000002E-3</v>
      </c>
    </row>
    <row r="8637" spans="1:8" x14ac:dyDescent="0.35">
      <c r="A8637" s="45" t="s">
        <v>247</v>
      </c>
      <c r="B8637" s="45" t="s">
        <v>71</v>
      </c>
      <c r="C8637" s="45" t="s">
        <v>224</v>
      </c>
      <c r="D8637" s="45">
        <v>39</v>
      </c>
      <c r="E8637" s="45">
        <v>8.26121774E-3</v>
      </c>
      <c r="F8637" s="45">
        <v>1.1410847999999999E-3</v>
      </c>
      <c r="G8637" s="45">
        <v>2.0168563499999999E-3</v>
      </c>
      <c r="H8637" s="45">
        <v>5.1032761099999999E-3</v>
      </c>
    </row>
    <row r="8638" spans="1:8" x14ac:dyDescent="0.35">
      <c r="A8638" s="45" t="s">
        <v>247</v>
      </c>
      <c r="B8638" s="45" t="s">
        <v>69</v>
      </c>
      <c r="C8638" s="45" t="s">
        <v>222</v>
      </c>
      <c r="D8638" s="45">
        <v>6702</v>
      </c>
      <c r="E8638" s="45">
        <v>4.5828443600000003E-3</v>
      </c>
      <c r="F8638" s="45">
        <v>9.793974899999999E-4</v>
      </c>
      <c r="G8638" s="45">
        <v>7.0366269999999999E-4</v>
      </c>
      <c r="H8638" s="45">
        <v>2.8997836799999998E-3</v>
      </c>
    </row>
    <row r="8639" spans="1:8" x14ac:dyDescent="0.35">
      <c r="A8639" s="45" t="s">
        <v>247</v>
      </c>
      <c r="B8639" s="45" t="s">
        <v>70</v>
      </c>
      <c r="C8639" s="45" t="s">
        <v>222</v>
      </c>
      <c r="D8639" s="45">
        <v>9476</v>
      </c>
      <c r="E8639" s="45">
        <v>5.0330059E-3</v>
      </c>
      <c r="F8639" s="45">
        <v>7.8512407000000005E-4</v>
      </c>
      <c r="G8639" s="45">
        <v>7.8013704999999999E-4</v>
      </c>
      <c r="H8639" s="45">
        <v>3.4677443000000001E-3</v>
      </c>
    </row>
    <row r="8640" spans="1:8" x14ac:dyDescent="0.35">
      <c r="A8640" s="45" t="s">
        <v>247</v>
      </c>
      <c r="B8640" s="45" t="s">
        <v>71</v>
      </c>
      <c r="C8640" s="45" t="s">
        <v>222</v>
      </c>
      <c r="D8640" s="45">
        <v>1627</v>
      </c>
      <c r="E8640" s="45">
        <v>4.8438457899999997E-3</v>
      </c>
      <c r="F8640" s="45">
        <v>9.3579956999999996E-4</v>
      </c>
      <c r="G8640" s="45">
        <v>8.0955180999999995E-4</v>
      </c>
      <c r="H8640" s="45">
        <v>3.0984939200000001E-3</v>
      </c>
    </row>
    <row r="8641" spans="1:8" x14ac:dyDescent="0.35">
      <c r="A8641" s="45" t="s">
        <v>248</v>
      </c>
      <c r="B8641" s="45" t="s">
        <v>69</v>
      </c>
      <c r="C8641" s="45" t="s">
        <v>226</v>
      </c>
      <c r="D8641" s="45">
        <v>725</v>
      </c>
      <c r="E8641" s="45">
        <v>5.4254307999999996E-3</v>
      </c>
      <c r="F8641" s="45">
        <v>6.9881841000000002E-4</v>
      </c>
      <c r="G8641" s="45">
        <v>1.37118431E-3</v>
      </c>
      <c r="H8641" s="45">
        <v>3.35491674E-3</v>
      </c>
    </row>
    <row r="8642" spans="1:8" x14ac:dyDescent="0.35">
      <c r="A8642" s="45" t="s">
        <v>248</v>
      </c>
      <c r="B8642" s="45" t="s">
        <v>70</v>
      </c>
      <c r="C8642" s="45" t="s">
        <v>226</v>
      </c>
      <c r="D8642" s="45">
        <v>1943</v>
      </c>
      <c r="E8642" s="45">
        <v>6.7625590900000001E-3</v>
      </c>
      <c r="F8642" s="45">
        <v>6.5580835999999999E-4</v>
      </c>
      <c r="G8642" s="45">
        <v>1.49255494E-3</v>
      </c>
      <c r="H8642" s="45">
        <v>4.6133136899999998E-3</v>
      </c>
    </row>
    <row r="8643" spans="1:8" x14ac:dyDescent="0.35">
      <c r="A8643" s="45" t="s">
        <v>248</v>
      </c>
      <c r="B8643" s="45" t="s">
        <v>71</v>
      </c>
      <c r="C8643" s="45" t="s">
        <v>226</v>
      </c>
      <c r="D8643" s="45">
        <v>292</v>
      </c>
      <c r="E8643" s="45">
        <v>6.39332804E-3</v>
      </c>
      <c r="F8643" s="45">
        <v>7.2682781E-4</v>
      </c>
      <c r="G8643" s="45">
        <v>1.65632109E-3</v>
      </c>
      <c r="H8643" s="45">
        <v>4.0092273100000003E-3</v>
      </c>
    </row>
    <row r="8644" spans="1:8" x14ac:dyDescent="0.35">
      <c r="A8644" s="45" t="s">
        <v>248</v>
      </c>
      <c r="B8644" s="45" t="s">
        <v>69</v>
      </c>
      <c r="C8644" s="45" t="s">
        <v>223</v>
      </c>
      <c r="D8644" s="45">
        <v>1419</v>
      </c>
      <c r="E8644" s="45">
        <v>5.5621620800000004E-3</v>
      </c>
      <c r="F8644" s="45">
        <v>9.2044451999999995E-4</v>
      </c>
      <c r="G8644" s="45">
        <v>1.1507188399999999E-3</v>
      </c>
      <c r="H8644" s="45">
        <v>3.4909982399999998E-3</v>
      </c>
    </row>
    <row r="8645" spans="1:8" x14ac:dyDescent="0.35">
      <c r="A8645" s="45" t="s">
        <v>248</v>
      </c>
      <c r="B8645" s="45" t="s">
        <v>70</v>
      </c>
      <c r="C8645" s="45" t="s">
        <v>223</v>
      </c>
      <c r="D8645" s="45">
        <v>3319</v>
      </c>
      <c r="E8645" s="45">
        <v>6.4951546199999996E-3</v>
      </c>
      <c r="F8645" s="45">
        <v>7.8520949000000003E-4</v>
      </c>
      <c r="G8645" s="45">
        <v>1.3892269E-3</v>
      </c>
      <c r="H8645" s="45">
        <v>4.3207177399999996E-3</v>
      </c>
    </row>
    <row r="8646" spans="1:8" x14ac:dyDescent="0.35">
      <c r="A8646" s="45" t="s">
        <v>248</v>
      </c>
      <c r="B8646" s="45" t="s">
        <v>71</v>
      </c>
      <c r="C8646" s="45" t="s">
        <v>223</v>
      </c>
      <c r="D8646" s="45">
        <v>570</v>
      </c>
      <c r="E8646" s="45">
        <v>5.97648611E-3</v>
      </c>
      <c r="F8646" s="45">
        <v>8.2813489999999999E-4</v>
      </c>
      <c r="G8646" s="45">
        <v>1.4658257799999999E-3</v>
      </c>
      <c r="H8646" s="45">
        <v>3.6825249400000001E-3</v>
      </c>
    </row>
    <row r="8647" spans="1:8" x14ac:dyDescent="0.35">
      <c r="A8647" s="45" t="s">
        <v>248</v>
      </c>
      <c r="B8647" s="45" t="s">
        <v>69</v>
      </c>
      <c r="C8647" s="45" t="s">
        <v>224</v>
      </c>
      <c r="D8647" s="45">
        <v>122</v>
      </c>
      <c r="E8647" s="45">
        <v>6.1106364899999998E-3</v>
      </c>
      <c r="F8647" s="45">
        <v>1.02145926E-3</v>
      </c>
      <c r="G8647" s="45">
        <v>1.59997321E-3</v>
      </c>
      <c r="H8647" s="45">
        <v>3.48920359E-3</v>
      </c>
    </row>
    <row r="8648" spans="1:8" x14ac:dyDescent="0.35">
      <c r="A8648" s="45" t="s">
        <v>248</v>
      </c>
      <c r="B8648" s="45" t="s">
        <v>70</v>
      </c>
      <c r="C8648" s="45" t="s">
        <v>224</v>
      </c>
      <c r="D8648" s="45">
        <v>323</v>
      </c>
      <c r="E8648" s="45">
        <v>7.5917323499999998E-3</v>
      </c>
      <c r="F8648" s="45">
        <v>9.0632500999999999E-4</v>
      </c>
      <c r="G8648" s="45">
        <v>1.6691030700000001E-3</v>
      </c>
      <c r="H8648" s="45">
        <v>5.0163038E-3</v>
      </c>
    </row>
    <row r="8649" spans="1:8" x14ac:dyDescent="0.35">
      <c r="A8649" s="45" t="s">
        <v>248</v>
      </c>
      <c r="B8649" s="45" t="s">
        <v>71</v>
      </c>
      <c r="C8649" s="45" t="s">
        <v>224</v>
      </c>
      <c r="D8649" s="45">
        <v>33</v>
      </c>
      <c r="E8649" s="45">
        <v>7.29201712E-3</v>
      </c>
      <c r="F8649" s="45">
        <v>1.0991860400000001E-3</v>
      </c>
      <c r="G8649" s="45">
        <v>1.14688528E-3</v>
      </c>
      <c r="H8649" s="45">
        <v>5.0459453000000001E-3</v>
      </c>
    </row>
    <row r="8650" spans="1:8" x14ac:dyDescent="0.35">
      <c r="A8650" s="45" t="s">
        <v>248</v>
      </c>
      <c r="B8650" s="45" t="s">
        <v>69</v>
      </c>
      <c r="C8650" s="45" t="s">
        <v>222</v>
      </c>
      <c r="D8650" s="45">
        <v>6797</v>
      </c>
      <c r="E8650" s="45">
        <v>4.6733527300000001E-3</v>
      </c>
      <c r="F8650" s="45">
        <v>9.7522064999999995E-4</v>
      </c>
      <c r="G8650" s="45">
        <v>6.9243828000000005E-4</v>
      </c>
      <c r="H8650" s="45">
        <v>3.0056933099999999E-3</v>
      </c>
    </row>
    <row r="8651" spans="1:8" x14ac:dyDescent="0.35">
      <c r="A8651" s="45" t="s">
        <v>248</v>
      </c>
      <c r="B8651" s="45" t="s">
        <v>70</v>
      </c>
      <c r="C8651" s="45" t="s">
        <v>222</v>
      </c>
      <c r="D8651" s="45">
        <v>9147</v>
      </c>
      <c r="E8651" s="45">
        <v>5.1744978700000001E-3</v>
      </c>
      <c r="F8651" s="45">
        <v>7.8114283999999997E-4</v>
      </c>
      <c r="G8651" s="45">
        <v>7.5506922000000002E-4</v>
      </c>
      <c r="H8651" s="45">
        <v>3.6382853300000002E-3</v>
      </c>
    </row>
    <row r="8652" spans="1:8" x14ac:dyDescent="0.35">
      <c r="A8652" s="45" t="s">
        <v>248</v>
      </c>
      <c r="B8652" s="45" t="s">
        <v>71</v>
      </c>
      <c r="C8652" s="45" t="s">
        <v>222</v>
      </c>
      <c r="D8652" s="45">
        <v>1569</v>
      </c>
      <c r="E8652" s="45">
        <v>4.9022065800000004E-3</v>
      </c>
      <c r="F8652" s="45">
        <v>9.1124600999999996E-4</v>
      </c>
      <c r="G8652" s="45">
        <v>7.8902113999999998E-4</v>
      </c>
      <c r="H8652" s="45">
        <v>3.2019389500000002E-3</v>
      </c>
    </row>
    <row r="8653" spans="1:8" x14ac:dyDescent="0.35">
      <c r="A8653" s="45" t="s">
        <v>249</v>
      </c>
      <c r="B8653" s="45" t="s">
        <v>69</v>
      </c>
      <c r="C8653" s="45" t="s">
        <v>226</v>
      </c>
      <c r="D8653" s="45">
        <v>724</v>
      </c>
      <c r="E8653" s="45">
        <v>5.5979669399999999E-3</v>
      </c>
      <c r="F8653" s="45">
        <v>7.5293805E-4</v>
      </c>
      <c r="G8653" s="45">
        <v>1.25091098E-3</v>
      </c>
      <c r="H8653" s="45">
        <v>3.5937497599999998E-3</v>
      </c>
    </row>
    <row r="8654" spans="1:8" x14ac:dyDescent="0.35">
      <c r="A8654" s="45" t="s">
        <v>249</v>
      </c>
      <c r="B8654" s="45" t="s">
        <v>70</v>
      </c>
      <c r="C8654" s="45" t="s">
        <v>226</v>
      </c>
      <c r="D8654" s="45">
        <v>2037</v>
      </c>
      <c r="E8654" s="45">
        <v>7.0222751699999999E-3</v>
      </c>
      <c r="F8654" s="45">
        <v>6.8442697000000005E-4</v>
      </c>
      <c r="G8654" s="45">
        <v>1.54720403E-3</v>
      </c>
      <c r="H8654" s="45">
        <v>4.7898823000000002E-3</v>
      </c>
    </row>
    <row r="8655" spans="1:8" x14ac:dyDescent="0.35">
      <c r="A8655" s="45" t="s">
        <v>249</v>
      </c>
      <c r="B8655" s="45" t="s">
        <v>71</v>
      </c>
      <c r="C8655" s="45" t="s">
        <v>226</v>
      </c>
      <c r="D8655" s="45">
        <v>305</v>
      </c>
      <c r="E8655" s="45">
        <v>6.2929945999999999E-3</v>
      </c>
      <c r="F8655" s="45">
        <v>7.8081335999999996E-4</v>
      </c>
      <c r="G8655" s="45">
        <v>1.4580674600000001E-3</v>
      </c>
      <c r="H8655" s="45">
        <v>4.0533163999999997E-3</v>
      </c>
    </row>
    <row r="8656" spans="1:8" x14ac:dyDescent="0.35">
      <c r="A8656" s="45" t="s">
        <v>249</v>
      </c>
      <c r="B8656" s="45" t="s">
        <v>69</v>
      </c>
      <c r="C8656" s="45" t="s">
        <v>223</v>
      </c>
      <c r="D8656" s="45">
        <v>1327</v>
      </c>
      <c r="E8656" s="45">
        <v>5.7180022900000004E-3</v>
      </c>
      <c r="F8656" s="45">
        <v>9.4965819999999999E-4</v>
      </c>
      <c r="G8656" s="45">
        <v>1.1274297100000001E-3</v>
      </c>
      <c r="H8656" s="45">
        <v>3.6409138799999999E-3</v>
      </c>
    </row>
    <row r="8657" spans="1:8" x14ac:dyDescent="0.35">
      <c r="A8657" s="45" t="s">
        <v>249</v>
      </c>
      <c r="B8657" s="45" t="s">
        <v>70</v>
      </c>
      <c r="C8657" s="45" t="s">
        <v>223</v>
      </c>
      <c r="D8657" s="45">
        <v>3417</v>
      </c>
      <c r="E8657" s="45">
        <v>6.75532987E-3</v>
      </c>
      <c r="F8657" s="45">
        <v>8.1223758999999997E-4</v>
      </c>
      <c r="G8657" s="45">
        <v>1.3388156200000001E-3</v>
      </c>
      <c r="H8657" s="45">
        <v>4.6042761700000002E-3</v>
      </c>
    </row>
    <row r="8658" spans="1:8" x14ac:dyDescent="0.35">
      <c r="A8658" s="45" t="s">
        <v>249</v>
      </c>
      <c r="B8658" s="45" t="s">
        <v>71</v>
      </c>
      <c r="C8658" s="45" t="s">
        <v>223</v>
      </c>
      <c r="D8658" s="45">
        <v>568</v>
      </c>
      <c r="E8658" s="45">
        <v>6.0496337899999999E-3</v>
      </c>
      <c r="F8658" s="45">
        <v>8.3451496000000003E-4</v>
      </c>
      <c r="G8658" s="45">
        <v>1.3355215899999999E-3</v>
      </c>
      <c r="H8658" s="45">
        <v>3.8795967899999998E-3</v>
      </c>
    </row>
    <row r="8659" spans="1:8" x14ac:dyDescent="0.35">
      <c r="A8659" s="45" t="s">
        <v>249</v>
      </c>
      <c r="B8659" s="45" t="s">
        <v>69</v>
      </c>
      <c r="C8659" s="45" t="s">
        <v>224</v>
      </c>
      <c r="D8659" s="45">
        <v>97</v>
      </c>
      <c r="E8659" s="45">
        <v>5.7972983399999997E-3</v>
      </c>
      <c r="F8659" s="45">
        <v>9.9262576999999998E-4</v>
      </c>
      <c r="G8659" s="45">
        <v>1.1794814200000001E-3</v>
      </c>
      <c r="H8659" s="45">
        <v>3.6251906799999998E-3</v>
      </c>
    </row>
    <row r="8660" spans="1:8" x14ac:dyDescent="0.35">
      <c r="A8660" s="45" t="s">
        <v>249</v>
      </c>
      <c r="B8660" s="45" t="s">
        <v>70</v>
      </c>
      <c r="C8660" s="45" t="s">
        <v>224</v>
      </c>
      <c r="D8660" s="45">
        <v>306</v>
      </c>
      <c r="E8660" s="45">
        <v>7.1693821800000003E-3</v>
      </c>
      <c r="F8660" s="45">
        <v>8.4577709E-4</v>
      </c>
      <c r="G8660" s="45">
        <v>1.59635203E-3</v>
      </c>
      <c r="H8660" s="45">
        <v>4.7272525399999999E-3</v>
      </c>
    </row>
    <row r="8661" spans="1:8" x14ac:dyDescent="0.35">
      <c r="A8661" s="45" t="s">
        <v>249</v>
      </c>
      <c r="B8661" s="45" t="s">
        <v>71</v>
      </c>
      <c r="C8661" s="45" t="s">
        <v>224</v>
      </c>
      <c r="D8661" s="45">
        <v>47</v>
      </c>
      <c r="E8661" s="45">
        <v>7.6135241500000003E-3</v>
      </c>
      <c r="F8661" s="45">
        <v>9.2247811000000001E-4</v>
      </c>
      <c r="G8661" s="45">
        <v>1.62529525E-3</v>
      </c>
      <c r="H8661" s="45">
        <v>5.0657503300000004E-3</v>
      </c>
    </row>
    <row r="8662" spans="1:8" x14ac:dyDescent="0.35">
      <c r="A8662" s="45" t="s">
        <v>249</v>
      </c>
      <c r="B8662" s="45" t="s">
        <v>69</v>
      </c>
      <c r="C8662" s="45" t="s">
        <v>222</v>
      </c>
      <c r="D8662" s="45">
        <v>6905</v>
      </c>
      <c r="E8662" s="45">
        <v>4.8072868100000003E-3</v>
      </c>
      <c r="F8662" s="45">
        <v>1.0153687199999999E-3</v>
      </c>
      <c r="G8662" s="45">
        <v>6.6619206E-4</v>
      </c>
      <c r="H8662" s="45">
        <v>3.12514223E-3</v>
      </c>
    </row>
    <row r="8663" spans="1:8" x14ac:dyDescent="0.35">
      <c r="A8663" s="45" t="s">
        <v>249</v>
      </c>
      <c r="B8663" s="45" t="s">
        <v>70</v>
      </c>
      <c r="C8663" s="45" t="s">
        <v>222</v>
      </c>
      <c r="D8663" s="45">
        <v>8975</v>
      </c>
      <c r="E8663" s="45">
        <v>5.3140846700000001E-3</v>
      </c>
      <c r="F8663" s="45">
        <v>8.2881952000000004E-4</v>
      </c>
      <c r="G8663" s="45">
        <v>7.2691350999999995E-4</v>
      </c>
      <c r="H8663" s="45">
        <v>3.7574187700000002E-3</v>
      </c>
    </row>
    <row r="8664" spans="1:8" x14ac:dyDescent="0.35">
      <c r="A8664" s="45" t="s">
        <v>249</v>
      </c>
      <c r="B8664" s="45" t="s">
        <v>71</v>
      </c>
      <c r="C8664" s="45" t="s">
        <v>222</v>
      </c>
      <c r="D8664" s="45">
        <v>1547</v>
      </c>
      <c r="E8664" s="45">
        <v>4.9732379699999997E-3</v>
      </c>
      <c r="F8664" s="45">
        <v>9.4430803000000003E-4</v>
      </c>
      <c r="G8664" s="45">
        <v>7.3711190999999998E-4</v>
      </c>
      <c r="H8664" s="45">
        <v>3.2909272399999998E-3</v>
      </c>
    </row>
    <row r="8665" spans="1:8" x14ac:dyDescent="0.35">
      <c r="A8665" s="45" t="s">
        <v>250</v>
      </c>
      <c r="B8665" s="45" t="s">
        <v>69</v>
      </c>
      <c r="C8665" s="45" t="s">
        <v>226</v>
      </c>
      <c r="D8665" s="45">
        <v>751</v>
      </c>
      <c r="E8665" s="45">
        <v>5.5498838500000003E-3</v>
      </c>
      <c r="F8665" s="45">
        <v>7.9278529999999995E-4</v>
      </c>
      <c r="G8665" s="45">
        <v>1.34325505E-3</v>
      </c>
      <c r="H8665" s="45">
        <v>3.41319574E-3</v>
      </c>
    </row>
    <row r="8666" spans="1:8" x14ac:dyDescent="0.35">
      <c r="A8666" s="45" t="s">
        <v>250</v>
      </c>
      <c r="B8666" s="45" t="s">
        <v>70</v>
      </c>
      <c r="C8666" s="45" t="s">
        <v>226</v>
      </c>
      <c r="D8666" s="45">
        <v>1928</v>
      </c>
      <c r="E8666" s="45">
        <v>7.09252992E-3</v>
      </c>
      <c r="F8666" s="45">
        <v>6.7115798000000001E-4</v>
      </c>
      <c r="G8666" s="45">
        <v>1.51943315E-3</v>
      </c>
      <c r="H8666" s="45">
        <v>4.90106185E-3</v>
      </c>
    </row>
    <row r="8667" spans="1:8" x14ac:dyDescent="0.35">
      <c r="A8667" s="45" t="s">
        <v>250</v>
      </c>
      <c r="B8667" s="45" t="s">
        <v>71</v>
      </c>
      <c r="C8667" s="45" t="s">
        <v>226</v>
      </c>
      <c r="D8667" s="45">
        <v>304</v>
      </c>
      <c r="E8667" s="45">
        <v>6.3657785700000002E-3</v>
      </c>
      <c r="F8667" s="45">
        <v>7.8943537000000005E-4</v>
      </c>
      <c r="G8667" s="45">
        <v>1.6780120699999999E-3</v>
      </c>
      <c r="H8667" s="45">
        <v>3.8976072700000002E-3</v>
      </c>
    </row>
    <row r="8668" spans="1:8" x14ac:dyDescent="0.35">
      <c r="A8668" s="45" t="s">
        <v>250</v>
      </c>
      <c r="B8668" s="45" t="s">
        <v>69</v>
      </c>
      <c r="C8668" s="45" t="s">
        <v>223</v>
      </c>
      <c r="D8668" s="45">
        <v>1348</v>
      </c>
      <c r="E8668" s="45">
        <v>5.6489893399999996E-3</v>
      </c>
      <c r="F8668" s="45">
        <v>9.5310931000000001E-4</v>
      </c>
      <c r="G8668" s="45">
        <v>1.0739845300000001E-3</v>
      </c>
      <c r="H8668" s="45">
        <v>3.6218950299999999E-3</v>
      </c>
    </row>
    <row r="8669" spans="1:8" x14ac:dyDescent="0.35">
      <c r="A8669" s="45" t="s">
        <v>250</v>
      </c>
      <c r="B8669" s="45" t="s">
        <v>70</v>
      </c>
      <c r="C8669" s="45" t="s">
        <v>223</v>
      </c>
      <c r="D8669" s="45">
        <v>3297</v>
      </c>
      <c r="E8669" s="45">
        <v>6.6744000300000004E-3</v>
      </c>
      <c r="F8669" s="45">
        <v>8.3086873000000002E-4</v>
      </c>
      <c r="G8669" s="45">
        <v>1.2683455600000001E-3</v>
      </c>
      <c r="H8669" s="45">
        <v>4.5751852499999997E-3</v>
      </c>
    </row>
    <row r="8670" spans="1:8" x14ac:dyDescent="0.35">
      <c r="A8670" s="45" t="s">
        <v>250</v>
      </c>
      <c r="B8670" s="45" t="s">
        <v>71</v>
      </c>
      <c r="C8670" s="45" t="s">
        <v>223</v>
      </c>
      <c r="D8670" s="45">
        <v>592</v>
      </c>
      <c r="E8670" s="45">
        <v>6.2723267800000003E-3</v>
      </c>
      <c r="F8670" s="45">
        <v>8.8121301000000001E-4</v>
      </c>
      <c r="G8670" s="45">
        <v>1.32585687E-3</v>
      </c>
      <c r="H8670" s="45">
        <v>4.0652564299999997E-3</v>
      </c>
    </row>
    <row r="8671" spans="1:8" x14ac:dyDescent="0.35">
      <c r="A8671" s="45" t="s">
        <v>250</v>
      </c>
      <c r="B8671" s="45" t="s">
        <v>69</v>
      </c>
      <c r="C8671" s="45" t="s">
        <v>224</v>
      </c>
      <c r="D8671" s="45">
        <v>62</v>
      </c>
      <c r="E8671" s="45">
        <v>5.83800008E-3</v>
      </c>
      <c r="F8671" s="45">
        <v>9.3768642000000002E-4</v>
      </c>
      <c r="G8671" s="45">
        <v>1.09823003E-3</v>
      </c>
      <c r="H8671" s="45">
        <v>3.8020831E-3</v>
      </c>
    </row>
    <row r="8672" spans="1:8" x14ac:dyDescent="0.35">
      <c r="A8672" s="45" t="s">
        <v>250</v>
      </c>
      <c r="B8672" s="45" t="s">
        <v>70</v>
      </c>
      <c r="C8672" s="45" t="s">
        <v>224</v>
      </c>
      <c r="D8672" s="45">
        <v>290</v>
      </c>
      <c r="E8672" s="45">
        <v>7.2538311699999998E-3</v>
      </c>
      <c r="F8672" s="45">
        <v>8.6150997000000002E-4</v>
      </c>
      <c r="G8672" s="45">
        <v>1.52622103E-3</v>
      </c>
      <c r="H8672" s="45">
        <v>4.8660996800000004E-3</v>
      </c>
    </row>
    <row r="8673" spans="1:8" x14ac:dyDescent="0.35">
      <c r="A8673" s="45" t="s">
        <v>250</v>
      </c>
      <c r="B8673" s="45" t="s">
        <v>71</v>
      </c>
      <c r="C8673" s="45" t="s">
        <v>224</v>
      </c>
      <c r="D8673" s="45">
        <v>51</v>
      </c>
      <c r="E8673" s="45">
        <v>7.5596857099999998E-3</v>
      </c>
      <c r="F8673" s="45">
        <v>1.03281568E-3</v>
      </c>
      <c r="G8673" s="45">
        <v>2.1493734000000001E-3</v>
      </c>
      <c r="H8673" s="45">
        <v>4.3774961400000001E-3</v>
      </c>
    </row>
    <row r="8674" spans="1:8" x14ac:dyDescent="0.35">
      <c r="A8674" s="45" t="s">
        <v>250</v>
      </c>
      <c r="B8674" s="45" t="s">
        <v>69</v>
      </c>
      <c r="C8674" s="45" t="s">
        <v>222</v>
      </c>
      <c r="D8674" s="45">
        <v>6520</v>
      </c>
      <c r="E8674" s="45">
        <v>4.7550731799999996E-3</v>
      </c>
      <c r="F8674" s="45">
        <v>1.0260290100000001E-3</v>
      </c>
      <c r="G8674" s="45">
        <v>6.6214507999999995E-4</v>
      </c>
      <c r="H8674" s="45">
        <v>3.0658938700000001E-3</v>
      </c>
    </row>
    <row r="8675" spans="1:8" x14ac:dyDescent="0.35">
      <c r="A8675" s="45" t="s">
        <v>250</v>
      </c>
      <c r="B8675" s="45" t="s">
        <v>70</v>
      </c>
      <c r="C8675" s="45" t="s">
        <v>222</v>
      </c>
      <c r="D8675" s="45">
        <v>8467</v>
      </c>
      <c r="E8675" s="45">
        <v>5.2994425300000002E-3</v>
      </c>
      <c r="F8675" s="45">
        <v>8.4517781999999999E-4</v>
      </c>
      <c r="G8675" s="45">
        <v>7.1099811999999997E-4</v>
      </c>
      <c r="H8675" s="45">
        <v>3.7417378399999999E-3</v>
      </c>
    </row>
    <row r="8676" spans="1:8" x14ac:dyDescent="0.35">
      <c r="A8676" s="45" t="s">
        <v>250</v>
      </c>
      <c r="B8676" s="45" t="s">
        <v>71</v>
      </c>
      <c r="C8676" s="45" t="s">
        <v>222</v>
      </c>
      <c r="D8676" s="45">
        <v>1573</v>
      </c>
      <c r="E8676" s="45">
        <v>5.0889795899999998E-3</v>
      </c>
      <c r="F8676" s="45">
        <v>9.6094959000000003E-4</v>
      </c>
      <c r="G8676" s="45">
        <v>7.5374937999999995E-4</v>
      </c>
      <c r="H8676" s="45">
        <v>3.3723670799999999E-3</v>
      </c>
    </row>
    <row r="8677" spans="1:8" x14ac:dyDescent="0.35">
      <c r="A8677" s="45" t="s">
        <v>251</v>
      </c>
      <c r="B8677" s="45" t="s">
        <v>69</v>
      </c>
      <c r="C8677" s="45" t="s">
        <v>226</v>
      </c>
      <c r="D8677" s="45">
        <v>688</v>
      </c>
      <c r="E8677" s="45">
        <v>5.5689462599999998E-3</v>
      </c>
      <c r="F8677" s="45">
        <v>7.5842122999999996E-4</v>
      </c>
      <c r="G8677" s="45">
        <v>1.31791333E-3</v>
      </c>
      <c r="H8677" s="45">
        <v>3.4921065100000002E-3</v>
      </c>
    </row>
    <row r="8678" spans="1:8" x14ac:dyDescent="0.35">
      <c r="A8678" s="45" t="s">
        <v>251</v>
      </c>
      <c r="B8678" s="45" t="s">
        <v>70</v>
      </c>
      <c r="C8678" s="45" t="s">
        <v>226</v>
      </c>
      <c r="D8678" s="45">
        <v>1827</v>
      </c>
      <c r="E8678" s="45">
        <v>7.1707816500000002E-3</v>
      </c>
      <c r="F8678" s="45">
        <v>6.6572756999999996E-4</v>
      </c>
      <c r="G8678" s="45">
        <v>1.57083663E-3</v>
      </c>
      <c r="H8678" s="45">
        <v>4.9333807399999999E-3</v>
      </c>
    </row>
    <row r="8679" spans="1:8" x14ac:dyDescent="0.35">
      <c r="A8679" s="45" t="s">
        <v>251</v>
      </c>
      <c r="B8679" s="45" t="s">
        <v>71</v>
      </c>
      <c r="C8679" s="45" t="s">
        <v>226</v>
      </c>
      <c r="D8679" s="45">
        <v>297</v>
      </c>
      <c r="E8679" s="45">
        <v>6.6332302100000004E-3</v>
      </c>
      <c r="F8679" s="45">
        <v>7.6899371999999998E-4</v>
      </c>
      <c r="G8679" s="45">
        <v>1.6167849100000001E-3</v>
      </c>
      <c r="H8679" s="45">
        <v>4.2464379200000003E-3</v>
      </c>
    </row>
    <row r="8680" spans="1:8" x14ac:dyDescent="0.35">
      <c r="A8680" s="45" t="s">
        <v>251</v>
      </c>
      <c r="B8680" s="45" t="s">
        <v>69</v>
      </c>
      <c r="C8680" s="45" t="s">
        <v>223</v>
      </c>
      <c r="D8680" s="45">
        <v>1342</v>
      </c>
      <c r="E8680" s="45">
        <v>5.7783691800000004E-3</v>
      </c>
      <c r="F8680" s="45">
        <v>9.5890576000000002E-4</v>
      </c>
      <c r="G8680" s="45">
        <v>1.09362039E-3</v>
      </c>
      <c r="H8680" s="45">
        <v>3.7258425300000001E-3</v>
      </c>
    </row>
    <row r="8681" spans="1:8" x14ac:dyDescent="0.35">
      <c r="A8681" s="45" t="s">
        <v>251</v>
      </c>
      <c r="B8681" s="45" t="s">
        <v>70</v>
      </c>
      <c r="C8681" s="45" t="s">
        <v>223</v>
      </c>
      <c r="D8681" s="45">
        <v>3146</v>
      </c>
      <c r="E8681" s="45">
        <v>6.6862937999999997E-3</v>
      </c>
      <c r="F8681" s="45">
        <v>8.3962415000000002E-4</v>
      </c>
      <c r="G8681" s="45">
        <v>1.21447919E-3</v>
      </c>
      <c r="H8681" s="45">
        <v>4.6321899599999997E-3</v>
      </c>
    </row>
    <row r="8682" spans="1:8" x14ac:dyDescent="0.35">
      <c r="A8682" s="45" t="s">
        <v>251</v>
      </c>
      <c r="B8682" s="45" t="s">
        <v>71</v>
      </c>
      <c r="C8682" s="45" t="s">
        <v>223</v>
      </c>
      <c r="D8682" s="45">
        <v>607</v>
      </c>
      <c r="E8682" s="45">
        <v>6.2647009400000004E-3</v>
      </c>
      <c r="F8682" s="45">
        <v>9.6751227000000002E-4</v>
      </c>
      <c r="G8682" s="45">
        <v>1.2396841500000001E-3</v>
      </c>
      <c r="H8682" s="45">
        <v>4.0575040199999999E-3</v>
      </c>
    </row>
    <row r="8683" spans="1:8" x14ac:dyDescent="0.35">
      <c r="A8683" s="45" t="s">
        <v>251</v>
      </c>
      <c r="B8683" s="45" t="s">
        <v>69</v>
      </c>
      <c r="C8683" s="45" t="s">
        <v>224</v>
      </c>
      <c r="D8683" s="45">
        <v>87</v>
      </c>
      <c r="E8683" s="45">
        <v>6.1100466400000001E-3</v>
      </c>
      <c r="F8683" s="45">
        <v>9.7980501E-4</v>
      </c>
      <c r="G8683" s="45">
        <v>1.5876434400000001E-3</v>
      </c>
      <c r="H8683" s="45">
        <v>3.5425977299999999E-3</v>
      </c>
    </row>
    <row r="8684" spans="1:8" x14ac:dyDescent="0.35">
      <c r="A8684" s="45" t="s">
        <v>251</v>
      </c>
      <c r="B8684" s="45" t="s">
        <v>70</v>
      </c>
      <c r="C8684" s="45" t="s">
        <v>224</v>
      </c>
      <c r="D8684" s="45">
        <v>312</v>
      </c>
      <c r="E8684" s="45">
        <v>7.9103600399999998E-3</v>
      </c>
      <c r="F8684" s="45">
        <v>9.1394353999999997E-4</v>
      </c>
      <c r="G8684" s="45">
        <v>1.52143404E-3</v>
      </c>
      <c r="H8684" s="45">
        <v>5.4749819599999999E-3</v>
      </c>
    </row>
    <row r="8685" spans="1:8" x14ac:dyDescent="0.35">
      <c r="A8685" s="45" t="s">
        <v>251</v>
      </c>
      <c r="B8685" s="45" t="s">
        <v>71</v>
      </c>
      <c r="C8685" s="45" t="s">
        <v>224</v>
      </c>
      <c r="D8685" s="45">
        <v>53</v>
      </c>
      <c r="E8685" s="45">
        <v>8.2724053800000003E-3</v>
      </c>
      <c r="F8685" s="45">
        <v>9.4274083000000001E-4</v>
      </c>
      <c r="G8685" s="45">
        <v>1.86015003E-3</v>
      </c>
      <c r="H8685" s="45">
        <v>5.4695140499999998E-3</v>
      </c>
    </row>
    <row r="8686" spans="1:8" x14ac:dyDescent="0.35">
      <c r="A8686" s="45" t="s">
        <v>251</v>
      </c>
      <c r="B8686" s="45" t="s">
        <v>69</v>
      </c>
      <c r="C8686" s="45" t="s">
        <v>222</v>
      </c>
      <c r="D8686" s="45">
        <v>6351</v>
      </c>
      <c r="E8686" s="45">
        <v>4.8415127599999996E-3</v>
      </c>
      <c r="F8686" s="45">
        <v>1.0264603E-3</v>
      </c>
      <c r="G8686" s="45">
        <v>6.6663252999999995E-4</v>
      </c>
      <c r="H8686" s="45">
        <v>3.1473296499999999E-3</v>
      </c>
    </row>
    <row r="8687" spans="1:8" x14ac:dyDescent="0.35">
      <c r="A8687" s="45" t="s">
        <v>251</v>
      </c>
      <c r="B8687" s="45" t="s">
        <v>70</v>
      </c>
      <c r="C8687" s="45" t="s">
        <v>222</v>
      </c>
      <c r="D8687" s="45">
        <v>8150</v>
      </c>
      <c r="E8687" s="45">
        <v>5.3679047800000001E-3</v>
      </c>
      <c r="F8687" s="45">
        <v>8.4238643E-4</v>
      </c>
      <c r="G8687" s="45">
        <v>7.2509775E-4</v>
      </c>
      <c r="H8687" s="45">
        <v>3.7988182099999998E-3</v>
      </c>
    </row>
    <row r="8688" spans="1:8" x14ac:dyDescent="0.35">
      <c r="A8688" s="45" t="s">
        <v>251</v>
      </c>
      <c r="B8688" s="45" t="s">
        <v>71</v>
      </c>
      <c r="C8688" s="45" t="s">
        <v>222</v>
      </c>
      <c r="D8688" s="45">
        <v>1501</v>
      </c>
      <c r="E8688" s="45">
        <v>5.04286471E-3</v>
      </c>
      <c r="F8688" s="45">
        <v>9.6128019999999997E-4</v>
      </c>
      <c r="G8688" s="45">
        <v>7.4857478000000003E-4</v>
      </c>
      <c r="H8688" s="45">
        <v>3.3312511500000002E-3</v>
      </c>
    </row>
    <row r="8689" spans="1:8" x14ac:dyDescent="0.35">
      <c r="A8689" s="45" t="s">
        <v>252</v>
      </c>
      <c r="B8689" s="45" t="s">
        <v>69</v>
      </c>
      <c r="C8689" s="45" t="s">
        <v>226</v>
      </c>
      <c r="D8689" s="45">
        <v>668</v>
      </c>
      <c r="E8689" s="45">
        <v>5.79744999E-3</v>
      </c>
      <c r="F8689" s="45">
        <v>7.7625974999999999E-4</v>
      </c>
      <c r="G8689" s="45">
        <v>1.43471713E-3</v>
      </c>
      <c r="H8689" s="45">
        <v>3.5860741400000002E-3</v>
      </c>
    </row>
    <row r="8690" spans="1:8" x14ac:dyDescent="0.35">
      <c r="A8690" s="45" t="s">
        <v>252</v>
      </c>
      <c r="B8690" s="45" t="s">
        <v>70</v>
      </c>
      <c r="C8690" s="45" t="s">
        <v>226</v>
      </c>
      <c r="D8690" s="45">
        <v>1881</v>
      </c>
      <c r="E8690" s="45">
        <v>7.3086983400000001E-3</v>
      </c>
      <c r="F8690" s="45">
        <v>7.1276211999999999E-4</v>
      </c>
      <c r="G8690" s="45">
        <v>1.5604815299999999E-3</v>
      </c>
      <c r="H8690" s="45">
        <v>5.0345250800000003E-3</v>
      </c>
    </row>
    <row r="8691" spans="1:8" x14ac:dyDescent="0.35">
      <c r="A8691" s="45" t="s">
        <v>252</v>
      </c>
      <c r="B8691" s="45" t="s">
        <v>71</v>
      </c>
      <c r="C8691" s="45" t="s">
        <v>226</v>
      </c>
      <c r="D8691" s="45">
        <v>294</v>
      </c>
      <c r="E8691" s="45">
        <v>6.7867375900000004E-3</v>
      </c>
      <c r="F8691" s="45">
        <v>7.8526526999999995E-4</v>
      </c>
      <c r="G8691" s="45">
        <v>1.67414628E-3</v>
      </c>
      <c r="H8691" s="45">
        <v>4.3264988699999998E-3</v>
      </c>
    </row>
    <row r="8692" spans="1:8" x14ac:dyDescent="0.35">
      <c r="A8692" s="45" t="s">
        <v>252</v>
      </c>
      <c r="B8692" s="45" t="s">
        <v>69</v>
      </c>
      <c r="C8692" s="45" t="s">
        <v>223</v>
      </c>
      <c r="D8692" s="45">
        <v>1387</v>
      </c>
      <c r="E8692" s="45">
        <v>5.7639470599999999E-3</v>
      </c>
      <c r="F8692" s="45">
        <v>9.5681770000000002E-4</v>
      </c>
      <c r="G8692" s="45">
        <v>1.0586228199999999E-3</v>
      </c>
      <c r="H8692" s="45">
        <v>3.7485060600000002E-3</v>
      </c>
    </row>
    <row r="8693" spans="1:8" x14ac:dyDescent="0.35">
      <c r="A8693" s="45" t="s">
        <v>252</v>
      </c>
      <c r="B8693" s="45" t="s">
        <v>70</v>
      </c>
      <c r="C8693" s="45" t="s">
        <v>223</v>
      </c>
      <c r="D8693" s="45">
        <v>3414</v>
      </c>
      <c r="E8693" s="45">
        <v>6.7823596999999998E-3</v>
      </c>
      <c r="F8693" s="45">
        <v>8.2990902000000001E-4</v>
      </c>
      <c r="G8693" s="45">
        <v>1.2514846599999999E-3</v>
      </c>
      <c r="H8693" s="45">
        <v>4.7009587700000003E-3</v>
      </c>
    </row>
    <row r="8694" spans="1:8" x14ac:dyDescent="0.35">
      <c r="A8694" s="45" t="s">
        <v>252</v>
      </c>
      <c r="B8694" s="45" t="s">
        <v>71</v>
      </c>
      <c r="C8694" s="45" t="s">
        <v>223</v>
      </c>
      <c r="D8694" s="45">
        <v>641</v>
      </c>
      <c r="E8694" s="45">
        <v>6.5162395800000003E-3</v>
      </c>
      <c r="F8694" s="45">
        <v>8.6969844999999996E-4</v>
      </c>
      <c r="G8694" s="45">
        <v>1.2325935100000001E-3</v>
      </c>
      <c r="H8694" s="45">
        <v>4.4139290900000001E-3</v>
      </c>
    </row>
    <row r="8695" spans="1:8" x14ac:dyDescent="0.35">
      <c r="A8695" s="45" t="s">
        <v>252</v>
      </c>
      <c r="B8695" s="45" t="s">
        <v>69</v>
      </c>
      <c r="C8695" s="45" t="s">
        <v>224</v>
      </c>
      <c r="D8695" s="45">
        <v>92</v>
      </c>
      <c r="E8695" s="45">
        <v>5.9176225400000004E-3</v>
      </c>
      <c r="F8695" s="45">
        <v>8.8617128000000002E-4</v>
      </c>
      <c r="G8695" s="45">
        <v>1.43216565E-3</v>
      </c>
      <c r="H8695" s="45">
        <v>3.5992851999999999E-3</v>
      </c>
    </row>
    <row r="8696" spans="1:8" x14ac:dyDescent="0.35">
      <c r="A8696" s="45" t="s">
        <v>252</v>
      </c>
      <c r="B8696" s="45" t="s">
        <v>70</v>
      </c>
      <c r="C8696" s="45" t="s">
        <v>224</v>
      </c>
      <c r="D8696" s="45">
        <v>294</v>
      </c>
      <c r="E8696" s="45">
        <v>7.8580874300000006E-3</v>
      </c>
      <c r="F8696" s="45">
        <v>8.8722732999999996E-4</v>
      </c>
      <c r="G8696" s="45">
        <v>1.68213788E-3</v>
      </c>
      <c r="H8696" s="45">
        <v>5.2887217300000003E-3</v>
      </c>
    </row>
    <row r="8697" spans="1:8" x14ac:dyDescent="0.35">
      <c r="A8697" s="45" t="s">
        <v>252</v>
      </c>
      <c r="B8697" s="45" t="s">
        <v>71</v>
      </c>
      <c r="C8697" s="45" t="s">
        <v>224</v>
      </c>
      <c r="D8697" s="45">
        <v>54</v>
      </c>
      <c r="E8697" s="45">
        <v>8.2111623100000006E-3</v>
      </c>
      <c r="F8697" s="45">
        <v>1.2300666200000001E-3</v>
      </c>
      <c r="G8697" s="45">
        <v>1.89579023E-3</v>
      </c>
      <c r="H8697" s="45">
        <v>5.0853049700000002E-3</v>
      </c>
    </row>
    <row r="8698" spans="1:8" x14ac:dyDescent="0.35">
      <c r="A8698" s="45" t="s">
        <v>252</v>
      </c>
      <c r="B8698" s="45" t="s">
        <v>69</v>
      </c>
      <c r="C8698" s="45" t="s">
        <v>222</v>
      </c>
      <c r="D8698" s="45">
        <v>6440</v>
      </c>
      <c r="E8698" s="45">
        <v>4.9374709999999997E-3</v>
      </c>
      <c r="F8698" s="45">
        <v>1.04304489E-3</v>
      </c>
      <c r="G8698" s="45">
        <v>6.7388584000000005E-4</v>
      </c>
      <c r="H8698" s="45">
        <v>3.2195081899999999E-3</v>
      </c>
    </row>
    <row r="8699" spans="1:8" x14ac:dyDescent="0.35">
      <c r="A8699" s="45" t="s">
        <v>252</v>
      </c>
      <c r="B8699" s="45" t="s">
        <v>70</v>
      </c>
      <c r="C8699" s="45" t="s">
        <v>222</v>
      </c>
      <c r="D8699" s="45">
        <v>8698</v>
      </c>
      <c r="E8699" s="45">
        <v>5.4138560699999996E-3</v>
      </c>
      <c r="F8699" s="45">
        <v>8.4516797999999995E-4</v>
      </c>
      <c r="G8699" s="45">
        <v>7.2048787000000001E-4</v>
      </c>
      <c r="H8699" s="45">
        <v>3.84652977E-3</v>
      </c>
    </row>
    <row r="8700" spans="1:8" x14ac:dyDescent="0.35">
      <c r="A8700" s="45" t="s">
        <v>252</v>
      </c>
      <c r="B8700" s="45" t="s">
        <v>71</v>
      </c>
      <c r="C8700" s="45" t="s">
        <v>222</v>
      </c>
      <c r="D8700" s="45">
        <v>1459</v>
      </c>
      <c r="E8700" s="45">
        <v>5.1119565099999997E-3</v>
      </c>
      <c r="F8700" s="45">
        <v>9.5219144999999995E-4</v>
      </c>
      <c r="G8700" s="45">
        <v>7.3782912999999998E-4</v>
      </c>
      <c r="H8700" s="45">
        <v>3.4200077500000001E-3</v>
      </c>
    </row>
    <row r="8701" spans="1:8" x14ac:dyDescent="0.35">
      <c r="A8701" s="45" t="s">
        <v>237</v>
      </c>
      <c r="B8701" s="45" t="s">
        <v>72</v>
      </c>
      <c r="C8701" s="45" t="s">
        <v>226</v>
      </c>
      <c r="D8701" s="45">
        <v>1814</v>
      </c>
      <c r="E8701" s="45">
        <v>6.7105700699999996E-3</v>
      </c>
      <c r="F8701" s="45">
        <v>8.2788421999999996E-4</v>
      </c>
      <c r="G8701" s="45">
        <v>1.8651547800000001E-3</v>
      </c>
      <c r="H8701" s="45">
        <v>4.0175305900000003E-3</v>
      </c>
    </row>
    <row r="8702" spans="1:8" x14ac:dyDescent="0.35">
      <c r="A8702" s="45" t="s">
        <v>237</v>
      </c>
      <c r="B8702" s="45" t="s">
        <v>72</v>
      </c>
      <c r="C8702" s="45" t="s">
        <v>223</v>
      </c>
      <c r="D8702" s="45">
        <v>2985</v>
      </c>
      <c r="E8702" s="45">
        <v>5.9886583300000004E-3</v>
      </c>
      <c r="F8702" s="45">
        <v>7.4537789E-4</v>
      </c>
      <c r="G8702" s="45">
        <v>1.6087883E-3</v>
      </c>
      <c r="H8702" s="45">
        <v>3.6344916600000001E-3</v>
      </c>
    </row>
    <row r="8703" spans="1:8" x14ac:dyDescent="0.35">
      <c r="A8703" s="45" t="s">
        <v>237</v>
      </c>
      <c r="B8703" s="45" t="s">
        <v>72</v>
      </c>
      <c r="C8703" s="45" t="s">
        <v>224</v>
      </c>
      <c r="D8703" s="45">
        <v>235</v>
      </c>
      <c r="E8703" s="45">
        <v>6.70921959E-3</v>
      </c>
      <c r="F8703" s="45">
        <v>1.0213748500000001E-3</v>
      </c>
      <c r="G8703" s="45">
        <v>1.6944442000000001E-3</v>
      </c>
      <c r="H8703" s="45">
        <v>3.9934000799999999E-3</v>
      </c>
    </row>
    <row r="8704" spans="1:8" x14ac:dyDescent="0.35">
      <c r="A8704" s="45" t="s">
        <v>237</v>
      </c>
      <c r="B8704" s="45" t="s">
        <v>72</v>
      </c>
      <c r="C8704" s="45" t="s">
        <v>222</v>
      </c>
      <c r="D8704" s="45">
        <v>8445</v>
      </c>
      <c r="E8704" s="45">
        <v>5.0379646399999999E-3</v>
      </c>
      <c r="F8704" s="45">
        <v>9.0904493999999995E-4</v>
      </c>
      <c r="G8704" s="45">
        <v>9.941078800000001E-4</v>
      </c>
      <c r="H8704" s="45">
        <v>3.1348113399999999E-3</v>
      </c>
    </row>
    <row r="8705" spans="1:8" x14ac:dyDescent="0.35">
      <c r="A8705" s="45" t="s">
        <v>237</v>
      </c>
      <c r="B8705" s="45" t="s">
        <v>73</v>
      </c>
      <c r="C8705" s="45" t="s">
        <v>226</v>
      </c>
      <c r="D8705" s="45">
        <v>282</v>
      </c>
      <c r="E8705" s="45">
        <v>6.01708179E-3</v>
      </c>
      <c r="F8705" s="45">
        <v>7.9815940000000003E-4</v>
      </c>
      <c r="G8705" s="45">
        <v>1.8392925100000001E-3</v>
      </c>
      <c r="H8705" s="45">
        <v>3.3796293900000001E-3</v>
      </c>
    </row>
    <row r="8706" spans="1:8" x14ac:dyDescent="0.35">
      <c r="A8706" s="45" t="s">
        <v>237</v>
      </c>
      <c r="B8706" s="45" t="s">
        <v>73</v>
      </c>
      <c r="C8706" s="45" t="s">
        <v>223</v>
      </c>
      <c r="D8706" s="45">
        <v>481</v>
      </c>
      <c r="E8706" s="45">
        <v>5.7047910900000004E-3</v>
      </c>
      <c r="F8706" s="45">
        <v>7.1626890000000003E-4</v>
      </c>
      <c r="G8706" s="45">
        <v>1.6644767400000001E-3</v>
      </c>
      <c r="H8706" s="45">
        <v>3.32404496E-3</v>
      </c>
    </row>
    <row r="8707" spans="1:8" x14ac:dyDescent="0.35">
      <c r="A8707" s="45" t="s">
        <v>237</v>
      </c>
      <c r="B8707" s="45" t="s">
        <v>73</v>
      </c>
      <c r="C8707" s="45" t="s">
        <v>224</v>
      </c>
      <c r="D8707" s="45">
        <v>36</v>
      </c>
      <c r="E8707" s="45">
        <v>6.3499868500000002E-3</v>
      </c>
      <c r="F8707" s="45">
        <v>1.02816324E-3</v>
      </c>
      <c r="G8707" s="45">
        <v>1.6126540799999999E-3</v>
      </c>
      <c r="H8707" s="45">
        <v>3.70916899E-3</v>
      </c>
    </row>
    <row r="8708" spans="1:8" x14ac:dyDescent="0.35">
      <c r="A8708" s="45" t="s">
        <v>237</v>
      </c>
      <c r="B8708" s="45" t="s">
        <v>73</v>
      </c>
      <c r="C8708" s="45" t="s">
        <v>222</v>
      </c>
      <c r="D8708" s="45">
        <v>1329</v>
      </c>
      <c r="E8708" s="45">
        <v>4.7621956400000004E-3</v>
      </c>
      <c r="F8708" s="45">
        <v>8.8043930999999996E-4</v>
      </c>
      <c r="G8708" s="45">
        <v>9.904496300000001E-4</v>
      </c>
      <c r="H8708" s="45">
        <v>2.8913062300000001E-3</v>
      </c>
    </row>
    <row r="8709" spans="1:8" x14ac:dyDescent="0.35">
      <c r="A8709" s="45" t="s">
        <v>238</v>
      </c>
      <c r="B8709" s="45" t="s">
        <v>72</v>
      </c>
      <c r="C8709" s="45" t="s">
        <v>226</v>
      </c>
      <c r="D8709" s="45">
        <v>2307</v>
      </c>
      <c r="E8709" s="45">
        <v>6.5575279700000001E-3</v>
      </c>
      <c r="F8709" s="45">
        <v>8.0007582E-4</v>
      </c>
      <c r="G8709" s="45">
        <v>1.895213E-3</v>
      </c>
      <c r="H8709" s="45">
        <v>3.86223867E-3</v>
      </c>
    </row>
    <row r="8710" spans="1:8" x14ac:dyDescent="0.35">
      <c r="A8710" s="45" t="s">
        <v>238</v>
      </c>
      <c r="B8710" s="45" t="s">
        <v>72</v>
      </c>
      <c r="C8710" s="45" t="s">
        <v>223</v>
      </c>
      <c r="D8710" s="45">
        <v>3879</v>
      </c>
      <c r="E8710" s="45">
        <v>5.9633512099999996E-3</v>
      </c>
      <c r="F8710" s="45">
        <v>7.0266749999999998E-4</v>
      </c>
      <c r="G8710" s="45">
        <v>1.54293214E-3</v>
      </c>
      <c r="H8710" s="45">
        <v>3.7177510900000001E-3</v>
      </c>
    </row>
    <row r="8711" spans="1:8" x14ac:dyDescent="0.35">
      <c r="A8711" s="45" t="s">
        <v>238</v>
      </c>
      <c r="B8711" s="45" t="s">
        <v>72</v>
      </c>
      <c r="C8711" s="45" t="s">
        <v>224</v>
      </c>
      <c r="D8711" s="45">
        <v>309</v>
      </c>
      <c r="E8711" s="45">
        <v>6.6942344500000002E-3</v>
      </c>
      <c r="F8711" s="45">
        <v>9.1914606E-4</v>
      </c>
      <c r="G8711" s="45">
        <v>1.5841496599999999E-3</v>
      </c>
      <c r="H8711" s="45">
        <v>4.1909382699999997E-3</v>
      </c>
    </row>
    <row r="8712" spans="1:8" x14ac:dyDescent="0.35">
      <c r="A8712" s="45" t="s">
        <v>238</v>
      </c>
      <c r="B8712" s="45" t="s">
        <v>72</v>
      </c>
      <c r="C8712" s="45" t="s">
        <v>222</v>
      </c>
      <c r="D8712" s="45">
        <v>10540</v>
      </c>
      <c r="E8712" s="45">
        <v>5.0198382099999996E-3</v>
      </c>
      <c r="F8712" s="45">
        <v>9.0630466999999995E-4</v>
      </c>
      <c r="G8712" s="45">
        <v>9.6758466999999999E-4</v>
      </c>
      <c r="H8712" s="45">
        <v>3.1459484000000001E-3</v>
      </c>
    </row>
    <row r="8713" spans="1:8" x14ac:dyDescent="0.35">
      <c r="A8713" s="45" t="s">
        <v>238</v>
      </c>
      <c r="B8713" s="45" t="s">
        <v>73</v>
      </c>
      <c r="C8713" s="45" t="s">
        <v>226</v>
      </c>
      <c r="D8713" s="45">
        <v>357</v>
      </c>
      <c r="E8713" s="45">
        <v>5.9033286800000001E-3</v>
      </c>
      <c r="F8713" s="45">
        <v>7.6836267000000001E-4</v>
      </c>
      <c r="G8713" s="45">
        <v>1.95267899E-3</v>
      </c>
      <c r="H8713" s="45">
        <v>3.1822865700000002E-3</v>
      </c>
    </row>
    <row r="8714" spans="1:8" x14ac:dyDescent="0.35">
      <c r="A8714" s="45" t="s">
        <v>238</v>
      </c>
      <c r="B8714" s="45" t="s">
        <v>73</v>
      </c>
      <c r="C8714" s="45" t="s">
        <v>223</v>
      </c>
      <c r="D8714" s="45">
        <v>593</v>
      </c>
      <c r="E8714" s="45">
        <v>5.9237006499999996E-3</v>
      </c>
      <c r="F8714" s="45">
        <v>7.1035122999999996E-4</v>
      </c>
      <c r="G8714" s="45">
        <v>1.6652806500000001E-3</v>
      </c>
      <c r="H8714" s="45">
        <v>3.54806826E-3</v>
      </c>
    </row>
    <row r="8715" spans="1:8" x14ac:dyDescent="0.35">
      <c r="A8715" s="45" t="s">
        <v>238</v>
      </c>
      <c r="B8715" s="45" t="s">
        <v>73</v>
      </c>
      <c r="C8715" s="45" t="s">
        <v>224</v>
      </c>
      <c r="D8715" s="45">
        <v>44</v>
      </c>
      <c r="E8715" s="45">
        <v>7.3682131499999996E-3</v>
      </c>
      <c r="F8715" s="45">
        <v>9.5091516999999996E-4</v>
      </c>
      <c r="G8715" s="45">
        <v>1.7660982399999999E-3</v>
      </c>
      <c r="H8715" s="45">
        <v>4.6511992599999998E-3</v>
      </c>
    </row>
    <row r="8716" spans="1:8" x14ac:dyDescent="0.35">
      <c r="A8716" s="45" t="s">
        <v>238</v>
      </c>
      <c r="B8716" s="45" t="s">
        <v>73</v>
      </c>
      <c r="C8716" s="45" t="s">
        <v>222</v>
      </c>
      <c r="D8716" s="45">
        <v>1524</v>
      </c>
      <c r="E8716" s="45">
        <v>4.7182576300000001E-3</v>
      </c>
      <c r="F8716" s="45">
        <v>9.1111633999999995E-4</v>
      </c>
      <c r="G8716" s="45">
        <v>9.2451309000000004E-4</v>
      </c>
      <c r="H8716" s="45">
        <v>2.8826277099999998E-3</v>
      </c>
    </row>
    <row r="8717" spans="1:8" x14ac:dyDescent="0.35">
      <c r="A8717" s="45" t="s">
        <v>239</v>
      </c>
      <c r="B8717" s="45" t="s">
        <v>72</v>
      </c>
      <c r="C8717" s="45" t="s">
        <v>226</v>
      </c>
      <c r="D8717" s="45">
        <v>1957</v>
      </c>
      <c r="E8717" s="45">
        <v>6.52327093E-3</v>
      </c>
      <c r="F8717" s="45">
        <v>8.0243736E-4</v>
      </c>
      <c r="G8717" s="45">
        <v>1.9254773900000001E-3</v>
      </c>
      <c r="H8717" s="45">
        <v>3.7949890199999998E-3</v>
      </c>
    </row>
    <row r="8718" spans="1:8" x14ac:dyDescent="0.35">
      <c r="A8718" s="45" t="s">
        <v>239</v>
      </c>
      <c r="B8718" s="45" t="s">
        <v>72</v>
      </c>
      <c r="C8718" s="45" t="s">
        <v>223</v>
      </c>
      <c r="D8718" s="45">
        <v>3065</v>
      </c>
      <c r="E8718" s="45">
        <v>5.96962395E-3</v>
      </c>
      <c r="F8718" s="45">
        <v>7.0743434999999996E-4</v>
      </c>
      <c r="G8718" s="45">
        <v>1.51008224E-3</v>
      </c>
      <c r="H8718" s="45">
        <v>3.7521068799999998E-3</v>
      </c>
    </row>
    <row r="8719" spans="1:8" x14ac:dyDescent="0.35">
      <c r="A8719" s="45" t="s">
        <v>239</v>
      </c>
      <c r="B8719" s="45" t="s">
        <v>72</v>
      </c>
      <c r="C8719" s="45" t="s">
        <v>224</v>
      </c>
      <c r="D8719" s="45">
        <v>281</v>
      </c>
      <c r="E8719" s="45">
        <v>6.6243242399999999E-3</v>
      </c>
      <c r="F8719" s="45">
        <v>1.1376365E-3</v>
      </c>
      <c r="G8719" s="45">
        <v>1.6788995200000001E-3</v>
      </c>
      <c r="H8719" s="45">
        <v>3.8077877400000001E-3</v>
      </c>
    </row>
    <row r="8720" spans="1:8" x14ac:dyDescent="0.35">
      <c r="A8720" s="45" t="s">
        <v>239</v>
      </c>
      <c r="B8720" s="45" t="s">
        <v>72</v>
      </c>
      <c r="C8720" s="45" t="s">
        <v>222</v>
      </c>
      <c r="D8720" s="45">
        <v>8924</v>
      </c>
      <c r="E8720" s="45">
        <v>4.9504571700000003E-3</v>
      </c>
      <c r="F8720" s="45">
        <v>8.9564294999999999E-4</v>
      </c>
      <c r="G8720" s="45">
        <v>9.3923249999999998E-4</v>
      </c>
      <c r="H8720" s="45">
        <v>3.11558123E-3</v>
      </c>
    </row>
    <row r="8721" spans="1:8" x14ac:dyDescent="0.35">
      <c r="A8721" s="45" t="s">
        <v>239</v>
      </c>
      <c r="B8721" s="45" t="s">
        <v>73</v>
      </c>
      <c r="C8721" s="45" t="s">
        <v>226</v>
      </c>
      <c r="D8721" s="45">
        <v>329</v>
      </c>
      <c r="E8721" s="45">
        <v>6.2512310400000002E-3</v>
      </c>
      <c r="F8721" s="45">
        <v>7.8541851999999995E-4</v>
      </c>
      <c r="G8721" s="45">
        <v>2.08343863E-3</v>
      </c>
      <c r="H8721" s="45">
        <v>3.38205678E-3</v>
      </c>
    </row>
    <row r="8722" spans="1:8" x14ac:dyDescent="0.35">
      <c r="A8722" s="45" t="s">
        <v>239</v>
      </c>
      <c r="B8722" s="45" t="s">
        <v>73</v>
      </c>
      <c r="C8722" s="45" t="s">
        <v>223</v>
      </c>
      <c r="D8722" s="45">
        <v>484</v>
      </c>
      <c r="E8722" s="45">
        <v>5.8999318499999998E-3</v>
      </c>
      <c r="F8722" s="45">
        <v>8.0470878000000003E-4</v>
      </c>
      <c r="G8722" s="45">
        <v>1.6145591799999999E-3</v>
      </c>
      <c r="H8722" s="45">
        <v>3.4806634099999998E-3</v>
      </c>
    </row>
    <row r="8723" spans="1:8" x14ac:dyDescent="0.35">
      <c r="A8723" s="45" t="s">
        <v>239</v>
      </c>
      <c r="B8723" s="45" t="s">
        <v>73</v>
      </c>
      <c r="C8723" s="45" t="s">
        <v>224</v>
      </c>
      <c r="D8723" s="45">
        <v>60</v>
      </c>
      <c r="E8723" s="45">
        <v>6.8161649000000003E-3</v>
      </c>
      <c r="F8723" s="45">
        <v>1.03530066E-3</v>
      </c>
      <c r="G8723" s="45">
        <v>1.5837188899999999E-3</v>
      </c>
      <c r="H8723" s="45">
        <v>4.1971447700000003E-3</v>
      </c>
    </row>
    <row r="8724" spans="1:8" x14ac:dyDescent="0.35">
      <c r="A8724" s="45" t="s">
        <v>239</v>
      </c>
      <c r="B8724" s="45" t="s">
        <v>73</v>
      </c>
      <c r="C8724" s="45" t="s">
        <v>222</v>
      </c>
      <c r="D8724" s="45">
        <v>1450</v>
      </c>
      <c r="E8724" s="45">
        <v>4.6672171999999996E-3</v>
      </c>
      <c r="F8724" s="45">
        <v>8.8334906000000005E-4</v>
      </c>
      <c r="G8724" s="45">
        <v>9.2032224000000002E-4</v>
      </c>
      <c r="H8724" s="45">
        <v>2.8635454199999999E-3</v>
      </c>
    </row>
    <row r="8725" spans="1:8" x14ac:dyDescent="0.35">
      <c r="A8725" s="45" t="s">
        <v>240</v>
      </c>
      <c r="B8725" s="45" t="s">
        <v>72</v>
      </c>
      <c r="C8725" s="45" t="s">
        <v>226</v>
      </c>
      <c r="D8725" s="45">
        <v>1989</v>
      </c>
      <c r="E8725" s="45">
        <v>6.7584676299999999E-3</v>
      </c>
      <c r="F8725" s="45">
        <v>8.3268136000000002E-4</v>
      </c>
      <c r="G8725" s="45">
        <v>1.8137892599999999E-3</v>
      </c>
      <c r="H8725" s="45">
        <v>4.11123424E-3</v>
      </c>
    </row>
    <row r="8726" spans="1:8" x14ac:dyDescent="0.35">
      <c r="A8726" s="45" t="s">
        <v>240</v>
      </c>
      <c r="B8726" s="45" t="s">
        <v>72</v>
      </c>
      <c r="C8726" s="45" t="s">
        <v>223</v>
      </c>
      <c r="D8726" s="45">
        <v>3160</v>
      </c>
      <c r="E8726" s="45">
        <v>6.2432237900000003E-3</v>
      </c>
      <c r="F8726" s="45">
        <v>8.0216000999999996E-4</v>
      </c>
      <c r="G8726" s="45">
        <v>1.5215399900000001E-3</v>
      </c>
      <c r="H8726" s="45">
        <v>3.9195233199999999E-3</v>
      </c>
    </row>
    <row r="8727" spans="1:8" x14ac:dyDescent="0.35">
      <c r="A8727" s="45" t="s">
        <v>240</v>
      </c>
      <c r="B8727" s="45" t="s">
        <v>72</v>
      </c>
      <c r="C8727" s="45" t="s">
        <v>224</v>
      </c>
      <c r="D8727" s="45">
        <v>316</v>
      </c>
      <c r="E8727" s="45">
        <v>6.8225135300000002E-3</v>
      </c>
      <c r="F8727" s="45">
        <v>1.0963136400000001E-3</v>
      </c>
      <c r="G8727" s="45">
        <v>1.73340049E-3</v>
      </c>
      <c r="H8727" s="45">
        <v>3.9927989400000002E-3</v>
      </c>
    </row>
    <row r="8728" spans="1:8" x14ac:dyDescent="0.35">
      <c r="A8728" s="45" t="s">
        <v>240</v>
      </c>
      <c r="B8728" s="45" t="s">
        <v>72</v>
      </c>
      <c r="C8728" s="45" t="s">
        <v>222</v>
      </c>
      <c r="D8728" s="45">
        <v>8756</v>
      </c>
      <c r="E8728" s="45">
        <v>5.0819039100000003E-3</v>
      </c>
      <c r="F8728" s="45">
        <v>9.2219412000000005E-4</v>
      </c>
      <c r="G8728" s="45">
        <v>9.2594287000000001E-4</v>
      </c>
      <c r="H8728" s="45">
        <v>3.2337664399999999E-3</v>
      </c>
    </row>
    <row r="8729" spans="1:8" x14ac:dyDescent="0.35">
      <c r="A8729" s="45" t="s">
        <v>240</v>
      </c>
      <c r="B8729" s="45" t="s">
        <v>73</v>
      </c>
      <c r="C8729" s="45" t="s">
        <v>226</v>
      </c>
      <c r="D8729" s="45">
        <v>278</v>
      </c>
      <c r="E8729" s="45">
        <v>6.3715275499999996E-3</v>
      </c>
      <c r="F8729" s="45">
        <v>7.7708642999999998E-4</v>
      </c>
      <c r="G8729" s="45">
        <v>1.8207931500000001E-3</v>
      </c>
      <c r="H8729" s="45">
        <v>3.7728981200000002E-3</v>
      </c>
    </row>
    <row r="8730" spans="1:8" x14ac:dyDescent="0.35">
      <c r="A8730" s="45" t="s">
        <v>240</v>
      </c>
      <c r="B8730" s="45" t="s">
        <v>73</v>
      </c>
      <c r="C8730" s="45" t="s">
        <v>223</v>
      </c>
      <c r="D8730" s="45">
        <v>458</v>
      </c>
      <c r="E8730" s="45">
        <v>5.75357813E-3</v>
      </c>
      <c r="F8730" s="45">
        <v>7.4774054E-4</v>
      </c>
      <c r="G8730" s="45">
        <v>1.60664801E-3</v>
      </c>
      <c r="H8730" s="45">
        <v>3.3991890600000001E-3</v>
      </c>
    </row>
    <row r="8731" spans="1:8" x14ac:dyDescent="0.35">
      <c r="A8731" s="45" t="s">
        <v>240</v>
      </c>
      <c r="B8731" s="45" t="s">
        <v>73</v>
      </c>
      <c r="C8731" s="45" t="s">
        <v>224</v>
      </c>
      <c r="D8731" s="45">
        <v>56</v>
      </c>
      <c r="E8731" s="45">
        <v>6.8816135600000003E-3</v>
      </c>
      <c r="F8731" s="45">
        <v>1.2512398599999999E-3</v>
      </c>
      <c r="G8731" s="45">
        <v>2.1660050500000002E-3</v>
      </c>
      <c r="H8731" s="45">
        <v>3.46436816E-3</v>
      </c>
    </row>
    <row r="8732" spans="1:8" x14ac:dyDescent="0.35">
      <c r="A8732" s="45" t="s">
        <v>240</v>
      </c>
      <c r="B8732" s="45" t="s">
        <v>73</v>
      </c>
      <c r="C8732" s="45" t="s">
        <v>222</v>
      </c>
      <c r="D8732" s="45">
        <v>1325</v>
      </c>
      <c r="E8732" s="45">
        <v>4.7077216299999999E-3</v>
      </c>
      <c r="F8732" s="45">
        <v>9.0753820000000001E-4</v>
      </c>
      <c r="G8732" s="45">
        <v>9.1266571999999995E-4</v>
      </c>
      <c r="H8732" s="45">
        <v>2.88751723E-3</v>
      </c>
    </row>
    <row r="8733" spans="1:8" x14ac:dyDescent="0.35">
      <c r="A8733" s="45" t="s">
        <v>241</v>
      </c>
      <c r="B8733" s="45" t="s">
        <v>72</v>
      </c>
      <c r="C8733" s="45" t="s">
        <v>226</v>
      </c>
      <c r="D8733" s="45">
        <v>1896</v>
      </c>
      <c r="E8733" s="45">
        <v>7.0224227000000002E-3</v>
      </c>
      <c r="F8733" s="45">
        <v>9.5196124999999995E-4</v>
      </c>
      <c r="G8733" s="45">
        <v>1.66296711E-3</v>
      </c>
      <c r="H8733" s="45">
        <v>4.4065781799999997E-3</v>
      </c>
    </row>
    <row r="8734" spans="1:8" x14ac:dyDescent="0.35">
      <c r="A8734" s="45" t="s">
        <v>241</v>
      </c>
      <c r="B8734" s="45" t="s">
        <v>72</v>
      </c>
      <c r="C8734" s="45" t="s">
        <v>223</v>
      </c>
      <c r="D8734" s="45">
        <v>2844</v>
      </c>
      <c r="E8734" s="45">
        <v>6.4092002600000001E-3</v>
      </c>
      <c r="F8734" s="45">
        <v>8.3324763000000004E-4</v>
      </c>
      <c r="G8734" s="45">
        <v>1.5087804299999999E-3</v>
      </c>
      <c r="H8734" s="45">
        <v>4.0671717100000003E-3</v>
      </c>
    </row>
    <row r="8735" spans="1:8" x14ac:dyDescent="0.35">
      <c r="A8735" s="45" t="s">
        <v>241</v>
      </c>
      <c r="B8735" s="45" t="s">
        <v>72</v>
      </c>
      <c r="C8735" s="45" t="s">
        <v>224</v>
      </c>
      <c r="D8735" s="45">
        <v>272</v>
      </c>
      <c r="E8735" s="45">
        <v>7.4944254699999997E-3</v>
      </c>
      <c r="F8735" s="45">
        <v>1.21038409E-3</v>
      </c>
      <c r="G8735" s="45">
        <v>1.85976624E-3</v>
      </c>
      <c r="H8735" s="45">
        <v>4.4242746699999997E-3</v>
      </c>
    </row>
    <row r="8736" spans="1:8" x14ac:dyDescent="0.35">
      <c r="A8736" s="45" t="s">
        <v>241</v>
      </c>
      <c r="B8736" s="45" t="s">
        <v>72</v>
      </c>
      <c r="C8736" s="45" t="s">
        <v>222</v>
      </c>
      <c r="D8736" s="45">
        <v>7850</v>
      </c>
      <c r="E8736" s="45">
        <v>5.3782817799999999E-3</v>
      </c>
      <c r="F8736" s="45">
        <v>1.0487008100000001E-3</v>
      </c>
      <c r="G8736" s="45">
        <v>9.3612413999999997E-4</v>
      </c>
      <c r="H8736" s="45">
        <v>3.3934548800000001E-3</v>
      </c>
    </row>
    <row r="8737" spans="1:8" x14ac:dyDescent="0.35">
      <c r="A8737" s="45" t="s">
        <v>241</v>
      </c>
      <c r="B8737" s="45" t="s">
        <v>73</v>
      </c>
      <c r="C8737" s="45" t="s">
        <v>226</v>
      </c>
      <c r="D8737" s="45">
        <v>313</v>
      </c>
      <c r="E8737" s="45">
        <v>6.5248192999999999E-3</v>
      </c>
      <c r="F8737" s="45">
        <v>9.3602064999999998E-4</v>
      </c>
      <c r="G8737" s="45">
        <v>1.6197045300000001E-3</v>
      </c>
      <c r="H8737" s="45">
        <v>3.9678733900000004E-3</v>
      </c>
    </row>
    <row r="8738" spans="1:8" x14ac:dyDescent="0.35">
      <c r="A8738" s="45" t="s">
        <v>241</v>
      </c>
      <c r="B8738" s="45" t="s">
        <v>73</v>
      </c>
      <c r="C8738" s="45" t="s">
        <v>223</v>
      </c>
      <c r="D8738" s="45">
        <v>410</v>
      </c>
      <c r="E8738" s="45">
        <v>5.7962678300000001E-3</v>
      </c>
      <c r="F8738" s="45">
        <v>7.9031141999999998E-4</v>
      </c>
      <c r="G8738" s="45">
        <v>1.5049681199999999E-3</v>
      </c>
      <c r="H8738" s="45">
        <v>3.50098779E-3</v>
      </c>
    </row>
    <row r="8739" spans="1:8" x14ac:dyDescent="0.35">
      <c r="A8739" s="45" t="s">
        <v>241</v>
      </c>
      <c r="B8739" s="45" t="s">
        <v>73</v>
      </c>
      <c r="C8739" s="45" t="s">
        <v>224</v>
      </c>
      <c r="D8739" s="45">
        <v>46</v>
      </c>
      <c r="E8739" s="45">
        <v>6.2421998700000004E-3</v>
      </c>
      <c r="F8739" s="45">
        <v>9.4907382999999998E-4</v>
      </c>
      <c r="G8739" s="45">
        <v>2.01917244E-3</v>
      </c>
      <c r="H8739" s="45">
        <v>3.2739530900000001E-3</v>
      </c>
    </row>
    <row r="8740" spans="1:8" x14ac:dyDescent="0.35">
      <c r="A8740" s="45" t="s">
        <v>241</v>
      </c>
      <c r="B8740" s="45" t="s">
        <v>73</v>
      </c>
      <c r="C8740" s="45" t="s">
        <v>222</v>
      </c>
      <c r="D8740" s="45">
        <v>1194</v>
      </c>
      <c r="E8740" s="45">
        <v>5.0570849500000004E-3</v>
      </c>
      <c r="F8740" s="45">
        <v>9.7683611000000002E-4</v>
      </c>
      <c r="G8740" s="45">
        <v>9.1553420999999999E-4</v>
      </c>
      <c r="H8740" s="45">
        <v>3.1647141500000002E-3</v>
      </c>
    </row>
    <row r="8741" spans="1:8" x14ac:dyDescent="0.35">
      <c r="A8741" s="45" t="s">
        <v>242</v>
      </c>
      <c r="B8741" s="45" t="s">
        <v>72</v>
      </c>
      <c r="C8741" s="45" t="s">
        <v>226</v>
      </c>
      <c r="D8741" s="45">
        <v>1879</v>
      </c>
      <c r="E8741" s="45">
        <v>6.8955977900000002E-3</v>
      </c>
      <c r="F8741" s="45">
        <v>9.2524196E-4</v>
      </c>
      <c r="G8741" s="45">
        <v>1.56931239E-3</v>
      </c>
      <c r="H8741" s="45">
        <v>4.4001498100000001E-3</v>
      </c>
    </row>
    <row r="8742" spans="1:8" x14ac:dyDescent="0.35">
      <c r="A8742" s="45" t="s">
        <v>242</v>
      </c>
      <c r="B8742" s="45" t="s">
        <v>72</v>
      </c>
      <c r="C8742" s="45" t="s">
        <v>223</v>
      </c>
      <c r="D8742" s="45">
        <v>3013</v>
      </c>
      <c r="E8742" s="45">
        <v>6.4855300499999996E-3</v>
      </c>
      <c r="F8742" s="45">
        <v>9.4719156000000004E-4</v>
      </c>
      <c r="G8742" s="45">
        <v>1.47261918E-3</v>
      </c>
      <c r="H8742" s="45">
        <v>4.0657188400000004E-3</v>
      </c>
    </row>
    <row r="8743" spans="1:8" x14ac:dyDescent="0.35">
      <c r="A8743" s="45" t="s">
        <v>242</v>
      </c>
      <c r="B8743" s="45" t="s">
        <v>72</v>
      </c>
      <c r="C8743" s="45" t="s">
        <v>224</v>
      </c>
      <c r="D8743" s="45">
        <v>253</v>
      </c>
      <c r="E8743" s="45">
        <v>7.0103660800000002E-3</v>
      </c>
      <c r="F8743" s="45">
        <v>8.9129498000000004E-4</v>
      </c>
      <c r="G8743" s="45">
        <v>1.6114951599999999E-3</v>
      </c>
      <c r="H8743" s="45">
        <v>4.5075755200000003E-3</v>
      </c>
    </row>
    <row r="8744" spans="1:8" x14ac:dyDescent="0.35">
      <c r="A8744" s="45" t="s">
        <v>242</v>
      </c>
      <c r="B8744" s="45" t="s">
        <v>72</v>
      </c>
      <c r="C8744" s="45" t="s">
        <v>222</v>
      </c>
      <c r="D8744" s="45">
        <v>8365</v>
      </c>
      <c r="E8744" s="45">
        <v>5.4176252800000003E-3</v>
      </c>
      <c r="F8744" s="45">
        <v>1.0943758499999999E-3</v>
      </c>
      <c r="G8744" s="45">
        <v>9.1239792999999998E-4</v>
      </c>
      <c r="H8744" s="45">
        <v>3.4108510199999998E-3</v>
      </c>
    </row>
    <row r="8745" spans="1:8" x14ac:dyDescent="0.35">
      <c r="A8745" s="45" t="s">
        <v>242</v>
      </c>
      <c r="B8745" s="45" t="s">
        <v>73</v>
      </c>
      <c r="C8745" s="45" t="s">
        <v>226</v>
      </c>
      <c r="D8745" s="45">
        <v>290</v>
      </c>
      <c r="E8745" s="45">
        <v>6.2068564000000003E-3</v>
      </c>
      <c r="F8745" s="45">
        <v>8.5085385000000001E-4</v>
      </c>
      <c r="G8745" s="45">
        <v>1.5029132499999999E-3</v>
      </c>
      <c r="H8745" s="45">
        <v>3.8523305500000001E-3</v>
      </c>
    </row>
    <row r="8746" spans="1:8" x14ac:dyDescent="0.35">
      <c r="A8746" s="45" t="s">
        <v>242</v>
      </c>
      <c r="B8746" s="45" t="s">
        <v>73</v>
      </c>
      <c r="C8746" s="45" t="s">
        <v>223</v>
      </c>
      <c r="D8746" s="45">
        <v>391</v>
      </c>
      <c r="E8746" s="45">
        <v>5.9860161399999997E-3</v>
      </c>
      <c r="F8746" s="45">
        <v>9.7740218999999994E-4</v>
      </c>
      <c r="G8746" s="45">
        <v>1.5052510300000001E-3</v>
      </c>
      <c r="H8746" s="45">
        <v>3.5033624700000002E-3</v>
      </c>
    </row>
    <row r="8747" spans="1:8" x14ac:dyDescent="0.35">
      <c r="A8747" s="45" t="s">
        <v>242</v>
      </c>
      <c r="B8747" s="45" t="s">
        <v>73</v>
      </c>
      <c r="C8747" s="45" t="s">
        <v>224</v>
      </c>
      <c r="D8747" s="45">
        <v>41</v>
      </c>
      <c r="E8747" s="45">
        <v>7.2846090499999998E-3</v>
      </c>
      <c r="F8747" s="45">
        <v>8.0990266999999996E-4</v>
      </c>
      <c r="G8747" s="45">
        <v>1.78579466E-3</v>
      </c>
      <c r="H8747" s="45">
        <v>4.6889112500000003E-3</v>
      </c>
    </row>
    <row r="8748" spans="1:8" x14ac:dyDescent="0.35">
      <c r="A8748" s="45" t="s">
        <v>242</v>
      </c>
      <c r="B8748" s="45" t="s">
        <v>73</v>
      </c>
      <c r="C8748" s="45" t="s">
        <v>222</v>
      </c>
      <c r="D8748" s="45">
        <v>1209</v>
      </c>
      <c r="E8748" s="45">
        <v>5.0613643799999998E-3</v>
      </c>
      <c r="F8748" s="45">
        <v>1.02698104E-3</v>
      </c>
      <c r="G8748" s="45">
        <v>8.9555931000000004E-4</v>
      </c>
      <c r="H8748" s="45">
        <v>3.1388235600000002E-3</v>
      </c>
    </row>
    <row r="8749" spans="1:8" x14ac:dyDescent="0.35">
      <c r="A8749" s="45" t="s">
        <v>243</v>
      </c>
      <c r="B8749" s="45" t="s">
        <v>72</v>
      </c>
      <c r="C8749" s="45" t="s">
        <v>226</v>
      </c>
      <c r="D8749" s="45">
        <v>1841</v>
      </c>
      <c r="E8749" s="45">
        <v>6.8493934500000004E-3</v>
      </c>
      <c r="F8749" s="45">
        <v>8.2296609999999999E-4</v>
      </c>
      <c r="G8749" s="45">
        <v>1.5593437700000001E-3</v>
      </c>
      <c r="H8749" s="45">
        <v>4.4662281099999996E-3</v>
      </c>
    </row>
    <row r="8750" spans="1:8" x14ac:dyDescent="0.35">
      <c r="A8750" s="45" t="s">
        <v>243</v>
      </c>
      <c r="B8750" s="45" t="s">
        <v>72</v>
      </c>
      <c r="C8750" s="45" t="s">
        <v>223</v>
      </c>
      <c r="D8750" s="45">
        <v>3135</v>
      </c>
      <c r="E8750" s="45">
        <v>6.5236573899999997E-3</v>
      </c>
      <c r="F8750" s="45">
        <v>9.9600882999999999E-4</v>
      </c>
      <c r="G8750" s="45">
        <v>1.38450637E-3</v>
      </c>
      <c r="H8750" s="45">
        <v>4.1431417000000002E-3</v>
      </c>
    </row>
    <row r="8751" spans="1:8" x14ac:dyDescent="0.35">
      <c r="A8751" s="45" t="s">
        <v>243</v>
      </c>
      <c r="B8751" s="45" t="s">
        <v>72</v>
      </c>
      <c r="C8751" s="45" t="s">
        <v>224</v>
      </c>
      <c r="D8751" s="45">
        <v>264</v>
      </c>
      <c r="E8751" s="45">
        <v>7.7044750700000003E-3</v>
      </c>
      <c r="F8751" s="45">
        <v>1.2471939299999999E-3</v>
      </c>
      <c r="G8751" s="45">
        <v>1.7913507800000001E-3</v>
      </c>
      <c r="H8751" s="45">
        <v>4.6659299099999999E-3</v>
      </c>
    </row>
    <row r="8752" spans="1:8" x14ac:dyDescent="0.35">
      <c r="A8752" s="45" t="s">
        <v>243</v>
      </c>
      <c r="B8752" s="45" t="s">
        <v>72</v>
      </c>
      <c r="C8752" s="45" t="s">
        <v>222</v>
      </c>
      <c r="D8752" s="45">
        <v>8419</v>
      </c>
      <c r="E8752" s="45">
        <v>5.4630864499999997E-3</v>
      </c>
      <c r="F8752" s="45">
        <v>1.11068195E-3</v>
      </c>
      <c r="G8752" s="45">
        <v>8.8944239999999997E-4</v>
      </c>
      <c r="H8752" s="45">
        <v>3.4629616200000002E-3</v>
      </c>
    </row>
    <row r="8753" spans="1:8" x14ac:dyDescent="0.35">
      <c r="A8753" s="45" t="s">
        <v>243</v>
      </c>
      <c r="B8753" s="45" t="s">
        <v>73</v>
      </c>
      <c r="C8753" s="45" t="s">
        <v>226</v>
      </c>
      <c r="D8753" s="45">
        <v>283</v>
      </c>
      <c r="E8753" s="45">
        <v>6.5861386899999999E-3</v>
      </c>
      <c r="F8753" s="45">
        <v>8.2200440000000001E-4</v>
      </c>
      <c r="G8753" s="45">
        <v>1.52691868E-3</v>
      </c>
      <c r="H8753" s="45">
        <v>4.2365198400000003E-3</v>
      </c>
    </row>
    <row r="8754" spans="1:8" x14ac:dyDescent="0.35">
      <c r="A8754" s="45" t="s">
        <v>243</v>
      </c>
      <c r="B8754" s="45" t="s">
        <v>73</v>
      </c>
      <c r="C8754" s="45" t="s">
        <v>223</v>
      </c>
      <c r="D8754" s="45">
        <v>399</v>
      </c>
      <c r="E8754" s="45">
        <v>6.2053569000000003E-3</v>
      </c>
      <c r="F8754" s="45">
        <v>9.9130907000000005E-4</v>
      </c>
      <c r="G8754" s="45">
        <v>1.57593035E-3</v>
      </c>
      <c r="H8754" s="45">
        <v>3.63811705E-3</v>
      </c>
    </row>
    <row r="8755" spans="1:8" x14ac:dyDescent="0.35">
      <c r="A8755" s="45" t="s">
        <v>243</v>
      </c>
      <c r="B8755" s="45" t="s">
        <v>73</v>
      </c>
      <c r="C8755" s="45" t="s">
        <v>224</v>
      </c>
      <c r="D8755" s="45">
        <v>42</v>
      </c>
      <c r="E8755" s="45">
        <v>8.0671293900000003E-3</v>
      </c>
      <c r="F8755" s="45">
        <v>1.18551567E-3</v>
      </c>
      <c r="G8755" s="45">
        <v>2.59314354E-3</v>
      </c>
      <c r="H8755" s="45">
        <v>4.2884697999999999E-3</v>
      </c>
    </row>
    <row r="8756" spans="1:8" x14ac:dyDescent="0.35">
      <c r="A8756" s="45" t="s">
        <v>243</v>
      </c>
      <c r="B8756" s="45" t="s">
        <v>73</v>
      </c>
      <c r="C8756" s="45" t="s">
        <v>222</v>
      </c>
      <c r="D8756" s="45">
        <v>1062</v>
      </c>
      <c r="E8756" s="45">
        <v>5.1705484199999997E-3</v>
      </c>
      <c r="F8756" s="45">
        <v>1.06386641E-3</v>
      </c>
      <c r="G8756" s="45">
        <v>9.0454306999999999E-4</v>
      </c>
      <c r="H8756" s="45">
        <v>3.2021384500000001E-3</v>
      </c>
    </row>
    <row r="8757" spans="1:8" x14ac:dyDescent="0.35">
      <c r="A8757" s="45" t="s">
        <v>244</v>
      </c>
      <c r="B8757" s="45" t="s">
        <v>72</v>
      </c>
      <c r="C8757" s="45" t="s">
        <v>226</v>
      </c>
      <c r="D8757" s="45">
        <v>1838</v>
      </c>
      <c r="E8757" s="45">
        <v>6.8725187E-3</v>
      </c>
      <c r="F8757" s="45">
        <v>7.6608003999999999E-4</v>
      </c>
      <c r="G8757" s="45">
        <v>1.4686162600000001E-3</v>
      </c>
      <c r="H8757" s="45">
        <v>4.6370221900000003E-3</v>
      </c>
    </row>
    <row r="8758" spans="1:8" x14ac:dyDescent="0.35">
      <c r="A8758" s="45" t="s">
        <v>244</v>
      </c>
      <c r="B8758" s="45" t="s">
        <v>72</v>
      </c>
      <c r="C8758" s="45" t="s">
        <v>223</v>
      </c>
      <c r="D8758" s="45">
        <v>3068</v>
      </c>
      <c r="E8758" s="45">
        <v>6.5333533100000001E-3</v>
      </c>
      <c r="F8758" s="45">
        <v>9.7576814999999996E-4</v>
      </c>
      <c r="G8758" s="45">
        <v>1.3577465499999999E-3</v>
      </c>
      <c r="H8758" s="45">
        <v>4.1998381500000003E-3</v>
      </c>
    </row>
    <row r="8759" spans="1:8" x14ac:dyDescent="0.35">
      <c r="A8759" s="45" t="s">
        <v>244</v>
      </c>
      <c r="B8759" s="45" t="s">
        <v>72</v>
      </c>
      <c r="C8759" s="45" t="s">
        <v>224</v>
      </c>
      <c r="D8759" s="45">
        <v>274</v>
      </c>
      <c r="E8759" s="45">
        <v>8.0394614399999995E-3</v>
      </c>
      <c r="F8759" s="45">
        <v>1.44198576E-3</v>
      </c>
      <c r="G8759" s="45">
        <v>1.99399308E-3</v>
      </c>
      <c r="H8759" s="45">
        <v>4.6034821300000002E-3</v>
      </c>
    </row>
    <row r="8760" spans="1:8" x14ac:dyDescent="0.35">
      <c r="A8760" s="45" t="s">
        <v>244</v>
      </c>
      <c r="B8760" s="45" t="s">
        <v>72</v>
      </c>
      <c r="C8760" s="45" t="s">
        <v>222</v>
      </c>
      <c r="D8760" s="45">
        <v>8470</v>
      </c>
      <c r="E8760" s="45">
        <v>5.3916666999999996E-3</v>
      </c>
      <c r="F8760" s="45">
        <v>1.0776307799999999E-3</v>
      </c>
      <c r="G8760" s="45">
        <v>8.3661673999999996E-4</v>
      </c>
      <c r="H8760" s="45">
        <v>3.4774187000000002E-3</v>
      </c>
    </row>
    <row r="8761" spans="1:8" x14ac:dyDescent="0.35">
      <c r="A8761" s="45" t="s">
        <v>244</v>
      </c>
      <c r="B8761" s="45" t="s">
        <v>73</v>
      </c>
      <c r="C8761" s="45" t="s">
        <v>226</v>
      </c>
      <c r="D8761" s="45">
        <v>261</v>
      </c>
      <c r="E8761" s="45">
        <v>6.31022045E-3</v>
      </c>
      <c r="F8761" s="45">
        <v>7.8694807999999999E-4</v>
      </c>
      <c r="G8761" s="45">
        <v>1.63203288E-3</v>
      </c>
      <c r="H8761" s="45">
        <v>3.8902189899999999E-3</v>
      </c>
    </row>
    <row r="8762" spans="1:8" x14ac:dyDescent="0.35">
      <c r="A8762" s="45" t="s">
        <v>244</v>
      </c>
      <c r="B8762" s="45" t="s">
        <v>73</v>
      </c>
      <c r="C8762" s="45" t="s">
        <v>223</v>
      </c>
      <c r="D8762" s="45">
        <v>404</v>
      </c>
      <c r="E8762" s="45">
        <v>6.0454767099999999E-3</v>
      </c>
      <c r="F8762" s="45">
        <v>9.2543865999999996E-4</v>
      </c>
      <c r="G8762" s="45">
        <v>1.3597815699999999E-3</v>
      </c>
      <c r="H8762" s="45">
        <v>3.7602559800000001E-3</v>
      </c>
    </row>
    <row r="8763" spans="1:8" x14ac:dyDescent="0.35">
      <c r="A8763" s="45" t="s">
        <v>244</v>
      </c>
      <c r="B8763" s="45" t="s">
        <v>73</v>
      </c>
      <c r="C8763" s="45" t="s">
        <v>224</v>
      </c>
      <c r="D8763" s="45">
        <v>48</v>
      </c>
      <c r="E8763" s="45">
        <v>8.10546849E-3</v>
      </c>
      <c r="F8763" s="45">
        <v>1.2545811399999999E-3</v>
      </c>
      <c r="G8763" s="45">
        <v>2.21956961E-3</v>
      </c>
      <c r="H8763" s="45">
        <v>4.63131729E-3</v>
      </c>
    </row>
    <row r="8764" spans="1:8" x14ac:dyDescent="0.35">
      <c r="A8764" s="45" t="s">
        <v>244</v>
      </c>
      <c r="B8764" s="45" t="s">
        <v>73</v>
      </c>
      <c r="C8764" s="45" t="s">
        <v>222</v>
      </c>
      <c r="D8764" s="45">
        <v>1081</v>
      </c>
      <c r="E8764" s="45">
        <v>4.9413906199999996E-3</v>
      </c>
      <c r="F8764" s="45">
        <v>1.0148993699999999E-3</v>
      </c>
      <c r="G8764" s="45">
        <v>8.3725179E-4</v>
      </c>
      <c r="H8764" s="45">
        <v>3.0892389900000002E-3</v>
      </c>
    </row>
    <row r="8765" spans="1:8" x14ac:dyDescent="0.35">
      <c r="A8765" s="45" t="s">
        <v>245</v>
      </c>
      <c r="B8765" s="45" t="s">
        <v>72</v>
      </c>
      <c r="C8765" s="45" t="s">
        <v>226</v>
      </c>
      <c r="D8765" s="45">
        <v>1808</v>
      </c>
      <c r="E8765" s="45">
        <v>7.0810797400000002E-3</v>
      </c>
      <c r="F8765" s="45">
        <v>7.9741377999999999E-4</v>
      </c>
      <c r="G8765" s="45">
        <v>1.5875939999999999E-3</v>
      </c>
      <c r="H8765" s="45">
        <v>4.6952072799999996E-3</v>
      </c>
    </row>
    <row r="8766" spans="1:8" x14ac:dyDescent="0.35">
      <c r="A8766" s="45" t="s">
        <v>245</v>
      </c>
      <c r="B8766" s="45" t="s">
        <v>72</v>
      </c>
      <c r="C8766" s="45" t="s">
        <v>223</v>
      </c>
      <c r="D8766" s="45">
        <v>2890</v>
      </c>
      <c r="E8766" s="45">
        <v>6.7532397000000001E-3</v>
      </c>
      <c r="F8766" s="45">
        <v>9.9456114999999998E-4</v>
      </c>
      <c r="G8766" s="45">
        <v>1.3440981800000001E-3</v>
      </c>
      <c r="H8766" s="45">
        <v>4.41457988E-3</v>
      </c>
    </row>
    <row r="8767" spans="1:8" x14ac:dyDescent="0.35">
      <c r="A8767" s="45" t="s">
        <v>245</v>
      </c>
      <c r="B8767" s="45" t="s">
        <v>72</v>
      </c>
      <c r="C8767" s="45" t="s">
        <v>224</v>
      </c>
      <c r="D8767" s="45">
        <v>261</v>
      </c>
      <c r="E8767" s="45">
        <v>7.8123224000000002E-3</v>
      </c>
      <c r="F8767" s="45">
        <v>1.1954996199999999E-3</v>
      </c>
      <c r="G8767" s="45">
        <v>1.63788644E-3</v>
      </c>
      <c r="H8767" s="45">
        <v>4.9789358299999996E-3</v>
      </c>
    </row>
    <row r="8768" spans="1:8" x14ac:dyDescent="0.35">
      <c r="A8768" s="45" t="s">
        <v>245</v>
      </c>
      <c r="B8768" s="45" t="s">
        <v>72</v>
      </c>
      <c r="C8768" s="45" t="s">
        <v>222</v>
      </c>
      <c r="D8768" s="45">
        <v>7879</v>
      </c>
      <c r="E8768" s="45">
        <v>5.4366944699999996E-3</v>
      </c>
      <c r="F8768" s="45">
        <v>1.0301804900000001E-3</v>
      </c>
      <c r="G8768" s="45">
        <v>8.4304596999999998E-4</v>
      </c>
      <c r="H8768" s="45">
        <v>3.5634675199999999E-3</v>
      </c>
    </row>
    <row r="8769" spans="1:8" x14ac:dyDescent="0.35">
      <c r="A8769" s="45" t="s">
        <v>245</v>
      </c>
      <c r="B8769" s="45" t="s">
        <v>73</v>
      </c>
      <c r="C8769" s="45" t="s">
        <v>226</v>
      </c>
      <c r="D8769" s="45">
        <v>234</v>
      </c>
      <c r="E8769" s="45">
        <v>6.1706629000000002E-3</v>
      </c>
      <c r="F8769" s="45">
        <v>7.5028661000000002E-4</v>
      </c>
      <c r="G8769" s="45">
        <v>1.5443967300000001E-3</v>
      </c>
      <c r="H8769" s="45">
        <v>3.87513826E-3</v>
      </c>
    </row>
    <row r="8770" spans="1:8" x14ac:dyDescent="0.35">
      <c r="A8770" s="45" t="s">
        <v>245</v>
      </c>
      <c r="B8770" s="45" t="s">
        <v>73</v>
      </c>
      <c r="C8770" s="45" t="s">
        <v>223</v>
      </c>
      <c r="D8770" s="45">
        <v>414</v>
      </c>
      <c r="E8770" s="45">
        <v>6.1421987100000004E-3</v>
      </c>
      <c r="F8770" s="45">
        <v>9.2897295999999998E-4</v>
      </c>
      <c r="G8770" s="45">
        <v>1.3378117599999999E-3</v>
      </c>
      <c r="H8770" s="45">
        <v>3.8754135299999999E-3</v>
      </c>
    </row>
    <row r="8771" spans="1:8" x14ac:dyDescent="0.35">
      <c r="A8771" s="45" t="s">
        <v>245</v>
      </c>
      <c r="B8771" s="45" t="s">
        <v>73</v>
      </c>
      <c r="C8771" s="45" t="s">
        <v>224</v>
      </c>
      <c r="D8771" s="45">
        <v>48</v>
      </c>
      <c r="E8771" s="45">
        <v>8.0779800999999998E-3</v>
      </c>
      <c r="F8771" s="45">
        <v>1.3348763100000001E-3</v>
      </c>
      <c r="G8771" s="45">
        <v>1.9138211400000001E-3</v>
      </c>
      <c r="H8771" s="45">
        <v>4.82928217E-3</v>
      </c>
    </row>
    <row r="8772" spans="1:8" x14ac:dyDescent="0.35">
      <c r="A8772" s="45" t="s">
        <v>245</v>
      </c>
      <c r="B8772" s="45" t="s">
        <v>73</v>
      </c>
      <c r="C8772" s="45" t="s">
        <v>222</v>
      </c>
      <c r="D8772" s="45">
        <v>1042</v>
      </c>
      <c r="E8772" s="45">
        <v>5.0339333400000004E-3</v>
      </c>
      <c r="F8772" s="45">
        <v>1.0262935600000001E-3</v>
      </c>
      <c r="G8772" s="45">
        <v>8.3495479000000004E-4</v>
      </c>
      <c r="H8772" s="45">
        <v>3.1726845199999999E-3</v>
      </c>
    </row>
    <row r="8773" spans="1:8" x14ac:dyDescent="0.35">
      <c r="A8773" s="45" t="s">
        <v>246</v>
      </c>
      <c r="B8773" s="45" t="s">
        <v>72</v>
      </c>
      <c r="C8773" s="45" t="s">
        <v>226</v>
      </c>
      <c r="D8773" s="45">
        <v>1796</v>
      </c>
      <c r="E8773" s="45">
        <v>7.0447635900000001E-3</v>
      </c>
      <c r="F8773" s="45">
        <v>7.3259482000000002E-4</v>
      </c>
      <c r="G8773" s="45">
        <v>1.5361165399999999E-3</v>
      </c>
      <c r="H8773" s="45">
        <v>4.7752784100000001E-3</v>
      </c>
    </row>
    <row r="8774" spans="1:8" x14ac:dyDescent="0.35">
      <c r="A8774" s="45" t="s">
        <v>246</v>
      </c>
      <c r="B8774" s="45" t="s">
        <v>72</v>
      </c>
      <c r="C8774" s="45" t="s">
        <v>223</v>
      </c>
      <c r="D8774" s="45">
        <v>2776</v>
      </c>
      <c r="E8774" s="45">
        <v>6.8125848100000002E-3</v>
      </c>
      <c r="F8774" s="45">
        <v>9.8598494999999997E-4</v>
      </c>
      <c r="G8774" s="45">
        <v>1.3604246E-3</v>
      </c>
      <c r="H8774" s="45">
        <v>4.4661747800000002E-3</v>
      </c>
    </row>
    <row r="8775" spans="1:8" x14ac:dyDescent="0.35">
      <c r="A8775" s="45" t="s">
        <v>246</v>
      </c>
      <c r="B8775" s="45" t="s">
        <v>72</v>
      </c>
      <c r="C8775" s="45" t="s">
        <v>224</v>
      </c>
      <c r="D8775" s="45">
        <v>275</v>
      </c>
      <c r="E8775" s="45">
        <v>7.9424660600000002E-3</v>
      </c>
      <c r="F8775" s="45">
        <v>1.20193579E-3</v>
      </c>
      <c r="G8775" s="45">
        <v>1.69120345E-3</v>
      </c>
      <c r="H8775" s="45">
        <v>5.0493263600000001E-3</v>
      </c>
    </row>
    <row r="8776" spans="1:8" x14ac:dyDescent="0.35">
      <c r="A8776" s="45" t="s">
        <v>246</v>
      </c>
      <c r="B8776" s="45" t="s">
        <v>72</v>
      </c>
      <c r="C8776" s="45" t="s">
        <v>222</v>
      </c>
      <c r="D8776" s="45">
        <v>7345</v>
      </c>
      <c r="E8776" s="45">
        <v>5.4090790600000004E-3</v>
      </c>
      <c r="F8776" s="45">
        <v>1.0578496400000001E-3</v>
      </c>
      <c r="G8776" s="45">
        <v>8.1036300999999999E-4</v>
      </c>
      <c r="H8776" s="45">
        <v>3.54086593E-3</v>
      </c>
    </row>
    <row r="8777" spans="1:8" x14ac:dyDescent="0.35">
      <c r="A8777" s="45" t="s">
        <v>246</v>
      </c>
      <c r="B8777" s="45" t="s">
        <v>73</v>
      </c>
      <c r="C8777" s="45" t="s">
        <v>226</v>
      </c>
      <c r="D8777" s="45">
        <v>255</v>
      </c>
      <c r="E8777" s="45">
        <v>6.5093951900000004E-3</v>
      </c>
      <c r="F8777" s="45">
        <v>7.4918274999999997E-4</v>
      </c>
      <c r="G8777" s="45">
        <v>1.7002993000000001E-3</v>
      </c>
      <c r="H8777" s="45">
        <v>4.0593225600000001E-3</v>
      </c>
    </row>
    <row r="8778" spans="1:8" x14ac:dyDescent="0.35">
      <c r="A8778" s="45" t="s">
        <v>246</v>
      </c>
      <c r="B8778" s="45" t="s">
        <v>73</v>
      </c>
      <c r="C8778" s="45" t="s">
        <v>223</v>
      </c>
      <c r="D8778" s="45">
        <v>335</v>
      </c>
      <c r="E8778" s="45">
        <v>6.29660701E-3</v>
      </c>
      <c r="F8778" s="45">
        <v>8.8657383000000003E-4</v>
      </c>
      <c r="G8778" s="45">
        <v>1.4063361299999999E-3</v>
      </c>
      <c r="H8778" s="45">
        <v>4.0036965499999997E-3</v>
      </c>
    </row>
    <row r="8779" spans="1:8" x14ac:dyDescent="0.35">
      <c r="A8779" s="45" t="s">
        <v>246</v>
      </c>
      <c r="B8779" s="45" t="s">
        <v>73</v>
      </c>
      <c r="C8779" s="45" t="s">
        <v>224</v>
      </c>
      <c r="D8779" s="45">
        <v>62</v>
      </c>
      <c r="E8779" s="45">
        <v>8.0925176700000004E-3</v>
      </c>
      <c r="F8779" s="45">
        <v>1.22554484E-3</v>
      </c>
      <c r="G8779" s="45">
        <v>1.8707061699999999E-3</v>
      </c>
      <c r="H8779" s="45">
        <v>4.9962662100000001E-3</v>
      </c>
    </row>
    <row r="8780" spans="1:8" x14ac:dyDescent="0.35">
      <c r="A8780" s="45" t="s">
        <v>246</v>
      </c>
      <c r="B8780" s="45" t="s">
        <v>73</v>
      </c>
      <c r="C8780" s="45" t="s">
        <v>222</v>
      </c>
      <c r="D8780" s="45">
        <v>977</v>
      </c>
      <c r="E8780" s="45">
        <v>5.0497907799999997E-3</v>
      </c>
      <c r="F8780" s="45">
        <v>1.0112326599999999E-3</v>
      </c>
      <c r="G8780" s="45">
        <v>8.2885510999999997E-4</v>
      </c>
      <c r="H8780" s="45">
        <v>3.20970255E-3</v>
      </c>
    </row>
    <row r="8781" spans="1:8" x14ac:dyDescent="0.35">
      <c r="A8781" s="45" t="s">
        <v>247</v>
      </c>
      <c r="B8781" s="45" t="s">
        <v>72</v>
      </c>
      <c r="C8781" s="45" t="s">
        <v>226</v>
      </c>
      <c r="D8781" s="45">
        <v>1647</v>
      </c>
      <c r="E8781" s="45">
        <v>7.1924118800000001E-3</v>
      </c>
      <c r="F8781" s="45">
        <v>7.7629195000000002E-4</v>
      </c>
      <c r="G8781" s="45">
        <v>1.6293721899999999E-3</v>
      </c>
      <c r="H8781" s="45">
        <v>4.7857072200000001E-3</v>
      </c>
    </row>
    <row r="8782" spans="1:8" x14ac:dyDescent="0.35">
      <c r="A8782" s="45" t="s">
        <v>247</v>
      </c>
      <c r="B8782" s="45" t="s">
        <v>72</v>
      </c>
      <c r="C8782" s="45" t="s">
        <v>223</v>
      </c>
      <c r="D8782" s="45">
        <v>2607</v>
      </c>
      <c r="E8782" s="45">
        <v>6.7164034200000002E-3</v>
      </c>
      <c r="F8782" s="45">
        <v>9.3490258E-4</v>
      </c>
      <c r="G8782" s="45">
        <v>1.41173046E-3</v>
      </c>
      <c r="H8782" s="45">
        <v>4.3697698999999998E-3</v>
      </c>
    </row>
    <row r="8783" spans="1:8" x14ac:dyDescent="0.35">
      <c r="A8783" s="45" t="s">
        <v>247</v>
      </c>
      <c r="B8783" s="45" t="s">
        <v>72</v>
      </c>
      <c r="C8783" s="45" t="s">
        <v>224</v>
      </c>
      <c r="D8783" s="45">
        <v>211</v>
      </c>
      <c r="E8783" s="45">
        <v>7.6816194699999996E-3</v>
      </c>
      <c r="F8783" s="45">
        <v>1.20589761E-3</v>
      </c>
      <c r="G8783" s="45">
        <v>1.6593708999999999E-3</v>
      </c>
      <c r="H8783" s="45">
        <v>4.8163504900000003E-3</v>
      </c>
    </row>
    <row r="8784" spans="1:8" x14ac:dyDescent="0.35">
      <c r="A8784" s="45" t="s">
        <v>247</v>
      </c>
      <c r="B8784" s="45" t="s">
        <v>72</v>
      </c>
      <c r="C8784" s="45" t="s">
        <v>222</v>
      </c>
      <c r="D8784" s="45">
        <v>6682</v>
      </c>
      <c r="E8784" s="45">
        <v>5.3344354200000003E-3</v>
      </c>
      <c r="F8784" s="45">
        <v>9.9533374999999998E-4</v>
      </c>
      <c r="G8784" s="45">
        <v>7.9541856000000003E-4</v>
      </c>
      <c r="H8784" s="45">
        <v>3.5436826199999999E-3</v>
      </c>
    </row>
    <row r="8785" spans="1:8" x14ac:dyDescent="0.35">
      <c r="A8785" s="45" t="s">
        <v>247</v>
      </c>
      <c r="B8785" s="45" t="s">
        <v>73</v>
      </c>
      <c r="C8785" s="45" t="s">
        <v>226</v>
      </c>
      <c r="D8785" s="45">
        <v>213</v>
      </c>
      <c r="E8785" s="45">
        <v>6.31276058E-3</v>
      </c>
      <c r="F8785" s="45">
        <v>8.8163992000000004E-4</v>
      </c>
      <c r="G8785" s="45">
        <v>1.62781453E-3</v>
      </c>
      <c r="H8785" s="45">
        <v>3.8023819399999998E-3</v>
      </c>
    </row>
    <row r="8786" spans="1:8" x14ac:dyDescent="0.35">
      <c r="A8786" s="45" t="s">
        <v>247</v>
      </c>
      <c r="B8786" s="45" t="s">
        <v>73</v>
      </c>
      <c r="C8786" s="45" t="s">
        <v>223</v>
      </c>
      <c r="D8786" s="45">
        <v>306</v>
      </c>
      <c r="E8786" s="45">
        <v>6.3429705900000001E-3</v>
      </c>
      <c r="F8786" s="45">
        <v>9.1200652999999998E-4</v>
      </c>
      <c r="G8786" s="45">
        <v>1.5874634400000001E-3</v>
      </c>
      <c r="H8786" s="45">
        <v>3.84350013E-3</v>
      </c>
    </row>
    <row r="8787" spans="1:8" x14ac:dyDescent="0.35">
      <c r="A8787" s="45" t="s">
        <v>247</v>
      </c>
      <c r="B8787" s="45" t="s">
        <v>73</v>
      </c>
      <c r="C8787" s="45" t="s">
        <v>224</v>
      </c>
      <c r="D8787" s="45">
        <v>24</v>
      </c>
      <c r="E8787" s="45">
        <v>7.5675152100000004E-3</v>
      </c>
      <c r="F8787" s="45">
        <v>1.20659701E-3</v>
      </c>
      <c r="G8787" s="45">
        <v>1.68788561E-3</v>
      </c>
      <c r="H8787" s="45">
        <v>4.6730322800000003E-3</v>
      </c>
    </row>
    <row r="8788" spans="1:8" x14ac:dyDescent="0.35">
      <c r="A8788" s="45" t="s">
        <v>247</v>
      </c>
      <c r="B8788" s="45" t="s">
        <v>73</v>
      </c>
      <c r="C8788" s="45" t="s">
        <v>222</v>
      </c>
      <c r="D8788" s="45">
        <v>793</v>
      </c>
      <c r="E8788" s="45">
        <v>4.8767424299999999E-3</v>
      </c>
      <c r="F8788" s="45">
        <v>1.0282095599999999E-3</v>
      </c>
      <c r="G8788" s="45">
        <v>8.1170285000000005E-4</v>
      </c>
      <c r="H8788" s="45">
        <v>3.03682955E-3</v>
      </c>
    </row>
    <row r="8789" spans="1:8" x14ac:dyDescent="0.35">
      <c r="A8789" s="45" t="s">
        <v>248</v>
      </c>
      <c r="B8789" s="45" t="s">
        <v>72</v>
      </c>
      <c r="C8789" s="45" t="s">
        <v>226</v>
      </c>
      <c r="D8789" s="45">
        <v>1579</v>
      </c>
      <c r="E8789" s="45">
        <v>7.5530469900000003E-3</v>
      </c>
      <c r="F8789" s="45">
        <v>7.805644E-4</v>
      </c>
      <c r="G8789" s="45">
        <v>1.6856584700000001E-3</v>
      </c>
      <c r="H8789" s="45">
        <v>5.0858414199999999E-3</v>
      </c>
    </row>
    <row r="8790" spans="1:8" x14ac:dyDescent="0.35">
      <c r="A8790" s="45" t="s">
        <v>248</v>
      </c>
      <c r="B8790" s="45" t="s">
        <v>72</v>
      </c>
      <c r="C8790" s="45" t="s">
        <v>223</v>
      </c>
      <c r="D8790" s="45">
        <v>2416</v>
      </c>
      <c r="E8790" s="45">
        <v>6.8788322400000004E-3</v>
      </c>
      <c r="F8790" s="45">
        <v>9.4650127999999995E-4</v>
      </c>
      <c r="G8790" s="45">
        <v>1.44085222E-3</v>
      </c>
      <c r="H8790" s="45">
        <v>4.49147826E-3</v>
      </c>
    </row>
    <row r="8791" spans="1:8" x14ac:dyDescent="0.35">
      <c r="A8791" s="45" t="s">
        <v>248</v>
      </c>
      <c r="B8791" s="45" t="s">
        <v>72</v>
      </c>
      <c r="C8791" s="45" t="s">
        <v>224</v>
      </c>
      <c r="D8791" s="45">
        <v>227</v>
      </c>
      <c r="E8791" s="45">
        <v>8.0026816699999993E-3</v>
      </c>
      <c r="F8791" s="45">
        <v>1.2205292300000001E-3</v>
      </c>
      <c r="G8791" s="45">
        <v>1.70725218E-3</v>
      </c>
      <c r="H8791" s="45">
        <v>5.0748998200000001E-3</v>
      </c>
    </row>
    <row r="8792" spans="1:8" x14ac:dyDescent="0.35">
      <c r="A8792" s="45" t="s">
        <v>248</v>
      </c>
      <c r="B8792" s="45" t="s">
        <v>72</v>
      </c>
      <c r="C8792" s="45" t="s">
        <v>222</v>
      </c>
      <c r="D8792" s="45">
        <v>6405</v>
      </c>
      <c r="E8792" s="45">
        <v>5.4859446199999997E-3</v>
      </c>
      <c r="F8792" s="45">
        <v>1.01361398E-3</v>
      </c>
      <c r="G8792" s="45">
        <v>7.7707820999999998E-4</v>
      </c>
      <c r="H8792" s="45">
        <v>3.6952465300000002E-3</v>
      </c>
    </row>
    <row r="8793" spans="1:8" x14ac:dyDescent="0.35">
      <c r="A8793" s="45" t="s">
        <v>248</v>
      </c>
      <c r="B8793" s="45" t="s">
        <v>73</v>
      </c>
      <c r="C8793" s="45" t="s">
        <v>226</v>
      </c>
      <c r="D8793" s="45">
        <v>215</v>
      </c>
      <c r="E8793" s="45">
        <v>6.6162788199999999E-3</v>
      </c>
      <c r="F8793" s="45">
        <v>7.7836968999999995E-4</v>
      </c>
      <c r="G8793" s="45">
        <v>1.71592355E-3</v>
      </c>
      <c r="H8793" s="45">
        <v>4.1211238200000002E-3</v>
      </c>
    </row>
    <row r="8794" spans="1:8" x14ac:dyDescent="0.35">
      <c r="A8794" s="45" t="s">
        <v>248</v>
      </c>
      <c r="B8794" s="45" t="s">
        <v>73</v>
      </c>
      <c r="C8794" s="45" t="s">
        <v>223</v>
      </c>
      <c r="D8794" s="45">
        <v>330</v>
      </c>
      <c r="E8794" s="45">
        <v>6.4728532900000003E-3</v>
      </c>
      <c r="F8794" s="45">
        <v>9.7520318000000005E-4</v>
      </c>
      <c r="G8794" s="45">
        <v>1.45861368E-3</v>
      </c>
      <c r="H8794" s="45">
        <v>4.0390359400000004E-3</v>
      </c>
    </row>
    <row r="8795" spans="1:8" x14ac:dyDescent="0.35">
      <c r="A8795" s="45" t="s">
        <v>248</v>
      </c>
      <c r="B8795" s="45" t="s">
        <v>73</v>
      </c>
      <c r="C8795" s="45" t="s">
        <v>224</v>
      </c>
      <c r="D8795" s="45">
        <v>40</v>
      </c>
      <c r="E8795" s="45">
        <v>6.8460645600000002E-3</v>
      </c>
      <c r="F8795" s="45">
        <v>9.6817102999999997E-4</v>
      </c>
      <c r="G8795" s="45">
        <v>1.53703678E-3</v>
      </c>
      <c r="H8795" s="45">
        <v>4.3408562399999996E-3</v>
      </c>
    </row>
    <row r="8796" spans="1:8" x14ac:dyDescent="0.35">
      <c r="A8796" s="45" t="s">
        <v>248</v>
      </c>
      <c r="B8796" s="45" t="s">
        <v>73</v>
      </c>
      <c r="C8796" s="45" t="s">
        <v>222</v>
      </c>
      <c r="D8796" s="45">
        <v>829</v>
      </c>
      <c r="E8796" s="45">
        <v>5.1709302599999996E-3</v>
      </c>
      <c r="F8796" s="45">
        <v>1.0142739899999999E-3</v>
      </c>
      <c r="G8796" s="45">
        <v>7.6394449999999997E-4</v>
      </c>
      <c r="H8796" s="45">
        <v>3.3927113000000002E-3</v>
      </c>
    </row>
    <row r="8797" spans="1:8" x14ac:dyDescent="0.35">
      <c r="A8797" s="45" t="s">
        <v>249</v>
      </c>
      <c r="B8797" s="45" t="s">
        <v>72</v>
      </c>
      <c r="C8797" s="45" t="s">
        <v>226</v>
      </c>
      <c r="D8797" s="45">
        <v>1669</v>
      </c>
      <c r="E8797" s="45">
        <v>7.4329963500000002E-3</v>
      </c>
      <c r="F8797" s="45">
        <v>7.9003259999999996E-4</v>
      </c>
      <c r="G8797" s="45">
        <v>1.5506621699999999E-3</v>
      </c>
      <c r="H8797" s="45">
        <v>5.0916700300000003E-3</v>
      </c>
    </row>
    <row r="8798" spans="1:8" x14ac:dyDescent="0.35">
      <c r="A8798" s="45" t="s">
        <v>249</v>
      </c>
      <c r="B8798" s="45" t="s">
        <v>72</v>
      </c>
      <c r="C8798" s="45" t="s">
        <v>223</v>
      </c>
      <c r="D8798" s="45">
        <v>2739</v>
      </c>
      <c r="E8798" s="45">
        <v>7.0679263499999999E-3</v>
      </c>
      <c r="F8798" s="45">
        <v>9.4039855999999999E-4</v>
      </c>
      <c r="G8798" s="45">
        <v>1.3773526000000001E-3</v>
      </c>
      <c r="H8798" s="45">
        <v>4.75017471E-3</v>
      </c>
    </row>
    <row r="8799" spans="1:8" x14ac:dyDescent="0.35">
      <c r="A8799" s="45" t="s">
        <v>249</v>
      </c>
      <c r="B8799" s="45" t="s">
        <v>72</v>
      </c>
      <c r="C8799" s="45" t="s">
        <v>224</v>
      </c>
      <c r="D8799" s="45">
        <v>232</v>
      </c>
      <c r="E8799" s="45">
        <v>7.9277416100000005E-3</v>
      </c>
      <c r="F8799" s="45">
        <v>1.04805211E-3</v>
      </c>
      <c r="G8799" s="45">
        <v>1.7303737200000001E-3</v>
      </c>
      <c r="H8799" s="45">
        <v>5.1493153000000003E-3</v>
      </c>
    </row>
    <row r="8800" spans="1:8" x14ac:dyDescent="0.35">
      <c r="A8800" s="45" t="s">
        <v>249</v>
      </c>
      <c r="B8800" s="45" t="s">
        <v>72</v>
      </c>
      <c r="C8800" s="45" t="s">
        <v>222</v>
      </c>
      <c r="D8800" s="45">
        <v>7120</v>
      </c>
      <c r="E8800" s="45">
        <v>5.5865972400000003E-3</v>
      </c>
      <c r="F8800" s="45">
        <v>1.0562998300000001E-3</v>
      </c>
      <c r="G8800" s="45">
        <v>7.5743512000000005E-4</v>
      </c>
      <c r="H8800" s="45">
        <v>3.7720669E-3</v>
      </c>
    </row>
    <row r="8801" spans="1:8" x14ac:dyDescent="0.35">
      <c r="A8801" s="45" t="s">
        <v>249</v>
      </c>
      <c r="B8801" s="45" t="s">
        <v>73</v>
      </c>
      <c r="C8801" s="45" t="s">
        <v>226</v>
      </c>
      <c r="D8801" s="45">
        <v>254</v>
      </c>
      <c r="E8801" s="45">
        <v>7.36416387E-3</v>
      </c>
      <c r="F8801" s="45">
        <v>8.5834949E-4</v>
      </c>
      <c r="G8801" s="45">
        <v>1.5682412299999999E-3</v>
      </c>
      <c r="H8801" s="45">
        <v>4.9369347400000001E-3</v>
      </c>
    </row>
    <row r="8802" spans="1:8" x14ac:dyDescent="0.35">
      <c r="A8802" s="45" t="s">
        <v>249</v>
      </c>
      <c r="B8802" s="45" t="s">
        <v>73</v>
      </c>
      <c r="C8802" s="45" t="s">
        <v>223</v>
      </c>
      <c r="D8802" s="45">
        <v>319</v>
      </c>
      <c r="E8802" s="45">
        <v>6.32252821E-3</v>
      </c>
      <c r="F8802" s="45">
        <v>9.7915192999999991E-4</v>
      </c>
      <c r="G8802" s="45">
        <v>1.3376942299999999E-3</v>
      </c>
      <c r="H8802" s="45">
        <v>4.00564531E-3</v>
      </c>
    </row>
    <row r="8803" spans="1:8" x14ac:dyDescent="0.35">
      <c r="A8803" s="45" t="s">
        <v>249</v>
      </c>
      <c r="B8803" s="45" t="s">
        <v>73</v>
      </c>
      <c r="C8803" s="45" t="s">
        <v>224</v>
      </c>
      <c r="D8803" s="45">
        <v>28</v>
      </c>
      <c r="E8803" s="45">
        <v>7.6331016499999998E-3</v>
      </c>
      <c r="F8803" s="45">
        <v>8.6102821000000004E-4</v>
      </c>
      <c r="G8803" s="45">
        <v>2.0014878900000001E-3</v>
      </c>
      <c r="H8803" s="45">
        <v>4.7705850799999996E-3</v>
      </c>
    </row>
    <row r="8804" spans="1:8" x14ac:dyDescent="0.35">
      <c r="A8804" s="45" t="s">
        <v>249</v>
      </c>
      <c r="B8804" s="45" t="s">
        <v>73</v>
      </c>
      <c r="C8804" s="45" t="s">
        <v>222</v>
      </c>
      <c r="D8804" s="45">
        <v>828</v>
      </c>
      <c r="E8804" s="45">
        <v>5.1963117200000001E-3</v>
      </c>
      <c r="F8804" s="45">
        <v>1.04722981E-3</v>
      </c>
      <c r="G8804" s="45">
        <v>7.6699183999999997E-4</v>
      </c>
      <c r="H8804" s="45">
        <v>3.3814046500000002E-3</v>
      </c>
    </row>
    <row r="8805" spans="1:8" x14ac:dyDescent="0.35">
      <c r="A8805" s="45" t="s">
        <v>250</v>
      </c>
      <c r="B8805" s="45" t="s">
        <v>72</v>
      </c>
      <c r="C8805" s="45" t="s">
        <v>226</v>
      </c>
      <c r="D8805" s="45">
        <v>1613</v>
      </c>
      <c r="E8805" s="45">
        <v>7.5082874599999997E-3</v>
      </c>
      <c r="F8805" s="45">
        <v>7.8482675000000001E-4</v>
      </c>
      <c r="G8805" s="45">
        <v>1.60835118E-3</v>
      </c>
      <c r="H8805" s="45">
        <v>5.1141905799999996E-3</v>
      </c>
    </row>
    <row r="8806" spans="1:8" x14ac:dyDescent="0.35">
      <c r="A8806" s="45" t="s">
        <v>250</v>
      </c>
      <c r="B8806" s="45" t="s">
        <v>72</v>
      </c>
      <c r="C8806" s="45" t="s">
        <v>223</v>
      </c>
      <c r="D8806" s="45">
        <v>2669</v>
      </c>
      <c r="E8806" s="45">
        <v>7.1864806900000001E-3</v>
      </c>
      <c r="F8806" s="45">
        <v>9.6670163000000002E-4</v>
      </c>
      <c r="G8806" s="45">
        <v>1.3399124000000001E-3</v>
      </c>
      <c r="H8806" s="45">
        <v>4.8798618300000002E-3</v>
      </c>
    </row>
    <row r="8807" spans="1:8" x14ac:dyDescent="0.35">
      <c r="A8807" s="45" t="s">
        <v>250</v>
      </c>
      <c r="B8807" s="45" t="s">
        <v>72</v>
      </c>
      <c r="C8807" s="45" t="s">
        <v>224</v>
      </c>
      <c r="D8807" s="45">
        <v>256</v>
      </c>
      <c r="E8807" s="45">
        <v>8.0307795599999995E-3</v>
      </c>
      <c r="F8807" s="45">
        <v>1.0484029E-3</v>
      </c>
      <c r="G8807" s="45">
        <v>1.7281537000000001E-3</v>
      </c>
      <c r="H8807" s="45">
        <v>5.2542225E-3</v>
      </c>
    </row>
    <row r="8808" spans="1:8" x14ac:dyDescent="0.35">
      <c r="A8808" s="45" t="s">
        <v>250</v>
      </c>
      <c r="B8808" s="45" t="s">
        <v>72</v>
      </c>
      <c r="C8808" s="45" t="s">
        <v>222</v>
      </c>
      <c r="D8808" s="45">
        <v>6819</v>
      </c>
      <c r="E8808" s="45">
        <v>5.6603958199999997E-3</v>
      </c>
      <c r="F8808" s="45">
        <v>1.06197494E-3</v>
      </c>
      <c r="G8808" s="45">
        <v>7.3988844000000005E-4</v>
      </c>
      <c r="H8808" s="45">
        <v>3.85702642E-3</v>
      </c>
    </row>
    <row r="8809" spans="1:8" x14ac:dyDescent="0.35">
      <c r="A8809" s="45" t="s">
        <v>250</v>
      </c>
      <c r="B8809" s="45" t="s">
        <v>73</v>
      </c>
      <c r="C8809" s="45" t="s">
        <v>226</v>
      </c>
      <c r="D8809" s="45">
        <v>217</v>
      </c>
      <c r="E8809" s="45">
        <v>6.9023615299999997E-3</v>
      </c>
      <c r="F8809" s="45">
        <v>7.7839626000000004E-4</v>
      </c>
      <c r="G8809" s="45">
        <v>1.49726891E-3</v>
      </c>
      <c r="H8809" s="45">
        <v>4.6256824899999997E-3</v>
      </c>
    </row>
    <row r="8810" spans="1:8" x14ac:dyDescent="0.35">
      <c r="A8810" s="45" t="s">
        <v>250</v>
      </c>
      <c r="B8810" s="45" t="s">
        <v>73</v>
      </c>
      <c r="C8810" s="45" t="s">
        <v>223</v>
      </c>
      <c r="D8810" s="45">
        <v>311</v>
      </c>
      <c r="E8810" s="45">
        <v>6.4604543800000002E-3</v>
      </c>
      <c r="F8810" s="45">
        <v>9.6407177000000001E-4</v>
      </c>
      <c r="G8810" s="45">
        <v>1.4411394500000001E-3</v>
      </c>
      <c r="H8810" s="45">
        <v>4.0552427100000003E-3</v>
      </c>
    </row>
    <row r="8811" spans="1:8" x14ac:dyDescent="0.35">
      <c r="A8811" s="45" t="s">
        <v>250</v>
      </c>
      <c r="B8811" s="45" t="s">
        <v>73</v>
      </c>
      <c r="C8811" s="45" t="s">
        <v>224</v>
      </c>
      <c r="D8811" s="45">
        <v>30</v>
      </c>
      <c r="E8811" s="45">
        <v>8.4876540899999995E-3</v>
      </c>
      <c r="F8811" s="45">
        <v>9.0547816000000004E-4</v>
      </c>
      <c r="G8811" s="45">
        <v>1.9332559599999999E-3</v>
      </c>
      <c r="H8811" s="45">
        <v>5.64891955E-3</v>
      </c>
    </row>
    <row r="8812" spans="1:8" x14ac:dyDescent="0.35">
      <c r="A8812" s="45" t="s">
        <v>250</v>
      </c>
      <c r="B8812" s="45" t="s">
        <v>73</v>
      </c>
      <c r="C8812" s="45" t="s">
        <v>222</v>
      </c>
      <c r="D8812" s="45">
        <v>876</v>
      </c>
      <c r="E8812" s="45">
        <v>5.2085576999999997E-3</v>
      </c>
      <c r="F8812" s="45">
        <v>1.07658683E-3</v>
      </c>
      <c r="G8812" s="45">
        <v>7.5555160000000002E-4</v>
      </c>
      <c r="H8812" s="45">
        <v>3.3754542700000002E-3</v>
      </c>
    </row>
    <row r="8813" spans="1:8" x14ac:dyDescent="0.35">
      <c r="A8813" s="45" t="s">
        <v>251</v>
      </c>
      <c r="B8813" s="45" t="s">
        <v>72</v>
      </c>
      <c r="C8813" s="45" t="s">
        <v>226</v>
      </c>
      <c r="D8813" s="45">
        <v>1584</v>
      </c>
      <c r="E8813" s="45">
        <v>7.35440316E-3</v>
      </c>
      <c r="F8813" s="45">
        <v>7.7783013999999995E-4</v>
      </c>
      <c r="G8813" s="45">
        <v>1.58283476E-3</v>
      </c>
      <c r="H8813" s="45">
        <v>4.9928463399999999E-3</v>
      </c>
    </row>
    <row r="8814" spans="1:8" x14ac:dyDescent="0.35">
      <c r="A8814" s="45" t="s">
        <v>251</v>
      </c>
      <c r="B8814" s="45" t="s">
        <v>72</v>
      </c>
      <c r="C8814" s="45" t="s">
        <v>223</v>
      </c>
      <c r="D8814" s="45">
        <v>2838</v>
      </c>
      <c r="E8814" s="45">
        <v>7.2458921499999997E-3</v>
      </c>
      <c r="F8814" s="45">
        <v>9.5989751000000005E-4</v>
      </c>
      <c r="G8814" s="45">
        <v>1.3708423899999999E-3</v>
      </c>
      <c r="H8814" s="45">
        <v>4.9151517699999999E-3</v>
      </c>
    </row>
    <row r="8815" spans="1:8" x14ac:dyDescent="0.35">
      <c r="A8815" s="45" t="s">
        <v>251</v>
      </c>
      <c r="B8815" s="45" t="s">
        <v>72</v>
      </c>
      <c r="C8815" s="45" t="s">
        <v>224</v>
      </c>
      <c r="D8815" s="45">
        <v>198</v>
      </c>
      <c r="E8815" s="45">
        <v>8.0072130800000006E-3</v>
      </c>
      <c r="F8815" s="45">
        <v>1.06814651E-3</v>
      </c>
      <c r="G8815" s="45">
        <v>1.65854119E-3</v>
      </c>
      <c r="H8815" s="45">
        <v>5.2805249099999998E-3</v>
      </c>
    </row>
    <row r="8816" spans="1:8" x14ac:dyDescent="0.35">
      <c r="A8816" s="45" t="s">
        <v>251</v>
      </c>
      <c r="B8816" s="45" t="s">
        <v>72</v>
      </c>
      <c r="C8816" s="45" t="s">
        <v>222</v>
      </c>
      <c r="D8816" s="45">
        <v>6726</v>
      </c>
      <c r="E8816" s="45">
        <v>5.6082942699999996E-3</v>
      </c>
      <c r="F8816" s="45">
        <v>1.0221026900000001E-3</v>
      </c>
      <c r="G8816" s="45">
        <v>7.2097027000000004E-4</v>
      </c>
      <c r="H8816" s="45">
        <v>3.8638493399999999E-3</v>
      </c>
    </row>
    <row r="8817" spans="1:8" x14ac:dyDescent="0.35">
      <c r="A8817" s="45" t="s">
        <v>251</v>
      </c>
      <c r="B8817" s="45" t="s">
        <v>73</v>
      </c>
      <c r="C8817" s="45" t="s">
        <v>226</v>
      </c>
      <c r="D8817" s="45">
        <v>201</v>
      </c>
      <c r="E8817" s="45">
        <v>6.7982423399999999E-3</v>
      </c>
      <c r="F8817" s="45">
        <v>7.9515593000000005E-4</v>
      </c>
      <c r="G8817" s="45">
        <v>1.5407911599999999E-3</v>
      </c>
      <c r="H8817" s="45">
        <v>4.4616613899999998E-3</v>
      </c>
    </row>
    <row r="8818" spans="1:8" x14ac:dyDescent="0.35">
      <c r="A8818" s="45" t="s">
        <v>251</v>
      </c>
      <c r="B8818" s="45" t="s">
        <v>73</v>
      </c>
      <c r="C8818" s="45" t="s">
        <v>223</v>
      </c>
      <c r="D8818" s="45">
        <v>292</v>
      </c>
      <c r="E8818" s="45">
        <v>6.2532103599999998E-3</v>
      </c>
      <c r="F8818" s="45">
        <v>9.2287361999999996E-4</v>
      </c>
      <c r="G8818" s="45">
        <v>1.25479586E-3</v>
      </c>
      <c r="H8818" s="45">
        <v>4.07554041E-3</v>
      </c>
    </row>
    <row r="8819" spans="1:8" x14ac:dyDescent="0.35">
      <c r="A8819" s="45" t="s">
        <v>251</v>
      </c>
      <c r="B8819" s="45" t="s">
        <v>73</v>
      </c>
      <c r="C8819" s="45" t="s">
        <v>224</v>
      </c>
      <c r="D8819" s="45">
        <v>28</v>
      </c>
      <c r="E8819" s="45">
        <v>8.1332669300000007E-3</v>
      </c>
      <c r="F8819" s="45">
        <v>1.06936155E-3</v>
      </c>
      <c r="G8819" s="45">
        <v>1.46784044E-3</v>
      </c>
      <c r="H8819" s="45">
        <v>5.59606455E-3</v>
      </c>
    </row>
    <row r="8820" spans="1:8" x14ac:dyDescent="0.35">
      <c r="A8820" s="45" t="s">
        <v>251</v>
      </c>
      <c r="B8820" s="45" t="s">
        <v>73</v>
      </c>
      <c r="C8820" s="45" t="s">
        <v>222</v>
      </c>
      <c r="D8820" s="45">
        <v>784</v>
      </c>
      <c r="E8820" s="45">
        <v>5.3441955999999997E-3</v>
      </c>
      <c r="F8820" s="45">
        <v>1.09713044E-3</v>
      </c>
      <c r="G8820" s="45">
        <v>7.8415804000000003E-4</v>
      </c>
      <c r="H8820" s="45">
        <v>3.4620060900000002E-3</v>
      </c>
    </row>
    <row r="8821" spans="1:8" x14ac:dyDescent="0.35">
      <c r="A8821" s="45" t="s">
        <v>252</v>
      </c>
      <c r="B8821" s="45" t="s">
        <v>72</v>
      </c>
      <c r="C8821" s="45" t="s">
        <v>226</v>
      </c>
      <c r="D8821" s="45">
        <v>1605</v>
      </c>
      <c r="E8821" s="45">
        <v>7.7266280699999999E-3</v>
      </c>
      <c r="F8821" s="45">
        <v>8.3786897E-4</v>
      </c>
      <c r="G8821" s="45">
        <v>1.61249543E-3</v>
      </c>
      <c r="H8821" s="45">
        <v>5.2753689700000004E-3</v>
      </c>
    </row>
    <row r="8822" spans="1:8" x14ac:dyDescent="0.35">
      <c r="A8822" s="45" t="s">
        <v>252</v>
      </c>
      <c r="B8822" s="45" t="s">
        <v>72</v>
      </c>
      <c r="C8822" s="45" t="s">
        <v>223</v>
      </c>
      <c r="D8822" s="45">
        <v>3015</v>
      </c>
      <c r="E8822" s="45">
        <v>7.52590419E-3</v>
      </c>
      <c r="F8822" s="45">
        <v>9.5179940000000005E-4</v>
      </c>
      <c r="G8822" s="45">
        <v>1.39979477E-3</v>
      </c>
      <c r="H8822" s="45">
        <v>5.1743095399999998E-3</v>
      </c>
    </row>
    <row r="8823" spans="1:8" x14ac:dyDescent="0.35">
      <c r="A8823" s="45" t="s">
        <v>252</v>
      </c>
      <c r="B8823" s="45" t="s">
        <v>72</v>
      </c>
      <c r="C8823" s="45" t="s">
        <v>224</v>
      </c>
      <c r="D8823" s="45">
        <v>226</v>
      </c>
      <c r="E8823" s="45">
        <v>8.0669757599999992E-3</v>
      </c>
      <c r="F8823" s="45">
        <v>1.07531318E-3</v>
      </c>
      <c r="G8823" s="45">
        <v>1.5441655999999999E-3</v>
      </c>
      <c r="H8823" s="45">
        <v>5.4474964800000003E-3</v>
      </c>
    </row>
    <row r="8824" spans="1:8" x14ac:dyDescent="0.35">
      <c r="A8824" s="45" t="s">
        <v>252</v>
      </c>
      <c r="B8824" s="45" t="s">
        <v>72</v>
      </c>
      <c r="C8824" s="45" t="s">
        <v>222</v>
      </c>
      <c r="D8824" s="45">
        <v>7290</v>
      </c>
      <c r="E8824" s="45">
        <v>5.6518439899999997E-3</v>
      </c>
      <c r="F8824" s="45">
        <v>1.0165257499999999E-3</v>
      </c>
      <c r="G8824" s="45">
        <v>7.3325942000000005E-4</v>
      </c>
      <c r="H8824" s="45">
        <v>3.9004293800000002E-3</v>
      </c>
    </row>
    <row r="8825" spans="1:8" x14ac:dyDescent="0.35">
      <c r="A8825" s="45" t="s">
        <v>252</v>
      </c>
      <c r="B8825" s="45" t="s">
        <v>73</v>
      </c>
      <c r="C8825" s="45" t="s">
        <v>226</v>
      </c>
      <c r="D8825" s="45">
        <v>218</v>
      </c>
      <c r="E8825" s="45">
        <v>7.1282489799999998E-3</v>
      </c>
      <c r="F8825" s="45">
        <v>7.9776138999999998E-4</v>
      </c>
      <c r="G8825" s="45">
        <v>1.7252269700000001E-3</v>
      </c>
      <c r="H8825" s="45">
        <v>4.6046760999999999E-3</v>
      </c>
    </row>
    <row r="8826" spans="1:8" x14ac:dyDescent="0.35">
      <c r="A8826" s="45" t="s">
        <v>252</v>
      </c>
      <c r="B8826" s="45" t="s">
        <v>73</v>
      </c>
      <c r="C8826" s="45" t="s">
        <v>223</v>
      </c>
      <c r="D8826" s="45">
        <v>350</v>
      </c>
      <c r="E8826" s="45">
        <v>6.9834322800000001E-3</v>
      </c>
      <c r="F8826" s="45">
        <v>1.04421273E-3</v>
      </c>
      <c r="G8826" s="45">
        <v>1.4226188100000001E-3</v>
      </c>
      <c r="H8826" s="45">
        <v>4.5166002999999996E-3</v>
      </c>
    </row>
    <row r="8827" spans="1:8" x14ac:dyDescent="0.35">
      <c r="A8827" s="45" t="s">
        <v>252</v>
      </c>
      <c r="B8827" s="45" t="s">
        <v>73</v>
      </c>
      <c r="C8827" s="45" t="s">
        <v>224</v>
      </c>
      <c r="D8827" s="45">
        <v>49</v>
      </c>
      <c r="E8827" s="45">
        <v>7.1263225499999996E-3</v>
      </c>
      <c r="F8827" s="45">
        <v>9.1600508999999997E-4</v>
      </c>
      <c r="G8827" s="45">
        <v>1.4543176100000001E-3</v>
      </c>
      <c r="H8827" s="45">
        <v>4.7559993799999997E-3</v>
      </c>
    </row>
    <row r="8828" spans="1:8" x14ac:dyDescent="0.35">
      <c r="A8828" s="45" t="s">
        <v>252</v>
      </c>
      <c r="B8828" s="45" t="s">
        <v>73</v>
      </c>
      <c r="C8828" s="45" t="s">
        <v>222</v>
      </c>
      <c r="D8828" s="45">
        <v>749</v>
      </c>
      <c r="E8828" s="45">
        <v>5.2337682299999997E-3</v>
      </c>
      <c r="F8828" s="45">
        <v>1.0863710899999999E-3</v>
      </c>
      <c r="G8828" s="45">
        <v>7.1411548999999997E-4</v>
      </c>
      <c r="H8828" s="45">
        <v>3.4321840299999999E-3</v>
      </c>
    </row>
    <row r="8829" spans="1:8" x14ac:dyDescent="0.35">
      <c r="A8829" s="45" t="s">
        <v>237</v>
      </c>
      <c r="B8829" s="45" t="s">
        <v>74</v>
      </c>
      <c r="C8829" s="45" t="s">
        <v>226</v>
      </c>
      <c r="D8829" s="45">
        <v>9613</v>
      </c>
      <c r="E8829" s="45">
        <v>6.5985728699999996E-3</v>
      </c>
      <c r="F8829" s="45">
        <v>8.9823243000000002E-4</v>
      </c>
      <c r="G8829" s="45">
        <v>1.8080777E-3</v>
      </c>
      <c r="H8829" s="45">
        <v>3.8922622599999999E-3</v>
      </c>
    </row>
    <row r="8830" spans="1:8" x14ac:dyDescent="0.35">
      <c r="A8830" s="45" t="s">
        <v>237</v>
      </c>
      <c r="B8830" s="45" t="s">
        <v>74</v>
      </c>
      <c r="C8830" s="45" t="s">
        <v>223</v>
      </c>
      <c r="D8830" s="45">
        <v>16396</v>
      </c>
      <c r="E8830" s="45">
        <v>6.1321321199999997E-3</v>
      </c>
      <c r="F8830" s="45">
        <v>8.0032199000000005E-4</v>
      </c>
      <c r="G8830" s="45">
        <v>1.7039193299999999E-3</v>
      </c>
      <c r="H8830" s="45">
        <v>3.62789031E-3</v>
      </c>
    </row>
    <row r="8831" spans="1:8" x14ac:dyDescent="0.35">
      <c r="A8831" s="45" t="s">
        <v>237</v>
      </c>
      <c r="B8831" s="45" t="s">
        <v>74</v>
      </c>
      <c r="C8831" s="45" t="s">
        <v>224</v>
      </c>
      <c r="D8831" s="45">
        <v>1262</v>
      </c>
      <c r="E8831" s="45">
        <v>7.2095565300000003E-3</v>
      </c>
      <c r="F8831" s="45">
        <v>1.1047093500000001E-3</v>
      </c>
      <c r="G8831" s="45">
        <v>1.85912438E-3</v>
      </c>
      <c r="H8831" s="45">
        <v>4.24572231E-3</v>
      </c>
    </row>
    <row r="8832" spans="1:8" x14ac:dyDescent="0.35">
      <c r="A8832" s="45" t="s">
        <v>237</v>
      </c>
      <c r="B8832" s="45" t="s">
        <v>74</v>
      </c>
      <c r="C8832" s="45" t="s">
        <v>222</v>
      </c>
      <c r="D8832" s="45">
        <v>69843</v>
      </c>
      <c r="E8832" s="45">
        <v>5.84988543E-3</v>
      </c>
      <c r="F8832" s="45">
        <v>1.0849833200000001E-3</v>
      </c>
      <c r="G8832" s="45">
        <v>1.0485204200000001E-3</v>
      </c>
      <c r="H8832" s="45">
        <v>3.7163812E-3</v>
      </c>
    </row>
    <row r="8833" spans="1:8" x14ac:dyDescent="0.35">
      <c r="A8833" s="45" t="s">
        <v>238</v>
      </c>
      <c r="B8833" s="45" t="s">
        <v>74</v>
      </c>
      <c r="C8833" s="45" t="s">
        <v>226</v>
      </c>
      <c r="D8833" s="45">
        <v>11265</v>
      </c>
      <c r="E8833" s="45">
        <v>6.53652924E-3</v>
      </c>
      <c r="F8833" s="45">
        <v>8.4785693999999995E-4</v>
      </c>
      <c r="G8833" s="45">
        <v>1.87436686E-3</v>
      </c>
      <c r="H8833" s="45">
        <v>3.8143049700000002E-3</v>
      </c>
    </row>
    <row r="8834" spans="1:8" x14ac:dyDescent="0.35">
      <c r="A8834" s="45" t="s">
        <v>238</v>
      </c>
      <c r="B8834" s="45" t="s">
        <v>74</v>
      </c>
      <c r="C8834" s="45" t="s">
        <v>223</v>
      </c>
      <c r="D8834" s="45">
        <v>21276</v>
      </c>
      <c r="E8834" s="45">
        <v>6.1339521999999999E-3</v>
      </c>
      <c r="F8834" s="45">
        <v>7.5558671000000002E-4</v>
      </c>
      <c r="G8834" s="45">
        <v>1.61522827E-3</v>
      </c>
      <c r="H8834" s="45">
        <v>3.7631367299999999E-3</v>
      </c>
    </row>
    <row r="8835" spans="1:8" x14ac:dyDescent="0.35">
      <c r="A8835" s="45" t="s">
        <v>238</v>
      </c>
      <c r="B8835" s="45" t="s">
        <v>74</v>
      </c>
      <c r="C8835" s="45" t="s">
        <v>224</v>
      </c>
      <c r="D8835" s="45">
        <v>1352</v>
      </c>
      <c r="E8835" s="45">
        <v>7.1779973800000004E-3</v>
      </c>
      <c r="F8835" s="45">
        <v>1.1142954499999999E-3</v>
      </c>
      <c r="G8835" s="45">
        <v>1.88329508E-3</v>
      </c>
      <c r="H8835" s="45">
        <v>4.1804063399999997E-3</v>
      </c>
    </row>
    <row r="8836" spans="1:8" x14ac:dyDescent="0.35">
      <c r="A8836" s="45" t="s">
        <v>238</v>
      </c>
      <c r="B8836" s="45" t="s">
        <v>74</v>
      </c>
      <c r="C8836" s="45" t="s">
        <v>222</v>
      </c>
      <c r="D8836" s="45">
        <v>83445</v>
      </c>
      <c r="E8836" s="45">
        <v>5.8526050400000001E-3</v>
      </c>
      <c r="F8836" s="45">
        <v>1.0699005399999999E-3</v>
      </c>
      <c r="G8836" s="45">
        <v>1.02541168E-3</v>
      </c>
      <c r="H8836" s="45">
        <v>3.7692762899999999E-3</v>
      </c>
    </row>
    <row r="8837" spans="1:8" x14ac:dyDescent="0.35">
      <c r="A8837" s="45" t="s">
        <v>239</v>
      </c>
      <c r="B8837" s="45" t="s">
        <v>74</v>
      </c>
      <c r="C8837" s="45" t="s">
        <v>226</v>
      </c>
      <c r="D8837" s="45">
        <v>7096</v>
      </c>
      <c r="E8837" s="45">
        <v>6.5080530099999997E-3</v>
      </c>
      <c r="F8837" s="45">
        <v>8.1192693E-4</v>
      </c>
      <c r="G8837" s="45">
        <v>1.82018439E-3</v>
      </c>
      <c r="H8837" s="45">
        <v>3.87558728E-3</v>
      </c>
    </row>
    <row r="8838" spans="1:8" x14ac:dyDescent="0.35">
      <c r="A8838" s="45" t="s">
        <v>239</v>
      </c>
      <c r="B8838" s="45" t="s">
        <v>74</v>
      </c>
      <c r="C8838" s="45" t="s">
        <v>223</v>
      </c>
      <c r="D8838" s="45">
        <v>13043</v>
      </c>
      <c r="E8838" s="45">
        <v>6.0974150799999998E-3</v>
      </c>
      <c r="F8838" s="45">
        <v>8.6027211999999999E-4</v>
      </c>
      <c r="G8838" s="45">
        <v>1.5838163599999999E-3</v>
      </c>
      <c r="H8838" s="45">
        <v>3.7299955900000001E-3</v>
      </c>
    </row>
    <row r="8839" spans="1:8" x14ac:dyDescent="0.35">
      <c r="A8839" s="45" t="s">
        <v>239</v>
      </c>
      <c r="B8839" s="45" t="s">
        <v>74</v>
      </c>
      <c r="C8839" s="45" t="s">
        <v>224</v>
      </c>
      <c r="D8839" s="45">
        <v>994</v>
      </c>
      <c r="E8839" s="45">
        <v>6.9508833000000003E-3</v>
      </c>
      <c r="F8839" s="45">
        <v>1.3716672600000001E-3</v>
      </c>
      <c r="G8839" s="45">
        <v>1.7520979999999999E-3</v>
      </c>
      <c r="H8839" s="45">
        <v>3.8271175500000001E-3</v>
      </c>
    </row>
    <row r="8840" spans="1:8" x14ac:dyDescent="0.35">
      <c r="A8840" s="45" t="s">
        <v>239</v>
      </c>
      <c r="B8840" s="45" t="s">
        <v>74</v>
      </c>
      <c r="C8840" s="45" t="s">
        <v>222</v>
      </c>
      <c r="D8840" s="45">
        <v>53394</v>
      </c>
      <c r="E8840" s="45">
        <v>5.6293127800000004E-3</v>
      </c>
      <c r="F8840" s="45">
        <v>1.0635187399999999E-3</v>
      </c>
      <c r="G8840" s="45">
        <v>9.939173500000001E-4</v>
      </c>
      <c r="H8840" s="45">
        <v>3.5718761999999999E-3</v>
      </c>
    </row>
    <row r="8841" spans="1:8" x14ac:dyDescent="0.35">
      <c r="A8841" s="45" t="s">
        <v>240</v>
      </c>
      <c r="B8841" s="45" t="s">
        <v>74</v>
      </c>
      <c r="C8841" s="45" t="s">
        <v>226</v>
      </c>
      <c r="D8841" s="45">
        <v>8734</v>
      </c>
      <c r="E8841" s="45">
        <v>6.6830084799999996E-3</v>
      </c>
      <c r="F8841" s="45">
        <v>8.6341323E-4</v>
      </c>
      <c r="G8841" s="45">
        <v>1.74935466E-3</v>
      </c>
      <c r="H8841" s="45">
        <v>4.0695072799999997E-3</v>
      </c>
    </row>
    <row r="8842" spans="1:8" x14ac:dyDescent="0.35">
      <c r="A8842" s="45" t="s">
        <v>240</v>
      </c>
      <c r="B8842" s="45" t="s">
        <v>74</v>
      </c>
      <c r="C8842" s="45" t="s">
        <v>223</v>
      </c>
      <c r="D8842" s="45">
        <v>14045</v>
      </c>
      <c r="E8842" s="45">
        <v>6.3059096600000001E-3</v>
      </c>
      <c r="F8842" s="45">
        <v>8.4109995999999995E-4</v>
      </c>
      <c r="G8842" s="45">
        <v>1.55549763E-3</v>
      </c>
      <c r="H8842" s="45">
        <v>3.9093115899999998E-3</v>
      </c>
    </row>
    <row r="8843" spans="1:8" x14ac:dyDescent="0.35">
      <c r="A8843" s="45" t="s">
        <v>240</v>
      </c>
      <c r="B8843" s="45" t="s">
        <v>74</v>
      </c>
      <c r="C8843" s="45" t="s">
        <v>224</v>
      </c>
      <c r="D8843" s="45">
        <v>1196</v>
      </c>
      <c r="E8843" s="45">
        <v>7.7888774099999997E-3</v>
      </c>
      <c r="F8843" s="45">
        <v>1.48438444E-3</v>
      </c>
      <c r="G8843" s="45">
        <v>1.8909383000000001E-3</v>
      </c>
      <c r="H8843" s="45">
        <v>4.4135541900000002E-3</v>
      </c>
    </row>
    <row r="8844" spans="1:8" x14ac:dyDescent="0.35">
      <c r="A8844" s="45" t="s">
        <v>240</v>
      </c>
      <c r="B8844" s="45" t="s">
        <v>74</v>
      </c>
      <c r="C8844" s="45" t="s">
        <v>222</v>
      </c>
      <c r="D8844" s="45">
        <v>61779</v>
      </c>
      <c r="E8844" s="45">
        <v>5.8688209999999998E-3</v>
      </c>
      <c r="F8844" s="45">
        <v>1.1455082300000001E-3</v>
      </c>
      <c r="G8844" s="45">
        <v>9.6957664999999999E-4</v>
      </c>
      <c r="H8844" s="45">
        <v>3.7537356299999999E-3</v>
      </c>
    </row>
    <row r="8845" spans="1:8" x14ac:dyDescent="0.35">
      <c r="A8845" s="45" t="s">
        <v>241</v>
      </c>
      <c r="B8845" s="45" t="s">
        <v>74</v>
      </c>
      <c r="C8845" s="45" t="s">
        <v>226</v>
      </c>
      <c r="D8845" s="45">
        <v>7169</v>
      </c>
      <c r="E8845" s="45">
        <v>6.7688860599999998E-3</v>
      </c>
      <c r="F8845" s="45">
        <v>9.6239798000000002E-4</v>
      </c>
      <c r="G8845" s="45">
        <v>1.6534133099999999E-3</v>
      </c>
      <c r="H8845" s="45">
        <v>4.15239297E-3</v>
      </c>
    </row>
    <row r="8846" spans="1:8" x14ac:dyDescent="0.35">
      <c r="A8846" s="45" t="s">
        <v>241</v>
      </c>
      <c r="B8846" s="45" t="s">
        <v>74</v>
      </c>
      <c r="C8846" s="45" t="s">
        <v>223</v>
      </c>
      <c r="D8846" s="45">
        <v>11864</v>
      </c>
      <c r="E8846" s="45">
        <v>6.4415856099999998E-3</v>
      </c>
      <c r="F8846" s="45">
        <v>8.7657489999999995E-4</v>
      </c>
      <c r="G8846" s="45">
        <v>1.56753269E-3</v>
      </c>
      <c r="H8846" s="45">
        <v>3.9974775399999997E-3</v>
      </c>
    </row>
    <row r="8847" spans="1:8" x14ac:dyDescent="0.35">
      <c r="A8847" s="45" t="s">
        <v>241</v>
      </c>
      <c r="B8847" s="45" t="s">
        <v>74</v>
      </c>
      <c r="C8847" s="45" t="s">
        <v>224</v>
      </c>
      <c r="D8847" s="45">
        <v>935</v>
      </c>
      <c r="E8847" s="45">
        <v>7.9246259199999992E-3</v>
      </c>
      <c r="F8847" s="45">
        <v>1.65859551E-3</v>
      </c>
      <c r="G8847" s="45">
        <v>1.8088480399999999E-3</v>
      </c>
      <c r="H8847" s="45">
        <v>4.4571818800000001E-3</v>
      </c>
    </row>
    <row r="8848" spans="1:8" x14ac:dyDescent="0.35">
      <c r="A8848" s="45" t="s">
        <v>241</v>
      </c>
      <c r="B8848" s="45" t="s">
        <v>74</v>
      </c>
      <c r="C8848" s="45" t="s">
        <v>222</v>
      </c>
      <c r="D8848" s="45">
        <v>49712</v>
      </c>
      <c r="E8848" s="45">
        <v>6.0390453100000003E-3</v>
      </c>
      <c r="F8848" s="45">
        <v>1.3115452300000001E-3</v>
      </c>
      <c r="G8848" s="45">
        <v>9.6597627999999997E-4</v>
      </c>
      <c r="H8848" s="45">
        <v>3.7615233100000002E-3</v>
      </c>
    </row>
    <row r="8849" spans="1:8" x14ac:dyDescent="0.35">
      <c r="A8849" s="45" t="s">
        <v>242</v>
      </c>
      <c r="B8849" s="45" t="s">
        <v>74</v>
      </c>
      <c r="C8849" s="45" t="s">
        <v>226</v>
      </c>
      <c r="D8849" s="45">
        <v>7700</v>
      </c>
      <c r="E8849" s="45">
        <v>6.9583421099999997E-3</v>
      </c>
      <c r="F8849" s="45">
        <v>1.0176945599999999E-3</v>
      </c>
      <c r="G8849" s="45">
        <v>1.63051623E-3</v>
      </c>
      <c r="H8849" s="45">
        <v>4.3094018200000002E-3</v>
      </c>
    </row>
    <row r="8850" spans="1:8" x14ac:dyDescent="0.35">
      <c r="A8850" s="45" t="s">
        <v>242</v>
      </c>
      <c r="B8850" s="45" t="s">
        <v>74</v>
      </c>
      <c r="C8850" s="45" t="s">
        <v>223</v>
      </c>
      <c r="D8850" s="45">
        <v>13416</v>
      </c>
      <c r="E8850" s="45">
        <v>6.6668976299999998E-3</v>
      </c>
      <c r="F8850" s="45">
        <v>1.0107936000000001E-3</v>
      </c>
      <c r="G8850" s="45">
        <v>1.5631942400000001E-3</v>
      </c>
      <c r="H8850" s="45">
        <v>4.0929093200000001E-3</v>
      </c>
    </row>
    <row r="8851" spans="1:8" x14ac:dyDescent="0.35">
      <c r="A8851" s="45" t="s">
        <v>242</v>
      </c>
      <c r="B8851" s="45" t="s">
        <v>74</v>
      </c>
      <c r="C8851" s="45" t="s">
        <v>224</v>
      </c>
      <c r="D8851" s="45">
        <v>980</v>
      </c>
      <c r="E8851" s="45">
        <v>7.7318827900000001E-3</v>
      </c>
      <c r="F8851" s="45">
        <v>1.07849088E-3</v>
      </c>
      <c r="G8851" s="45">
        <v>1.9080921800000001E-3</v>
      </c>
      <c r="H8851" s="45">
        <v>4.7452992700000004E-3</v>
      </c>
    </row>
    <row r="8852" spans="1:8" x14ac:dyDescent="0.35">
      <c r="A8852" s="45" t="s">
        <v>242</v>
      </c>
      <c r="B8852" s="45" t="s">
        <v>74</v>
      </c>
      <c r="C8852" s="45" t="s">
        <v>222</v>
      </c>
      <c r="D8852" s="45">
        <v>55384</v>
      </c>
      <c r="E8852" s="45">
        <v>6.2624415100000002E-3</v>
      </c>
      <c r="F8852" s="45">
        <v>1.33779107E-3</v>
      </c>
      <c r="G8852" s="45">
        <v>9.7910616E-4</v>
      </c>
      <c r="H8852" s="45">
        <v>3.9455438100000004E-3</v>
      </c>
    </row>
    <row r="8853" spans="1:8" x14ac:dyDescent="0.35">
      <c r="A8853" s="45" t="s">
        <v>243</v>
      </c>
      <c r="B8853" s="45" t="s">
        <v>74</v>
      </c>
      <c r="C8853" s="45" t="s">
        <v>226</v>
      </c>
      <c r="D8853" s="45">
        <v>7481</v>
      </c>
      <c r="E8853" s="45">
        <v>6.7980331700000004E-3</v>
      </c>
      <c r="F8853" s="45">
        <v>9.0985565999999996E-4</v>
      </c>
      <c r="G8853" s="45">
        <v>1.58849617E-3</v>
      </c>
      <c r="H8853" s="45">
        <v>4.2990341700000004E-3</v>
      </c>
    </row>
    <row r="8854" spans="1:8" x14ac:dyDescent="0.35">
      <c r="A8854" s="45" t="s">
        <v>243</v>
      </c>
      <c r="B8854" s="45" t="s">
        <v>74</v>
      </c>
      <c r="C8854" s="45" t="s">
        <v>223</v>
      </c>
      <c r="D8854" s="45">
        <v>13716</v>
      </c>
      <c r="E8854" s="45">
        <v>6.8125667600000004E-3</v>
      </c>
      <c r="F8854" s="45">
        <v>1.1102839099999999E-3</v>
      </c>
      <c r="G8854" s="45">
        <v>1.5441463E-3</v>
      </c>
      <c r="H8854" s="45">
        <v>4.1581360700000004E-3</v>
      </c>
    </row>
    <row r="8855" spans="1:8" x14ac:dyDescent="0.35">
      <c r="A8855" s="45" t="s">
        <v>243</v>
      </c>
      <c r="B8855" s="45" t="s">
        <v>74</v>
      </c>
      <c r="C8855" s="45" t="s">
        <v>224</v>
      </c>
      <c r="D8855" s="45">
        <v>898</v>
      </c>
      <c r="E8855" s="45">
        <v>7.9541983799999993E-3</v>
      </c>
      <c r="F8855" s="45">
        <v>1.6361845999999999E-3</v>
      </c>
      <c r="G8855" s="45">
        <v>1.86133772E-3</v>
      </c>
      <c r="H8855" s="45">
        <v>4.4566756100000004E-3</v>
      </c>
    </row>
    <row r="8856" spans="1:8" x14ac:dyDescent="0.35">
      <c r="A8856" s="45" t="s">
        <v>243</v>
      </c>
      <c r="B8856" s="45" t="s">
        <v>74</v>
      </c>
      <c r="C8856" s="45" t="s">
        <v>222</v>
      </c>
      <c r="D8856" s="45">
        <v>53935</v>
      </c>
      <c r="E8856" s="45">
        <v>6.1574824900000004E-3</v>
      </c>
      <c r="F8856" s="45">
        <v>1.3031465099999999E-3</v>
      </c>
      <c r="G8856" s="45">
        <v>9.5167061999999996E-4</v>
      </c>
      <c r="H8856" s="45">
        <v>3.9026646600000001E-3</v>
      </c>
    </row>
    <row r="8857" spans="1:8" x14ac:dyDescent="0.35">
      <c r="A8857" s="45" t="s">
        <v>244</v>
      </c>
      <c r="B8857" s="45" t="s">
        <v>74</v>
      </c>
      <c r="C8857" s="45" t="s">
        <v>226</v>
      </c>
      <c r="D8857" s="45">
        <v>8904</v>
      </c>
      <c r="E8857" s="45">
        <v>6.72152759E-3</v>
      </c>
      <c r="F8857" s="45">
        <v>8.7165596E-4</v>
      </c>
      <c r="G8857" s="45">
        <v>1.4930787100000001E-3</v>
      </c>
      <c r="H8857" s="45">
        <v>4.3561931899999996E-3</v>
      </c>
    </row>
    <row r="8858" spans="1:8" x14ac:dyDescent="0.35">
      <c r="A8858" s="45" t="s">
        <v>244</v>
      </c>
      <c r="B8858" s="45" t="s">
        <v>74</v>
      </c>
      <c r="C8858" s="45" t="s">
        <v>223</v>
      </c>
      <c r="D8858" s="45">
        <v>14976</v>
      </c>
      <c r="E8858" s="45">
        <v>6.83267432E-3</v>
      </c>
      <c r="F8858" s="45">
        <v>1.1402245800000001E-3</v>
      </c>
      <c r="G8858" s="45">
        <v>1.4844041300000001E-3</v>
      </c>
      <c r="H8858" s="45">
        <v>4.20804513E-3</v>
      </c>
    </row>
    <row r="8859" spans="1:8" x14ac:dyDescent="0.35">
      <c r="A8859" s="45" t="s">
        <v>244</v>
      </c>
      <c r="B8859" s="45" t="s">
        <v>74</v>
      </c>
      <c r="C8859" s="45" t="s">
        <v>224</v>
      </c>
      <c r="D8859" s="45">
        <v>975</v>
      </c>
      <c r="E8859" s="45">
        <v>8.1570154200000002E-3</v>
      </c>
      <c r="F8859" s="45">
        <v>1.7681621400000001E-3</v>
      </c>
      <c r="G8859" s="45">
        <v>1.8618349900000001E-3</v>
      </c>
      <c r="H8859" s="45">
        <v>4.5270177999999998E-3</v>
      </c>
    </row>
    <row r="8860" spans="1:8" x14ac:dyDescent="0.35">
      <c r="A8860" s="45" t="s">
        <v>244</v>
      </c>
      <c r="B8860" s="45" t="s">
        <v>74</v>
      </c>
      <c r="C8860" s="45" t="s">
        <v>222</v>
      </c>
      <c r="D8860" s="45">
        <v>59704</v>
      </c>
      <c r="E8860" s="45">
        <v>6.1653349700000002E-3</v>
      </c>
      <c r="F8860" s="45">
        <v>1.2721375200000001E-3</v>
      </c>
      <c r="G8860" s="45">
        <v>9.2502055999999996E-4</v>
      </c>
      <c r="H8860" s="45">
        <v>3.9681764099999996E-3</v>
      </c>
    </row>
    <row r="8861" spans="1:8" x14ac:dyDescent="0.35">
      <c r="A8861" s="45" t="s">
        <v>245</v>
      </c>
      <c r="B8861" s="45" t="s">
        <v>74</v>
      </c>
      <c r="C8861" s="45" t="s">
        <v>226</v>
      </c>
      <c r="D8861" s="45">
        <v>9546</v>
      </c>
      <c r="E8861" s="45">
        <v>7.2441770799999998E-3</v>
      </c>
      <c r="F8861" s="45">
        <v>8.6182694000000004E-4</v>
      </c>
      <c r="G8861" s="45">
        <v>1.60020098E-3</v>
      </c>
      <c r="H8861" s="45">
        <v>4.7815606299999999E-3</v>
      </c>
    </row>
    <row r="8862" spans="1:8" x14ac:dyDescent="0.35">
      <c r="A8862" s="45" t="s">
        <v>245</v>
      </c>
      <c r="B8862" s="45" t="s">
        <v>74</v>
      </c>
      <c r="C8862" s="45" t="s">
        <v>223</v>
      </c>
      <c r="D8862" s="45">
        <v>16671</v>
      </c>
      <c r="E8862" s="45">
        <v>7.1491625100000003E-3</v>
      </c>
      <c r="F8862" s="45">
        <v>1.1335508700000001E-3</v>
      </c>
      <c r="G8862" s="45">
        <v>1.46493416E-3</v>
      </c>
      <c r="H8862" s="45">
        <v>4.5506770000000004E-3</v>
      </c>
    </row>
    <row r="8863" spans="1:8" x14ac:dyDescent="0.35">
      <c r="A8863" s="45" t="s">
        <v>245</v>
      </c>
      <c r="B8863" s="45" t="s">
        <v>74</v>
      </c>
      <c r="C8863" s="45" t="s">
        <v>224</v>
      </c>
      <c r="D8863" s="45">
        <v>1346</v>
      </c>
      <c r="E8863" s="45">
        <v>8.8378457699999999E-3</v>
      </c>
      <c r="F8863" s="45">
        <v>1.6064743699999999E-3</v>
      </c>
      <c r="G8863" s="45">
        <v>1.9240906799999999E-3</v>
      </c>
      <c r="H8863" s="45">
        <v>5.30728025E-3</v>
      </c>
    </row>
    <row r="8864" spans="1:8" x14ac:dyDescent="0.35">
      <c r="A8864" s="45" t="s">
        <v>245</v>
      </c>
      <c r="B8864" s="45" t="s">
        <v>74</v>
      </c>
      <c r="C8864" s="45" t="s">
        <v>222</v>
      </c>
      <c r="D8864" s="45">
        <v>66953</v>
      </c>
      <c r="E8864" s="45">
        <v>6.5203184299999998E-3</v>
      </c>
      <c r="F8864" s="45">
        <v>1.31014992E-3</v>
      </c>
      <c r="G8864" s="45">
        <v>9.3908046999999998E-4</v>
      </c>
      <c r="H8864" s="45">
        <v>4.27108738E-3</v>
      </c>
    </row>
    <row r="8865" spans="1:8" x14ac:dyDescent="0.35">
      <c r="A8865" s="45" t="s">
        <v>246</v>
      </c>
      <c r="B8865" s="45" t="s">
        <v>74</v>
      </c>
      <c r="C8865" s="45" t="s">
        <v>226</v>
      </c>
      <c r="D8865" s="45">
        <v>8570</v>
      </c>
      <c r="E8865" s="45">
        <v>7.0841191000000003E-3</v>
      </c>
      <c r="F8865" s="45">
        <v>8.6464251999999998E-4</v>
      </c>
      <c r="G8865" s="45">
        <v>1.56104659E-3</v>
      </c>
      <c r="H8865" s="45">
        <v>4.6577623599999996E-3</v>
      </c>
    </row>
    <row r="8866" spans="1:8" x14ac:dyDescent="0.35">
      <c r="A8866" s="45" t="s">
        <v>246</v>
      </c>
      <c r="B8866" s="45" t="s">
        <v>74</v>
      </c>
      <c r="C8866" s="45" t="s">
        <v>223</v>
      </c>
      <c r="D8866" s="45">
        <v>14807</v>
      </c>
      <c r="E8866" s="45">
        <v>7.0021566799999997E-3</v>
      </c>
      <c r="F8866" s="45">
        <v>1.1004255399999999E-3</v>
      </c>
      <c r="G8866" s="45">
        <v>1.4360760399999999E-3</v>
      </c>
      <c r="H8866" s="45">
        <v>4.4656538300000001E-3</v>
      </c>
    </row>
    <row r="8867" spans="1:8" x14ac:dyDescent="0.35">
      <c r="A8867" s="45" t="s">
        <v>246</v>
      </c>
      <c r="B8867" s="45" t="s">
        <v>74</v>
      </c>
      <c r="C8867" s="45" t="s">
        <v>224</v>
      </c>
      <c r="D8867" s="45">
        <v>1093</v>
      </c>
      <c r="E8867" s="45">
        <v>8.4152305299999997E-3</v>
      </c>
      <c r="F8867" s="45">
        <v>1.55799932E-3</v>
      </c>
      <c r="G8867" s="45">
        <v>1.88242284E-3</v>
      </c>
      <c r="H8867" s="45">
        <v>4.9748078800000003E-3</v>
      </c>
    </row>
    <row r="8868" spans="1:8" x14ac:dyDescent="0.35">
      <c r="A8868" s="45" t="s">
        <v>246</v>
      </c>
      <c r="B8868" s="45" t="s">
        <v>74</v>
      </c>
      <c r="C8868" s="45" t="s">
        <v>222</v>
      </c>
      <c r="D8868" s="45">
        <v>53654</v>
      </c>
      <c r="E8868" s="45">
        <v>6.19800314E-3</v>
      </c>
      <c r="F8868" s="45">
        <v>1.2303332800000001E-3</v>
      </c>
      <c r="G8868" s="45">
        <v>8.7111763E-4</v>
      </c>
      <c r="H8868" s="45">
        <v>4.09655175E-3</v>
      </c>
    </row>
    <row r="8869" spans="1:8" x14ac:dyDescent="0.35">
      <c r="A8869" s="45" t="s">
        <v>247</v>
      </c>
      <c r="B8869" s="45" t="s">
        <v>74</v>
      </c>
      <c r="C8869" s="45" t="s">
        <v>226</v>
      </c>
      <c r="D8869" s="45">
        <v>8340</v>
      </c>
      <c r="E8869" s="45">
        <v>7.3525940700000002E-3</v>
      </c>
      <c r="F8869" s="45">
        <v>9.1347037000000003E-4</v>
      </c>
      <c r="G8869" s="45">
        <v>1.69190457E-3</v>
      </c>
      <c r="H8869" s="45">
        <v>4.74652753E-3</v>
      </c>
    </row>
    <row r="8870" spans="1:8" x14ac:dyDescent="0.35">
      <c r="A8870" s="45" t="s">
        <v>247</v>
      </c>
      <c r="B8870" s="45" t="s">
        <v>74</v>
      </c>
      <c r="C8870" s="45" t="s">
        <v>223</v>
      </c>
      <c r="D8870" s="45">
        <v>14541</v>
      </c>
      <c r="E8870" s="45">
        <v>7.1869409899999997E-3</v>
      </c>
      <c r="F8870" s="45">
        <v>1.14877974E-3</v>
      </c>
      <c r="G8870" s="45">
        <v>1.5456484600000001E-3</v>
      </c>
      <c r="H8870" s="45">
        <v>4.4925123100000002E-3</v>
      </c>
    </row>
    <row r="8871" spans="1:8" x14ac:dyDescent="0.35">
      <c r="A8871" s="45" t="s">
        <v>247</v>
      </c>
      <c r="B8871" s="45" t="s">
        <v>74</v>
      </c>
      <c r="C8871" s="45" t="s">
        <v>224</v>
      </c>
      <c r="D8871" s="45">
        <v>1094</v>
      </c>
      <c r="E8871" s="45">
        <v>8.3136444600000001E-3</v>
      </c>
      <c r="F8871" s="45">
        <v>1.5314698199999999E-3</v>
      </c>
      <c r="G8871" s="45">
        <v>1.6993361999999999E-3</v>
      </c>
      <c r="H8871" s="45">
        <v>5.0828379600000003E-3</v>
      </c>
    </row>
    <row r="8872" spans="1:8" x14ac:dyDescent="0.35">
      <c r="A8872" s="45" t="s">
        <v>247</v>
      </c>
      <c r="B8872" s="45" t="s">
        <v>74</v>
      </c>
      <c r="C8872" s="45" t="s">
        <v>222</v>
      </c>
      <c r="D8872" s="45">
        <v>55896</v>
      </c>
      <c r="E8872" s="45">
        <v>6.1717592199999997E-3</v>
      </c>
      <c r="F8872" s="45">
        <v>1.2363962499999999E-3</v>
      </c>
      <c r="G8872" s="45">
        <v>8.9811279000000005E-4</v>
      </c>
      <c r="H8872" s="45">
        <v>4.0372497000000004E-3</v>
      </c>
    </row>
    <row r="8873" spans="1:8" x14ac:dyDescent="0.35">
      <c r="A8873" s="45" t="s">
        <v>248</v>
      </c>
      <c r="B8873" s="45" t="s">
        <v>74</v>
      </c>
      <c r="C8873" s="45" t="s">
        <v>226</v>
      </c>
      <c r="D8873" s="45">
        <v>8289</v>
      </c>
      <c r="E8873" s="45">
        <v>7.1438802100000001E-3</v>
      </c>
      <c r="F8873" s="45">
        <v>9.0276077999999998E-4</v>
      </c>
      <c r="G8873" s="45">
        <v>1.55415397E-3</v>
      </c>
      <c r="H8873" s="45">
        <v>4.6863785100000003E-3</v>
      </c>
    </row>
    <row r="8874" spans="1:8" x14ac:dyDescent="0.35">
      <c r="A8874" s="45" t="s">
        <v>248</v>
      </c>
      <c r="B8874" s="45" t="s">
        <v>74</v>
      </c>
      <c r="C8874" s="45" t="s">
        <v>223</v>
      </c>
      <c r="D8874" s="45">
        <v>12964</v>
      </c>
      <c r="E8874" s="45">
        <v>7.0168366300000003E-3</v>
      </c>
      <c r="F8874" s="45">
        <v>1.12893445E-3</v>
      </c>
      <c r="G8874" s="45">
        <v>1.53629203E-3</v>
      </c>
      <c r="H8874" s="45">
        <v>4.3516078800000003E-3</v>
      </c>
    </row>
    <row r="8875" spans="1:8" x14ac:dyDescent="0.35">
      <c r="A8875" s="45" t="s">
        <v>248</v>
      </c>
      <c r="B8875" s="45" t="s">
        <v>74</v>
      </c>
      <c r="C8875" s="45" t="s">
        <v>224</v>
      </c>
      <c r="D8875" s="45">
        <v>1252</v>
      </c>
      <c r="E8875" s="45">
        <v>8.5328009799999997E-3</v>
      </c>
      <c r="F8875" s="45">
        <v>1.3820569899999999E-3</v>
      </c>
      <c r="G8875" s="45">
        <v>1.8507885000000001E-3</v>
      </c>
      <c r="H8875" s="45">
        <v>5.2999550200000002E-3</v>
      </c>
    </row>
    <row r="8876" spans="1:8" x14ac:dyDescent="0.35">
      <c r="A8876" s="45" t="s">
        <v>248</v>
      </c>
      <c r="B8876" s="45" t="s">
        <v>74</v>
      </c>
      <c r="C8876" s="45" t="s">
        <v>222</v>
      </c>
      <c r="D8876" s="45">
        <v>53428</v>
      </c>
      <c r="E8876" s="45">
        <v>6.1032158099999997E-3</v>
      </c>
      <c r="F8876" s="45">
        <v>1.19222362E-3</v>
      </c>
      <c r="G8876" s="45">
        <v>8.4409177000000001E-4</v>
      </c>
      <c r="H8876" s="45">
        <v>4.0668997200000003E-3</v>
      </c>
    </row>
    <row r="8877" spans="1:8" x14ac:dyDescent="0.35">
      <c r="A8877" s="45" t="s">
        <v>249</v>
      </c>
      <c r="B8877" s="45" t="s">
        <v>74</v>
      </c>
      <c r="C8877" s="45" t="s">
        <v>226</v>
      </c>
      <c r="D8877" s="45">
        <v>12561</v>
      </c>
      <c r="E8877" s="45">
        <v>7.6799033099999997E-3</v>
      </c>
      <c r="F8877" s="45">
        <v>9.7442328000000005E-4</v>
      </c>
      <c r="G8877" s="45">
        <v>1.55746046E-3</v>
      </c>
      <c r="H8877" s="45">
        <v>5.1474929599999997E-3</v>
      </c>
    </row>
    <row r="8878" spans="1:8" x14ac:dyDescent="0.35">
      <c r="A8878" s="45" t="s">
        <v>249</v>
      </c>
      <c r="B8878" s="45" t="s">
        <v>74</v>
      </c>
      <c r="C8878" s="45" t="s">
        <v>223</v>
      </c>
      <c r="D8878" s="45">
        <v>20164</v>
      </c>
      <c r="E8878" s="45">
        <v>7.5638373999999996E-3</v>
      </c>
      <c r="F8878" s="45">
        <v>1.1905199E-3</v>
      </c>
      <c r="G8878" s="45">
        <v>1.48603361E-3</v>
      </c>
      <c r="H8878" s="45">
        <v>4.88726217E-3</v>
      </c>
    </row>
    <row r="8879" spans="1:8" x14ac:dyDescent="0.35">
      <c r="A8879" s="45" t="s">
        <v>249</v>
      </c>
      <c r="B8879" s="45" t="s">
        <v>74</v>
      </c>
      <c r="C8879" s="45" t="s">
        <v>224</v>
      </c>
      <c r="D8879" s="45">
        <v>1248</v>
      </c>
      <c r="E8879" s="45">
        <v>8.6450633299999993E-3</v>
      </c>
      <c r="F8879" s="45">
        <v>1.3217627300000001E-3</v>
      </c>
      <c r="G8879" s="45">
        <v>1.89315845E-3</v>
      </c>
      <c r="H8879" s="45">
        <v>5.4301416900000002E-3</v>
      </c>
    </row>
    <row r="8880" spans="1:8" x14ac:dyDescent="0.35">
      <c r="A8880" s="45" t="s">
        <v>249</v>
      </c>
      <c r="B8880" s="45" t="s">
        <v>74</v>
      </c>
      <c r="C8880" s="45" t="s">
        <v>222</v>
      </c>
      <c r="D8880" s="45">
        <v>71541</v>
      </c>
      <c r="E8880" s="45">
        <v>6.3401796900000003E-3</v>
      </c>
      <c r="F8880" s="45">
        <v>1.24042046E-3</v>
      </c>
      <c r="G8880" s="45">
        <v>8.3289384999999999E-4</v>
      </c>
      <c r="H8880" s="45">
        <v>4.2659770299999997E-3</v>
      </c>
    </row>
    <row r="8881" spans="1:8" x14ac:dyDescent="0.35">
      <c r="A8881" s="45" t="s">
        <v>250</v>
      </c>
      <c r="B8881" s="45" t="s">
        <v>74</v>
      </c>
      <c r="C8881" s="45" t="s">
        <v>226</v>
      </c>
      <c r="D8881" s="45">
        <v>7428</v>
      </c>
      <c r="E8881" s="45">
        <v>7.2759663199999996E-3</v>
      </c>
      <c r="F8881" s="45">
        <v>8.7218446000000003E-4</v>
      </c>
      <c r="G8881" s="45">
        <v>1.58981289E-3</v>
      </c>
      <c r="H8881" s="45">
        <v>4.8133467799999999E-3</v>
      </c>
    </row>
    <row r="8882" spans="1:8" x14ac:dyDescent="0.35">
      <c r="A8882" s="45" t="s">
        <v>250</v>
      </c>
      <c r="B8882" s="45" t="s">
        <v>74</v>
      </c>
      <c r="C8882" s="45" t="s">
        <v>223</v>
      </c>
      <c r="D8882" s="45">
        <v>12630</v>
      </c>
      <c r="E8882" s="45">
        <v>7.3239281299999999E-3</v>
      </c>
      <c r="F8882" s="45">
        <v>1.2090038900000001E-3</v>
      </c>
      <c r="G8882" s="45">
        <v>1.4633347800000001E-3</v>
      </c>
      <c r="H8882" s="45">
        <v>4.65156973E-3</v>
      </c>
    </row>
    <row r="8883" spans="1:8" x14ac:dyDescent="0.35">
      <c r="A8883" s="45" t="s">
        <v>250</v>
      </c>
      <c r="B8883" s="45" t="s">
        <v>74</v>
      </c>
      <c r="C8883" s="45" t="s">
        <v>224</v>
      </c>
      <c r="D8883" s="45">
        <v>933</v>
      </c>
      <c r="E8883" s="45">
        <v>8.4795286599999992E-3</v>
      </c>
      <c r="F8883" s="45">
        <v>1.3530127400000001E-3</v>
      </c>
      <c r="G8883" s="45">
        <v>1.84722448E-3</v>
      </c>
      <c r="H8883" s="45">
        <v>5.2792909800000003E-3</v>
      </c>
    </row>
    <row r="8884" spans="1:8" x14ac:dyDescent="0.35">
      <c r="A8884" s="45" t="s">
        <v>250</v>
      </c>
      <c r="B8884" s="45" t="s">
        <v>74</v>
      </c>
      <c r="C8884" s="45" t="s">
        <v>222</v>
      </c>
      <c r="D8884" s="45">
        <v>50452</v>
      </c>
      <c r="E8884" s="45">
        <v>6.1748666900000001E-3</v>
      </c>
      <c r="F8884" s="45">
        <v>1.2397695499999999E-3</v>
      </c>
      <c r="G8884" s="45">
        <v>8.4985595000000005E-4</v>
      </c>
      <c r="H8884" s="45">
        <v>4.0838878900000004E-3</v>
      </c>
    </row>
    <row r="8885" spans="1:8" x14ac:dyDescent="0.35">
      <c r="A8885" s="45" t="s">
        <v>251</v>
      </c>
      <c r="B8885" s="45" t="s">
        <v>74</v>
      </c>
      <c r="C8885" s="45" t="s">
        <v>226</v>
      </c>
      <c r="D8885" s="45">
        <v>7379</v>
      </c>
      <c r="E8885" s="45">
        <v>7.36503843E-3</v>
      </c>
      <c r="F8885" s="45">
        <v>9.0505032000000004E-4</v>
      </c>
      <c r="G8885" s="45">
        <v>1.6538218500000001E-3</v>
      </c>
      <c r="H8885" s="45">
        <v>4.8056011100000001E-3</v>
      </c>
    </row>
    <row r="8886" spans="1:8" x14ac:dyDescent="0.35">
      <c r="A8886" s="45" t="s">
        <v>251</v>
      </c>
      <c r="B8886" s="45" t="s">
        <v>74</v>
      </c>
      <c r="C8886" s="45" t="s">
        <v>223</v>
      </c>
      <c r="D8886" s="45">
        <v>11589</v>
      </c>
      <c r="E8886" s="45">
        <v>7.2867048299999999E-3</v>
      </c>
      <c r="F8886" s="45">
        <v>1.18612513E-3</v>
      </c>
      <c r="G8886" s="45">
        <v>1.45599611E-3</v>
      </c>
      <c r="H8886" s="45">
        <v>4.6445781100000003E-3</v>
      </c>
    </row>
    <row r="8887" spans="1:8" x14ac:dyDescent="0.35">
      <c r="A8887" s="45" t="s">
        <v>251</v>
      </c>
      <c r="B8887" s="45" t="s">
        <v>74</v>
      </c>
      <c r="C8887" s="45" t="s">
        <v>224</v>
      </c>
      <c r="D8887" s="45">
        <v>713</v>
      </c>
      <c r="E8887" s="45">
        <v>8.2405781700000003E-3</v>
      </c>
      <c r="F8887" s="45">
        <v>1.2825954699999999E-3</v>
      </c>
      <c r="G8887" s="45">
        <v>1.80303921E-3</v>
      </c>
      <c r="H8887" s="45">
        <v>5.1549430100000003E-3</v>
      </c>
    </row>
    <row r="8888" spans="1:8" x14ac:dyDescent="0.35">
      <c r="A8888" s="45" t="s">
        <v>251</v>
      </c>
      <c r="B8888" s="45" t="s">
        <v>74</v>
      </c>
      <c r="C8888" s="45" t="s">
        <v>222</v>
      </c>
      <c r="D8888" s="45">
        <v>48133</v>
      </c>
      <c r="E8888" s="45">
        <v>6.0994598499999999E-3</v>
      </c>
      <c r="F8888" s="45">
        <v>1.2316451900000001E-3</v>
      </c>
      <c r="G8888" s="45">
        <v>8.3941192999999995E-4</v>
      </c>
      <c r="H8888" s="45">
        <v>4.0270323500000002E-3</v>
      </c>
    </row>
    <row r="8889" spans="1:8" x14ac:dyDescent="0.35">
      <c r="A8889" s="45" t="s">
        <v>252</v>
      </c>
      <c r="B8889" s="45" t="s">
        <v>74</v>
      </c>
      <c r="C8889" s="45" t="s">
        <v>226</v>
      </c>
      <c r="D8889" s="45">
        <v>11072</v>
      </c>
      <c r="E8889" s="45">
        <v>7.9596886899999993E-3</v>
      </c>
      <c r="F8889" s="45">
        <v>1.06594668E-3</v>
      </c>
      <c r="G8889" s="45">
        <v>1.7269024200000001E-3</v>
      </c>
      <c r="H8889" s="45">
        <v>5.25654447E-3</v>
      </c>
    </row>
    <row r="8890" spans="1:8" x14ac:dyDescent="0.35">
      <c r="A8890" s="45" t="s">
        <v>252</v>
      </c>
      <c r="B8890" s="45" t="s">
        <v>74</v>
      </c>
      <c r="C8890" s="45" t="s">
        <v>223</v>
      </c>
      <c r="D8890" s="45">
        <v>18071</v>
      </c>
      <c r="E8890" s="45">
        <v>7.7159944900000001E-3</v>
      </c>
      <c r="F8890" s="45">
        <v>1.22313364E-3</v>
      </c>
      <c r="G8890" s="45">
        <v>1.46158544E-3</v>
      </c>
      <c r="H8890" s="45">
        <v>5.0312569999999999E-3</v>
      </c>
    </row>
    <row r="8891" spans="1:8" x14ac:dyDescent="0.35">
      <c r="A8891" s="45" t="s">
        <v>252</v>
      </c>
      <c r="B8891" s="45" t="s">
        <v>74</v>
      </c>
      <c r="C8891" s="45" t="s">
        <v>224</v>
      </c>
      <c r="D8891" s="45">
        <v>1238</v>
      </c>
      <c r="E8891" s="45">
        <v>9.0098741899999994E-3</v>
      </c>
      <c r="F8891" s="45">
        <v>1.1907457400000001E-3</v>
      </c>
      <c r="G8891" s="45">
        <v>2.0010992000000002E-3</v>
      </c>
      <c r="H8891" s="45">
        <v>5.8180287599999998E-3</v>
      </c>
    </row>
    <row r="8892" spans="1:8" x14ac:dyDescent="0.35">
      <c r="A8892" s="45" t="s">
        <v>252</v>
      </c>
      <c r="B8892" s="45" t="s">
        <v>74</v>
      </c>
      <c r="C8892" s="45" t="s">
        <v>222</v>
      </c>
      <c r="D8892" s="45">
        <v>69406</v>
      </c>
      <c r="E8892" s="45">
        <v>6.4910793899999996E-3</v>
      </c>
      <c r="F8892" s="45">
        <v>1.24802133E-3</v>
      </c>
      <c r="G8892" s="45">
        <v>8.5343055000000004E-4</v>
      </c>
      <c r="H8892" s="45">
        <v>4.38815488E-3</v>
      </c>
    </row>
    <row r="8893" spans="1:8" x14ac:dyDescent="0.35">
      <c r="A8893" s="45"/>
    </row>
    <row r="8894" spans="1:8" x14ac:dyDescent="0.35">
      <c r="A8894" s="45"/>
    </row>
    <row r="8895" spans="1:8" x14ac:dyDescent="0.35">
      <c r="A8895" s="45"/>
    </row>
    <row r="8896" spans="1:8" x14ac:dyDescent="0.35">
      <c r="A8896" s="45"/>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AF73F-FE14-4D98-8972-12C467A2D8CE}">
  <sheetPr codeName="Sheet7">
    <tabColor rgb="FFFF0000"/>
    <pageSetUpPr fitToPage="1"/>
  </sheetPr>
  <dimension ref="A1:AQ68"/>
  <sheetViews>
    <sheetView showGridLines="0" zoomScaleNormal="100" workbookViewId="0">
      <pane xSplit="2" ySplit="7" topLeftCell="C8" activePane="bottomRight" state="frozen"/>
      <selection sqref="A1:Q1"/>
      <selection pane="topRight" sqref="A1:Q1"/>
      <selection pane="bottomLeft" sqref="A1:Q1"/>
      <selection pane="bottomRight" activeCell="C10" sqref="C10"/>
    </sheetView>
  </sheetViews>
  <sheetFormatPr defaultRowHeight="15.5" x14ac:dyDescent="0.35"/>
  <cols>
    <col min="1" max="1" width="20" style="51" customWidth="1"/>
    <col min="2" max="2" width="16.54296875" style="51" bestFit="1" customWidth="1"/>
    <col min="3" max="5" width="13.54296875" style="51" customWidth="1"/>
    <col min="6" max="6" width="15.1796875" style="51" customWidth="1"/>
    <col min="7" max="17" width="13.54296875" style="51" customWidth="1"/>
    <col min="18" max="19" width="15.453125" style="51" customWidth="1"/>
    <col min="20" max="50" width="13.54296875" style="51" customWidth="1"/>
    <col min="51" max="228" width="9.1796875" style="51"/>
    <col min="229" max="229" width="25" style="51" customWidth="1"/>
    <col min="230" max="230" width="24.1796875" style="51" customWidth="1"/>
    <col min="231" max="248" width="10.1796875" style="51" customWidth="1"/>
    <col min="249" max="484" width="9.1796875" style="51"/>
    <col min="485" max="485" width="25" style="51" customWidth="1"/>
    <col min="486" max="486" width="24.1796875" style="51" customWidth="1"/>
    <col min="487" max="504" width="10.1796875" style="51" customWidth="1"/>
    <col min="505" max="740" width="9.1796875" style="51"/>
    <col min="741" max="741" width="25" style="51" customWidth="1"/>
    <col min="742" max="742" width="24.1796875" style="51" customWidth="1"/>
    <col min="743" max="760" width="10.1796875" style="51" customWidth="1"/>
    <col min="761" max="996" width="9.1796875" style="51"/>
    <col min="997" max="997" width="25" style="51" customWidth="1"/>
    <col min="998" max="998" width="24.1796875" style="51" customWidth="1"/>
    <col min="999" max="1016" width="10.1796875" style="51" customWidth="1"/>
    <col min="1017" max="1252" width="9.1796875" style="51"/>
    <col min="1253" max="1253" width="25" style="51" customWidth="1"/>
    <col min="1254" max="1254" width="24.1796875" style="51" customWidth="1"/>
    <col min="1255" max="1272" width="10.1796875" style="51" customWidth="1"/>
    <col min="1273" max="1508" width="9.1796875" style="51"/>
    <col min="1509" max="1509" width="25" style="51" customWidth="1"/>
    <col min="1510" max="1510" width="24.1796875" style="51" customWidth="1"/>
    <col min="1511" max="1528" width="10.1796875" style="51" customWidth="1"/>
    <col min="1529" max="1764" width="9.1796875" style="51"/>
    <col min="1765" max="1765" width="25" style="51" customWidth="1"/>
    <col min="1766" max="1766" width="24.1796875" style="51" customWidth="1"/>
    <col min="1767" max="1784" width="10.1796875" style="51" customWidth="1"/>
    <col min="1785" max="2020" width="9.1796875" style="51"/>
    <col min="2021" max="2021" width="25" style="51" customWidth="1"/>
    <col min="2022" max="2022" width="24.1796875" style="51" customWidth="1"/>
    <col min="2023" max="2040" width="10.1796875" style="51" customWidth="1"/>
    <col min="2041" max="2276" width="9.1796875" style="51"/>
    <col min="2277" max="2277" width="25" style="51" customWidth="1"/>
    <col min="2278" max="2278" width="24.1796875" style="51" customWidth="1"/>
    <col min="2279" max="2296" width="10.1796875" style="51" customWidth="1"/>
    <col min="2297" max="2532" width="9.1796875" style="51"/>
    <col min="2533" max="2533" width="25" style="51" customWidth="1"/>
    <col min="2534" max="2534" width="24.1796875" style="51" customWidth="1"/>
    <col min="2535" max="2552" width="10.1796875" style="51" customWidth="1"/>
    <col min="2553" max="2788" width="9.1796875" style="51"/>
    <col min="2789" max="2789" width="25" style="51" customWidth="1"/>
    <col min="2790" max="2790" width="24.1796875" style="51" customWidth="1"/>
    <col min="2791" max="2808" width="10.1796875" style="51" customWidth="1"/>
    <col min="2809" max="3044" width="9.1796875" style="51"/>
    <col min="3045" max="3045" width="25" style="51" customWidth="1"/>
    <col min="3046" max="3046" width="24.1796875" style="51" customWidth="1"/>
    <col min="3047" max="3064" width="10.1796875" style="51" customWidth="1"/>
    <col min="3065" max="3300" width="9.1796875" style="51"/>
    <col min="3301" max="3301" width="25" style="51" customWidth="1"/>
    <col min="3302" max="3302" width="24.1796875" style="51" customWidth="1"/>
    <col min="3303" max="3320" width="10.1796875" style="51" customWidth="1"/>
    <col min="3321" max="3556" width="9.1796875" style="51"/>
    <col min="3557" max="3557" width="25" style="51" customWidth="1"/>
    <col min="3558" max="3558" width="24.1796875" style="51" customWidth="1"/>
    <col min="3559" max="3576" width="10.1796875" style="51" customWidth="1"/>
    <col min="3577" max="3812" width="9.1796875" style="51"/>
    <col min="3813" max="3813" width="25" style="51" customWidth="1"/>
    <col min="3814" max="3814" width="24.1796875" style="51" customWidth="1"/>
    <col min="3815" max="3832" width="10.1796875" style="51" customWidth="1"/>
    <col min="3833" max="4068" width="9.1796875" style="51"/>
    <col min="4069" max="4069" width="25" style="51" customWidth="1"/>
    <col min="4070" max="4070" width="24.1796875" style="51" customWidth="1"/>
    <col min="4071" max="4088" width="10.1796875" style="51" customWidth="1"/>
    <col min="4089" max="4324" width="9.1796875" style="51"/>
    <col min="4325" max="4325" width="25" style="51" customWidth="1"/>
    <col min="4326" max="4326" width="24.1796875" style="51" customWidth="1"/>
    <col min="4327" max="4344" width="10.1796875" style="51" customWidth="1"/>
    <col min="4345" max="4580" width="9.1796875" style="51"/>
    <col min="4581" max="4581" width="25" style="51" customWidth="1"/>
    <col min="4582" max="4582" width="24.1796875" style="51" customWidth="1"/>
    <col min="4583" max="4600" width="10.1796875" style="51" customWidth="1"/>
    <col min="4601" max="4836" width="9.1796875" style="51"/>
    <col min="4837" max="4837" width="25" style="51" customWidth="1"/>
    <col min="4838" max="4838" width="24.1796875" style="51" customWidth="1"/>
    <col min="4839" max="4856" width="10.1796875" style="51" customWidth="1"/>
    <col min="4857" max="5092" width="9.1796875" style="51"/>
    <col min="5093" max="5093" width="25" style="51" customWidth="1"/>
    <col min="5094" max="5094" width="24.1796875" style="51" customWidth="1"/>
    <col min="5095" max="5112" width="10.1796875" style="51" customWidth="1"/>
    <col min="5113" max="5348" width="9.1796875" style="51"/>
    <col min="5349" max="5349" width="25" style="51" customWidth="1"/>
    <col min="5350" max="5350" width="24.1796875" style="51" customWidth="1"/>
    <col min="5351" max="5368" width="10.1796875" style="51" customWidth="1"/>
    <col min="5369" max="5604" width="9.1796875" style="51"/>
    <col min="5605" max="5605" width="25" style="51" customWidth="1"/>
    <col min="5606" max="5606" width="24.1796875" style="51" customWidth="1"/>
    <col min="5607" max="5624" width="10.1796875" style="51" customWidth="1"/>
    <col min="5625" max="5860" width="9.1796875" style="51"/>
    <col min="5861" max="5861" width="25" style="51" customWidth="1"/>
    <col min="5862" max="5862" width="24.1796875" style="51" customWidth="1"/>
    <col min="5863" max="5880" width="10.1796875" style="51" customWidth="1"/>
    <col min="5881" max="6116" width="9.1796875" style="51"/>
    <col min="6117" max="6117" width="25" style="51" customWidth="1"/>
    <col min="6118" max="6118" width="24.1796875" style="51" customWidth="1"/>
    <col min="6119" max="6136" width="10.1796875" style="51" customWidth="1"/>
    <col min="6137" max="6372" width="9.1796875" style="51"/>
    <col min="6373" max="6373" width="25" style="51" customWidth="1"/>
    <col min="6374" max="6374" width="24.1796875" style="51" customWidth="1"/>
    <col min="6375" max="6392" width="10.1796875" style="51" customWidth="1"/>
    <col min="6393" max="6628" width="9.1796875" style="51"/>
    <col min="6629" max="6629" width="25" style="51" customWidth="1"/>
    <col min="6630" max="6630" width="24.1796875" style="51" customWidth="1"/>
    <col min="6631" max="6648" width="10.1796875" style="51" customWidth="1"/>
    <col min="6649" max="6884" width="9.1796875" style="51"/>
    <col min="6885" max="6885" width="25" style="51" customWidth="1"/>
    <col min="6886" max="6886" width="24.1796875" style="51" customWidth="1"/>
    <col min="6887" max="6904" width="10.1796875" style="51" customWidth="1"/>
    <col min="6905" max="7140" width="9.1796875" style="51"/>
    <col min="7141" max="7141" width="25" style="51" customWidth="1"/>
    <col min="7142" max="7142" width="24.1796875" style="51" customWidth="1"/>
    <col min="7143" max="7160" width="10.1796875" style="51" customWidth="1"/>
    <col min="7161" max="7396" width="9.1796875" style="51"/>
    <col min="7397" max="7397" width="25" style="51" customWidth="1"/>
    <col min="7398" max="7398" width="24.1796875" style="51" customWidth="1"/>
    <col min="7399" max="7416" width="10.1796875" style="51" customWidth="1"/>
    <col min="7417" max="7652" width="9.1796875" style="51"/>
    <col min="7653" max="7653" width="25" style="51" customWidth="1"/>
    <col min="7654" max="7654" width="24.1796875" style="51" customWidth="1"/>
    <col min="7655" max="7672" width="10.1796875" style="51" customWidth="1"/>
    <col min="7673" max="7908" width="9.1796875" style="51"/>
    <col min="7909" max="7909" width="25" style="51" customWidth="1"/>
    <col min="7910" max="7910" width="24.1796875" style="51" customWidth="1"/>
    <col min="7911" max="7928" width="10.1796875" style="51" customWidth="1"/>
    <col min="7929" max="8164" width="9.1796875" style="51"/>
    <col min="8165" max="8165" width="25" style="51" customWidth="1"/>
    <col min="8166" max="8166" width="24.1796875" style="51" customWidth="1"/>
    <col min="8167" max="8184" width="10.1796875" style="51" customWidth="1"/>
    <col min="8185" max="8420" width="9.1796875" style="51"/>
    <col min="8421" max="8421" width="25" style="51" customWidth="1"/>
    <col min="8422" max="8422" width="24.1796875" style="51" customWidth="1"/>
    <col min="8423" max="8440" width="10.1796875" style="51" customWidth="1"/>
    <col min="8441" max="8676" width="9.1796875" style="51"/>
    <col min="8677" max="8677" width="25" style="51" customWidth="1"/>
    <col min="8678" max="8678" width="24.1796875" style="51" customWidth="1"/>
    <col min="8679" max="8696" width="10.1796875" style="51" customWidth="1"/>
    <col min="8697" max="8932" width="9.1796875" style="51"/>
    <col min="8933" max="8933" width="25" style="51" customWidth="1"/>
    <col min="8934" max="8934" width="24.1796875" style="51" customWidth="1"/>
    <col min="8935" max="8952" width="10.1796875" style="51" customWidth="1"/>
    <col min="8953" max="9188" width="9.1796875" style="51"/>
    <col min="9189" max="9189" width="25" style="51" customWidth="1"/>
    <col min="9190" max="9190" width="24.1796875" style="51" customWidth="1"/>
    <col min="9191" max="9208" width="10.1796875" style="51" customWidth="1"/>
    <col min="9209" max="9444" width="9.1796875" style="51"/>
    <col min="9445" max="9445" width="25" style="51" customWidth="1"/>
    <col min="9446" max="9446" width="24.1796875" style="51" customWidth="1"/>
    <col min="9447" max="9464" width="10.1796875" style="51" customWidth="1"/>
    <col min="9465" max="9700" width="9.1796875" style="51"/>
    <col min="9701" max="9701" width="25" style="51" customWidth="1"/>
    <col min="9702" max="9702" width="24.1796875" style="51" customWidth="1"/>
    <col min="9703" max="9720" width="10.1796875" style="51" customWidth="1"/>
    <col min="9721" max="9956" width="9.1796875" style="51"/>
    <col min="9957" max="9957" width="25" style="51" customWidth="1"/>
    <col min="9958" max="9958" width="24.1796875" style="51" customWidth="1"/>
    <col min="9959" max="9976" width="10.1796875" style="51" customWidth="1"/>
    <col min="9977" max="10212" width="9.1796875" style="51"/>
    <col min="10213" max="10213" width="25" style="51" customWidth="1"/>
    <col min="10214" max="10214" width="24.1796875" style="51" customWidth="1"/>
    <col min="10215" max="10232" width="10.1796875" style="51" customWidth="1"/>
    <col min="10233" max="10468" width="9.1796875" style="51"/>
    <col min="10469" max="10469" width="25" style="51" customWidth="1"/>
    <col min="10470" max="10470" width="24.1796875" style="51" customWidth="1"/>
    <col min="10471" max="10488" width="10.1796875" style="51" customWidth="1"/>
    <col min="10489" max="10724" width="9.1796875" style="51"/>
    <col min="10725" max="10725" width="25" style="51" customWidth="1"/>
    <col min="10726" max="10726" width="24.1796875" style="51" customWidth="1"/>
    <col min="10727" max="10744" width="10.1796875" style="51" customWidth="1"/>
    <col min="10745" max="10980" width="9.1796875" style="51"/>
    <col min="10981" max="10981" width="25" style="51" customWidth="1"/>
    <col min="10982" max="10982" width="24.1796875" style="51" customWidth="1"/>
    <col min="10983" max="11000" width="10.1796875" style="51" customWidth="1"/>
    <col min="11001" max="11236" width="9.1796875" style="51"/>
    <col min="11237" max="11237" width="25" style="51" customWidth="1"/>
    <col min="11238" max="11238" width="24.1796875" style="51" customWidth="1"/>
    <col min="11239" max="11256" width="10.1796875" style="51" customWidth="1"/>
    <col min="11257" max="11492" width="9.1796875" style="51"/>
    <col min="11493" max="11493" width="25" style="51" customWidth="1"/>
    <col min="11494" max="11494" width="24.1796875" style="51" customWidth="1"/>
    <col min="11495" max="11512" width="10.1796875" style="51" customWidth="1"/>
    <col min="11513" max="11748" width="9.1796875" style="51"/>
    <col min="11749" max="11749" width="25" style="51" customWidth="1"/>
    <col min="11750" max="11750" width="24.1796875" style="51" customWidth="1"/>
    <col min="11751" max="11768" width="10.1796875" style="51" customWidth="1"/>
    <col min="11769" max="12004" width="9.1796875" style="51"/>
    <col min="12005" max="12005" width="25" style="51" customWidth="1"/>
    <col min="12006" max="12006" width="24.1796875" style="51" customWidth="1"/>
    <col min="12007" max="12024" width="10.1796875" style="51" customWidth="1"/>
    <col min="12025" max="12260" width="9.1796875" style="51"/>
    <col min="12261" max="12261" width="25" style="51" customWidth="1"/>
    <col min="12262" max="12262" width="24.1796875" style="51" customWidth="1"/>
    <col min="12263" max="12280" width="10.1796875" style="51" customWidth="1"/>
    <col min="12281" max="12516" width="9.1796875" style="51"/>
    <col min="12517" max="12517" width="25" style="51" customWidth="1"/>
    <col min="12518" max="12518" width="24.1796875" style="51" customWidth="1"/>
    <col min="12519" max="12536" width="10.1796875" style="51" customWidth="1"/>
    <col min="12537" max="12772" width="9.1796875" style="51"/>
    <col min="12773" max="12773" width="25" style="51" customWidth="1"/>
    <col min="12774" max="12774" width="24.1796875" style="51" customWidth="1"/>
    <col min="12775" max="12792" width="10.1796875" style="51" customWidth="1"/>
    <col min="12793" max="13028" width="9.1796875" style="51"/>
    <col min="13029" max="13029" width="25" style="51" customWidth="1"/>
    <col min="13030" max="13030" width="24.1796875" style="51" customWidth="1"/>
    <col min="13031" max="13048" width="10.1796875" style="51" customWidth="1"/>
    <col min="13049" max="13284" width="9.1796875" style="51"/>
    <col min="13285" max="13285" width="25" style="51" customWidth="1"/>
    <col min="13286" max="13286" width="24.1796875" style="51" customWidth="1"/>
    <col min="13287" max="13304" width="10.1796875" style="51" customWidth="1"/>
    <col min="13305" max="13540" width="9.1796875" style="51"/>
    <col min="13541" max="13541" width="25" style="51" customWidth="1"/>
    <col min="13542" max="13542" width="24.1796875" style="51" customWidth="1"/>
    <col min="13543" max="13560" width="10.1796875" style="51" customWidth="1"/>
    <col min="13561" max="13796" width="9.1796875" style="51"/>
    <col min="13797" max="13797" width="25" style="51" customWidth="1"/>
    <col min="13798" max="13798" width="24.1796875" style="51" customWidth="1"/>
    <col min="13799" max="13816" width="10.1796875" style="51" customWidth="1"/>
    <col min="13817" max="14052" width="9.1796875" style="51"/>
    <col min="14053" max="14053" width="25" style="51" customWidth="1"/>
    <col min="14054" max="14054" width="24.1796875" style="51" customWidth="1"/>
    <col min="14055" max="14072" width="10.1796875" style="51" customWidth="1"/>
    <col min="14073" max="14308" width="9.1796875" style="51"/>
    <col min="14309" max="14309" width="25" style="51" customWidth="1"/>
    <col min="14310" max="14310" width="24.1796875" style="51" customWidth="1"/>
    <col min="14311" max="14328" width="10.1796875" style="51" customWidth="1"/>
    <col min="14329" max="14564" width="9.1796875" style="51"/>
    <col min="14565" max="14565" width="25" style="51" customWidth="1"/>
    <col min="14566" max="14566" width="24.1796875" style="51" customWidth="1"/>
    <col min="14567" max="14584" width="10.1796875" style="51" customWidth="1"/>
    <col min="14585" max="14820" width="9.1796875" style="51"/>
    <col min="14821" max="14821" width="25" style="51" customWidth="1"/>
    <col min="14822" max="14822" width="24.1796875" style="51" customWidth="1"/>
    <col min="14823" max="14840" width="10.1796875" style="51" customWidth="1"/>
    <col min="14841" max="15076" width="9.1796875" style="51"/>
    <col min="15077" max="15077" width="25" style="51" customWidth="1"/>
    <col min="15078" max="15078" width="24.1796875" style="51" customWidth="1"/>
    <col min="15079" max="15096" width="10.1796875" style="51" customWidth="1"/>
    <col min="15097" max="15332" width="9.1796875" style="51"/>
    <col min="15333" max="15333" width="25" style="51" customWidth="1"/>
    <col min="15334" max="15334" width="24.1796875" style="51" customWidth="1"/>
    <col min="15335" max="15352" width="10.1796875" style="51" customWidth="1"/>
    <col min="15353" max="15588" width="9.1796875" style="51"/>
    <col min="15589" max="15589" width="25" style="51" customWidth="1"/>
    <col min="15590" max="15590" width="24.1796875" style="51" customWidth="1"/>
    <col min="15591" max="15608" width="10.1796875" style="51" customWidth="1"/>
    <col min="15609" max="15844" width="9.1796875" style="51"/>
    <col min="15845" max="15845" width="25" style="51" customWidth="1"/>
    <col min="15846" max="15846" width="24.1796875" style="51" customWidth="1"/>
    <col min="15847" max="15864" width="10.1796875" style="51" customWidth="1"/>
    <col min="15865" max="16100" width="9.1796875" style="51"/>
    <col min="16101" max="16101" width="25" style="51" customWidth="1"/>
    <col min="16102" max="16102" width="24.1796875" style="51" customWidth="1"/>
    <col min="16103" max="16120" width="10.1796875" style="51" customWidth="1"/>
    <col min="16121" max="16384" width="9.1796875" style="51"/>
  </cols>
  <sheetData>
    <row r="1" spans="1:43" ht="20.25" customHeight="1" x14ac:dyDescent="0.35">
      <c r="A1" s="165"/>
      <c r="B1" s="165"/>
      <c r="C1" s="165"/>
      <c r="D1" s="165"/>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row>
    <row r="2" spans="1:43" ht="12" customHeight="1" x14ac:dyDescent="0.35">
      <c r="A2" s="50"/>
      <c r="B2" s="50"/>
      <c r="C2" s="50"/>
      <c r="D2" s="50"/>
      <c r="E2" s="52"/>
      <c r="F2" s="52"/>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row>
    <row r="3" spans="1:43" x14ac:dyDescent="0.35">
      <c r="A3" s="53"/>
      <c r="B3" s="50"/>
      <c r="C3" s="54"/>
      <c r="D3" s="54"/>
      <c r="E3" s="55"/>
      <c r="F3" s="55"/>
      <c r="G3" s="56"/>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row>
    <row r="4" spans="1:43" x14ac:dyDescent="0.35">
      <c r="A4" s="57" t="str">
        <f>FIRE1001!A3</f>
        <v>England</v>
      </c>
      <c r="B4" s="53"/>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row>
    <row r="5" spans="1:43" x14ac:dyDescent="0.35">
      <c r="A5" s="57" t="str">
        <f>FIRE1001!A4</f>
        <v>Total response time</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row>
    <row r="6" spans="1:43" x14ac:dyDescent="0.35">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row>
    <row r="7" spans="1:43" s="60" customFormat="1" ht="41.25" customHeight="1" x14ac:dyDescent="0.35">
      <c r="A7" s="58" t="s">
        <v>96</v>
      </c>
      <c r="B7" s="59"/>
      <c r="C7" s="59" t="s">
        <v>7</v>
      </c>
      <c r="D7" s="59" t="s">
        <v>58</v>
      </c>
      <c r="E7" s="59" t="s">
        <v>59</v>
      </c>
      <c r="F7" s="59" t="s">
        <v>60</v>
      </c>
      <c r="G7" s="59" t="s">
        <v>61</v>
      </c>
      <c r="H7" s="59" t="s">
        <v>63</v>
      </c>
      <c r="I7" s="59" t="s">
        <v>64</v>
      </c>
      <c r="J7" s="59" t="s">
        <v>65</v>
      </c>
      <c r="K7" s="59" t="s">
        <v>66</v>
      </c>
      <c r="L7" s="59" t="s">
        <v>67</v>
      </c>
      <c r="M7" s="59" t="s">
        <v>68</v>
      </c>
      <c r="N7" s="59" t="s">
        <v>165</v>
      </c>
      <c r="O7" s="59" t="s">
        <v>166</v>
      </c>
      <c r="P7" s="59" t="s">
        <v>171</v>
      </c>
      <c r="Q7" s="59" t="s">
        <v>173</v>
      </c>
      <c r="R7" s="59" t="str">
        <f>_xlfn.CONCAT("Year ending ", config!$B$5, " ", config!$B$6-1)</f>
        <v>Year ending December 2024</v>
      </c>
      <c r="S7" s="59" t="str">
        <f>_xlfn.CONCAT("Year ending ", config!$B$5, " ", config!$B$6)</f>
        <v>Year ending December 2025</v>
      </c>
      <c r="T7" s="59"/>
      <c r="U7" s="59"/>
      <c r="V7" s="59"/>
      <c r="W7" s="59"/>
      <c r="X7" s="59"/>
      <c r="Y7" s="59"/>
      <c r="Z7" s="59"/>
      <c r="AA7" s="59"/>
      <c r="AB7" s="59"/>
      <c r="AC7" s="59"/>
      <c r="AD7" s="59"/>
      <c r="AE7" s="59"/>
      <c r="AF7" s="59"/>
      <c r="AG7" s="59"/>
      <c r="AH7" s="59"/>
      <c r="AI7" s="59"/>
      <c r="AJ7" s="59"/>
      <c r="AK7" s="59"/>
      <c r="AL7" s="59"/>
      <c r="AM7" s="59"/>
      <c r="AN7" s="59"/>
      <c r="AO7" s="59"/>
      <c r="AP7" s="59"/>
      <c r="AQ7" s="59"/>
    </row>
    <row r="8" spans="1:43" x14ac:dyDescent="0.35">
      <c r="A8" s="61" t="s">
        <v>98</v>
      </c>
      <c r="B8" s="50"/>
      <c r="C8" s="62"/>
      <c r="D8" s="62"/>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row>
    <row r="9" spans="1:43" s="65" customFormat="1" ht="16.5" customHeight="1" x14ac:dyDescent="0.35">
      <c r="A9" s="53" t="s">
        <v>256</v>
      </c>
      <c r="B9" s="63" t="s">
        <v>8</v>
      </c>
      <c r="C9" s="64" cm="1">
        <f t="array" ref="C9">IF((IF($A$5="Total response time",SUMPRODUCT(('Data - annual'!$A$2:$A$30000=C$7)*('Data - annual'!$B$2:$B$30000=$B9)*('Data - annual'!$C$2:$C$30000=$A$4)*('Data - annual'!$E$2:$E$30000)),IF($A$5="Call handling time",SUMPRODUCT(('Data - annual'!$A$2:$A$30000=C$7)*('Data - annual'!$B$2:$B$30000=$B9)*('Data - annual'!$C$2:$C$30000=$A$4)*('Data - annual'!$F$2:$F$30000)),IF($A$5="Crew turnout time",SUMPRODUCT(('Data - annual'!$A$2:$A$30000=C$7)*('Data - annual'!$B$2:$B$30000=$B9)*('Data - annual'!$C$2:$C$30000=$A$4)*('Data - annual'!$G$2:$G$30000)),SUMPRODUCT(('Data - annual'!$A$2:$A$30000=C$7)*('Data - annual'!$B$2:$B$30000=$B9)*('Data - annual'!$C$2:$C$30000=$A$4)*('Data - annual'!$H$2:$H$30000))))))=0,"..",(IF($A$5="Total response time",SUMPRODUCT(('Data - annual'!$A$2:$A$30000=C$7)*('Data - annual'!$B$2:$B$30000=$B9)*('Data - annual'!$C$2:$C$30000=$A$4)*('Data - annual'!$E$2:$E$30000)),IF($A$5="Call handling time",SUMPRODUCT(('Data - annual'!$A$2:$A$30000=C$7)*('Data - annual'!$B$2:$B$30000=$B9)*('Data - annual'!$C$2:$C$30000=$A$4)*('Data - annual'!$F$2:$F$30000)),IF($A$5="Crew turnout time",SUMPRODUCT(('Data - annual'!$A$2:$A$30000=C$7)*('Data - annual'!$B$2:$B$30000=$B9)*('Data - annual'!$C$2:$C$30000=$A$4)*('Data - annual'!$G$2:$G$30000)),SUMPRODUCT(('Data - annual'!$A$2:$A$30000=C$7)*('Data - annual'!$B$2:$B$30000=$B9)*('Data - annual'!$C$2:$C$30000=$A$4)*('Data - annual'!$H$2:$H$30000)))))))</f>
        <v>5.6319775400000003E-3</v>
      </c>
      <c r="D9" s="64" cm="1">
        <f t="array" ref="D9">IF((IF($A$5="Total response time",SUMPRODUCT(('Data - annual'!$A$2:$A$30000=D$7)*('Data - annual'!$B$2:$B$30000=$B9)*('Data - annual'!$C$2:$C$30000=$A$4)*('Data - annual'!$E$2:$E$30000)),IF($A$5="Call handling time",SUMPRODUCT(('Data - annual'!$A$2:$A$30000=D$7)*('Data - annual'!$B$2:$B$30000=$B9)*('Data - annual'!$C$2:$C$30000=$A$4)*('Data - annual'!$F$2:$F$30000)),IF($A$5="Crew turnout time",SUMPRODUCT(('Data - annual'!$A$2:$A$30000=D$7)*('Data - annual'!$B$2:$B$30000=$B9)*('Data - annual'!$C$2:$C$30000=$A$4)*('Data - annual'!$G$2:$G$30000)),SUMPRODUCT(('Data - annual'!$A$2:$A$30000=D$7)*('Data - annual'!$B$2:$B$30000=$B9)*('Data - annual'!$C$2:$C$30000=$A$4)*('Data - annual'!$H$2:$H$30000))))))=0,"..",(IF($A$5="Total response time",SUMPRODUCT(('Data - annual'!$A$2:$A$30000=D$7)*('Data - annual'!$B$2:$B$30000=$B9)*('Data - annual'!$C$2:$C$30000=$A$4)*('Data - annual'!$E$2:$E$30000)),IF($A$5="Call handling time",SUMPRODUCT(('Data - annual'!$A$2:$A$30000=D$7)*('Data - annual'!$B$2:$B$30000=$B9)*('Data - annual'!$C$2:$C$30000=$A$4)*('Data - annual'!$F$2:$F$30000)),IF($A$5="Crew turnout time",SUMPRODUCT(('Data - annual'!$A$2:$A$30000=D$7)*('Data - annual'!$B$2:$B$30000=$B9)*('Data - annual'!$C$2:$C$30000=$A$4)*('Data - annual'!$G$2:$G$30000)),SUMPRODUCT(('Data - annual'!$A$2:$A$30000=D$7)*('Data - annual'!$B$2:$B$30000=$B9)*('Data - annual'!$C$2:$C$30000=$A$4)*('Data - annual'!$H$2:$H$30000)))))))</f>
        <v>5.5880364400000002E-3</v>
      </c>
      <c r="E9" s="64" cm="1">
        <f t="array" ref="E9">IF((IF($A$5="Total response time",SUMPRODUCT(('Data - annual'!$A$2:$A$30000=E$7)*('Data - annual'!$B$2:$B$30000=$B9)*('Data - annual'!$C$2:$C$30000=$A$4)*('Data - annual'!$E$2:$E$30000)),IF($A$5="Call handling time",SUMPRODUCT(('Data - annual'!$A$2:$A$30000=E$7)*('Data - annual'!$B$2:$B$30000=$B9)*('Data - annual'!$C$2:$C$30000=$A$4)*('Data - annual'!$F$2:$F$30000)),IF($A$5="Crew turnout time",SUMPRODUCT(('Data - annual'!$A$2:$A$30000=E$7)*('Data - annual'!$B$2:$B$30000=$B9)*('Data - annual'!$C$2:$C$30000=$A$4)*('Data - annual'!$G$2:$G$30000)),SUMPRODUCT(('Data - annual'!$A$2:$A$30000=E$7)*('Data - annual'!$B$2:$B$30000=$B9)*('Data - annual'!$C$2:$C$30000=$A$4)*('Data - annual'!$H$2:$H$30000))))))=0,"..",(IF($A$5="Total response time",SUMPRODUCT(('Data - annual'!$A$2:$A$30000=E$7)*('Data - annual'!$B$2:$B$30000=$B9)*('Data - annual'!$C$2:$C$30000=$A$4)*('Data - annual'!$E$2:$E$30000)),IF($A$5="Call handling time",SUMPRODUCT(('Data - annual'!$A$2:$A$30000=E$7)*('Data - annual'!$B$2:$B$30000=$B9)*('Data - annual'!$C$2:$C$30000=$A$4)*('Data - annual'!$F$2:$F$30000)),IF($A$5="Crew turnout time",SUMPRODUCT(('Data - annual'!$A$2:$A$30000=E$7)*('Data - annual'!$B$2:$B$30000=$B9)*('Data - annual'!$C$2:$C$30000=$A$4)*('Data - annual'!$G$2:$G$30000)),SUMPRODUCT(('Data - annual'!$A$2:$A$30000=E$7)*('Data - annual'!$B$2:$B$30000=$B9)*('Data - annual'!$C$2:$C$30000=$A$4)*('Data - annual'!$H$2:$H$30000)))))))</f>
        <v>5.5987266200000002E-3</v>
      </c>
      <c r="F9" s="64" cm="1">
        <f t="array" ref="F9">IF((IF($A$5="Total response time",SUMPRODUCT(('Data - annual'!$A$2:$A$30000=F$7)*('Data - annual'!$B$2:$B$30000=$B9)*('Data - annual'!$C$2:$C$30000=$A$4)*('Data - annual'!$E$2:$E$30000)),IF($A$5="Call handling time",SUMPRODUCT(('Data - annual'!$A$2:$A$30000=F$7)*('Data - annual'!$B$2:$B$30000=$B9)*('Data - annual'!$C$2:$C$30000=$A$4)*('Data - annual'!$F$2:$F$30000)),IF($A$5="Crew turnout time",SUMPRODUCT(('Data - annual'!$A$2:$A$30000=F$7)*('Data - annual'!$B$2:$B$30000=$B9)*('Data - annual'!$C$2:$C$30000=$A$4)*('Data - annual'!$G$2:$G$30000)),SUMPRODUCT(('Data - annual'!$A$2:$A$30000=F$7)*('Data - annual'!$B$2:$B$30000=$B9)*('Data - annual'!$C$2:$C$30000=$A$4)*('Data - annual'!$H$2:$H$30000))))))=0,"..",(IF($A$5="Total response time",SUMPRODUCT(('Data - annual'!$A$2:$A$30000=F$7)*('Data - annual'!$B$2:$B$30000=$B9)*('Data - annual'!$C$2:$C$30000=$A$4)*('Data - annual'!$E$2:$E$30000)),IF($A$5="Call handling time",SUMPRODUCT(('Data - annual'!$A$2:$A$30000=F$7)*('Data - annual'!$B$2:$B$30000=$B9)*('Data - annual'!$C$2:$C$30000=$A$4)*('Data - annual'!$F$2:$F$30000)),IF($A$5="Crew turnout time",SUMPRODUCT(('Data - annual'!$A$2:$A$30000=F$7)*('Data - annual'!$B$2:$B$30000=$B9)*('Data - annual'!$C$2:$C$30000=$A$4)*('Data - annual'!$G$2:$G$30000)),SUMPRODUCT(('Data - annual'!$A$2:$A$30000=F$7)*('Data - annual'!$B$2:$B$30000=$B9)*('Data - annual'!$C$2:$C$30000=$A$4)*('Data - annual'!$H$2:$H$30000)))))))</f>
        <v>5.7413262199999997E-3</v>
      </c>
      <c r="G9" s="64" cm="1">
        <f t="array" ref="G9">IF((IF($A$5="Total response time",SUMPRODUCT(('Data - annual'!$A$2:$A$30000=G$7)*('Data - annual'!$B$2:$B$30000=$B9)*('Data - annual'!$C$2:$C$30000=$A$4)*('Data - annual'!$E$2:$E$30000)),IF($A$5="Call handling time",SUMPRODUCT(('Data - annual'!$A$2:$A$30000=G$7)*('Data - annual'!$B$2:$B$30000=$B9)*('Data - annual'!$C$2:$C$30000=$A$4)*('Data - annual'!$F$2:$F$30000)),IF($A$5="Crew turnout time",SUMPRODUCT(('Data - annual'!$A$2:$A$30000=G$7)*('Data - annual'!$B$2:$B$30000=$B9)*('Data - annual'!$C$2:$C$30000=$A$4)*('Data - annual'!$G$2:$G$30000)),SUMPRODUCT(('Data - annual'!$A$2:$A$30000=G$7)*('Data - annual'!$B$2:$B$30000=$B9)*('Data - annual'!$C$2:$C$30000=$A$4)*('Data - annual'!$H$2:$H$30000))))))=0,"..",(IF($A$5="Total response time",SUMPRODUCT(('Data - annual'!$A$2:$A$30000=G$7)*('Data - annual'!$B$2:$B$30000=$B9)*('Data - annual'!$C$2:$C$30000=$A$4)*('Data - annual'!$E$2:$E$30000)),IF($A$5="Call handling time",SUMPRODUCT(('Data - annual'!$A$2:$A$30000=G$7)*('Data - annual'!$B$2:$B$30000=$B9)*('Data - annual'!$C$2:$C$30000=$A$4)*('Data - annual'!$F$2:$F$30000)),IF($A$5="Crew turnout time",SUMPRODUCT(('Data - annual'!$A$2:$A$30000=G$7)*('Data - annual'!$B$2:$B$30000=$B9)*('Data - annual'!$C$2:$C$30000=$A$4)*('Data - annual'!$G$2:$G$30000)),SUMPRODUCT(('Data - annual'!$A$2:$A$30000=G$7)*('Data - annual'!$B$2:$B$30000=$B9)*('Data - annual'!$C$2:$C$30000=$A$4)*('Data - annual'!$H$2:$H$30000)))))))</f>
        <v>5.9804016799999997E-3</v>
      </c>
      <c r="H9" s="64" cm="1">
        <f t="array" ref="H9">IF((IF($A$5="Total response time",SUMPRODUCT(('Data - annual'!$A$2:$A$30000=H$7)*('Data - annual'!$B$2:$B$30000=$B9)*('Data - annual'!$C$2:$C$30000=$A$4)*('Data - annual'!$E$2:$E$30000)),IF($A$5="Call handling time",SUMPRODUCT(('Data - annual'!$A$2:$A$30000=H$7)*('Data - annual'!$B$2:$B$30000=$B9)*('Data - annual'!$C$2:$C$30000=$A$4)*('Data - annual'!$F$2:$F$30000)),IF($A$5="Crew turnout time",SUMPRODUCT(('Data - annual'!$A$2:$A$30000=H$7)*('Data - annual'!$B$2:$B$30000=$B9)*('Data - annual'!$C$2:$C$30000=$A$4)*('Data - annual'!$G$2:$G$30000)),SUMPRODUCT(('Data - annual'!$A$2:$A$30000=H$7)*('Data - annual'!$B$2:$B$30000=$B9)*('Data - annual'!$C$2:$C$30000=$A$4)*('Data - annual'!$H$2:$H$30000))))))=0,"..",(IF($A$5="Total response time",SUMPRODUCT(('Data - annual'!$A$2:$A$30000=H$7)*('Data - annual'!$B$2:$B$30000=$B9)*('Data - annual'!$C$2:$C$30000=$A$4)*('Data - annual'!$E$2:$E$30000)),IF($A$5="Call handling time",SUMPRODUCT(('Data - annual'!$A$2:$A$30000=H$7)*('Data - annual'!$B$2:$B$30000=$B9)*('Data - annual'!$C$2:$C$30000=$A$4)*('Data - annual'!$F$2:$F$30000)),IF($A$5="Crew turnout time",SUMPRODUCT(('Data - annual'!$A$2:$A$30000=H$7)*('Data - annual'!$B$2:$B$30000=$B9)*('Data - annual'!$C$2:$C$30000=$A$4)*('Data - annual'!$G$2:$G$30000)),SUMPRODUCT(('Data - annual'!$A$2:$A$30000=H$7)*('Data - annual'!$B$2:$B$30000=$B9)*('Data - annual'!$C$2:$C$30000=$A$4)*('Data - annual'!$H$2:$H$30000)))))))</f>
        <v>6.0177745499999996E-3</v>
      </c>
      <c r="I9" s="64" cm="1">
        <f t="array" ref="I9">IF((IF($A$5="Total response time",SUMPRODUCT(('Data - annual'!$A$2:$A$30000=I$7)*('Data - annual'!$B$2:$B$30000=$B9)*('Data - annual'!$C$2:$C$30000=$A$4)*('Data - annual'!$E$2:$E$30000)),IF($A$5="Call handling time",SUMPRODUCT(('Data - annual'!$A$2:$A$30000=I$7)*('Data - annual'!$B$2:$B$30000=$B9)*('Data - annual'!$C$2:$C$30000=$A$4)*('Data - annual'!$F$2:$F$30000)),IF($A$5="Crew turnout time",SUMPRODUCT(('Data - annual'!$A$2:$A$30000=I$7)*('Data - annual'!$B$2:$B$30000=$B9)*('Data - annual'!$C$2:$C$30000=$A$4)*('Data - annual'!$G$2:$G$30000)),SUMPRODUCT(('Data - annual'!$A$2:$A$30000=I$7)*('Data - annual'!$B$2:$B$30000=$B9)*('Data - annual'!$C$2:$C$30000=$A$4)*('Data - annual'!$H$2:$H$30000))))))=0,"..",(IF($A$5="Total response time",SUMPRODUCT(('Data - annual'!$A$2:$A$30000=I$7)*('Data - annual'!$B$2:$B$30000=$B9)*('Data - annual'!$C$2:$C$30000=$A$4)*('Data - annual'!$E$2:$E$30000)),IF($A$5="Call handling time",SUMPRODUCT(('Data - annual'!$A$2:$A$30000=I$7)*('Data - annual'!$B$2:$B$30000=$B9)*('Data - annual'!$C$2:$C$30000=$A$4)*('Data - annual'!$F$2:$F$30000)),IF($A$5="Crew turnout time",SUMPRODUCT(('Data - annual'!$A$2:$A$30000=I$7)*('Data - annual'!$B$2:$B$30000=$B9)*('Data - annual'!$C$2:$C$30000=$A$4)*('Data - annual'!$G$2:$G$30000)),SUMPRODUCT(('Data - annual'!$A$2:$A$30000=I$7)*('Data - annual'!$B$2:$B$30000=$B9)*('Data - annual'!$C$2:$C$30000=$A$4)*('Data - annual'!$H$2:$H$30000)))))))</f>
        <v>5.9959289999999997E-3</v>
      </c>
      <c r="J9" s="64" cm="1">
        <f t="array" ref="J9">IF((IF($A$5="Total response time",SUMPRODUCT(('Data - annual'!$A$2:$A$30000=J$7)*('Data - annual'!$B$2:$B$30000=$B9)*('Data - annual'!$C$2:$C$30000=$A$4)*('Data - annual'!$E$2:$E$30000)),IF($A$5="Call handling time",SUMPRODUCT(('Data - annual'!$A$2:$A$30000=J$7)*('Data - annual'!$B$2:$B$30000=$B9)*('Data - annual'!$C$2:$C$30000=$A$4)*('Data - annual'!$F$2:$F$30000)),IF($A$5="Crew turnout time",SUMPRODUCT(('Data - annual'!$A$2:$A$30000=J$7)*('Data - annual'!$B$2:$B$30000=$B9)*('Data - annual'!$C$2:$C$30000=$A$4)*('Data - annual'!$G$2:$G$30000)),SUMPRODUCT(('Data - annual'!$A$2:$A$30000=J$7)*('Data - annual'!$B$2:$B$30000=$B9)*('Data - annual'!$C$2:$C$30000=$A$4)*('Data - annual'!$H$2:$H$30000))))))=0,"..",(IF($A$5="Total response time",SUMPRODUCT(('Data - annual'!$A$2:$A$30000=J$7)*('Data - annual'!$B$2:$B$30000=$B9)*('Data - annual'!$C$2:$C$30000=$A$4)*('Data - annual'!$E$2:$E$30000)),IF($A$5="Call handling time",SUMPRODUCT(('Data - annual'!$A$2:$A$30000=J$7)*('Data - annual'!$B$2:$B$30000=$B9)*('Data - annual'!$C$2:$C$30000=$A$4)*('Data - annual'!$F$2:$F$30000)),IF($A$5="Crew turnout time",SUMPRODUCT(('Data - annual'!$A$2:$A$30000=J$7)*('Data - annual'!$B$2:$B$30000=$B9)*('Data - annual'!$C$2:$C$30000=$A$4)*('Data - annual'!$G$2:$G$30000)),SUMPRODUCT(('Data - annual'!$A$2:$A$30000=J$7)*('Data - annual'!$B$2:$B$30000=$B9)*('Data - annual'!$C$2:$C$30000=$A$4)*('Data - annual'!$H$2:$H$30000)))))))</f>
        <v>5.9950390700000003E-3</v>
      </c>
      <c r="K9" s="64" cm="1">
        <f t="array" ref="K9">IF((IF($A$5="Total response time",SUMPRODUCT(('Data - annual'!$A$2:$A$30000=K$7)*('Data - annual'!$B$2:$B$30000=$B9)*('Data - annual'!$C$2:$C$30000=$A$4)*('Data - annual'!$E$2:$E$30000)),IF($A$5="Call handling time",SUMPRODUCT(('Data - annual'!$A$2:$A$30000=K$7)*('Data - annual'!$B$2:$B$30000=$B9)*('Data - annual'!$C$2:$C$30000=$A$4)*('Data - annual'!$F$2:$F$30000)),IF($A$5="Crew turnout time",SUMPRODUCT(('Data - annual'!$A$2:$A$30000=K$7)*('Data - annual'!$B$2:$B$30000=$B9)*('Data - annual'!$C$2:$C$30000=$A$4)*('Data - annual'!$G$2:$G$30000)),SUMPRODUCT(('Data - annual'!$A$2:$A$30000=K$7)*('Data - annual'!$B$2:$B$30000=$B9)*('Data - annual'!$C$2:$C$30000=$A$4)*('Data - annual'!$H$2:$H$30000))))))=0,"..",(IF($A$5="Total response time",SUMPRODUCT(('Data - annual'!$A$2:$A$30000=K$7)*('Data - annual'!$B$2:$B$30000=$B9)*('Data - annual'!$C$2:$C$30000=$A$4)*('Data - annual'!$E$2:$E$30000)),IF($A$5="Call handling time",SUMPRODUCT(('Data - annual'!$A$2:$A$30000=K$7)*('Data - annual'!$B$2:$B$30000=$B9)*('Data - annual'!$C$2:$C$30000=$A$4)*('Data - annual'!$F$2:$F$30000)),IF($A$5="Crew turnout time",SUMPRODUCT(('Data - annual'!$A$2:$A$30000=K$7)*('Data - annual'!$B$2:$B$30000=$B9)*('Data - annual'!$C$2:$C$30000=$A$4)*('Data - annual'!$G$2:$G$30000)),SUMPRODUCT(('Data - annual'!$A$2:$A$30000=K$7)*('Data - annual'!$B$2:$B$30000=$B9)*('Data - annual'!$C$2:$C$30000=$A$4)*('Data - annual'!$H$2:$H$30000)))))))</f>
        <v>6.1271336599999998E-3</v>
      </c>
      <c r="L9" s="64" cm="1">
        <f t="array" ref="L9">IF((IF($A$5="Total response time",SUMPRODUCT(('Data - annual'!$A$2:$A$30000=L$7)*('Data - annual'!$B$2:$B$30000=$B9)*('Data - annual'!$C$2:$C$30000=$A$4)*('Data - annual'!$E$2:$E$30000)),IF($A$5="Call handling time",SUMPRODUCT(('Data - annual'!$A$2:$A$30000=L$7)*('Data - annual'!$B$2:$B$30000=$B9)*('Data - annual'!$C$2:$C$30000=$A$4)*('Data - annual'!$F$2:$F$30000)),IF($A$5="Crew turnout time",SUMPRODUCT(('Data - annual'!$A$2:$A$30000=L$7)*('Data - annual'!$B$2:$B$30000=$B9)*('Data - annual'!$C$2:$C$30000=$A$4)*('Data - annual'!$G$2:$G$30000)),SUMPRODUCT(('Data - annual'!$A$2:$A$30000=L$7)*('Data - annual'!$B$2:$B$30000=$B9)*('Data - annual'!$C$2:$C$30000=$A$4)*('Data - annual'!$H$2:$H$30000))))))=0,"..",(IF($A$5="Total response time",SUMPRODUCT(('Data - annual'!$A$2:$A$30000=L$7)*('Data - annual'!$B$2:$B$30000=$B9)*('Data - annual'!$C$2:$C$30000=$A$4)*('Data - annual'!$E$2:$E$30000)),IF($A$5="Call handling time",SUMPRODUCT(('Data - annual'!$A$2:$A$30000=L$7)*('Data - annual'!$B$2:$B$30000=$B9)*('Data - annual'!$C$2:$C$30000=$A$4)*('Data - annual'!$F$2:$F$30000)),IF($A$5="Crew turnout time",SUMPRODUCT(('Data - annual'!$A$2:$A$30000=L$7)*('Data - annual'!$B$2:$B$30000=$B9)*('Data - annual'!$C$2:$C$30000=$A$4)*('Data - annual'!$G$2:$G$30000)),SUMPRODUCT(('Data - annual'!$A$2:$A$30000=L$7)*('Data - annual'!$B$2:$B$30000=$B9)*('Data - annual'!$C$2:$C$30000=$A$4)*('Data - annual'!$H$2:$H$30000)))))))</f>
        <v>6.0516158499999998E-3</v>
      </c>
      <c r="M9" s="64" cm="1">
        <f t="array" ref="M9">IF((IF($A$5="Total response time",SUMPRODUCT(('Data - annual'!$A$2:$A$30000=M$7)*('Data - annual'!$B$2:$B$30000=$B9)*('Data - annual'!$C$2:$C$30000=$A$4)*('Data - annual'!$E$2:$E$30000)),IF($A$5="Call handling time",SUMPRODUCT(('Data - annual'!$A$2:$A$30000=M$7)*('Data - annual'!$B$2:$B$30000=$B9)*('Data - annual'!$C$2:$C$30000=$A$4)*('Data - annual'!$F$2:$F$30000)),IF($A$5="Crew turnout time",SUMPRODUCT(('Data - annual'!$A$2:$A$30000=M$7)*('Data - annual'!$B$2:$B$30000=$B9)*('Data - annual'!$C$2:$C$30000=$A$4)*('Data - annual'!$G$2:$G$30000)),SUMPRODUCT(('Data - annual'!$A$2:$A$30000=M$7)*('Data - annual'!$B$2:$B$30000=$B9)*('Data - annual'!$C$2:$C$30000=$A$4)*('Data - annual'!$H$2:$H$30000))))))=0,"..",(IF($A$5="Total response time",SUMPRODUCT(('Data - annual'!$A$2:$A$30000=M$7)*('Data - annual'!$B$2:$B$30000=$B9)*('Data - annual'!$C$2:$C$30000=$A$4)*('Data - annual'!$E$2:$E$30000)),IF($A$5="Call handling time",SUMPRODUCT(('Data - annual'!$A$2:$A$30000=M$7)*('Data - annual'!$B$2:$B$30000=$B9)*('Data - annual'!$C$2:$C$30000=$A$4)*('Data - annual'!$F$2:$F$30000)),IF($A$5="Crew turnout time",SUMPRODUCT(('Data - annual'!$A$2:$A$30000=M$7)*('Data - annual'!$B$2:$B$30000=$B9)*('Data - annual'!$C$2:$C$30000=$A$4)*('Data - annual'!$G$2:$G$30000)),SUMPRODUCT(('Data - annual'!$A$2:$A$30000=M$7)*('Data - annual'!$B$2:$B$30000=$B9)*('Data - annual'!$C$2:$C$30000=$A$4)*('Data - annual'!$H$2:$H$30000)))))))</f>
        <v>5.9625276800000003E-3</v>
      </c>
      <c r="N9" s="64" cm="1">
        <f t="array" ref="N9">IF((IF($A$5="Total response time",SUMPRODUCT(('Data - annual'!$A$2:$A$30000=N$7)*('Data - annual'!$B$2:$B$30000=$B9)*('Data - annual'!$C$2:$C$30000=$A$4)*('Data - annual'!$E$2:$E$30000)),IF($A$5="Call handling time",SUMPRODUCT(('Data - annual'!$A$2:$A$30000=N$7)*('Data - annual'!$B$2:$B$30000=$B9)*('Data - annual'!$C$2:$C$30000=$A$4)*('Data - annual'!$F$2:$F$30000)),IF($A$5="Crew turnout time",SUMPRODUCT(('Data - annual'!$A$2:$A$30000=N$7)*('Data - annual'!$B$2:$B$30000=$B9)*('Data - annual'!$C$2:$C$30000=$A$4)*('Data - annual'!$G$2:$G$30000)),SUMPRODUCT(('Data - annual'!$A$2:$A$30000=N$7)*('Data - annual'!$B$2:$B$30000=$B9)*('Data - annual'!$C$2:$C$30000=$A$4)*('Data - annual'!$H$2:$H$30000))))))=0,"..",(IF($A$5="Total response time",SUMPRODUCT(('Data - annual'!$A$2:$A$30000=N$7)*('Data - annual'!$B$2:$B$30000=$B9)*('Data - annual'!$C$2:$C$30000=$A$4)*('Data - annual'!$E$2:$E$30000)),IF($A$5="Call handling time",SUMPRODUCT(('Data - annual'!$A$2:$A$30000=N$7)*('Data - annual'!$B$2:$B$30000=$B9)*('Data - annual'!$C$2:$C$30000=$A$4)*('Data - annual'!$F$2:$F$30000)),IF($A$5="Crew turnout time",SUMPRODUCT(('Data - annual'!$A$2:$A$30000=N$7)*('Data - annual'!$B$2:$B$30000=$B9)*('Data - annual'!$C$2:$C$30000=$A$4)*('Data - annual'!$G$2:$G$30000)),SUMPRODUCT(('Data - annual'!$A$2:$A$30000=N$7)*('Data - annual'!$B$2:$B$30000=$B9)*('Data - annual'!$C$2:$C$30000=$A$4)*('Data - annual'!$H$2:$H$30000)))))))</f>
        <v>6.1337528100000004E-3</v>
      </c>
      <c r="O9" s="64" cm="1">
        <f t="array" ref="O9">IF((IF($A$5="Total response time",SUMPRODUCT(('Data - annual'!$A$2:$A$30000=O$7)*('Data - annual'!$B$2:$B$30000=$B9)*('Data - annual'!$C$2:$C$30000=$A$4)*('Data - annual'!$E$2:$E$30000)),IF($A$5="Call handling time",SUMPRODUCT(('Data - annual'!$A$2:$A$30000=O$7)*('Data - annual'!$B$2:$B$30000=$B9)*('Data - annual'!$C$2:$C$30000=$A$4)*('Data - annual'!$F$2:$F$30000)),IF($A$5="Crew turnout time",SUMPRODUCT(('Data - annual'!$A$2:$A$30000=O$7)*('Data - annual'!$B$2:$B$30000=$B9)*('Data - annual'!$C$2:$C$30000=$A$4)*('Data - annual'!$G$2:$G$30000)),SUMPRODUCT(('Data - annual'!$A$2:$A$30000=O$7)*('Data - annual'!$B$2:$B$30000=$B9)*('Data - annual'!$C$2:$C$30000=$A$4)*('Data - annual'!$H$2:$H$30000))))))=0,"..",(IF($A$5="Total response time",SUMPRODUCT(('Data - annual'!$A$2:$A$30000=O$7)*('Data - annual'!$B$2:$B$30000=$B9)*('Data - annual'!$C$2:$C$30000=$A$4)*('Data - annual'!$E$2:$E$30000)),IF($A$5="Call handling time",SUMPRODUCT(('Data - annual'!$A$2:$A$30000=O$7)*('Data - annual'!$B$2:$B$30000=$B9)*('Data - annual'!$C$2:$C$30000=$A$4)*('Data - annual'!$F$2:$F$30000)),IF($A$5="Crew turnout time",SUMPRODUCT(('Data - annual'!$A$2:$A$30000=O$7)*('Data - annual'!$B$2:$B$30000=$B9)*('Data - annual'!$C$2:$C$30000=$A$4)*('Data - annual'!$G$2:$G$30000)),SUMPRODUCT(('Data - annual'!$A$2:$A$30000=O$7)*('Data - annual'!$B$2:$B$30000=$B9)*('Data - annual'!$C$2:$C$30000=$A$4)*('Data - annual'!$H$2:$H$30000)))))))</f>
        <v>6.4001385100000002E-3</v>
      </c>
      <c r="P9" s="64" cm="1">
        <f t="array" ref="P9">IF((IF($A$5="Total response time",SUMPRODUCT(('Data - annual'!$A$2:$A$30000=P$7)*('Data - annual'!$B$2:$B$30000=$B9)*('Data - annual'!$C$2:$C$30000=$A$4)*('Data - annual'!$E$2:$E$30000)),IF($A$5="Call handling time",SUMPRODUCT(('Data - annual'!$A$2:$A$30000=P$7)*('Data - annual'!$B$2:$B$30000=$B9)*('Data - annual'!$C$2:$C$30000=$A$4)*('Data - annual'!$F$2:$F$30000)),IF($A$5="Crew turnout time",SUMPRODUCT(('Data - annual'!$A$2:$A$30000=P$7)*('Data - annual'!$B$2:$B$30000=$B9)*('Data - annual'!$C$2:$C$30000=$A$4)*('Data - annual'!$G$2:$G$30000)),SUMPRODUCT(('Data - annual'!$A$2:$A$30000=P$7)*('Data - annual'!$B$2:$B$30000=$B9)*('Data - annual'!$C$2:$C$30000=$A$4)*('Data - annual'!$H$2:$H$30000))))))=0,"..",(IF($A$5="Total response time",SUMPRODUCT(('Data - annual'!$A$2:$A$30000=P$7)*('Data - annual'!$B$2:$B$30000=$B9)*('Data - annual'!$C$2:$C$30000=$A$4)*('Data - annual'!$E$2:$E$30000)),IF($A$5="Call handling time",SUMPRODUCT(('Data - annual'!$A$2:$A$30000=P$7)*('Data - annual'!$B$2:$B$30000=$B9)*('Data - annual'!$C$2:$C$30000=$A$4)*('Data - annual'!$F$2:$F$30000)),IF($A$5="Crew turnout time",SUMPRODUCT(('Data - annual'!$A$2:$A$30000=P$7)*('Data - annual'!$B$2:$B$30000=$B9)*('Data - annual'!$C$2:$C$30000=$A$4)*('Data - annual'!$G$2:$G$30000)),SUMPRODUCT(('Data - annual'!$A$2:$A$30000=P$7)*('Data - annual'!$B$2:$B$30000=$B9)*('Data - annual'!$C$2:$C$30000=$A$4)*('Data - annual'!$H$2:$H$30000)))))))</f>
        <v>6.2885500400000002E-3</v>
      </c>
      <c r="Q9" s="64" cm="1">
        <f t="array" ref="Q9">IF((IF($A$5="Total response time",SUMPRODUCT(('Data - annual'!$A$2:$A$30000=Q$7)*('Data - annual'!$B$2:$B$30000=$B9)*('Data - annual'!$C$2:$C$30000=$A$4)*('Data - annual'!$E$2:$E$30000)),IF($A$5="Call handling time",SUMPRODUCT(('Data - annual'!$A$2:$A$30000=Q$7)*('Data - annual'!$B$2:$B$30000=$B9)*('Data - annual'!$C$2:$C$30000=$A$4)*('Data - annual'!$F$2:$F$30000)),IF($A$5="Crew turnout time",SUMPRODUCT(('Data - annual'!$A$2:$A$30000=Q$7)*('Data - annual'!$B$2:$B$30000=$B9)*('Data - annual'!$C$2:$C$30000=$A$4)*('Data - annual'!$G$2:$G$30000)),SUMPRODUCT(('Data - annual'!$A$2:$A$30000=Q$7)*('Data - annual'!$B$2:$B$30000=$B9)*('Data - annual'!$C$2:$C$30000=$A$4)*('Data - annual'!$H$2:$H$30000))))))=0,"..",(IF($A$5="Total response time",SUMPRODUCT(('Data - annual'!$A$2:$A$30000=Q$7)*('Data - annual'!$B$2:$B$30000=$B9)*('Data - annual'!$C$2:$C$30000=$A$4)*('Data - annual'!$E$2:$E$30000)),IF($A$5="Call handling time",SUMPRODUCT(('Data - annual'!$A$2:$A$30000=Q$7)*('Data - annual'!$B$2:$B$30000=$B9)*('Data - annual'!$C$2:$C$30000=$A$4)*('Data - annual'!$F$2:$F$30000)),IF($A$5="Crew turnout time",SUMPRODUCT(('Data - annual'!$A$2:$A$30000=Q$7)*('Data - annual'!$B$2:$B$30000=$B9)*('Data - annual'!$C$2:$C$30000=$A$4)*('Data - annual'!$G$2:$G$30000)),SUMPRODUCT(('Data - annual'!$A$2:$A$30000=Q$7)*('Data - annual'!$B$2:$B$30000=$B9)*('Data - annual'!$C$2:$C$30000=$A$4)*('Data - annual'!$H$2:$H$30000)))))))</f>
        <v>6.3250157500000003E-3</v>
      </c>
      <c r="R9" s="64" cm="1">
        <f t="array" ref="R9">IF((IF($A$5="Total response time",SUMPRODUCT(('Data - quarterly'!$A$2:$A$30000=R$7)*('Data - quarterly'!$B$2:$B$30000=$B9)*('Data - quarterly'!$C$2:$C$30000=$A$4)*('Data - quarterly'!$E$2:$E$30000)),IF($A$5="Call handling time",SUMPRODUCT(('Data - quarterly'!$A$2:$A$30000=R$7)*('Data - quarterly'!$B$2:$B$30000=$B9)*('Data - quarterly'!$C$2:$C$30000=$A$4)*('Data - quarterly'!$F$2:$F$30000)),IF($A$5="Crew turnout time",SUMPRODUCT(('Data - quarterly'!$A$2:$A$30000=R$7)*('Data - quarterly'!$B$2:$B$30000=$B9)*('Data - quarterly'!$C$2:$C$30000=$A$4)*('Data - quarterly'!$G$2:$G$30000)),SUMPRODUCT(('Data - quarterly'!$A$2:$A$30000=R$7)*('Data - quarterly'!$B$2:$B$30000=$B9)*('Data - quarterly'!$C$2:$C$30000=$A$4)*('Data - quarterly'!$H$2:$H$30000))))))=0,"..",(IF($A$5="Total response time",SUMPRODUCT(('Data - quarterly'!$A$2:$A$30000=R$7)*('Data - quarterly'!$B$2:$B$30000=$B9)*('Data - quarterly'!$C$2:$C$30000=$A$4)*('Data - quarterly'!$E$2:$E$30000)),IF($A$5="Call handling time",SUMPRODUCT(('Data - quarterly'!$A$2:$A$30000=R$7)*('Data - quarterly'!$B$2:$B$30000=$B9)*('Data - quarterly'!$C$2:$C$30000=$A$4)*('Data - quarterly'!$F$2:$F$30000)),IF($A$5="Crew turnout time",SUMPRODUCT(('Data - quarterly'!$A$2:$A$30000=R$7)*('Data - quarterly'!$B$2:$B$30000=$B9)*('Data - quarterly'!$C$2:$C$30000=$A$4)*('Data - quarterly'!$G$2:$G$30000)),SUMPRODUCT(('Data - quarterly'!$A$2:$A$30000=R$7)*('Data - quarterly'!$B$2:$B$30000=$B9)*('Data - quarterly'!$C$2:$C$30000=$A$4)*('Data - quarterly'!$H$2:$H$30000)))))))</f>
        <v>6.2982713199999998E-3</v>
      </c>
      <c r="S9" s="64" cm="1">
        <f t="array" ref="S9">IF((IF($A$5="Total response time",SUMPRODUCT(('Data - quarterly'!$A$2:$A$30000=S$7)*('Data - quarterly'!$B$2:$B$30000=$B9)*('Data - quarterly'!$C$2:$C$30000=$A$4)*('Data - quarterly'!$E$2:$E$30000)),IF($A$5="Call handling time",SUMPRODUCT(('Data - quarterly'!$A$2:$A$30000=S$7)*('Data - quarterly'!$B$2:$B$30000=$B9)*('Data - quarterly'!$C$2:$C$30000=$A$4)*('Data - quarterly'!$F$2:$F$30000)),IF($A$5="Crew turnout time",SUMPRODUCT(('Data - quarterly'!$A$2:$A$30000=S$7)*('Data - quarterly'!$B$2:$B$30000=$B9)*('Data - quarterly'!$C$2:$C$30000=$A$4)*('Data - quarterly'!$G$2:$G$30000)),SUMPRODUCT(('Data - quarterly'!$A$2:$A$30000=S$7)*('Data - quarterly'!$B$2:$B$30000=$B9)*('Data - quarterly'!$C$2:$C$30000=$A$4)*('Data - quarterly'!$H$2:$H$30000))))))=0,"..",(IF($A$5="Total response time",SUMPRODUCT(('Data - quarterly'!$A$2:$A$30000=S$7)*('Data - quarterly'!$B$2:$B$30000=$B9)*('Data - quarterly'!$C$2:$C$30000=$A$4)*('Data - quarterly'!$E$2:$E$30000)),IF($A$5="Call handling time",SUMPRODUCT(('Data - quarterly'!$A$2:$A$30000=S$7)*('Data - quarterly'!$B$2:$B$30000=$B9)*('Data - quarterly'!$C$2:$C$30000=$A$4)*('Data - quarterly'!$F$2:$F$30000)),IF($A$5="Crew turnout time",SUMPRODUCT(('Data - quarterly'!$A$2:$A$30000=S$7)*('Data - quarterly'!$B$2:$B$30000=$B9)*('Data - quarterly'!$C$2:$C$30000=$A$4)*('Data - quarterly'!$G$2:$G$30000)),SUMPRODUCT(('Data - quarterly'!$A$2:$A$30000=S$7)*('Data - quarterly'!$B$2:$B$30000=$B9)*('Data - quarterly'!$C$2:$C$30000=$A$4)*('Data - quarterly'!$H$2:$H$30000)))))))</f>
        <v>6.5344641199999998E-3</v>
      </c>
      <c r="T9" s="64"/>
      <c r="U9" s="64"/>
      <c r="V9" s="64"/>
      <c r="W9" s="64"/>
      <c r="X9" s="64"/>
      <c r="Y9" s="64"/>
      <c r="Z9" s="64"/>
      <c r="AA9" s="64"/>
      <c r="AB9" s="64"/>
      <c r="AC9" s="64"/>
      <c r="AD9" s="64"/>
      <c r="AE9" s="64"/>
      <c r="AF9" s="64"/>
      <c r="AG9" s="64"/>
      <c r="AH9" s="64"/>
      <c r="AI9" s="64"/>
      <c r="AJ9" s="64"/>
      <c r="AK9" s="64"/>
      <c r="AL9" s="64"/>
      <c r="AM9" s="64"/>
      <c r="AN9" s="64"/>
      <c r="AO9" s="64"/>
      <c r="AP9" s="64"/>
      <c r="AQ9" s="64"/>
    </row>
    <row r="10" spans="1:43" s="65" customFormat="1" ht="16.5" customHeight="1" x14ac:dyDescent="0.35">
      <c r="A10" s="66" t="s">
        <v>10</v>
      </c>
      <c r="B10" s="63" t="s">
        <v>10</v>
      </c>
      <c r="C10" s="64" cm="1">
        <f t="array" ref="C10">IF((IF($A$5="Total response time",SUMPRODUCT(('Data - annual'!$A$2:$A$30000=C$7)*('Data - annual'!$B$2:$B$30000=$B10)*('Data - annual'!$C$2:$C$30000=$A$4)*('Data - annual'!$E$2:$E$30000)),IF($A$5="Call handling time",SUMPRODUCT(('Data - annual'!$A$2:$A$30000=C$7)*('Data - annual'!$B$2:$B$30000=$B10)*('Data - annual'!$C$2:$C$30000=$A$4)*('Data - annual'!$F$2:$F$30000)),IF($A$5="Crew turnout time",SUMPRODUCT(('Data - annual'!$A$2:$A$30000=C$7)*('Data - annual'!$B$2:$B$30000=$B10)*('Data - annual'!$C$2:$C$30000=$A$4)*('Data - annual'!$G$2:$G$30000)),SUMPRODUCT(('Data - annual'!$A$2:$A$30000=C$7)*('Data - annual'!$B$2:$B$30000=$B10)*('Data - annual'!$C$2:$C$30000=$A$4)*('Data - annual'!$H$2:$H$30000))))))=0,"..",(IF($A$5="Total response time",SUMPRODUCT(('Data - annual'!$A$2:$A$30000=C$7)*('Data - annual'!$B$2:$B$30000=$B10)*('Data - annual'!$C$2:$C$30000=$A$4)*('Data - annual'!$E$2:$E$30000)),IF($A$5="Call handling time",SUMPRODUCT(('Data - annual'!$A$2:$A$30000=C$7)*('Data - annual'!$B$2:$B$30000=$B10)*('Data - annual'!$C$2:$C$30000=$A$4)*('Data - annual'!$F$2:$F$30000)),IF($A$5="Crew turnout time",SUMPRODUCT(('Data - annual'!$A$2:$A$30000=C$7)*('Data - annual'!$B$2:$B$30000=$B10)*('Data - annual'!$C$2:$C$30000=$A$4)*('Data - annual'!$G$2:$G$30000)),SUMPRODUCT(('Data - annual'!$A$2:$A$30000=C$7)*('Data - annual'!$B$2:$B$30000=$B10)*('Data - annual'!$C$2:$C$30000=$A$4)*('Data - annual'!$H$2:$H$30000)))))))</f>
        <v>5.1292826699999997E-3</v>
      </c>
      <c r="D10" s="64" cm="1">
        <f t="array" ref="D10">IF((IF($A$5="Total response time",SUMPRODUCT(('Data - annual'!$A$2:$A$30000=D$7)*('Data - annual'!$B$2:$B$30000=$B10)*('Data - annual'!$C$2:$C$30000=$A$4)*('Data - annual'!$E$2:$E$30000)),IF($A$5="Call handling time",SUMPRODUCT(('Data - annual'!$A$2:$A$30000=D$7)*('Data - annual'!$B$2:$B$30000=$B10)*('Data - annual'!$C$2:$C$30000=$A$4)*('Data - annual'!$F$2:$F$30000)),IF($A$5="Crew turnout time",SUMPRODUCT(('Data - annual'!$A$2:$A$30000=D$7)*('Data - annual'!$B$2:$B$30000=$B10)*('Data - annual'!$C$2:$C$30000=$A$4)*('Data - annual'!$G$2:$G$30000)),SUMPRODUCT(('Data - annual'!$A$2:$A$30000=D$7)*('Data - annual'!$B$2:$B$30000=$B10)*('Data - annual'!$C$2:$C$30000=$A$4)*('Data - annual'!$H$2:$H$30000))))))=0,"..",(IF($A$5="Total response time",SUMPRODUCT(('Data - annual'!$A$2:$A$30000=D$7)*('Data - annual'!$B$2:$B$30000=$B10)*('Data - annual'!$C$2:$C$30000=$A$4)*('Data - annual'!$E$2:$E$30000)),IF($A$5="Call handling time",SUMPRODUCT(('Data - annual'!$A$2:$A$30000=D$7)*('Data - annual'!$B$2:$B$30000=$B10)*('Data - annual'!$C$2:$C$30000=$A$4)*('Data - annual'!$F$2:$F$30000)),IF($A$5="Crew turnout time",SUMPRODUCT(('Data - annual'!$A$2:$A$30000=D$7)*('Data - annual'!$B$2:$B$30000=$B10)*('Data - annual'!$C$2:$C$30000=$A$4)*('Data - annual'!$G$2:$G$30000)),SUMPRODUCT(('Data - annual'!$A$2:$A$30000=D$7)*('Data - annual'!$B$2:$B$30000=$B10)*('Data - annual'!$C$2:$C$30000=$A$4)*('Data - annual'!$H$2:$H$30000)))))))</f>
        <v>5.0412901399999998E-3</v>
      </c>
      <c r="E10" s="64" cm="1">
        <f t="array" ref="E10">IF((IF($A$5="Total response time",SUMPRODUCT(('Data - annual'!$A$2:$A$30000=E$7)*('Data - annual'!$B$2:$B$30000=$B10)*('Data - annual'!$C$2:$C$30000=$A$4)*('Data - annual'!$E$2:$E$30000)),IF($A$5="Call handling time",SUMPRODUCT(('Data - annual'!$A$2:$A$30000=E$7)*('Data - annual'!$B$2:$B$30000=$B10)*('Data - annual'!$C$2:$C$30000=$A$4)*('Data - annual'!$F$2:$F$30000)),IF($A$5="Crew turnout time",SUMPRODUCT(('Data - annual'!$A$2:$A$30000=E$7)*('Data - annual'!$B$2:$B$30000=$B10)*('Data - annual'!$C$2:$C$30000=$A$4)*('Data - annual'!$G$2:$G$30000)),SUMPRODUCT(('Data - annual'!$A$2:$A$30000=E$7)*('Data - annual'!$B$2:$B$30000=$B10)*('Data - annual'!$C$2:$C$30000=$A$4)*('Data - annual'!$H$2:$H$30000))))))=0,"..",(IF($A$5="Total response time",SUMPRODUCT(('Data - annual'!$A$2:$A$30000=E$7)*('Data - annual'!$B$2:$B$30000=$B10)*('Data - annual'!$C$2:$C$30000=$A$4)*('Data - annual'!$E$2:$E$30000)),IF($A$5="Call handling time",SUMPRODUCT(('Data - annual'!$A$2:$A$30000=E$7)*('Data - annual'!$B$2:$B$30000=$B10)*('Data - annual'!$C$2:$C$30000=$A$4)*('Data - annual'!$F$2:$F$30000)),IF($A$5="Crew turnout time",SUMPRODUCT(('Data - annual'!$A$2:$A$30000=E$7)*('Data - annual'!$B$2:$B$30000=$B10)*('Data - annual'!$C$2:$C$30000=$A$4)*('Data - annual'!$G$2:$G$30000)),SUMPRODUCT(('Data - annual'!$A$2:$A$30000=E$7)*('Data - annual'!$B$2:$B$30000=$B10)*('Data - annual'!$C$2:$C$30000=$A$4)*('Data - annual'!$H$2:$H$30000)))))))</f>
        <v>5.1464463600000001E-3</v>
      </c>
      <c r="F10" s="64" cm="1">
        <f t="array" ref="F10">IF((IF($A$5="Total response time",SUMPRODUCT(('Data - annual'!$A$2:$A$30000=F$7)*('Data - annual'!$B$2:$B$30000=$B10)*('Data - annual'!$C$2:$C$30000=$A$4)*('Data - annual'!$E$2:$E$30000)),IF($A$5="Call handling time",SUMPRODUCT(('Data - annual'!$A$2:$A$30000=F$7)*('Data - annual'!$B$2:$B$30000=$B10)*('Data - annual'!$C$2:$C$30000=$A$4)*('Data - annual'!$F$2:$F$30000)),IF($A$5="Crew turnout time",SUMPRODUCT(('Data - annual'!$A$2:$A$30000=F$7)*('Data - annual'!$B$2:$B$30000=$B10)*('Data - annual'!$C$2:$C$30000=$A$4)*('Data - annual'!$G$2:$G$30000)),SUMPRODUCT(('Data - annual'!$A$2:$A$30000=F$7)*('Data - annual'!$B$2:$B$30000=$B10)*('Data - annual'!$C$2:$C$30000=$A$4)*('Data - annual'!$H$2:$H$30000))))))=0,"..",(IF($A$5="Total response time",SUMPRODUCT(('Data - annual'!$A$2:$A$30000=F$7)*('Data - annual'!$B$2:$B$30000=$B10)*('Data - annual'!$C$2:$C$30000=$A$4)*('Data - annual'!$E$2:$E$30000)),IF($A$5="Call handling time",SUMPRODUCT(('Data - annual'!$A$2:$A$30000=F$7)*('Data - annual'!$B$2:$B$30000=$B10)*('Data - annual'!$C$2:$C$30000=$A$4)*('Data - annual'!$F$2:$F$30000)),IF($A$5="Crew turnout time",SUMPRODUCT(('Data - annual'!$A$2:$A$30000=F$7)*('Data - annual'!$B$2:$B$30000=$B10)*('Data - annual'!$C$2:$C$30000=$A$4)*('Data - annual'!$G$2:$G$30000)),SUMPRODUCT(('Data - annual'!$A$2:$A$30000=F$7)*('Data - annual'!$B$2:$B$30000=$B10)*('Data - annual'!$C$2:$C$30000=$A$4)*('Data - annual'!$H$2:$H$30000)))))))</f>
        <v>5.1923721300000001E-3</v>
      </c>
      <c r="G10" s="64" cm="1">
        <f t="array" ref="G10">IF((IF($A$5="Total response time",SUMPRODUCT(('Data - annual'!$A$2:$A$30000=G$7)*('Data - annual'!$B$2:$B$30000=$B10)*('Data - annual'!$C$2:$C$30000=$A$4)*('Data - annual'!$E$2:$E$30000)),IF($A$5="Call handling time",SUMPRODUCT(('Data - annual'!$A$2:$A$30000=G$7)*('Data - annual'!$B$2:$B$30000=$B10)*('Data - annual'!$C$2:$C$30000=$A$4)*('Data - annual'!$F$2:$F$30000)),IF($A$5="Crew turnout time",SUMPRODUCT(('Data - annual'!$A$2:$A$30000=G$7)*('Data - annual'!$B$2:$B$30000=$B10)*('Data - annual'!$C$2:$C$30000=$A$4)*('Data - annual'!$G$2:$G$30000)),SUMPRODUCT(('Data - annual'!$A$2:$A$30000=G$7)*('Data - annual'!$B$2:$B$30000=$B10)*('Data - annual'!$C$2:$C$30000=$A$4)*('Data - annual'!$H$2:$H$30000))))))=0,"..",(IF($A$5="Total response time",SUMPRODUCT(('Data - annual'!$A$2:$A$30000=G$7)*('Data - annual'!$B$2:$B$30000=$B10)*('Data - annual'!$C$2:$C$30000=$A$4)*('Data - annual'!$E$2:$E$30000)),IF($A$5="Call handling time",SUMPRODUCT(('Data - annual'!$A$2:$A$30000=G$7)*('Data - annual'!$B$2:$B$30000=$B10)*('Data - annual'!$C$2:$C$30000=$A$4)*('Data - annual'!$F$2:$F$30000)),IF($A$5="Crew turnout time",SUMPRODUCT(('Data - annual'!$A$2:$A$30000=G$7)*('Data - annual'!$B$2:$B$30000=$B10)*('Data - annual'!$C$2:$C$30000=$A$4)*('Data - annual'!$G$2:$G$30000)),SUMPRODUCT(('Data - annual'!$A$2:$A$30000=G$7)*('Data - annual'!$B$2:$B$30000=$B10)*('Data - annual'!$C$2:$C$30000=$A$4)*('Data - annual'!$H$2:$H$30000)))))))</f>
        <v>5.4262385200000004E-3</v>
      </c>
      <c r="H10" s="64" cm="1">
        <f t="array" ref="H10">IF((IF($A$5="Total response time",SUMPRODUCT(('Data - annual'!$A$2:$A$30000=H$7)*('Data - annual'!$B$2:$B$30000=$B10)*('Data - annual'!$C$2:$C$30000=$A$4)*('Data - annual'!$E$2:$E$30000)),IF($A$5="Call handling time",SUMPRODUCT(('Data - annual'!$A$2:$A$30000=H$7)*('Data - annual'!$B$2:$B$30000=$B10)*('Data - annual'!$C$2:$C$30000=$A$4)*('Data - annual'!$F$2:$F$30000)),IF($A$5="Crew turnout time",SUMPRODUCT(('Data - annual'!$A$2:$A$30000=H$7)*('Data - annual'!$B$2:$B$30000=$B10)*('Data - annual'!$C$2:$C$30000=$A$4)*('Data - annual'!$G$2:$G$30000)),SUMPRODUCT(('Data - annual'!$A$2:$A$30000=H$7)*('Data - annual'!$B$2:$B$30000=$B10)*('Data - annual'!$C$2:$C$30000=$A$4)*('Data - annual'!$H$2:$H$30000))))))=0,"..",(IF($A$5="Total response time",SUMPRODUCT(('Data - annual'!$A$2:$A$30000=H$7)*('Data - annual'!$B$2:$B$30000=$B10)*('Data - annual'!$C$2:$C$30000=$A$4)*('Data - annual'!$E$2:$E$30000)),IF($A$5="Call handling time",SUMPRODUCT(('Data - annual'!$A$2:$A$30000=H$7)*('Data - annual'!$B$2:$B$30000=$B10)*('Data - annual'!$C$2:$C$30000=$A$4)*('Data - annual'!$F$2:$F$30000)),IF($A$5="Crew turnout time",SUMPRODUCT(('Data - annual'!$A$2:$A$30000=H$7)*('Data - annual'!$B$2:$B$30000=$B10)*('Data - annual'!$C$2:$C$30000=$A$4)*('Data - annual'!$G$2:$G$30000)),SUMPRODUCT(('Data - annual'!$A$2:$A$30000=H$7)*('Data - annual'!$B$2:$B$30000=$B10)*('Data - annual'!$C$2:$C$30000=$A$4)*('Data - annual'!$H$2:$H$30000)))))))</f>
        <v>5.4074237500000002E-3</v>
      </c>
      <c r="I10" s="64" cm="1">
        <f t="array" ref="I10">IF((IF($A$5="Total response time",SUMPRODUCT(('Data - annual'!$A$2:$A$30000=I$7)*('Data - annual'!$B$2:$B$30000=$B10)*('Data - annual'!$C$2:$C$30000=$A$4)*('Data - annual'!$E$2:$E$30000)),IF($A$5="Call handling time",SUMPRODUCT(('Data - annual'!$A$2:$A$30000=I$7)*('Data - annual'!$B$2:$B$30000=$B10)*('Data - annual'!$C$2:$C$30000=$A$4)*('Data - annual'!$F$2:$F$30000)),IF($A$5="Crew turnout time",SUMPRODUCT(('Data - annual'!$A$2:$A$30000=I$7)*('Data - annual'!$B$2:$B$30000=$B10)*('Data - annual'!$C$2:$C$30000=$A$4)*('Data - annual'!$G$2:$G$30000)),SUMPRODUCT(('Data - annual'!$A$2:$A$30000=I$7)*('Data - annual'!$B$2:$B$30000=$B10)*('Data - annual'!$C$2:$C$30000=$A$4)*('Data - annual'!$H$2:$H$30000))))))=0,"..",(IF($A$5="Total response time",SUMPRODUCT(('Data - annual'!$A$2:$A$30000=I$7)*('Data - annual'!$B$2:$B$30000=$B10)*('Data - annual'!$C$2:$C$30000=$A$4)*('Data - annual'!$E$2:$E$30000)),IF($A$5="Call handling time",SUMPRODUCT(('Data - annual'!$A$2:$A$30000=I$7)*('Data - annual'!$B$2:$B$30000=$B10)*('Data - annual'!$C$2:$C$30000=$A$4)*('Data - annual'!$F$2:$F$30000)),IF($A$5="Crew turnout time",SUMPRODUCT(('Data - annual'!$A$2:$A$30000=I$7)*('Data - annual'!$B$2:$B$30000=$B10)*('Data - annual'!$C$2:$C$30000=$A$4)*('Data - annual'!$G$2:$G$30000)),SUMPRODUCT(('Data - annual'!$A$2:$A$30000=I$7)*('Data - annual'!$B$2:$B$30000=$B10)*('Data - annual'!$C$2:$C$30000=$A$4)*('Data - annual'!$H$2:$H$30000)))))))</f>
        <v>5.3980794100000002E-3</v>
      </c>
      <c r="J10" s="64" cm="1">
        <f t="array" ref="J10">IF((IF($A$5="Total response time",SUMPRODUCT(('Data - annual'!$A$2:$A$30000=J$7)*('Data - annual'!$B$2:$B$30000=$B10)*('Data - annual'!$C$2:$C$30000=$A$4)*('Data - annual'!$E$2:$E$30000)),IF($A$5="Call handling time",SUMPRODUCT(('Data - annual'!$A$2:$A$30000=J$7)*('Data - annual'!$B$2:$B$30000=$B10)*('Data - annual'!$C$2:$C$30000=$A$4)*('Data - annual'!$F$2:$F$30000)),IF($A$5="Crew turnout time",SUMPRODUCT(('Data - annual'!$A$2:$A$30000=J$7)*('Data - annual'!$B$2:$B$30000=$B10)*('Data - annual'!$C$2:$C$30000=$A$4)*('Data - annual'!$G$2:$G$30000)),SUMPRODUCT(('Data - annual'!$A$2:$A$30000=J$7)*('Data - annual'!$B$2:$B$30000=$B10)*('Data - annual'!$C$2:$C$30000=$A$4)*('Data - annual'!$H$2:$H$30000))))))=0,"..",(IF($A$5="Total response time",SUMPRODUCT(('Data - annual'!$A$2:$A$30000=J$7)*('Data - annual'!$B$2:$B$30000=$B10)*('Data - annual'!$C$2:$C$30000=$A$4)*('Data - annual'!$E$2:$E$30000)),IF($A$5="Call handling time",SUMPRODUCT(('Data - annual'!$A$2:$A$30000=J$7)*('Data - annual'!$B$2:$B$30000=$B10)*('Data - annual'!$C$2:$C$30000=$A$4)*('Data - annual'!$F$2:$F$30000)),IF($A$5="Crew turnout time",SUMPRODUCT(('Data - annual'!$A$2:$A$30000=J$7)*('Data - annual'!$B$2:$B$30000=$B10)*('Data - annual'!$C$2:$C$30000=$A$4)*('Data - annual'!$G$2:$G$30000)),SUMPRODUCT(('Data - annual'!$A$2:$A$30000=J$7)*('Data - annual'!$B$2:$B$30000=$B10)*('Data - annual'!$C$2:$C$30000=$A$4)*('Data - annual'!$H$2:$H$30000)))))))</f>
        <v>5.4170463099999996E-3</v>
      </c>
      <c r="K10" s="64" cm="1">
        <f t="array" ref="K10">IF((IF($A$5="Total response time",SUMPRODUCT(('Data - annual'!$A$2:$A$30000=K$7)*('Data - annual'!$B$2:$B$30000=$B10)*('Data - annual'!$C$2:$C$30000=$A$4)*('Data - annual'!$E$2:$E$30000)),IF($A$5="Call handling time",SUMPRODUCT(('Data - annual'!$A$2:$A$30000=K$7)*('Data - annual'!$B$2:$B$30000=$B10)*('Data - annual'!$C$2:$C$30000=$A$4)*('Data - annual'!$F$2:$F$30000)),IF($A$5="Crew turnout time",SUMPRODUCT(('Data - annual'!$A$2:$A$30000=K$7)*('Data - annual'!$B$2:$B$30000=$B10)*('Data - annual'!$C$2:$C$30000=$A$4)*('Data - annual'!$G$2:$G$30000)),SUMPRODUCT(('Data - annual'!$A$2:$A$30000=K$7)*('Data - annual'!$B$2:$B$30000=$B10)*('Data - annual'!$C$2:$C$30000=$A$4)*('Data - annual'!$H$2:$H$30000))))))=0,"..",(IF($A$5="Total response time",SUMPRODUCT(('Data - annual'!$A$2:$A$30000=K$7)*('Data - annual'!$B$2:$B$30000=$B10)*('Data - annual'!$C$2:$C$30000=$A$4)*('Data - annual'!$E$2:$E$30000)),IF($A$5="Call handling time",SUMPRODUCT(('Data - annual'!$A$2:$A$30000=K$7)*('Data - annual'!$B$2:$B$30000=$B10)*('Data - annual'!$C$2:$C$30000=$A$4)*('Data - annual'!$F$2:$F$30000)),IF($A$5="Crew turnout time",SUMPRODUCT(('Data - annual'!$A$2:$A$30000=K$7)*('Data - annual'!$B$2:$B$30000=$B10)*('Data - annual'!$C$2:$C$30000=$A$4)*('Data - annual'!$G$2:$G$30000)),SUMPRODUCT(('Data - annual'!$A$2:$A$30000=K$7)*('Data - annual'!$B$2:$B$30000=$B10)*('Data - annual'!$C$2:$C$30000=$A$4)*('Data - annual'!$H$2:$H$30000)))))))</f>
        <v>5.4007881400000004E-3</v>
      </c>
      <c r="L10" s="64" cm="1">
        <f t="array" ref="L10">IF((IF($A$5="Total response time",SUMPRODUCT(('Data - annual'!$A$2:$A$30000=L$7)*('Data - annual'!$B$2:$B$30000=$B10)*('Data - annual'!$C$2:$C$30000=$A$4)*('Data - annual'!$E$2:$E$30000)),IF($A$5="Call handling time",SUMPRODUCT(('Data - annual'!$A$2:$A$30000=L$7)*('Data - annual'!$B$2:$B$30000=$B10)*('Data - annual'!$C$2:$C$30000=$A$4)*('Data - annual'!$F$2:$F$30000)),IF($A$5="Crew turnout time",SUMPRODUCT(('Data - annual'!$A$2:$A$30000=L$7)*('Data - annual'!$B$2:$B$30000=$B10)*('Data - annual'!$C$2:$C$30000=$A$4)*('Data - annual'!$G$2:$G$30000)),SUMPRODUCT(('Data - annual'!$A$2:$A$30000=L$7)*('Data - annual'!$B$2:$B$30000=$B10)*('Data - annual'!$C$2:$C$30000=$A$4)*('Data - annual'!$H$2:$H$30000))))))=0,"..",(IF($A$5="Total response time",SUMPRODUCT(('Data - annual'!$A$2:$A$30000=L$7)*('Data - annual'!$B$2:$B$30000=$B10)*('Data - annual'!$C$2:$C$30000=$A$4)*('Data - annual'!$E$2:$E$30000)),IF($A$5="Call handling time",SUMPRODUCT(('Data - annual'!$A$2:$A$30000=L$7)*('Data - annual'!$B$2:$B$30000=$B10)*('Data - annual'!$C$2:$C$30000=$A$4)*('Data - annual'!$F$2:$F$30000)),IF($A$5="Crew turnout time",SUMPRODUCT(('Data - annual'!$A$2:$A$30000=L$7)*('Data - annual'!$B$2:$B$30000=$B10)*('Data - annual'!$C$2:$C$30000=$A$4)*('Data - annual'!$G$2:$G$30000)),SUMPRODUCT(('Data - annual'!$A$2:$A$30000=L$7)*('Data - annual'!$B$2:$B$30000=$B10)*('Data - annual'!$C$2:$C$30000=$A$4)*('Data - annual'!$H$2:$H$30000)))))))</f>
        <v>5.3916603699999998E-3</v>
      </c>
      <c r="M10" s="64" cm="1">
        <f t="array" ref="M10">IF((IF($A$5="Total response time",SUMPRODUCT(('Data - annual'!$A$2:$A$30000=M$7)*('Data - annual'!$B$2:$B$30000=$B10)*('Data - annual'!$C$2:$C$30000=$A$4)*('Data - annual'!$E$2:$E$30000)),IF($A$5="Call handling time",SUMPRODUCT(('Data - annual'!$A$2:$A$30000=M$7)*('Data - annual'!$B$2:$B$30000=$B10)*('Data - annual'!$C$2:$C$30000=$A$4)*('Data - annual'!$F$2:$F$30000)),IF($A$5="Crew turnout time",SUMPRODUCT(('Data - annual'!$A$2:$A$30000=M$7)*('Data - annual'!$B$2:$B$30000=$B10)*('Data - annual'!$C$2:$C$30000=$A$4)*('Data - annual'!$G$2:$G$30000)),SUMPRODUCT(('Data - annual'!$A$2:$A$30000=M$7)*('Data - annual'!$B$2:$B$30000=$B10)*('Data - annual'!$C$2:$C$30000=$A$4)*('Data - annual'!$H$2:$H$30000))))))=0,"..",(IF($A$5="Total response time",SUMPRODUCT(('Data - annual'!$A$2:$A$30000=M$7)*('Data - annual'!$B$2:$B$30000=$B10)*('Data - annual'!$C$2:$C$30000=$A$4)*('Data - annual'!$E$2:$E$30000)),IF($A$5="Call handling time",SUMPRODUCT(('Data - annual'!$A$2:$A$30000=M$7)*('Data - annual'!$B$2:$B$30000=$B10)*('Data - annual'!$C$2:$C$30000=$A$4)*('Data - annual'!$F$2:$F$30000)),IF($A$5="Crew turnout time",SUMPRODUCT(('Data - annual'!$A$2:$A$30000=M$7)*('Data - annual'!$B$2:$B$30000=$B10)*('Data - annual'!$C$2:$C$30000=$A$4)*('Data - annual'!$G$2:$G$30000)),SUMPRODUCT(('Data - annual'!$A$2:$A$30000=M$7)*('Data - annual'!$B$2:$B$30000=$B10)*('Data - annual'!$C$2:$C$30000=$A$4)*('Data - annual'!$H$2:$H$30000)))))))</f>
        <v>5.2812969899999999E-3</v>
      </c>
      <c r="N10" s="64" cm="1">
        <f t="array" ref="N10">IF((IF($A$5="Total response time",SUMPRODUCT(('Data - annual'!$A$2:$A$30000=N$7)*('Data - annual'!$B$2:$B$30000=$B10)*('Data - annual'!$C$2:$C$30000=$A$4)*('Data - annual'!$E$2:$E$30000)),IF($A$5="Call handling time",SUMPRODUCT(('Data - annual'!$A$2:$A$30000=N$7)*('Data - annual'!$B$2:$B$30000=$B10)*('Data - annual'!$C$2:$C$30000=$A$4)*('Data - annual'!$F$2:$F$30000)),IF($A$5="Crew turnout time",SUMPRODUCT(('Data - annual'!$A$2:$A$30000=N$7)*('Data - annual'!$B$2:$B$30000=$B10)*('Data - annual'!$C$2:$C$30000=$A$4)*('Data - annual'!$G$2:$G$30000)),SUMPRODUCT(('Data - annual'!$A$2:$A$30000=N$7)*('Data - annual'!$B$2:$B$30000=$B10)*('Data - annual'!$C$2:$C$30000=$A$4)*('Data - annual'!$H$2:$H$30000))))))=0,"..",(IF($A$5="Total response time",SUMPRODUCT(('Data - annual'!$A$2:$A$30000=N$7)*('Data - annual'!$B$2:$B$30000=$B10)*('Data - annual'!$C$2:$C$30000=$A$4)*('Data - annual'!$E$2:$E$30000)),IF($A$5="Call handling time",SUMPRODUCT(('Data - annual'!$A$2:$A$30000=N$7)*('Data - annual'!$B$2:$B$30000=$B10)*('Data - annual'!$C$2:$C$30000=$A$4)*('Data - annual'!$F$2:$F$30000)),IF($A$5="Crew turnout time",SUMPRODUCT(('Data - annual'!$A$2:$A$30000=N$7)*('Data - annual'!$B$2:$B$30000=$B10)*('Data - annual'!$C$2:$C$30000=$A$4)*('Data - annual'!$G$2:$G$30000)),SUMPRODUCT(('Data - annual'!$A$2:$A$30000=N$7)*('Data - annual'!$B$2:$B$30000=$B10)*('Data - annual'!$C$2:$C$30000=$A$4)*('Data - annual'!$H$2:$H$30000)))))))</f>
        <v>5.4588469700000003E-3</v>
      </c>
      <c r="O10" s="64" cm="1">
        <f t="array" ref="O10">IF((IF($A$5="Total response time",SUMPRODUCT(('Data - annual'!$A$2:$A$30000=O$7)*('Data - annual'!$B$2:$B$30000=$B10)*('Data - annual'!$C$2:$C$30000=$A$4)*('Data - annual'!$E$2:$E$30000)),IF($A$5="Call handling time",SUMPRODUCT(('Data - annual'!$A$2:$A$30000=O$7)*('Data - annual'!$B$2:$B$30000=$B10)*('Data - annual'!$C$2:$C$30000=$A$4)*('Data - annual'!$F$2:$F$30000)),IF($A$5="Crew turnout time",SUMPRODUCT(('Data - annual'!$A$2:$A$30000=O$7)*('Data - annual'!$B$2:$B$30000=$B10)*('Data - annual'!$C$2:$C$30000=$A$4)*('Data - annual'!$G$2:$G$30000)),SUMPRODUCT(('Data - annual'!$A$2:$A$30000=O$7)*('Data - annual'!$B$2:$B$30000=$B10)*('Data - annual'!$C$2:$C$30000=$A$4)*('Data - annual'!$H$2:$H$30000))))))=0,"..",(IF($A$5="Total response time",SUMPRODUCT(('Data - annual'!$A$2:$A$30000=O$7)*('Data - annual'!$B$2:$B$30000=$B10)*('Data - annual'!$C$2:$C$30000=$A$4)*('Data - annual'!$E$2:$E$30000)),IF($A$5="Call handling time",SUMPRODUCT(('Data - annual'!$A$2:$A$30000=O$7)*('Data - annual'!$B$2:$B$30000=$B10)*('Data - annual'!$C$2:$C$30000=$A$4)*('Data - annual'!$F$2:$F$30000)),IF($A$5="Crew turnout time",SUMPRODUCT(('Data - annual'!$A$2:$A$30000=O$7)*('Data - annual'!$B$2:$B$30000=$B10)*('Data - annual'!$C$2:$C$30000=$A$4)*('Data - annual'!$G$2:$G$30000)),SUMPRODUCT(('Data - annual'!$A$2:$A$30000=O$7)*('Data - annual'!$B$2:$B$30000=$B10)*('Data - annual'!$C$2:$C$30000=$A$4)*('Data - annual'!$H$2:$H$30000)))))))</f>
        <v>5.5636321899999999E-3</v>
      </c>
      <c r="P10" s="64" cm="1">
        <f t="array" ref="P10">IF((IF($A$5="Total response time",SUMPRODUCT(('Data - annual'!$A$2:$A$30000=P$7)*('Data - annual'!$B$2:$B$30000=$B10)*('Data - annual'!$C$2:$C$30000=$A$4)*('Data - annual'!$E$2:$E$30000)),IF($A$5="Call handling time",SUMPRODUCT(('Data - annual'!$A$2:$A$30000=P$7)*('Data - annual'!$B$2:$B$30000=$B10)*('Data - annual'!$C$2:$C$30000=$A$4)*('Data - annual'!$F$2:$F$30000)),IF($A$5="Crew turnout time",SUMPRODUCT(('Data - annual'!$A$2:$A$30000=P$7)*('Data - annual'!$B$2:$B$30000=$B10)*('Data - annual'!$C$2:$C$30000=$A$4)*('Data - annual'!$G$2:$G$30000)),SUMPRODUCT(('Data - annual'!$A$2:$A$30000=P$7)*('Data - annual'!$B$2:$B$30000=$B10)*('Data - annual'!$C$2:$C$30000=$A$4)*('Data - annual'!$H$2:$H$30000))))))=0,"..",(IF($A$5="Total response time",SUMPRODUCT(('Data - annual'!$A$2:$A$30000=P$7)*('Data - annual'!$B$2:$B$30000=$B10)*('Data - annual'!$C$2:$C$30000=$A$4)*('Data - annual'!$E$2:$E$30000)),IF($A$5="Call handling time",SUMPRODUCT(('Data - annual'!$A$2:$A$30000=P$7)*('Data - annual'!$B$2:$B$30000=$B10)*('Data - annual'!$C$2:$C$30000=$A$4)*('Data - annual'!$F$2:$F$30000)),IF($A$5="Crew turnout time",SUMPRODUCT(('Data - annual'!$A$2:$A$30000=P$7)*('Data - annual'!$B$2:$B$30000=$B10)*('Data - annual'!$C$2:$C$30000=$A$4)*('Data - annual'!$G$2:$G$30000)),SUMPRODUCT(('Data - annual'!$A$2:$A$30000=P$7)*('Data - annual'!$B$2:$B$30000=$B10)*('Data - annual'!$C$2:$C$30000=$A$4)*('Data - annual'!$H$2:$H$30000)))))))</f>
        <v>5.5703370299999997E-3</v>
      </c>
      <c r="Q10" s="64" cm="1">
        <f t="array" ref="Q10">IF((IF($A$5="Total response time",SUMPRODUCT(('Data - annual'!$A$2:$A$30000=Q$7)*('Data - annual'!$B$2:$B$30000=$B10)*('Data - annual'!$C$2:$C$30000=$A$4)*('Data - annual'!$E$2:$E$30000)),IF($A$5="Call handling time",SUMPRODUCT(('Data - annual'!$A$2:$A$30000=Q$7)*('Data - annual'!$B$2:$B$30000=$B10)*('Data - annual'!$C$2:$C$30000=$A$4)*('Data - annual'!$F$2:$F$30000)),IF($A$5="Crew turnout time",SUMPRODUCT(('Data - annual'!$A$2:$A$30000=Q$7)*('Data - annual'!$B$2:$B$30000=$B10)*('Data - annual'!$C$2:$C$30000=$A$4)*('Data - annual'!$G$2:$G$30000)),SUMPRODUCT(('Data - annual'!$A$2:$A$30000=Q$7)*('Data - annual'!$B$2:$B$30000=$B10)*('Data - annual'!$C$2:$C$30000=$A$4)*('Data - annual'!$H$2:$H$30000))))))=0,"..",(IF($A$5="Total response time",SUMPRODUCT(('Data - annual'!$A$2:$A$30000=Q$7)*('Data - annual'!$B$2:$B$30000=$B10)*('Data - annual'!$C$2:$C$30000=$A$4)*('Data - annual'!$E$2:$E$30000)),IF($A$5="Call handling time",SUMPRODUCT(('Data - annual'!$A$2:$A$30000=Q$7)*('Data - annual'!$B$2:$B$30000=$B10)*('Data - annual'!$C$2:$C$30000=$A$4)*('Data - annual'!$F$2:$F$30000)),IF($A$5="Crew turnout time",SUMPRODUCT(('Data - annual'!$A$2:$A$30000=Q$7)*('Data - annual'!$B$2:$B$30000=$B10)*('Data - annual'!$C$2:$C$30000=$A$4)*('Data - annual'!$G$2:$G$30000)),SUMPRODUCT(('Data - annual'!$A$2:$A$30000=Q$7)*('Data - annual'!$B$2:$B$30000=$B10)*('Data - annual'!$C$2:$C$30000=$A$4)*('Data - annual'!$H$2:$H$30000)))))))</f>
        <v>5.62571541E-3</v>
      </c>
      <c r="R10" s="64" cm="1">
        <f t="array" ref="R10">IF((IF($A$5="Total response time",SUMPRODUCT(('Data - quarterly'!$A$2:$A$30000=R$7)*('Data - quarterly'!$B$2:$B$30000=$B10)*('Data - quarterly'!$C$2:$C$30000=$A$4)*('Data - quarterly'!$E$2:$E$30000)),IF($A$5="Call handling time",SUMPRODUCT(('Data - quarterly'!$A$2:$A$30000=R$7)*('Data - quarterly'!$B$2:$B$30000=$B10)*('Data - quarterly'!$C$2:$C$30000=$A$4)*('Data - quarterly'!$F$2:$F$30000)),IF($A$5="Crew turnout time",SUMPRODUCT(('Data - quarterly'!$A$2:$A$30000=R$7)*('Data - quarterly'!$B$2:$B$30000=$B10)*('Data - quarterly'!$C$2:$C$30000=$A$4)*('Data - quarterly'!$G$2:$G$30000)),SUMPRODUCT(('Data - quarterly'!$A$2:$A$30000=R$7)*('Data - quarterly'!$B$2:$B$30000=$B10)*('Data - quarterly'!$C$2:$C$30000=$A$4)*('Data - quarterly'!$H$2:$H$30000))))))=0,"..",(IF($A$5="Total response time",SUMPRODUCT(('Data - quarterly'!$A$2:$A$30000=R$7)*('Data - quarterly'!$B$2:$B$30000=$B10)*('Data - quarterly'!$C$2:$C$30000=$A$4)*('Data - quarterly'!$E$2:$E$30000)),IF($A$5="Call handling time",SUMPRODUCT(('Data - quarterly'!$A$2:$A$30000=R$7)*('Data - quarterly'!$B$2:$B$30000=$B10)*('Data - quarterly'!$C$2:$C$30000=$A$4)*('Data - quarterly'!$F$2:$F$30000)),IF($A$5="Crew turnout time",SUMPRODUCT(('Data - quarterly'!$A$2:$A$30000=R$7)*('Data - quarterly'!$B$2:$B$30000=$B10)*('Data - quarterly'!$C$2:$C$30000=$A$4)*('Data - quarterly'!$G$2:$G$30000)),SUMPRODUCT(('Data - quarterly'!$A$2:$A$30000=R$7)*('Data - quarterly'!$B$2:$B$30000=$B10)*('Data - quarterly'!$C$2:$C$30000=$A$4)*('Data - quarterly'!$H$2:$H$30000)))))))</f>
        <v>5.6237060499999998E-3</v>
      </c>
      <c r="S10" s="64" cm="1">
        <f t="array" ref="S10">IF((IF($A$5="Total response time",SUMPRODUCT(('Data - quarterly'!$A$2:$A$30000=S$7)*('Data - quarterly'!$B$2:$B$30000=$B10)*('Data - quarterly'!$C$2:$C$30000=$A$4)*('Data - quarterly'!$E$2:$E$30000)),IF($A$5="Call handling time",SUMPRODUCT(('Data - quarterly'!$A$2:$A$30000=S$7)*('Data - quarterly'!$B$2:$B$30000=$B10)*('Data - quarterly'!$C$2:$C$30000=$A$4)*('Data - quarterly'!$F$2:$F$30000)),IF($A$5="Crew turnout time",SUMPRODUCT(('Data - quarterly'!$A$2:$A$30000=S$7)*('Data - quarterly'!$B$2:$B$30000=$B10)*('Data - quarterly'!$C$2:$C$30000=$A$4)*('Data - quarterly'!$G$2:$G$30000)),SUMPRODUCT(('Data - quarterly'!$A$2:$A$30000=S$7)*('Data - quarterly'!$B$2:$B$30000=$B10)*('Data - quarterly'!$C$2:$C$30000=$A$4)*('Data - quarterly'!$H$2:$H$30000))))))=0,"..",(IF($A$5="Total response time",SUMPRODUCT(('Data - quarterly'!$A$2:$A$30000=S$7)*('Data - quarterly'!$B$2:$B$30000=$B10)*('Data - quarterly'!$C$2:$C$30000=$A$4)*('Data - quarterly'!$E$2:$E$30000)),IF($A$5="Call handling time",SUMPRODUCT(('Data - quarterly'!$A$2:$A$30000=S$7)*('Data - quarterly'!$B$2:$B$30000=$B10)*('Data - quarterly'!$C$2:$C$30000=$A$4)*('Data - quarterly'!$F$2:$F$30000)),IF($A$5="Crew turnout time",SUMPRODUCT(('Data - quarterly'!$A$2:$A$30000=S$7)*('Data - quarterly'!$B$2:$B$30000=$B10)*('Data - quarterly'!$C$2:$C$30000=$A$4)*('Data - quarterly'!$G$2:$G$30000)),SUMPRODUCT(('Data - quarterly'!$A$2:$A$30000=S$7)*('Data - quarterly'!$B$2:$B$30000=$B10)*('Data - quarterly'!$C$2:$C$30000=$A$4)*('Data - quarterly'!$H$2:$H$30000)))))))</f>
        <v>5.7098814799999998E-3</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row>
    <row r="11" spans="1:43" ht="16.5" customHeight="1" x14ac:dyDescent="0.35">
      <c r="A11" s="67" t="s">
        <v>99</v>
      </c>
      <c r="B11" s="50" t="s">
        <v>100</v>
      </c>
      <c r="C11" s="64" cm="1">
        <f t="array" ref="C11">IF((IF($A$5="Total response time",SUMPRODUCT(('Data - annual'!$A$2:$A$30000=C$7)*('Data - annual'!$B$2:$B$30000=$B11)*('Data - annual'!$C$2:$C$30000=$A$4)*('Data - annual'!$E$2:$E$30000)),IF($A$5="Call handling time",SUMPRODUCT(('Data - annual'!$A$2:$A$30000=C$7)*('Data - annual'!$B$2:$B$30000=$B11)*('Data - annual'!$C$2:$C$30000=$A$4)*('Data - annual'!$F$2:$F$30000)),IF($A$5="Crew turnout time",SUMPRODUCT(('Data - annual'!$A$2:$A$30000=C$7)*('Data - annual'!$B$2:$B$30000=$B11)*('Data - annual'!$C$2:$C$30000=$A$4)*('Data - annual'!$G$2:$G$30000)),SUMPRODUCT(('Data - annual'!$A$2:$A$30000=C$7)*('Data - annual'!$B$2:$B$30000=$B11)*('Data - annual'!$C$2:$C$30000=$A$4)*('Data - annual'!$H$2:$H$30000))))))=0,"..",(IF($A$5="Total response time",SUMPRODUCT(('Data - annual'!$A$2:$A$30000=C$7)*('Data - annual'!$B$2:$B$30000=$B11)*('Data - annual'!$C$2:$C$30000=$A$4)*('Data - annual'!$E$2:$E$30000)),IF($A$5="Call handling time",SUMPRODUCT(('Data - annual'!$A$2:$A$30000=C$7)*('Data - annual'!$B$2:$B$30000=$B11)*('Data - annual'!$C$2:$C$30000=$A$4)*('Data - annual'!$F$2:$F$30000)),IF($A$5="Crew turnout time",SUMPRODUCT(('Data - annual'!$A$2:$A$30000=C$7)*('Data - annual'!$B$2:$B$30000=$B11)*('Data - annual'!$C$2:$C$30000=$A$4)*('Data - annual'!$G$2:$G$30000)),SUMPRODUCT(('Data - annual'!$A$2:$A$30000=C$7)*('Data - annual'!$B$2:$B$30000=$B11)*('Data - annual'!$C$2:$C$30000=$A$4)*('Data - annual'!$H$2:$H$30000)))))))</f>
        <v>5.3934350100000002E-3</v>
      </c>
      <c r="D11" s="64" cm="1">
        <f t="array" ref="D11">IF((IF($A$5="Total response time",SUMPRODUCT(('Data - annual'!$A$2:$A$30000=D$7)*('Data - annual'!$B$2:$B$30000=$B11)*('Data - annual'!$C$2:$C$30000=$A$4)*('Data - annual'!$E$2:$E$30000)),IF($A$5="Call handling time",SUMPRODUCT(('Data - annual'!$A$2:$A$30000=D$7)*('Data - annual'!$B$2:$B$30000=$B11)*('Data - annual'!$C$2:$C$30000=$A$4)*('Data - annual'!$F$2:$F$30000)),IF($A$5="Crew turnout time",SUMPRODUCT(('Data - annual'!$A$2:$A$30000=D$7)*('Data - annual'!$B$2:$B$30000=$B11)*('Data - annual'!$C$2:$C$30000=$A$4)*('Data - annual'!$G$2:$G$30000)),SUMPRODUCT(('Data - annual'!$A$2:$A$30000=D$7)*('Data - annual'!$B$2:$B$30000=$B11)*('Data - annual'!$C$2:$C$30000=$A$4)*('Data - annual'!$H$2:$H$30000))))))=0,"..",(IF($A$5="Total response time",SUMPRODUCT(('Data - annual'!$A$2:$A$30000=D$7)*('Data - annual'!$B$2:$B$30000=$B11)*('Data - annual'!$C$2:$C$30000=$A$4)*('Data - annual'!$E$2:$E$30000)),IF($A$5="Call handling time",SUMPRODUCT(('Data - annual'!$A$2:$A$30000=D$7)*('Data - annual'!$B$2:$B$30000=$B11)*('Data - annual'!$C$2:$C$30000=$A$4)*('Data - annual'!$F$2:$F$30000)),IF($A$5="Crew turnout time",SUMPRODUCT(('Data - annual'!$A$2:$A$30000=D$7)*('Data - annual'!$B$2:$B$30000=$B11)*('Data - annual'!$C$2:$C$30000=$A$4)*('Data - annual'!$G$2:$G$30000)),SUMPRODUCT(('Data - annual'!$A$2:$A$30000=D$7)*('Data - annual'!$B$2:$B$30000=$B11)*('Data - annual'!$C$2:$C$30000=$A$4)*('Data - annual'!$H$2:$H$30000)))))))</f>
        <v>5.28774455E-3</v>
      </c>
      <c r="E11" s="64" cm="1">
        <f t="array" ref="E11">IF((IF($A$5="Total response time",SUMPRODUCT(('Data - annual'!$A$2:$A$30000=E$7)*('Data - annual'!$B$2:$B$30000=$B11)*('Data - annual'!$C$2:$C$30000=$A$4)*('Data - annual'!$E$2:$E$30000)),IF($A$5="Call handling time",SUMPRODUCT(('Data - annual'!$A$2:$A$30000=E$7)*('Data - annual'!$B$2:$B$30000=$B11)*('Data - annual'!$C$2:$C$30000=$A$4)*('Data - annual'!$F$2:$F$30000)),IF($A$5="Crew turnout time",SUMPRODUCT(('Data - annual'!$A$2:$A$30000=E$7)*('Data - annual'!$B$2:$B$30000=$B11)*('Data - annual'!$C$2:$C$30000=$A$4)*('Data - annual'!$G$2:$G$30000)),SUMPRODUCT(('Data - annual'!$A$2:$A$30000=E$7)*('Data - annual'!$B$2:$B$30000=$B11)*('Data - annual'!$C$2:$C$30000=$A$4)*('Data - annual'!$H$2:$H$30000))))))=0,"..",(IF($A$5="Total response time",SUMPRODUCT(('Data - annual'!$A$2:$A$30000=E$7)*('Data - annual'!$B$2:$B$30000=$B11)*('Data - annual'!$C$2:$C$30000=$A$4)*('Data - annual'!$E$2:$E$30000)),IF($A$5="Call handling time",SUMPRODUCT(('Data - annual'!$A$2:$A$30000=E$7)*('Data - annual'!$B$2:$B$30000=$B11)*('Data - annual'!$C$2:$C$30000=$A$4)*('Data - annual'!$F$2:$F$30000)),IF($A$5="Crew turnout time",SUMPRODUCT(('Data - annual'!$A$2:$A$30000=E$7)*('Data - annual'!$B$2:$B$30000=$B11)*('Data - annual'!$C$2:$C$30000=$A$4)*('Data - annual'!$G$2:$G$30000)),SUMPRODUCT(('Data - annual'!$A$2:$A$30000=E$7)*('Data - annual'!$B$2:$B$30000=$B11)*('Data - annual'!$C$2:$C$30000=$A$4)*('Data - annual'!$H$2:$H$30000)))))))</f>
        <v>5.4458449099999999E-3</v>
      </c>
      <c r="F11" s="64" cm="1">
        <f t="array" ref="F11">IF((IF($A$5="Total response time",SUMPRODUCT(('Data - annual'!$A$2:$A$30000=F$7)*('Data - annual'!$B$2:$B$30000=$B11)*('Data - annual'!$C$2:$C$30000=$A$4)*('Data - annual'!$E$2:$E$30000)),IF($A$5="Call handling time",SUMPRODUCT(('Data - annual'!$A$2:$A$30000=F$7)*('Data - annual'!$B$2:$B$30000=$B11)*('Data - annual'!$C$2:$C$30000=$A$4)*('Data - annual'!$F$2:$F$30000)),IF($A$5="Crew turnout time",SUMPRODUCT(('Data - annual'!$A$2:$A$30000=F$7)*('Data - annual'!$B$2:$B$30000=$B11)*('Data - annual'!$C$2:$C$30000=$A$4)*('Data - annual'!$G$2:$G$30000)),SUMPRODUCT(('Data - annual'!$A$2:$A$30000=F$7)*('Data - annual'!$B$2:$B$30000=$B11)*('Data - annual'!$C$2:$C$30000=$A$4)*('Data - annual'!$H$2:$H$30000))))))=0,"..",(IF($A$5="Total response time",SUMPRODUCT(('Data - annual'!$A$2:$A$30000=F$7)*('Data - annual'!$B$2:$B$30000=$B11)*('Data - annual'!$C$2:$C$30000=$A$4)*('Data - annual'!$E$2:$E$30000)),IF($A$5="Call handling time",SUMPRODUCT(('Data - annual'!$A$2:$A$30000=F$7)*('Data - annual'!$B$2:$B$30000=$B11)*('Data - annual'!$C$2:$C$30000=$A$4)*('Data - annual'!$F$2:$F$30000)),IF($A$5="Crew turnout time",SUMPRODUCT(('Data - annual'!$A$2:$A$30000=F$7)*('Data - annual'!$B$2:$B$30000=$B11)*('Data - annual'!$C$2:$C$30000=$A$4)*('Data - annual'!$G$2:$G$30000)),SUMPRODUCT(('Data - annual'!$A$2:$A$30000=F$7)*('Data - annual'!$B$2:$B$30000=$B11)*('Data - annual'!$C$2:$C$30000=$A$4)*('Data - annual'!$H$2:$H$30000)))))))</f>
        <v>5.4729402799999997E-3</v>
      </c>
      <c r="G11" s="64" cm="1">
        <f t="array" ref="G11">IF((IF($A$5="Total response time",SUMPRODUCT(('Data - annual'!$A$2:$A$30000=G$7)*('Data - annual'!$B$2:$B$30000=$B11)*('Data - annual'!$C$2:$C$30000=$A$4)*('Data - annual'!$E$2:$E$30000)),IF($A$5="Call handling time",SUMPRODUCT(('Data - annual'!$A$2:$A$30000=G$7)*('Data - annual'!$B$2:$B$30000=$B11)*('Data - annual'!$C$2:$C$30000=$A$4)*('Data - annual'!$F$2:$F$30000)),IF($A$5="Crew turnout time",SUMPRODUCT(('Data - annual'!$A$2:$A$30000=G$7)*('Data - annual'!$B$2:$B$30000=$B11)*('Data - annual'!$C$2:$C$30000=$A$4)*('Data - annual'!$G$2:$G$30000)),SUMPRODUCT(('Data - annual'!$A$2:$A$30000=G$7)*('Data - annual'!$B$2:$B$30000=$B11)*('Data - annual'!$C$2:$C$30000=$A$4)*('Data - annual'!$H$2:$H$30000))))))=0,"..",(IF($A$5="Total response time",SUMPRODUCT(('Data - annual'!$A$2:$A$30000=G$7)*('Data - annual'!$B$2:$B$30000=$B11)*('Data - annual'!$C$2:$C$30000=$A$4)*('Data - annual'!$E$2:$E$30000)),IF($A$5="Call handling time",SUMPRODUCT(('Data - annual'!$A$2:$A$30000=G$7)*('Data - annual'!$B$2:$B$30000=$B11)*('Data - annual'!$C$2:$C$30000=$A$4)*('Data - annual'!$F$2:$F$30000)),IF($A$5="Crew turnout time",SUMPRODUCT(('Data - annual'!$A$2:$A$30000=G$7)*('Data - annual'!$B$2:$B$30000=$B11)*('Data - annual'!$C$2:$C$30000=$A$4)*('Data - annual'!$G$2:$G$30000)),SUMPRODUCT(('Data - annual'!$A$2:$A$30000=G$7)*('Data - annual'!$B$2:$B$30000=$B11)*('Data - annual'!$C$2:$C$30000=$A$4)*('Data - annual'!$H$2:$H$30000)))))))</f>
        <v>5.7252977500000003E-3</v>
      </c>
      <c r="H11" s="64" cm="1">
        <f t="array" ref="H11">IF((IF($A$5="Total response time",SUMPRODUCT(('Data - annual'!$A$2:$A$30000=H$7)*('Data - annual'!$B$2:$B$30000=$B11)*('Data - annual'!$C$2:$C$30000=$A$4)*('Data - annual'!$E$2:$E$30000)),IF($A$5="Call handling time",SUMPRODUCT(('Data - annual'!$A$2:$A$30000=H$7)*('Data - annual'!$B$2:$B$30000=$B11)*('Data - annual'!$C$2:$C$30000=$A$4)*('Data - annual'!$F$2:$F$30000)),IF($A$5="Crew turnout time",SUMPRODUCT(('Data - annual'!$A$2:$A$30000=H$7)*('Data - annual'!$B$2:$B$30000=$B11)*('Data - annual'!$C$2:$C$30000=$A$4)*('Data - annual'!$G$2:$G$30000)),SUMPRODUCT(('Data - annual'!$A$2:$A$30000=H$7)*('Data - annual'!$B$2:$B$30000=$B11)*('Data - annual'!$C$2:$C$30000=$A$4)*('Data - annual'!$H$2:$H$30000))))))=0,"..",(IF($A$5="Total response time",SUMPRODUCT(('Data - annual'!$A$2:$A$30000=H$7)*('Data - annual'!$B$2:$B$30000=$B11)*('Data - annual'!$C$2:$C$30000=$A$4)*('Data - annual'!$E$2:$E$30000)),IF($A$5="Call handling time",SUMPRODUCT(('Data - annual'!$A$2:$A$30000=H$7)*('Data - annual'!$B$2:$B$30000=$B11)*('Data - annual'!$C$2:$C$30000=$A$4)*('Data - annual'!$F$2:$F$30000)),IF($A$5="Crew turnout time",SUMPRODUCT(('Data - annual'!$A$2:$A$30000=H$7)*('Data - annual'!$B$2:$B$30000=$B11)*('Data - annual'!$C$2:$C$30000=$A$4)*('Data - annual'!$G$2:$G$30000)),SUMPRODUCT(('Data - annual'!$A$2:$A$30000=H$7)*('Data - annual'!$B$2:$B$30000=$B11)*('Data - annual'!$C$2:$C$30000=$A$4)*('Data - annual'!$H$2:$H$30000)))))))</f>
        <v>5.71404068E-3</v>
      </c>
      <c r="I11" s="64" cm="1">
        <f t="array" ref="I11">IF((IF($A$5="Total response time",SUMPRODUCT(('Data - annual'!$A$2:$A$30000=I$7)*('Data - annual'!$B$2:$B$30000=$B11)*('Data - annual'!$C$2:$C$30000=$A$4)*('Data - annual'!$E$2:$E$30000)),IF($A$5="Call handling time",SUMPRODUCT(('Data - annual'!$A$2:$A$30000=I$7)*('Data - annual'!$B$2:$B$30000=$B11)*('Data - annual'!$C$2:$C$30000=$A$4)*('Data - annual'!$F$2:$F$30000)),IF($A$5="Crew turnout time",SUMPRODUCT(('Data - annual'!$A$2:$A$30000=I$7)*('Data - annual'!$B$2:$B$30000=$B11)*('Data - annual'!$C$2:$C$30000=$A$4)*('Data - annual'!$G$2:$G$30000)),SUMPRODUCT(('Data - annual'!$A$2:$A$30000=I$7)*('Data - annual'!$B$2:$B$30000=$B11)*('Data - annual'!$C$2:$C$30000=$A$4)*('Data - annual'!$H$2:$H$30000))))))=0,"..",(IF($A$5="Total response time",SUMPRODUCT(('Data - annual'!$A$2:$A$30000=I$7)*('Data - annual'!$B$2:$B$30000=$B11)*('Data - annual'!$C$2:$C$30000=$A$4)*('Data - annual'!$E$2:$E$30000)),IF($A$5="Call handling time",SUMPRODUCT(('Data - annual'!$A$2:$A$30000=I$7)*('Data - annual'!$B$2:$B$30000=$B11)*('Data - annual'!$C$2:$C$30000=$A$4)*('Data - annual'!$F$2:$F$30000)),IF($A$5="Crew turnout time",SUMPRODUCT(('Data - annual'!$A$2:$A$30000=I$7)*('Data - annual'!$B$2:$B$30000=$B11)*('Data - annual'!$C$2:$C$30000=$A$4)*('Data - annual'!$G$2:$G$30000)),SUMPRODUCT(('Data - annual'!$A$2:$A$30000=I$7)*('Data - annual'!$B$2:$B$30000=$B11)*('Data - annual'!$C$2:$C$30000=$A$4)*('Data - annual'!$H$2:$H$30000)))))))</f>
        <v>5.68888594E-3</v>
      </c>
      <c r="J11" s="64" cm="1">
        <f t="array" ref="J11">IF((IF($A$5="Total response time",SUMPRODUCT(('Data - annual'!$A$2:$A$30000=J$7)*('Data - annual'!$B$2:$B$30000=$B11)*('Data - annual'!$C$2:$C$30000=$A$4)*('Data - annual'!$E$2:$E$30000)),IF($A$5="Call handling time",SUMPRODUCT(('Data - annual'!$A$2:$A$30000=J$7)*('Data - annual'!$B$2:$B$30000=$B11)*('Data - annual'!$C$2:$C$30000=$A$4)*('Data - annual'!$F$2:$F$30000)),IF($A$5="Crew turnout time",SUMPRODUCT(('Data - annual'!$A$2:$A$30000=J$7)*('Data - annual'!$B$2:$B$30000=$B11)*('Data - annual'!$C$2:$C$30000=$A$4)*('Data - annual'!$G$2:$G$30000)),SUMPRODUCT(('Data - annual'!$A$2:$A$30000=J$7)*('Data - annual'!$B$2:$B$30000=$B11)*('Data - annual'!$C$2:$C$30000=$A$4)*('Data - annual'!$H$2:$H$30000))))))=0,"..",(IF($A$5="Total response time",SUMPRODUCT(('Data - annual'!$A$2:$A$30000=J$7)*('Data - annual'!$B$2:$B$30000=$B11)*('Data - annual'!$C$2:$C$30000=$A$4)*('Data - annual'!$E$2:$E$30000)),IF($A$5="Call handling time",SUMPRODUCT(('Data - annual'!$A$2:$A$30000=J$7)*('Data - annual'!$B$2:$B$30000=$B11)*('Data - annual'!$C$2:$C$30000=$A$4)*('Data - annual'!$F$2:$F$30000)),IF($A$5="Crew turnout time",SUMPRODUCT(('Data - annual'!$A$2:$A$30000=J$7)*('Data - annual'!$B$2:$B$30000=$B11)*('Data - annual'!$C$2:$C$30000=$A$4)*('Data - annual'!$G$2:$G$30000)),SUMPRODUCT(('Data - annual'!$A$2:$A$30000=J$7)*('Data - annual'!$B$2:$B$30000=$B11)*('Data - annual'!$C$2:$C$30000=$A$4)*('Data - annual'!$H$2:$H$30000)))))))</f>
        <v>5.7248353099999998E-3</v>
      </c>
      <c r="K11" s="64" cm="1">
        <f t="array" ref="K11">IF((IF($A$5="Total response time",SUMPRODUCT(('Data - annual'!$A$2:$A$30000=K$7)*('Data - annual'!$B$2:$B$30000=$B11)*('Data - annual'!$C$2:$C$30000=$A$4)*('Data - annual'!$E$2:$E$30000)),IF($A$5="Call handling time",SUMPRODUCT(('Data - annual'!$A$2:$A$30000=K$7)*('Data - annual'!$B$2:$B$30000=$B11)*('Data - annual'!$C$2:$C$30000=$A$4)*('Data - annual'!$F$2:$F$30000)),IF($A$5="Crew turnout time",SUMPRODUCT(('Data - annual'!$A$2:$A$30000=K$7)*('Data - annual'!$B$2:$B$30000=$B11)*('Data - annual'!$C$2:$C$30000=$A$4)*('Data - annual'!$G$2:$G$30000)),SUMPRODUCT(('Data - annual'!$A$2:$A$30000=K$7)*('Data - annual'!$B$2:$B$30000=$B11)*('Data - annual'!$C$2:$C$30000=$A$4)*('Data - annual'!$H$2:$H$30000))))))=0,"..",(IF($A$5="Total response time",SUMPRODUCT(('Data - annual'!$A$2:$A$30000=K$7)*('Data - annual'!$B$2:$B$30000=$B11)*('Data - annual'!$C$2:$C$30000=$A$4)*('Data - annual'!$E$2:$E$30000)),IF($A$5="Call handling time",SUMPRODUCT(('Data - annual'!$A$2:$A$30000=K$7)*('Data - annual'!$B$2:$B$30000=$B11)*('Data - annual'!$C$2:$C$30000=$A$4)*('Data - annual'!$F$2:$F$30000)),IF($A$5="Crew turnout time",SUMPRODUCT(('Data - annual'!$A$2:$A$30000=K$7)*('Data - annual'!$B$2:$B$30000=$B11)*('Data - annual'!$C$2:$C$30000=$A$4)*('Data - annual'!$G$2:$G$30000)),SUMPRODUCT(('Data - annual'!$A$2:$A$30000=K$7)*('Data - annual'!$B$2:$B$30000=$B11)*('Data - annual'!$C$2:$C$30000=$A$4)*('Data - annual'!$H$2:$H$30000)))))))</f>
        <v>5.7120273000000003E-3</v>
      </c>
      <c r="L11" s="64" cm="1">
        <f t="array" ref="L11">IF((IF($A$5="Total response time",SUMPRODUCT(('Data - annual'!$A$2:$A$30000=L$7)*('Data - annual'!$B$2:$B$30000=$B11)*('Data - annual'!$C$2:$C$30000=$A$4)*('Data - annual'!$E$2:$E$30000)),IF($A$5="Call handling time",SUMPRODUCT(('Data - annual'!$A$2:$A$30000=L$7)*('Data - annual'!$B$2:$B$30000=$B11)*('Data - annual'!$C$2:$C$30000=$A$4)*('Data - annual'!$F$2:$F$30000)),IF($A$5="Crew turnout time",SUMPRODUCT(('Data - annual'!$A$2:$A$30000=L$7)*('Data - annual'!$B$2:$B$30000=$B11)*('Data - annual'!$C$2:$C$30000=$A$4)*('Data - annual'!$G$2:$G$30000)),SUMPRODUCT(('Data - annual'!$A$2:$A$30000=L$7)*('Data - annual'!$B$2:$B$30000=$B11)*('Data - annual'!$C$2:$C$30000=$A$4)*('Data - annual'!$H$2:$H$30000))))))=0,"..",(IF($A$5="Total response time",SUMPRODUCT(('Data - annual'!$A$2:$A$30000=L$7)*('Data - annual'!$B$2:$B$30000=$B11)*('Data - annual'!$C$2:$C$30000=$A$4)*('Data - annual'!$E$2:$E$30000)),IF($A$5="Call handling time",SUMPRODUCT(('Data - annual'!$A$2:$A$30000=L$7)*('Data - annual'!$B$2:$B$30000=$B11)*('Data - annual'!$C$2:$C$30000=$A$4)*('Data - annual'!$F$2:$F$30000)),IF($A$5="Crew turnout time",SUMPRODUCT(('Data - annual'!$A$2:$A$30000=L$7)*('Data - annual'!$B$2:$B$30000=$B11)*('Data - annual'!$C$2:$C$30000=$A$4)*('Data - annual'!$G$2:$G$30000)),SUMPRODUCT(('Data - annual'!$A$2:$A$30000=L$7)*('Data - annual'!$B$2:$B$30000=$B11)*('Data - annual'!$C$2:$C$30000=$A$4)*('Data - annual'!$H$2:$H$30000)))))))</f>
        <v>5.7077150000000004E-3</v>
      </c>
      <c r="M11" s="64" cm="1">
        <f t="array" ref="M11">IF((IF($A$5="Total response time",SUMPRODUCT(('Data - annual'!$A$2:$A$30000=M$7)*('Data - annual'!$B$2:$B$30000=$B11)*('Data - annual'!$C$2:$C$30000=$A$4)*('Data - annual'!$E$2:$E$30000)),IF($A$5="Call handling time",SUMPRODUCT(('Data - annual'!$A$2:$A$30000=M$7)*('Data - annual'!$B$2:$B$30000=$B11)*('Data - annual'!$C$2:$C$30000=$A$4)*('Data - annual'!$F$2:$F$30000)),IF($A$5="Crew turnout time",SUMPRODUCT(('Data - annual'!$A$2:$A$30000=M$7)*('Data - annual'!$B$2:$B$30000=$B11)*('Data - annual'!$C$2:$C$30000=$A$4)*('Data - annual'!$G$2:$G$30000)),SUMPRODUCT(('Data - annual'!$A$2:$A$30000=M$7)*('Data - annual'!$B$2:$B$30000=$B11)*('Data - annual'!$C$2:$C$30000=$A$4)*('Data - annual'!$H$2:$H$30000))))))=0,"..",(IF($A$5="Total response time",SUMPRODUCT(('Data - annual'!$A$2:$A$30000=M$7)*('Data - annual'!$B$2:$B$30000=$B11)*('Data - annual'!$C$2:$C$30000=$A$4)*('Data - annual'!$E$2:$E$30000)),IF($A$5="Call handling time",SUMPRODUCT(('Data - annual'!$A$2:$A$30000=M$7)*('Data - annual'!$B$2:$B$30000=$B11)*('Data - annual'!$C$2:$C$30000=$A$4)*('Data - annual'!$F$2:$F$30000)),IF($A$5="Crew turnout time",SUMPRODUCT(('Data - annual'!$A$2:$A$30000=M$7)*('Data - annual'!$B$2:$B$30000=$B11)*('Data - annual'!$C$2:$C$30000=$A$4)*('Data - annual'!$G$2:$G$30000)),SUMPRODUCT(('Data - annual'!$A$2:$A$30000=M$7)*('Data - annual'!$B$2:$B$30000=$B11)*('Data - annual'!$C$2:$C$30000=$A$4)*('Data - annual'!$H$2:$H$30000)))))))</f>
        <v>5.58738072E-3</v>
      </c>
      <c r="N11" s="64" cm="1">
        <f t="array" ref="N11">IF((IF($A$5="Total response time",SUMPRODUCT(('Data - annual'!$A$2:$A$30000=N$7)*('Data - annual'!$B$2:$B$30000=$B11)*('Data - annual'!$C$2:$C$30000=$A$4)*('Data - annual'!$E$2:$E$30000)),IF($A$5="Call handling time",SUMPRODUCT(('Data - annual'!$A$2:$A$30000=N$7)*('Data - annual'!$B$2:$B$30000=$B11)*('Data - annual'!$C$2:$C$30000=$A$4)*('Data - annual'!$F$2:$F$30000)),IF($A$5="Crew turnout time",SUMPRODUCT(('Data - annual'!$A$2:$A$30000=N$7)*('Data - annual'!$B$2:$B$30000=$B11)*('Data - annual'!$C$2:$C$30000=$A$4)*('Data - annual'!$G$2:$G$30000)),SUMPRODUCT(('Data - annual'!$A$2:$A$30000=N$7)*('Data - annual'!$B$2:$B$30000=$B11)*('Data - annual'!$C$2:$C$30000=$A$4)*('Data - annual'!$H$2:$H$30000))))))=0,"..",(IF($A$5="Total response time",SUMPRODUCT(('Data - annual'!$A$2:$A$30000=N$7)*('Data - annual'!$B$2:$B$30000=$B11)*('Data - annual'!$C$2:$C$30000=$A$4)*('Data - annual'!$E$2:$E$30000)),IF($A$5="Call handling time",SUMPRODUCT(('Data - annual'!$A$2:$A$30000=N$7)*('Data - annual'!$B$2:$B$30000=$B11)*('Data - annual'!$C$2:$C$30000=$A$4)*('Data - annual'!$F$2:$F$30000)),IF($A$5="Crew turnout time",SUMPRODUCT(('Data - annual'!$A$2:$A$30000=N$7)*('Data - annual'!$B$2:$B$30000=$B11)*('Data - annual'!$C$2:$C$30000=$A$4)*('Data - annual'!$G$2:$G$30000)),SUMPRODUCT(('Data - annual'!$A$2:$A$30000=N$7)*('Data - annual'!$B$2:$B$30000=$B11)*('Data - annual'!$C$2:$C$30000=$A$4)*('Data - annual'!$H$2:$H$30000)))))))</f>
        <v>5.78943649E-3</v>
      </c>
      <c r="O11" s="64" cm="1">
        <f t="array" ref="O11">IF((IF($A$5="Total response time",SUMPRODUCT(('Data - annual'!$A$2:$A$30000=O$7)*('Data - annual'!$B$2:$B$30000=$B11)*('Data - annual'!$C$2:$C$30000=$A$4)*('Data - annual'!$E$2:$E$30000)),IF($A$5="Call handling time",SUMPRODUCT(('Data - annual'!$A$2:$A$30000=O$7)*('Data - annual'!$B$2:$B$30000=$B11)*('Data - annual'!$C$2:$C$30000=$A$4)*('Data - annual'!$F$2:$F$30000)),IF($A$5="Crew turnout time",SUMPRODUCT(('Data - annual'!$A$2:$A$30000=O$7)*('Data - annual'!$B$2:$B$30000=$B11)*('Data - annual'!$C$2:$C$30000=$A$4)*('Data - annual'!$G$2:$G$30000)),SUMPRODUCT(('Data - annual'!$A$2:$A$30000=O$7)*('Data - annual'!$B$2:$B$30000=$B11)*('Data - annual'!$C$2:$C$30000=$A$4)*('Data - annual'!$H$2:$H$30000))))))=0,"..",(IF($A$5="Total response time",SUMPRODUCT(('Data - annual'!$A$2:$A$30000=O$7)*('Data - annual'!$B$2:$B$30000=$B11)*('Data - annual'!$C$2:$C$30000=$A$4)*('Data - annual'!$E$2:$E$30000)),IF($A$5="Call handling time",SUMPRODUCT(('Data - annual'!$A$2:$A$30000=O$7)*('Data - annual'!$B$2:$B$30000=$B11)*('Data - annual'!$C$2:$C$30000=$A$4)*('Data - annual'!$F$2:$F$30000)),IF($A$5="Crew turnout time",SUMPRODUCT(('Data - annual'!$A$2:$A$30000=O$7)*('Data - annual'!$B$2:$B$30000=$B11)*('Data - annual'!$C$2:$C$30000=$A$4)*('Data - annual'!$G$2:$G$30000)),SUMPRODUCT(('Data - annual'!$A$2:$A$30000=O$7)*('Data - annual'!$B$2:$B$30000=$B11)*('Data - annual'!$C$2:$C$30000=$A$4)*('Data - annual'!$H$2:$H$30000)))))))</f>
        <v>5.9165122400000004E-3</v>
      </c>
      <c r="P11" s="64" cm="1">
        <f t="array" ref="P11">IF((IF($A$5="Total response time",SUMPRODUCT(('Data - annual'!$A$2:$A$30000=P$7)*('Data - annual'!$B$2:$B$30000=$B11)*('Data - annual'!$C$2:$C$30000=$A$4)*('Data - annual'!$E$2:$E$30000)),IF($A$5="Call handling time",SUMPRODUCT(('Data - annual'!$A$2:$A$30000=P$7)*('Data - annual'!$B$2:$B$30000=$B11)*('Data - annual'!$C$2:$C$30000=$A$4)*('Data - annual'!$F$2:$F$30000)),IF($A$5="Crew turnout time",SUMPRODUCT(('Data - annual'!$A$2:$A$30000=P$7)*('Data - annual'!$B$2:$B$30000=$B11)*('Data - annual'!$C$2:$C$30000=$A$4)*('Data - annual'!$G$2:$G$30000)),SUMPRODUCT(('Data - annual'!$A$2:$A$30000=P$7)*('Data - annual'!$B$2:$B$30000=$B11)*('Data - annual'!$C$2:$C$30000=$A$4)*('Data - annual'!$H$2:$H$30000))))))=0,"..",(IF($A$5="Total response time",SUMPRODUCT(('Data - annual'!$A$2:$A$30000=P$7)*('Data - annual'!$B$2:$B$30000=$B11)*('Data - annual'!$C$2:$C$30000=$A$4)*('Data - annual'!$E$2:$E$30000)),IF($A$5="Call handling time",SUMPRODUCT(('Data - annual'!$A$2:$A$30000=P$7)*('Data - annual'!$B$2:$B$30000=$B11)*('Data - annual'!$C$2:$C$30000=$A$4)*('Data - annual'!$F$2:$F$30000)),IF($A$5="Crew turnout time",SUMPRODUCT(('Data - annual'!$A$2:$A$30000=P$7)*('Data - annual'!$B$2:$B$30000=$B11)*('Data - annual'!$C$2:$C$30000=$A$4)*('Data - annual'!$G$2:$G$30000)),SUMPRODUCT(('Data - annual'!$A$2:$A$30000=P$7)*('Data - annual'!$B$2:$B$30000=$B11)*('Data - annual'!$C$2:$C$30000=$A$4)*('Data - annual'!$H$2:$H$30000)))))))</f>
        <v>5.9291368299999999E-3</v>
      </c>
      <c r="Q11" s="64" cm="1">
        <f t="array" ref="Q11">IF((IF($A$5="Total response time",SUMPRODUCT(('Data - annual'!$A$2:$A$30000=Q$7)*('Data - annual'!$B$2:$B$30000=$B11)*('Data - annual'!$C$2:$C$30000=$A$4)*('Data - annual'!$E$2:$E$30000)),IF($A$5="Call handling time",SUMPRODUCT(('Data - annual'!$A$2:$A$30000=Q$7)*('Data - annual'!$B$2:$B$30000=$B11)*('Data - annual'!$C$2:$C$30000=$A$4)*('Data - annual'!$F$2:$F$30000)),IF($A$5="Crew turnout time",SUMPRODUCT(('Data - annual'!$A$2:$A$30000=Q$7)*('Data - annual'!$B$2:$B$30000=$B11)*('Data - annual'!$C$2:$C$30000=$A$4)*('Data - annual'!$G$2:$G$30000)),SUMPRODUCT(('Data - annual'!$A$2:$A$30000=Q$7)*('Data - annual'!$B$2:$B$30000=$B11)*('Data - annual'!$C$2:$C$30000=$A$4)*('Data - annual'!$H$2:$H$30000))))))=0,"..",(IF($A$5="Total response time",SUMPRODUCT(('Data - annual'!$A$2:$A$30000=Q$7)*('Data - annual'!$B$2:$B$30000=$B11)*('Data - annual'!$C$2:$C$30000=$A$4)*('Data - annual'!$E$2:$E$30000)),IF($A$5="Call handling time",SUMPRODUCT(('Data - annual'!$A$2:$A$30000=Q$7)*('Data - annual'!$B$2:$B$30000=$B11)*('Data - annual'!$C$2:$C$30000=$A$4)*('Data - annual'!$F$2:$F$30000)),IF($A$5="Crew turnout time",SUMPRODUCT(('Data - annual'!$A$2:$A$30000=Q$7)*('Data - annual'!$B$2:$B$30000=$B11)*('Data - annual'!$C$2:$C$30000=$A$4)*('Data - annual'!$G$2:$G$30000)),SUMPRODUCT(('Data - annual'!$A$2:$A$30000=Q$7)*('Data - annual'!$B$2:$B$30000=$B11)*('Data - annual'!$C$2:$C$30000=$A$4)*('Data - annual'!$H$2:$H$30000)))))))</f>
        <v>5.9758223499999999E-3</v>
      </c>
      <c r="R11" s="64" cm="1">
        <f t="array" ref="R11">IF((IF($A$5="Total response time",SUMPRODUCT(('Data - quarterly'!$A$2:$A$30000=R$7)*('Data - quarterly'!$B$2:$B$30000=$B11)*('Data - quarterly'!$C$2:$C$30000=$A$4)*('Data - quarterly'!$E$2:$E$30000)),IF($A$5="Call handling time",SUMPRODUCT(('Data - quarterly'!$A$2:$A$30000=R$7)*('Data - quarterly'!$B$2:$B$30000=$B11)*('Data - quarterly'!$C$2:$C$30000=$A$4)*('Data - quarterly'!$F$2:$F$30000)),IF($A$5="Crew turnout time",SUMPRODUCT(('Data - quarterly'!$A$2:$A$30000=R$7)*('Data - quarterly'!$B$2:$B$30000=$B11)*('Data - quarterly'!$C$2:$C$30000=$A$4)*('Data - quarterly'!$G$2:$G$30000)),SUMPRODUCT(('Data - quarterly'!$A$2:$A$30000=R$7)*('Data - quarterly'!$B$2:$B$30000=$B11)*('Data - quarterly'!$C$2:$C$30000=$A$4)*('Data - quarterly'!$H$2:$H$30000))))))=0,"..",(IF($A$5="Total response time",SUMPRODUCT(('Data - quarterly'!$A$2:$A$30000=R$7)*('Data - quarterly'!$B$2:$B$30000=$B11)*('Data - quarterly'!$C$2:$C$30000=$A$4)*('Data - quarterly'!$E$2:$E$30000)),IF($A$5="Call handling time",SUMPRODUCT(('Data - quarterly'!$A$2:$A$30000=R$7)*('Data - quarterly'!$B$2:$B$30000=$B11)*('Data - quarterly'!$C$2:$C$30000=$A$4)*('Data - quarterly'!$F$2:$F$30000)),IF($A$5="Crew turnout time",SUMPRODUCT(('Data - quarterly'!$A$2:$A$30000=R$7)*('Data - quarterly'!$B$2:$B$30000=$B11)*('Data - quarterly'!$C$2:$C$30000=$A$4)*('Data - quarterly'!$G$2:$G$30000)),SUMPRODUCT(('Data - quarterly'!$A$2:$A$30000=R$7)*('Data - quarterly'!$B$2:$B$30000=$B11)*('Data - quarterly'!$C$2:$C$30000=$A$4)*('Data - quarterly'!$H$2:$H$30000)))))))</f>
        <v>5.9808377099999999E-3</v>
      </c>
      <c r="S11" s="64" cm="1">
        <f t="array" ref="S11">IF((IF($A$5="Total response time",SUMPRODUCT(('Data - quarterly'!$A$2:$A$30000=S$7)*('Data - quarterly'!$B$2:$B$30000=$B11)*('Data - quarterly'!$C$2:$C$30000=$A$4)*('Data - quarterly'!$E$2:$E$30000)),IF($A$5="Call handling time",SUMPRODUCT(('Data - quarterly'!$A$2:$A$30000=S$7)*('Data - quarterly'!$B$2:$B$30000=$B11)*('Data - quarterly'!$C$2:$C$30000=$A$4)*('Data - quarterly'!$F$2:$F$30000)),IF($A$5="Crew turnout time",SUMPRODUCT(('Data - quarterly'!$A$2:$A$30000=S$7)*('Data - quarterly'!$B$2:$B$30000=$B11)*('Data - quarterly'!$C$2:$C$30000=$A$4)*('Data - quarterly'!$G$2:$G$30000)),SUMPRODUCT(('Data - quarterly'!$A$2:$A$30000=S$7)*('Data - quarterly'!$B$2:$B$30000=$B11)*('Data - quarterly'!$C$2:$C$30000=$A$4)*('Data - quarterly'!$H$2:$H$30000))))))=0,"..",(IF($A$5="Total response time",SUMPRODUCT(('Data - quarterly'!$A$2:$A$30000=S$7)*('Data - quarterly'!$B$2:$B$30000=$B11)*('Data - quarterly'!$C$2:$C$30000=$A$4)*('Data - quarterly'!$E$2:$E$30000)),IF($A$5="Call handling time",SUMPRODUCT(('Data - quarterly'!$A$2:$A$30000=S$7)*('Data - quarterly'!$B$2:$B$30000=$B11)*('Data - quarterly'!$C$2:$C$30000=$A$4)*('Data - quarterly'!$F$2:$F$30000)),IF($A$5="Crew turnout time",SUMPRODUCT(('Data - quarterly'!$A$2:$A$30000=S$7)*('Data - quarterly'!$B$2:$B$30000=$B11)*('Data - quarterly'!$C$2:$C$30000=$A$4)*('Data - quarterly'!$G$2:$G$30000)),SUMPRODUCT(('Data - quarterly'!$A$2:$A$30000=S$7)*('Data - quarterly'!$B$2:$B$30000=$B11)*('Data - quarterly'!$C$2:$C$30000=$A$4)*('Data - quarterly'!$H$2:$H$30000)))))))</f>
        <v>6.0406408200000001E-3</v>
      </c>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row>
    <row r="12" spans="1:43" ht="16.5" customHeight="1" x14ac:dyDescent="0.35">
      <c r="A12" s="50"/>
      <c r="B12" s="50" t="s">
        <v>69</v>
      </c>
      <c r="C12" s="64" cm="1">
        <f t="array" ref="C12">IF((IF($A$5="Total response time",SUMPRODUCT(('Data - annual'!$A$2:$A$30000=C$7)*('Data - annual'!$B$2:$B$30000=$B12)*('Data - annual'!$C$2:$C$30000=$A$4)*('Data - annual'!$E$2:$E$30000)),IF($A$5="Call handling time",SUMPRODUCT(('Data - annual'!$A$2:$A$30000=C$7)*('Data - annual'!$B$2:$B$30000=$B12)*('Data - annual'!$C$2:$C$30000=$A$4)*('Data - annual'!$F$2:$F$30000)),IF($A$5="Crew turnout time",SUMPRODUCT(('Data - annual'!$A$2:$A$30000=C$7)*('Data - annual'!$B$2:$B$30000=$B12)*('Data - annual'!$C$2:$C$30000=$A$4)*('Data - annual'!$G$2:$G$30000)),SUMPRODUCT(('Data - annual'!$A$2:$A$30000=C$7)*('Data - annual'!$B$2:$B$30000=$B12)*('Data - annual'!$C$2:$C$30000=$A$4)*('Data - annual'!$H$2:$H$30000))))))=0,"..",(IF($A$5="Total response time",SUMPRODUCT(('Data - annual'!$A$2:$A$30000=C$7)*('Data - annual'!$B$2:$B$30000=$B12)*('Data - annual'!$C$2:$C$30000=$A$4)*('Data - annual'!$E$2:$E$30000)),IF($A$5="Call handling time",SUMPRODUCT(('Data - annual'!$A$2:$A$30000=C$7)*('Data - annual'!$B$2:$B$30000=$B12)*('Data - annual'!$C$2:$C$30000=$A$4)*('Data - annual'!$F$2:$F$30000)),IF($A$5="Crew turnout time",SUMPRODUCT(('Data - annual'!$A$2:$A$30000=C$7)*('Data - annual'!$B$2:$B$30000=$B12)*('Data - annual'!$C$2:$C$30000=$A$4)*('Data - annual'!$G$2:$G$30000)),SUMPRODUCT(('Data - annual'!$A$2:$A$30000=C$7)*('Data - annual'!$B$2:$B$30000=$B12)*('Data - annual'!$C$2:$C$30000=$A$4)*('Data - annual'!$H$2:$H$30000)))))))</f>
        <v>4.7110880500000002E-3</v>
      </c>
      <c r="D12" s="64" cm="1">
        <f t="array" ref="D12">IF((IF($A$5="Total response time",SUMPRODUCT(('Data - annual'!$A$2:$A$30000=D$7)*('Data - annual'!$B$2:$B$30000=$B12)*('Data - annual'!$C$2:$C$30000=$A$4)*('Data - annual'!$E$2:$E$30000)),IF($A$5="Call handling time",SUMPRODUCT(('Data - annual'!$A$2:$A$30000=D$7)*('Data - annual'!$B$2:$B$30000=$B12)*('Data - annual'!$C$2:$C$30000=$A$4)*('Data - annual'!$F$2:$F$30000)),IF($A$5="Crew turnout time",SUMPRODUCT(('Data - annual'!$A$2:$A$30000=D$7)*('Data - annual'!$B$2:$B$30000=$B12)*('Data - annual'!$C$2:$C$30000=$A$4)*('Data - annual'!$G$2:$G$30000)),SUMPRODUCT(('Data - annual'!$A$2:$A$30000=D$7)*('Data - annual'!$B$2:$B$30000=$B12)*('Data - annual'!$C$2:$C$30000=$A$4)*('Data - annual'!$H$2:$H$30000))))))=0,"..",(IF($A$5="Total response time",SUMPRODUCT(('Data - annual'!$A$2:$A$30000=D$7)*('Data - annual'!$B$2:$B$30000=$B12)*('Data - annual'!$C$2:$C$30000=$A$4)*('Data - annual'!$E$2:$E$30000)),IF($A$5="Call handling time",SUMPRODUCT(('Data - annual'!$A$2:$A$30000=D$7)*('Data - annual'!$B$2:$B$30000=$B12)*('Data - annual'!$C$2:$C$30000=$A$4)*('Data - annual'!$F$2:$F$30000)),IF($A$5="Crew turnout time",SUMPRODUCT(('Data - annual'!$A$2:$A$30000=D$7)*('Data - annual'!$B$2:$B$30000=$B12)*('Data - annual'!$C$2:$C$30000=$A$4)*('Data - annual'!$G$2:$G$30000)),SUMPRODUCT(('Data - annual'!$A$2:$A$30000=D$7)*('Data - annual'!$B$2:$B$30000=$B12)*('Data - annual'!$C$2:$C$30000=$A$4)*('Data - annual'!$H$2:$H$30000)))))))</f>
        <v>4.6742431400000001E-3</v>
      </c>
      <c r="E12" s="64" cm="1">
        <f t="array" ref="E12">IF((IF($A$5="Total response time",SUMPRODUCT(('Data - annual'!$A$2:$A$30000=E$7)*('Data - annual'!$B$2:$B$30000=$B12)*('Data - annual'!$C$2:$C$30000=$A$4)*('Data - annual'!$E$2:$E$30000)),IF($A$5="Call handling time",SUMPRODUCT(('Data - annual'!$A$2:$A$30000=E$7)*('Data - annual'!$B$2:$B$30000=$B12)*('Data - annual'!$C$2:$C$30000=$A$4)*('Data - annual'!$F$2:$F$30000)),IF($A$5="Crew turnout time",SUMPRODUCT(('Data - annual'!$A$2:$A$30000=E$7)*('Data - annual'!$B$2:$B$30000=$B12)*('Data - annual'!$C$2:$C$30000=$A$4)*('Data - annual'!$G$2:$G$30000)),SUMPRODUCT(('Data - annual'!$A$2:$A$30000=E$7)*('Data - annual'!$B$2:$B$30000=$B12)*('Data - annual'!$C$2:$C$30000=$A$4)*('Data - annual'!$H$2:$H$30000))))))=0,"..",(IF($A$5="Total response time",SUMPRODUCT(('Data - annual'!$A$2:$A$30000=E$7)*('Data - annual'!$B$2:$B$30000=$B12)*('Data - annual'!$C$2:$C$30000=$A$4)*('Data - annual'!$E$2:$E$30000)),IF($A$5="Call handling time",SUMPRODUCT(('Data - annual'!$A$2:$A$30000=E$7)*('Data - annual'!$B$2:$B$30000=$B12)*('Data - annual'!$C$2:$C$30000=$A$4)*('Data - annual'!$F$2:$F$30000)),IF($A$5="Crew turnout time",SUMPRODUCT(('Data - annual'!$A$2:$A$30000=E$7)*('Data - annual'!$B$2:$B$30000=$B12)*('Data - annual'!$C$2:$C$30000=$A$4)*('Data - annual'!$G$2:$G$30000)),SUMPRODUCT(('Data - annual'!$A$2:$A$30000=E$7)*('Data - annual'!$B$2:$B$30000=$B12)*('Data - annual'!$C$2:$C$30000=$A$4)*('Data - annual'!$H$2:$H$30000)))))))</f>
        <v>4.6654001700000003E-3</v>
      </c>
      <c r="F12" s="64" cm="1">
        <f t="array" ref="F12">IF((IF($A$5="Total response time",SUMPRODUCT(('Data - annual'!$A$2:$A$30000=F$7)*('Data - annual'!$B$2:$B$30000=$B12)*('Data - annual'!$C$2:$C$30000=$A$4)*('Data - annual'!$E$2:$E$30000)),IF($A$5="Call handling time",SUMPRODUCT(('Data - annual'!$A$2:$A$30000=F$7)*('Data - annual'!$B$2:$B$30000=$B12)*('Data - annual'!$C$2:$C$30000=$A$4)*('Data - annual'!$F$2:$F$30000)),IF($A$5="Crew turnout time",SUMPRODUCT(('Data - annual'!$A$2:$A$30000=F$7)*('Data - annual'!$B$2:$B$30000=$B12)*('Data - annual'!$C$2:$C$30000=$A$4)*('Data - annual'!$G$2:$G$30000)),SUMPRODUCT(('Data - annual'!$A$2:$A$30000=F$7)*('Data - annual'!$B$2:$B$30000=$B12)*('Data - annual'!$C$2:$C$30000=$A$4)*('Data - annual'!$H$2:$H$30000))))))=0,"..",(IF($A$5="Total response time",SUMPRODUCT(('Data - annual'!$A$2:$A$30000=F$7)*('Data - annual'!$B$2:$B$30000=$B12)*('Data - annual'!$C$2:$C$30000=$A$4)*('Data - annual'!$E$2:$E$30000)),IF($A$5="Call handling time",SUMPRODUCT(('Data - annual'!$A$2:$A$30000=F$7)*('Data - annual'!$B$2:$B$30000=$B12)*('Data - annual'!$C$2:$C$30000=$A$4)*('Data - annual'!$F$2:$F$30000)),IF($A$5="Crew turnout time",SUMPRODUCT(('Data - annual'!$A$2:$A$30000=F$7)*('Data - annual'!$B$2:$B$30000=$B12)*('Data - annual'!$C$2:$C$30000=$A$4)*('Data - annual'!$G$2:$G$30000)),SUMPRODUCT(('Data - annual'!$A$2:$A$30000=F$7)*('Data - annual'!$B$2:$B$30000=$B12)*('Data - annual'!$C$2:$C$30000=$A$4)*('Data - annual'!$H$2:$H$30000)))))))</f>
        <v>4.7247465699999996E-3</v>
      </c>
      <c r="G12" s="64" cm="1">
        <f t="array" ref="G12">IF((IF($A$5="Total response time",SUMPRODUCT(('Data - annual'!$A$2:$A$30000=G$7)*('Data - annual'!$B$2:$B$30000=$B12)*('Data - annual'!$C$2:$C$30000=$A$4)*('Data - annual'!$E$2:$E$30000)),IF($A$5="Call handling time",SUMPRODUCT(('Data - annual'!$A$2:$A$30000=G$7)*('Data - annual'!$B$2:$B$30000=$B12)*('Data - annual'!$C$2:$C$30000=$A$4)*('Data - annual'!$F$2:$F$30000)),IF($A$5="Crew turnout time",SUMPRODUCT(('Data - annual'!$A$2:$A$30000=G$7)*('Data - annual'!$B$2:$B$30000=$B12)*('Data - annual'!$C$2:$C$30000=$A$4)*('Data - annual'!$G$2:$G$30000)),SUMPRODUCT(('Data - annual'!$A$2:$A$30000=G$7)*('Data - annual'!$B$2:$B$30000=$B12)*('Data - annual'!$C$2:$C$30000=$A$4)*('Data - annual'!$H$2:$H$30000))))))=0,"..",(IF($A$5="Total response time",SUMPRODUCT(('Data - annual'!$A$2:$A$30000=G$7)*('Data - annual'!$B$2:$B$30000=$B12)*('Data - annual'!$C$2:$C$30000=$A$4)*('Data - annual'!$E$2:$E$30000)),IF($A$5="Call handling time",SUMPRODUCT(('Data - annual'!$A$2:$A$30000=G$7)*('Data - annual'!$B$2:$B$30000=$B12)*('Data - annual'!$C$2:$C$30000=$A$4)*('Data - annual'!$F$2:$F$30000)),IF($A$5="Crew turnout time",SUMPRODUCT(('Data - annual'!$A$2:$A$30000=G$7)*('Data - annual'!$B$2:$B$30000=$B12)*('Data - annual'!$C$2:$C$30000=$A$4)*('Data - annual'!$G$2:$G$30000)),SUMPRODUCT(('Data - annual'!$A$2:$A$30000=G$7)*('Data - annual'!$B$2:$B$30000=$B12)*('Data - annual'!$C$2:$C$30000=$A$4)*('Data - annual'!$H$2:$H$30000)))))))</f>
        <v>4.9070517399999996E-3</v>
      </c>
      <c r="H12" s="64" cm="1">
        <f t="array" ref="H12">IF((IF($A$5="Total response time",SUMPRODUCT(('Data - annual'!$A$2:$A$30000=H$7)*('Data - annual'!$B$2:$B$30000=$B12)*('Data - annual'!$C$2:$C$30000=$A$4)*('Data - annual'!$E$2:$E$30000)),IF($A$5="Call handling time",SUMPRODUCT(('Data - annual'!$A$2:$A$30000=H$7)*('Data - annual'!$B$2:$B$30000=$B12)*('Data - annual'!$C$2:$C$30000=$A$4)*('Data - annual'!$F$2:$F$30000)),IF($A$5="Crew turnout time",SUMPRODUCT(('Data - annual'!$A$2:$A$30000=H$7)*('Data - annual'!$B$2:$B$30000=$B12)*('Data - annual'!$C$2:$C$30000=$A$4)*('Data - annual'!$G$2:$G$30000)),SUMPRODUCT(('Data - annual'!$A$2:$A$30000=H$7)*('Data - annual'!$B$2:$B$30000=$B12)*('Data - annual'!$C$2:$C$30000=$A$4)*('Data - annual'!$H$2:$H$30000))))))=0,"..",(IF($A$5="Total response time",SUMPRODUCT(('Data - annual'!$A$2:$A$30000=H$7)*('Data - annual'!$B$2:$B$30000=$B12)*('Data - annual'!$C$2:$C$30000=$A$4)*('Data - annual'!$E$2:$E$30000)),IF($A$5="Call handling time",SUMPRODUCT(('Data - annual'!$A$2:$A$30000=H$7)*('Data - annual'!$B$2:$B$30000=$B12)*('Data - annual'!$C$2:$C$30000=$A$4)*('Data - annual'!$F$2:$F$30000)),IF($A$5="Crew turnout time",SUMPRODUCT(('Data - annual'!$A$2:$A$30000=H$7)*('Data - annual'!$B$2:$B$30000=$B12)*('Data - annual'!$C$2:$C$30000=$A$4)*('Data - annual'!$G$2:$G$30000)),SUMPRODUCT(('Data - annual'!$A$2:$A$30000=H$7)*('Data - annual'!$B$2:$B$30000=$B12)*('Data - annual'!$C$2:$C$30000=$A$4)*('Data - annual'!$H$2:$H$30000)))))))</f>
        <v>4.8866898399999997E-3</v>
      </c>
      <c r="I12" s="64" cm="1">
        <f t="array" ref="I12">IF((IF($A$5="Total response time",SUMPRODUCT(('Data - annual'!$A$2:$A$30000=I$7)*('Data - annual'!$B$2:$B$30000=$B12)*('Data - annual'!$C$2:$C$30000=$A$4)*('Data - annual'!$E$2:$E$30000)),IF($A$5="Call handling time",SUMPRODUCT(('Data - annual'!$A$2:$A$30000=I$7)*('Data - annual'!$B$2:$B$30000=$B12)*('Data - annual'!$C$2:$C$30000=$A$4)*('Data - annual'!$F$2:$F$30000)),IF($A$5="Crew turnout time",SUMPRODUCT(('Data - annual'!$A$2:$A$30000=I$7)*('Data - annual'!$B$2:$B$30000=$B12)*('Data - annual'!$C$2:$C$30000=$A$4)*('Data - annual'!$G$2:$G$30000)),SUMPRODUCT(('Data - annual'!$A$2:$A$30000=I$7)*('Data - annual'!$B$2:$B$30000=$B12)*('Data - annual'!$C$2:$C$30000=$A$4)*('Data - annual'!$H$2:$H$30000))))))=0,"..",(IF($A$5="Total response time",SUMPRODUCT(('Data - annual'!$A$2:$A$30000=I$7)*('Data - annual'!$B$2:$B$30000=$B12)*('Data - annual'!$C$2:$C$30000=$A$4)*('Data - annual'!$E$2:$E$30000)),IF($A$5="Call handling time",SUMPRODUCT(('Data - annual'!$A$2:$A$30000=I$7)*('Data - annual'!$B$2:$B$30000=$B12)*('Data - annual'!$C$2:$C$30000=$A$4)*('Data - annual'!$F$2:$F$30000)),IF($A$5="Crew turnout time",SUMPRODUCT(('Data - annual'!$A$2:$A$30000=I$7)*('Data - annual'!$B$2:$B$30000=$B12)*('Data - annual'!$C$2:$C$30000=$A$4)*('Data - annual'!$G$2:$G$30000)),SUMPRODUCT(('Data - annual'!$A$2:$A$30000=I$7)*('Data - annual'!$B$2:$B$30000=$B12)*('Data - annual'!$C$2:$C$30000=$A$4)*('Data - annual'!$H$2:$H$30000)))))))</f>
        <v>4.87434728E-3</v>
      </c>
      <c r="J12" s="64" cm="1">
        <f t="array" ref="J12">IF((IF($A$5="Total response time",SUMPRODUCT(('Data - annual'!$A$2:$A$30000=J$7)*('Data - annual'!$B$2:$B$30000=$B12)*('Data - annual'!$C$2:$C$30000=$A$4)*('Data - annual'!$E$2:$E$30000)),IF($A$5="Call handling time",SUMPRODUCT(('Data - annual'!$A$2:$A$30000=J$7)*('Data - annual'!$B$2:$B$30000=$B12)*('Data - annual'!$C$2:$C$30000=$A$4)*('Data - annual'!$F$2:$F$30000)),IF($A$5="Crew turnout time",SUMPRODUCT(('Data - annual'!$A$2:$A$30000=J$7)*('Data - annual'!$B$2:$B$30000=$B12)*('Data - annual'!$C$2:$C$30000=$A$4)*('Data - annual'!$G$2:$G$30000)),SUMPRODUCT(('Data - annual'!$A$2:$A$30000=J$7)*('Data - annual'!$B$2:$B$30000=$B12)*('Data - annual'!$C$2:$C$30000=$A$4)*('Data - annual'!$H$2:$H$30000))))))=0,"..",(IF($A$5="Total response time",SUMPRODUCT(('Data - annual'!$A$2:$A$30000=J$7)*('Data - annual'!$B$2:$B$30000=$B12)*('Data - annual'!$C$2:$C$30000=$A$4)*('Data - annual'!$E$2:$E$30000)),IF($A$5="Call handling time",SUMPRODUCT(('Data - annual'!$A$2:$A$30000=J$7)*('Data - annual'!$B$2:$B$30000=$B12)*('Data - annual'!$C$2:$C$30000=$A$4)*('Data - annual'!$F$2:$F$30000)),IF($A$5="Crew turnout time",SUMPRODUCT(('Data - annual'!$A$2:$A$30000=J$7)*('Data - annual'!$B$2:$B$30000=$B12)*('Data - annual'!$C$2:$C$30000=$A$4)*('Data - annual'!$G$2:$G$30000)),SUMPRODUCT(('Data - annual'!$A$2:$A$30000=J$7)*('Data - annual'!$B$2:$B$30000=$B12)*('Data - annual'!$C$2:$C$30000=$A$4)*('Data - annual'!$H$2:$H$30000)))))))</f>
        <v>4.8657397800000004E-3</v>
      </c>
      <c r="K12" s="64" cm="1">
        <f t="array" ref="K12">IF((IF($A$5="Total response time",SUMPRODUCT(('Data - annual'!$A$2:$A$30000=K$7)*('Data - annual'!$B$2:$B$30000=$B12)*('Data - annual'!$C$2:$C$30000=$A$4)*('Data - annual'!$E$2:$E$30000)),IF($A$5="Call handling time",SUMPRODUCT(('Data - annual'!$A$2:$A$30000=K$7)*('Data - annual'!$B$2:$B$30000=$B12)*('Data - annual'!$C$2:$C$30000=$A$4)*('Data - annual'!$F$2:$F$30000)),IF($A$5="Crew turnout time",SUMPRODUCT(('Data - annual'!$A$2:$A$30000=K$7)*('Data - annual'!$B$2:$B$30000=$B12)*('Data - annual'!$C$2:$C$30000=$A$4)*('Data - annual'!$G$2:$G$30000)),SUMPRODUCT(('Data - annual'!$A$2:$A$30000=K$7)*('Data - annual'!$B$2:$B$30000=$B12)*('Data - annual'!$C$2:$C$30000=$A$4)*('Data - annual'!$H$2:$H$30000))))))=0,"..",(IF($A$5="Total response time",SUMPRODUCT(('Data - annual'!$A$2:$A$30000=K$7)*('Data - annual'!$B$2:$B$30000=$B12)*('Data - annual'!$C$2:$C$30000=$A$4)*('Data - annual'!$E$2:$E$30000)),IF($A$5="Call handling time",SUMPRODUCT(('Data - annual'!$A$2:$A$30000=K$7)*('Data - annual'!$B$2:$B$30000=$B12)*('Data - annual'!$C$2:$C$30000=$A$4)*('Data - annual'!$F$2:$F$30000)),IF($A$5="Crew turnout time",SUMPRODUCT(('Data - annual'!$A$2:$A$30000=K$7)*('Data - annual'!$B$2:$B$30000=$B12)*('Data - annual'!$C$2:$C$30000=$A$4)*('Data - annual'!$G$2:$G$30000)),SUMPRODUCT(('Data - annual'!$A$2:$A$30000=K$7)*('Data - annual'!$B$2:$B$30000=$B12)*('Data - annual'!$C$2:$C$30000=$A$4)*('Data - annual'!$H$2:$H$30000)))))))</f>
        <v>4.8708261400000003E-3</v>
      </c>
      <c r="L12" s="64" cm="1">
        <f t="array" ref="L12">IF((IF($A$5="Total response time",SUMPRODUCT(('Data - annual'!$A$2:$A$30000=L$7)*('Data - annual'!$B$2:$B$30000=$B12)*('Data - annual'!$C$2:$C$30000=$A$4)*('Data - annual'!$E$2:$E$30000)),IF($A$5="Call handling time",SUMPRODUCT(('Data - annual'!$A$2:$A$30000=L$7)*('Data - annual'!$B$2:$B$30000=$B12)*('Data - annual'!$C$2:$C$30000=$A$4)*('Data - annual'!$F$2:$F$30000)),IF($A$5="Crew turnout time",SUMPRODUCT(('Data - annual'!$A$2:$A$30000=L$7)*('Data - annual'!$B$2:$B$30000=$B12)*('Data - annual'!$C$2:$C$30000=$A$4)*('Data - annual'!$G$2:$G$30000)),SUMPRODUCT(('Data - annual'!$A$2:$A$30000=L$7)*('Data - annual'!$B$2:$B$30000=$B12)*('Data - annual'!$C$2:$C$30000=$A$4)*('Data - annual'!$H$2:$H$30000))))))=0,"..",(IF($A$5="Total response time",SUMPRODUCT(('Data - annual'!$A$2:$A$30000=L$7)*('Data - annual'!$B$2:$B$30000=$B12)*('Data - annual'!$C$2:$C$30000=$A$4)*('Data - annual'!$E$2:$E$30000)),IF($A$5="Call handling time",SUMPRODUCT(('Data - annual'!$A$2:$A$30000=L$7)*('Data - annual'!$B$2:$B$30000=$B12)*('Data - annual'!$C$2:$C$30000=$A$4)*('Data - annual'!$F$2:$F$30000)),IF($A$5="Crew turnout time",SUMPRODUCT(('Data - annual'!$A$2:$A$30000=L$7)*('Data - annual'!$B$2:$B$30000=$B12)*('Data - annual'!$C$2:$C$30000=$A$4)*('Data - annual'!$G$2:$G$30000)),SUMPRODUCT(('Data - annual'!$A$2:$A$30000=L$7)*('Data - annual'!$B$2:$B$30000=$B12)*('Data - annual'!$C$2:$C$30000=$A$4)*('Data - annual'!$H$2:$H$30000)))))))</f>
        <v>4.8737045699999999E-3</v>
      </c>
      <c r="M12" s="64" cm="1">
        <f t="array" ref="M12">IF((IF($A$5="Total response time",SUMPRODUCT(('Data - annual'!$A$2:$A$30000=M$7)*('Data - annual'!$B$2:$B$30000=$B12)*('Data - annual'!$C$2:$C$30000=$A$4)*('Data - annual'!$E$2:$E$30000)),IF($A$5="Call handling time",SUMPRODUCT(('Data - annual'!$A$2:$A$30000=M$7)*('Data - annual'!$B$2:$B$30000=$B12)*('Data - annual'!$C$2:$C$30000=$A$4)*('Data - annual'!$F$2:$F$30000)),IF($A$5="Crew turnout time",SUMPRODUCT(('Data - annual'!$A$2:$A$30000=M$7)*('Data - annual'!$B$2:$B$30000=$B12)*('Data - annual'!$C$2:$C$30000=$A$4)*('Data - annual'!$G$2:$G$30000)),SUMPRODUCT(('Data - annual'!$A$2:$A$30000=M$7)*('Data - annual'!$B$2:$B$30000=$B12)*('Data - annual'!$C$2:$C$30000=$A$4)*('Data - annual'!$H$2:$H$30000))))))=0,"..",(IF($A$5="Total response time",SUMPRODUCT(('Data - annual'!$A$2:$A$30000=M$7)*('Data - annual'!$B$2:$B$30000=$B12)*('Data - annual'!$C$2:$C$30000=$A$4)*('Data - annual'!$E$2:$E$30000)),IF($A$5="Call handling time",SUMPRODUCT(('Data - annual'!$A$2:$A$30000=M$7)*('Data - annual'!$B$2:$B$30000=$B12)*('Data - annual'!$C$2:$C$30000=$A$4)*('Data - annual'!$F$2:$F$30000)),IF($A$5="Crew turnout time",SUMPRODUCT(('Data - annual'!$A$2:$A$30000=M$7)*('Data - annual'!$B$2:$B$30000=$B12)*('Data - annual'!$C$2:$C$30000=$A$4)*('Data - annual'!$G$2:$G$30000)),SUMPRODUCT(('Data - annual'!$A$2:$A$30000=M$7)*('Data - annual'!$B$2:$B$30000=$B12)*('Data - annual'!$C$2:$C$30000=$A$4)*('Data - annual'!$H$2:$H$30000)))))))</f>
        <v>4.7690635300000001E-3</v>
      </c>
      <c r="N12" s="64" cm="1">
        <f t="array" ref="N12">IF((IF($A$5="Total response time",SUMPRODUCT(('Data - annual'!$A$2:$A$30000=N$7)*('Data - annual'!$B$2:$B$30000=$B12)*('Data - annual'!$C$2:$C$30000=$A$4)*('Data - annual'!$E$2:$E$30000)),IF($A$5="Call handling time",SUMPRODUCT(('Data - annual'!$A$2:$A$30000=N$7)*('Data - annual'!$B$2:$B$30000=$B12)*('Data - annual'!$C$2:$C$30000=$A$4)*('Data - annual'!$F$2:$F$30000)),IF($A$5="Crew turnout time",SUMPRODUCT(('Data - annual'!$A$2:$A$30000=N$7)*('Data - annual'!$B$2:$B$30000=$B12)*('Data - annual'!$C$2:$C$30000=$A$4)*('Data - annual'!$G$2:$G$30000)),SUMPRODUCT(('Data - annual'!$A$2:$A$30000=N$7)*('Data - annual'!$B$2:$B$30000=$B12)*('Data - annual'!$C$2:$C$30000=$A$4)*('Data - annual'!$H$2:$H$30000))))))=0,"..",(IF($A$5="Total response time",SUMPRODUCT(('Data - annual'!$A$2:$A$30000=N$7)*('Data - annual'!$B$2:$B$30000=$B12)*('Data - annual'!$C$2:$C$30000=$A$4)*('Data - annual'!$E$2:$E$30000)),IF($A$5="Call handling time",SUMPRODUCT(('Data - annual'!$A$2:$A$30000=N$7)*('Data - annual'!$B$2:$B$30000=$B12)*('Data - annual'!$C$2:$C$30000=$A$4)*('Data - annual'!$F$2:$F$30000)),IF($A$5="Crew turnout time",SUMPRODUCT(('Data - annual'!$A$2:$A$30000=N$7)*('Data - annual'!$B$2:$B$30000=$B12)*('Data - annual'!$C$2:$C$30000=$A$4)*('Data - annual'!$G$2:$G$30000)),SUMPRODUCT(('Data - annual'!$A$2:$A$30000=N$7)*('Data - annual'!$B$2:$B$30000=$B12)*('Data - annual'!$C$2:$C$30000=$A$4)*('Data - annual'!$H$2:$H$30000)))))))</f>
        <v>4.9381349799999998E-3</v>
      </c>
      <c r="O12" s="64" cm="1">
        <f t="array" ref="O12">IF((IF($A$5="Total response time",SUMPRODUCT(('Data - annual'!$A$2:$A$30000=O$7)*('Data - annual'!$B$2:$B$30000=$B12)*('Data - annual'!$C$2:$C$30000=$A$4)*('Data - annual'!$E$2:$E$30000)),IF($A$5="Call handling time",SUMPRODUCT(('Data - annual'!$A$2:$A$30000=O$7)*('Data - annual'!$B$2:$B$30000=$B12)*('Data - annual'!$C$2:$C$30000=$A$4)*('Data - annual'!$F$2:$F$30000)),IF($A$5="Crew turnout time",SUMPRODUCT(('Data - annual'!$A$2:$A$30000=O$7)*('Data - annual'!$B$2:$B$30000=$B12)*('Data - annual'!$C$2:$C$30000=$A$4)*('Data - annual'!$G$2:$G$30000)),SUMPRODUCT(('Data - annual'!$A$2:$A$30000=O$7)*('Data - annual'!$B$2:$B$30000=$B12)*('Data - annual'!$C$2:$C$30000=$A$4)*('Data - annual'!$H$2:$H$30000))))))=0,"..",(IF($A$5="Total response time",SUMPRODUCT(('Data - annual'!$A$2:$A$30000=O$7)*('Data - annual'!$B$2:$B$30000=$B12)*('Data - annual'!$C$2:$C$30000=$A$4)*('Data - annual'!$E$2:$E$30000)),IF($A$5="Call handling time",SUMPRODUCT(('Data - annual'!$A$2:$A$30000=O$7)*('Data - annual'!$B$2:$B$30000=$B12)*('Data - annual'!$C$2:$C$30000=$A$4)*('Data - annual'!$F$2:$F$30000)),IF($A$5="Crew turnout time",SUMPRODUCT(('Data - annual'!$A$2:$A$30000=O$7)*('Data - annual'!$B$2:$B$30000=$B12)*('Data - annual'!$C$2:$C$30000=$A$4)*('Data - annual'!$G$2:$G$30000)),SUMPRODUCT(('Data - annual'!$A$2:$A$30000=O$7)*('Data - annual'!$B$2:$B$30000=$B12)*('Data - annual'!$C$2:$C$30000=$A$4)*('Data - annual'!$H$2:$H$30000)))))))</f>
        <v>5.0141828699999998E-3</v>
      </c>
      <c r="P12" s="64" cm="1">
        <f t="array" ref="P12">IF((IF($A$5="Total response time",SUMPRODUCT(('Data - annual'!$A$2:$A$30000=P$7)*('Data - annual'!$B$2:$B$30000=$B12)*('Data - annual'!$C$2:$C$30000=$A$4)*('Data - annual'!$E$2:$E$30000)),IF($A$5="Call handling time",SUMPRODUCT(('Data - annual'!$A$2:$A$30000=P$7)*('Data - annual'!$B$2:$B$30000=$B12)*('Data - annual'!$C$2:$C$30000=$A$4)*('Data - annual'!$F$2:$F$30000)),IF($A$5="Crew turnout time",SUMPRODUCT(('Data - annual'!$A$2:$A$30000=P$7)*('Data - annual'!$B$2:$B$30000=$B12)*('Data - annual'!$C$2:$C$30000=$A$4)*('Data - annual'!$G$2:$G$30000)),SUMPRODUCT(('Data - annual'!$A$2:$A$30000=P$7)*('Data - annual'!$B$2:$B$30000=$B12)*('Data - annual'!$C$2:$C$30000=$A$4)*('Data - annual'!$H$2:$H$30000))))))=0,"..",(IF($A$5="Total response time",SUMPRODUCT(('Data - annual'!$A$2:$A$30000=P$7)*('Data - annual'!$B$2:$B$30000=$B12)*('Data - annual'!$C$2:$C$30000=$A$4)*('Data - annual'!$E$2:$E$30000)),IF($A$5="Call handling time",SUMPRODUCT(('Data - annual'!$A$2:$A$30000=P$7)*('Data - annual'!$B$2:$B$30000=$B12)*('Data - annual'!$C$2:$C$30000=$A$4)*('Data - annual'!$F$2:$F$30000)),IF($A$5="Crew turnout time",SUMPRODUCT(('Data - annual'!$A$2:$A$30000=P$7)*('Data - annual'!$B$2:$B$30000=$B12)*('Data - annual'!$C$2:$C$30000=$A$4)*('Data - annual'!$G$2:$G$30000)),SUMPRODUCT(('Data - annual'!$A$2:$A$30000=P$7)*('Data - annual'!$B$2:$B$30000=$B12)*('Data - annual'!$C$2:$C$30000=$A$4)*('Data - annual'!$H$2:$H$30000)))))))</f>
        <v>4.9926062999999998E-3</v>
      </c>
      <c r="Q12" s="64" cm="1">
        <f t="array" ref="Q12">IF((IF($A$5="Total response time",SUMPRODUCT(('Data - annual'!$A$2:$A$30000=Q$7)*('Data - annual'!$B$2:$B$30000=$B12)*('Data - annual'!$C$2:$C$30000=$A$4)*('Data - annual'!$E$2:$E$30000)),IF($A$5="Call handling time",SUMPRODUCT(('Data - annual'!$A$2:$A$30000=Q$7)*('Data - annual'!$B$2:$B$30000=$B12)*('Data - annual'!$C$2:$C$30000=$A$4)*('Data - annual'!$F$2:$F$30000)),IF($A$5="Crew turnout time",SUMPRODUCT(('Data - annual'!$A$2:$A$30000=Q$7)*('Data - annual'!$B$2:$B$30000=$B12)*('Data - annual'!$C$2:$C$30000=$A$4)*('Data - annual'!$G$2:$G$30000)),SUMPRODUCT(('Data - annual'!$A$2:$A$30000=Q$7)*('Data - annual'!$B$2:$B$30000=$B12)*('Data - annual'!$C$2:$C$30000=$A$4)*('Data - annual'!$H$2:$H$30000))))))=0,"..",(IF($A$5="Total response time",SUMPRODUCT(('Data - annual'!$A$2:$A$30000=Q$7)*('Data - annual'!$B$2:$B$30000=$B12)*('Data - annual'!$C$2:$C$30000=$A$4)*('Data - annual'!$E$2:$E$30000)),IF($A$5="Call handling time",SUMPRODUCT(('Data - annual'!$A$2:$A$30000=Q$7)*('Data - annual'!$B$2:$B$30000=$B12)*('Data - annual'!$C$2:$C$30000=$A$4)*('Data - annual'!$F$2:$F$30000)),IF($A$5="Crew turnout time",SUMPRODUCT(('Data - annual'!$A$2:$A$30000=Q$7)*('Data - annual'!$B$2:$B$30000=$B12)*('Data - annual'!$C$2:$C$30000=$A$4)*('Data - annual'!$G$2:$G$30000)),SUMPRODUCT(('Data - annual'!$A$2:$A$30000=Q$7)*('Data - annual'!$B$2:$B$30000=$B12)*('Data - annual'!$C$2:$C$30000=$A$4)*('Data - annual'!$H$2:$H$30000)))))))</f>
        <v>5.07480456E-3</v>
      </c>
      <c r="R12" s="64" cm="1">
        <f t="array" ref="R12">IF((IF($A$5="Total response time",SUMPRODUCT(('Data - quarterly'!$A$2:$A$30000=R$7)*('Data - quarterly'!$B$2:$B$30000=$B12)*('Data - quarterly'!$C$2:$C$30000=$A$4)*('Data - quarterly'!$E$2:$E$30000)),IF($A$5="Call handling time",SUMPRODUCT(('Data - quarterly'!$A$2:$A$30000=R$7)*('Data - quarterly'!$B$2:$B$30000=$B12)*('Data - quarterly'!$C$2:$C$30000=$A$4)*('Data - quarterly'!$F$2:$F$30000)),IF($A$5="Crew turnout time",SUMPRODUCT(('Data - quarterly'!$A$2:$A$30000=R$7)*('Data - quarterly'!$B$2:$B$30000=$B12)*('Data - quarterly'!$C$2:$C$30000=$A$4)*('Data - quarterly'!$G$2:$G$30000)),SUMPRODUCT(('Data - quarterly'!$A$2:$A$30000=R$7)*('Data - quarterly'!$B$2:$B$30000=$B12)*('Data - quarterly'!$C$2:$C$30000=$A$4)*('Data - quarterly'!$H$2:$H$30000))))))=0,"..",(IF($A$5="Total response time",SUMPRODUCT(('Data - quarterly'!$A$2:$A$30000=R$7)*('Data - quarterly'!$B$2:$B$30000=$B12)*('Data - quarterly'!$C$2:$C$30000=$A$4)*('Data - quarterly'!$E$2:$E$30000)),IF($A$5="Call handling time",SUMPRODUCT(('Data - quarterly'!$A$2:$A$30000=R$7)*('Data - quarterly'!$B$2:$B$30000=$B12)*('Data - quarterly'!$C$2:$C$30000=$A$4)*('Data - quarterly'!$F$2:$F$30000)),IF($A$5="Crew turnout time",SUMPRODUCT(('Data - quarterly'!$A$2:$A$30000=R$7)*('Data - quarterly'!$B$2:$B$30000=$B12)*('Data - quarterly'!$C$2:$C$30000=$A$4)*('Data - quarterly'!$G$2:$G$30000)),SUMPRODUCT(('Data - quarterly'!$A$2:$A$30000=R$7)*('Data - quarterly'!$B$2:$B$30000=$B12)*('Data - quarterly'!$C$2:$C$30000=$A$4)*('Data - quarterly'!$H$2:$H$30000)))))))</f>
        <v>5.06211951E-3</v>
      </c>
      <c r="S12" s="64" cm="1">
        <f t="array" ref="S12">IF((IF($A$5="Total response time",SUMPRODUCT(('Data - quarterly'!$A$2:$A$30000=S$7)*('Data - quarterly'!$B$2:$B$30000=$B12)*('Data - quarterly'!$C$2:$C$30000=$A$4)*('Data - quarterly'!$E$2:$E$30000)),IF($A$5="Call handling time",SUMPRODUCT(('Data - quarterly'!$A$2:$A$30000=S$7)*('Data - quarterly'!$B$2:$B$30000=$B12)*('Data - quarterly'!$C$2:$C$30000=$A$4)*('Data - quarterly'!$F$2:$F$30000)),IF($A$5="Crew turnout time",SUMPRODUCT(('Data - quarterly'!$A$2:$A$30000=S$7)*('Data - quarterly'!$B$2:$B$30000=$B12)*('Data - quarterly'!$C$2:$C$30000=$A$4)*('Data - quarterly'!$G$2:$G$30000)),SUMPRODUCT(('Data - quarterly'!$A$2:$A$30000=S$7)*('Data - quarterly'!$B$2:$B$30000=$B12)*('Data - quarterly'!$C$2:$C$30000=$A$4)*('Data - quarterly'!$H$2:$H$30000))))))=0,"..",(IF($A$5="Total response time",SUMPRODUCT(('Data - quarterly'!$A$2:$A$30000=S$7)*('Data - quarterly'!$B$2:$B$30000=$B12)*('Data - quarterly'!$C$2:$C$30000=$A$4)*('Data - quarterly'!$E$2:$E$30000)),IF($A$5="Call handling time",SUMPRODUCT(('Data - quarterly'!$A$2:$A$30000=S$7)*('Data - quarterly'!$B$2:$B$30000=$B12)*('Data - quarterly'!$C$2:$C$30000=$A$4)*('Data - quarterly'!$F$2:$F$30000)),IF($A$5="Crew turnout time",SUMPRODUCT(('Data - quarterly'!$A$2:$A$30000=S$7)*('Data - quarterly'!$B$2:$B$30000=$B12)*('Data - quarterly'!$C$2:$C$30000=$A$4)*('Data - quarterly'!$G$2:$G$30000)),SUMPRODUCT(('Data - quarterly'!$A$2:$A$30000=S$7)*('Data - quarterly'!$B$2:$B$30000=$B12)*('Data - quarterly'!$C$2:$C$30000=$A$4)*('Data - quarterly'!$H$2:$H$30000)))))))</f>
        <v>5.1483668E-3</v>
      </c>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row>
    <row r="13" spans="1:43" ht="16.5" customHeight="1" x14ac:dyDescent="0.35">
      <c r="A13" s="50"/>
      <c r="B13" s="50" t="s">
        <v>101</v>
      </c>
      <c r="C13" s="64" cm="1">
        <f t="array" ref="C13">IF((IF($A$5="Total response time",SUMPRODUCT(('Data - annual'!$A$2:$A$30000=C$7)*('Data - annual'!$B$2:$B$30000=$B13)*('Data - annual'!$C$2:$C$30000=$A$4)*('Data - annual'!$E$2:$E$30000)),IF($A$5="Call handling time",SUMPRODUCT(('Data - annual'!$A$2:$A$30000=C$7)*('Data - annual'!$B$2:$B$30000=$B13)*('Data - annual'!$C$2:$C$30000=$A$4)*('Data - annual'!$F$2:$F$30000)),IF($A$5="Crew turnout time",SUMPRODUCT(('Data - annual'!$A$2:$A$30000=C$7)*('Data - annual'!$B$2:$B$30000=$B13)*('Data - annual'!$C$2:$C$30000=$A$4)*('Data - annual'!$G$2:$G$30000)),SUMPRODUCT(('Data - annual'!$A$2:$A$30000=C$7)*('Data - annual'!$B$2:$B$30000=$B13)*('Data - annual'!$C$2:$C$30000=$A$4)*('Data - annual'!$H$2:$H$30000))))))=0,"..",(IF($A$5="Total response time",SUMPRODUCT(('Data - annual'!$A$2:$A$30000=C$7)*('Data - annual'!$B$2:$B$30000=$B13)*('Data - annual'!$C$2:$C$30000=$A$4)*('Data - annual'!$E$2:$E$30000)),IF($A$5="Call handling time",SUMPRODUCT(('Data - annual'!$A$2:$A$30000=C$7)*('Data - annual'!$B$2:$B$30000=$B13)*('Data - annual'!$C$2:$C$30000=$A$4)*('Data - annual'!$F$2:$F$30000)),IF($A$5="Crew turnout time",SUMPRODUCT(('Data - annual'!$A$2:$A$30000=C$7)*('Data - annual'!$B$2:$B$30000=$B13)*('Data - annual'!$C$2:$C$30000=$A$4)*('Data - annual'!$G$2:$G$30000)),SUMPRODUCT(('Data - annual'!$A$2:$A$30000=C$7)*('Data - annual'!$B$2:$B$30000=$B13)*('Data - annual'!$C$2:$C$30000=$A$4)*('Data - annual'!$H$2:$H$30000)))))))</f>
        <v>4.9560706799999998E-3</v>
      </c>
      <c r="D13" s="64" cm="1">
        <f t="array" ref="D13">IF((IF($A$5="Total response time",SUMPRODUCT(('Data - annual'!$A$2:$A$30000=D$7)*('Data - annual'!$B$2:$B$30000=$B13)*('Data - annual'!$C$2:$C$30000=$A$4)*('Data - annual'!$E$2:$E$30000)),IF($A$5="Call handling time",SUMPRODUCT(('Data - annual'!$A$2:$A$30000=D$7)*('Data - annual'!$B$2:$B$30000=$B13)*('Data - annual'!$C$2:$C$30000=$A$4)*('Data - annual'!$F$2:$F$30000)),IF($A$5="Crew turnout time",SUMPRODUCT(('Data - annual'!$A$2:$A$30000=D$7)*('Data - annual'!$B$2:$B$30000=$B13)*('Data - annual'!$C$2:$C$30000=$A$4)*('Data - annual'!$G$2:$G$30000)),SUMPRODUCT(('Data - annual'!$A$2:$A$30000=D$7)*('Data - annual'!$B$2:$B$30000=$B13)*('Data - annual'!$C$2:$C$30000=$A$4)*('Data - annual'!$H$2:$H$30000))))))=0,"..",(IF($A$5="Total response time",SUMPRODUCT(('Data - annual'!$A$2:$A$30000=D$7)*('Data - annual'!$B$2:$B$30000=$B13)*('Data - annual'!$C$2:$C$30000=$A$4)*('Data - annual'!$E$2:$E$30000)),IF($A$5="Call handling time",SUMPRODUCT(('Data - annual'!$A$2:$A$30000=D$7)*('Data - annual'!$B$2:$B$30000=$B13)*('Data - annual'!$C$2:$C$30000=$A$4)*('Data - annual'!$F$2:$F$30000)),IF($A$5="Crew turnout time",SUMPRODUCT(('Data - annual'!$A$2:$A$30000=D$7)*('Data - annual'!$B$2:$B$30000=$B13)*('Data - annual'!$C$2:$C$30000=$A$4)*('Data - annual'!$G$2:$G$30000)),SUMPRODUCT(('Data - annual'!$A$2:$A$30000=D$7)*('Data - annual'!$B$2:$B$30000=$B13)*('Data - annual'!$C$2:$C$30000=$A$4)*('Data - annual'!$H$2:$H$30000)))))))</f>
        <v>4.8326847599999999E-3</v>
      </c>
      <c r="E13" s="64" cm="1">
        <f t="array" ref="E13">IF((IF($A$5="Total response time",SUMPRODUCT(('Data - annual'!$A$2:$A$30000=E$7)*('Data - annual'!$B$2:$B$30000=$B13)*('Data - annual'!$C$2:$C$30000=$A$4)*('Data - annual'!$E$2:$E$30000)),IF($A$5="Call handling time",SUMPRODUCT(('Data - annual'!$A$2:$A$30000=E$7)*('Data - annual'!$B$2:$B$30000=$B13)*('Data - annual'!$C$2:$C$30000=$A$4)*('Data - annual'!$F$2:$F$30000)),IF($A$5="Crew turnout time",SUMPRODUCT(('Data - annual'!$A$2:$A$30000=E$7)*('Data - annual'!$B$2:$B$30000=$B13)*('Data - annual'!$C$2:$C$30000=$A$4)*('Data - annual'!$G$2:$G$30000)),SUMPRODUCT(('Data - annual'!$A$2:$A$30000=E$7)*('Data - annual'!$B$2:$B$30000=$B13)*('Data - annual'!$C$2:$C$30000=$A$4)*('Data - annual'!$H$2:$H$30000))))))=0,"..",(IF($A$5="Total response time",SUMPRODUCT(('Data - annual'!$A$2:$A$30000=E$7)*('Data - annual'!$B$2:$B$30000=$B13)*('Data - annual'!$C$2:$C$30000=$A$4)*('Data - annual'!$E$2:$E$30000)),IF($A$5="Call handling time",SUMPRODUCT(('Data - annual'!$A$2:$A$30000=E$7)*('Data - annual'!$B$2:$B$30000=$B13)*('Data - annual'!$C$2:$C$30000=$A$4)*('Data - annual'!$F$2:$F$30000)),IF($A$5="Crew turnout time",SUMPRODUCT(('Data - annual'!$A$2:$A$30000=E$7)*('Data - annual'!$B$2:$B$30000=$B13)*('Data - annual'!$C$2:$C$30000=$A$4)*('Data - annual'!$G$2:$G$30000)),SUMPRODUCT(('Data - annual'!$A$2:$A$30000=E$7)*('Data - annual'!$B$2:$B$30000=$B13)*('Data - annual'!$C$2:$C$30000=$A$4)*('Data - annual'!$H$2:$H$30000)))))))</f>
        <v>5.0039221900000002E-3</v>
      </c>
      <c r="F13" s="64" cm="1">
        <f t="array" ref="F13">IF((IF($A$5="Total response time",SUMPRODUCT(('Data - annual'!$A$2:$A$30000=F$7)*('Data - annual'!$B$2:$B$30000=$B13)*('Data - annual'!$C$2:$C$30000=$A$4)*('Data - annual'!$E$2:$E$30000)),IF($A$5="Call handling time",SUMPRODUCT(('Data - annual'!$A$2:$A$30000=F$7)*('Data - annual'!$B$2:$B$30000=$B13)*('Data - annual'!$C$2:$C$30000=$A$4)*('Data - annual'!$F$2:$F$30000)),IF($A$5="Crew turnout time",SUMPRODUCT(('Data - annual'!$A$2:$A$30000=F$7)*('Data - annual'!$B$2:$B$30000=$B13)*('Data - annual'!$C$2:$C$30000=$A$4)*('Data - annual'!$G$2:$G$30000)),SUMPRODUCT(('Data - annual'!$A$2:$A$30000=F$7)*('Data - annual'!$B$2:$B$30000=$B13)*('Data - annual'!$C$2:$C$30000=$A$4)*('Data - annual'!$H$2:$H$30000))))))=0,"..",(IF($A$5="Total response time",SUMPRODUCT(('Data - annual'!$A$2:$A$30000=F$7)*('Data - annual'!$B$2:$B$30000=$B13)*('Data - annual'!$C$2:$C$30000=$A$4)*('Data - annual'!$E$2:$E$30000)),IF($A$5="Call handling time",SUMPRODUCT(('Data - annual'!$A$2:$A$30000=F$7)*('Data - annual'!$B$2:$B$30000=$B13)*('Data - annual'!$C$2:$C$30000=$A$4)*('Data - annual'!$F$2:$F$30000)),IF($A$5="Crew turnout time",SUMPRODUCT(('Data - annual'!$A$2:$A$30000=F$7)*('Data - annual'!$B$2:$B$30000=$B13)*('Data - annual'!$C$2:$C$30000=$A$4)*('Data - annual'!$G$2:$G$30000)),SUMPRODUCT(('Data - annual'!$A$2:$A$30000=F$7)*('Data - annual'!$B$2:$B$30000=$B13)*('Data - annual'!$C$2:$C$30000=$A$4)*('Data - annual'!$H$2:$H$30000)))))))</f>
        <v>5.05234147E-3</v>
      </c>
      <c r="G13" s="64" cm="1">
        <f t="array" ref="G13">IF((IF($A$5="Total response time",SUMPRODUCT(('Data - annual'!$A$2:$A$30000=G$7)*('Data - annual'!$B$2:$B$30000=$B13)*('Data - annual'!$C$2:$C$30000=$A$4)*('Data - annual'!$E$2:$E$30000)),IF($A$5="Call handling time",SUMPRODUCT(('Data - annual'!$A$2:$A$30000=G$7)*('Data - annual'!$B$2:$B$30000=$B13)*('Data - annual'!$C$2:$C$30000=$A$4)*('Data - annual'!$F$2:$F$30000)),IF($A$5="Crew turnout time",SUMPRODUCT(('Data - annual'!$A$2:$A$30000=G$7)*('Data - annual'!$B$2:$B$30000=$B13)*('Data - annual'!$C$2:$C$30000=$A$4)*('Data - annual'!$G$2:$G$30000)),SUMPRODUCT(('Data - annual'!$A$2:$A$30000=G$7)*('Data - annual'!$B$2:$B$30000=$B13)*('Data - annual'!$C$2:$C$30000=$A$4)*('Data - annual'!$H$2:$H$30000))))))=0,"..",(IF($A$5="Total response time",SUMPRODUCT(('Data - annual'!$A$2:$A$30000=G$7)*('Data - annual'!$B$2:$B$30000=$B13)*('Data - annual'!$C$2:$C$30000=$A$4)*('Data - annual'!$E$2:$E$30000)),IF($A$5="Call handling time",SUMPRODUCT(('Data - annual'!$A$2:$A$30000=G$7)*('Data - annual'!$B$2:$B$30000=$B13)*('Data - annual'!$C$2:$C$30000=$A$4)*('Data - annual'!$F$2:$F$30000)),IF($A$5="Crew turnout time",SUMPRODUCT(('Data - annual'!$A$2:$A$30000=G$7)*('Data - annual'!$B$2:$B$30000=$B13)*('Data - annual'!$C$2:$C$30000=$A$4)*('Data - annual'!$G$2:$G$30000)),SUMPRODUCT(('Data - annual'!$A$2:$A$30000=G$7)*('Data - annual'!$B$2:$B$30000=$B13)*('Data - annual'!$C$2:$C$30000=$A$4)*('Data - annual'!$H$2:$H$30000)))))))</f>
        <v>5.37240702E-3</v>
      </c>
      <c r="H13" s="64" cm="1">
        <f t="array" ref="H13">IF((IF($A$5="Total response time",SUMPRODUCT(('Data - annual'!$A$2:$A$30000=H$7)*('Data - annual'!$B$2:$B$30000=$B13)*('Data - annual'!$C$2:$C$30000=$A$4)*('Data - annual'!$E$2:$E$30000)),IF($A$5="Call handling time",SUMPRODUCT(('Data - annual'!$A$2:$A$30000=H$7)*('Data - annual'!$B$2:$B$30000=$B13)*('Data - annual'!$C$2:$C$30000=$A$4)*('Data - annual'!$F$2:$F$30000)),IF($A$5="Crew turnout time",SUMPRODUCT(('Data - annual'!$A$2:$A$30000=H$7)*('Data - annual'!$B$2:$B$30000=$B13)*('Data - annual'!$C$2:$C$30000=$A$4)*('Data - annual'!$G$2:$G$30000)),SUMPRODUCT(('Data - annual'!$A$2:$A$30000=H$7)*('Data - annual'!$B$2:$B$30000=$B13)*('Data - annual'!$C$2:$C$30000=$A$4)*('Data - annual'!$H$2:$H$30000))))))=0,"..",(IF($A$5="Total response time",SUMPRODUCT(('Data - annual'!$A$2:$A$30000=H$7)*('Data - annual'!$B$2:$B$30000=$B13)*('Data - annual'!$C$2:$C$30000=$A$4)*('Data - annual'!$E$2:$E$30000)),IF($A$5="Call handling time",SUMPRODUCT(('Data - annual'!$A$2:$A$30000=H$7)*('Data - annual'!$B$2:$B$30000=$B13)*('Data - annual'!$C$2:$C$30000=$A$4)*('Data - annual'!$F$2:$F$30000)),IF($A$5="Crew turnout time",SUMPRODUCT(('Data - annual'!$A$2:$A$30000=H$7)*('Data - annual'!$B$2:$B$30000=$B13)*('Data - annual'!$C$2:$C$30000=$A$4)*('Data - annual'!$G$2:$G$30000)),SUMPRODUCT(('Data - annual'!$A$2:$A$30000=H$7)*('Data - annual'!$B$2:$B$30000=$B13)*('Data - annual'!$C$2:$C$30000=$A$4)*('Data - annual'!$H$2:$H$30000)))))))</f>
        <v>5.3080011100000001E-3</v>
      </c>
      <c r="I13" s="64" cm="1">
        <f t="array" ref="I13">IF((IF($A$5="Total response time",SUMPRODUCT(('Data - annual'!$A$2:$A$30000=I$7)*('Data - annual'!$B$2:$B$30000=$B13)*('Data - annual'!$C$2:$C$30000=$A$4)*('Data - annual'!$E$2:$E$30000)),IF($A$5="Call handling time",SUMPRODUCT(('Data - annual'!$A$2:$A$30000=I$7)*('Data - annual'!$B$2:$B$30000=$B13)*('Data - annual'!$C$2:$C$30000=$A$4)*('Data - annual'!$F$2:$F$30000)),IF($A$5="Crew turnout time",SUMPRODUCT(('Data - annual'!$A$2:$A$30000=I$7)*('Data - annual'!$B$2:$B$30000=$B13)*('Data - annual'!$C$2:$C$30000=$A$4)*('Data - annual'!$G$2:$G$30000)),SUMPRODUCT(('Data - annual'!$A$2:$A$30000=I$7)*('Data - annual'!$B$2:$B$30000=$B13)*('Data - annual'!$C$2:$C$30000=$A$4)*('Data - annual'!$H$2:$H$30000))))))=0,"..",(IF($A$5="Total response time",SUMPRODUCT(('Data - annual'!$A$2:$A$30000=I$7)*('Data - annual'!$B$2:$B$30000=$B13)*('Data - annual'!$C$2:$C$30000=$A$4)*('Data - annual'!$E$2:$E$30000)),IF($A$5="Call handling time",SUMPRODUCT(('Data - annual'!$A$2:$A$30000=I$7)*('Data - annual'!$B$2:$B$30000=$B13)*('Data - annual'!$C$2:$C$30000=$A$4)*('Data - annual'!$F$2:$F$30000)),IF($A$5="Crew turnout time",SUMPRODUCT(('Data - annual'!$A$2:$A$30000=I$7)*('Data - annual'!$B$2:$B$30000=$B13)*('Data - annual'!$C$2:$C$30000=$A$4)*('Data - annual'!$G$2:$G$30000)),SUMPRODUCT(('Data - annual'!$A$2:$A$30000=I$7)*('Data - annual'!$B$2:$B$30000=$B13)*('Data - annual'!$C$2:$C$30000=$A$4)*('Data - annual'!$H$2:$H$30000)))))))</f>
        <v>5.3482959899999998E-3</v>
      </c>
      <c r="J13" s="64" cm="1">
        <f t="array" ref="J13">IF((IF($A$5="Total response time",SUMPRODUCT(('Data - annual'!$A$2:$A$30000=J$7)*('Data - annual'!$B$2:$B$30000=$B13)*('Data - annual'!$C$2:$C$30000=$A$4)*('Data - annual'!$E$2:$E$30000)),IF($A$5="Call handling time",SUMPRODUCT(('Data - annual'!$A$2:$A$30000=J$7)*('Data - annual'!$B$2:$B$30000=$B13)*('Data - annual'!$C$2:$C$30000=$A$4)*('Data - annual'!$F$2:$F$30000)),IF($A$5="Crew turnout time",SUMPRODUCT(('Data - annual'!$A$2:$A$30000=J$7)*('Data - annual'!$B$2:$B$30000=$B13)*('Data - annual'!$C$2:$C$30000=$A$4)*('Data - annual'!$G$2:$G$30000)),SUMPRODUCT(('Data - annual'!$A$2:$A$30000=J$7)*('Data - annual'!$B$2:$B$30000=$B13)*('Data - annual'!$C$2:$C$30000=$A$4)*('Data - annual'!$H$2:$H$30000))))))=0,"..",(IF($A$5="Total response time",SUMPRODUCT(('Data - annual'!$A$2:$A$30000=J$7)*('Data - annual'!$B$2:$B$30000=$B13)*('Data - annual'!$C$2:$C$30000=$A$4)*('Data - annual'!$E$2:$E$30000)),IF($A$5="Call handling time",SUMPRODUCT(('Data - annual'!$A$2:$A$30000=J$7)*('Data - annual'!$B$2:$B$30000=$B13)*('Data - annual'!$C$2:$C$30000=$A$4)*('Data - annual'!$F$2:$F$30000)),IF($A$5="Crew turnout time",SUMPRODUCT(('Data - annual'!$A$2:$A$30000=J$7)*('Data - annual'!$B$2:$B$30000=$B13)*('Data - annual'!$C$2:$C$30000=$A$4)*('Data - annual'!$G$2:$G$30000)),SUMPRODUCT(('Data - annual'!$A$2:$A$30000=J$7)*('Data - annual'!$B$2:$B$30000=$B13)*('Data - annual'!$C$2:$C$30000=$A$4)*('Data - annual'!$H$2:$H$30000)))))))</f>
        <v>5.4301017100000003E-3</v>
      </c>
      <c r="K13" s="64" cm="1">
        <f t="array" ref="K13">IF((IF($A$5="Total response time",SUMPRODUCT(('Data - annual'!$A$2:$A$30000=K$7)*('Data - annual'!$B$2:$B$30000=$B13)*('Data - annual'!$C$2:$C$30000=$A$4)*('Data - annual'!$E$2:$E$30000)),IF($A$5="Call handling time",SUMPRODUCT(('Data - annual'!$A$2:$A$30000=K$7)*('Data - annual'!$B$2:$B$30000=$B13)*('Data - annual'!$C$2:$C$30000=$A$4)*('Data - annual'!$F$2:$F$30000)),IF($A$5="Crew turnout time",SUMPRODUCT(('Data - annual'!$A$2:$A$30000=K$7)*('Data - annual'!$B$2:$B$30000=$B13)*('Data - annual'!$C$2:$C$30000=$A$4)*('Data - annual'!$G$2:$G$30000)),SUMPRODUCT(('Data - annual'!$A$2:$A$30000=K$7)*('Data - annual'!$B$2:$B$30000=$B13)*('Data - annual'!$C$2:$C$30000=$A$4)*('Data - annual'!$H$2:$H$30000))))))=0,"..",(IF($A$5="Total response time",SUMPRODUCT(('Data - annual'!$A$2:$A$30000=K$7)*('Data - annual'!$B$2:$B$30000=$B13)*('Data - annual'!$C$2:$C$30000=$A$4)*('Data - annual'!$E$2:$E$30000)),IF($A$5="Call handling time",SUMPRODUCT(('Data - annual'!$A$2:$A$30000=K$7)*('Data - annual'!$B$2:$B$30000=$B13)*('Data - annual'!$C$2:$C$30000=$A$4)*('Data - annual'!$F$2:$F$30000)),IF($A$5="Crew turnout time",SUMPRODUCT(('Data - annual'!$A$2:$A$30000=K$7)*('Data - annual'!$B$2:$B$30000=$B13)*('Data - annual'!$C$2:$C$30000=$A$4)*('Data - annual'!$G$2:$G$30000)),SUMPRODUCT(('Data - annual'!$A$2:$A$30000=K$7)*('Data - annual'!$B$2:$B$30000=$B13)*('Data - annual'!$C$2:$C$30000=$A$4)*('Data - annual'!$H$2:$H$30000)))))))</f>
        <v>5.3897271399999998E-3</v>
      </c>
      <c r="L13" s="64" cm="1">
        <f t="array" ref="L13">IF((IF($A$5="Total response time",SUMPRODUCT(('Data - annual'!$A$2:$A$30000=L$7)*('Data - annual'!$B$2:$B$30000=$B13)*('Data - annual'!$C$2:$C$30000=$A$4)*('Data - annual'!$E$2:$E$30000)),IF($A$5="Call handling time",SUMPRODUCT(('Data - annual'!$A$2:$A$30000=L$7)*('Data - annual'!$B$2:$B$30000=$B13)*('Data - annual'!$C$2:$C$30000=$A$4)*('Data - annual'!$F$2:$F$30000)),IF($A$5="Crew turnout time",SUMPRODUCT(('Data - annual'!$A$2:$A$30000=L$7)*('Data - annual'!$B$2:$B$30000=$B13)*('Data - annual'!$C$2:$C$30000=$A$4)*('Data - annual'!$G$2:$G$30000)),SUMPRODUCT(('Data - annual'!$A$2:$A$30000=L$7)*('Data - annual'!$B$2:$B$30000=$B13)*('Data - annual'!$C$2:$C$30000=$A$4)*('Data - annual'!$H$2:$H$30000))))))=0,"..",(IF($A$5="Total response time",SUMPRODUCT(('Data - annual'!$A$2:$A$30000=L$7)*('Data - annual'!$B$2:$B$30000=$B13)*('Data - annual'!$C$2:$C$30000=$A$4)*('Data - annual'!$E$2:$E$30000)),IF($A$5="Call handling time",SUMPRODUCT(('Data - annual'!$A$2:$A$30000=L$7)*('Data - annual'!$B$2:$B$30000=$B13)*('Data - annual'!$C$2:$C$30000=$A$4)*('Data - annual'!$F$2:$F$30000)),IF($A$5="Crew turnout time",SUMPRODUCT(('Data - annual'!$A$2:$A$30000=L$7)*('Data - annual'!$B$2:$B$30000=$B13)*('Data - annual'!$C$2:$C$30000=$A$4)*('Data - annual'!$G$2:$G$30000)),SUMPRODUCT(('Data - annual'!$A$2:$A$30000=L$7)*('Data - annual'!$B$2:$B$30000=$B13)*('Data - annual'!$C$2:$C$30000=$A$4)*('Data - annual'!$H$2:$H$30000)))))))</f>
        <v>5.3683388300000004E-3</v>
      </c>
      <c r="M13" s="64" cm="1">
        <f t="array" ref="M13">IF((IF($A$5="Total response time",SUMPRODUCT(('Data - annual'!$A$2:$A$30000=M$7)*('Data - annual'!$B$2:$B$30000=$B13)*('Data - annual'!$C$2:$C$30000=$A$4)*('Data - annual'!$E$2:$E$30000)),IF($A$5="Call handling time",SUMPRODUCT(('Data - annual'!$A$2:$A$30000=M$7)*('Data - annual'!$B$2:$B$30000=$B13)*('Data - annual'!$C$2:$C$30000=$A$4)*('Data - annual'!$F$2:$F$30000)),IF($A$5="Crew turnout time",SUMPRODUCT(('Data - annual'!$A$2:$A$30000=M$7)*('Data - annual'!$B$2:$B$30000=$B13)*('Data - annual'!$C$2:$C$30000=$A$4)*('Data - annual'!$G$2:$G$30000)),SUMPRODUCT(('Data - annual'!$A$2:$A$30000=M$7)*('Data - annual'!$B$2:$B$30000=$B13)*('Data - annual'!$C$2:$C$30000=$A$4)*('Data - annual'!$H$2:$H$30000))))))=0,"..",(IF($A$5="Total response time",SUMPRODUCT(('Data - annual'!$A$2:$A$30000=M$7)*('Data - annual'!$B$2:$B$30000=$B13)*('Data - annual'!$C$2:$C$30000=$A$4)*('Data - annual'!$E$2:$E$30000)),IF($A$5="Call handling time",SUMPRODUCT(('Data - annual'!$A$2:$A$30000=M$7)*('Data - annual'!$B$2:$B$30000=$B13)*('Data - annual'!$C$2:$C$30000=$A$4)*('Data - annual'!$F$2:$F$30000)),IF($A$5="Crew turnout time",SUMPRODUCT(('Data - annual'!$A$2:$A$30000=M$7)*('Data - annual'!$B$2:$B$30000=$B13)*('Data - annual'!$C$2:$C$30000=$A$4)*('Data - annual'!$G$2:$G$30000)),SUMPRODUCT(('Data - annual'!$A$2:$A$30000=M$7)*('Data - annual'!$B$2:$B$30000=$B13)*('Data - annual'!$C$2:$C$30000=$A$4)*('Data - annual'!$H$2:$H$30000)))))))</f>
        <v>5.2554491999999998E-3</v>
      </c>
      <c r="N13" s="64" cm="1">
        <f t="array" ref="N13">IF((IF($A$5="Total response time",SUMPRODUCT(('Data - annual'!$A$2:$A$30000=N$7)*('Data - annual'!$B$2:$B$30000=$B13)*('Data - annual'!$C$2:$C$30000=$A$4)*('Data - annual'!$E$2:$E$30000)),IF($A$5="Call handling time",SUMPRODUCT(('Data - annual'!$A$2:$A$30000=N$7)*('Data - annual'!$B$2:$B$30000=$B13)*('Data - annual'!$C$2:$C$30000=$A$4)*('Data - annual'!$F$2:$F$30000)),IF($A$5="Crew turnout time",SUMPRODUCT(('Data - annual'!$A$2:$A$30000=N$7)*('Data - annual'!$B$2:$B$30000=$B13)*('Data - annual'!$C$2:$C$30000=$A$4)*('Data - annual'!$G$2:$G$30000)),SUMPRODUCT(('Data - annual'!$A$2:$A$30000=N$7)*('Data - annual'!$B$2:$B$30000=$B13)*('Data - annual'!$C$2:$C$30000=$A$4)*('Data - annual'!$H$2:$H$30000))))))=0,"..",(IF($A$5="Total response time",SUMPRODUCT(('Data - annual'!$A$2:$A$30000=N$7)*('Data - annual'!$B$2:$B$30000=$B13)*('Data - annual'!$C$2:$C$30000=$A$4)*('Data - annual'!$E$2:$E$30000)),IF($A$5="Call handling time",SUMPRODUCT(('Data - annual'!$A$2:$A$30000=N$7)*('Data - annual'!$B$2:$B$30000=$B13)*('Data - annual'!$C$2:$C$30000=$A$4)*('Data - annual'!$F$2:$F$30000)),IF($A$5="Crew turnout time",SUMPRODUCT(('Data - annual'!$A$2:$A$30000=N$7)*('Data - annual'!$B$2:$B$30000=$B13)*('Data - annual'!$C$2:$C$30000=$A$4)*('Data - annual'!$G$2:$G$30000)),SUMPRODUCT(('Data - annual'!$A$2:$A$30000=N$7)*('Data - annual'!$B$2:$B$30000=$B13)*('Data - annual'!$C$2:$C$30000=$A$4)*('Data - annual'!$H$2:$H$30000)))))))</f>
        <v>5.3692535800000003E-3</v>
      </c>
      <c r="O13" s="64" cm="1">
        <f t="array" ref="O13">IF((IF($A$5="Total response time",SUMPRODUCT(('Data - annual'!$A$2:$A$30000=O$7)*('Data - annual'!$B$2:$B$30000=$B13)*('Data - annual'!$C$2:$C$30000=$A$4)*('Data - annual'!$E$2:$E$30000)),IF($A$5="Call handling time",SUMPRODUCT(('Data - annual'!$A$2:$A$30000=O$7)*('Data - annual'!$B$2:$B$30000=$B13)*('Data - annual'!$C$2:$C$30000=$A$4)*('Data - annual'!$F$2:$F$30000)),IF($A$5="Crew turnout time",SUMPRODUCT(('Data - annual'!$A$2:$A$30000=O$7)*('Data - annual'!$B$2:$B$30000=$B13)*('Data - annual'!$C$2:$C$30000=$A$4)*('Data - annual'!$G$2:$G$30000)),SUMPRODUCT(('Data - annual'!$A$2:$A$30000=O$7)*('Data - annual'!$B$2:$B$30000=$B13)*('Data - annual'!$C$2:$C$30000=$A$4)*('Data - annual'!$H$2:$H$30000))))))=0,"..",(IF($A$5="Total response time",SUMPRODUCT(('Data - annual'!$A$2:$A$30000=O$7)*('Data - annual'!$B$2:$B$30000=$B13)*('Data - annual'!$C$2:$C$30000=$A$4)*('Data - annual'!$E$2:$E$30000)),IF($A$5="Call handling time",SUMPRODUCT(('Data - annual'!$A$2:$A$30000=O$7)*('Data - annual'!$B$2:$B$30000=$B13)*('Data - annual'!$C$2:$C$30000=$A$4)*('Data - annual'!$F$2:$F$30000)),IF($A$5="Crew turnout time",SUMPRODUCT(('Data - annual'!$A$2:$A$30000=O$7)*('Data - annual'!$B$2:$B$30000=$B13)*('Data - annual'!$C$2:$C$30000=$A$4)*('Data - annual'!$G$2:$G$30000)),SUMPRODUCT(('Data - annual'!$A$2:$A$30000=O$7)*('Data - annual'!$B$2:$B$30000=$B13)*('Data - annual'!$C$2:$C$30000=$A$4)*('Data - annual'!$H$2:$H$30000)))))))</f>
        <v>5.4995019400000001E-3</v>
      </c>
      <c r="P13" s="64" cm="1">
        <f t="array" ref="P13">IF((IF($A$5="Total response time",SUMPRODUCT(('Data - annual'!$A$2:$A$30000=P$7)*('Data - annual'!$B$2:$B$30000=$B13)*('Data - annual'!$C$2:$C$30000=$A$4)*('Data - annual'!$E$2:$E$30000)),IF($A$5="Call handling time",SUMPRODUCT(('Data - annual'!$A$2:$A$30000=P$7)*('Data - annual'!$B$2:$B$30000=$B13)*('Data - annual'!$C$2:$C$30000=$A$4)*('Data - annual'!$F$2:$F$30000)),IF($A$5="Crew turnout time",SUMPRODUCT(('Data - annual'!$A$2:$A$30000=P$7)*('Data - annual'!$B$2:$B$30000=$B13)*('Data - annual'!$C$2:$C$30000=$A$4)*('Data - annual'!$G$2:$G$30000)),SUMPRODUCT(('Data - annual'!$A$2:$A$30000=P$7)*('Data - annual'!$B$2:$B$30000=$B13)*('Data - annual'!$C$2:$C$30000=$A$4)*('Data - annual'!$H$2:$H$30000))))))=0,"..",(IF($A$5="Total response time",SUMPRODUCT(('Data - annual'!$A$2:$A$30000=P$7)*('Data - annual'!$B$2:$B$30000=$B13)*('Data - annual'!$C$2:$C$30000=$A$4)*('Data - annual'!$E$2:$E$30000)),IF($A$5="Call handling time",SUMPRODUCT(('Data - annual'!$A$2:$A$30000=P$7)*('Data - annual'!$B$2:$B$30000=$B13)*('Data - annual'!$C$2:$C$30000=$A$4)*('Data - annual'!$F$2:$F$30000)),IF($A$5="Crew turnout time",SUMPRODUCT(('Data - annual'!$A$2:$A$30000=P$7)*('Data - annual'!$B$2:$B$30000=$B13)*('Data - annual'!$C$2:$C$30000=$A$4)*('Data - annual'!$G$2:$G$30000)),SUMPRODUCT(('Data - annual'!$A$2:$A$30000=P$7)*('Data - annual'!$B$2:$B$30000=$B13)*('Data - annual'!$C$2:$C$30000=$A$4)*('Data - annual'!$H$2:$H$30000)))))))</f>
        <v>5.57613551E-3</v>
      </c>
      <c r="Q13" s="64" cm="1">
        <f t="array" ref="Q13">IF((IF($A$5="Total response time",SUMPRODUCT(('Data - annual'!$A$2:$A$30000=Q$7)*('Data - annual'!$B$2:$B$30000=$B13)*('Data - annual'!$C$2:$C$30000=$A$4)*('Data - annual'!$E$2:$E$30000)),IF($A$5="Call handling time",SUMPRODUCT(('Data - annual'!$A$2:$A$30000=Q$7)*('Data - annual'!$B$2:$B$30000=$B13)*('Data - annual'!$C$2:$C$30000=$A$4)*('Data - annual'!$F$2:$F$30000)),IF($A$5="Crew turnout time",SUMPRODUCT(('Data - annual'!$A$2:$A$30000=Q$7)*('Data - annual'!$B$2:$B$30000=$B13)*('Data - annual'!$C$2:$C$30000=$A$4)*('Data - annual'!$G$2:$G$30000)),SUMPRODUCT(('Data - annual'!$A$2:$A$30000=Q$7)*('Data - annual'!$B$2:$B$30000=$B13)*('Data - annual'!$C$2:$C$30000=$A$4)*('Data - annual'!$H$2:$H$30000))))))=0,"..",(IF($A$5="Total response time",SUMPRODUCT(('Data - annual'!$A$2:$A$30000=Q$7)*('Data - annual'!$B$2:$B$30000=$B13)*('Data - annual'!$C$2:$C$30000=$A$4)*('Data - annual'!$E$2:$E$30000)),IF($A$5="Call handling time",SUMPRODUCT(('Data - annual'!$A$2:$A$30000=Q$7)*('Data - annual'!$B$2:$B$30000=$B13)*('Data - annual'!$C$2:$C$30000=$A$4)*('Data - annual'!$F$2:$F$30000)),IF($A$5="Crew turnout time",SUMPRODUCT(('Data - annual'!$A$2:$A$30000=Q$7)*('Data - annual'!$B$2:$B$30000=$B13)*('Data - annual'!$C$2:$C$30000=$A$4)*('Data - annual'!$G$2:$G$30000)),SUMPRODUCT(('Data - annual'!$A$2:$A$30000=Q$7)*('Data - annual'!$B$2:$B$30000=$B13)*('Data - annual'!$C$2:$C$30000=$A$4)*('Data - annual'!$H$2:$H$30000)))))))</f>
        <v>5.59906291E-3</v>
      </c>
      <c r="R13" s="64" cm="1">
        <f t="array" ref="R13">IF((IF($A$5="Total response time",SUMPRODUCT(('Data - quarterly'!$A$2:$A$30000=R$7)*('Data - quarterly'!$B$2:$B$30000=$B13)*('Data - quarterly'!$C$2:$C$30000=$A$4)*('Data - quarterly'!$E$2:$E$30000)),IF($A$5="Call handling time",SUMPRODUCT(('Data - quarterly'!$A$2:$A$30000=R$7)*('Data - quarterly'!$B$2:$B$30000=$B13)*('Data - quarterly'!$C$2:$C$30000=$A$4)*('Data - quarterly'!$F$2:$F$30000)),IF($A$5="Crew turnout time",SUMPRODUCT(('Data - quarterly'!$A$2:$A$30000=R$7)*('Data - quarterly'!$B$2:$B$30000=$B13)*('Data - quarterly'!$C$2:$C$30000=$A$4)*('Data - quarterly'!$G$2:$G$30000)),SUMPRODUCT(('Data - quarterly'!$A$2:$A$30000=R$7)*('Data - quarterly'!$B$2:$B$30000=$B13)*('Data - quarterly'!$C$2:$C$30000=$A$4)*('Data - quarterly'!$H$2:$H$30000))))))=0,"..",(IF($A$5="Total response time",SUMPRODUCT(('Data - quarterly'!$A$2:$A$30000=R$7)*('Data - quarterly'!$B$2:$B$30000=$B13)*('Data - quarterly'!$C$2:$C$30000=$A$4)*('Data - quarterly'!$E$2:$E$30000)),IF($A$5="Call handling time",SUMPRODUCT(('Data - quarterly'!$A$2:$A$30000=R$7)*('Data - quarterly'!$B$2:$B$30000=$B13)*('Data - quarterly'!$C$2:$C$30000=$A$4)*('Data - quarterly'!$F$2:$F$30000)),IF($A$5="Crew turnout time",SUMPRODUCT(('Data - quarterly'!$A$2:$A$30000=R$7)*('Data - quarterly'!$B$2:$B$30000=$B13)*('Data - quarterly'!$C$2:$C$30000=$A$4)*('Data - quarterly'!$G$2:$G$30000)),SUMPRODUCT(('Data - quarterly'!$A$2:$A$30000=R$7)*('Data - quarterly'!$B$2:$B$30000=$B13)*('Data - quarterly'!$C$2:$C$30000=$A$4)*('Data - quarterly'!$H$2:$H$30000)))))))</f>
        <v>5.6063955499999997E-3</v>
      </c>
      <c r="S13" s="64" cm="1">
        <f t="array" ref="S13">IF((IF($A$5="Total response time",SUMPRODUCT(('Data - quarterly'!$A$2:$A$30000=S$7)*('Data - quarterly'!$B$2:$B$30000=$B13)*('Data - quarterly'!$C$2:$C$30000=$A$4)*('Data - quarterly'!$E$2:$E$30000)),IF($A$5="Call handling time",SUMPRODUCT(('Data - quarterly'!$A$2:$A$30000=S$7)*('Data - quarterly'!$B$2:$B$30000=$B13)*('Data - quarterly'!$C$2:$C$30000=$A$4)*('Data - quarterly'!$F$2:$F$30000)),IF($A$5="Crew turnout time",SUMPRODUCT(('Data - quarterly'!$A$2:$A$30000=S$7)*('Data - quarterly'!$B$2:$B$30000=$B13)*('Data - quarterly'!$C$2:$C$30000=$A$4)*('Data - quarterly'!$G$2:$G$30000)),SUMPRODUCT(('Data - quarterly'!$A$2:$A$30000=S$7)*('Data - quarterly'!$B$2:$B$30000=$B13)*('Data - quarterly'!$C$2:$C$30000=$A$4)*('Data - quarterly'!$H$2:$H$30000))))))=0,"..",(IF($A$5="Total response time",SUMPRODUCT(('Data - quarterly'!$A$2:$A$30000=S$7)*('Data - quarterly'!$B$2:$B$30000=$B13)*('Data - quarterly'!$C$2:$C$30000=$A$4)*('Data - quarterly'!$E$2:$E$30000)),IF($A$5="Call handling time",SUMPRODUCT(('Data - quarterly'!$A$2:$A$30000=S$7)*('Data - quarterly'!$B$2:$B$30000=$B13)*('Data - quarterly'!$C$2:$C$30000=$A$4)*('Data - quarterly'!$F$2:$F$30000)),IF($A$5="Crew turnout time",SUMPRODUCT(('Data - quarterly'!$A$2:$A$30000=S$7)*('Data - quarterly'!$B$2:$B$30000=$B13)*('Data - quarterly'!$C$2:$C$30000=$A$4)*('Data - quarterly'!$G$2:$G$30000)),SUMPRODUCT(('Data - quarterly'!$A$2:$A$30000=S$7)*('Data - quarterly'!$B$2:$B$30000=$B13)*('Data - quarterly'!$C$2:$C$30000=$A$4)*('Data - quarterly'!$H$2:$H$30000)))))))</f>
        <v>5.7491657400000002E-3</v>
      </c>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row>
    <row r="14" spans="1:43" s="65" customFormat="1" ht="16.5" customHeight="1" x14ac:dyDescent="0.35">
      <c r="A14" s="66" t="s">
        <v>257</v>
      </c>
      <c r="B14" s="63" t="s">
        <v>11</v>
      </c>
      <c r="C14" s="64" cm="1">
        <f t="array" ref="C14">IF((IF($A$5="Total response time",SUMPRODUCT(('Data - annual'!$A$2:$A$30000=C$7)*('Data - annual'!$B$2:$B$30000=$B14)*('Data - annual'!$C$2:$C$30000=$A$4)*('Data - annual'!$E$2:$E$30000)),IF($A$5="Call handling time",SUMPRODUCT(('Data - annual'!$A$2:$A$30000=C$7)*('Data - annual'!$B$2:$B$30000=$B14)*('Data - annual'!$C$2:$C$30000=$A$4)*('Data - annual'!$F$2:$F$30000)),IF($A$5="Crew turnout time",SUMPRODUCT(('Data - annual'!$A$2:$A$30000=C$7)*('Data - annual'!$B$2:$B$30000=$B14)*('Data - annual'!$C$2:$C$30000=$A$4)*('Data - annual'!$G$2:$G$30000)),SUMPRODUCT(('Data - annual'!$A$2:$A$30000=C$7)*('Data - annual'!$B$2:$B$30000=$B14)*('Data - annual'!$C$2:$C$30000=$A$4)*('Data - annual'!$H$2:$H$30000))))))=0,"..",(IF($A$5="Total response time",SUMPRODUCT(('Data - annual'!$A$2:$A$30000=C$7)*('Data - annual'!$B$2:$B$30000=$B14)*('Data - annual'!$C$2:$C$30000=$A$4)*('Data - annual'!$E$2:$E$30000)),IF($A$5="Call handling time",SUMPRODUCT(('Data - annual'!$A$2:$A$30000=C$7)*('Data - annual'!$B$2:$B$30000=$B14)*('Data - annual'!$C$2:$C$30000=$A$4)*('Data - annual'!$F$2:$F$30000)),IF($A$5="Crew turnout time",SUMPRODUCT(('Data - annual'!$A$2:$A$30000=C$7)*('Data - annual'!$B$2:$B$30000=$B14)*('Data - annual'!$C$2:$C$30000=$A$4)*('Data - annual'!$G$2:$G$30000)),SUMPRODUCT(('Data - annual'!$A$2:$A$30000=C$7)*('Data - annual'!$B$2:$B$30000=$B14)*('Data - annual'!$C$2:$C$30000=$A$4)*('Data - annual'!$H$2:$H$30000)))))))</f>
        <v>5.4460205199999999E-3</v>
      </c>
      <c r="D14" s="64" cm="1">
        <f t="array" ref="D14">IF((IF($A$5="Total response time",SUMPRODUCT(('Data - annual'!$A$2:$A$30000=D$7)*('Data - annual'!$B$2:$B$30000=$B14)*('Data - annual'!$C$2:$C$30000=$A$4)*('Data - annual'!$E$2:$E$30000)),IF($A$5="Call handling time",SUMPRODUCT(('Data - annual'!$A$2:$A$30000=D$7)*('Data - annual'!$B$2:$B$30000=$B14)*('Data - annual'!$C$2:$C$30000=$A$4)*('Data - annual'!$F$2:$F$30000)),IF($A$5="Crew turnout time",SUMPRODUCT(('Data - annual'!$A$2:$A$30000=D$7)*('Data - annual'!$B$2:$B$30000=$B14)*('Data - annual'!$C$2:$C$30000=$A$4)*('Data - annual'!$G$2:$G$30000)),SUMPRODUCT(('Data - annual'!$A$2:$A$30000=D$7)*('Data - annual'!$B$2:$B$30000=$B14)*('Data - annual'!$C$2:$C$30000=$A$4)*('Data - annual'!$H$2:$H$30000))))))=0,"..",(IF($A$5="Total response time",SUMPRODUCT(('Data - annual'!$A$2:$A$30000=D$7)*('Data - annual'!$B$2:$B$30000=$B14)*('Data - annual'!$C$2:$C$30000=$A$4)*('Data - annual'!$E$2:$E$30000)),IF($A$5="Call handling time",SUMPRODUCT(('Data - annual'!$A$2:$A$30000=D$7)*('Data - annual'!$B$2:$B$30000=$B14)*('Data - annual'!$C$2:$C$30000=$A$4)*('Data - annual'!$F$2:$F$30000)),IF($A$5="Crew turnout time",SUMPRODUCT(('Data - annual'!$A$2:$A$30000=D$7)*('Data - annual'!$B$2:$B$30000=$B14)*('Data - annual'!$C$2:$C$30000=$A$4)*('Data - annual'!$G$2:$G$30000)),SUMPRODUCT(('Data - annual'!$A$2:$A$30000=D$7)*('Data - annual'!$B$2:$B$30000=$B14)*('Data - annual'!$C$2:$C$30000=$A$4)*('Data - annual'!$H$2:$H$30000)))))))</f>
        <v>5.4236553E-3</v>
      </c>
      <c r="E14" s="64" cm="1">
        <f t="array" ref="E14">IF((IF($A$5="Total response time",SUMPRODUCT(('Data - annual'!$A$2:$A$30000=E$7)*('Data - annual'!$B$2:$B$30000=$B14)*('Data - annual'!$C$2:$C$30000=$A$4)*('Data - annual'!$E$2:$E$30000)),IF($A$5="Call handling time",SUMPRODUCT(('Data - annual'!$A$2:$A$30000=E$7)*('Data - annual'!$B$2:$B$30000=$B14)*('Data - annual'!$C$2:$C$30000=$A$4)*('Data - annual'!$F$2:$F$30000)),IF($A$5="Crew turnout time",SUMPRODUCT(('Data - annual'!$A$2:$A$30000=E$7)*('Data - annual'!$B$2:$B$30000=$B14)*('Data - annual'!$C$2:$C$30000=$A$4)*('Data - annual'!$G$2:$G$30000)),SUMPRODUCT(('Data - annual'!$A$2:$A$30000=E$7)*('Data - annual'!$B$2:$B$30000=$B14)*('Data - annual'!$C$2:$C$30000=$A$4)*('Data - annual'!$H$2:$H$30000))))))=0,"..",(IF($A$5="Total response time",SUMPRODUCT(('Data - annual'!$A$2:$A$30000=E$7)*('Data - annual'!$B$2:$B$30000=$B14)*('Data - annual'!$C$2:$C$30000=$A$4)*('Data - annual'!$E$2:$E$30000)),IF($A$5="Call handling time",SUMPRODUCT(('Data - annual'!$A$2:$A$30000=E$7)*('Data - annual'!$B$2:$B$30000=$B14)*('Data - annual'!$C$2:$C$30000=$A$4)*('Data - annual'!$F$2:$F$30000)),IF($A$5="Crew turnout time",SUMPRODUCT(('Data - annual'!$A$2:$A$30000=E$7)*('Data - annual'!$B$2:$B$30000=$B14)*('Data - annual'!$C$2:$C$30000=$A$4)*('Data - annual'!$G$2:$G$30000)),SUMPRODUCT(('Data - annual'!$A$2:$A$30000=E$7)*('Data - annual'!$B$2:$B$30000=$B14)*('Data - annual'!$C$2:$C$30000=$A$4)*('Data - annual'!$H$2:$H$30000)))))))</f>
        <v>5.4149151399999996E-3</v>
      </c>
      <c r="F14" s="64" cm="1">
        <f t="array" ref="F14">IF((IF($A$5="Total response time",SUMPRODUCT(('Data - annual'!$A$2:$A$30000=F$7)*('Data - annual'!$B$2:$B$30000=$B14)*('Data - annual'!$C$2:$C$30000=$A$4)*('Data - annual'!$E$2:$E$30000)),IF($A$5="Call handling time",SUMPRODUCT(('Data - annual'!$A$2:$A$30000=F$7)*('Data - annual'!$B$2:$B$30000=$B14)*('Data - annual'!$C$2:$C$30000=$A$4)*('Data - annual'!$F$2:$F$30000)),IF($A$5="Crew turnout time",SUMPRODUCT(('Data - annual'!$A$2:$A$30000=F$7)*('Data - annual'!$B$2:$B$30000=$B14)*('Data - annual'!$C$2:$C$30000=$A$4)*('Data - annual'!$G$2:$G$30000)),SUMPRODUCT(('Data - annual'!$A$2:$A$30000=F$7)*('Data - annual'!$B$2:$B$30000=$B14)*('Data - annual'!$C$2:$C$30000=$A$4)*('Data - annual'!$H$2:$H$30000))))))=0,"..",(IF($A$5="Total response time",SUMPRODUCT(('Data - annual'!$A$2:$A$30000=F$7)*('Data - annual'!$B$2:$B$30000=$B14)*('Data - annual'!$C$2:$C$30000=$A$4)*('Data - annual'!$E$2:$E$30000)),IF($A$5="Call handling time",SUMPRODUCT(('Data - annual'!$A$2:$A$30000=F$7)*('Data - annual'!$B$2:$B$30000=$B14)*('Data - annual'!$C$2:$C$30000=$A$4)*('Data - annual'!$F$2:$F$30000)),IF($A$5="Crew turnout time",SUMPRODUCT(('Data - annual'!$A$2:$A$30000=F$7)*('Data - annual'!$B$2:$B$30000=$B14)*('Data - annual'!$C$2:$C$30000=$A$4)*('Data - annual'!$G$2:$G$30000)),SUMPRODUCT(('Data - annual'!$A$2:$A$30000=F$7)*('Data - annual'!$B$2:$B$30000=$B14)*('Data - annual'!$C$2:$C$30000=$A$4)*('Data - annual'!$H$2:$H$30000)))))))</f>
        <v>5.6004162600000003E-3</v>
      </c>
      <c r="G14" s="64" cm="1">
        <f t="array" ref="G14">IF((IF($A$5="Total response time",SUMPRODUCT(('Data - annual'!$A$2:$A$30000=G$7)*('Data - annual'!$B$2:$B$30000=$B14)*('Data - annual'!$C$2:$C$30000=$A$4)*('Data - annual'!$E$2:$E$30000)),IF($A$5="Call handling time",SUMPRODUCT(('Data - annual'!$A$2:$A$30000=G$7)*('Data - annual'!$B$2:$B$30000=$B14)*('Data - annual'!$C$2:$C$30000=$A$4)*('Data - annual'!$F$2:$F$30000)),IF($A$5="Crew turnout time",SUMPRODUCT(('Data - annual'!$A$2:$A$30000=G$7)*('Data - annual'!$B$2:$B$30000=$B14)*('Data - annual'!$C$2:$C$30000=$A$4)*('Data - annual'!$G$2:$G$30000)),SUMPRODUCT(('Data - annual'!$A$2:$A$30000=G$7)*('Data - annual'!$B$2:$B$30000=$B14)*('Data - annual'!$C$2:$C$30000=$A$4)*('Data - annual'!$H$2:$H$30000))))))=0,"..",(IF($A$5="Total response time",SUMPRODUCT(('Data - annual'!$A$2:$A$30000=G$7)*('Data - annual'!$B$2:$B$30000=$B14)*('Data - annual'!$C$2:$C$30000=$A$4)*('Data - annual'!$E$2:$E$30000)),IF($A$5="Call handling time",SUMPRODUCT(('Data - annual'!$A$2:$A$30000=G$7)*('Data - annual'!$B$2:$B$30000=$B14)*('Data - annual'!$C$2:$C$30000=$A$4)*('Data - annual'!$F$2:$F$30000)),IF($A$5="Crew turnout time",SUMPRODUCT(('Data - annual'!$A$2:$A$30000=G$7)*('Data - annual'!$B$2:$B$30000=$B14)*('Data - annual'!$C$2:$C$30000=$A$4)*('Data - annual'!$G$2:$G$30000)),SUMPRODUCT(('Data - annual'!$A$2:$A$30000=G$7)*('Data - annual'!$B$2:$B$30000=$B14)*('Data - annual'!$C$2:$C$30000=$A$4)*('Data - annual'!$H$2:$H$30000)))))))</f>
        <v>5.8765899700000002E-3</v>
      </c>
      <c r="H14" s="64" cm="1">
        <f t="array" ref="H14">IF((IF($A$5="Total response time",SUMPRODUCT(('Data - annual'!$A$2:$A$30000=H$7)*('Data - annual'!$B$2:$B$30000=$B14)*('Data - annual'!$C$2:$C$30000=$A$4)*('Data - annual'!$E$2:$E$30000)),IF($A$5="Call handling time",SUMPRODUCT(('Data - annual'!$A$2:$A$30000=H$7)*('Data - annual'!$B$2:$B$30000=$B14)*('Data - annual'!$C$2:$C$30000=$A$4)*('Data - annual'!$F$2:$F$30000)),IF($A$5="Crew turnout time",SUMPRODUCT(('Data - annual'!$A$2:$A$30000=H$7)*('Data - annual'!$B$2:$B$30000=$B14)*('Data - annual'!$C$2:$C$30000=$A$4)*('Data - annual'!$G$2:$G$30000)),SUMPRODUCT(('Data - annual'!$A$2:$A$30000=H$7)*('Data - annual'!$B$2:$B$30000=$B14)*('Data - annual'!$C$2:$C$30000=$A$4)*('Data - annual'!$H$2:$H$30000))))))=0,"..",(IF($A$5="Total response time",SUMPRODUCT(('Data - annual'!$A$2:$A$30000=H$7)*('Data - annual'!$B$2:$B$30000=$B14)*('Data - annual'!$C$2:$C$30000=$A$4)*('Data - annual'!$E$2:$E$30000)),IF($A$5="Call handling time",SUMPRODUCT(('Data - annual'!$A$2:$A$30000=H$7)*('Data - annual'!$B$2:$B$30000=$B14)*('Data - annual'!$C$2:$C$30000=$A$4)*('Data - annual'!$F$2:$F$30000)),IF($A$5="Crew turnout time",SUMPRODUCT(('Data - annual'!$A$2:$A$30000=H$7)*('Data - annual'!$B$2:$B$30000=$B14)*('Data - annual'!$C$2:$C$30000=$A$4)*('Data - annual'!$G$2:$G$30000)),SUMPRODUCT(('Data - annual'!$A$2:$A$30000=H$7)*('Data - annual'!$B$2:$B$30000=$B14)*('Data - annual'!$C$2:$C$30000=$A$4)*('Data - annual'!$H$2:$H$30000)))))))</f>
        <v>5.8605783500000003E-3</v>
      </c>
      <c r="I14" s="64" cm="1">
        <f t="array" ref="I14">IF((IF($A$5="Total response time",SUMPRODUCT(('Data - annual'!$A$2:$A$30000=I$7)*('Data - annual'!$B$2:$B$30000=$B14)*('Data - annual'!$C$2:$C$30000=$A$4)*('Data - annual'!$E$2:$E$30000)),IF($A$5="Call handling time",SUMPRODUCT(('Data - annual'!$A$2:$A$30000=I$7)*('Data - annual'!$B$2:$B$30000=$B14)*('Data - annual'!$C$2:$C$30000=$A$4)*('Data - annual'!$F$2:$F$30000)),IF($A$5="Crew turnout time",SUMPRODUCT(('Data - annual'!$A$2:$A$30000=I$7)*('Data - annual'!$B$2:$B$30000=$B14)*('Data - annual'!$C$2:$C$30000=$A$4)*('Data - annual'!$G$2:$G$30000)),SUMPRODUCT(('Data - annual'!$A$2:$A$30000=I$7)*('Data - annual'!$B$2:$B$30000=$B14)*('Data - annual'!$C$2:$C$30000=$A$4)*('Data - annual'!$H$2:$H$30000))))))=0,"..",(IF($A$5="Total response time",SUMPRODUCT(('Data - annual'!$A$2:$A$30000=I$7)*('Data - annual'!$B$2:$B$30000=$B14)*('Data - annual'!$C$2:$C$30000=$A$4)*('Data - annual'!$E$2:$E$30000)),IF($A$5="Call handling time",SUMPRODUCT(('Data - annual'!$A$2:$A$30000=I$7)*('Data - annual'!$B$2:$B$30000=$B14)*('Data - annual'!$C$2:$C$30000=$A$4)*('Data - annual'!$F$2:$F$30000)),IF($A$5="Crew turnout time",SUMPRODUCT(('Data - annual'!$A$2:$A$30000=I$7)*('Data - annual'!$B$2:$B$30000=$B14)*('Data - annual'!$C$2:$C$30000=$A$4)*('Data - annual'!$G$2:$G$30000)),SUMPRODUCT(('Data - annual'!$A$2:$A$30000=I$7)*('Data - annual'!$B$2:$B$30000=$B14)*('Data - annual'!$C$2:$C$30000=$A$4)*('Data - annual'!$H$2:$H$30000)))))))</f>
        <v>5.8988895399999996E-3</v>
      </c>
      <c r="J14" s="64" cm="1">
        <f t="array" ref="J14">IF((IF($A$5="Total response time",SUMPRODUCT(('Data - annual'!$A$2:$A$30000=J$7)*('Data - annual'!$B$2:$B$30000=$B14)*('Data - annual'!$C$2:$C$30000=$A$4)*('Data - annual'!$E$2:$E$30000)),IF($A$5="Call handling time",SUMPRODUCT(('Data - annual'!$A$2:$A$30000=J$7)*('Data - annual'!$B$2:$B$30000=$B14)*('Data - annual'!$C$2:$C$30000=$A$4)*('Data - annual'!$F$2:$F$30000)),IF($A$5="Crew turnout time",SUMPRODUCT(('Data - annual'!$A$2:$A$30000=J$7)*('Data - annual'!$B$2:$B$30000=$B14)*('Data - annual'!$C$2:$C$30000=$A$4)*('Data - annual'!$G$2:$G$30000)),SUMPRODUCT(('Data - annual'!$A$2:$A$30000=J$7)*('Data - annual'!$B$2:$B$30000=$B14)*('Data - annual'!$C$2:$C$30000=$A$4)*('Data - annual'!$H$2:$H$30000))))))=0,"..",(IF($A$5="Total response time",SUMPRODUCT(('Data - annual'!$A$2:$A$30000=J$7)*('Data - annual'!$B$2:$B$30000=$B14)*('Data - annual'!$C$2:$C$30000=$A$4)*('Data - annual'!$E$2:$E$30000)),IF($A$5="Call handling time",SUMPRODUCT(('Data - annual'!$A$2:$A$30000=J$7)*('Data - annual'!$B$2:$B$30000=$B14)*('Data - annual'!$C$2:$C$30000=$A$4)*('Data - annual'!$F$2:$F$30000)),IF($A$5="Crew turnout time",SUMPRODUCT(('Data - annual'!$A$2:$A$30000=J$7)*('Data - annual'!$B$2:$B$30000=$B14)*('Data - annual'!$C$2:$C$30000=$A$4)*('Data - annual'!$G$2:$G$30000)),SUMPRODUCT(('Data - annual'!$A$2:$A$30000=J$7)*('Data - annual'!$B$2:$B$30000=$B14)*('Data - annual'!$C$2:$C$30000=$A$4)*('Data - annual'!$H$2:$H$30000)))))))</f>
        <v>5.8647311100000002E-3</v>
      </c>
      <c r="K14" s="64" cm="1">
        <f t="array" ref="K14">IF((IF($A$5="Total response time",SUMPRODUCT(('Data - annual'!$A$2:$A$30000=K$7)*('Data - annual'!$B$2:$B$30000=$B14)*('Data - annual'!$C$2:$C$30000=$A$4)*('Data - annual'!$E$2:$E$30000)),IF($A$5="Call handling time",SUMPRODUCT(('Data - annual'!$A$2:$A$30000=K$7)*('Data - annual'!$B$2:$B$30000=$B14)*('Data - annual'!$C$2:$C$30000=$A$4)*('Data - annual'!$F$2:$F$30000)),IF($A$5="Crew turnout time",SUMPRODUCT(('Data - annual'!$A$2:$A$30000=K$7)*('Data - annual'!$B$2:$B$30000=$B14)*('Data - annual'!$C$2:$C$30000=$A$4)*('Data - annual'!$G$2:$G$30000)),SUMPRODUCT(('Data - annual'!$A$2:$A$30000=K$7)*('Data - annual'!$B$2:$B$30000=$B14)*('Data - annual'!$C$2:$C$30000=$A$4)*('Data - annual'!$H$2:$H$30000))))))=0,"..",(IF($A$5="Total response time",SUMPRODUCT(('Data - annual'!$A$2:$A$30000=K$7)*('Data - annual'!$B$2:$B$30000=$B14)*('Data - annual'!$C$2:$C$30000=$A$4)*('Data - annual'!$E$2:$E$30000)),IF($A$5="Call handling time",SUMPRODUCT(('Data - annual'!$A$2:$A$30000=K$7)*('Data - annual'!$B$2:$B$30000=$B14)*('Data - annual'!$C$2:$C$30000=$A$4)*('Data - annual'!$F$2:$F$30000)),IF($A$5="Crew turnout time",SUMPRODUCT(('Data - annual'!$A$2:$A$30000=K$7)*('Data - annual'!$B$2:$B$30000=$B14)*('Data - annual'!$C$2:$C$30000=$A$4)*('Data - annual'!$G$2:$G$30000)),SUMPRODUCT(('Data - annual'!$A$2:$A$30000=K$7)*('Data - annual'!$B$2:$B$30000=$B14)*('Data - annual'!$C$2:$C$30000=$A$4)*('Data - annual'!$H$2:$H$30000)))))))</f>
        <v>5.9598110800000003E-3</v>
      </c>
      <c r="L14" s="64" cm="1">
        <f t="array" ref="L14">IF((IF($A$5="Total response time",SUMPRODUCT(('Data - annual'!$A$2:$A$30000=L$7)*('Data - annual'!$B$2:$B$30000=$B14)*('Data - annual'!$C$2:$C$30000=$A$4)*('Data - annual'!$E$2:$E$30000)),IF($A$5="Call handling time",SUMPRODUCT(('Data - annual'!$A$2:$A$30000=L$7)*('Data - annual'!$B$2:$B$30000=$B14)*('Data - annual'!$C$2:$C$30000=$A$4)*('Data - annual'!$F$2:$F$30000)),IF($A$5="Crew turnout time",SUMPRODUCT(('Data - annual'!$A$2:$A$30000=L$7)*('Data - annual'!$B$2:$B$30000=$B14)*('Data - annual'!$C$2:$C$30000=$A$4)*('Data - annual'!$G$2:$G$30000)),SUMPRODUCT(('Data - annual'!$A$2:$A$30000=L$7)*('Data - annual'!$B$2:$B$30000=$B14)*('Data - annual'!$C$2:$C$30000=$A$4)*('Data - annual'!$H$2:$H$30000))))))=0,"..",(IF($A$5="Total response time",SUMPRODUCT(('Data - annual'!$A$2:$A$30000=L$7)*('Data - annual'!$B$2:$B$30000=$B14)*('Data - annual'!$C$2:$C$30000=$A$4)*('Data - annual'!$E$2:$E$30000)),IF($A$5="Call handling time",SUMPRODUCT(('Data - annual'!$A$2:$A$30000=L$7)*('Data - annual'!$B$2:$B$30000=$B14)*('Data - annual'!$C$2:$C$30000=$A$4)*('Data - annual'!$F$2:$F$30000)),IF($A$5="Crew turnout time",SUMPRODUCT(('Data - annual'!$A$2:$A$30000=L$7)*('Data - annual'!$B$2:$B$30000=$B14)*('Data - annual'!$C$2:$C$30000=$A$4)*('Data - annual'!$G$2:$G$30000)),SUMPRODUCT(('Data - annual'!$A$2:$A$30000=L$7)*('Data - annual'!$B$2:$B$30000=$B14)*('Data - annual'!$C$2:$C$30000=$A$4)*('Data - annual'!$H$2:$H$30000)))))))</f>
        <v>5.9787144500000004E-3</v>
      </c>
      <c r="M14" s="64" cm="1">
        <f t="array" ref="M14">IF((IF($A$5="Total response time",SUMPRODUCT(('Data - annual'!$A$2:$A$30000=M$7)*('Data - annual'!$B$2:$B$30000=$B14)*('Data - annual'!$C$2:$C$30000=$A$4)*('Data - annual'!$E$2:$E$30000)),IF($A$5="Call handling time",SUMPRODUCT(('Data - annual'!$A$2:$A$30000=M$7)*('Data - annual'!$B$2:$B$30000=$B14)*('Data - annual'!$C$2:$C$30000=$A$4)*('Data - annual'!$F$2:$F$30000)),IF($A$5="Crew turnout time",SUMPRODUCT(('Data - annual'!$A$2:$A$30000=M$7)*('Data - annual'!$B$2:$B$30000=$B14)*('Data - annual'!$C$2:$C$30000=$A$4)*('Data - annual'!$G$2:$G$30000)),SUMPRODUCT(('Data - annual'!$A$2:$A$30000=M$7)*('Data - annual'!$B$2:$B$30000=$B14)*('Data - annual'!$C$2:$C$30000=$A$4)*('Data - annual'!$H$2:$H$30000))))))=0,"..",(IF($A$5="Total response time",SUMPRODUCT(('Data - annual'!$A$2:$A$30000=M$7)*('Data - annual'!$B$2:$B$30000=$B14)*('Data - annual'!$C$2:$C$30000=$A$4)*('Data - annual'!$E$2:$E$30000)),IF($A$5="Call handling time",SUMPRODUCT(('Data - annual'!$A$2:$A$30000=M$7)*('Data - annual'!$B$2:$B$30000=$B14)*('Data - annual'!$C$2:$C$30000=$A$4)*('Data - annual'!$F$2:$F$30000)),IF($A$5="Crew turnout time",SUMPRODUCT(('Data - annual'!$A$2:$A$30000=M$7)*('Data - annual'!$B$2:$B$30000=$B14)*('Data - annual'!$C$2:$C$30000=$A$4)*('Data - annual'!$G$2:$G$30000)),SUMPRODUCT(('Data - annual'!$A$2:$A$30000=M$7)*('Data - annual'!$B$2:$B$30000=$B14)*('Data - annual'!$C$2:$C$30000=$A$4)*('Data - annual'!$H$2:$H$30000)))))))</f>
        <v>5.9697200700000001E-3</v>
      </c>
      <c r="N14" s="64" cm="1">
        <f t="array" ref="N14">IF((IF($A$5="Total response time",SUMPRODUCT(('Data - annual'!$A$2:$A$30000=N$7)*('Data - annual'!$B$2:$B$30000=$B14)*('Data - annual'!$C$2:$C$30000=$A$4)*('Data - annual'!$E$2:$E$30000)),IF($A$5="Call handling time",SUMPRODUCT(('Data - annual'!$A$2:$A$30000=N$7)*('Data - annual'!$B$2:$B$30000=$B14)*('Data - annual'!$C$2:$C$30000=$A$4)*('Data - annual'!$F$2:$F$30000)),IF($A$5="Crew turnout time",SUMPRODUCT(('Data - annual'!$A$2:$A$30000=N$7)*('Data - annual'!$B$2:$B$30000=$B14)*('Data - annual'!$C$2:$C$30000=$A$4)*('Data - annual'!$G$2:$G$30000)),SUMPRODUCT(('Data - annual'!$A$2:$A$30000=N$7)*('Data - annual'!$B$2:$B$30000=$B14)*('Data - annual'!$C$2:$C$30000=$A$4)*('Data - annual'!$H$2:$H$30000))))))=0,"..",(IF($A$5="Total response time",SUMPRODUCT(('Data - annual'!$A$2:$A$30000=N$7)*('Data - annual'!$B$2:$B$30000=$B14)*('Data - annual'!$C$2:$C$30000=$A$4)*('Data - annual'!$E$2:$E$30000)),IF($A$5="Call handling time",SUMPRODUCT(('Data - annual'!$A$2:$A$30000=N$7)*('Data - annual'!$B$2:$B$30000=$B14)*('Data - annual'!$C$2:$C$30000=$A$4)*('Data - annual'!$F$2:$F$30000)),IF($A$5="Crew turnout time",SUMPRODUCT(('Data - annual'!$A$2:$A$30000=N$7)*('Data - annual'!$B$2:$B$30000=$B14)*('Data - annual'!$C$2:$C$30000=$A$4)*('Data - annual'!$G$2:$G$30000)),SUMPRODUCT(('Data - annual'!$A$2:$A$30000=N$7)*('Data - annual'!$B$2:$B$30000=$B14)*('Data - annual'!$C$2:$C$30000=$A$4)*('Data - annual'!$H$2:$H$30000)))))))</f>
        <v>6.1198835300000001E-3</v>
      </c>
      <c r="O14" s="64" cm="1">
        <f t="array" ref="O14">IF((IF($A$5="Total response time",SUMPRODUCT(('Data - annual'!$A$2:$A$30000=O$7)*('Data - annual'!$B$2:$B$30000=$B14)*('Data - annual'!$C$2:$C$30000=$A$4)*('Data - annual'!$E$2:$E$30000)),IF($A$5="Call handling time",SUMPRODUCT(('Data - annual'!$A$2:$A$30000=O$7)*('Data - annual'!$B$2:$B$30000=$B14)*('Data - annual'!$C$2:$C$30000=$A$4)*('Data - annual'!$F$2:$F$30000)),IF($A$5="Crew turnout time",SUMPRODUCT(('Data - annual'!$A$2:$A$30000=O$7)*('Data - annual'!$B$2:$B$30000=$B14)*('Data - annual'!$C$2:$C$30000=$A$4)*('Data - annual'!$G$2:$G$30000)),SUMPRODUCT(('Data - annual'!$A$2:$A$30000=O$7)*('Data - annual'!$B$2:$B$30000=$B14)*('Data - annual'!$C$2:$C$30000=$A$4)*('Data - annual'!$H$2:$H$30000))))))=0,"..",(IF($A$5="Total response time",SUMPRODUCT(('Data - annual'!$A$2:$A$30000=O$7)*('Data - annual'!$B$2:$B$30000=$B14)*('Data - annual'!$C$2:$C$30000=$A$4)*('Data - annual'!$E$2:$E$30000)),IF($A$5="Call handling time",SUMPRODUCT(('Data - annual'!$A$2:$A$30000=O$7)*('Data - annual'!$B$2:$B$30000=$B14)*('Data - annual'!$C$2:$C$30000=$A$4)*('Data - annual'!$F$2:$F$30000)),IF($A$5="Crew turnout time",SUMPRODUCT(('Data - annual'!$A$2:$A$30000=O$7)*('Data - annual'!$B$2:$B$30000=$B14)*('Data - annual'!$C$2:$C$30000=$A$4)*('Data - annual'!$G$2:$G$30000)),SUMPRODUCT(('Data - annual'!$A$2:$A$30000=O$7)*('Data - annual'!$B$2:$B$30000=$B14)*('Data - annual'!$C$2:$C$30000=$A$4)*('Data - annual'!$H$2:$H$30000)))))))</f>
        <v>6.2101491600000001E-3</v>
      </c>
      <c r="P14" s="64" cm="1">
        <f t="array" ref="P14">IF((IF($A$5="Total response time",SUMPRODUCT(('Data - annual'!$A$2:$A$30000=P$7)*('Data - annual'!$B$2:$B$30000=$B14)*('Data - annual'!$C$2:$C$30000=$A$4)*('Data - annual'!$E$2:$E$30000)),IF($A$5="Call handling time",SUMPRODUCT(('Data - annual'!$A$2:$A$30000=P$7)*('Data - annual'!$B$2:$B$30000=$B14)*('Data - annual'!$C$2:$C$30000=$A$4)*('Data - annual'!$F$2:$F$30000)),IF($A$5="Crew turnout time",SUMPRODUCT(('Data - annual'!$A$2:$A$30000=P$7)*('Data - annual'!$B$2:$B$30000=$B14)*('Data - annual'!$C$2:$C$30000=$A$4)*('Data - annual'!$G$2:$G$30000)),SUMPRODUCT(('Data - annual'!$A$2:$A$30000=P$7)*('Data - annual'!$B$2:$B$30000=$B14)*('Data - annual'!$C$2:$C$30000=$A$4)*('Data - annual'!$H$2:$H$30000))))))=0,"..",(IF($A$5="Total response time",SUMPRODUCT(('Data - annual'!$A$2:$A$30000=P$7)*('Data - annual'!$B$2:$B$30000=$B14)*('Data - annual'!$C$2:$C$30000=$A$4)*('Data - annual'!$E$2:$E$30000)),IF($A$5="Call handling time",SUMPRODUCT(('Data - annual'!$A$2:$A$30000=P$7)*('Data - annual'!$B$2:$B$30000=$B14)*('Data - annual'!$C$2:$C$30000=$A$4)*('Data - annual'!$F$2:$F$30000)),IF($A$5="Crew turnout time",SUMPRODUCT(('Data - annual'!$A$2:$A$30000=P$7)*('Data - annual'!$B$2:$B$30000=$B14)*('Data - annual'!$C$2:$C$30000=$A$4)*('Data - annual'!$G$2:$G$30000)),SUMPRODUCT(('Data - annual'!$A$2:$A$30000=P$7)*('Data - annual'!$B$2:$B$30000=$B14)*('Data - annual'!$C$2:$C$30000=$A$4)*('Data - annual'!$H$2:$H$30000)))))))</f>
        <v>6.2878616299999997E-3</v>
      </c>
      <c r="Q14" s="64" cm="1">
        <f t="array" ref="Q14">IF((IF($A$5="Total response time",SUMPRODUCT(('Data - annual'!$A$2:$A$30000=Q$7)*('Data - annual'!$B$2:$B$30000=$B14)*('Data - annual'!$C$2:$C$30000=$A$4)*('Data - annual'!$E$2:$E$30000)),IF($A$5="Call handling time",SUMPRODUCT(('Data - annual'!$A$2:$A$30000=Q$7)*('Data - annual'!$B$2:$B$30000=$B14)*('Data - annual'!$C$2:$C$30000=$A$4)*('Data - annual'!$F$2:$F$30000)),IF($A$5="Crew turnout time",SUMPRODUCT(('Data - annual'!$A$2:$A$30000=Q$7)*('Data - annual'!$B$2:$B$30000=$B14)*('Data - annual'!$C$2:$C$30000=$A$4)*('Data - annual'!$G$2:$G$30000)),SUMPRODUCT(('Data - annual'!$A$2:$A$30000=Q$7)*('Data - annual'!$B$2:$B$30000=$B14)*('Data - annual'!$C$2:$C$30000=$A$4)*('Data - annual'!$H$2:$H$30000))))))=0,"..",(IF($A$5="Total response time",SUMPRODUCT(('Data - annual'!$A$2:$A$30000=Q$7)*('Data - annual'!$B$2:$B$30000=$B14)*('Data - annual'!$C$2:$C$30000=$A$4)*('Data - annual'!$E$2:$E$30000)),IF($A$5="Call handling time",SUMPRODUCT(('Data - annual'!$A$2:$A$30000=Q$7)*('Data - annual'!$B$2:$B$30000=$B14)*('Data - annual'!$C$2:$C$30000=$A$4)*('Data - annual'!$F$2:$F$30000)),IF($A$5="Crew turnout time",SUMPRODUCT(('Data - annual'!$A$2:$A$30000=Q$7)*('Data - annual'!$B$2:$B$30000=$B14)*('Data - annual'!$C$2:$C$30000=$A$4)*('Data - annual'!$G$2:$G$30000)),SUMPRODUCT(('Data - annual'!$A$2:$A$30000=Q$7)*('Data - annual'!$B$2:$B$30000=$B14)*('Data - annual'!$C$2:$C$30000=$A$4)*('Data - annual'!$H$2:$H$30000)))))))</f>
        <v>6.2845863700000002E-3</v>
      </c>
      <c r="R14" s="64" cm="1">
        <f t="array" ref="R14">IF((IF($A$5="Total response time",SUMPRODUCT(('Data - quarterly'!$A$2:$A$30000=R$7)*('Data - quarterly'!$B$2:$B$30000=$B14)*('Data - quarterly'!$C$2:$C$30000=$A$4)*('Data - quarterly'!$E$2:$E$30000)),IF($A$5="Call handling time",SUMPRODUCT(('Data - quarterly'!$A$2:$A$30000=R$7)*('Data - quarterly'!$B$2:$B$30000=$B14)*('Data - quarterly'!$C$2:$C$30000=$A$4)*('Data - quarterly'!$F$2:$F$30000)),IF($A$5="Crew turnout time",SUMPRODUCT(('Data - quarterly'!$A$2:$A$30000=R$7)*('Data - quarterly'!$B$2:$B$30000=$B14)*('Data - quarterly'!$C$2:$C$30000=$A$4)*('Data - quarterly'!$G$2:$G$30000)),SUMPRODUCT(('Data - quarterly'!$A$2:$A$30000=R$7)*('Data - quarterly'!$B$2:$B$30000=$B14)*('Data - quarterly'!$C$2:$C$30000=$A$4)*('Data - quarterly'!$H$2:$H$30000))))))=0,"..",(IF($A$5="Total response time",SUMPRODUCT(('Data - quarterly'!$A$2:$A$30000=R$7)*('Data - quarterly'!$B$2:$B$30000=$B14)*('Data - quarterly'!$C$2:$C$30000=$A$4)*('Data - quarterly'!$E$2:$E$30000)),IF($A$5="Call handling time",SUMPRODUCT(('Data - quarterly'!$A$2:$A$30000=R$7)*('Data - quarterly'!$B$2:$B$30000=$B14)*('Data - quarterly'!$C$2:$C$30000=$A$4)*('Data - quarterly'!$F$2:$F$30000)),IF($A$5="Crew turnout time",SUMPRODUCT(('Data - quarterly'!$A$2:$A$30000=R$7)*('Data - quarterly'!$B$2:$B$30000=$B14)*('Data - quarterly'!$C$2:$C$30000=$A$4)*('Data - quarterly'!$G$2:$G$30000)),SUMPRODUCT(('Data - quarterly'!$A$2:$A$30000=R$7)*('Data - quarterly'!$B$2:$B$30000=$B14)*('Data - quarterly'!$C$2:$C$30000=$A$4)*('Data - quarterly'!$H$2:$H$30000)))))))</f>
        <v>6.2548412700000004E-3</v>
      </c>
      <c r="S14" s="64" cm="1">
        <f t="array" ref="S14">IF((IF($A$5="Total response time",SUMPRODUCT(('Data - quarterly'!$A$2:$A$30000=S$7)*('Data - quarterly'!$B$2:$B$30000=$B14)*('Data - quarterly'!$C$2:$C$30000=$A$4)*('Data - quarterly'!$E$2:$E$30000)),IF($A$5="Call handling time",SUMPRODUCT(('Data - quarterly'!$A$2:$A$30000=S$7)*('Data - quarterly'!$B$2:$B$30000=$B14)*('Data - quarterly'!$C$2:$C$30000=$A$4)*('Data - quarterly'!$F$2:$F$30000)),IF($A$5="Crew turnout time",SUMPRODUCT(('Data - quarterly'!$A$2:$A$30000=S$7)*('Data - quarterly'!$B$2:$B$30000=$B14)*('Data - quarterly'!$C$2:$C$30000=$A$4)*('Data - quarterly'!$G$2:$G$30000)),SUMPRODUCT(('Data - quarterly'!$A$2:$A$30000=S$7)*('Data - quarterly'!$B$2:$B$30000=$B14)*('Data - quarterly'!$C$2:$C$30000=$A$4)*('Data - quarterly'!$H$2:$H$30000))))))=0,"..",(IF($A$5="Total response time",SUMPRODUCT(('Data - quarterly'!$A$2:$A$30000=S$7)*('Data - quarterly'!$B$2:$B$30000=$B14)*('Data - quarterly'!$C$2:$C$30000=$A$4)*('Data - quarterly'!$E$2:$E$30000)),IF($A$5="Call handling time",SUMPRODUCT(('Data - quarterly'!$A$2:$A$30000=S$7)*('Data - quarterly'!$B$2:$B$30000=$B14)*('Data - quarterly'!$C$2:$C$30000=$A$4)*('Data - quarterly'!$F$2:$F$30000)),IF($A$5="Crew turnout time",SUMPRODUCT(('Data - quarterly'!$A$2:$A$30000=S$7)*('Data - quarterly'!$B$2:$B$30000=$B14)*('Data - quarterly'!$C$2:$C$30000=$A$4)*('Data - quarterly'!$G$2:$G$30000)),SUMPRODUCT(('Data - quarterly'!$A$2:$A$30000=S$7)*('Data - quarterly'!$B$2:$B$30000=$B14)*('Data - quarterly'!$C$2:$C$30000=$A$4)*('Data - quarterly'!$H$2:$H$30000)))))))</f>
        <v>6.3978936599999999E-3</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row>
    <row r="15" spans="1:43" ht="16.5" customHeight="1" x14ac:dyDescent="0.35">
      <c r="A15" s="67" t="s">
        <v>99</v>
      </c>
      <c r="B15" s="50" t="s">
        <v>73</v>
      </c>
      <c r="C15" s="64" cm="1">
        <f t="array" ref="C15">IF((IF($A$5="Total response time",SUMPRODUCT(('Data - annual'!$A$2:$A$30000=C$7)*('Data - annual'!$B$2:$B$30000=$B15)*('Data - annual'!$C$2:$C$30000=$A$4)*('Data - annual'!$E$2:$E$30000)),IF($A$5="Call handling time",SUMPRODUCT(('Data - annual'!$A$2:$A$30000=C$7)*('Data - annual'!$B$2:$B$30000=$B15)*('Data - annual'!$C$2:$C$30000=$A$4)*('Data - annual'!$F$2:$F$30000)),IF($A$5="Crew turnout time",SUMPRODUCT(('Data - annual'!$A$2:$A$30000=C$7)*('Data - annual'!$B$2:$B$30000=$B15)*('Data - annual'!$C$2:$C$30000=$A$4)*('Data - annual'!$G$2:$G$30000)),SUMPRODUCT(('Data - annual'!$A$2:$A$30000=C$7)*('Data - annual'!$B$2:$B$30000=$B15)*('Data - annual'!$C$2:$C$30000=$A$4)*('Data - annual'!$H$2:$H$30000))))))=0,"..",(IF($A$5="Total response time",SUMPRODUCT(('Data - annual'!$A$2:$A$30000=C$7)*('Data - annual'!$B$2:$B$30000=$B15)*('Data - annual'!$C$2:$C$30000=$A$4)*('Data - annual'!$E$2:$E$30000)),IF($A$5="Call handling time",SUMPRODUCT(('Data - annual'!$A$2:$A$30000=C$7)*('Data - annual'!$B$2:$B$30000=$B15)*('Data - annual'!$C$2:$C$30000=$A$4)*('Data - annual'!$F$2:$F$30000)),IF($A$5="Crew turnout time",SUMPRODUCT(('Data - annual'!$A$2:$A$30000=C$7)*('Data - annual'!$B$2:$B$30000=$B15)*('Data - annual'!$C$2:$C$30000=$A$4)*('Data - annual'!$G$2:$G$30000)),SUMPRODUCT(('Data - annual'!$A$2:$A$30000=C$7)*('Data - annual'!$B$2:$B$30000=$B15)*('Data - annual'!$C$2:$C$30000=$A$4)*('Data - annual'!$H$2:$H$30000)))))))</f>
        <v>5.1740236399999999E-3</v>
      </c>
      <c r="D15" s="64" cm="1">
        <f t="array" ref="D15">IF((IF($A$5="Total response time",SUMPRODUCT(('Data - annual'!$A$2:$A$30000=D$7)*('Data - annual'!$B$2:$B$30000=$B15)*('Data - annual'!$C$2:$C$30000=$A$4)*('Data - annual'!$E$2:$E$30000)),IF($A$5="Call handling time",SUMPRODUCT(('Data - annual'!$A$2:$A$30000=D$7)*('Data - annual'!$B$2:$B$30000=$B15)*('Data - annual'!$C$2:$C$30000=$A$4)*('Data - annual'!$F$2:$F$30000)),IF($A$5="Crew turnout time",SUMPRODUCT(('Data - annual'!$A$2:$A$30000=D$7)*('Data - annual'!$B$2:$B$30000=$B15)*('Data - annual'!$C$2:$C$30000=$A$4)*('Data - annual'!$G$2:$G$30000)),SUMPRODUCT(('Data - annual'!$A$2:$A$30000=D$7)*('Data - annual'!$B$2:$B$30000=$B15)*('Data - annual'!$C$2:$C$30000=$A$4)*('Data - annual'!$H$2:$H$30000))))))=0,"..",(IF($A$5="Total response time",SUMPRODUCT(('Data - annual'!$A$2:$A$30000=D$7)*('Data - annual'!$B$2:$B$30000=$B15)*('Data - annual'!$C$2:$C$30000=$A$4)*('Data - annual'!$E$2:$E$30000)),IF($A$5="Call handling time",SUMPRODUCT(('Data - annual'!$A$2:$A$30000=D$7)*('Data - annual'!$B$2:$B$30000=$B15)*('Data - annual'!$C$2:$C$30000=$A$4)*('Data - annual'!$F$2:$F$30000)),IF($A$5="Crew turnout time",SUMPRODUCT(('Data - annual'!$A$2:$A$30000=D$7)*('Data - annual'!$B$2:$B$30000=$B15)*('Data - annual'!$C$2:$C$30000=$A$4)*('Data - annual'!$G$2:$G$30000)),SUMPRODUCT(('Data - annual'!$A$2:$A$30000=D$7)*('Data - annual'!$B$2:$B$30000=$B15)*('Data - annual'!$C$2:$C$30000=$A$4)*('Data - annual'!$H$2:$H$30000)))))))</f>
        <v>5.22194076E-3</v>
      </c>
      <c r="E15" s="64" cm="1">
        <f t="array" ref="E15">IF((IF($A$5="Total response time",SUMPRODUCT(('Data - annual'!$A$2:$A$30000=E$7)*('Data - annual'!$B$2:$B$30000=$B15)*('Data - annual'!$C$2:$C$30000=$A$4)*('Data - annual'!$E$2:$E$30000)),IF($A$5="Call handling time",SUMPRODUCT(('Data - annual'!$A$2:$A$30000=E$7)*('Data - annual'!$B$2:$B$30000=$B15)*('Data - annual'!$C$2:$C$30000=$A$4)*('Data - annual'!$F$2:$F$30000)),IF($A$5="Crew turnout time",SUMPRODUCT(('Data - annual'!$A$2:$A$30000=E$7)*('Data - annual'!$B$2:$B$30000=$B15)*('Data - annual'!$C$2:$C$30000=$A$4)*('Data - annual'!$G$2:$G$30000)),SUMPRODUCT(('Data - annual'!$A$2:$A$30000=E$7)*('Data - annual'!$B$2:$B$30000=$B15)*('Data - annual'!$C$2:$C$30000=$A$4)*('Data - annual'!$H$2:$H$30000))))))=0,"..",(IF($A$5="Total response time",SUMPRODUCT(('Data - annual'!$A$2:$A$30000=E$7)*('Data - annual'!$B$2:$B$30000=$B15)*('Data - annual'!$C$2:$C$30000=$A$4)*('Data - annual'!$E$2:$E$30000)),IF($A$5="Call handling time",SUMPRODUCT(('Data - annual'!$A$2:$A$30000=E$7)*('Data - annual'!$B$2:$B$30000=$B15)*('Data - annual'!$C$2:$C$30000=$A$4)*('Data - annual'!$F$2:$F$30000)),IF($A$5="Crew turnout time",SUMPRODUCT(('Data - annual'!$A$2:$A$30000=E$7)*('Data - annual'!$B$2:$B$30000=$B15)*('Data - annual'!$C$2:$C$30000=$A$4)*('Data - annual'!$G$2:$G$30000)),SUMPRODUCT(('Data - annual'!$A$2:$A$30000=E$7)*('Data - annual'!$B$2:$B$30000=$B15)*('Data - annual'!$C$2:$C$30000=$A$4)*('Data - annual'!$H$2:$H$30000)))))))</f>
        <v>5.1687028799999998E-3</v>
      </c>
      <c r="F15" s="64" cm="1">
        <f t="array" ref="F15">IF((IF($A$5="Total response time",SUMPRODUCT(('Data - annual'!$A$2:$A$30000=F$7)*('Data - annual'!$B$2:$B$30000=$B15)*('Data - annual'!$C$2:$C$30000=$A$4)*('Data - annual'!$E$2:$E$30000)),IF($A$5="Call handling time",SUMPRODUCT(('Data - annual'!$A$2:$A$30000=F$7)*('Data - annual'!$B$2:$B$30000=$B15)*('Data - annual'!$C$2:$C$30000=$A$4)*('Data - annual'!$F$2:$F$30000)),IF($A$5="Crew turnout time",SUMPRODUCT(('Data - annual'!$A$2:$A$30000=F$7)*('Data - annual'!$B$2:$B$30000=$B15)*('Data - annual'!$C$2:$C$30000=$A$4)*('Data - annual'!$G$2:$G$30000)),SUMPRODUCT(('Data - annual'!$A$2:$A$30000=F$7)*('Data - annual'!$B$2:$B$30000=$B15)*('Data - annual'!$C$2:$C$30000=$A$4)*('Data - annual'!$H$2:$H$30000))))))=0,"..",(IF($A$5="Total response time",SUMPRODUCT(('Data - annual'!$A$2:$A$30000=F$7)*('Data - annual'!$B$2:$B$30000=$B15)*('Data - annual'!$C$2:$C$30000=$A$4)*('Data - annual'!$E$2:$E$30000)),IF($A$5="Call handling time",SUMPRODUCT(('Data - annual'!$A$2:$A$30000=F$7)*('Data - annual'!$B$2:$B$30000=$B15)*('Data - annual'!$C$2:$C$30000=$A$4)*('Data - annual'!$F$2:$F$30000)),IF($A$5="Crew turnout time",SUMPRODUCT(('Data - annual'!$A$2:$A$30000=F$7)*('Data - annual'!$B$2:$B$30000=$B15)*('Data - annual'!$C$2:$C$30000=$A$4)*('Data - annual'!$G$2:$G$30000)),SUMPRODUCT(('Data - annual'!$A$2:$A$30000=F$7)*('Data - annual'!$B$2:$B$30000=$B15)*('Data - annual'!$C$2:$C$30000=$A$4)*('Data - annual'!$H$2:$H$30000)))))))</f>
        <v>5.23909414E-3</v>
      </c>
      <c r="G15" s="64" cm="1">
        <f t="array" ref="G15">IF((IF($A$5="Total response time",SUMPRODUCT(('Data - annual'!$A$2:$A$30000=G$7)*('Data - annual'!$B$2:$B$30000=$B15)*('Data - annual'!$C$2:$C$30000=$A$4)*('Data - annual'!$E$2:$E$30000)),IF($A$5="Call handling time",SUMPRODUCT(('Data - annual'!$A$2:$A$30000=G$7)*('Data - annual'!$B$2:$B$30000=$B15)*('Data - annual'!$C$2:$C$30000=$A$4)*('Data - annual'!$F$2:$F$30000)),IF($A$5="Crew turnout time",SUMPRODUCT(('Data - annual'!$A$2:$A$30000=G$7)*('Data - annual'!$B$2:$B$30000=$B15)*('Data - annual'!$C$2:$C$30000=$A$4)*('Data - annual'!$G$2:$G$30000)),SUMPRODUCT(('Data - annual'!$A$2:$A$30000=G$7)*('Data - annual'!$B$2:$B$30000=$B15)*('Data - annual'!$C$2:$C$30000=$A$4)*('Data - annual'!$H$2:$H$30000))))))=0,"..",(IF($A$5="Total response time",SUMPRODUCT(('Data - annual'!$A$2:$A$30000=G$7)*('Data - annual'!$B$2:$B$30000=$B15)*('Data - annual'!$C$2:$C$30000=$A$4)*('Data - annual'!$E$2:$E$30000)),IF($A$5="Call handling time",SUMPRODUCT(('Data - annual'!$A$2:$A$30000=G$7)*('Data - annual'!$B$2:$B$30000=$B15)*('Data - annual'!$C$2:$C$30000=$A$4)*('Data - annual'!$F$2:$F$30000)),IF($A$5="Crew turnout time",SUMPRODUCT(('Data - annual'!$A$2:$A$30000=G$7)*('Data - annual'!$B$2:$B$30000=$B15)*('Data - annual'!$C$2:$C$30000=$A$4)*('Data - annual'!$G$2:$G$30000)),SUMPRODUCT(('Data - annual'!$A$2:$A$30000=G$7)*('Data - annual'!$B$2:$B$30000=$B15)*('Data - annual'!$C$2:$C$30000=$A$4)*('Data - annual'!$H$2:$H$30000)))))))</f>
        <v>5.4915767300000003E-3</v>
      </c>
      <c r="H15" s="64" cm="1">
        <f t="array" ref="H15">IF((IF($A$5="Total response time",SUMPRODUCT(('Data - annual'!$A$2:$A$30000=H$7)*('Data - annual'!$B$2:$B$30000=$B15)*('Data - annual'!$C$2:$C$30000=$A$4)*('Data - annual'!$E$2:$E$30000)),IF($A$5="Call handling time",SUMPRODUCT(('Data - annual'!$A$2:$A$30000=H$7)*('Data - annual'!$B$2:$B$30000=$B15)*('Data - annual'!$C$2:$C$30000=$A$4)*('Data - annual'!$F$2:$F$30000)),IF($A$5="Crew turnout time",SUMPRODUCT(('Data - annual'!$A$2:$A$30000=H$7)*('Data - annual'!$B$2:$B$30000=$B15)*('Data - annual'!$C$2:$C$30000=$A$4)*('Data - annual'!$G$2:$G$30000)),SUMPRODUCT(('Data - annual'!$A$2:$A$30000=H$7)*('Data - annual'!$B$2:$B$30000=$B15)*('Data - annual'!$C$2:$C$30000=$A$4)*('Data - annual'!$H$2:$H$30000))))))=0,"..",(IF($A$5="Total response time",SUMPRODUCT(('Data - annual'!$A$2:$A$30000=H$7)*('Data - annual'!$B$2:$B$30000=$B15)*('Data - annual'!$C$2:$C$30000=$A$4)*('Data - annual'!$E$2:$E$30000)),IF($A$5="Call handling time",SUMPRODUCT(('Data - annual'!$A$2:$A$30000=H$7)*('Data - annual'!$B$2:$B$30000=$B15)*('Data - annual'!$C$2:$C$30000=$A$4)*('Data - annual'!$F$2:$F$30000)),IF($A$5="Crew turnout time",SUMPRODUCT(('Data - annual'!$A$2:$A$30000=H$7)*('Data - annual'!$B$2:$B$30000=$B15)*('Data - annual'!$C$2:$C$30000=$A$4)*('Data - annual'!$G$2:$G$30000)),SUMPRODUCT(('Data - annual'!$A$2:$A$30000=H$7)*('Data - annual'!$B$2:$B$30000=$B15)*('Data - annual'!$C$2:$C$30000=$A$4)*('Data - annual'!$H$2:$H$30000)))))))</f>
        <v>5.5601548800000003E-3</v>
      </c>
      <c r="I15" s="64" cm="1">
        <f t="array" ref="I15">IF((IF($A$5="Total response time",SUMPRODUCT(('Data - annual'!$A$2:$A$30000=I$7)*('Data - annual'!$B$2:$B$30000=$B15)*('Data - annual'!$C$2:$C$30000=$A$4)*('Data - annual'!$E$2:$E$30000)),IF($A$5="Call handling time",SUMPRODUCT(('Data - annual'!$A$2:$A$30000=I$7)*('Data - annual'!$B$2:$B$30000=$B15)*('Data - annual'!$C$2:$C$30000=$A$4)*('Data - annual'!$F$2:$F$30000)),IF($A$5="Crew turnout time",SUMPRODUCT(('Data - annual'!$A$2:$A$30000=I$7)*('Data - annual'!$B$2:$B$30000=$B15)*('Data - annual'!$C$2:$C$30000=$A$4)*('Data - annual'!$G$2:$G$30000)),SUMPRODUCT(('Data - annual'!$A$2:$A$30000=I$7)*('Data - annual'!$B$2:$B$30000=$B15)*('Data - annual'!$C$2:$C$30000=$A$4)*('Data - annual'!$H$2:$H$30000))))))=0,"..",(IF($A$5="Total response time",SUMPRODUCT(('Data - annual'!$A$2:$A$30000=I$7)*('Data - annual'!$B$2:$B$30000=$B15)*('Data - annual'!$C$2:$C$30000=$A$4)*('Data - annual'!$E$2:$E$30000)),IF($A$5="Call handling time",SUMPRODUCT(('Data - annual'!$A$2:$A$30000=I$7)*('Data - annual'!$B$2:$B$30000=$B15)*('Data - annual'!$C$2:$C$30000=$A$4)*('Data - annual'!$F$2:$F$30000)),IF($A$5="Crew turnout time",SUMPRODUCT(('Data - annual'!$A$2:$A$30000=I$7)*('Data - annual'!$B$2:$B$30000=$B15)*('Data - annual'!$C$2:$C$30000=$A$4)*('Data - annual'!$G$2:$G$30000)),SUMPRODUCT(('Data - annual'!$A$2:$A$30000=I$7)*('Data - annual'!$B$2:$B$30000=$B15)*('Data - annual'!$C$2:$C$30000=$A$4)*('Data - annual'!$H$2:$H$30000)))))))</f>
        <v>5.6548540599999997E-3</v>
      </c>
      <c r="J15" s="64" cm="1">
        <f t="array" ref="J15">IF((IF($A$5="Total response time",SUMPRODUCT(('Data - annual'!$A$2:$A$30000=J$7)*('Data - annual'!$B$2:$B$30000=$B15)*('Data - annual'!$C$2:$C$30000=$A$4)*('Data - annual'!$E$2:$E$30000)),IF($A$5="Call handling time",SUMPRODUCT(('Data - annual'!$A$2:$A$30000=J$7)*('Data - annual'!$B$2:$B$30000=$B15)*('Data - annual'!$C$2:$C$30000=$A$4)*('Data - annual'!$F$2:$F$30000)),IF($A$5="Crew turnout time",SUMPRODUCT(('Data - annual'!$A$2:$A$30000=J$7)*('Data - annual'!$B$2:$B$30000=$B15)*('Data - annual'!$C$2:$C$30000=$A$4)*('Data - annual'!$G$2:$G$30000)),SUMPRODUCT(('Data - annual'!$A$2:$A$30000=J$7)*('Data - annual'!$B$2:$B$30000=$B15)*('Data - annual'!$C$2:$C$30000=$A$4)*('Data - annual'!$H$2:$H$30000))))))=0,"..",(IF($A$5="Total response time",SUMPRODUCT(('Data - annual'!$A$2:$A$30000=J$7)*('Data - annual'!$B$2:$B$30000=$B15)*('Data - annual'!$C$2:$C$30000=$A$4)*('Data - annual'!$E$2:$E$30000)),IF($A$5="Call handling time",SUMPRODUCT(('Data - annual'!$A$2:$A$30000=J$7)*('Data - annual'!$B$2:$B$30000=$B15)*('Data - annual'!$C$2:$C$30000=$A$4)*('Data - annual'!$F$2:$F$30000)),IF($A$5="Crew turnout time",SUMPRODUCT(('Data - annual'!$A$2:$A$30000=J$7)*('Data - annual'!$B$2:$B$30000=$B15)*('Data - annual'!$C$2:$C$30000=$A$4)*('Data - annual'!$G$2:$G$30000)),SUMPRODUCT(('Data - annual'!$A$2:$A$30000=J$7)*('Data - annual'!$B$2:$B$30000=$B15)*('Data - annual'!$C$2:$C$30000=$A$4)*('Data - annual'!$H$2:$H$30000)))))))</f>
        <v>5.5110602599999997E-3</v>
      </c>
      <c r="K15" s="64" cm="1">
        <f t="array" ref="K15">IF((IF($A$5="Total response time",SUMPRODUCT(('Data - annual'!$A$2:$A$30000=K$7)*('Data - annual'!$B$2:$B$30000=$B15)*('Data - annual'!$C$2:$C$30000=$A$4)*('Data - annual'!$E$2:$E$30000)),IF($A$5="Call handling time",SUMPRODUCT(('Data - annual'!$A$2:$A$30000=K$7)*('Data - annual'!$B$2:$B$30000=$B15)*('Data - annual'!$C$2:$C$30000=$A$4)*('Data - annual'!$F$2:$F$30000)),IF($A$5="Crew turnout time",SUMPRODUCT(('Data - annual'!$A$2:$A$30000=K$7)*('Data - annual'!$B$2:$B$30000=$B15)*('Data - annual'!$C$2:$C$30000=$A$4)*('Data - annual'!$G$2:$G$30000)),SUMPRODUCT(('Data - annual'!$A$2:$A$30000=K$7)*('Data - annual'!$B$2:$B$30000=$B15)*('Data - annual'!$C$2:$C$30000=$A$4)*('Data - annual'!$H$2:$H$30000))))))=0,"..",(IF($A$5="Total response time",SUMPRODUCT(('Data - annual'!$A$2:$A$30000=K$7)*('Data - annual'!$B$2:$B$30000=$B15)*('Data - annual'!$C$2:$C$30000=$A$4)*('Data - annual'!$E$2:$E$30000)),IF($A$5="Call handling time",SUMPRODUCT(('Data - annual'!$A$2:$A$30000=K$7)*('Data - annual'!$B$2:$B$30000=$B15)*('Data - annual'!$C$2:$C$30000=$A$4)*('Data - annual'!$F$2:$F$30000)),IF($A$5="Crew turnout time",SUMPRODUCT(('Data - annual'!$A$2:$A$30000=K$7)*('Data - annual'!$B$2:$B$30000=$B15)*('Data - annual'!$C$2:$C$30000=$A$4)*('Data - annual'!$G$2:$G$30000)),SUMPRODUCT(('Data - annual'!$A$2:$A$30000=K$7)*('Data - annual'!$B$2:$B$30000=$B15)*('Data - annual'!$C$2:$C$30000=$A$4)*('Data - annual'!$H$2:$H$30000)))))))</f>
        <v>5.5061962900000002E-3</v>
      </c>
      <c r="L15" s="64" cm="1">
        <f t="array" ref="L15">IF((IF($A$5="Total response time",SUMPRODUCT(('Data - annual'!$A$2:$A$30000=L$7)*('Data - annual'!$B$2:$B$30000=$B15)*('Data - annual'!$C$2:$C$30000=$A$4)*('Data - annual'!$E$2:$E$30000)),IF($A$5="Call handling time",SUMPRODUCT(('Data - annual'!$A$2:$A$30000=L$7)*('Data - annual'!$B$2:$B$30000=$B15)*('Data - annual'!$C$2:$C$30000=$A$4)*('Data - annual'!$F$2:$F$30000)),IF($A$5="Crew turnout time",SUMPRODUCT(('Data - annual'!$A$2:$A$30000=L$7)*('Data - annual'!$B$2:$B$30000=$B15)*('Data - annual'!$C$2:$C$30000=$A$4)*('Data - annual'!$G$2:$G$30000)),SUMPRODUCT(('Data - annual'!$A$2:$A$30000=L$7)*('Data - annual'!$B$2:$B$30000=$B15)*('Data - annual'!$C$2:$C$30000=$A$4)*('Data - annual'!$H$2:$H$30000))))))=0,"..",(IF($A$5="Total response time",SUMPRODUCT(('Data - annual'!$A$2:$A$30000=L$7)*('Data - annual'!$B$2:$B$30000=$B15)*('Data - annual'!$C$2:$C$30000=$A$4)*('Data - annual'!$E$2:$E$30000)),IF($A$5="Call handling time",SUMPRODUCT(('Data - annual'!$A$2:$A$30000=L$7)*('Data - annual'!$B$2:$B$30000=$B15)*('Data - annual'!$C$2:$C$30000=$A$4)*('Data - annual'!$F$2:$F$30000)),IF($A$5="Crew turnout time",SUMPRODUCT(('Data - annual'!$A$2:$A$30000=L$7)*('Data - annual'!$B$2:$B$30000=$B15)*('Data - annual'!$C$2:$C$30000=$A$4)*('Data - annual'!$G$2:$G$30000)),SUMPRODUCT(('Data - annual'!$A$2:$A$30000=L$7)*('Data - annual'!$B$2:$B$30000=$B15)*('Data - annual'!$C$2:$C$30000=$A$4)*('Data - annual'!$H$2:$H$30000)))))))</f>
        <v>5.6328346299999998E-3</v>
      </c>
      <c r="M15" s="64" cm="1">
        <f t="array" ref="M15">IF((IF($A$5="Total response time",SUMPRODUCT(('Data - annual'!$A$2:$A$30000=M$7)*('Data - annual'!$B$2:$B$30000=$B15)*('Data - annual'!$C$2:$C$30000=$A$4)*('Data - annual'!$E$2:$E$30000)),IF($A$5="Call handling time",SUMPRODUCT(('Data - annual'!$A$2:$A$30000=M$7)*('Data - annual'!$B$2:$B$30000=$B15)*('Data - annual'!$C$2:$C$30000=$A$4)*('Data - annual'!$F$2:$F$30000)),IF($A$5="Crew turnout time",SUMPRODUCT(('Data - annual'!$A$2:$A$30000=M$7)*('Data - annual'!$B$2:$B$30000=$B15)*('Data - annual'!$C$2:$C$30000=$A$4)*('Data - annual'!$G$2:$G$30000)),SUMPRODUCT(('Data - annual'!$A$2:$A$30000=M$7)*('Data - annual'!$B$2:$B$30000=$B15)*('Data - annual'!$C$2:$C$30000=$A$4)*('Data - annual'!$H$2:$H$30000))))))=0,"..",(IF($A$5="Total response time",SUMPRODUCT(('Data - annual'!$A$2:$A$30000=M$7)*('Data - annual'!$B$2:$B$30000=$B15)*('Data - annual'!$C$2:$C$30000=$A$4)*('Data - annual'!$E$2:$E$30000)),IF($A$5="Call handling time",SUMPRODUCT(('Data - annual'!$A$2:$A$30000=M$7)*('Data - annual'!$B$2:$B$30000=$B15)*('Data - annual'!$C$2:$C$30000=$A$4)*('Data - annual'!$F$2:$F$30000)),IF($A$5="Crew turnout time",SUMPRODUCT(('Data - annual'!$A$2:$A$30000=M$7)*('Data - annual'!$B$2:$B$30000=$B15)*('Data - annual'!$C$2:$C$30000=$A$4)*('Data - annual'!$G$2:$G$30000)),SUMPRODUCT(('Data - annual'!$A$2:$A$30000=M$7)*('Data - annual'!$B$2:$B$30000=$B15)*('Data - annual'!$C$2:$C$30000=$A$4)*('Data - annual'!$H$2:$H$30000)))))))</f>
        <v>5.5627844900000001E-3</v>
      </c>
      <c r="N15" s="64" cm="1">
        <f t="array" ref="N15">IF((IF($A$5="Total response time",SUMPRODUCT(('Data - annual'!$A$2:$A$30000=N$7)*('Data - annual'!$B$2:$B$30000=$B15)*('Data - annual'!$C$2:$C$30000=$A$4)*('Data - annual'!$E$2:$E$30000)),IF($A$5="Call handling time",SUMPRODUCT(('Data - annual'!$A$2:$A$30000=N$7)*('Data - annual'!$B$2:$B$30000=$B15)*('Data - annual'!$C$2:$C$30000=$A$4)*('Data - annual'!$F$2:$F$30000)),IF($A$5="Crew turnout time",SUMPRODUCT(('Data - annual'!$A$2:$A$30000=N$7)*('Data - annual'!$B$2:$B$30000=$B15)*('Data - annual'!$C$2:$C$30000=$A$4)*('Data - annual'!$G$2:$G$30000)),SUMPRODUCT(('Data - annual'!$A$2:$A$30000=N$7)*('Data - annual'!$B$2:$B$30000=$B15)*('Data - annual'!$C$2:$C$30000=$A$4)*('Data - annual'!$H$2:$H$30000))))))=0,"..",(IF($A$5="Total response time",SUMPRODUCT(('Data - annual'!$A$2:$A$30000=N$7)*('Data - annual'!$B$2:$B$30000=$B15)*('Data - annual'!$C$2:$C$30000=$A$4)*('Data - annual'!$E$2:$E$30000)),IF($A$5="Call handling time",SUMPRODUCT(('Data - annual'!$A$2:$A$30000=N$7)*('Data - annual'!$B$2:$B$30000=$B15)*('Data - annual'!$C$2:$C$30000=$A$4)*('Data - annual'!$F$2:$F$30000)),IF($A$5="Crew turnout time",SUMPRODUCT(('Data - annual'!$A$2:$A$30000=N$7)*('Data - annual'!$B$2:$B$30000=$B15)*('Data - annual'!$C$2:$C$30000=$A$4)*('Data - annual'!$G$2:$G$30000)),SUMPRODUCT(('Data - annual'!$A$2:$A$30000=N$7)*('Data - annual'!$B$2:$B$30000=$B15)*('Data - annual'!$C$2:$C$30000=$A$4)*('Data - annual'!$H$2:$H$30000)))))))</f>
        <v>5.7952266800000004E-3</v>
      </c>
      <c r="O15" s="64" cm="1">
        <f t="array" ref="O15">IF((IF($A$5="Total response time",SUMPRODUCT(('Data - annual'!$A$2:$A$30000=O$7)*('Data - annual'!$B$2:$B$30000=$B15)*('Data - annual'!$C$2:$C$30000=$A$4)*('Data - annual'!$E$2:$E$30000)),IF($A$5="Call handling time",SUMPRODUCT(('Data - annual'!$A$2:$A$30000=O$7)*('Data - annual'!$B$2:$B$30000=$B15)*('Data - annual'!$C$2:$C$30000=$A$4)*('Data - annual'!$F$2:$F$30000)),IF($A$5="Crew turnout time",SUMPRODUCT(('Data - annual'!$A$2:$A$30000=O$7)*('Data - annual'!$B$2:$B$30000=$B15)*('Data - annual'!$C$2:$C$30000=$A$4)*('Data - annual'!$G$2:$G$30000)),SUMPRODUCT(('Data - annual'!$A$2:$A$30000=O$7)*('Data - annual'!$B$2:$B$30000=$B15)*('Data - annual'!$C$2:$C$30000=$A$4)*('Data - annual'!$H$2:$H$30000))))))=0,"..",(IF($A$5="Total response time",SUMPRODUCT(('Data - annual'!$A$2:$A$30000=O$7)*('Data - annual'!$B$2:$B$30000=$B15)*('Data - annual'!$C$2:$C$30000=$A$4)*('Data - annual'!$E$2:$E$30000)),IF($A$5="Call handling time",SUMPRODUCT(('Data - annual'!$A$2:$A$30000=O$7)*('Data - annual'!$B$2:$B$30000=$B15)*('Data - annual'!$C$2:$C$30000=$A$4)*('Data - annual'!$F$2:$F$30000)),IF($A$5="Crew turnout time",SUMPRODUCT(('Data - annual'!$A$2:$A$30000=O$7)*('Data - annual'!$B$2:$B$30000=$B15)*('Data - annual'!$C$2:$C$30000=$A$4)*('Data - annual'!$G$2:$G$30000)),SUMPRODUCT(('Data - annual'!$A$2:$A$30000=O$7)*('Data - annual'!$B$2:$B$30000=$B15)*('Data - annual'!$C$2:$C$30000=$A$4)*('Data - annual'!$H$2:$H$30000)))))))</f>
        <v>5.8143168699999999E-3</v>
      </c>
      <c r="P15" s="64" cm="1">
        <f t="array" ref="P15">IF((IF($A$5="Total response time",SUMPRODUCT(('Data - annual'!$A$2:$A$30000=P$7)*('Data - annual'!$B$2:$B$30000=$B15)*('Data - annual'!$C$2:$C$30000=$A$4)*('Data - annual'!$E$2:$E$30000)),IF($A$5="Call handling time",SUMPRODUCT(('Data - annual'!$A$2:$A$30000=P$7)*('Data - annual'!$B$2:$B$30000=$B15)*('Data - annual'!$C$2:$C$30000=$A$4)*('Data - annual'!$F$2:$F$30000)),IF($A$5="Crew turnout time",SUMPRODUCT(('Data - annual'!$A$2:$A$30000=P$7)*('Data - annual'!$B$2:$B$30000=$B15)*('Data - annual'!$C$2:$C$30000=$A$4)*('Data - annual'!$G$2:$G$30000)),SUMPRODUCT(('Data - annual'!$A$2:$A$30000=P$7)*('Data - annual'!$B$2:$B$30000=$B15)*('Data - annual'!$C$2:$C$30000=$A$4)*('Data - annual'!$H$2:$H$30000))))))=0,"..",(IF($A$5="Total response time",SUMPRODUCT(('Data - annual'!$A$2:$A$30000=P$7)*('Data - annual'!$B$2:$B$30000=$B15)*('Data - annual'!$C$2:$C$30000=$A$4)*('Data - annual'!$E$2:$E$30000)),IF($A$5="Call handling time",SUMPRODUCT(('Data - annual'!$A$2:$A$30000=P$7)*('Data - annual'!$B$2:$B$30000=$B15)*('Data - annual'!$C$2:$C$30000=$A$4)*('Data - annual'!$F$2:$F$30000)),IF($A$5="Crew turnout time",SUMPRODUCT(('Data - annual'!$A$2:$A$30000=P$7)*('Data - annual'!$B$2:$B$30000=$B15)*('Data - annual'!$C$2:$C$30000=$A$4)*('Data - annual'!$G$2:$G$30000)),SUMPRODUCT(('Data - annual'!$A$2:$A$30000=P$7)*('Data - annual'!$B$2:$B$30000=$B15)*('Data - annual'!$C$2:$C$30000=$A$4)*('Data - annual'!$H$2:$H$30000)))))))</f>
        <v>5.82975084E-3</v>
      </c>
      <c r="Q15" s="64" cm="1">
        <f t="array" ref="Q15">IF((IF($A$5="Total response time",SUMPRODUCT(('Data - annual'!$A$2:$A$30000=Q$7)*('Data - annual'!$B$2:$B$30000=$B15)*('Data - annual'!$C$2:$C$30000=$A$4)*('Data - annual'!$E$2:$E$30000)),IF($A$5="Call handling time",SUMPRODUCT(('Data - annual'!$A$2:$A$30000=Q$7)*('Data - annual'!$B$2:$B$30000=$B15)*('Data - annual'!$C$2:$C$30000=$A$4)*('Data - annual'!$F$2:$F$30000)),IF($A$5="Crew turnout time",SUMPRODUCT(('Data - annual'!$A$2:$A$30000=Q$7)*('Data - annual'!$B$2:$B$30000=$B15)*('Data - annual'!$C$2:$C$30000=$A$4)*('Data - annual'!$G$2:$G$30000)),SUMPRODUCT(('Data - annual'!$A$2:$A$30000=Q$7)*('Data - annual'!$B$2:$B$30000=$B15)*('Data - annual'!$C$2:$C$30000=$A$4)*('Data - annual'!$H$2:$H$30000))))))=0,"..",(IF($A$5="Total response time",SUMPRODUCT(('Data - annual'!$A$2:$A$30000=Q$7)*('Data - annual'!$B$2:$B$30000=$B15)*('Data - annual'!$C$2:$C$30000=$A$4)*('Data - annual'!$E$2:$E$30000)),IF($A$5="Call handling time",SUMPRODUCT(('Data - annual'!$A$2:$A$30000=Q$7)*('Data - annual'!$B$2:$B$30000=$B15)*('Data - annual'!$C$2:$C$30000=$A$4)*('Data - annual'!$F$2:$F$30000)),IF($A$5="Crew turnout time",SUMPRODUCT(('Data - annual'!$A$2:$A$30000=Q$7)*('Data - annual'!$B$2:$B$30000=$B15)*('Data - annual'!$C$2:$C$30000=$A$4)*('Data - annual'!$G$2:$G$30000)),SUMPRODUCT(('Data - annual'!$A$2:$A$30000=Q$7)*('Data - annual'!$B$2:$B$30000=$B15)*('Data - annual'!$C$2:$C$30000=$A$4)*('Data - annual'!$H$2:$H$30000)))))))</f>
        <v>5.9514400400000004E-3</v>
      </c>
      <c r="R15" s="64" cm="1">
        <f t="array" ref="R15">IF((IF($A$5="Total response time",SUMPRODUCT(('Data - quarterly'!$A$2:$A$30000=R$7)*('Data - quarterly'!$B$2:$B$30000=$B15)*('Data - quarterly'!$C$2:$C$30000=$A$4)*('Data - quarterly'!$E$2:$E$30000)),IF($A$5="Call handling time",SUMPRODUCT(('Data - quarterly'!$A$2:$A$30000=R$7)*('Data - quarterly'!$B$2:$B$30000=$B15)*('Data - quarterly'!$C$2:$C$30000=$A$4)*('Data - quarterly'!$F$2:$F$30000)),IF($A$5="Crew turnout time",SUMPRODUCT(('Data - quarterly'!$A$2:$A$30000=R$7)*('Data - quarterly'!$B$2:$B$30000=$B15)*('Data - quarterly'!$C$2:$C$30000=$A$4)*('Data - quarterly'!$G$2:$G$30000)),SUMPRODUCT(('Data - quarterly'!$A$2:$A$30000=R$7)*('Data - quarterly'!$B$2:$B$30000=$B15)*('Data - quarterly'!$C$2:$C$30000=$A$4)*('Data - quarterly'!$H$2:$H$30000))))))=0,"..",(IF($A$5="Total response time",SUMPRODUCT(('Data - quarterly'!$A$2:$A$30000=R$7)*('Data - quarterly'!$B$2:$B$30000=$B15)*('Data - quarterly'!$C$2:$C$30000=$A$4)*('Data - quarterly'!$E$2:$E$30000)),IF($A$5="Call handling time",SUMPRODUCT(('Data - quarterly'!$A$2:$A$30000=R$7)*('Data - quarterly'!$B$2:$B$30000=$B15)*('Data - quarterly'!$C$2:$C$30000=$A$4)*('Data - quarterly'!$F$2:$F$30000)),IF($A$5="Crew turnout time",SUMPRODUCT(('Data - quarterly'!$A$2:$A$30000=R$7)*('Data - quarterly'!$B$2:$B$30000=$B15)*('Data - quarterly'!$C$2:$C$30000=$A$4)*('Data - quarterly'!$G$2:$G$30000)),SUMPRODUCT(('Data - quarterly'!$A$2:$A$30000=R$7)*('Data - quarterly'!$B$2:$B$30000=$B15)*('Data - quarterly'!$C$2:$C$30000=$A$4)*('Data - quarterly'!$H$2:$H$30000)))))))</f>
        <v>5.8313907700000001E-3</v>
      </c>
      <c r="S15" s="64" cm="1">
        <f t="array" ref="S15">IF((IF($A$5="Total response time",SUMPRODUCT(('Data - quarterly'!$A$2:$A$30000=S$7)*('Data - quarterly'!$B$2:$B$30000=$B15)*('Data - quarterly'!$C$2:$C$30000=$A$4)*('Data - quarterly'!$E$2:$E$30000)),IF($A$5="Call handling time",SUMPRODUCT(('Data - quarterly'!$A$2:$A$30000=S$7)*('Data - quarterly'!$B$2:$B$30000=$B15)*('Data - quarterly'!$C$2:$C$30000=$A$4)*('Data - quarterly'!$F$2:$F$30000)),IF($A$5="Crew turnout time",SUMPRODUCT(('Data - quarterly'!$A$2:$A$30000=S$7)*('Data - quarterly'!$B$2:$B$30000=$B15)*('Data - quarterly'!$C$2:$C$30000=$A$4)*('Data - quarterly'!$G$2:$G$30000)),SUMPRODUCT(('Data - quarterly'!$A$2:$A$30000=S$7)*('Data - quarterly'!$B$2:$B$30000=$B15)*('Data - quarterly'!$C$2:$C$30000=$A$4)*('Data - quarterly'!$H$2:$H$30000))))))=0,"..",(IF($A$5="Total response time",SUMPRODUCT(('Data - quarterly'!$A$2:$A$30000=S$7)*('Data - quarterly'!$B$2:$B$30000=$B15)*('Data - quarterly'!$C$2:$C$30000=$A$4)*('Data - quarterly'!$E$2:$E$30000)),IF($A$5="Call handling time",SUMPRODUCT(('Data - quarterly'!$A$2:$A$30000=S$7)*('Data - quarterly'!$B$2:$B$30000=$B15)*('Data - quarterly'!$C$2:$C$30000=$A$4)*('Data - quarterly'!$F$2:$F$30000)),IF($A$5="Crew turnout time",SUMPRODUCT(('Data - quarterly'!$A$2:$A$30000=S$7)*('Data - quarterly'!$B$2:$B$30000=$B15)*('Data - quarterly'!$C$2:$C$30000=$A$4)*('Data - quarterly'!$G$2:$G$30000)),SUMPRODUCT(('Data - quarterly'!$A$2:$A$30000=S$7)*('Data - quarterly'!$B$2:$B$30000=$B15)*('Data - quarterly'!$C$2:$C$30000=$A$4)*('Data - quarterly'!$H$2:$H$30000)))))))</f>
        <v>6.0522999900000001E-3</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row>
    <row r="16" spans="1:43" ht="16.5" customHeight="1" x14ac:dyDescent="0.35">
      <c r="A16" s="50"/>
      <c r="B16" s="50" t="s">
        <v>72</v>
      </c>
      <c r="C16" s="64" cm="1">
        <f t="array" ref="C16">IF((IF($A$5="Total response time",SUMPRODUCT(('Data - annual'!$A$2:$A$30000=C$7)*('Data - annual'!$B$2:$B$30000=$B16)*('Data - annual'!$C$2:$C$30000=$A$4)*('Data - annual'!$E$2:$E$30000)),IF($A$5="Call handling time",SUMPRODUCT(('Data - annual'!$A$2:$A$30000=C$7)*('Data - annual'!$B$2:$B$30000=$B16)*('Data - annual'!$C$2:$C$30000=$A$4)*('Data - annual'!$F$2:$F$30000)),IF($A$5="Crew turnout time",SUMPRODUCT(('Data - annual'!$A$2:$A$30000=C$7)*('Data - annual'!$B$2:$B$30000=$B16)*('Data - annual'!$C$2:$C$30000=$A$4)*('Data - annual'!$G$2:$G$30000)),SUMPRODUCT(('Data - annual'!$A$2:$A$30000=C$7)*('Data - annual'!$B$2:$B$30000=$B16)*('Data - annual'!$C$2:$C$30000=$A$4)*('Data - annual'!$H$2:$H$30000))))))=0,"..",(IF($A$5="Total response time",SUMPRODUCT(('Data - annual'!$A$2:$A$30000=C$7)*('Data - annual'!$B$2:$B$30000=$B16)*('Data - annual'!$C$2:$C$30000=$A$4)*('Data - annual'!$E$2:$E$30000)),IF($A$5="Call handling time",SUMPRODUCT(('Data - annual'!$A$2:$A$30000=C$7)*('Data - annual'!$B$2:$B$30000=$B16)*('Data - annual'!$C$2:$C$30000=$A$4)*('Data - annual'!$F$2:$F$30000)),IF($A$5="Crew turnout time",SUMPRODUCT(('Data - annual'!$A$2:$A$30000=C$7)*('Data - annual'!$B$2:$B$30000=$B16)*('Data - annual'!$C$2:$C$30000=$A$4)*('Data - annual'!$G$2:$G$30000)),SUMPRODUCT(('Data - annual'!$A$2:$A$30000=C$7)*('Data - annual'!$B$2:$B$30000=$B16)*('Data - annual'!$C$2:$C$30000=$A$4)*('Data - annual'!$H$2:$H$30000)))))))</f>
        <v>5.4897441499999998E-3</v>
      </c>
      <c r="D16" s="64" cm="1">
        <f t="array" ref="D16">IF((IF($A$5="Total response time",SUMPRODUCT(('Data - annual'!$A$2:$A$30000=D$7)*('Data - annual'!$B$2:$B$30000=$B16)*('Data - annual'!$C$2:$C$30000=$A$4)*('Data - annual'!$E$2:$E$30000)),IF($A$5="Call handling time",SUMPRODUCT(('Data - annual'!$A$2:$A$30000=D$7)*('Data - annual'!$B$2:$B$30000=$B16)*('Data - annual'!$C$2:$C$30000=$A$4)*('Data - annual'!$F$2:$F$30000)),IF($A$5="Crew turnout time",SUMPRODUCT(('Data - annual'!$A$2:$A$30000=D$7)*('Data - annual'!$B$2:$B$30000=$B16)*('Data - annual'!$C$2:$C$30000=$A$4)*('Data - annual'!$G$2:$G$30000)),SUMPRODUCT(('Data - annual'!$A$2:$A$30000=D$7)*('Data - annual'!$B$2:$B$30000=$B16)*('Data - annual'!$C$2:$C$30000=$A$4)*('Data - annual'!$H$2:$H$30000))))))=0,"..",(IF($A$5="Total response time",SUMPRODUCT(('Data - annual'!$A$2:$A$30000=D$7)*('Data - annual'!$B$2:$B$30000=$B16)*('Data - annual'!$C$2:$C$30000=$A$4)*('Data - annual'!$E$2:$E$30000)),IF($A$5="Call handling time",SUMPRODUCT(('Data - annual'!$A$2:$A$30000=D$7)*('Data - annual'!$B$2:$B$30000=$B16)*('Data - annual'!$C$2:$C$30000=$A$4)*('Data - annual'!$F$2:$F$30000)),IF($A$5="Crew turnout time",SUMPRODUCT(('Data - annual'!$A$2:$A$30000=D$7)*('Data - annual'!$B$2:$B$30000=$B16)*('Data - annual'!$C$2:$C$30000=$A$4)*('Data - annual'!$G$2:$G$30000)),SUMPRODUCT(('Data - annual'!$A$2:$A$30000=D$7)*('Data - annual'!$B$2:$B$30000=$B16)*('Data - annual'!$C$2:$C$30000=$A$4)*('Data - annual'!$H$2:$H$30000)))))))</f>
        <v>5.4535323699999999E-3</v>
      </c>
      <c r="E16" s="64" cm="1">
        <f t="array" ref="E16">IF((IF($A$5="Total response time",SUMPRODUCT(('Data - annual'!$A$2:$A$30000=E$7)*('Data - annual'!$B$2:$B$30000=$B16)*('Data - annual'!$C$2:$C$30000=$A$4)*('Data - annual'!$E$2:$E$30000)),IF($A$5="Call handling time",SUMPRODUCT(('Data - annual'!$A$2:$A$30000=E$7)*('Data - annual'!$B$2:$B$30000=$B16)*('Data - annual'!$C$2:$C$30000=$A$4)*('Data - annual'!$F$2:$F$30000)),IF($A$5="Crew turnout time",SUMPRODUCT(('Data - annual'!$A$2:$A$30000=E$7)*('Data - annual'!$B$2:$B$30000=$B16)*('Data - annual'!$C$2:$C$30000=$A$4)*('Data - annual'!$G$2:$G$30000)),SUMPRODUCT(('Data - annual'!$A$2:$A$30000=E$7)*('Data - annual'!$B$2:$B$30000=$B16)*('Data - annual'!$C$2:$C$30000=$A$4)*('Data - annual'!$H$2:$H$30000))))))=0,"..",(IF($A$5="Total response time",SUMPRODUCT(('Data - annual'!$A$2:$A$30000=E$7)*('Data - annual'!$B$2:$B$30000=$B16)*('Data - annual'!$C$2:$C$30000=$A$4)*('Data - annual'!$E$2:$E$30000)),IF($A$5="Call handling time",SUMPRODUCT(('Data - annual'!$A$2:$A$30000=E$7)*('Data - annual'!$B$2:$B$30000=$B16)*('Data - annual'!$C$2:$C$30000=$A$4)*('Data - annual'!$F$2:$F$30000)),IF($A$5="Crew turnout time",SUMPRODUCT(('Data - annual'!$A$2:$A$30000=E$7)*('Data - annual'!$B$2:$B$30000=$B16)*('Data - annual'!$C$2:$C$30000=$A$4)*('Data - annual'!$G$2:$G$30000)),SUMPRODUCT(('Data - annual'!$A$2:$A$30000=E$7)*('Data - annual'!$B$2:$B$30000=$B16)*('Data - annual'!$C$2:$C$30000=$A$4)*('Data - annual'!$H$2:$H$30000)))))))</f>
        <v>5.4547004799999996E-3</v>
      </c>
      <c r="F16" s="64" cm="1">
        <f t="array" ref="F16">IF((IF($A$5="Total response time",SUMPRODUCT(('Data - annual'!$A$2:$A$30000=F$7)*('Data - annual'!$B$2:$B$30000=$B16)*('Data - annual'!$C$2:$C$30000=$A$4)*('Data - annual'!$E$2:$E$30000)),IF($A$5="Call handling time",SUMPRODUCT(('Data - annual'!$A$2:$A$30000=F$7)*('Data - annual'!$B$2:$B$30000=$B16)*('Data - annual'!$C$2:$C$30000=$A$4)*('Data - annual'!$F$2:$F$30000)),IF($A$5="Crew turnout time",SUMPRODUCT(('Data - annual'!$A$2:$A$30000=F$7)*('Data - annual'!$B$2:$B$30000=$B16)*('Data - annual'!$C$2:$C$30000=$A$4)*('Data - annual'!$G$2:$G$30000)),SUMPRODUCT(('Data - annual'!$A$2:$A$30000=F$7)*('Data - annual'!$B$2:$B$30000=$B16)*('Data - annual'!$C$2:$C$30000=$A$4)*('Data - annual'!$H$2:$H$30000))))))=0,"..",(IF($A$5="Total response time",SUMPRODUCT(('Data - annual'!$A$2:$A$30000=F$7)*('Data - annual'!$B$2:$B$30000=$B16)*('Data - annual'!$C$2:$C$30000=$A$4)*('Data - annual'!$E$2:$E$30000)),IF($A$5="Call handling time",SUMPRODUCT(('Data - annual'!$A$2:$A$30000=F$7)*('Data - annual'!$B$2:$B$30000=$B16)*('Data - annual'!$C$2:$C$30000=$A$4)*('Data - annual'!$F$2:$F$30000)),IF($A$5="Crew turnout time",SUMPRODUCT(('Data - annual'!$A$2:$A$30000=F$7)*('Data - annual'!$B$2:$B$30000=$B16)*('Data - annual'!$C$2:$C$30000=$A$4)*('Data - annual'!$G$2:$G$30000)),SUMPRODUCT(('Data - annual'!$A$2:$A$30000=F$7)*('Data - annual'!$B$2:$B$30000=$B16)*('Data - annual'!$C$2:$C$30000=$A$4)*('Data - annual'!$H$2:$H$30000)))))))</f>
        <v>5.6538214199999999E-3</v>
      </c>
      <c r="G16" s="64" cm="1">
        <f t="array" ref="G16">IF((IF($A$5="Total response time",SUMPRODUCT(('Data - annual'!$A$2:$A$30000=G$7)*('Data - annual'!$B$2:$B$30000=$B16)*('Data - annual'!$C$2:$C$30000=$A$4)*('Data - annual'!$E$2:$E$30000)),IF($A$5="Call handling time",SUMPRODUCT(('Data - annual'!$A$2:$A$30000=G$7)*('Data - annual'!$B$2:$B$30000=$B16)*('Data - annual'!$C$2:$C$30000=$A$4)*('Data - annual'!$F$2:$F$30000)),IF($A$5="Crew turnout time",SUMPRODUCT(('Data - annual'!$A$2:$A$30000=G$7)*('Data - annual'!$B$2:$B$30000=$B16)*('Data - annual'!$C$2:$C$30000=$A$4)*('Data - annual'!$G$2:$G$30000)),SUMPRODUCT(('Data - annual'!$A$2:$A$30000=G$7)*('Data - annual'!$B$2:$B$30000=$B16)*('Data - annual'!$C$2:$C$30000=$A$4)*('Data - annual'!$H$2:$H$30000))))))=0,"..",(IF($A$5="Total response time",SUMPRODUCT(('Data - annual'!$A$2:$A$30000=G$7)*('Data - annual'!$B$2:$B$30000=$B16)*('Data - annual'!$C$2:$C$30000=$A$4)*('Data - annual'!$E$2:$E$30000)),IF($A$5="Call handling time",SUMPRODUCT(('Data - annual'!$A$2:$A$30000=G$7)*('Data - annual'!$B$2:$B$30000=$B16)*('Data - annual'!$C$2:$C$30000=$A$4)*('Data - annual'!$F$2:$F$30000)),IF($A$5="Crew turnout time",SUMPRODUCT(('Data - annual'!$A$2:$A$30000=G$7)*('Data - annual'!$B$2:$B$30000=$B16)*('Data - annual'!$C$2:$C$30000=$A$4)*('Data - annual'!$G$2:$G$30000)),SUMPRODUCT(('Data - annual'!$A$2:$A$30000=G$7)*('Data - annual'!$B$2:$B$30000=$B16)*('Data - annual'!$C$2:$C$30000=$A$4)*('Data - annual'!$H$2:$H$30000)))))))</f>
        <v>5.9353303500000003E-3</v>
      </c>
      <c r="H16" s="64" cm="1">
        <f t="array" ref="H16">IF((IF($A$5="Total response time",SUMPRODUCT(('Data - annual'!$A$2:$A$30000=H$7)*('Data - annual'!$B$2:$B$30000=$B16)*('Data - annual'!$C$2:$C$30000=$A$4)*('Data - annual'!$E$2:$E$30000)),IF($A$5="Call handling time",SUMPRODUCT(('Data - annual'!$A$2:$A$30000=H$7)*('Data - annual'!$B$2:$B$30000=$B16)*('Data - annual'!$C$2:$C$30000=$A$4)*('Data - annual'!$F$2:$F$30000)),IF($A$5="Crew turnout time",SUMPRODUCT(('Data - annual'!$A$2:$A$30000=H$7)*('Data - annual'!$B$2:$B$30000=$B16)*('Data - annual'!$C$2:$C$30000=$A$4)*('Data - annual'!$G$2:$G$30000)),SUMPRODUCT(('Data - annual'!$A$2:$A$30000=H$7)*('Data - annual'!$B$2:$B$30000=$B16)*('Data - annual'!$C$2:$C$30000=$A$4)*('Data - annual'!$H$2:$H$30000))))))=0,"..",(IF($A$5="Total response time",SUMPRODUCT(('Data - annual'!$A$2:$A$30000=H$7)*('Data - annual'!$B$2:$B$30000=$B16)*('Data - annual'!$C$2:$C$30000=$A$4)*('Data - annual'!$E$2:$E$30000)),IF($A$5="Call handling time",SUMPRODUCT(('Data - annual'!$A$2:$A$30000=H$7)*('Data - annual'!$B$2:$B$30000=$B16)*('Data - annual'!$C$2:$C$30000=$A$4)*('Data - annual'!$F$2:$F$30000)),IF($A$5="Crew turnout time",SUMPRODUCT(('Data - annual'!$A$2:$A$30000=H$7)*('Data - annual'!$B$2:$B$30000=$B16)*('Data - annual'!$C$2:$C$30000=$A$4)*('Data - annual'!$G$2:$G$30000)),SUMPRODUCT(('Data - annual'!$A$2:$A$30000=H$7)*('Data - annual'!$B$2:$B$30000=$B16)*('Data - annual'!$C$2:$C$30000=$A$4)*('Data - annual'!$H$2:$H$30000)))))))</f>
        <v>5.9032584399999997E-3</v>
      </c>
      <c r="I16" s="64" cm="1">
        <f t="array" ref="I16">IF((IF($A$5="Total response time",SUMPRODUCT(('Data - annual'!$A$2:$A$30000=I$7)*('Data - annual'!$B$2:$B$30000=$B16)*('Data - annual'!$C$2:$C$30000=$A$4)*('Data - annual'!$E$2:$E$30000)),IF($A$5="Call handling time",SUMPRODUCT(('Data - annual'!$A$2:$A$30000=I$7)*('Data - annual'!$B$2:$B$30000=$B16)*('Data - annual'!$C$2:$C$30000=$A$4)*('Data - annual'!$F$2:$F$30000)),IF($A$5="Crew turnout time",SUMPRODUCT(('Data - annual'!$A$2:$A$30000=I$7)*('Data - annual'!$B$2:$B$30000=$B16)*('Data - annual'!$C$2:$C$30000=$A$4)*('Data - annual'!$G$2:$G$30000)),SUMPRODUCT(('Data - annual'!$A$2:$A$30000=I$7)*('Data - annual'!$B$2:$B$30000=$B16)*('Data - annual'!$C$2:$C$30000=$A$4)*('Data - annual'!$H$2:$H$30000))))))=0,"..",(IF($A$5="Total response time",SUMPRODUCT(('Data - annual'!$A$2:$A$30000=I$7)*('Data - annual'!$B$2:$B$30000=$B16)*('Data - annual'!$C$2:$C$30000=$A$4)*('Data - annual'!$E$2:$E$30000)),IF($A$5="Call handling time",SUMPRODUCT(('Data - annual'!$A$2:$A$30000=I$7)*('Data - annual'!$B$2:$B$30000=$B16)*('Data - annual'!$C$2:$C$30000=$A$4)*('Data - annual'!$F$2:$F$30000)),IF($A$5="Crew turnout time",SUMPRODUCT(('Data - annual'!$A$2:$A$30000=I$7)*('Data - annual'!$B$2:$B$30000=$B16)*('Data - annual'!$C$2:$C$30000=$A$4)*('Data - annual'!$G$2:$G$30000)),SUMPRODUCT(('Data - annual'!$A$2:$A$30000=I$7)*('Data - annual'!$B$2:$B$30000=$B16)*('Data - annual'!$C$2:$C$30000=$A$4)*('Data - annual'!$H$2:$H$30000)))))))</f>
        <v>5.9293514200000003E-3</v>
      </c>
      <c r="J16" s="64" cm="1">
        <f t="array" ref="J16">IF((IF($A$5="Total response time",SUMPRODUCT(('Data - annual'!$A$2:$A$30000=J$7)*('Data - annual'!$B$2:$B$30000=$B16)*('Data - annual'!$C$2:$C$30000=$A$4)*('Data - annual'!$E$2:$E$30000)),IF($A$5="Call handling time",SUMPRODUCT(('Data - annual'!$A$2:$A$30000=J$7)*('Data - annual'!$B$2:$B$30000=$B16)*('Data - annual'!$C$2:$C$30000=$A$4)*('Data - annual'!$F$2:$F$30000)),IF($A$5="Crew turnout time",SUMPRODUCT(('Data - annual'!$A$2:$A$30000=J$7)*('Data - annual'!$B$2:$B$30000=$B16)*('Data - annual'!$C$2:$C$30000=$A$4)*('Data - annual'!$G$2:$G$30000)),SUMPRODUCT(('Data - annual'!$A$2:$A$30000=J$7)*('Data - annual'!$B$2:$B$30000=$B16)*('Data - annual'!$C$2:$C$30000=$A$4)*('Data - annual'!$H$2:$H$30000))))))=0,"..",(IF($A$5="Total response time",SUMPRODUCT(('Data - annual'!$A$2:$A$30000=J$7)*('Data - annual'!$B$2:$B$30000=$B16)*('Data - annual'!$C$2:$C$30000=$A$4)*('Data - annual'!$E$2:$E$30000)),IF($A$5="Call handling time",SUMPRODUCT(('Data - annual'!$A$2:$A$30000=J$7)*('Data - annual'!$B$2:$B$30000=$B16)*('Data - annual'!$C$2:$C$30000=$A$4)*('Data - annual'!$F$2:$F$30000)),IF($A$5="Crew turnout time",SUMPRODUCT(('Data - annual'!$A$2:$A$30000=J$7)*('Data - annual'!$B$2:$B$30000=$B16)*('Data - annual'!$C$2:$C$30000=$A$4)*('Data - annual'!$G$2:$G$30000)),SUMPRODUCT(('Data - annual'!$A$2:$A$30000=J$7)*('Data - annual'!$B$2:$B$30000=$B16)*('Data - annual'!$C$2:$C$30000=$A$4)*('Data - annual'!$H$2:$H$30000)))))))</f>
        <v>5.9140638499999999E-3</v>
      </c>
      <c r="K16" s="64" cm="1">
        <f t="array" ref="K16">IF((IF($A$5="Total response time",SUMPRODUCT(('Data - annual'!$A$2:$A$30000=K$7)*('Data - annual'!$B$2:$B$30000=$B16)*('Data - annual'!$C$2:$C$30000=$A$4)*('Data - annual'!$E$2:$E$30000)),IF($A$5="Call handling time",SUMPRODUCT(('Data - annual'!$A$2:$A$30000=K$7)*('Data - annual'!$B$2:$B$30000=$B16)*('Data - annual'!$C$2:$C$30000=$A$4)*('Data - annual'!$F$2:$F$30000)),IF($A$5="Crew turnout time",SUMPRODUCT(('Data - annual'!$A$2:$A$30000=K$7)*('Data - annual'!$B$2:$B$30000=$B16)*('Data - annual'!$C$2:$C$30000=$A$4)*('Data - annual'!$G$2:$G$30000)),SUMPRODUCT(('Data - annual'!$A$2:$A$30000=K$7)*('Data - annual'!$B$2:$B$30000=$B16)*('Data - annual'!$C$2:$C$30000=$A$4)*('Data - annual'!$H$2:$H$30000))))))=0,"..",(IF($A$5="Total response time",SUMPRODUCT(('Data - annual'!$A$2:$A$30000=K$7)*('Data - annual'!$B$2:$B$30000=$B16)*('Data - annual'!$C$2:$C$30000=$A$4)*('Data - annual'!$E$2:$E$30000)),IF($A$5="Call handling time",SUMPRODUCT(('Data - annual'!$A$2:$A$30000=K$7)*('Data - annual'!$B$2:$B$30000=$B16)*('Data - annual'!$C$2:$C$30000=$A$4)*('Data - annual'!$F$2:$F$30000)),IF($A$5="Crew turnout time",SUMPRODUCT(('Data - annual'!$A$2:$A$30000=K$7)*('Data - annual'!$B$2:$B$30000=$B16)*('Data - annual'!$C$2:$C$30000=$A$4)*('Data - annual'!$G$2:$G$30000)),SUMPRODUCT(('Data - annual'!$A$2:$A$30000=K$7)*('Data - annual'!$B$2:$B$30000=$B16)*('Data - annual'!$C$2:$C$30000=$A$4)*('Data - annual'!$H$2:$H$30000)))))))</f>
        <v>6.0191595899999999E-3</v>
      </c>
      <c r="L16" s="64" cm="1">
        <f t="array" ref="L16">IF((IF($A$5="Total response time",SUMPRODUCT(('Data - annual'!$A$2:$A$30000=L$7)*('Data - annual'!$B$2:$B$30000=$B16)*('Data - annual'!$C$2:$C$30000=$A$4)*('Data - annual'!$E$2:$E$30000)),IF($A$5="Call handling time",SUMPRODUCT(('Data - annual'!$A$2:$A$30000=L$7)*('Data - annual'!$B$2:$B$30000=$B16)*('Data - annual'!$C$2:$C$30000=$A$4)*('Data - annual'!$F$2:$F$30000)),IF($A$5="Crew turnout time",SUMPRODUCT(('Data - annual'!$A$2:$A$30000=L$7)*('Data - annual'!$B$2:$B$30000=$B16)*('Data - annual'!$C$2:$C$30000=$A$4)*('Data - annual'!$G$2:$G$30000)),SUMPRODUCT(('Data - annual'!$A$2:$A$30000=L$7)*('Data - annual'!$B$2:$B$30000=$B16)*('Data - annual'!$C$2:$C$30000=$A$4)*('Data - annual'!$H$2:$H$30000))))))=0,"..",(IF($A$5="Total response time",SUMPRODUCT(('Data - annual'!$A$2:$A$30000=L$7)*('Data - annual'!$B$2:$B$30000=$B16)*('Data - annual'!$C$2:$C$30000=$A$4)*('Data - annual'!$E$2:$E$30000)),IF($A$5="Call handling time",SUMPRODUCT(('Data - annual'!$A$2:$A$30000=L$7)*('Data - annual'!$B$2:$B$30000=$B16)*('Data - annual'!$C$2:$C$30000=$A$4)*('Data - annual'!$F$2:$F$30000)),IF($A$5="Crew turnout time",SUMPRODUCT(('Data - annual'!$A$2:$A$30000=L$7)*('Data - annual'!$B$2:$B$30000=$B16)*('Data - annual'!$C$2:$C$30000=$A$4)*('Data - annual'!$G$2:$G$30000)),SUMPRODUCT(('Data - annual'!$A$2:$A$30000=L$7)*('Data - annual'!$B$2:$B$30000=$B16)*('Data - annual'!$C$2:$C$30000=$A$4)*('Data - annual'!$H$2:$H$30000)))))))</f>
        <v>6.02385387E-3</v>
      </c>
      <c r="M16" s="64" cm="1">
        <f t="array" ref="M16">IF((IF($A$5="Total response time",SUMPRODUCT(('Data - annual'!$A$2:$A$30000=M$7)*('Data - annual'!$B$2:$B$30000=$B16)*('Data - annual'!$C$2:$C$30000=$A$4)*('Data - annual'!$E$2:$E$30000)),IF($A$5="Call handling time",SUMPRODUCT(('Data - annual'!$A$2:$A$30000=M$7)*('Data - annual'!$B$2:$B$30000=$B16)*('Data - annual'!$C$2:$C$30000=$A$4)*('Data - annual'!$F$2:$F$30000)),IF($A$5="Crew turnout time",SUMPRODUCT(('Data - annual'!$A$2:$A$30000=M$7)*('Data - annual'!$B$2:$B$30000=$B16)*('Data - annual'!$C$2:$C$30000=$A$4)*('Data - annual'!$G$2:$G$30000)),SUMPRODUCT(('Data - annual'!$A$2:$A$30000=M$7)*('Data - annual'!$B$2:$B$30000=$B16)*('Data - annual'!$C$2:$C$30000=$A$4)*('Data - annual'!$H$2:$H$30000))))))=0,"..",(IF($A$5="Total response time",SUMPRODUCT(('Data - annual'!$A$2:$A$30000=M$7)*('Data - annual'!$B$2:$B$30000=$B16)*('Data - annual'!$C$2:$C$30000=$A$4)*('Data - annual'!$E$2:$E$30000)),IF($A$5="Call handling time",SUMPRODUCT(('Data - annual'!$A$2:$A$30000=M$7)*('Data - annual'!$B$2:$B$30000=$B16)*('Data - annual'!$C$2:$C$30000=$A$4)*('Data - annual'!$F$2:$F$30000)),IF($A$5="Crew turnout time",SUMPRODUCT(('Data - annual'!$A$2:$A$30000=M$7)*('Data - annual'!$B$2:$B$30000=$B16)*('Data - annual'!$C$2:$C$30000=$A$4)*('Data - annual'!$G$2:$G$30000)),SUMPRODUCT(('Data - annual'!$A$2:$A$30000=M$7)*('Data - annual'!$B$2:$B$30000=$B16)*('Data - annual'!$C$2:$C$30000=$A$4)*('Data - annual'!$H$2:$H$30000)))))))</f>
        <v>6.0189883599999997E-3</v>
      </c>
      <c r="N16" s="64" cm="1">
        <f t="array" ref="N16">IF((IF($A$5="Total response time",SUMPRODUCT(('Data - annual'!$A$2:$A$30000=N$7)*('Data - annual'!$B$2:$B$30000=$B16)*('Data - annual'!$C$2:$C$30000=$A$4)*('Data - annual'!$E$2:$E$30000)),IF($A$5="Call handling time",SUMPRODUCT(('Data - annual'!$A$2:$A$30000=N$7)*('Data - annual'!$B$2:$B$30000=$B16)*('Data - annual'!$C$2:$C$30000=$A$4)*('Data - annual'!$F$2:$F$30000)),IF($A$5="Crew turnout time",SUMPRODUCT(('Data - annual'!$A$2:$A$30000=N$7)*('Data - annual'!$B$2:$B$30000=$B16)*('Data - annual'!$C$2:$C$30000=$A$4)*('Data - annual'!$G$2:$G$30000)),SUMPRODUCT(('Data - annual'!$A$2:$A$30000=N$7)*('Data - annual'!$B$2:$B$30000=$B16)*('Data - annual'!$C$2:$C$30000=$A$4)*('Data - annual'!$H$2:$H$30000))))))=0,"..",(IF($A$5="Total response time",SUMPRODUCT(('Data - annual'!$A$2:$A$30000=N$7)*('Data - annual'!$B$2:$B$30000=$B16)*('Data - annual'!$C$2:$C$30000=$A$4)*('Data - annual'!$E$2:$E$30000)),IF($A$5="Call handling time",SUMPRODUCT(('Data - annual'!$A$2:$A$30000=N$7)*('Data - annual'!$B$2:$B$30000=$B16)*('Data - annual'!$C$2:$C$30000=$A$4)*('Data - annual'!$F$2:$F$30000)),IF($A$5="Crew turnout time",SUMPRODUCT(('Data - annual'!$A$2:$A$30000=N$7)*('Data - annual'!$B$2:$B$30000=$B16)*('Data - annual'!$C$2:$C$30000=$A$4)*('Data - annual'!$G$2:$G$30000)),SUMPRODUCT(('Data - annual'!$A$2:$A$30000=N$7)*('Data - annual'!$B$2:$B$30000=$B16)*('Data - annual'!$C$2:$C$30000=$A$4)*('Data - annual'!$H$2:$H$30000)))))))</f>
        <v>6.1615561699999996E-3</v>
      </c>
      <c r="O16" s="64" cm="1">
        <f t="array" ref="O16">IF((IF($A$5="Total response time",SUMPRODUCT(('Data - annual'!$A$2:$A$30000=O$7)*('Data - annual'!$B$2:$B$30000=$B16)*('Data - annual'!$C$2:$C$30000=$A$4)*('Data - annual'!$E$2:$E$30000)),IF($A$5="Call handling time",SUMPRODUCT(('Data - annual'!$A$2:$A$30000=O$7)*('Data - annual'!$B$2:$B$30000=$B16)*('Data - annual'!$C$2:$C$30000=$A$4)*('Data - annual'!$F$2:$F$30000)),IF($A$5="Crew turnout time",SUMPRODUCT(('Data - annual'!$A$2:$A$30000=O$7)*('Data - annual'!$B$2:$B$30000=$B16)*('Data - annual'!$C$2:$C$30000=$A$4)*('Data - annual'!$G$2:$G$30000)),SUMPRODUCT(('Data - annual'!$A$2:$A$30000=O$7)*('Data - annual'!$B$2:$B$30000=$B16)*('Data - annual'!$C$2:$C$30000=$A$4)*('Data - annual'!$H$2:$H$30000))))))=0,"..",(IF($A$5="Total response time",SUMPRODUCT(('Data - annual'!$A$2:$A$30000=O$7)*('Data - annual'!$B$2:$B$30000=$B16)*('Data - annual'!$C$2:$C$30000=$A$4)*('Data - annual'!$E$2:$E$30000)),IF($A$5="Call handling time",SUMPRODUCT(('Data - annual'!$A$2:$A$30000=O$7)*('Data - annual'!$B$2:$B$30000=$B16)*('Data - annual'!$C$2:$C$30000=$A$4)*('Data - annual'!$F$2:$F$30000)),IF($A$5="Crew turnout time",SUMPRODUCT(('Data - annual'!$A$2:$A$30000=O$7)*('Data - annual'!$B$2:$B$30000=$B16)*('Data - annual'!$C$2:$C$30000=$A$4)*('Data - annual'!$G$2:$G$30000)),SUMPRODUCT(('Data - annual'!$A$2:$A$30000=O$7)*('Data - annual'!$B$2:$B$30000=$B16)*('Data - annual'!$C$2:$C$30000=$A$4)*('Data - annual'!$H$2:$H$30000)))))))</f>
        <v>6.2603365600000004E-3</v>
      </c>
      <c r="P16" s="64" cm="1">
        <f t="array" ref="P16">IF((IF($A$5="Total response time",SUMPRODUCT(('Data - annual'!$A$2:$A$30000=P$7)*('Data - annual'!$B$2:$B$30000=$B16)*('Data - annual'!$C$2:$C$30000=$A$4)*('Data - annual'!$E$2:$E$30000)),IF($A$5="Call handling time",SUMPRODUCT(('Data - annual'!$A$2:$A$30000=P$7)*('Data - annual'!$B$2:$B$30000=$B16)*('Data - annual'!$C$2:$C$30000=$A$4)*('Data - annual'!$F$2:$F$30000)),IF($A$5="Crew turnout time",SUMPRODUCT(('Data - annual'!$A$2:$A$30000=P$7)*('Data - annual'!$B$2:$B$30000=$B16)*('Data - annual'!$C$2:$C$30000=$A$4)*('Data - annual'!$G$2:$G$30000)),SUMPRODUCT(('Data - annual'!$A$2:$A$30000=P$7)*('Data - annual'!$B$2:$B$30000=$B16)*('Data - annual'!$C$2:$C$30000=$A$4)*('Data - annual'!$H$2:$H$30000))))))=0,"..",(IF($A$5="Total response time",SUMPRODUCT(('Data - annual'!$A$2:$A$30000=P$7)*('Data - annual'!$B$2:$B$30000=$B16)*('Data - annual'!$C$2:$C$30000=$A$4)*('Data - annual'!$E$2:$E$30000)),IF($A$5="Call handling time",SUMPRODUCT(('Data - annual'!$A$2:$A$30000=P$7)*('Data - annual'!$B$2:$B$30000=$B16)*('Data - annual'!$C$2:$C$30000=$A$4)*('Data - annual'!$F$2:$F$30000)),IF($A$5="Crew turnout time",SUMPRODUCT(('Data - annual'!$A$2:$A$30000=P$7)*('Data - annual'!$B$2:$B$30000=$B16)*('Data - annual'!$C$2:$C$30000=$A$4)*('Data - annual'!$G$2:$G$30000)),SUMPRODUCT(('Data - annual'!$A$2:$A$30000=P$7)*('Data - annual'!$B$2:$B$30000=$B16)*('Data - annual'!$C$2:$C$30000=$A$4)*('Data - annual'!$H$2:$H$30000)))))))</f>
        <v>6.3437180899999996E-3</v>
      </c>
      <c r="Q16" s="64" cm="1">
        <f t="array" ref="Q16">IF((IF($A$5="Total response time",SUMPRODUCT(('Data - annual'!$A$2:$A$30000=Q$7)*('Data - annual'!$B$2:$B$30000=$B16)*('Data - annual'!$C$2:$C$30000=$A$4)*('Data - annual'!$E$2:$E$30000)),IF($A$5="Call handling time",SUMPRODUCT(('Data - annual'!$A$2:$A$30000=Q$7)*('Data - annual'!$B$2:$B$30000=$B16)*('Data - annual'!$C$2:$C$30000=$A$4)*('Data - annual'!$F$2:$F$30000)),IF($A$5="Crew turnout time",SUMPRODUCT(('Data - annual'!$A$2:$A$30000=Q$7)*('Data - annual'!$B$2:$B$30000=$B16)*('Data - annual'!$C$2:$C$30000=$A$4)*('Data - annual'!$G$2:$G$30000)),SUMPRODUCT(('Data - annual'!$A$2:$A$30000=Q$7)*('Data - annual'!$B$2:$B$30000=$B16)*('Data - annual'!$C$2:$C$30000=$A$4)*('Data - annual'!$H$2:$H$30000))))))=0,"..",(IF($A$5="Total response time",SUMPRODUCT(('Data - annual'!$A$2:$A$30000=Q$7)*('Data - annual'!$B$2:$B$30000=$B16)*('Data - annual'!$C$2:$C$30000=$A$4)*('Data - annual'!$E$2:$E$30000)),IF($A$5="Call handling time",SUMPRODUCT(('Data - annual'!$A$2:$A$30000=Q$7)*('Data - annual'!$B$2:$B$30000=$B16)*('Data - annual'!$C$2:$C$30000=$A$4)*('Data - annual'!$F$2:$F$30000)),IF($A$5="Crew turnout time",SUMPRODUCT(('Data - annual'!$A$2:$A$30000=Q$7)*('Data - annual'!$B$2:$B$30000=$B16)*('Data - annual'!$C$2:$C$30000=$A$4)*('Data - annual'!$G$2:$G$30000)),SUMPRODUCT(('Data - annual'!$A$2:$A$30000=Q$7)*('Data - annual'!$B$2:$B$30000=$B16)*('Data - annual'!$C$2:$C$30000=$A$4)*('Data - annual'!$H$2:$H$30000)))))))</f>
        <v>6.3227152900000002E-3</v>
      </c>
      <c r="R16" s="64" cm="1">
        <f t="array" ref="R16">IF((IF($A$5="Total response time",SUMPRODUCT(('Data - quarterly'!$A$2:$A$30000=R$7)*('Data - quarterly'!$B$2:$B$30000=$B16)*('Data - quarterly'!$C$2:$C$30000=$A$4)*('Data - quarterly'!$E$2:$E$30000)),IF($A$5="Call handling time",SUMPRODUCT(('Data - quarterly'!$A$2:$A$30000=R$7)*('Data - quarterly'!$B$2:$B$30000=$B16)*('Data - quarterly'!$C$2:$C$30000=$A$4)*('Data - quarterly'!$F$2:$F$30000)),IF($A$5="Crew turnout time",SUMPRODUCT(('Data - quarterly'!$A$2:$A$30000=R$7)*('Data - quarterly'!$B$2:$B$30000=$B16)*('Data - quarterly'!$C$2:$C$30000=$A$4)*('Data - quarterly'!$G$2:$G$30000)),SUMPRODUCT(('Data - quarterly'!$A$2:$A$30000=R$7)*('Data - quarterly'!$B$2:$B$30000=$B16)*('Data - quarterly'!$C$2:$C$30000=$A$4)*('Data - quarterly'!$H$2:$H$30000))))))=0,"..",(IF($A$5="Total response time",SUMPRODUCT(('Data - quarterly'!$A$2:$A$30000=R$7)*('Data - quarterly'!$B$2:$B$30000=$B16)*('Data - quarterly'!$C$2:$C$30000=$A$4)*('Data - quarterly'!$E$2:$E$30000)),IF($A$5="Call handling time",SUMPRODUCT(('Data - quarterly'!$A$2:$A$30000=R$7)*('Data - quarterly'!$B$2:$B$30000=$B16)*('Data - quarterly'!$C$2:$C$30000=$A$4)*('Data - quarterly'!$F$2:$F$30000)),IF($A$5="Crew turnout time",SUMPRODUCT(('Data - quarterly'!$A$2:$A$30000=R$7)*('Data - quarterly'!$B$2:$B$30000=$B16)*('Data - quarterly'!$C$2:$C$30000=$A$4)*('Data - quarterly'!$G$2:$G$30000)),SUMPRODUCT(('Data - quarterly'!$A$2:$A$30000=R$7)*('Data - quarterly'!$B$2:$B$30000=$B16)*('Data - quarterly'!$C$2:$C$30000=$A$4)*('Data - quarterly'!$H$2:$H$30000)))))))</f>
        <v>6.3035459199999996E-3</v>
      </c>
      <c r="S16" s="64" cm="1">
        <f t="array" ref="S16">IF((IF($A$5="Total response time",SUMPRODUCT(('Data - quarterly'!$A$2:$A$30000=S$7)*('Data - quarterly'!$B$2:$B$30000=$B16)*('Data - quarterly'!$C$2:$C$30000=$A$4)*('Data - quarterly'!$E$2:$E$30000)),IF($A$5="Call handling time",SUMPRODUCT(('Data - quarterly'!$A$2:$A$30000=S$7)*('Data - quarterly'!$B$2:$B$30000=$B16)*('Data - quarterly'!$C$2:$C$30000=$A$4)*('Data - quarterly'!$F$2:$F$30000)),IF($A$5="Crew turnout time",SUMPRODUCT(('Data - quarterly'!$A$2:$A$30000=S$7)*('Data - quarterly'!$B$2:$B$30000=$B16)*('Data - quarterly'!$C$2:$C$30000=$A$4)*('Data - quarterly'!$G$2:$G$30000)),SUMPRODUCT(('Data - quarterly'!$A$2:$A$30000=S$7)*('Data - quarterly'!$B$2:$B$30000=$B16)*('Data - quarterly'!$C$2:$C$30000=$A$4)*('Data - quarterly'!$H$2:$H$30000))))))=0,"..",(IF($A$5="Total response time",SUMPRODUCT(('Data - quarterly'!$A$2:$A$30000=S$7)*('Data - quarterly'!$B$2:$B$30000=$B16)*('Data - quarterly'!$C$2:$C$30000=$A$4)*('Data - quarterly'!$E$2:$E$30000)),IF($A$5="Call handling time",SUMPRODUCT(('Data - quarterly'!$A$2:$A$30000=S$7)*('Data - quarterly'!$B$2:$B$30000=$B16)*('Data - quarterly'!$C$2:$C$30000=$A$4)*('Data - quarterly'!$F$2:$F$30000)),IF($A$5="Crew turnout time",SUMPRODUCT(('Data - quarterly'!$A$2:$A$30000=S$7)*('Data - quarterly'!$B$2:$B$30000=$B16)*('Data - quarterly'!$C$2:$C$30000=$A$4)*('Data - quarterly'!$G$2:$G$30000)),SUMPRODUCT(('Data - quarterly'!$A$2:$A$30000=S$7)*('Data - quarterly'!$B$2:$B$30000=$B16)*('Data - quarterly'!$C$2:$C$30000=$A$4)*('Data - quarterly'!$H$2:$H$30000)))))))</f>
        <v>6.4367928800000002E-3</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row>
    <row r="17" spans="1:43" s="65" customFormat="1" ht="16.5" customHeight="1" x14ac:dyDescent="0.35">
      <c r="A17" s="66" t="s">
        <v>13</v>
      </c>
      <c r="B17" s="63" t="s">
        <v>13</v>
      </c>
      <c r="C17" s="64" cm="1">
        <f t="array" ref="C17">IF((IF($A$5="Total response time",SUMPRODUCT(('Data - annual'!$A$2:$A$30000=C$7)*('Data - annual'!$B$2:$B$30000=$B17)*('Data - annual'!$C$2:$C$30000=$A$4)*('Data - annual'!$E$2:$E$30000)),IF($A$5="Call handling time",SUMPRODUCT(('Data - annual'!$A$2:$A$30000=C$7)*('Data - annual'!$B$2:$B$30000=$B17)*('Data - annual'!$C$2:$C$30000=$A$4)*('Data - annual'!$F$2:$F$30000)),IF($A$5="Crew turnout time",SUMPRODUCT(('Data - annual'!$A$2:$A$30000=C$7)*('Data - annual'!$B$2:$B$30000=$B17)*('Data - annual'!$C$2:$C$30000=$A$4)*('Data - annual'!$G$2:$G$30000)),SUMPRODUCT(('Data - annual'!$A$2:$A$30000=C$7)*('Data - annual'!$B$2:$B$30000=$B17)*('Data - annual'!$C$2:$C$30000=$A$4)*('Data - annual'!$H$2:$H$30000))))))=0,"..",(IF($A$5="Total response time",SUMPRODUCT(('Data - annual'!$A$2:$A$30000=C$7)*('Data - annual'!$B$2:$B$30000=$B17)*('Data - annual'!$C$2:$C$30000=$A$4)*('Data - annual'!$E$2:$E$30000)),IF($A$5="Call handling time",SUMPRODUCT(('Data - annual'!$A$2:$A$30000=C$7)*('Data - annual'!$B$2:$B$30000=$B17)*('Data - annual'!$C$2:$C$30000=$A$4)*('Data - annual'!$F$2:$F$30000)),IF($A$5="Crew turnout time",SUMPRODUCT(('Data - annual'!$A$2:$A$30000=C$7)*('Data - annual'!$B$2:$B$30000=$B17)*('Data - annual'!$C$2:$C$30000=$A$4)*('Data - annual'!$G$2:$G$30000)),SUMPRODUCT(('Data - annual'!$A$2:$A$30000=C$7)*('Data - annual'!$B$2:$B$30000=$B17)*('Data - annual'!$C$2:$C$30000=$A$4)*('Data - annual'!$H$2:$H$30000)))))))</f>
        <v>6.2473892799999996E-3</v>
      </c>
      <c r="D17" s="64" cm="1">
        <f t="array" ref="D17">IF((IF($A$5="Total response time",SUMPRODUCT(('Data - annual'!$A$2:$A$30000=D$7)*('Data - annual'!$B$2:$B$30000=$B17)*('Data - annual'!$C$2:$C$30000=$A$4)*('Data - annual'!$E$2:$E$30000)),IF($A$5="Call handling time",SUMPRODUCT(('Data - annual'!$A$2:$A$30000=D$7)*('Data - annual'!$B$2:$B$30000=$B17)*('Data - annual'!$C$2:$C$30000=$A$4)*('Data - annual'!$F$2:$F$30000)),IF($A$5="Crew turnout time",SUMPRODUCT(('Data - annual'!$A$2:$A$30000=D$7)*('Data - annual'!$B$2:$B$30000=$B17)*('Data - annual'!$C$2:$C$30000=$A$4)*('Data - annual'!$G$2:$G$30000)),SUMPRODUCT(('Data - annual'!$A$2:$A$30000=D$7)*('Data - annual'!$B$2:$B$30000=$B17)*('Data - annual'!$C$2:$C$30000=$A$4)*('Data - annual'!$H$2:$H$30000))))))=0,"..",(IF($A$5="Total response time",SUMPRODUCT(('Data - annual'!$A$2:$A$30000=D$7)*('Data - annual'!$B$2:$B$30000=$B17)*('Data - annual'!$C$2:$C$30000=$A$4)*('Data - annual'!$E$2:$E$30000)),IF($A$5="Call handling time",SUMPRODUCT(('Data - annual'!$A$2:$A$30000=D$7)*('Data - annual'!$B$2:$B$30000=$B17)*('Data - annual'!$C$2:$C$30000=$A$4)*('Data - annual'!$F$2:$F$30000)),IF($A$5="Crew turnout time",SUMPRODUCT(('Data - annual'!$A$2:$A$30000=D$7)*('Data - annual'!$B$2:$B$30000=$B17)*('Data - annual'!$C$2:$C$30000=$A$4)*('Data - annual'!$G$2:$G$30000)),SUMPRODUCT(('Data - annual'!$A$2:$A$30000=D$7)*('Data - annual'!$B$2:$B$30000=$B17)*('Data - annual'!$C$2:$C$30000=$A$4)*('Data - annual'!$H$2:$H$30000)))))))</f>
        <v>6.2488084899999996E-3</v>
      </c>
      <c r="E17" s="64" cm="1">
        <f t="array" ref="E17">IF((IF($A$5="Total response time",SUMPRODUCT(('Data - annual'!$A$2:$A$30000=E$7)*('Data - annual'!$B$2:$B$30000=$B17)*('Data - annual'!$C$2:$C$30000=$A$4)*('Data - annual'!$E$2:$E$30000)),IF($A$5="Call handling time",SUMPRODUCT(('Data - annual'!$A$2:$A$30000=E$7)*('Data - annual'!$B$2:$B$30000=$B17)*('Data - annual'!$C$2:$C$30000=$A$4)*('Data - annual'!$F$2:$F$30000)),IF($A$5="Crew turnout time",SUMPRODUCT(('Data - annual'!$A$2:$A$30000=E$7)*('Data - annual'!$B$2:$B$30000=$B17)*('Data - annual'!$C$2:$C$30000=$A$4)*('Data - annual'!$G$2:$G$30000)),SUMPRODUCT(('Data - annual'!$A$2:$A$30000=E$7)*('Data - annual'!$B$2:$B$30000=$B17)*('Data - annual'!$C$2:$C$30000=$A$4)*('Data - annual'!$H$2:$H$30000))))))=0,"..",(IF($A$5="Total response time",SUMPRODUCT(('Data - annual'!$A$2:$A$30000=E$7)*('Data - annual'!$B$2:$B$30000=$B17)*('Data - annual'!$C$2:$C$30000=$A$4)*('Data - annual'!$E$2:$E$30000)),IF($A$5="Call handling time",SUMPRODUCT(('Data - annual'!$A$2:$A$30000=E$7)*('Data - annual'!$B$2:$B$30000=$B17)*('Data - annual'!$C$2:$C$30000=$A$4)*('Data - annual'!$F$2:$F$30000)),IF($A$5="Crew turnout time",SUMPRODUCT(('Data - annual'!$A$2:$A$30000=E$7)*('Data - annual'!$B$2:$B$30000=$B17)*('Data - annual'!$C$2:$C$30000=$A$4)*('Data - annual'!$G$2:$G$30000)),SUMPRODUCT(('Data - annual'!$A$2:$A$30000=E$7)*('Data - annual'!$B$2:$B$30000=$B17)*('Data - annual'!$C$2:$C$30000=$A$4)*('Data - annual'!$H$2:$H$30000)))))))</f>
        <v>6.3513335500000002E-3</v>
      </c>
      <c r="F17" s="64" cm="1">
        <f t="array" ref="F17">IF((IF($A$5="Total response time",SUMPRODUCT(('Data - annual'!$A$2:$A$30000=F$7)*('Data - annual'!$B$2:$B$30000=$B17)*('Data - annual'!$C$2:$C$30000=$A$4)*('Data - annual'!$E$2:$E$30000)),IF($A$5="Call handling time",SUMPRODUCT(('Data - annual'!$A$2:$A$30000=F$7)*('Data - annual'!$B$2:$B$30000=$B17)*('Data - annual'!$C$2:$C$30000=$A$4)*('Data - annual'!$F$2:$F$30000)),IF($A$5="Crew turnout time",SUMPRODUCT(('Data - annual'!$A$2:$A$30000=F$7)*('Data - annual'!$B$2:$B$30000=$B17)*('Data - annual'!$C$2:$C$30000=$A$4)*('Data - annual'!$G$2:$G$30000)),SUMPRODUCT(('Data - annual'!$A$2:$A$30000=F$7)*('Data - annual'!$B$2:$B$30000=$B17)*('Data - annual'!$C$2:$C$30000=$A$4)*('Data - annual'!$H$2:$H$30000))))))=0,"..",(IF($A$5="Total response time",SUMPRODUCT(('Data - annual'!$A$2:$A$30000=F$7)*('Data - annual'!$B$2:$B$30000=$B17)*('Data - annual'!$C$2:$C$30000=$A$4)*('Data - annual'!$E$2:$E$30000)),IF($A$5="Call handling time",SUMPRODUCT(('Data - annual'!$A$2:$A$30000=F$7)*('Data - annual'!$B$2:$B$30000=$B17)*('Data - annual'!$C$2:$C$30000=$A$4)*('Data - annual'!$F$2:$F$30000)),IF($A$5="Crew turnout time",SUMPRODUCT(('Data - annual'!$A$2:$A$30000=F$7)*('Data - annual'!$B$2:$B$30000=$B17)*('Data - annual'!$C$2:$C$30000=$A$4)*('Data - annual'!$G$2:$G$30000)),SUMPRODUCT(('Data - annual'!$A$2:$A$30000=F$7)*('Data - annual'!$B$2:$B$30000=$B17)*('Data - annual'!$C$2:$C$30000=$A$4)*('Data - annual'!$H$2:$H$30000)))))))</f>
        <v>6.4848170500000002E-3</v>
      </c>
      <c r="G17" s="64" cm="1">
        <f t="array" ref="G17">IF((IF($A$5="Total response time",SUMPRODUCT(('Data - annual'!$A$2:$A$30000=G$7)*('Data - annual'!$B$2:$B$30000=$B17)*('Data - annual'!$C$2:$C$30000=$A$4)*('Data - annual'!$E$2:$E$30000)),IF($A$5="Call handling time",SUMPRODUCT(('Data - annual'!$A$2:$A$30000=G$7)*('Data - annual'!$B$2:$B$30000=$B17)*('Data - annual'!$C$2:$C$30000=$A$4)*('Data - annual'!$F$2:$F$30000)),IF($A$5="Crew turnout time",SUMPRODUCT(('Data - annual'!$A$2:$A$30000=G$7)*('Data - annual'!$B$2:$B$30000=$B17)*('Data - annual'!$C$2:$C$30000=$A$4)*('Data - annual'!$G$2:$G$30000)),SUMPRODUCT(('Data - annual'!$A$2:$A$30000=G$7)*('Data - annual'!$B$2:$B$30000=$B17)*('Data - annual'!$C$2:$C$30000=$A$4)*('Data - annual'!$H$2:$H$30000))))))=0,"..",(IF($A$5="Total response time",SUMPRODUCT(('Data - annual'!$A$2:$A$30000=G$7)*('Data - annual'!$B$2:$B$30000=$B17)*('Data - annual'!$C$2:$C$30000=$A$4)*('Data - annual'!$E$2:$E$30000)),IF($A$5="Call handling time",SUMPRODUCT(('Data - annual'!$A$2:$A$30000=G$7)*('Data - annual'!$B$2:$B$30000=$B17)*('Data - annual'!$C$2:$C$30000=$A$4)*('Data - annual'!$F$2:$F$30000)),IF($A$5="Crew turnout time",SUMPRODUCT(('Data - annual'!$A$2:$A$30000=G$7)*('Data - annual'!$B$2:$B$30000=$B17)*('Data - annual'!$C$2:$C$30000=$A$4)*('Data - annual'!$G$2:$G$30000)),SUMPRODUCT(('Data - annual'!$A$2:$A$30000=G$7)*('Data - annual'!$B$2:$B$30000=$B17)*('Data - annual'!$C$2:$C$30000=$A$4)*('Data - annual'!$H$2:$H$30000)))))))</f>
        <v>6.76812887E-3</v>
      </c>
      <c r="H17" s="64" cm="1">
        <f t="array" ref="H17">IF((IF($A$5="Total response time",SUMPRODUCT(('Data - annual'!$A$2:$A$30000=H$7)*('Data - annual'!$B$2:$B$30000=$B17)*('Data - annual'!$C$2:$C$30000=$A$4)*('Data - annual'!$E$2:$E$30000)),IF($A$5="Call handling time",SUMPRODUCT(('Data - annual'!$A$2:$A$30000=H$7)*('Data - annual'!$B$2:$B$30000=$B17)*('Data - annual'!$C$2:$C$30000=$A$4)*('Data - annual'!$F$2:$F$30000)),IF($A$5="Crew turnout time",SUMPRODUCT(('Data - annual'!$A$2:$A$30000=H$7)*('Data - annual'!$B$2:$B$30000=$B17)*('Data - annual'!$C$2:$C$30000=$A$4)*('Data - annual'!$G$2:$G$30000)),SUMPRODUCT(('Data - annual'!$A$2:$A$30000=H$7)*('Data - annual'!$B$2:$B$30000=$B17)*('Data - annual'!$C$2:$C$30000=$A$4)*('Data - annual'!$H$2:$H$30000))))))=0,"..",(IF($A$5="Total response time",SUMPRODUCT(('Data - annual'!$A$2:$A$30000=H$7)*('Data - annual'!$B$2:$B$30000=$B17)*('Data - annual'!$C$2:$C$30000=$A$4)*('Data - annual'!$E$2:$E$30000)),IF($A$5="Call handling time",SUMPRODUCT(('Data - annual'!$A$2:$A$30000=H$7)*('Data - annual'!$B$2:$B$30000=$B17)*('Data - annual'!$C$2:$C$30000=$A$4)*('Data - annual'!$F$2:$F$30000)),IF($A$5="Crew turnout time",SUMPRODUCT(('Data - annual'!$A$2:$A$30000=H$7)*('Data - annual'!$B$2:$B$30000=$B17)*('Data - annual'!$C$2:$C$30000=$A$4)*('Data - annual'!$G$2:$G$30000)),SUMPRODUCT(('Data - annual'!$A$2:$A$30000=H$7)*('Data - annual'!$B$2:$B$30000=$B17)*('Data - annual'!$C$2:$C$30000=$A$4)*('Data - annual'!$H$2:$H$30000)))))))</f>
        <v>6.8019312800000004E-3</v>
      </c>
      <c r="I17" s="64" cm="1">
        <f t="array" ref="I17">IF((IF($A$5="Total response time",SUMPRODUCT(('Data - annual'!$A$2:$A$30000=I$7)*('Data - annual'!$B$2:$B$30000=$B17)*('Data - annual'!$C$2:$C$30000=$A$4)*('Data - annual'!$E$2:$E$30000)),IF($A$5="Call handling time",SUMPRODUCT(('Data - annual'!$A$2:$A$30000=I$7)*('Data - annual'!$B$2:$B$30000=$B17)*('Data - annual'!$C$2:$C$30000=$A$4)*('Data - annual'!$F$2:$F$30000)),IF($A$5="Crew turnout time",SUMPRODUCT(('Data - annual'!$A$2:$A$30000=I$7)*('Data - annual'!$B$2:$B$30000=$B17)*('Data - annual'!$C$2:$C$30000=$A$4)*('Data - annual'!$G$2:$G$30000)),SUMPRODUCT(('Data - annual'!$A$2:$A$30000=I$7)*('Data - annual'!$B$2:$B$30000=$B17)*('Data - annual'!$C$2:$C$30000=$A$4)*('Data - annual'!$H$2:$H$30000))))))=0,"..",(IF($A$5="Total response time",SUMPRODUCT(('Data - annual'!$A$2:$A$30000=I$7)*('Data - annual'!$B$2:$B$30000=$B17)*('Data - annual'!$C$2:$C$30000=$A$4)*('Data - annual'!$E$2:$E$30000)),IF($A$5="Call handling time",SUMPRODUCT(('Data - annual'!$A$2:$A$30000=I$7)*('Data - annual'!$B$2:$B$30000=$B17)*('Data - annual'!$C$2:$C$30000=$A$4)*('Data - annual'!$F$2:$F$30000)),IF($A$5="Crew turnout time",SUMPRODUCT(('Data - annual'!$A$2:$A$30000=I$7)*('Data - annual'!$B$2:$B$30000=$B17)*('Data - annual'!$C$2:$C$30000=$A$4)*('Data - annual'!$G$2:$G$30000)),SUMPRODUCT(('Data - annual'!$A$2:$A$30000=I$7)*('Data - annual'!$B$2:$B$30000=$B17)*('Data - annual'!$C$2:$C$30000=$A$4)*('Data - annual'!$H$2:$H$30000)))))))</f>
        <v>6.6675835100000001E-3</v>
      </c>
      <c r="J17" s="64" cm="1">
        <f t="array" ref="J17">IF((IF($A$5="Total response time",SUMPRODUCT(('Data - annual'!$A$2:$A$30000=J$7)*('Data - annual'!$B$2:$B$30000=$B17)*('Data - annual'!$C$2:$C$30000=$A$4)*('Data - annual'!$E$2:$E$30000)),IF($A$5="Call handling time",SUMPRODUCT(('Data - annual'!$A$2:$A$30000=J$7)*('Data - annual'!$B$2:$B$30000=$B17)*('Data - annual'!$C$2:$C$30000=$A$4)*('Data - annual'!$F$2:$F$30000)),IF($A$5="Crew turnout time",SUMPRODUCT(('Data - annual'!$A$2:$A$30000=J$7)*('Data - annual'!$B$2:$B$30000=$B17)*('Data - annual'!$C$2:$C$30000=$A$4)*('Data - annual'!$G$2:$G$30000)),SUMPRODUCT(('Data - annual'!$A$2:$A$30000=J$7)*('Data - annual'!$B$2:$B$30000=$B17)*('Data - annual'!$C$2:$C$30000=$A$4)*('Data - annual'!$H$2:$H$30000))))))=0,"..",(IF($A$5="Total response time",SUMPRODUCT(('Data - annual'!$A$2:$A$30000=J$7)*('Data - annual'!$B$2:$B$30000=$B17)*('Data - annual'!$C$2:$C$30000=$A$4)*('Data - annual'!$E$2:$E$30000)),IF($A$5="Call handling time",SUMPRODUCT(('Data - annual'!$A$2:$A$30000=J$7)*('Data - annual'!$B$2:$B$30000=$B17)*('Data - annual'!$C$2:$C$30000=$A$4)*('Data - annual'!$F$2:$F$30000)),IF($A$5="Crew turnout time",SUMPRODUCT(('Data - annual'!$A$2:$A$30000=J$7)*('Data - annual'!$B$2:$B$30000=$B17)*('Data - annual'!$C$2:$C$30000=$A$4)*('Data - annual'!$G$2:$G$30000)),SUMPRODUCT(('Data - annual'!$A$2:$A$30000=J$7)*('Data - annual'!$B$2:$B$30000=$B17)*('Data - annual'!$C$2:$C$30000=$A$4)*('Data - annual'!$H$2:$H$30000)))))))</f>
        <v>6.6578500499999997E-3</v>
      </c>
      <c r="K17" s="64" cm="1">
        <f t="array" ref="K17">IF((IF($A$5="Total response time",SUMPRODUCT(('Data - annual'!$A$2:$A$30000=K$7)*('Data - annual'!$B$2:$B$30000=$B17)*('Data - annual'!$C$2:$C$30000=$A$4)*('Data - annual'!$E$2:$E$30000)),IF($A$5="Call handling time",SUMPRODUCT(('Data - annual'!$A$2:$A$30000=K$7)*('Data - annual'!$B$2:$B$30000=$B17)*('Data - annual'!$C$2:$C$30000=$A$4)*('Data - annual'!$F$2:$F$30000)),IF($A$5="Crew turnout time",SUMPRODUCT(('Data - annual'!$A$2:$A$30000=K$7)*('Data - annual'!$B$2:$B$30000=$B17)*('Data - annual'!$C$2:$C$30000=$A$4)*('Data - annual'!$G$2:$G$30000)),SUMPRODUCT(('Data - annual'!$A$2:$A$30000=K$7)*('Data - annual'!$B$2:$B$30000=$B17)*('Data - annual'!$C$2:$C$30000=$A$4)*('Data - annual'!$H$2:$H$30000))))))=0,"..",(IF($A$5="Total response time",SUMPRODUCT(('Data - annual'!$A$2:$A$30000=K$7)*('Data - annual'!$B$2:$B$30000=$B17)*('Data - annual'!$C$2:$C$30000=$A$4)*('Data - annual'!$E$2:$E$30000)),IF($A$5="Call handling time",SUMPRODUCT(('Data - annual'!$A$2:$A$30000=K$7)*('Data - annual'!$B$2:$B$30000=$B17)*('Data - annual'!$C$2:$C$30000=$A$4)*('Data - annual'!$F$2:$F$30000)),IF($A$5="Crew turnout time",SUMPRODUCT(('Data - annual'!$A$2:$A$30000=K$7)*('Data - annual'!$B$2:$B$30000=$B17)*('Data - annual'!$C$2:$C$30000=$A$4)*('Data - annual'!$G$2:$G$30000)),SUMPRODUCT(('Data - annual'!$A$2:$A$30000=K$7)*('Data - annual'!$B$2:$B$30000=$B17)*('Data - annual'!$C$2:$C$30000=$A$4)*('Data - annual'!$H$2:$H$30000)))))))</f>
        <v>6.7530951899999999E-3</v>
      </c>
      <c r="L17" s="64" cm="1">
        <f t="array" ref="L17">IF((IF($A$5="Total response time",SUMPRODUCT(('Data - annual'!$A$2:$A$30000=L$7)*('Data - annual'!$B$2:$B$30000=$B17)*('Data - annual'!$C$2:$C$30000=$A$4)*('Data - annual'!$E$2:$E$30000)),IF($A$5="Call handling time",SUMPRODUCT(('Data - annual'!$A$2:$A$30000=L$7)*('Data - annual'!$B$2:$B$30000=$B17)*('Data - annual'!$C$2:$C$30000=$A$4)*('Data - annual'!$F$2:$F$30000)),IF($A$5="Crew turnout time",SUMPRODUCT(('Data - annual'!$A$2:$A$30000=L$7)*('Data - annual'!$B$2:$B$30000=$B17)*('Data - annual'!$C$2:$C$30000=$A$4)*('Data - annual'!$G$2:$G$30000)),SUMPRODUCT(('Data - annual'!$A$2:$A$30000=L$7)*('Data - annual'!$B$2:$B$30000=$B17)*('Data - annual'!$C$2:$C$30000=$A$4)*('Data - annual'!$H$2:$H$30000))))))=0,"..",(IF($A$5="Total response time",SUMPRODUCT(('Data - annual'!$A$2:$A$30000=L$7)*('Data - annual'!$B$2:$B$30000=$B17)*('Data - annual'!$C$2:$C$30000=$A$4)*('Data - annual'!$E$2:$E$30000)),IF($A$5="Call handling time",SUMPRODUCT(('Data - annual'!$A$2:$A$30000=L$7)*('Data - annual'!$B$2:$B$30000=$B17)*('Data - annual'!$C$2:$C$30000=$A$4)*('Data - annual'!$F$2:$F$30000)),IF($A$5="Crew turnout time",SUMPRODUCT(('Data - annual'!$A$2:$A$30000=L$7)*('Data - annual'!$B$2:$B$30000=$B17)*('Data - annual'!$C$2:$C$30000=$A$4)*('Data - annual'!$G$2:$G$30000)),SUMPRODUCT(('Data - annual'!$A$2:$A$30000=L$7)*('Data - annual'!$B$2:$B$30000=$B17)*('Data - annual'!$C$2:$C$30000=$A$4)*('Data - annual'!$H$2:$H$30000)))))))</f>
        <v>6.71784566E-3</v>
      </c>
      <c r="M17" s="64" cm="1">
        <f t="array" ref="M17">IF((IF($A$5="Total response time",SUMPRODUCT(('Data - annual'!$A$2:$A$30000=M$7)*('Data - annual'!$B$2:$B$30000=$B17)*('Data - annual'!$C$2:$C$30000=$A$4)*('Data - annual'!$E$2:$E$30000)),IF($A$5="Call handling time",SUMPRODUCT(('Data - annual'!$A$2:$A$30000=M$7)*('Data - annual'!$B$2:$B$30000=$B17)*('Data - annual'!$C$2:$C$30000=$A$4)*('Data - annual'!$F$2:$F$30000)),IF($A$5="Crew turnout time",SUMPRODUCT(('Data - annual'!$A$2:$A$30000=M$7)*('Data - annual'!$B$2:$B$30000=$B17)*('Data - annual'!$C$2:$C$30000=$A$4)*('Data - annual'!$G$2:$G$30000)),SUMPRODUCT(('Data - annual'!$A$2:$A$30000=M$7)*('Data - annual'!$B$2:$B$30000=$B17)*('Data - annual'!$C$2:$C$30000=$A$4)*('Data - annual'!$H$2:$H$30000))))))=0,"..",(IF($A$5="Total response time",SUMPRODUCT(('Data - annual'!$A$2:$A$30000=M$7)*('Data - annual'!$B$2:$B$30000=$B17)*('Data - annual'!$C$2:$C$30000=$A$4)*('Data - annual'!$E$2:$E$30000)),IF($A$5="Call handling time",SUMPRODUCT(('Data - annual'!$A$2:$A$30000=M$7)*('Data - annual'!$B$2:$B$30000=$B17)*('Data - annual'!$C$2:$C$30000=$A$4)*('Data - annual'!$F$2:$F$30000)),IF($A$5="Crew turnout time",SUMPRODUCT(('Data - annual'!$A$2:$A$30000=M$7)*('Data - annual'!$B$2:$B$30000=$B17)*('Data - annual'!$C$2:$C$30000=$A$4)*('Data - annual'!$G$2:$G$30000)),SUMPRODUCT(('Data - annual'!$A$2:$A$30000=M$7)*('Data - annual'!$B$2:$B$30000=$B17)*('Data - annual'!$C$2:$C$30000=$A$4)*('Data - annual'!$H$2:$H$30000)))))))</f>
        <v>6.5668117300000002E-3</v>
      </c>
      <c r="N17" s="64" cm="1">
        <f t="array" ref="N17">IF((IF($A$5="Total response time",SUMPRODUCT(('Data - annual'!$A$2:$A$30000=N$7)*('Data - annual'!$B$2:$B$30000=$B17)*('Data - annual'!$C$2:$C$30000=$A$4)*('Data - annual'!$E$2:$E$30000)),IF($A$5="Call handling time",SUMPRODUCT(('Data - annual'!$A$2:$A$30000=N$7)*('Data - annual'!$B$2:$B$30000=$B17)*('Data - annual'!$C$2:$C$30000=$A$4)*('Data - annual'!$F$2:$F$30000)),IF($A$5="Crew turnout time",SUMPRODUCT(('Data - annual'!$A$2:$A$30000=N$7)*('Data - annual'!$B$2:$B$30000=$B17)*('Data - annual'!$C$2:$C$30000=$A$4)*('Data - annual'!$G$2:$G$30000)),SUMPRODUCT(('Data - annual'!$A$2:$A$30000=N$7)*('Data - annual'!$B$2:$B$30000=$B17)*('Data - annual'!$C$2:$C$30000=$A$4)*('Data - annual'!$H$2:$H$30000))))))=0,"..",(IF($A$5="Total response time",SUMPRODUCT(('Data - annual'!$A$2:$A$30000=N$7)*('Data - annual'!$B$2:$B$30000=$B17)*('Data - annual'!$C$2:$C$30000=$A$4)*('Data - annual'!$E$2:$E$30000)),IF($A$5="Call handling time",SUMPRODUCT(('Data - annual'!$A$2:$A$30000=N$7)*('Data - annual'!$B$2:$B$30000=$B17)*('Data - annual'!$C$2:$C$30000=$A$4)*('Data - annual'!$F$2:$F$30000)),IF($A$5="Crew turnout time",SUMPRODUCT(('Data - annual'!$A$2:$A$30000=N$7)*('Data - annual'!$B$2:$B$30000=$B17)*('Data - annual'!$C$2:$C$30000=$A$4)*('Data - annual'!$G$2:$G$30000)),SUMPRODUCT(('Data - annual'!$A$2:$A$30000=N$7)*('Data - annual'!$B$2:$B$30000=$B17)*('Data - annual'!$C$2:$C$30000=$A$4)*('Data - annual'!$H$2:$H$30000)))))))</f>
        <v>6.8014851199999999E-3</v>
      </c>
      <c r="O17" s="64" cm="1">
        <f t="array" ref="O17">IF((IF($A$5="Total response time",SUMPRODUCT(('Data - annual'!$A$2:$A$30000=O$7)*('Data - annual'!$B$2:$B$30000=$B17)*('Data - annual'!$C$2:$C$30000=$A$4)*('Data - annual'!$E$2:$E$30000)),IF($A$5="Call handling time",SUMPRODUCT(('Data - annual'!$A$2:$A$30000=O$7)*('Data - annual'!$B$2:$B$30000=$B17)*('Data - annual'!$C$2:$C$30000=$A$4)*('Data - annual'!$F$2:$F$30000)),IF($A$5="Crew turnout time",SUMPRODUCT(('Data - annual'!$A$2:$A$30000=O$7)*('Data - annual'!$B$2:$B$30000=$B17)*('Data - annual'!$C$2:$C$30000=$A$4)*('Data - annual'!$G$2:$G$30000)),SUMPRODUCT(('Data - annual'!$A$2:$A$30000=O$7)*('Data - annual'!$B$2:$B$30000=$B17)*('Data - annual'!$C$2:$C$30000=$A$4)*('Data - annual'!$H$2:$H$30000))))))=0,"..",(IF($A$5="Total response time",SUMPRODUCT(('Data - annual'!$A$2:$A$30000=O$7)*('Data - annual'!$B$2:$B$30000=$B17)*('Data - annual'!$C$2:$C$30000=$A$4)*('Data - annual'!$E$2:$E$30000)),IF($A$5="Call handling time",SUMPRODUCT(('Data - annual'!$A$2:$A$30000=O$7)*('Data - annual'!$B$2:$B$30000=$B17)*('Data - annual'!$C$2:$C$30000=$A$4)*('Data - annual'!$F$2:$F$30000)),IF($A$5="Crew turnout time",SUMPRODUCT(('Data - annual'!$A$2:$A$30000=O$7)*('Data - annual'!$B$2:$B$30000=$B17)*('Data - annual'!$C$2:$C$30000=$A$4)*('Data - annual'!$G$2:$G$30000)),SUMPRODUCT(('Data - annual'!$A$2:$A$30000=O$7)*('Data - annual'!$B$2:$B$30000=$B17)*('Data - annual'!$C$2:$C$30000=$A$4)*('Data - annual'!$H$2:$H$30000)))))))</f>
        <v>6.9467236000000003E-3</v>
      </c>
      <c r="P17" s="64" cm="1">
        <f t="array" ref="P17">IF((IF($A$5="Total response time",SUMPRODUCT(('Data - annual'!$A$2:$A$30000=P$7)*('Data - annual'!$B$2:$B$30000=$B17)*('Data - annual'!$C$2:$C$30000=$A$4)*('Data - annual'!$E$2:$E$30000)),IF($A$5="Call handling time",SUMPRODUCT(('Data - annual'!$A$2:$A$30000=P$7)*('Data - annual'!$B$2:$B$30000=$B17)*('Data - annual'!$C$2:$C$30000=$A$4)*('Data - annual'!$F$2:$F$30000)),IF($A$5="Crew turnout time",SUMPRODUCT(('Data - annual'!$A$2:$A$30000=P$7)*('Data - annual'!$B$2:$B$30000=$B17)*('Data - annual'!$C$2:$C$30000=$A$4)*('Data - annual'!$G$2:$G$30000)),SUMPRODUCT(('Data - annual'!$A$2:$A$30000=P$7)*('Data - annual'!$B$2:$B$30000=$B17)*('Data - annual'!$C$2:$C$30000=$A$4)*('Data - annual'!$H$2:$H$30000))))))=0,"..",(IF($A$5="Total response time",SUMPRODUCT(('Data - annual'!$A$2:$A$30000=P$7)*('Data - annual'!$B$2:$B$30000=$B17)*('Data - annual'!$C$2:$C$30000=$A$4)*('Data - annual'!$E$2:$E$30000)),IF($A$5="Call handling time",SUMPRODUCT(('Data - annual'!$A$2:$A$30000=P$7)*('Data - annual'!$B$2:$B$30000=$B17)*('Data - annual'!$C$2:$C$30000=$A$4)*('Data - annual'!$F$2:$F$30000)),IF($A$5="Crew turnout time",SUMPRODUCT(('Data - annual'!$A$2:$A$30000=P$7)*('Data - annual'!$B$2:$B$30000=$B17)*('Data - annual'!$C$2:$C$30000=$A$4)*('Data - annual'!$G$2:$G$30000)),SUMPRODUCT(('Data - annual'!$A$2:$A$30000=P$7)*('Data - annual'!$B$2:$B$30000=$B17)*('Data - annual'!$C$2:$C$30000=$A$4)*('Data - annual'!$H$2:$H$30000)))))))</f>
        <v>7.0387444700000003E-3</v>
      </c>
      <c r="Q17" s="64" cm="1">
        <f t="array" ref="Q17">IF((IF($A$5="Total response time",SUMPRODUCT(('Data - annual'!$A$2:$A$30000=Q$7)*('Data - annual'!$B$2:$B$30000=$B17)*('Data - annual'!$C$2:$C$30000=$A$4)*('Data - annual'!$E$2:$E$30000)),IF($A$5="Call handling time",SUMPRODUCT(('Data - annual'!$A$2:$A$30000=Q$7)*('Data - annual'!$B$2:$B$30000=$B17)*('Data - annual'!$C$2:$C$30000=$A$4)*('Data - annual'!$F$2:$F$30000)),IF($A$5="Crew turnout time",SUMPRODUCT(('Data - annual'!$A$2:$A$30000=Q$7)*('Data - annual'!$B$2:$B$30000=$B17)*('Data - annual'!$C$2:$C$30000=$A$4)*('Data - annual'!$G$2:$G$30000)),SUMPRODUCT(('Data - annual'!$A$2:$A$30000=Q$7)*('Data - annual'!$B$2:$B$30000=$B17)*('Data - annual'!$C$2:$C$30000=$A$4)*('Data - annual'!$H$2:$H$30000))))))=0,"..",(IF($A$5="Total response time",SUMPRODUCT(('Data - annual'!$A$2:$A$30000=Q$7)*('Data - annual'!$B$2:$B$30000=$B17)*('Data - annual'!$C$2:$C$30000=$A$4)*('Data - annual'!$E$2:$E$30000)),IF($A$5="Call handling time",SUMPRODUCT(('Data - annual'!$A$2:$A$30000=Q$7)*('Data - annual'!$B$2:$B$30000=$B17)*('Data - annual'!$C$2:$C$30000=$A$4)*('Data - annual'!$F$2:$F$30000)),IF($A$5="Crew turnout time",SUMPRODUCT(('Data - annual'!$A$2:$A$30000=Q$7)*('Data - annual'!$B$2:$B$30000=$B17)*('Data - annual'!$C$2:$C$30000=$A$4)*('Data - annual'!$G$2:$G$30000)),SUMPRODUCT(('Data - annual'!$A$2:$A$30000=Q$7)*('Data - annual'!$B$2:$B$30000=$B17)*('Data - annual'!$C$2:$C$30000=$A$4)*('Data - annual'!$H$2:$H$30000)))))))</f>
        <v>7.0878819600000004E-3</v>
      </c>
      <c r="R17" s="64" cm="1">
        <f t="array" ref="R17">IF((IF($A$5="Total response time",SUMPRODUCT(('Data - quarterly'!$A$2:$A$30000=R$7)*('Data - quarterly'!$B$2:$B$30000=$B17)*('Data - quarterly'!$C$2:$C$30000=$A$4)*('Data - quarterly'!$E$2:$E$30000)),IF($A$5="Call handling time",SUMPRODUCT(('Data - quarterly'!$A$2:$A$30000=R$7)*('Data - quarterly'!$B$2:$B$30000=$B17)*('Data - quarterly'!$C$2:$C$30000=$A$4)*('Data - quarterly'!$F$2:$F$30000)),IF($A$5="Crew turnout time",SUMPRODUCT(('Data - quarterly'!$A$2:$A$30000=R$7)*('Data - quarterly'!$B$2:$B$30000=$B17)*('Data - quarterly'!$C$2:$C$30000=$A$4)*('Data - quarterly'!$G$2:$G$30000)),SUMPRODUCT(('Data - quarterly'!$A$2:$A$30000=R$7)*('Data - quarterly'!$B$2:$B$30000=$B17)*('Data - quarterly'!$C$2:$C$30000=$A$4)*('Data - quarterly'!$H$2:$H$30000))))))=0,"..",(IF($A$5="Total response time",SUMPRODUCT(('Data - quarterly'!$A$2:$A$30000=R$7)*('Data - quarterly'!$B$2:$B$30000=$B17)*('Data - quarterly'!$C$2:$C$30000=$A$4)*('Data - quarterly'!$E$2:$E$30000)),IF($A$5="Call handling time",SUMPRODUCT(('Data - quarterly'!$A$2:$A$30000=R$7)*('Data - quarterly'!$B$2:$B$30000=$B17)*('Data - quarterly'!$C$2:$C$30000=$A$4)*('Data - quarterly'!$F$2:$F$30000)),IF($A$5="Crew turnout time",SUMPRODUCT(('Data - quarterly'!$A$2:$A$30000=R$7)*('Data - quarterly'!$B$2:$B$30000=$B17)*('Data - quarterly'!$C$2:$C$30000=$A$4)*('Data - quarterly'!$G$2:$G$30000)),SUMPRODUCT(('Data - quarterly'!$A$2:$A$30000=R$7)*('Data - quarterly'!$B$2:$B$30000=$B17)*('Data - quarterly'!$C$2:$C$30000=$A$4)*('Data - quarterly'!$H$2:$H$30000)))))))</f>
        <v>7.0593032500000001E-3</v>
      </c>
      <c r="S17" s="64" cm="1">
        <f t="array" ref="S17">IF((IF($A$5="Total response time",SUMPRODUCT(('Data - quarterly'!$A$2:$A$30000=S$7)*('Data - quarterly'!$B$2:$B$30000=$B17)*('Data - quarterly'!$C$2:$C$30000=$A$4)*('Data - quarterly'!$E$2:$E$30000)),IF($A$5="Call handling time",SUMPRODUCT(('Data - quarterly'!$A$2:$A$30000=S$7)*('Data - quarterly'!$B$2:$B$30000=$B17)*('Data - quarterly'!$C$2:$C$30000=$A$4)*('Data - quarterly'!$F$2:$F$30000)),IF($A$5="Crew turnout time",SUMPRODUCT(('Data - quarterly'!$A$2:$A$30000=S$7)*('Data - quarterly'!$B$2:$B$30000=$B17)*('Data - quarterly'!$C$2:$C$30000=$A$4)*('Data - quarterly'!$G$2:$G$30000)),SUMPRODUCT(('Data - quarterly'!$A$2:$A$30000=S$7)*('Data - quarterly'!$B$2:$B$30000=$B17)*('Data - quarterly'!$C$2:$C$30000=$A$4)*('Data - quarterly'!$H$2:$H$30000))))))=0,"..",(IF($A$5="Total response time",SUMPRODUCT(('Data - quarterly'!$A$2:$A$30000=S$7)*('Data - quarterly'!$B$2:$B$30000=$B17)*('Data - quarterly'!$C$2:$C$30000=$A$4)*('Data - quarterly'!$E$2:$E$30000)),IF($A$5="Call handling time",SUMPRODUCT(('Data - quarterly'!$A$2:$A$30000=S$7)*('Data - quarterly'!$B$2:$B$30000=$B17)*('Data - quarterly'!$C$2:$C$30000=$A$4)*('Data - quarterly'!$F$2:$F$30000)),IF($A$5="Crew turnout time",SUMPRODUCT(('Data - quarterly'!$A$2:$A$30000=S$7)*('Data - quarterly'!$B$2:$B$30000=$B17)*('Data - quarterly'!$C$2:$C$30000=$A$4)*('Data - quarterly'!$G$2:$G$30000)),SUMPRODUCT(('Data - quarterly'!$A$2:$A$30000=S$7)*('Data - quarterly'!$B$2:$B$30000=$B17)*('Data - quarterly'!$C$2:$C$30000=$A$4)*('Data - quarterly'!$H$2:$H$30000)))))))</f>
        <v>7.1674862299999998E-3</v>
      </c>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row>
    <row r="18" spans="1:43" s="65" customFormat="1" ht="16.5" customHeight="1" x14ac:dyDescent="0.35">
      <c r="A18" s="66" t="s">
        <v>258</v>
      </c>
      <c r="B18" s="63" t="s">
        <v>12</v>
      </c>
      <c r="C18" s="64" cm="1">
        <f t="array" ref="C18">IF((IF($A$5="Total response time",SUMPRODUCT(('Data - annual'!$A$2:$A$30000=C$7)*('Data - annual'!$B$2:$B$30000=$B18)*('Data - annual'!$C$2:$C$30000=$A$4)*('Data - annual'!$E$2:$E$30000)),IF($A$5="Call handling time",SUMPRODUCT(('Data - annual'!$A$2:$A$30000=C$7)*('Data - annual'!$B$2:$B$30000=$B18)*('Data - annual'!$C$2:$C$30000=$A$4)*('Data - annual'!$F$2:$F$30000)),IF($A$5="Crew turnout time",SUMPRODUCT(('Data - annual'!$A$2:$A$30000=C$7)*('Data - annual'!$B$2:$B$30000=$B18)*('Data - annual'!$C$2:$C$30000=$A$4)*('Data - annual'!$G$2:$G$30000)),SUMPRODUCT(('Data - annual'!$A$2:$A$30000=C$7)*('Data - annual'!$B$2:$B$30000=$B18)*('Data - annual'!$C$2:$C$30000=$A$4)*('Data - annual'!$H$2:$H$30000))))))=0,"..",(IF($A$5="Total response time",SUMPRODUCT(('Data - annual'!$A$2:$A$30000=C$7)*('Data - annual'!$B$2:$B$30000=$B18)*('Data - annual'!$C$2:$C$30000=$A$4)*('Data - annual'!$E$2:$E$30000)),IF($A$5="Call handling time",SUMPRODUCT(('Data - annual'!$A$2:$A$30000=C$7)*('Data - annual'!$B$2:$B$30000=$B18)*('Data - annual'!$C$2:$C$30000=$A$4)*('Data - annual'!$F$2:$F$30000)),IF($A$5="Crew turnout time",SUMPRODUCT(('Data - annual'!$A$2:$A$30000=C$7)*('Data - annual'!$B$2:$B$30000=$B18)*('Data - annual'!$C$2:$C$30000=$A$4)*('Data - annual'!$G$2:$G$30000)),SUMPRODUCT(('Data - annual'!$A$2:$A$30000=C$7)*('Data - annual'!$B$2:$B$30000=$B18)*('Data - annual'!$C$2:$C$30000=$A$4)*('Data - annual'!$H$2:$H$30000)))))))</f>
        <v>6.7859297100000002E-3</v>
      </c>
      <c r="D18" s="64" cm="1">
        <f t="array" ref="D18">IF((IF($A$5="Total response time",SUMPRODUCT(('Data - annual'!$A$2:$A$30000=D$7)*('Data - annual'!$B$2:$B$30000=$B18)*('Data - annual'!$C$2:$C$30000=$A$4)*('Data - annual'!$E$2:$E$30000)),IF($A$5="Call handling time",SUMPRODUCT(('Data - annual'!$A$2:$A$30000=D$7)*('Data - annual'!$B$2:$B$30000=$B18)*('Data - annual'!$C$2:$C$30000=$A$4)*('Data - annual'!$F$2:$F$30000)),IF($A$5="Crew turnout time",SUMPRODUCT(('Data - annual'!$A$2:$A$30000=D$7)*('Data - annual'!$B$2:$B$30000=$B18)*('Data - annual'!$C$2:$C$30000=$A$4)*('Data - annual'!$G$2:$G$30000)),SUMPRODUCT(('Data - annual'!$A$2:$A$30000=D$7)*('Data - annual'!$B$2:$B$30000=$B18)*('Data - annual'!$C$2:$C$30000=$A$4)*('Data - annual'!$H$2:$H$30000))))))=0,"..",(IF($A$5="Total response time",SUMPRODUCT(('Data - annual'!$A$2:$A$30000=D$7)*('Data - annual'!$B$2:$B$30000=$B18)*('Data - annual'!$C$2:$C$30000=$A$4)*('Data - annual'!$E$2:$E$30000)),IF($A$5="Call handling time",SUMPRODUCT(('Data - annual'!$A$2:$A$30000=D$7)*('Data - annual'!$B$2:$B$30000=$B18)*('Data - annual'!$C$2:$C$30000=$A$4)*('Data - annual'!$F$2:$F$30000)),IF($A$5="Crew turnout time",SUMPRODUCT(('Data - annual'!$A$2:$A$30000=D$7)*('Data - annual'!$B$2:$B$30000=$B18)*('Data - annual'!$C$2:$C$30000=$A$4)*('Data - annual'!$G$2:$G$30000)),SUMPRODUCT(('Data - annual'!$A$2:$A$30000=D$7)*('Data - annual'!$B$2:$B$30000=$B18)*('Data - annual'!$C$2:$C$30000=$A$4)*('Data - annual'!$H$2:$H$30000)))))))</f>
        <v>6.8699923099999997E-3</v>
      </c>
      <c r="E18" s="64" cm="1">
        <f t="array" ref="E18">IF((IF($A$5="Total response time",SUMPRODUCT(('Data - annual'!$A$2:$A$30000=E$7)*('Data - annual'!$B$2:$B$30000=$B18)*('Data - annual'!$C$2:$C$30000=$A$4)*('Data - annual'!$E$2:$E$30000)),IF($A$5="Call handling time",SUMPRODUCT(('Data - annual'!$A$2:$A$30000=E$7)*('Data - annual'!$B$2:$B$30000=$B18)*('Data - annual'!$C$2:$C$30000=$A$4)*('Data - annual'!$F$2:$F$30000)),IF($A$5="Crew turnout time",SUMPRODUCT(('Data - annual'!$A$2:$A$30000=E$7)*('Data - annual'!$B$2:$B$30000=$B18)*('Data - annual'!$C$2:$C$30000=$A$4)*('Data - annual'!$G$2:$G$30000)),SUMPRODUCT(('Data - annual'!$A$2:$A$30000=E$7)*('Data - annual'!$B$2:$B$30000=$B18)*('Data - annual'!$C$2:$C$30000=$A$4)*('Data - annual'!$H$2:$H$30000))))))=0,"..",(IF($A$5="Total response time",SUMPRODUCT(('Data - annual'!$A$2:$A$30000=E$7)*('Data - annual'!$B$2:$B$30000=$B18)*('Data - annual'!$C$2:$C$30000=$A$4)*('Data - annual'!$E$2:$E$30000)),IF($A$5="Call handling time",SUMPRODUCT(('Data - annual'!$A$2:$A$30000=E$7)*('Data - annual'!$B$2:$B$30000=$B18)*('Data - annual'!$C$2:$C$30000=$A$4)*('Data - annual'!$F$2:$F$30000)),IF($A$5="Crew turnout time",SUMPRODUCT(('Data - annual'!$A$2:$A$30000=E$7)*('Data - annual'!$B$2:$B$30000=$B18)*('Data - annual'!$C$2:$C$30000=$A$4)*('Data - annual'!$G$2:$G$30000)),SUMPRODUCT(('Data - annual'!$A$2:$A$30000=E$7)*('Data - annual'!$B$2:$B$30000=$B18)*('Data - annual'!$C$2:$C$30000=$A$4)*('Data - annual'!$H$2:$H$30000)))))))</f>
        <v>6.6837190000000003E-3</v>
      </c>
      <c r="F18" s="64" cm="1">
        <f t="array" ref="F18">IF((IF($A$5="Total response time",SUMPRODUCT(('Data - annual'!$A$2:$A$30000=F$7)*('Data - annual'!$B$2:$B$30000=$B18)*('Data - annual'!$C$2:$C$30000=$A$4)*('Data - annual'!$E$2:$E$30000)),IF($A$5="Call handling time",SUMPRODUCT(('Data - annual'!$A$2:$A$30000=F$7)*('Data - annual'!$B$2:$B$30000=$B18)*('Data - annual'!$C$2:$C$30000=$A$4)*('Data - annual'!$F$2:$F$30000)),IF($A$5="Crew turnout time",SUMPRODUCT(('Data - annual'!$A$2:$A$30000=F$7)*('Data - annual'!$B$2:$B$30000=$B18)*('Data - annual'!$C$2:$C$30000=$A$4)*('Data - annual'!$G$2:$G$30000)),SUMPRODUCT(('Data - annual'!$A$2:$A$30000=F$7)*('Data - annual'!$B$2:$B$30000=$B18)*('Data - annual'!$C$2:$C$30000=$A$4)*('Data - annual'!$H$2:$H$30000))))))=0,"..",(IF($A$5="Total response time",SUMPRODUCT(('Data - annual'!$A$2:$A$30000=F$7)*('Data - annual'!$B$2:$B$30000=$B18)*('Data - annual'!$C$2:$C$30000=$A$4)*('Data - annual'!$E$2:$E$30000)),IF($A$5="Call handling time",SUMPRODUCT(('Data - annual'!$A$2:$A$30000=F$7)*('Data - annual'!$B$2:$B$30000=$B18)*('Data - annual'!$C$2:$C$30000=$A$4)*('Data - annual'!$F$2:$F$30000)),IF($A$5="Crew turnout time",SUMPRODUCT(('Data - annual'!$A$2:$A$30000=F$7)*('Data - annual'!$B$2:$B$30000=$B18)*('Data - annual'!$C$2:$C$30000=$A$4)*('Data - annual'!$G$2:$G$30000)),SUMPRODUCT(('Data - annual'!$A$2:$A$30000=F$7)*('Data - annual'!$B$2:$B$30000=$B18)*('Data - annual'!$C$2:$C$30000=$A$4)*('Data - annual'!$H$2:$H$30000)))))))</f>
        <v>7.1495565799999999E-3</v>
      </c>
      <c r="G18" s="64" cm="1">
        <f t="array" ref="G18">IF((IF($A$5="Total response time",SUMPRODUCT(('Data - annual'!$A$2:$A$30000=G$7)*('Data - annual'!$B$2:$B$30000=$B18)*('Data - annual'!$C$2:$C$30000=$A$4)*('Data - annual'!$E$2:$E$30000)),IF($A$5="Call handling time",SUMPRODUCT(('Data - annual'!$A$2:$A$30000=G$7)*('Data - annual'!$B$2:$B$30000=$B18)*('Data - annual'!$C$2:$C$30000=$A$4)*('Data - annual'!$F$2:$F$30000)),IF($A$5="Crew turnout time",SUMPRODUCT(('Data - annual'!$A$2:$A$30000=G$7)*('Data - annual'!$B$2:$B$30000=$B18)*('Data - annual'!$C$2:$C$30000=$A$4)*('Data - annual'!$G$2:$G$30000)),SUMPRODUCT(('Data - annual'!$A$2:$A$30000=G$7)*('Data - annual'!$B$2:$B$30000=$B18)*('Data - annual'!$C$2:$C$30000=$A$4)*('Data - annual'!$H$2:$H$30000))))))=0,"..",(IF($A$5="Total response time",SUMPRODUCT(('Data - annual'!$A$2:$A$30000=G$7)*('Data - annual'!$B$2:$B$30000=$B18)*('Data - annual'!$C$2:$C$30000=$A$4)*('Data - annual'!$E$2:$E$30000)),IF($A$5="Call handling time",SUMPRODUCT(('Data - annual'!$A$2:$A$30000=G$7)*('Data - annual'!$B$2:$B$30000=$B18)*('Data - annual'!$C$2:$C$30000=$A$4)*('Data - annual'!$F$2:$F$30000)),IF($A$5="Crew turnout time",SUMPRODUCT(('Data - annual'!$A$2:$A$30000=G$7)*('Data - annual'!$B$2:$B$30000=$B18)*('Data - annual'!$C$2:$C$30000=$A$4)*('Data - annual'!$G$2:$G$30000)),SUMPRODUCT(('Data - annual'!$A$2:$A$30000=G$7)*('Data - annual'!$B$2:$B$30000=$B18)*('Data - annual'!$C$2:$C$30000=$A$4)*('Data - annual'!$H$2:$H$30000)))))))</f>
        <v>7.2658676299999997E-3</v>
      </c>
      <c r="H18" s="64" cm="1">
        <f t="array" ref="H18">IF((IF($A$5="Total response time",SUMPRODUCT(('Data - annual'!$A$2:$A$30000=H$7)*('Data - annual'!$B$2:$B$30000=$B18)*('Data - annual'!$C$2:$C$30000=$A$4)*('Data - annual'!$E$2:$E$30000)),IF($A$5="Call handling time",SUMPRODUCT(('Data - annual'!$A$2:$A$30000=H$7)*('Data - annual'!$B$2:$B$30000=$B18)*('Data - annual'!$C$2:$C$30000=$A$4)*('Data - annual'!$F$2:$F$30000)),IF($A$5="Crew turnout time",SUMPRODUCT(('Data - annual'!$A$2:$A$30000=H$7)*('Data - annual'!$B$2:$B$30000=$B18)*('Data - annual'!$C$2:$C$30000=$A$4)*('Data - annual'!$G$2:$G$30000)),SUMPRODUCT(('Data - annual'!$A$2:$A$30000=H$7)*('Data - annual'!$B$2:$B$30000=$B18)*('Data - annual'!$C$2:$C$30000=$A$4)*('Data - annual'!$H$2:$H$30000))))))=0,"..",(IF($A$5="Total response time",SUMPRODUCT(('Data - annual'!$A$2:$A$30000=H$7)*('Data - annual'!$B$2:$B$30000=$B18)*('Data - annual'!$C$2:$C$30000=$A$4)*('Data - annual'!$E$2:$E$30000)),IF($A$5="Call handling time",SUMPRODUCT(('Data - annual'!$A$2:$A$30000=H$7)*('Data - annual'!$B$2:$B$30000=$B18)*('Data - annual'!$C$2:$C$30000=$A$4)*('Data - annual'!$F$2:$F$30000)),IF($A$5="Crew turnout time",SUMPRODUCT(('Data - annual'!$A$2:$A$30000=H$7)*('Data - annual'!$B$2:$B$30000=$B18)*('Data - annual'!$C$2:$C$30000=$A$4)*('Data - annual'!$G$2:$G$30000)),SUMPRODUCT(('Data - annual'!$A$2:$A$30000=H$7)*('Data - annual'!$B$2:$B$30000=$B18)*('Data - annual'!$C$2:$C$30000=$A$4)*('Data - annual'!$H$2:$H$30000)))))))</f>
        <v>7.6162906600000004E-3</v>
      </c>
      <c r="I18" s="64" cm="1">
        <f t="array" ref="I18">IF((IF($A$5="Total response time",SUMPRODUCT(('Data - annual'!$A$2:$A$30000=I$7)*('Data - annual'!$B$2:$B$30000=$B18)*('Data - annual'!$C$2:$C$30000=$A$4)*('Data - annual'!$E$2:$E$30000)),IF($A$5="Call handling time",SUMPRODUCT(('Data - annual'!$A$2:$A$30000=I$7)*('Data - annual'!$B$2:$B$30000=$B18)*('Data - annual'!$C$2:$C$30000=$A$4)*('Data - annual'!$F$2:$F$30000)),IF($A$5="Crew turnout time",SUMPRODUCT(('Data - annual'!$A$2:$A$30000=I$7)*('Data - annual'!$B$2:$B$30000=$B18)*('Data - annual'!$C$2:$C$30000=$A$4)*('Data - annual'!$G$2:$G$30000)),SUMPRODUCT(('Data - annual'!$A$2:$A$30000=I$7)*('Data - annual'!$B$2:$B$30000=$B18)*('Data - annual'!$C$2:$C$30000=$A$4)*('Data - annual'!$H$2:$H$30000))))))=0,"..",(IF($A$5="Total response time",SUMPRODUCT(('Data - annual'!$A$2:$A$30000=I$7)*('Data - annual'!$B$2:$B$30000=$B18)*('Data - annual'!$C$2:$C$30000=$A$4)*('Data - annual'!$E$2:$E$30000)),IF($A$5="Call handling time",SUMPRODUCT(('Data - annual'!$A$2:$A$30000=I$7)*('Data - annual'!$B$2:$B$30000=$B18)*('Data - annual'!$C$2:$C$30000=$A$4)*('Data - annual'!$F$2:$F$30000)),IF($A$5="Crew turnout time",SUMPRODUCT(('Data - annual'!$A$2:$A$30000=I$7)*('Data - annual'!$B$2:$B$30000=$B18)*('Data - annual'!$C$2:$C$30000=$A$4)*('Data - annual'!$G$2:$G$30000)),SUMPRODUCT(('Data - annual'!$A$2:$A$30000=I$7)*('Data - annual'!$B$2:$B$30000=$B18)*('Data - annual'!$C$2:$C$30000=$A$4)*('Data - annual'!$H$2:$H$30000)))))))</f>
        <v>7.4052413200000004E-3</v>
      </c>
      <c r="J18" s="64" cm="1">
        <f t="array" ref="J18">IF((IF($A$5="Total response time",SUMPRODUCT(('Data - annual'!$A$2:$A$30000=J$7)*('Data - annual'!$B$2:$B$30000=$B18)*('Data - annual'!$C$2:$C$30000=$A$4)*('Data - annual'!$E$2:$E$30000)),IF($A$5="Call handling time",SUMPRODUCT(('Data - annual'!$A$2:$A$30000=J$7)*('Data - annual'!$B$2:$B$30000=$B18)*('Data - annual'!$C$2:$C$30000=$A$4)*('Data - annual'!$F$2:$F$30000)),IF($A$5="Crew turnout time",SUMPRODUCT(('Data - annual'!$A$2:$A$30000=J$7)*('Data - annual'!$B$2:$B$30000=$B18)*('Data - annual'!$C$2:$C$30000=$A$4)*('Data - annual'!$G$2:$G$30000)),SUMPRODUCT(('Data - annual'!$A$2:$A$30000=J$7)*('Data - annual'!$B$2:$B$30000=$B18)*('Data - annual'!$C$2:$C$30000=$A$4)*('Data - annual'!$H$2:$H$30000))))))=0,"..",(IF($A$5="Total response time",SUMPRODUCT(('Data - annual'!$A$2:$A$30000=J$7)*('Data - annual'!$B$2:$B$30000=$B18)*('Data - annual'!$C$2:$C$30000=$A$4)*('Data - annual'!$E$2:$E$30000)),IF($A$5="Call handling time",SUMPRODUCT(('Data - annual'!$A$2:$A$30000=J$7)*('Data - annual'!$B$2:$B$30000=$B18)*('Data - annual'!$C$2:$C$30000=$A$4)*('Data - annual'!$F$2:$F$30000)),IF($A$5="Crew turnout time",SUMPRODUCT(('Data - annual'!$A$2:$A$30000=J$7)*('Data - annual'!$B$2:$B$30000=$B18)*('Data - annual'!$C$2:$C$30000=$A$4)*('Data - annual'!$G$2:$G$30000)),SUMPRODUCT(('Data - annual'!$A$2:$A$30000=J$7)*('Data - annual'!$B$2:$B$30000=$B18)*('Data - annual'!$C$2:$C$30000=$A$4)*('Data - annual'!$H$2:$H$30000)))))))</f>
        <v>7.4839710900000004E-3</v>
      </c>
      <c r="K18" s="64" cm="1">
        <f t="array" ref="K18">IF((IF($A$5="Total response time",SUMPRODUCT(('Data - annual'!$A$2:$A$30000=K$7)*('Data - annual'!$B$2:$B$30000=$B18)*('Data - annual'!$C$2:$C$30000=$A$4)*('Data - annual'!$E$2:$E$30000)),IF($A$5="Call handling time",SUMPRODUCT(('Data - annual'!$A$2:$A$30000=K$7)*('Data - annual'!$B$2:$B$30000=$B18)*('Data - annual'!$C$2:$C$30000=$A$4)*('Data - annual'!$F$2:$F$30000)),IF($A$5="Crew turnout time",SUMPRODUCT(('Data - annual'!$A$2:$A$30000=K$7)*('Data - annual'!$B$2:$B$30000=$B18)*('Data - annual'!$C$2:$C$30000=$A$4)*('Data - annual'!$G$2:$G$30000)),SUMPRODUCT(('Data - annual'!$A$2:$A$30000=K$7)*('Data - annual'!$B$2:$B$30000=$B18)*('Data - annual'!$C$2:$C$30000=$A$4)*('Data - annual'!$H$2:$H$30000))))))=0,"..",(IF($A$5="Total response time",SUMPRODUCT(('Data - annual'!$A$2:$A$30000=K$7)*('Data - annual'!$B$2:$B$30000=$B18)*('Data - annual'!$C$2:$C$30000=$A$4)*('Data - annual'!$E$2:$E$30000)),IF($A$5="Call handling time",SUMPRODUCT(('Data - annual'!$A$2:$A$30000=K$7)*('Data - annual'!$B$2:$B$30000=$B18)*('Data - annual'!$C$2:$C$30000=$A$4)*('Data - annual'!$F$2:$F$30000)),IF($A$5="Crew turnout time",SUMPRODUCT(('Data - annual'!$A$2:$A$30000=K$7)*('Data - annual'!$B$2:$B$30000=$B18)*('Data - annual'!$C$2:$C$30000=$A$4)*('Data - annual'!$G$2:$G$30000)),SUMPRODUCT(('Data - annual'!$A$2:$A$30000=K$7)*('Data - annual'!$B$2:$B$30000=$B18)*('Data - annual'!$C$2:$C$30000=$A$4)*('Data - annual'!$H$2:$H$30000)))))))</f>
        <v>8.0373440500000008E-3</v>
      </c>
      <c r="L18" s="64" cm="1">
        <f t="array" ref="L18">IF((IF($A$5="Total response time",SUMPRODUCT(('Data - annual'!$A$2:$A$30000=L$7)*('Data - annual'!$B$2:$B$30000=$B18)*('Data - annual'!$C$2:$C$30000=$A$4)*('Data - annual'!$E$2:$E$30000)),IF($A$5="Call handling time",SUMPRODUCT(('Data - annual'!$A$2:$A$30000=L$7)*('Data - annual'!$B$2:$B$30000=$B18)*('Data - annual'!$C$2:$C$30000=$A$4)*('Data - annual'!$F$2:$F$30000)),IF($A$5="Crew turnout time",SUMPRODUCT(('Data - annual'!$A$2:$A$30000=L$7)*('Data - annual'!$B$2:$B$30000=$B18)*('Data - annual'!$C$2:$C$30000=$A$4)*('Data - annual'!$G$2:$G$30000)),SUMPRODUCT(('Data - annual'!$A$2:$A$30000=L$7)*('Data - annual'!$B$2:$B$30000=$B18)*('Data - annual'!$C$2:$C$30000=$A$4)*('Data - annual'!$H$2:$H$30000))))))=0,"..",(IF($A$5="Total response time",SUMPRODUCT(('Data - annual'!$A$2:$A$30000=L$7)*('Data - annual'!$B$2:$B$30000=$B18)*('Data - annual'!$C$2:$C$30000=$A$4)*('Data - annual'!$E$2:$E$30000)),IF($A$5="Call handling time",SUMPRODUCT(('Data - annual'!$A$2:$A$30000=L$7)*('Data - annual'!$B$2:$B$30000=$B18)*('Data - annual'!$C$2:$C$30000=$A$4)*('Data - annual'!$F$2:$F$30000)),IF($A$5="Crew turnout time",SUMPRODUCT(('Data - annual'!$A$2:$A$30000=L$7)*('Data - annual'!$B$2:$B$30000=$B18)*('Data - annual'!$C$2:$C$30000=$A$4)*('Data - annual'!$G$2:$G$30000)),SUMPRODUCT(('Data - annual'!$A$2:$A$30000=L$7)*('Data - annual'!$B$2:$B$30000=$B18)*('Data - annual'!$C$2:$C$30000=$A$4)*('Data - annual'!$H$2:$H$30000)))))))</f>
        <v>7.7019476199999999E-3</v>
      </c>
      <c r="M18" s="64" cm="1">
        <f t="array" ref="M18">IF((IF($A$5="Total response time",SUMPRODUCT(('Data - annual'!$A$2:$A$30000=M$7)*('Data - annual'!$B$2:$B$30000=$B18)*('Data - annual'!$C$2:$C$30000=$A$4)*('Data - annual'!$E$2:$E$30000)),IF($A$5="Call handling time",SUMPRODUCT(('Data - annual'!$A$2:$A$30000=M$7)*('Data - annual'!$B$2:$B$30000=$B18)*('Data - annual'!$C$2:$C$30000=$A$4)*('Data - annual'!$F$2:$F$30000)),IF($A$5="Crew turnout time",SUMPRODUCT(('Data - annual'!$A$2:$A$30000=M$7)*('Data - annual'!$B$2:$B$30000=$B18)*('Data - annual'!$C$2:$C$30000=$A$4)*('Data - annual'!$G$2:$G$30000)),SUMPRODUCT(('Data - annual'!$A$2:$A$30000=M$7)*('Data - annual'!$B$2:$B$30000=$B18)*('Data - annual'!$C$2:$C$30000=$A$4)*('Data - annual'!$H$2:$H$30000))))))=0,"..",(IF($A$5="Total response time",SUMPRODUCT(('Data - annual'!$A$2:$A$30000=M$7)*('Data - annual'!$B$2:$B$30000=$B18)*('Data - annual'!$C$2:$C$30000=$A$4)*('Data - annual'!$E$2:$E$30000)),IF($A$5="Call handling time",SUMPRODUCT(('Data - annual'!$A$2:$A$30000=M$7)*('Data - annual'!$B$2:$B$30000=$B18)*('Data - annual'!$C$2:$C$30000=$A$4)*('Data - annual'!$F$2:$F$30000)),IF($A$5="Crew turnout time",SUMPRODUCT(('Data - annual'!$A$2:$A$30000=M$7)*('Data - annual'!$B$2:$B$30000=$B18)*('Data - annual'!$C$2:$C$30000=$A$4)*('Data - annual'!$G$2:$G$30000)),SUMPRODUCT(('Data - annual'!$A$2:$A$30000=M$7)*('Data - annual'!$B$2:$B$30000=$B18)*('Data - annual'!$C$2:$C$30000=$A$4)*('Data - annual'!$H$2:$H$30000)))))))</f>
        <v>7.7271759699999998E-3</v>
      </c>
      <c r="N18" s="64" cm="1">
        <f t="array" ref="N18">IF((IF($A$5="Total response time",SUMPRODUCT(('Data - annual'!$A$2:$A$30000=N$7)*('Data - annual'!$B$2:$B$30000=$B18)*('Data - annual'!$C$2:$C$30000=$A$4)*('Data - annual'!$E$2:$E$30000)),IF($A$5="Call handling time",SUMPRODUCT(('Data - annual'!$A$2:$A$30000=N$7)*('Data - annual'!$B$2:$B$30000=$B18)*('Data - annual'!$C$2:$C$30000=$A$4)*('Data - annual'!$F$2:$F$30000)),IF($A$5="Crew turnout time",SUMPRODUCT(('Data - annual'!$A$2:$A$30000=N$7)*('Data - annual'!$B$2:$B$30000=$B18)*('Data - annual'!$C$2:$C$30000=$A$4)*('Data - annual'!$G$2:$G$30000)),SUMPRODUCT(('Data - annual'!$A$2:$A$30000=N$7)*('Data - annual'!$B$2:$B$30000=$B18)*('Data - annual'!$C$2:$C$30000=$A$4)*('Data - annual'!$H$2:$H$30000))))))=0,"..",(IF($A$5="Total response time",SUMPRODUCT(('Data - annual'!$A$2:$A$30000=N$7)*('Data - annual'!$B$2:$B$30000=$B18)*('Data - annual'!$C$2:$C$30000=$A$4)*('Data - annual'!$E$2:$E$30000)),IF($A$5="Call handling time",SUMPRODUCT(('Data - annual'!$A$2:$A$30000=N$7)*('Data - annual'!$B$2:$B$30000=$B18)*('Data - annual'!$C$2:$C$30000=$A$4)*('Data - annual'!$F$2:$F$30000)),IF($A$5="Crew turnout time",SUMPRODUCT(('Data - annual'!$A$2:$A$30000=N$7)*('Data - annual'!$B$2:$B$30000=$B18)*('Data - annual'!$C$2:$C$30000=$A$4)*('Data - annual'!$G$2:$G$30000)),SUMPRODUCT(('Data - annual'!$A$2:$A$30000=N$7)*('Data - annual'!$B$2:$B$30000=$B18)*('Data - annual'!$C$2:$C$30000=$A$4)*('Data - annual'!$H$2:$H$30000)))))))</f>
        <v>7.8357992299999991E-3</v>
      </c>
      <c r="O18" s="64" cm="1">
        <f t="array" ref="O18">IF((IF($A$5="Total response time",SUMPRODUCT(('Data - annual'!$A$2:$A$30000=O$7)*('Data - annual'!$B$2:$B$30000=$B18)*('Data - annual'!$C$2:$C$30000=$A$4)*('Data - annual'!$E$2:$E$30000)),IF($A$5="Call handling time",SUMPRODUCT(('Data - annual'!$A$2:$A$30000=O$7)*('Data - annual'!$B$2:$B$30000=$B18)*('Data - annual'!$C$2:$C$30000=$A$4)*('Data - annual'!$F$2:$F$30000)),IF($A$5="Crew turnout time",SUMPRODUCT(('Data - annual'!$A$2:$A$30000=O$7)*('Data - annual'!$B$2:$B$30000=$B18)*('Data - annual'!$C$2:$C$30000=$A$4)*('Data - annual'!$G$2:$G$30000)),SUMPRODUCT(('Data - annual'!$A$2:$A$30000=O$7)*('Data - annual'!$B$2:$B$30000=$B18)*('Data - annual'!$C$2:$C$30000=$A$4)*('Data - annual'!$H$2:$H$30000))))))=0,"..",(IF($A$5="Total response time",SUMPRODUCT(('Data - annual'!$A$2:$A$30000=O$7)*('Data - annual'!$B$2:$B$30000=$B18)*('Data - annual'!$C$2:$C$30000=$A$4)*('Data - annual'!$E$2:$E$30000)),IF($A$5="Call handling time",SUMPRODUCT(('Data - annual'!$A$2:$A$30000=O$7)*('Data - annual'!$B$2:$B$30000=$B18)*('Data - annual'!$C$2:$C$30000=$A$4)*('Data - annual'!$F$2:$F$30000)),IF($A$5="Crew turnout time",SUMPRODUCT(('Data - annual'!$A$2:$A$30000=O$7)*('Data - annual'!$B$2:$B$30000=$B18)*('Data - annual'!$C$2:$C$30000=$A$4)*('Data - annual'!$G$2:$G$30000)),SUMPRODUCT(('Data - annual'!$A$2:$A$30000=O$7)*('Data - annual'!$B$2:$B$30000=$B18)*('Data - annual'!$C$2:$C$30000=$A$4)*('Data - annual'!$H$2:$H$30000)))))))</f>
        <v>8.6681710600000003E-3</v>
      </c>
      <c r="P18" s="64" cm="1">
        <f t="array" ref="P18">IF((IF($A$5="Total response time",SUMPRODUCT(('Data - annual'!$A$2:$A$30000=P$7)*('Data - annual'!$B$2:$B$30000=$B18)*('Data - annual'!$C$2:$C$30000=$A$4)*('Data - annual'!$E$2:$E$30000)),IF($A$5="Call handling time",SUMPRODUCT(('Data - annual'!$A$2:$A$30000=P$7)*('Data - annual'!$B$2:$B$30000=$B18)*('Data - annual'!$C$2:$C$30000=$A$4)*('Data - annual'!$F$2:$F$30000)),IF($A$5="Crew turnout time",SUMPRODUCT(('Data - annual'!$A$2:$A$30000=P$7)*('Data - annual'!$B$2:$B$30000=$B18)*('Data - annual'!$C$2:$C$30000=$A$4)*('Data - annual'!$G$2:$G$30000)),SUMPRODUCT(('Data - annual'!$A$2:$A$30000=P$7)*('Data - annual'!$B$2:$B$30000=$B18)*('Data - annual'!$C$2:$C$30000=$A$4)*('Data - annual'!$H$2:$H$30000))))))=0,"..",(IF($A$5="Total response time",SUMPRODUCT(('Data - annual'!$A$2:$A$30000=P$7)*('Data - annual'!$B$2:$B$30000=$B18)*('Data - annual'!$C$2:$C$30000=$A$4)*('Data - annual'!$E$2:$E$30000)),IF($A$5="Call handling time",SUMPRODUCT(('Data - annual'!$A$2:$A$30000=P$7)*('Data - annual'!$B$2:$B$30000=$B18)*('Data - annual'!$C$2:$C$30000=$A$4)*('Data - annual'!$F$2:$F$30000)),IF($A$5="Crew turnout time",SUMPRODUCT(('Data - annual'!$A$2:$A$30000=P$7)*('Data - annual'!$B$2:$B$30000=$B18)*('Data - annual'!$C$2:$C$30000=$A$4)*('Data - annual'!$G$2:$G$30000)),SUMPRODUCT(('Data - annual'!$A$2:$A$30000=P$7)*('Data - annual'!$B$2:$B$30000=$B18)*('Data - annual'!$C$2:$C$30000=$A$4)*('Data - annual'!$H$2:$H$30000)))))))</f>
        <v>7.8599840299999994E-3</v>
      </c>
      <c r="Q18" s="64" cm="1">
        <f t="array" ref="Q18">IF((IF($A$5="Total response time",SUMPRODUCT(('Data - annual'!$A$2:$A$30000=Q$7)*('Data - annual'!$B$2:$B$30000=$B18)*('Data - annual'!$C$2:$C$30000=$A$4)*('Data - annual'!$E$2:$E$30000)),IF($A$5="Call handling time",SUMPRODUCT(('Data - annual'!$A$2:$A$30000=Q$7)*('Data - annual'!$B$2:$B$30000=$B18)*('Data - annual'!$C$2:$C$30000=$A$4)*('Data - annual'!$F$2:$F$30000)),IF($A$5="Crew turnout time",SUMPRODUCT(('Data - annual'!$A$2:$A$30000=Q$7)*('Data - annual'!$B$2:$B$30000=$B18)*('Data - annual'!$C$2:$C$30000=$A$4)*('Data - annual'!$G$2:$G$30000)),SUMPRODUCT(('Data - annual'!$A$2:$A$30000=Q$7)*('Data - annual'!$B$2:$B$30000=$B18)*('Data - annual'!$C$2:$C$30000=$A$4)*('Data - annual'!$H$2:$H$30000))))))=0,"..",(IF($A$5="Total response time",SUMPRODUCT(('Data - annual'!$A$2:$A$30000=Q$7)*('Data - annual'!$B$2:$B$30000=$B18)*('Data - annual'!$C$2:$C$30000=$A$4)*('Data - annual'!$E$2:$E$30000)),IF($A$5="Call handling time",SUMPRODUCT(('Data - annual'!$A$2:$A$30000=Q$7)*('Data - annual'!$B$2:$B$30000=$B18)*('Data - annual'!$C$2:$C$30000=$A$4)*('Data - annual'!$F$2:$F$30000)),IF($A$5="Crew turnout time",SUMPRODUCT(('Data - annual'!$A$2:$A$30000=Q$7)*('Data - annual'!$B$2:$B$30000=$B18)*('Data - annual'!$C$2:$C$30000=$A$4)*('Data - annual'!$G$2:$G$30000)),SUMPRODUCT(('Data - annual'!$A$2:$A$30000=Q$7)*('Data - annual'!$B$2:$B$30000=$B18)*('Data - annual'!$C$2:$C$30000=$A$4)*('Data - annual'!$H$2:$H$30000)))))))</f>
        <v>7.7536758699999998E-3</v>
      </c>
      <c r="R18" s="64" cm="1">
        <f t="array" ref="R18">IF((IF($A$5="Total response time",SUMPRODUCT(('Data - quarterly'!$A$2:$A$30000=R$7)*('Data - quarterly'!$B$2:$B$30000=$B18)*('Data - quarterly'!$C$2:$C$30000=$A$4)*('Data - quarterly'!$E$2:$E$30000)),IF($A$5="Call handling time",SUMPRODUCT(('Data - quarterly'!$A$2:$A$30000=R$7)*('Data - quarterly'!$B$2:$B$30000=$B18)*('Data - quarterly'!$C$2:$C$30000=$A$4)*('Data - quarterly'!$F$2:$F$30000)),IF($A$5="Crew turnout time",SUMPRODUCT(('Data - quarterly'!$A$2:$A$30000=R$7)*('Data - quarterly'!$B$2:$B$30000=$B18)*('Data - quarterly'!$C$2:$C$30000=$A$4)*('Data - quarterly'!$G$2:$G$30000)),SUMPRODUCT(('Data - quarterly'!$A$2:$A$30000=R$7)*('Data - quarterly'!$B$2:$B$30000=$B18)*('Data - quarterly'!$C$2:$C$30000=$A$4)*('Data - quarterly'!$H$2:$H$30000))))))=0,"..",(IF($A$5="Total response time",SUMPRODUCT(('Data - quarterly'!$A$2:$A$30000=R$7)*('Data - quarterly'!$B$2:$B$30000=$B18)*('Data - quarterly'!$C$2:$C$30000=$A$4)*('Data - quarterly'!$E$2:$E$30000)),IF($A$5="Call handling time",SUMPRODUCT(('Data - quarterly'!$A$2:$A$30000=R$7)*('Data - quarterly'!$B$2:$B$30000=$B18)*('Data - quarterly'!$C$2:$C$30000=$A$4)*('Data - quarterly'!$F$2:$F$30000)),IF($A$5="Crew turnout time",SUMPRODUCT(('Data - quarterly'!$A$2:$A$30000=R$7)*('Data - quarterly'!$B$2:$B$30000=$B18)*('Data - quarterly'!$C$2:$C$30000=$A$4)*('Data - quarterly'!$G$2:$G$30000)),SUMPRODUCT(('Data - quarterly'!$A$2:$A$30000=R$7)*('Data - quarterly'!$B$2:$B$30000=$B18)*('Data - quarterly'!$C$2:$C$30000=$A$4)*('Data - quarterly'!$H$2:$H$30000)))))))</f>
        <v>7.6672198199999996E-3</v>
      </c>
      <c r="S18" s="64" cm="1">
        <f t="array" ref="S18">IF((IF($A$5="Total response time",SUMPRODUCT(('Data - quarterly'!$A$2:$A$30000=S$7)*('Data - quarterly'!$B$2:$B$30000=$B18)*('Data - quarterly'!$C$2:$C$30000=$A$4)*('Data - quarterly'!$E$2:$E$30000)),IF($A$5="Call handling time",SUMPRODUCT(('Data - quarterly'!$A$2:$A$30000=S$7)*('Data - quarterly'!$B$2:$B$30000=$B18)*('Data - quarterly'!$C$2:$C$30000=$A$4)*('Data - quarterly'!$F$2:$F$30000)),IF($A$5="Crew turnout time",SUMPRODUCT(('Data - quarterly'!$A$2:$A$30000=S$7)*('Data - quarterly'!$B$2:$B$30000=$B18)*('Data - quarterly'!$C$2:$C$30000=$A$4)*('Data - quarterly'!$G$2:$G$30000)),SUMPRODUCT(('Data - quarterly'!$A$2:$A$30000=S$7)*('Data - quarterly'!$B$2:$B$30000=$B18)*('Data - quarterly'!$C$2:$C$30000=$A$4)*('Data - quarterly'!$H$2:$H$30000))))))=0,"..",(IF($A$5="Total response time",SUMPRODUCT(('Data - quarterly'!$A$2:$A$30000=S$7)*('Data - quarterly'!$B$2:$B$30000=$B18)*('Data - quarterly'!$C$2:$C$30000=$A$4)*('Data - quarterly'!$E$2:$E$30000)),IF($A$5="Call handling time",SUMPRODUCT(('Data - quarterly'!$A$2:$A$30000=S$7)*('Data - quarterly'!$B$2:$B$30000=$B18)*('Data - quarterly'!$C$2:$C$30000=$A$4)*('Data - quarterly'!$F$2:$F$30000)),IF($A$5="Crew turnout time",SUMPRODUCT(('Data - quarterly'!$A$2:$A$30000=S$7)*('Data - quarterly'!$B$2:$B$30000=$B18)*('Data - quarterly'!$C$2:$C$30000=$A$4)*('Data - quarterly'!$G$2:$G$30000)),SUMPRODUCT(('Data - quarterly'!$A$2:$A$30000=S$7)*('Data - quarterly'!$B$2:$B$30000=$B18)*('Data - quarterly'!$C$2:$C$30000=$A$4)*('Data - quarterly'!$H$2:$H$30000)))))))</f>
        <v>8.4394214499999998E-3</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row>
    <row r="19" spans="1:43" s="65" customFormat="1" ht="16.5" customHeight="1" x14ac:dyDescent="0.35">
      <c r="A19" s="53" t="s">
        <v>259</v>
      </c>
      <c r="B19" s="63" t="s">
        <v>74</v>
      </c>
      <c r="C19" s="64" cm="1">
        <f t="array" ref="C19">IF((IF($A$5="Total response time",SUMPRODUCT(('Data - annual'!$A$2:$A$30000=C$7)*('Data - annual'!$B$2:$B$30000=$B19)*('Data - annual'!$C$2:$C$30000=$A$4)*('Data - annual'!$E$2:$E$30000)),IF($A$5="Call handling time",SUMPRODUCT(('Data - annual'!$A$2:$A$30000=C$7)*('Data - annual'!$B$2:$B$30000=$B19)*('Data - annual'!$C$2:$C$30000=$A$4)*('Data - annual'!$F$2:$F$30000)),IF($A$5="Crew turnout time",SUMPRODUCT(('Data - annual'!$A$2:$A$30000=C$7)*('Data - annual'!$B$2:$B$30000=$B19)*('Data - annual'!$C$2:$C$30000=$A$4)*('Data - annual'!$G$2:$G$30000)),SUMPRODUCT(('Data - annual'!$A$2:$A$30000=C$7)*('Data - annual'!$B$2:$B$30000=$B19)*('Data - annual'!$C$2:$C$30000=$A$4)*('Data - annual'!$H$2:$H$30000))))))=0,"..",(IF($A$5="Total response time",SUMPRODUCT(('Data - annual'!$A$2:$A$30000=C$7)*('Data - annual'!$B$2:$B$30000=$B19)*('Data - annual'!$C$2:$C$30000=$A$4)*('Data - annual'!$E$2:$E$30000)),IF($A$5="Call handling time",SUMPRODUCT(('Data - annual'!$A$2:$A$30000=C$7)*('Data - annual'!$B$2:$B$30000=$B19)*('Data - annual'!$C$2:$C$30000=$A$4)*('Data - annual'!$F$2:$F$30000)),IF($A$5="Crew turnout time",SUMPRODUCT(('Data - annual'!$A$2:$A$30000=C$7)*('Data - annual'!$B$2:$B$30000=$B19)*('Data - annual'!$C$2:$C$30000=$A$4)*('Data - annual'!$G$2:$G$30000)),SUMPRODUCT(('Data - annual'!$A$2:$A$30000=C$7)*('Data - annual'!$B$2:$B$30000=$B19)*('Data - annual'!$C$2:$C$30000=$A$4)*('Data - annual'!$H$2:$H$30000)))))))</f>
        <v>5.9658691E-3</v>
      </c>
      <c r="D19" s="64" cm="1">
        <f t="array" ref="D19">IF((IF($A$5="Total response time",SUMPRODUCT(('Data - annual'!$A$2:$A$30000=D$7)*('Data - annual'!$B$2:$B$30000=$B19)*('Data - annual'!$C$2:$C$30000=$A$4)*('Data - annual'!$E$2:$E$30000)),IF($A$5="Call handling time",SUMPRODUCT(('Data - annual'!$A$2:$A$30000=D$7)*('Data - annual'!$B$2:$B$30000=$B19)*('Data - annual'!$C$2:$C$30000=$A$4)*('Data - annual'!$F$2:$F$30000)),IF($A$5="Crew turnout time",SUMPRODUCT(('Data - annual'!$A$2:$A$30000=D$7)*('Data - annual'!$B$2:$B$30000=$B19)*('Data - annual'!$C$2:$C$30000=$A$4)*('Data - annual'!$G$2:$G$30000)),SUMPRODUCT(('Data - annual'!$A$2:$A$30000=D$7)*('Data - annual'!$B$2:$B$30000=$B19)*('Data - annual'!$C$2:$C$30000=$A$4)*('Data - annual'!$H$2:$H$30000))))))=0,"..",(IF($A$5="Total response time",SUMPRODUCT(('Data - annual'!$A$2:$A$30000=D$7)*('Data - annual'!$B$2:$B$30000=$B19)*('Data - annual'!$C$2:$C$30000=$A$4)*('Data - annual'!$E$2:$E$30000)),IF($A$5="Call handling time",SUMPRODUCT(('Data - annual'!$A$2:$A$30000=D$7)*('Data - annual'!$B$2:$B$30000=$B19)*('Data - annual'!$C$2:$C$30000=$A$4)*('Data - annual'!$F$2:$F$30000)),IF($A$5="Crew turnout time",SUMPRODUCT(('Data - annual'!$A$2:$A$30000=D$7)*('Data - annual'!$B$2:$B$30000=$B19)*('Data - annual'!$C$2:$C$30000=$A$4)*('Data - annual'!$G$2:$G$30000)),SUMPRODUCT(('Data - annual'!$A$2:$A$30000=D$7)*('Data - annual'!$B$2:$B$30000=$B19)*('Data - annual'!$C$2:$C$30000=$A$4)*('Data - annual'!$H$2:$H$30000)))))))</f>
        <v>5.9848915199999997E-3</v>
      </c>
      <c r="E19" s="64" cm="1">
        <f t="array" ref="E19">IF((IF($A$5="Total response time",SUMPRODUCT(('Data - annual'!$A$2:$A$30000=E$7)*('Data - annual'!$B$2:$B$30000=$B19)*('Data - annual'!$C$2:$C$30000=$A$4)*('Data - annual'!$E$2:$E$30000)),IF($A$5="Call handling time",SUMPRODUCT(('Data - annual'!$A$2:$A$30000=E$7)*('Data - annual'!$B$2:$B$30000=$B19)*('Data - annual'!$C$2:$C$30000=$A$4)*('Data - annual'!$F$2:$F$30000)),IF($A$5="Crew turnout time",SUMPRODUCT(('Data - annual'!$A$2:$A$30000=E$7)*('Data - annual'!$B$2:$B$30000=$B19)*('Data - annual'!$C$2:$C$30000=$A$4)*('Data - annual'!$G$2:$G$30000)),SUMPRODUCT(('Data - annual'!$A$2:$A$30000=E$7)*('Data - annual'!$B$2:$B$30000=$B19)*('Data - annual'!$C$2:$C$30000=$A$4)*('Data - annual'!$H$2:$H$30000))))))=0,"..",(IF($A$5="Total response time",SUMPRODUCT(('Data - annual'!$A$2:$A$30000=E$7)*('Data - annual'!$B$2:$B$30000=$B19)*('Data - annual'!$C$2:$C$30000=$A$4)*('Data - annual'!$E$2:$E$30000)),IF($A$5="Call handling time",SUMPRODUCT(('Data - annual'!$A$2:$A$30000=E$7)*('Data - annual'!$B$2:$B$30000=$B19)*('Data - annual'!$C$2:$C$30000=$A$4)*('Data - annual'!$F$2:$F$30000)),IF($A$5="Crew turnout time",SUMPRODUCT(('Data - annual'!$A$2:$A$30000=E$7)*('Data - annual'!$B$2:$B$30000=$B19)*('Data - annual'!$C$2:$C$30000=$A$4)*('Data - annual'!$G$2:$G$30000)),SUMPRODUCT(('Data - annual'!$A$2:$A$30000=E$7)*('Data - annual'!$B$2:$B$30000=$B19)*('Data - annual'!$C$2:$C$30000=$A$4)*('Data - annual'!$H$2:$H$30000)))))))</f>
        <v>5.8109528400000004E-3</v>
      </c>
      <c r="F19" s="64" cm="1">
        <f t="array" ref="F19">IF((IF($A$5="Total response time",SUMPRODUCT(('Data - annual'!$A$2:$A$30000=F$7)*('Data - annual'!$B$2:$B$30000=$B19)*('Data - annual'!$C$2:$C$30000=$A$4)*('Data - annual'!$E$2:$E$30000)),IF($A$5="Call handling time",SUMPRODUCT(('Data - annual'!$A$2:$A$30000=F$7)*('Data - annual'!$B$2:$B$30000=$B19)*('Data - annual'!$C$2:$C$30000=$A$4)*('Data - annual'!$F$2:$F$30000)),IF($A$5="Crew turnout time",SUMPRODUCT(('Data - annual'!$A$2:$A$30000=F$7)*('Data - annual'!$B$2:$B$30000=$B19)*('Data - annual'!$C$2:$C$30000=$A$4)*('Data - annual'!$G$2:$G$30000)),SUMPRODUCT(('Data - annual'!$A$2:$A$30000=F$7)*('Data - annual'!$B$2:$B$30000=$B19)*('Data - annual'!$C$2:$C$30000=$A$4)*('Data - annual'!$H$2:$H$30000))))))=0,"..",(IF($A$5="Total response time",SUMPRODUCT(('Data - annual'!$A$2:$A$30000=F$7)*('Data - annual'!$B$2:$B$30000=$B19)*('Data - annual'!$C$2:$C$30000=$A$4)*('Data - annual'!$E$2:$E$30000)),IF($A$5="Call handling time",SUMPRODUCT(('Data - annual'!$A$2:$A$30000=F$7)*('Data - annual'!$B$2:$B$30000=$B19)*('Data - annual'!$C$2:$C$30000=$A$4)*('Data - annual'!$F$2:$F$30000)),IF($A$5="Crew turnout time",SUMPRODUCT(('Data - annual'!$A$2:$A$30000=F$7)*('Data - annual'!$B$2:$B$30000=$B19)*('Data - annual'!$C$2:$C$30000=$A$4)*('Data - annual'!$G$2:$G$30000)),SUMPRODUCT(('Data - annual'!$A$2:$A$30000=F$7)*('Data - annual'!$B$2:$B$30000=$B19)*('Data - annual'!$C$2:$C$30000=$A$4)*('Data - annual'!$H$2:$H$30000)))))))</f>
        <v>6.0481515400000003E-3</v>
      </c>
      <c r="G19" s="64" cm="1">
        <f t="array" ref="G19">IF((IF($A$5="Total response time",SUMPRODUCT(('Data - annual'!$A$2:$A$30000=G$7)*('Data - annual'!$B$2:$B$30000=$B19)*('Data - annual'!$C$2:$C$30000=$A$4)*('Data - annual'!$E$2:$E$30000)),IF($A$5="Call handling time",SUMPRODUCT(('Data - annual'!$A$2:$A$30000=G$7)*('Data - annual'!$B$2:$B$30000=$B19)*('Data - annual'!$C$2:$C$30000=$A$4)*('Data - annual'!$F$2:$F$30000)),IF($A$5="Crew turnout time",SUMPRODUCT(('Data - annual'!$A$2:$A$30000=G$7)*('Data - annual'!$B$2:$B$30000=$B19)*('Data - annual'!$C$2:$C$30000=$A$4)*('Data - annual'!$G$2:$G$30000)),SUMPRODUCT(('Data - annual'!$A$2:$A$30000=G$7)*('Data - annual'!$B$2:$B$30000=$B19)*('Data - annual'!$C$2:$C$30000=$A$4)*('Data - annual'!$H$2:$H$30000))))))=0,"..",(IF($A$5="Total response time",SUMPRODUCT(('Data - annual'!$A$2:$A$30000=G$7)*('Data - annual'!$B$2:$B$30000=$B19)*('Data - annual'!$C$2:$C$30000=$A$4)*('Data - annual'!$E$2:$E$30000)),IF($A$5="Call handling time",SUMPRODUCT(('Data - annual'!$A$2:$A$30000=G$7)*('Data - annual'!$B$2:$B$30000=$B19)*('Data - annual'!$C$2:$C$30000=$A$4)*('Data - annual'!$F$2:$F$30000)),IF($A$5="Crew turnout time",SUMPRODUCT(('Data - annual'!$A$2:$A$30000=G$7)*('Data - annual'!$B$2:$B$30000=$B19)*('Data - annual'!$C$2:$C$30000=$A$4)*('Data - annual'!$G$2:$G$30000)),SUMPRODUCT(('Data - annual'!$A$2:$A$30000=G$7)*('Data - annual'!$B$2:$B$30000=$B19)*('Data - annual'!$C$2:$C$30000=$A$4)*('Data - annual'!$H$2:$H$30000)))))))</f>
        <v>6.2892476099999997E-3</v>
      </c>
      <c r="H19" s="64" cm="1">
        <f t="array" ref="H19">IF((IF($A$5="Total response time",SUMPRODUCT(('Data - annual'!$A$2:$A$30000=H$7)*('Data - annual'!$B$2:$B$30000=$B19)*('Data - annual'!$C$2:$C$30000=$A$4)*('Data - annual'!$E$2:$E$30000)),IF($A$5="Call handling time",SUMPRODUCT(('Data - annual'!$A$2:$A$30000=H$7)*('Data - annual'!$B$2:$B$30000=$B19)*('Data - annual'!$C$2:$C$30000=$A$4)*('Data - annual'!$F$2:$F$30000)),IF($A$5="Crew turnout time",SUMPRODUCT(('Data - annual'!$A$2:$A$30000=H$7)*('Data - annual'!$B$2:$B$30000=$B19)*('Data - annual'!$C$2:$C$30000=$A$4)*('Data - annual'!$G$2:$G$30000)),SUMPRODUCT(('Data - annual'!$A$2:$A$30000=H$7)*('Data - annual'!$B$2:$B$30000=$B19)*('Data - annual'!$C$2:$C$30000=$A$4)*('Data - annual'!$H$2:$H$30000))))))=0,"..",(IF($A$5="Total response time",SUMPRODUCT(('Data - annual'!$A$2:$A$30000=H$7)*('Data - annual'!$B$2:$B$30000=$B19)*('Data - annual'!$C$2:$C$30000=$A$4)*('Data - annual'!$E$2:$E$30000)),IF($A$5="Call handling time",SUMPRODUCT(('Data - annual'!$A$2:$A$30000=H$7)*('Data - annual'!$B$2:$B$30000=$B19)*('Data - annual'!$C$2:$C$30000=$A$4)*('Data - annual'!$F$2:$F$30000)),IF($A$5="Crew turnout time",SUMPRODUCT(('Data - annual'!$A$2:$A$30000=H$7)*('Data - annual'!$B$2:$B$30000=$B19)*('Data - annual'!$C$2:$C$30000=$A$4)*('Data - annual'!$G$2:$G$30000)),SUMPRODUCT(('Data - annual'!$A$2:$A$30000=H$7)*('Data - annual'!$B$2:$B$30000=$B19)*('Data - annual'!$C$2:$C$30000=$A$4)*('Data - annual'!$H$2:$H$30000)))))))</f>
        <v>6.4187270499999997E-3</v>
      </c>
      <c r="I19" s="64" cm="1">
        <f t="array" ref="I19">IF((IF($A$5="Total response time",SUMPRODUCT(('Data - annual'!$A$2:$A$30000=I$7)*('Data - annual'!$B$2:$B$30000=$B19)*('Data - annual'!$C$2:$C$30000=$A$4)*('Data - annual'!$E$2:$E$30000)),IF($A$5="Call handling time",SUMPRODUCT(('Data - annual'!$A$2:$A$30000=I$7)*('Data - annual'!$B$2:$B$30000=$B19)*('Data - annual'!$C$2:$C$30000=$A$4)*('Data - annual'!$F$2:$F$30000)),IF($A$5="Crew turnout time",SUMPRODUCT(('Data - annual'!$A$2:$A$30000=I$7)*('Data - annual'!$B$2:$B$30000=$B19)*('Data - annual'!$C$2:$C$30000=$A$4)*('Data - annual'!$G$2:$G$30000)),SUMPRODUCT(('Data - annual'!$A$2:$A$30000=I$7)*('Data - annual'!$B$2:$B$30000=$B19)*('Data - annual'!$C$2:$C$30000=$A$4)*('Data - annual'!$H$2:$H$30000))))))=0,"..",(IF($A$5="Total response time",SUMPRODUCT(('Data - annual'!$A$2:$A$30000=I$7)*('Data - annual'!$B$2:$B$30000=$B19)*('Data - annual'!$C$2:$C$30000=$A$4)*('Data - annual'!$E$2:$E$30000)),IF($A$5="Call handling time",SUMPRODUCT(('Data - annual'!$A$2:$A$30000=I$7)*('Data - annual'!$B$2:$B$30000=$B19)*('Data - annual'!$C$2:$C$30000=$A$4)*('Data - annual'!$F$2:$F$30000)),IF($A$5="Crew turnout time",SUMPRODUCT(('Data - annual'!$A$2:$A$30000=I$7)*('Data - annual'!$B$2:$B$30000=$B19)*('Data - annual'!$C$2:$C$30000=$A$4)*('Data - annual'!$G$2:$G$30000)),SUMPRODUCT(('Data - annual'!$A$2:$A$30000=I$7)*('Data - annual'!$B$2:$B$30000=$B19)*('Data - annual'!$C$2:$C$30000=$A$4)*('Data - annual'!$H$2:$H$30000)))))))</f>
        <v>6.3534078600000002E-3</v>
      </c>
      <c r="J19" s="64" cm="1">
        <f t="array" ref="J19">IF((IF($A$5="Total response time",SUMPRODUCT(('Data - annual'!$A$2:$A$30000=J$7)*('Data - annual'!$B$2:$B$30000=$B19)*('Data - annual'!$C$2:$C$30000=$A$4)*('Data - annual'!$E$2:$E$30000)),IF($A$5="Call handling time",SUMPRODUCT(('Data - annual'!$A$2:$A$30000=J$7)*('Data - annual'!$B$2:$B$30000=$B19)*('Data - annual'!$C$2:$C$30000=$A$4)*('Data - annual'!$F$2:$F$30000)),IF($A$5="Crew turnout time",SUMPRODUCT(('Data - annual'!$A$2:$A$30000=J$7)*('Data - annual'!$B$2:$B$30000=$B19)*('Data - annual'!$C$2:$C$30000=$A$4)*('Data - annual'!$G$2:$G$30000)),SUMPRODUCT(('Data - annual'!$A$2:$A$30000=J$7)*('Data - annual'!$B$2:$B$30000=$B19)*('Data - annual'!$C$2:$C$30000=$A$4)*('Data - annual'!$H$2:$H$30000))))))=0,"..",(IF($A$5="Total response time",SUMPRODUCT(('Data - annual'!$A$2:$A$30000=J$7)*('Data - annual'!$B$2:$B$30000=$B19)*('Data - annual'!$C$2:$C$30000=$A$4)*('Data - annual'!$E$2:$E$30000)),IF($A$5="Call handling time",SUMPRODUCT(('Data - annual'!$A$2:$A$30000=J$7)*('Data - annual'!$B$2:$B$30000=$B19)*('Data - annual'!$C$2:$C$30000=$A$4)*('Data - annual'!$F$2:$F$30000)),IF($A$5="Crew turnout time",SUMPRODUCT(('Data - annual'!$A$2:$A$30000=J$7)*('Data - annual'!$B$2:$B$30000=$B19)*('Data - annual'!$C$2:$C$30000=$A$4)*('Data - annual'!$G$2:$G$30000)),SUMPRODUCT(('Data - annual'!$A$2:$A$30000=J$7)*('Data - annual'!$B$2:$B$30000=$B19)*('Data - annual'!$C$2:$C$30000=$A$4)*('Data - annual'!$H$2:$H$30000)))))))</f>
        <v>6.3654177600000004E-3</v>
      </c>
      <c r="K19" s="64" cm="1">
        <f t="array" ref="K19">IF((IF($A$5="Total response time",SUMPRODUCT(('Data - annual'!$A$2:$A$30000=K$7)*('Data - annual'!$B$2:$B$30000=$B19)*('Data - annual'!$C$2:$C$30000=$A$4)*('Data - annual'!$E$2:$E$30000)),IF($A$5="Call handling time",SUMPRODUCT(('Data - annual'!$A$2:$A$30000=K$7)*('Data - annual'!$B$2:$B$30000=$B19)*('Data - annual'!$C$2:$C$30000=$A$4)*('Data - annual'!$F$2:$F$30000)),IF($A$5="Crew turnout time",SUMPRODUCT(('Data - annual'!$A$2:$A$30000=K$7)*('Data - annual'!$B$2:$B$30000=$B19)*('Data - annual'!$C$2:$C$30000=$A$4)*('Data - annual'!$G$2:$G$30000)),SUMPRODUCT(('Data - annual'!$A$2:$A$30000=K$7)*('Data - annual'!$B$2:$B$30000=$B19)*('Data - annual'!$C$2:$C$30000=$A$4)*('Data - annual'!$H$2:$H$30000))))))=0,"..",(IF($A$5="Total response time",SUMPRODUCT(('Data - annual'!$A$2:$A$30000=K$7)*('Data - annual'!$B$2:$B$30000=$B19)*('Data - annual'!$C$2:$C$30000=$A$4)*('Data - annual'!$E$2:$E$30000)),IF($A$5="Call handling time",SUMPRODUCT(('Data - annual'!$A$2:$A$30000=K$7)*('Data - annual'!$B$2:$B$30000=$B19)*('Data - annual'!$C$2:$C$30000=$A$4)*('Data - annual'!$F$2:$F$30000)),IF($A$5="Crew turnout time",SUMPRODUCT(('Data - annual'!$A$2:$A$30000=K$7)*('Data - annual'!$B$2:$B$30000=$B19)*('Data - annual'!$C$2:$C$30000=$A$4)*('Data - annual'!$G$2:$G$30000)),SUMPRODUCT(('Data - annual'!$A$2:$A$30000=K$7)*('Data - annual'!$B$2:$B$30000=$B19)*('Data - annual'!$C$2:$C$30000=$A$4)*('Data - annual'!$H$2:$H$30000)))))))</f>
        <v>6.7344970900000004E-3</v>
      </c>
      <c r="L19" s="64" cm="1">
        <f t="array" ref="L19">IF((IF($A$5="Total response time",SUMPRODUCT(('Data - annual'!$A$2:$A$30000=L$7)*('Data - annual'!$B$2:$B$30000=$B19)*('Data - annual'!$C$2:$C$30000=$A$4)*('Data - annual'!$E$2:$E$30000)),IF($A$5="Call handling time",SUMPRODUCT(('Data - annual'!$A$2:$A$30000=L$7)*('Data - annual'!$B$2:$B$30000=$B19)*('Data - annual'!$C$2:$C$30000=$A$4)*('Data - annual'!$F$2:$F$30000)),IF($A$5="Crew turnout time",SUMPRODUCT(('Data - annual'!$A$2:$A$30000=L$7)*('Data - annual'!$B$2:$B$30000=$B19)*('Data - annual'!$C$2:$C$30000=$A$4)*('Data - annual'!$G$2:$G$30000)),SUMPRODUCT(('Data - annual'!$A$2:$A$30000=L$7)*('Data - annual'!$B$2:$B$30000=$B19)*('Data - annual'!$C$2:$C$30000=$A$4)*('Data - annual'!$H$2:$H$30000))))))=0,"..",(IF($A$5="Total response time",SUMPRODUCT(('Data - annual'!$A$2:$A$30000=L$7)*('Data - annual'!$B$2:$B$30000=$B19)*('Data - annual'!$C$2:$C$30000=$A$4)*('Data - annual'!$E$2:$E$30000)),IF($A$5="Call handling time",SUMPRODUCT(('Data - annual'!$A$2:$A$30000=L$7)*('Data - annual'!$B$2:$B$30000=$B19)*('Data - annual'!$C$2:$C$30000=$A$4)*('Data - annual'!$F$2:$F$30000)),IF($A$5="Crew turnout time",SUMPRODUCT(('Data - annual'!$A$2:$A$30000=L$7)*('Data - annual'!$B$2:$B$30000=$B19)*('Data - annual'!$C$2:$C$30000=$A$4)*('Data - annual'!$G$2:$G$30000)),SUMPRODUCT(('Data - annual'!$A$2:$A$30000=L$7)*('Data - annual'!$B$2:$B$30000=$B19)*('Data - annual'!$C$2:$C$30000=$A$4)*('Data - annual'!$H$2:$H$30000)))))))</f>
        <v>6.4601544300000001E-3</v>
      </c>
      <c r="M19" s="64" cm="1">
        <f t="array" ref="M19">IF((IF($A$5="Total response time",SUMPRODUCT(('Data - annual'!$A$2:$A$30000=M$7)*('Data - annual'!$B$2:$B$30000=$B19)*('Data - annual'!$C$2:$C$30000=$A$4)*('Data - annual'!$E$2:$E$30000)),IF($A$5="Call handling time",SUMPRODUCT(('Data - annual'!$A$2:$A$30000=M$7)*('Data - annual'!$B$2:$B$30000=$B19)*('Data - annual'!$C$2:$C$30000=$A$4)*('Data - annual'!$F$2:$F$30000)),IF($A$5="Crew turnout time",SUMPRODUCT(('Data - annual'!$A$2:$A$30000=M$7)*('Data - annual'!$B$2:$B$30000=$B19)*('Data - annual'!$C$2:$C$30000=$A$4)*('Data - annual'!$G$2:$G$30000)),SUMPRODUCT(('Data - annual'!$A$2:$A$30000=M$7)*('Data - annual'!$B$2:$B$30000=$B19)*('Data - annual'!$C$2:$C$30000=$A$4)*('Data - annual'!$H$2:$H$30000))))))=0,"..",(IF($A$5="Total response time",SUMPRODUCT(('Data - annual'!$A$2:$A$30000=M$7)*('Data - annual'!$B$2:$B$30000=$B19)*('Data - annual'!$C$2:$C$30000=$A$4)*('Data - annual'!$E$2:$E$30000)),IF($A$5="Call handling time",SUMPRODUCT(('Data - annual'!$A$2:$A$30000=M$7)*('Data - annual'!$B$2:$B$30000=$B19)*('Data - annual'!$C$2:$C$30000=$A$4)*('Data - annual'!$F$2:$F$30000)),IF($A$5="Crew turnout time",SUMPRODUCT(('Data - annual'!$A$2:$A$30000=M$7)*('Data - annual'!$B$2:$B$30000=$B19)*('Data - annual'!$C$2:$C$30000=$A$4)*('Data - annual'!$G$2:$G$30000)),SUMPRODUCT(('Data - annual'!$A$2:$A$30000=M$7)*('Data - annual'!$B$2:$B$30000=$B19)*('Data - annual'!$C$2:$C$30000=$A$4)*('Data - annual'!$H$2:$H$30000)))))))</f>
        <v>6.5205236200000004E-3</v>
      </c>
      <c r="N19" s="64" cm="1">
        <f t="array" ref="N19">IF((IF($A$5="Total response time",SUMPRODUCT(('Data - annual'!$A$2:$A$30000=N$7)*('Data - annual'!$B$2:$B$30000=$B19)*('Data - annual'!$C$2:$C$30000=$A$4)*('Data - annual'!$E$2:$E$30000)),IF($A$5="Call handling time",SUMPRODUCT(('Data - annual'!$A$2:$A$30000=N$7)*('Data - annual'!$B$2:$B$30000=$B19)*('Data - annual'!$C$2:$C$30000=$A$4)*('Data - annual'!$F$2:$F$30000)),IF($A$5="Crew turnout time",SUMPRODUCT(('Data - annual'!$A$2:$A$30000=N$7)*('Data - annual'!$B$2:$B$30000=$B19)*('Data - annual'!$C$2:$C$30000=$A$4)*('Data - annual'!$G$2:$G$30000)),SUMPRODUCT(('Data - annual'!$A$2:$A$30000=N$7)*('Data - annual'!$B$2:$B$30000=$B19)*('Data - annual'!$C$2:$C$30000=$A$4)*('Data - annual'!$H$2:$H$30000))))))=0,"..",(IF($A$5="Total response time",SUMPRODUCT(('Data - annual'!$A$2:$A$30000=N$7)*('Data - annual'!$B$2:$B$30000=$B19)*('Data - annual'!$C$2:$C$30000=$A$4)*('Data - annual'!$E$2:$E$30000)),IF($A$5="Call handling time",SUMPRODUCT(('Data - annual'!$A$2:$A$30000=N$7)*('Data - annual'!$B$2:$B$30000=$B19)*('Data - annual'!$C$2:$C$30000=$A$4)*('Data - annual'!$F$2:$F$30000)),IF($A$5="Crew turnout time",SUMPRODUCT(('Data - annual'!$A$2:$A$30000=N$7)*('Data - annual'!$B$2:$B$30000=$B19)*('Data - annual'!$C$2:$C$30000=$A$4)*('Data - annual'!$G$2:$G$30000)),SUMPRODUCT(('Data - annual'!$A$2:$A$30000=N$7)*('Data - annual'!$B$2:$B$30000=$B19)*('Data - annual'!$C$2:$C$30000=$A$4)*('Data - annual'!$H$2:$H$30000)))))))</f>
        <v>6.3969346699999999E-3</v>
      </c>
      <c r="O19" s="64" cm="1">
        <f t="array" ref="O19">IF((IF($A$5="Total response time",SUMPRODUCT(('Data - annual'!$A$2:$A$30000=O$7)*('Data - annual'!$B$2:$B$30000=$B19)*('Data - annual'!$C$2:$C$30000=$A$4)*('Data - annual'!$E$2:$E$30000)),IF($A$5="Call handling time",SUMPRODUCT(('Data - annual'!$A$2:$A$30000=O$7)*('Data - annual'!$B$2:$B$30000=$B19)*('Data - annual'!$C$2:$C$30000=$A$4)*('Data - annual'!$F$2:$F$30000)),IF($A$5="Crew turnout time",SUMPRODUCT(('Data - annual'!$A$2:$A$30000=O$7)*('Data - annual'!$B$2:$B$30000=$B19)*('Data - annual'!$C$2:$C$30000=$A$4)*('Data - annual'!$G$2:$G$30000)),SUMPRODUCT(('Data - annual'!$A$2:$A$30000=O$7)*('Data - annual'!$B$2:$B$30000=$B19)*('Data - annual'!$C$2:$C$30000=$A$4)*('Data - annual'!$H$2:$H$30000))))))=0,"..",(IF($A$5="Total response time",SUMPRODUCT(('Data - annual'!$A$2:$A$30000=O$7)*('Data - annual'!$B$2:$B$30000=$B19)*('Data - annual'!$C$2:$C$30000=$A$4)*('Data - annual'!$E$2:$E$30000)),IF($A$5="Call handling time",SUMPRODUCT(('Data - annual'!$A$2:$A$30000=O$7)*('Data - annual'!$B$2:$B$30000=$B19)*('Data - annual'!$C$2:$C$30000=$A$4)*('Data - annual'!$F$2:$F$30000)),IF($A$5="Crew turnout time",SUMPRODUCT(('Data - annual'!$A$2:$A$30000=O$7)*('Data - annual'!$B$2:$B$30000=$B19)*('Data - annual'!$C$2:$C$30000=$A$4)*('Data - annual'!$G$2:$G$30000)),SUMPRODUCT(('Data - annual'!$A$2:$A$30000=O$7)*('Data - annual'!$B$2:$B$30000=$B19)*('Data - annual'!$C$2:$C$30000=$A$4)*('Data - annual'!$H$2:$H$30000)))))))</f>
        <v>6.7905273699999996E-3</v>
      </c>
      <c r="P19" s="64" cm="1">
        <f t="array" ref="P19">IF((IF($A$5="Total response time",SUMPRODUCT(('Data - annual'!$A$2:$A$30000=P$7)*('Data - annual'!$B$2:$B$30000=$B19)*('Data - annual'!$C$2:$C$30000=$A$4)*('Data - annual'!$E$2:$E$30000)),IF($A$5="Call handling time",SUMPRODUCT(('Data - annual'!$A$2:$A$30000=P$7)*('Data - annual'!$B$2:$B$30000=$B19)*('Data - annual'!$C$2:$C$30000=$A$4)*('Data - annual'!$F$2:$F$30000)),IF($A$5="Crew turnout time",SUMPRODUCT(('Data - annual'!$A$2:$A$30000=P$7)*('Data - annual'!$B$2:$B$30000=$B19)*('Data - annual'!$C$2:$C$30000=$A$4)*('Data - annual'!$G$2:$G$30000)),SUMPRODUCT(('Data - annual'!$A$2:$A$30000=P$7)*('Data - annual'!$B$2:$B$30000=$B19)*('Data - annual'!$C$2:$C$30000=$A$4)*('Data - annual'!$H$2:$H$30000))))))=0,"..",(IF($A$5="Total response time",SUMPRODUCT(('Data - annual'!$A$2:$A$30000=P$7)*('Data - annual'!$B$2:$B$30000=$B19)*('Data - annual'!$C$2:$C$30000=$A$4)*('Data - annual'!$E$2:$E$30000)),IF($A$5="Call handling time",SUMPRODUCT(('Data - annual'!$A$2:$A$30000=P$7)*('Data - annual'!$B$2:$B$30000=$B19)*('Data - annual'!$C$2:$C$30000=$A$4)*('Data - annual'!$F$2:$F$30000)),IF($A$5="Crew turnout time",SUMPRODUCT(('Data - annual'!$A$2:$A$30000=P$7)*('Data - annual'!$B$2:$B$30000=$B19)*('Data - annual'!$C$2:$C$30000=$A$4)*('Data - annual'!$G$2:$G$30000)),SUMPRODUCT(('Data - annual'!$A$2:$A$30000=P$7)*('Data - annual'!$B$2:$B$30000=$B19)*('Data - annual'!$C$2:$C$30000=$A$4)*('Data - annual'!$H$2:$H$30000)))))))</f>
        <v>6.51746696E-3</v>
      </c>
      <c r="Q19" s="64" cm="1">
        <f t="array" ref="Q19">IF((IF($A$5="Total response time",SUMPRODUCT(('Data - annual'!$A$2:$A$30000=Q$7)*('Data - annual'!$B$2:$B$30000=$B19)*('Data - annual'!$C$2:$C$30000=$A$4)*('Data - annual'!$E$2:$E$30000)),IF($A$5="Call handling time",SUMPRODUCT(('Data - annual'!$A$2:$A$30000=Q$7)*('Data - annual'!$B$2:$B$30000=$B19)*('Data - annual'!$C$2:$C$30000=$A$4)*('Data - annual'!$F$2:$F$30000)),IF($A$5="Crew turnout time",SUMPRODUCT(('Data - annual'!$A$2:$A$30000=Q$7)*('Data - annual'!$B$2:$B$30000=$B19)*('Data - annual'!$C$2:$C$30000=$A$4)*('Data - annual'!$G$2:$G$30000)),SUMPRODUCT(('Data - annual'!$A$2:$A$30000=Q$7)*('Data - annual'!$B$2:$B$30000=$B19)*('Data - annual'!$C$2:$C$30000=$A$4)*('Data - annual'!$H$2:$H$30000))))))=0,"..",(IF($A$5="Total response time",SUMPRODUCT(('Data - annual'!$A$2:$A$30000=Q$7)*('Data - annual'!$B$2:$B$30000=$B19)*('Data - annual'!$C$2:$C$30000=$A$4)*('Data - annual'!$E$2:$E$30000)),IF($A$5="Call handling time",SUMPRODUCT(('Data - annual'!$A$2:$A$30000=Q$7)*('Data - annual'!$B$2:$B$30000=$B19)*('Data - annual'!$C$2:$C$30000=$A$4)*('Data - annual'!$F$2:$F$30000)),IF($A$5="Crew turnout time",SUMPRODUCT(('Data - annual'!$A$2:$A$30000=Q$7)*('Data - annual'!$B$2:$B$30000=$B19)*('Data - annual'!$C$2:$C$30000=$A$4)*('Data - annual'!$G$2:$G$30000)),SUMPRODUCT(('Data - annual'!$A$2:$A$30000=Q$7)*('Data - annual'!$B$2:$B$30000=$B19)*('Data - annual'!$C$2:$C$30000=$A$4)*('Data - annual'!$H$2:$H$30000)))))))</f>
        <v>6.5025903400000003E-3</v>
      </c>
      <c r="R19" s="64" cm="1">
        <f t="array" ref="R19">IF((IF($A$5="Total response time",SUMPRODUCT(('Data - quarterly'!$A$2:$A$30000=R$7)*('Data - quarterly'!$B$2:$B$30000=$B19)*('Data - quarterly'!$C$2:$C$30000=$A$4)*('Data - quarterly'!$E$2:$E$30000)),IF($A$5="Call handling time",SUMPRODUCT(('Data - quarterly'!$A$2:$A$30000=R$7)*('Data - quarterly'!$B$2:$B$30000=$B19)*('Data - quarterly'!$C$2:$C$30000=$A$4)*('Data - quarterly'!$F$2:$F$30000)),IF($A$5="Crew turnout time",SUMPRODUCT(('Data - quarterly'!$A$2:$A$30000=R$7)*('Data - quarterly'!$B$2:$B$30000=$B19)*('Data - quarterly'!$C$2:$C$30000=$A$4)*('Data - quarterly'!$G$2:$G$30000)),SUMPRODUCT(('Data - quarterly'!$A$2:$A$30000=R$7)*('Data - quarterly'!$B$2:$B$30000=$B19)*('Data - quarterly'!$C$2:$C$30000=$A$4)*('Data - quarterly'!$H$2:$H$30000))))))=0,"..",(IF($A$5="Total response time",SUMPRODUCT(('Data - quarterly'!$A$2:$A$30000=R$7)*('Data - quarterly'!$B$2:$B$30000=$B19)*('Data - quarterly'!$C$2:$C$30000=$A$4)*('Data - quarterly'!$E$2:$E$30000)),IF($A$5="Call handling time",SUMPRODUCT(('Data - quarterly'!$A$2:$A$30000=R$7)*('Data - quarterly'!$B$2:$B$30000=$B19)*('Data - quarterly'!$C$2:$C$30000=$A$4)*('Data - quarterly'!$F$2:$F$30000)),IF($A$5="Crew turnout time",SUMPRODUCT(('Data - quarterly'!$A$2:$A$30000=R$7)*('Data - quarterly'!$B$2:$B$30000=$B19)*('Data - quarterly'!$C$2:$C$30000=$A$4)*('Data - quarterly'!$G$2:$G$30000)),SUMPRODUCT(('Data - quarterly'!$A$2:$A$30000=R$7)*('Data - quarterly'!$B$2:$B$30000=$B19)*('Data - quarterly'!$C$2:$C$30000=$A$4)*('Data - quarterly'!$H$2:$H$30000)))))))</f>
        <v>6.46257519E-3</v>
      </c>
      <c r="S19" s="64" cm="1">
        <f t="array" ref="S19">IF((IF($A$5="Total response time",SUMPRODUCT(('Data - quarterly'!$A$2:$A$30000=S$7)*('Data - quarterly'!$B$2:$B$30000=$B19)*('Data - quarterly'!$C$2:$C$30000=$A$4)*('Data - quarterly'!$E$2:$E$30000)),IF($A$5="Call handling time",SUMPRODUCT(('Data - quarterly'!$A$2:$A$30000=S$7)*('Data - quarterly'!$B$2:$B$30000=$B19)*('Data - quarterly'!$C$2:$C$30000=$A$4)*('Data - quarterly'!$F$2:$F$30000)),IF($A$5="Crew turnout time",SUMPRODUCT(('Data - quarterly'!$A$2:$A$30000=S$7)*('Data - quarterly'!$B$2:$B$30000=$B19)*('Data - quarterly'!$C$2:$C$30000=$A$4)*('Data - quarterly'!$G$2:$G$30000)),SUMPRODUCT(('Data - quarterly'!$A$2:$A$30000=S$7)*('Data - quarterly'!$B$2:$B$30000=$B19)*('Data - quarterly'!$C$2:$C$30000=$A$4)*('Data - quarterly'!$H$2:$H$30000))))))=0,"..",(IF($A$5="Total response time",SUMPRODUCT(('Data - quarterly'!$A$2:$A$30000=S$7)*('Data - quarterly'!$B$2:$B$30000=$B19)*('Data - quarterly'!$C$2:$C$30000=$A$4)*('Data - quarterly'!$E$2:$E$30000)),IF($A$5="Call handling time",SUMPRODUCT(('Data - quarterly'!$A$2:$A$30000=S$7)*('Data - quarterly'!$B$2:$B$30000=$B19)*('Data - quarterly'!$C$2:$C$30000=$A$4)*('Data - quarterly'!$F$2:$F$30000)),IF($A$5="Crew turnout time",SUMPRODUCT(('Data - quarterly'!$A$2:$A$30000=S$7)*('Data - quarterly'!$B$2:$B$30000=$B19)*('Data - quarterly'!$C$2:$C$30000=$A$4)*('Data - quarterly'!$G$2:$G$30000)),SUMPRODUCT(('Data - quarterly'!$A$2:$A$30000=S$7)*('Data - quarterly'!$B$2:$B$30000=$B19)*('Data - quarterly'!$C$2:$C$30000=$A$4)*('Data - quarterly'!$H$2:$H$30000)))))))</f>
        <v>6.9071070399999998E-3</v>
      </c>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row>
    <row r="20" spans="1:43" ht="16.5" customHeight="1" x14ac:dyDescent="0.35">
      <c r="A20" s="53"/>
      <c r="B20" s="68"/>
      <c r="C20" s="69"/>
      <c r="D20" s="69"/>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row>
    <row r="21" spans="1:43" ht="16.5" customHeight="1" x14ac:dyDescent="0.35">
      <c r="A21" s="61" t="s">
        <v>260</v>
      </c>
      <c r="B21" s="68"/>
      <c r="C21" s="69"/>
      <c r="D21" s="69"/>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row>
    <row r="22" spans="1:43" s="65" customFormat="1" ht="16.5" customHeight="1" x14ac:dyDescent="0.35">
      <c r="A22" s="53" t="s">
        <v>256</v>
      </c>
      <c r="B22" s="63" t="s">
        <v>8</v>
      </c>
      <c r="C22" s="70" cm="1">
        <f t="array" ref="C22">IF(C9="..","..", SUMPRODUCT(('Data - annual'!$A$2:$A$30000=C$7)*('Data - annual'!$B$2:$B$30000=$B9)*('Data - annual'!$C$2:$C$30000=$A$4)*('Data - annual'!$D$2:$D$30000)))</f>
        <v>84151</v>
      </c>
      <c r="D22" s="70" cm="1">
        <f t="array" ref="D22">IF(D9="..","..", SUMPRODUCT(('Data - annual'!$A$2:$A$30000=D$7)*('Data - annual'!$B$2:$B$30000=$B9)*('Data - annual'!$C$2:$C$30000=$A$4)*('Data - annual'!$D$2:$D$30000)))</f>
        <v>79755</v>
      </c>
      <c r="E22" s="70" cm="1">
        <f t="array" ref="E22">IF(E9="..","..", SUMPRODUCT(('Data - annual'!$A$2:$A$30000=E$7)*('Data - annual'!$B$2:$B$30000=$B9)*('Data - annual'!$C$2:$C$30000=$A$4)*('Data - annual'!$D$2:$D$30000)))</f>
        <v>69226</v>
      </c>
      <c r="F22" s="70" cm="1">
        <f t="array" ref="F22">IF(F9="..","..", SUMPRODUCT(('Data - annual'!$A$2:$A$30000=F$7)*('Data - annual'!$B$2:$B$30000=$B9)*('Data - annual'!$C$2:$C$30000=$A$4)*('Data - annual'!$D$2:$D$30000)))</f>
        <v>67857</v>
      </c>
      <c r="G22" s="70" cm="1">
        <f t="array" ref="G22">IF(G9="..","..", SUMPRODUCT(('Data - annual'!$A$2:$A$30000=G$7)*('Data - annual'!$B$2:$B$30000=$B9)*('Data - annual'!$C$2:$C$30000=$A$4)*('Data - annual'!$D$2:$D$30000)))</f>
        <v>65403</v>
      </c>
      <c r="H22" s="70" cm="1">
        <f t="array" ref="H22">IF(H9="..","..", SUMPRODUCT(('Data - annual'!$A$2:$A$30000=H$7)*('Data - annual'!$B$2:$B$30000=$B9)*('Data - annual'!$C$2:$C$30000=$A$4)*('Data - annual'!$D$2:$D$30000)))</f>
        <v>66980</v>
      </c>
      <c r="I22" s="70" cm="1">
        <f t="array" ref="I22">IF(I9="..","..", SUMPRODUCT(('Data - annual'!$A$2:$A$30000=I$7)*('Data - annual'!$B$2:$B$30000=$B9)*('Data - annual'!$C$2:$C$30000=$A$4)*('Data - annual'!$D$2:$D$30000)))</f>
        <v>67493</v>
      </c>
      <c r="J22" s="70" cm="1">
        <f t="array" ref="J22">IF(J9="..","..", SUMPRODUCT(('Data - annual'!$A$2:$A$30000=J$7)*('Data - annual'!$B$2:$B$30000=$B9)*('Data - annual'!$C$2:$C$30000=$A$4)*('Data - annual'!$D$2:$D$30000)))</f>
        <v>67300</v>
      </c>
      <c r="K22" s="70" cm="1">
        <f t="array" ref="K22">IF(K9="..","..", SUMPRODUCT(('Data - annual'!$A$2:$A$30000=K$7)*('Data - annual'!$B$2:$B$30000=$B9)*('Data - annual'!$C$2:$C$30000=$A$4)*('Data - annual'!$D$2:$D$30000)))</f>
        <v>67136</v>
      </c>
      <c r="L22" s="70" cm="1">
        <f t="array" ref="L22">IF(L9="..","..", SUMPRODUCT(('Data - annual'!$A$2:$A$30000=L$7)*('Data - annual'!$B$2:$B$30000=$B9)*('Data - annual'!$C$2:$C$30000=$A$4)*('Data - annual'!$D$2:$D$30000)))</f>
        <v>62015</v>
      </c>
      <c r="M22" s="70" cm="1">
        <f t="array" ref="M22">IF(M9="..","..", SUMPRODUCT(('Data - annual'!$A$2:$A$30000=M$7)*('Data - annual'!$B$2:$B$30000=$B9)*('Data - annual'!$C$2:$C$30000=$A$4)*('Data - annual'!$D$2:$D$30000)))</f>
        <v>56997</v>
      </c>
      <c r="N22" s="70" cm="1">
        <f t="array" ref="N22">IF(N9="..","..", SUMPRODUCT(('Data - annual'!$A$2:$A$30000=N$7)*('Data - annual'!$B$2:$B$30000=$B9)*('Data - annual'!$C$2:$C$30000=$A$4)*('Data - annual'!$D$2:$D$30000)))</f>
        <v>58372</v>
      </c>
      <c r="O22" s="70" cm="1">
        <f t="array" ref="O22">IF(O9="..","..", SUMPRODUCT(('Data - annual'!$A$2:$A$30000=O$7)*('Data - annual'!$B$2:$B$30000=$B9)*('Data - annual'!$C$2:$C$30000=$A$4)*('Data - annual'!$D$2:$D$30000)))</f>
        <v>61259</v>
      </c>
      <c r="P22" s="70" cm="1">
        <f t="array" ref="P22">IF(P9="..","..", SUMPRODUCT(('Data - annual'!$A$2:$A$30000=P$7)*('Data - annual'!$B$2:$B$30000=$B9)*('Data - annual'!$C$2:$C$30000=$A$4)*('Data - annual'!$D$2:$D$30000)))</f>
        <v>56787</v>
      </c>
      <c r="Q22" s="70" cm="1">
        <f t="array" ref="Q22">IF(Q9="..","..", SUMPRODUCT(('Data - annual'!$A$2:$A$30000=Q$7)*('Data - annual'!$B$2:$B$30000=$B9)*('Data - annual'!$C$2:$C$30000=$A$4)*('Data - annual'!$D$2:$D$30000)))</f>
        <v>56556</v>
      </c>
      <c r="R22" s="70" cm="1">
        <f t="array" ref="R22">IF(R9="..","..", SUMPRODUCT(('Data - quarterly'!$A$2:$A$30000=R$7)*('Data - quarterly'!$B$2:$B$30000=$B9)*('Data - quarterly'!$C$2:$C$30000=$A$4)*('Data - quarterly'!$D$2:$D$30000)))</f>
        <v>55929</v>
      </c>
      <c r="S22" s="70" cm="1">
        <f t="array" ref="S22">IF(R9="..","..", SUMPRODUCT(('Data - quarterly'!$A$2:$A$30000=S$7)*('Data - quarterly'!$B$2:$B$30000=$B9)*('Data - quarterly'!$C$2:$C$30000=$A$4)*('Data - quarterly'!$D$2:$D$30000)))</f>
        <v>60962</v>
      </c>
      <c r="T22" s="70"/>
      <c r="U22" s="70"/>
      <c r="V22" s="70"/>
      <c r="W22" s="70"/>
      <c r="X22" s="70"/>
      <c r="Y22" s="70"/>
      <c r="Z22" s="70"/>
      <c r="AA22" s="70"/>
      <c r="AB22" s="70"/>
      <c r="AC22" s="70"/>
      <c r="AD22" s="70"/>
      <c r="AE22" s="70"/>
      <c r="AF22" s="70"/>
      <c r="AG22" s="70"/>
      <c r="AH22" s="70"/>
      <c r="AI22" s="70"/>
      <c r="AJ22" s="70"/>
      <c r="AK22" s="70"/>
      <c r="AL22" s="70"/>
      <c r="AM22" s="70"/>
      <c r="AN22" s="70"/>
      <c r="AO22" s="70"/>
      <c r="AP22" s="53"/>
      <c r="AQ22" s="53"/>
    </row>
    <row r="23" spans="1:43" s="65" customFormat="1" ht="16.5" customHeight="1" x14ac:dyDescent="0.35">
      <c r="A23" s="66" t="s">
        <v>10</v>
      </c>
      <c r="B23" s="63" t="s">
        <v>10</v>
      </c>
      <c r="C23" s="70" cm="1">
        <f t="array" ref="C23">IF(C10="..","..", SUMPRODUCT(('Data - annual'!$A$2:$A$30000=C$7)*('Data - annual'!$B$2:$B$30000=$B10)*('Data - annual'!$C$2:$C$30000=$A$4)*('Data - annual'!$D$2:$D$30000)))</f>
        <v>35285</v>
      </c>
      <c r="D23" s="70" cm="1">
        <f t="array" ref="D23">IF(D10="..","..", SUMPRODUCT(('Data - annual'!$A$2:$A$30000=D$7)*('Data - annual'!$B$2:$B$30000=$B10)*('Data - annual'!$C$2:$C$30000=$A$4)*('Data - annual'!$D$2:$D$30000)))</f>
        <v>33939</v>
      </c>
      <c r="E23" s="70" cm="1">
        <f t="array" ref="E23">IF(E10="..","..", SUMPRODUCT(('Data - annual'!$A$2:$A$30000=E$7)*('Data - annual'!$B$2:$B$30000=$B10)*('Data - annual'!$C$2:$C$30000=$A$4)*('Data - annual'!$D$2:$D$30000)))</f>
        <v>32114</v>
      </c>
      <c r="F23" s="70" cm="1">
        <f t="array" ref="F23">IF(F10="..","..", SUMPRODUCT(('Data - annual'!$A$2:$A$30000=F$7)*('Data - annual'!$B$2:$B$30000=$B10)*('Data - annual'!$C$2:$C$30000=$A$4)*('Data - annual'!$D$2:$D$30000)))</f>
        <v>30668</v>
      </c>
      <c r="G23" s="70" cm="1">
        <f t="array" ref="G23">IF(G10="..","..", SUMPRODUCT(('Data - annual'!$A$2:$A$30000=G$7)*('Data - annual'!$B$2:$B$30000=$B10)*('Data - annual'!$C$2:$C$30000=$A$4)*('Data - annual'!$D$2:$D$30000)))</f>
        <v>30138</v>
      </c>
      <c r="H23" s="70" cm="1">
        <f t="array" ref="H23">IF(H10="..","..", SUMPRODUCT(('Data - annual'!$A$2:$A$30000=H$7)*('Data - annual'!$B$2:$B$30000=$B10)*('Data - annual'!$C$2:$C$30000=$A$4)*('Data - annual'!$D$2:$D$30000)))</f>
        <v>30154</v>
      </c>
      <c r="I23" s="70" cm="1">
        <f t="array" ref="I23">IF(I10="..","..", SUMPRODUCT(('Data - annual'!$A$2:$A$30000=I$7)*('Data - annual'!$B$2:$B$30000=$B10)*('Data - annual'!$C$2:$C$30000=$A$4)*('Data - annual'!$D$2:$D$30000)))</f>
        <v>29367</v>
      </c>
      <c r="J23" s="70" cm="1">
        <f t="array" ref="J23">IF(J10="..","..", SUMPRODUCT(('Data - annual'!$A$2:$A$30000=J$7)*('Data - annual'!$B$2:$B$30000=$B10)*('Data - annual'!$C$2:$C$30000=$A$4)*('Data - annual'!$D$2:$D$30000)))</f>
        <v>29767</v>
      </c>
      <c r="K23" s="70" cm="1">
        <f t="array" ref="K23">IF(K10="..","..", SUMPRODUCT(('Data - annual'!$A$2:$A$30000=K$7)*('Data - annual'!$B$2:$B$30000=$B10)*('Data - annual'!$C$2:$C$30000=$A$4)*('Data - annual'!$D$2:$D$30000)))</f>
        <v>28724</v>
      </c>
      <c r="L23" s="70" cm="1">
        <f t="array" ref="L23">IF(L10="..","..", SUMPRODUCT(('Data - annual'!$A$2:$A$30000=L$7)*('Data - annual'!$B$2:$B$30000=$B10)*('Data - annual'!$C$2:$C$30000=$A$4)*('Data - annual'!$D$2:$D$30000)))</f>
        <v>27348</v>
      </c>
      <c r="M23" s="70" cm="1">
        <f t="array" ref="M23">IF(M10="..","..", SUMPRODUCT(('Data - annual'!$A$2:$A$30000=M$7)*('Data - annual'!$B$2:$B$30000=$B10)*('Data - annual'!$C$2:$C$30000=$A$4)*('Data - annual'!$D$2:$D$30000)))</f>
        <v>26220</v>
      </c>
      <c r="N23" s="70" cm="1">
        <f t="array" ref="N23">IF(N10="..","..", SUMPRODUCT(('Data - annual'!$A$2:$A$30000=N$7)*('Data - annual'!$B$2:$B$30000=$B10)*('Data - annual'!$C$2:$C$30000=$A$4)*('Data - annual'!$D$2:$D$30000)))</f>
        <v>26406</v>
      </c>
      <c r="O23" s="70" cm="1">
        <f t="array" ref="O23">IF(O10="..","..", SUMPRODUCT(('Data - annual'!$A$2:$A$30000=O$7)*('Data - annual'!$B$2:$B$30000=$B10)*('Data - annual'!$C$2:$C$30000=$A$4)*('Data - annual'!$D$2:$D$30000)))</f>
        <v>26046</v>
      </c>
      <c r="P23" s="70" cm="1">
        <f t="array" ref="P23">IF(P10="..","..", SUMPRODUCT(('Data - annual'!$A$2:$A$30000=P$7)*('Data - annual'!$B$2:$B$30000=$B10)*('Data - annual'!$C$2:$C$30000=$A$4)*('Data - annual'!$D$2:$D$30000)))</f>
        <v>24843</v>
      </c>
      <c r="Q23" s="70" cm="1">
        <f t="array" ref="Q23">IF(Q10="..","..", SUMPRODUCT(('Data - annual'!$A$2:$A$30000=Q$7)*('Data - annual'!$B$2:$B$30000=$B10)*('Data - annual'!$C$2:$C$30000=$A$4)*('Data - annual'!$D$2:$D$30000)))</f>
        <v>24599</v>
      </c>
      <c r="R23" s="70" cm="1">
        <f t="array" ref="R23">IF(R10="..","..", SUMPRODUCT(('Data - quarterly'!$A$2:$A$30000=R$7)*('Data - quarterly'!$B$2:$B$30000=$B10)*('Data - quarterly'!$C$2:$C$30000=$A$4)*('Data - quarterly'!$D$2:$D$30000)))</f>
        <v>24361</v>
      </c>
      <c r="S23" s="70" cm="1">
        <f t="array" ref="S23">IF(R10="..","..", SUMPRODUCT(('Data - quarterly'!$A$2:$A$30000=S$7)*('Data - quarterly'!$B$2:$B$30000=$B10)*('Data - quarterly'!$C$2:$C$30000=$A$4)*('Data - quarterly'!$D$2:$D$30000)))</f>
        <v>25322</v>
      </c>
      <c r="T23" s="70"/>
      <c r="U23" s="70"/>
      <c r="V23" s="70"/>
      <c r="W23" s="70"/>
      <c r="X23" s="70"/>
      <c r="Y23" s="70"/>
      <c r="Z23" s="70"/>
      <c r="AA23" s="70"/>
      <c r="AB23" s="70"/>
      <c r="AC23" s="70"/>
      <c r="AD23" s="70"/>
      <c r="AE23" s="70"/>
      <c r="AF23" s="70"/>
      <c r="AG23" s="70"/>
      <c r="AH23" s="70"/>
      <c r="AI23" s="70"/>
      <c r="AJ23" s="70"/>
      <c r="AK23" s="70"/>
      <c r="AL23" s="70"/>
      <c r="AM23" s="70"/>
      <c r="AN23" s="70"/>
      <c r="AO23" s="70"/>
      <c r="AP23" s="53"/>
      <c r="AQ23" s="53"/>
    </row>
    <row r="24" spans="1:43" ht="16.5" customHeight="1" x14ac:dyDescent="0.35">
      <c r="A24" s="67" t="s">
        <v>99</v>
      </c>
      <c r="B24" s="50" t="s">
        <v>100</v>
      </c>
      <c r="C24" s="70" cm="1">
        <f t="array" ref="C24">IF(C11="..","..", SUMPRODUCT(('Data - annual'!$A$2:$A$30000=C$7)*('Data - annual'!$B$2:$B$30000=$B11)*('Data - annual'!$C$2:$C$30000=$A$4)*('Data - annual'!$D$2:$D$30000)))</f>
        <v>20293</v>
      </c>
      <c r="D24" s="70" cm="1">
        <f t="array" ref="D24">IF(D11="..","..", SUMPRODUCT(('Data - annual'!$A$2:$A$30000=D$7)*('Data - annual'!$B$2:$B$30000=$B11)*('Data - annual'!$C$2:$C$30000=$A$4)*('Data - annual'!$D$2:$D$30000)))</f>
        <v>19395</v>
      </c>
      <c r="E24" s="70" cm="1">
        <f t="array" ref="E24">IF(E11="..","..", SUMPRODUCT(('Data - annual'!$A$2:$A$30000=E$7)*('Data - annual'!$B$2:$B$30000=$B11)*('Data - annual'!$C$2:$C$30000=$A$4)*('Data - annual'!$D$2:$D$30000)))</f>
        <v>18339</v>
      </c>
      <c r="F24" s="70" cm="1">
        <f t="array" ref="F24">IF(F11="..","..", SUMPRODUCT(('Data - annual'!$A$2:$A$30000=F$7)*('Data - annual'!$B$2:$B$30000=$B11)*('Data - annual'!$C$2:$C$30000=$A$4)*('Data - annual'!$D$2:$D$30000)))</f>
        <v>17834</v>
      </c>
      <c r="G24" s="70" cm="1">
        <f t="array" ref="G24">IF(G11="..","..", SUMPRODUCT(('Data - annual'!$A$2:$A$30000=G$7)*('Data - annual'!$B$2:$B$30000=$B11)*('Data - annual'!$C$2:$C$30000=$A$4)*('Data - annual'!$D$2:$D$30000)))</f>
        <v>17394</v>
      </c>
      <c r="H24" s="70" cm="1">
        <f t="array" ref="H24">IF(H11="..","..", SUMPRODUCT(('Data - annual'!$A$2:$A$30000=H$7)*('Data - annual'!$B$2:$B$30000=$B11)*('Data - annual'!$C$2:$C$30000=$A$4)*('Data - annual'!$D$2:$D$30000)))</f>
        <v>17467</v>
      </c>
      <c r="I24" s="70" cm="1">
        <f t="array" ref="I24">IF(I11="..","..", SUMPRODUCT(('Data - annual'!$A$2:$A$30000=I$7)*('Data - annual'!$B$2:$B$30000=$B11)*('Data - annual'!$C$2:$C$30000=$A$4)*('Data - annual'!$D$2:$D$30000)))</f>
        <v>17227</v>
      </c>
      <c r="J24" s="70" cm="1">
        <f t="array" ref="J24">IF(J11="..","..", SUMPRODUCT(('Data - annual'!$A$2:$A$30000=J$7)*('Data - annual'!$B$2:$B$30000=$B11)*('Data - annual'!$C$2:$C$30000=$A$4)*('Data - annual'!$D$2:$D$30000)))</f>
        <v>17215</v>
      </c>
      <c r="K24" s="70" cm="1">
        <f t="array" ref="K24">IF(K11="..","..", SUMPRODUCT(('Data - annual'!$A$2:$A$30000=K$7)*('Data - annual'!$B$2:$B$30000=$B11)*('Data - annual'!$C$2:$C$30000=$A$4)*('Data - annual'!$D$2:$D$30000)))</f>
        <v>16424</v>
      </c>
      <c r="L24" s="70" cm="1">
        <f t="array" ref="L24">IF(L11="..","..", SUMPRODUCT(('Data - annual'!$A$2:$A$30000=L$7)*('Data - annual'!$B$2:$B$30000=$B11)*('Data - annual'!$C$2:$C$30000=$A$4)*('Data - annual'!$D$2:$D$30000)))</f>
        <v>15396</v>
      </c>
      <c r="M24" s="70" cm="1">
        <f t="array" ref="M24">IF(M11="..","..", SUMPRODUCT(('Data - annual'!$A$2:$A$30000=M$7)*('Data - annual'!$B$2:$B$30000=$B11)*('Data - annual'!$C$2:$C$30000=$A$4)*('Data - annual'!$D$2:$D$30000)))</f>
        <v>14919</v>
      </c>
      <c r="N24" s="70" cm="1">
        <f t="array" ref="N24">IF(N11="..","..", SUMPRODUCT(('Data - annual'!$A$2:$A$30000=N$7)*('Data - annual'!$B$2:$B$30000=$B11)*('Data - annual'!$C$2:$C$30000=$A$4)*('Data - annual'!$D$2:$D$30000)))</f>
        <v>14918</v>
      </c>
      <c r="O24" s="70" cm="1">
        <f t="array" ref="O24">IF(O11="..","..", SUMPRODUCT(('Data - annual'!$A$2:$A$30000=O$7)*('Data - annual'!$B$2:$B$30000=$B11)*('Data - annual'!$C$2:$C$30000=$A$4)*('Data - annual'!$D$2:$D$30000)))</f>
        <v>14517</v>
      </c>
      <c r="P24" s="70" cm="1">
        <f t="array" ref="P24">IF(P11="..","..", SUMPRODUCT(('Data - annual'!$A$2:$A$30000=P$7)*('Data - annual'!$B$2:$B$30000=$B11)*('Data - annual'!$C$2:$C$30000=$A$4)*('Data - annual'!$D$2:$D$30000)))</f>
        <v>13747</v>
      </c>
      <c r="Q24" s="70" cm="1">
        <f t="array" ref="Q24">IF(Q11="..","..", SUMPRODUCT(('Data - annual'!$A$2:$A$30000=Q$7)*('Data - annual'!$B$2:$B$30000=$B11)*('Data - annual'!$C$2:$C$30000=$A$4)*('Data - annual'!$D$2:$D$30000)))</f>
        <v>13611</v>
      </c>
      <c r="R24" s="70" cm="1">
        <f t="array" ref="R24">IF(R11="..","..", SUMPRODUCT(('Data - quarterly'!$A$2:$A$30000=R$7)*('Data - quarterly'!$B$2:$B$30000=$B11)*('Data - quarterly'!$C$2:$C$30000=$A$4)*('Data - quarterly'!$D$2:$D$30000)))</f>
        <v>13435</v>
      </c>
      <c r="S24" s="70" cm="1">
        <f t="array" ref="S24">IF(R11="..","..", SUMPRODUCT(('Data - quarterly'!$A$2:$A$30000=S$7)*('Data - quarterly'!$B$2:$B$30000=$B11)*('Data - quarterly'!$C$2:$C$30000=$A$4)*('Data - quarterly'!$D$2:$D$30000)))</f>
        <v>14287</v>
      </c>
      <c r="T24" s="70"/>
      <c r="U24" s="70"/>
      <c r="V24" s="70"/>
      <c r="W24" s="70"/>
      <c r="X24" s="70"/>
      <c r="Y24" s="70"/>
      <c r="Z24" s="70"/>
      <c r="AA24" s="70"/>
      <c r="AB24" s="70"/>
      <c r="AC24" s="70"/>
      <c r="AD24" s="70"/>
      <c r="AE24" s="70"/>
      <c r="AF24" s="70"/>
      <c r="AG24" s="70"/>
      <c r="AH24" s="70"/>
      <c r="AI24" s="70"/>
      <c r="AJ24" s="70"/>
      <c r="AK24" s="70"/>
      <c r="AL24" s="70"/>
      <c r="AM24" s="70"/>
      <c r="AN24" s="70"/>
      <c r="AO24" s="70"/>
      <c r="AP24" s="50"/>
      <c r="AQ24" s="50"/>
    </row>
    <row r="25" spans="1:43" ht="16.5" customHeight="1" x14ac:dyDescent="0.35">
      <c r="A25" s="50"/>
      <c r="B25" s="50" t="s">
        <v>69</v>
      </c>
      <c r="C25" s="70" cm="1">
        <f t="array" ref="C25">IF(C12="..","..", SUMPRODUCT(('Data - annual'!$A$2:$A$30000=C$7)*('Data - annual'!$B$2:$B$30000=$B12)*('Data - annual'!$C$2:$C$30000=$A$4)*('Data - annual'!$D$2:$D$30000)))</f>
        <v>11281</v>
      </c>
      <c r="D25" s="70" cm="1">
        <f t="array" ref="D25">IF(D12="..","..", SUMPRODUCT(('Data - annual'!$A$2:$A$30000=D$7)*('Data - annual'!$B$2:$B$30000=$B12)*('Data - annual'!$C$2:$C$30000=$A$4)*('Data - annual'!$D$2:$D$30000)))</f>
        <v>11020</v>
      </c>
      <c r="E25" s="70" cm="1">
        <f t="array" ref="E25">IF(E12="..","..", SUMPRODUCT(('Data - annual'!$A$2:$A$30000=E$7)*('Data - annual'!$B$2:$B$30000=$B12)*('Data - annual'!$C$2:$C$30000=$A$4)*('Data - annual'!$D$2:$D$30000)))</f>
        <v>10420</v>
      </c>
      <c r="F25" s="70" cm="1">
        <f t="array" ref="F25">IF(F12="..","..", SUMPRODUCT(('Data - annual'!$A$2:$A$30000=F$7)*('Data - annual'!$B$2:$B$30000=$B12)*('Data - annual'!$C$2:$C$30000=$A$4)*('Data - annual'!$D$2:$D$30000)))</f>
        <v>9788</v>
      </c>
      <c r="G25" s="70" cm="1">
        <f t="array" ref="G25">IF(G12="..","..", SUMPRODUCT(('Data - annual'!$A$2:$A$30000=G$7)*('Data - annual'!$B$2:$B$30000=$B12)*('Data - annual'!$C$2:$C$30000=$A$4)*('Data - annual'!$D$2:$D$30000)))</f>
        <v>9704</v>
      </c>
      <c r="H25" s="70" cm="1">
        <f t="array" ref="H25">IF(H12="..","..", SUMPRODUCT(('Data - annual'!$A$2:$A$30000=H$7)*('Data - annual'!$B$2:$B$30000=$B12)*('Data - annual'!$C$2:$C$30000=$A$4)*('Data - annual'!$D$2:$D$30000)))</f>
        <v>9718</v>
      </c>
      <c r="I25" s="70" cm="1">
        <f t="array" ref="I25">IF(I12="..","..", SUMPRODUCT(('Data - annual'!$A$2:$A$30000=I$7)*('Data - annual'!$B$2:$B$30000=$B12)*('Data - annual'!$C$2:$C$30000=$A$4)*('Data - annual'!$D$2:$D$30000)))</f>
        <v>9295</v>
      </c>
      <c r="J25" s="70" cm="1">
        <f t="array" ref="J25">IF(J12="..","..", SUMPRODUCT(('Data - annual'!$A$2:$A$30000=J$7)*('Data - annual'!$B$2:$B$30000=$B12)*('Data - annual'!$C$2:$C$30000=$A$4)*('Data - annual'!$D$2:$D$30000)))</f>
        <v>9679</v>
      </c>
      <c r="K25" s="70" cm="1">
        <f t="array" ref="K25">IF(K12="..","..", SUMPRODUCT(('Data - annual'!$A$2:$A$30000=K$7)*('Data - annual'!$B$2:$B$30000=$B12)*('Data - annual'!$C$2:$C$30000=$A$4)*('Data - annual'!$D$2:$D$30000)))</f>
        <v>9589</v>
      </c>
      <c r="L25" s="70" cm="1">
        <f t="array" ref="L25">IF(L12="..","..", SUMPRODUCT(('Data - annual'!$A$2:$A$30000=L$7)*('Data - annual'!$B$2:$B$30000=$B12)*('Data - annual'!$C$2:$C$30000=$A$4)*('Data - annual'!$D$2:$D$30000)))</f>
        <v>9274</v>
      </c>
      <c r="M25" s="70" cm="1">
        <f t="array" ref="M25">IF(M12="..","..", SUMPRODUCT(('Data - annual'!$A$2:$A$30000=M$7)*('Data - annual'!$B$2:$B$30000=$B12)*('Data - annual'!$C$2:$C$30000=$A$4)*('Data - annual'!$D$2:$D$30000)))</f>
        <v>8788</v>
      </c>
      <c r="N25" s="70" cm="1">
        <f t="array" ref="N25">IF(N12="..","..", SUMPRODUCT(('Data - annual'!$A$2:$A$30000=N$7)*('Data - annual'!$B$2:$B$30000=$B12)*('Data - annual'!$C$2:$C$30000=$A$4)*('Data - annual'!$D$2:$D$30000)))</f>
        <v>9052</v>
      </c>
      <c r="O25" s="70" cm="1">
        <f t="array" ref="O25">IF(O12="..","..", SUMPRODUCT(('Data - annual'!$A$2:$A$30000=O$7)*('Data - annual'!$B$2:$B$30000=$B12)*('Data - annual'!$C$2:$C$30000=$A$4)*('Data - annual'!$D$2:$D$30000)))</f>
        <v>9032</v>
      </c>
      <c r="P25" s="70" cm="1">
        <f t="array" ref="P25">IF(P12="..","..", SUMPRODUCT(('Data - annual'!$A$2:$A$30000=P$7)*('Data - annual'!$B$2:$B$30000=$B12)*('Data - annual'!$C$2:$C$30000=$A$4)*('Data - annual'!$D$2:$D$30000)))</f>
        <v>8563</v>
      </c>
      <c r="Q25" s="70" cm="1">
        <f t="array" ref="Q25">IF(Q12="..","..", SUMPRODUCT(('Data - annual'!$A$2:$A$30000=Q$7)*('Data - annual'!$B$2:$B$30000=$B12)*('Data - annual'!$C$2:$C$30000=$A$4)*('Data - annual'!$D$2:$D$30000)))</f>
        <v>8531</v>
      </c>
      <c r="R25" s="70" cm="1">
        <f t="array" ref="R25">IF(R12="..","..", SUMPRODUCT(('Data - quarterly'!$A$2:$A$30000=R$7)*('Data - quarterly'!$B$2:$B$30000=$B12)*('Data - quarterly'!$C$2:$C$30000=$A$4)*('Data - quarterly'!$D$2:$D$30000)))</f>
        <v>8468</v>
      </c>
      <c r="S25" s="70" cm="1">
        <f t="array" ref="S25">IF(R12="..","..", SUMPRODUCT(('Data - quarterly'!$A$2:$A$30000=S$7)*('Data - quarterly'!$B$2:$B$30000=$B12)*('Data - quarterly'!$C$2:$C$30000=$A$4)*('Data - quarterly'!$D$2:$D$30000)))</f>
        <v>8587</v>
      </c>
      <c r="T25" s="70"/>
      <c r="U25" s="70"/>
      <c r="V25" s="70"/>
      <c r="W25" s="70"/>
      <c r="X25" s="70"/>
      <c r="Y25" s="70"/>
      <c r="Z25" s="70"/>
      <c r="AA25" s="70"/>
      <c r="AB25" s="70"/>
      <c r="AC25" s="70"/>
      <c r="AD25" s="70"/>
      <c r="AE25" s="70"/>
      <c r="AF25" s="70"/>
      <c r="AG25" s="70"/>
      <c r="AH25" s="70"/>
      <c r="AI25" s="70"/>
      <c r="AJ25" s="70"/>
      <c r="AK25" s="70"/>
      <c r="AL25" s="70"/>
      <c r="AM25" s="70"/>
      <c r="AN25" s="70"/>
      <c r="AO25" s="70"/>
      <c r="AP25" s="50"/>
      <c r="AQ25" s="50"/>
    </row>
    <row r="26" spans="1:43" ht="16.5" customHeight="1" x14ac:dyDescent="0.35">
      <c r="A26" s="50"/>
      <c r="B26" s="50" t="s">
        <v>101</v>
      </c>
      <c r="C26" s="70" cm="1">
        <f t="array" ref="C26">IF(C13="..","..", SUMPRODUCT(('Data - annual'!$A$2:$A$30000=C$7)*('Data - annual'!$B$2:$B$30000=$B13)*('Data - annual'!$C$2:$C$30000=$A$4)*('Data - annual'!$D$2:$D$30000)))</f>
        <v>3711</v>
      </c>
      <c r="D26" s="70" cm="1">
        <f t="array" ref="D26">IF(D13="..","..", SUMPRODUCT(('Data - annual'!$A$2:$A$30000=D$7)*('Data - annual'!$B$2:$B$30000=$B13)*('Data - annual'!$C$2:$C$30000=$A$4)*('Data - annual'!$D$2:$D$30000)))</f>
        <v>3524</v>
      </c>
      <c r="E26" s="70" cm="1">
        <f t="array" ref="E26">IF(E13="..","..", SUMPRODUCT(('Data - annual'!$A$2:$A$30000=E$7)*('Data - annual'!$B$2:$B$30000=$B13)*('Data - annual'!$C$2:$C$30000=$A$4)*('Data - annual'!$D$2:$D$30000)))</f>
        <v>3355</v>
      </c>
      <c r="F26" s="70" cm="1">
        <f t="array" ref="F26">IF(F13="..","..", SUMPRODUCT(('Data - annual'!$A$2:$A$30000=F$7)*('Data - annual'!$B$2:$B$30000=$B13)*('Data - annual'!$C$2:$C$30000=$A$4)*('Data - annual'!$D$2:$D$30000)))</f>
        <v>3046</v>
      </c>
      <c r="G26" s="70" cm="1">
        <f t="array" ref="G26">IF(G13="..","..", SUMPRODUCT(('Data - annual'!$A$2:$A$30000=G$7)*('Data - annual'!$B$2:$B$30000=$B13)*('Data - annual'!$C$2:$C$30000=$A$4)*('Data - annual'!$D$2:$D$30000)))</f>
        <v>3040</v>
      </c>
      <c r="H26" s="70" cm="1">
        <f t="array" ref="H26">IF(H13="..","..", SUMPRODUCT(('Data - annual'!$A$2:$A$30000=H$7)*('Data - annual'!$B$2:$B$30000=$B13)*('Data - annual'!$C$2:$C$30000=$A$4)*('Data - annual'!$D$2:$D$30000)))</f>
        <v>2969</v>
      </c>
      <c r="I26" s="70" cm="1">
        <f t="array" ref="I26">IF(I13="..","..", SUMPRODUCT(('Data - annual'!$A$2:$A$30000=I$7)*('Data - annual'!$B$2:$B$30000=$B13)*('Data - annual'!$C$2:$C$30000=$A$4)*('Data - annual'!$D$2:$D$30000)))</f>
        <v>2845</v>
      </c>
      <c r="J26" s="70" cm="1">
        <f t="array" ref="J26">IF(J13="..","..", SUMPRODUCT(('Data - annual'!$A$2:$A$30000=J$7)*('Data - annual'!$B$2:$B$30000=$B13)*('Data - annual'!$C$2:$C$30000=$A$4)*('Data - annual'!$D$2:$D$30000)))</f>
        <v>2873</v>
      </c>
      <c r="K26" s="70" cm="1">
        <f t="array" ref="K26">IF(K13="..","..", SUMPRODUCT(('Data - annual'!$A$2:$A$30000=K$7)*('Data - annual'!$B$2:$B$30000=$B13)*('Data - annual'!$C$2:$C$30000=$A$4)*('Data - annual'!$D$2:$D$30000)))</f>
        <v>2711</v>
      </c>
      <c r="L26" s="70" cm="1">
        <f t="array" ref="L26">IF(L13="..","..", SUMPRODUCT(('Data - annual'!$A$2:$A$30000=L$7)*('Data - annual'!$B$2:$B$30000=$B13)*('Data - annual'!$C$2:$C$30000=$A$4)*('Data - annual'!$D$2:$D$30000)))</f>
        <v>2678</v>
      </c>
      <c r="M26" s="70" cm="1">
        <f t="array" ref="M26">IF(M13="..","..", SUMPRODUCT(('Data - annual'!$A$2:$A$30000=M$7)*('Data - annual'!$B$2:$B$30000=$B13)*('Data - annual'!$C$2:$C$30000=$A$4)*('Data - annual'!$D$2:$D$30000)))</f>
        <v>2513</v>
      </c>
      <c r="N26" s="70" cm="1">
        <f t="array" ref="N26">IF(N13="..","..", SUMPRODUCT(('Data - annual'!$A$2:$A$30000=N$7)*('Data - annual'!$B$2:$B$30000=$B13)*('Data - annual'!$C$2:$C$30000=$A$4)*('Data - annual'!$D$2:$D$30000)))</f>
        <v>2436</v>
      </c>
      <c r="O26" s="70" cm="1">
        <f t="array" ref="O26">IF(O13="..","..", SUMPRODUCT(('Data - annual'!$A$2:$A$30000=O$7)*('Data - annual'!$B$2:$B$30000=$B13)*('Data - annual'!$C$2:$C$30000=$A$4)*('Data - annual'!$D$2:$D$30000)))</f>
        <v>2497</v>
      </c>
      <c r="P26" s="70" cm="1">
        <f t="array" ref="P26">IF(P13="..","..", SUMPRODUCT(('Data - annual'!$A$2:$A$30000=P$7)*('Data - annual'!$B$2:$B$30000=$B13)*('Data - annual'!$C$2:$C$30000=$A$4)*('Data - annual'!$D$2:$D$30000)))</f>
        <v>2533</v>
      </c>
      <c r="Q26" s="70" cm="1">
        <f t="array" ref="Q26">IF(Q13="..","..", SUMPRODUCT(('Data - annual'!$A$2:$A$30000=Q$7)*('Data - annual'!$B$2:$B$30000=$B13)*('Data - annual'!$C$2:$C$30000=$A$4)*('Data - annual'!$D$2:$D$30000)))</f>
        <v>2457</v>
      </c>
      <c r="R26" s="70" cm="1">
        <f t="array" ref="R26">IF(R13="..","..", SUMPRODUCT(('Data - quarterly'!$A$2:$A$30000=R$7)*('Data - quarterly'!$B$2:$B$30000=$B13)*('Data - quarterly'!$C$2:$C$30000=$A$4)*('Data - quarterly'!$D$2:$D$30000)))</f>
        <v>2458</v>
      </c>
      <c r="S26" s="70" cm="1">
        <f t="array" ref="S26">IF(R13="..","..", SUMPRODUCT(('Data - quarterly'!$A$2:$A$30000=S$7)*('Data - quarterly'!$B$2:$B$30000=$B13)*('Data - quarterly'!$C$2:$C$30000=$A$4)*('Data - quarterly'!$D$2:$D$30000)))</f>
        <v>2448</v>
      </c>
      <c r="T26" s="70"/>
      <c r="U26" s="70"/>
      <c r="V26" s="70"/>
      <c r="W26" s="70"/>
      <c r="X26" s="70"/>
      <c r="Y26" s="70"/>
      <c r="Z26" s="70"/>
      <c r="AA26" s="70"/>
      <c r="AB26" s="70"/>
      <c r="AC26" s="70"/>
      <c r="AD26" s="70"/>
      <c r="AE26" s="70"/>
      <c r="AF26" s="70"/>
      <c r="AG26" s="70"/>
      <c r="AH26" s="70"/>
      <c r="AI26" s="70"/>
      <c r="AJ26" s="70"/>
      <c r="AK26" s="70"/>
      <c r="AL26" s="70"/>
      <c r="AM26" s="70"/>
      <c r="AN26" s="70"/>
      <c r="AO26" s="70"/>
      <c r="AP26" s="50"/>
      <c r="AQ26" s="50"/>
    </row>
    <row r="27" spans="1:43" s="65" customFormat="1" ht="16.5" customHeight="1" x14ac:dyDescent="0.35">
      <c r="A27" s="66" t="s">
        <v>257</v>
      </c>
      <c r="B27" s="63" t="s">
        <v>11</v>
      </c>
      <c r="C27" s="70" cm="1">
        <f t="array" ref="C27">IF(C14="..","..", SUMPRODUCT(('Data - annual'!$A$2:$A$30000=C$7)*('Data - annual'!$B$2:$B$30000=$B14)*('Data - annual'!$C$2:$C$30000=$A$4)*('Data - annual'!$D$2:$D$30000)))</f>
        <v>20045</v>
      </c>
      <c r="D27" s="70" cm="1">
        <f t="array" ref="D27">IF(D14="..","..", SUMPRODUCT(('Data - annual'!$A$2:$A$30000=D$7)*('Data - annual'!$B$2:$B$30000=$B14)*('Data - annual'!$C$2:$C$30000=$A$4)*('Data - annual'!$D$2:$D$30000)))</f>
        <v>19588</v>
      </c>
      <c r="E27" s="70" cm="1">
        <f t="array" ref="E27">IF(E14="..","..", SUMPRODUCT(('Data - annual'!$A$2:$A$30000=E$7)*('Data - annual'!$B$2:$B$30000=$B14)*('Data - annual'!$C$2:$C$30000=$A$4)*('Data - annual'!$D$2:$D$30000)))</f>
        <v>15901</v>
      </c>
      <c r="F27" s="70" cm="1">
        <f t="array" ref="F27">IF(F14="..","..", SUMPRODUCT(('Data - annual'!$A$2:$A$30000=F$7)*('Data - annual'!$B$2:$B$30000=$B14)*('Data - annual'!$C$2:$C$30000=$A$4)*('Data - annual'!$D$2:$D$30000)))</f>
        <v>15974</v>
      </c>
      <c r="G27" s="70" cm="1">
        <f t="array" ref="G27">IF(G14="..","..", SUMPRODUCT(('Data - annual'!$A$2:$A$30000=G$7)*('Data - annual'!$B$2:$B$30000=$B14)*('Data - annual'!$C$2:$C$30000=$A$4)*('Data - annual'!$D$2:$D$30000)))</f>
        <v>14973</v>
      </c>
      <c r="H27" s="70" cm="1">
        <f t="array" ref="H27">IF(H14="..","..", SUMPRODUCT(('Data - annual'!$A$2:$A$30000=H$7)*('Data - annual'!$B$2:$B$30000=$B14)*('Data - annual'!$C$2:$C$30000=$A$4)*('Data - annual'!$D$2:$D$30000)))</f>
        <v>15475</v>
      </c>
      <c r="I27" s="70" cm="1">
        <f t="array" ref="I27">IF(I14="..","..", SUMPRODUCT(('Data - annual'!$A$2:$A$30000=I$7)*('Data - annual'!$B$2:$B$30000=$B14)*('Data - annual'!$C$2:$C$30000=$A$4)*('Data - annual'!$D$2:$D$30000)))</f>
        <v>15319</v>
      </c>
      <c r="J27" s="70" cm="1">
        <f t="array" ref="J27">IF(J14="..","..", SUMPRODUCT(('Data - annual'!$A$2:$A$30000=J$7)*('Data - annual'!$B$2:$B$30000=$B14)*('Data - annual'!$C$2:$C$30000=$A$4)*('Data - annual'!$D$2:$D$30000)))</f>
        <v>15170</v>
      </c>
      <c r="K27" s="70" cm="1">
        <f t="array" ref="K27">IF(K14="..","..", SUMPRODUCT(('Data - annual'!$A$2:$A$30000=K$7)*('Data - annual'!$B$2:$B$30000=$B14)*('Data - annual'!$C$2:$C$30000=$A$4)*('Data - annual'!$D$2:$D$30000)))</f>
        <v>14633</v>
      </c>
      <c r="L27" s="70" cm="1">
        <f t="array" ref="L27">IF(L14="..","..", SUMPRODUCT(('Data - annual'!$A$2:$A$30000=L$7)*('Data - annual'!$B$2:$B$30000=$B14)*('Data - annual'!$C$2:$C$30000=$A$4)*('Data - annual'!$D$2:$D$30000)))</f>
        <v>13782</v>
      </c>
      <c r="M27" s="70" cm="1">
        <f t="array" ref="M27">IF(M14="..","..", SUMPRODUCT(('Data - annual'!$A$2:$A$30000=M$7)*('Data - annual'!$B$2:$B$30000=$B14)*('Data - annual'!$C$2:$C$30000=$A$4)*('Data - annual'!$D$2:$D$30000)))</f>
        <v>11593</v>
      </c>
      <c r="N27" s="70" cm="1">
        <f t="array" ref="N27">IF(N14="..","..", SUMPRODUCT(('Data - annual'!$A$2:$A$30000=N$7)*('Data - annual'!$B$2:$B$30000=$B14)*('Data - annual'!$C$2:$C$30000=$A$4)*('Data - annual'!$D$2:$D$30000)))</f>
        <v>12597</v>
      </c>
      <c r="O27" s="70" cm="1">
        <f t="array" ref="O27">IF(O14="..","..", SUMPRODUCT(('Data - annual'!$A$2:$A$30000=O$7)*('Data - annual'!$B$2:$B$30000=$B14)*('Data - annual'!$C$2:$C$30000=$A$4)*('Data - annual'!$D$2:$D$30000)))</f>
        <v>13144</v>
      </c>
      <c r="P27" s="70" cm="1">
        <f t="array" ref="P27">IF(P14="..","..", SUMPRODUCT(('Data - annual'!$A$2:$A$30000=P$7)*('Data - annual'!$B$2:$B$30000=$B14)*('Data - annual'!$C$2:$C$30000=$A$4)*('Data - annual'!$D$2:$D$30000)))</f>
        <v>12873</v>
      </c>
      <c r="Q27" s="70" cm="1">
        <f t="array" ref="Q27">IF(Q14="..","..", SUMPRODUCT(('Data - annual'!$A$2:$A$30000=Q$7)*('Data - annual'!$B$2:$B$30000=$B14)*('Data - annual'!$C$2:$C$30000=$A$4)*('Data - annual'!$D$2:$D$30000)))</f>
        <v>12717</v>
      </c>
      <c r="R27" s="70" cm="1">
        <f t="array" ref="R27">IF(R14="..","..", SUMPRODUCT(('Data - quarterly'!$A$2:$A$30000=R$7)*('Data - quarterly'!$B$2:$B$30000=$B14)*('Data - quarterly'!$C$2:$C$30000=$A$4)*('Data - quarterly'!$D$2:$D$30000)))</f>
        <v>12651</v>
      </c>
      <c r="S27" s="70" cm="1">
        <f t="array" ref="S27">IF(R14="..","..", SUMPRODUCT(('Data - quarterly'!$A$2:$A$30000=S$7)*('Data - quarterly'!$B$2:$B$30000=$B14)*('Data - quarterly'!$C$2:$C$30000=$A$4)*('Data - quarterly'!$D$2:$D$30000)))</f>
        <v>13502</v>
      </c>
      <c r="T27" s="70"/>
      <c r="U27" s="70"/>
      <c r="V27" s="70"/>
      <c r="W27" s="70"/>
      <c r="X27" s="70"/>
      <c r="Y27" s="70"/>
      <c r="Z27" s="70"/>
      <c r="AA27" s="70"/>
      <c r="AB27" s="70"/>
      <c r="AC27" s="70"/>
      <c r="AD27" s="70"/>
      <c r="AE27" s="70"/>
      <c r="AF27" s="70"/>
      <c r="AG27" s="70"/>
      <c r="AH27" s="70"/>
      <c r="AI27" s="70"/>
      <c r="AJ27" s="70"/>
      <c r="AK27" s="70"/>
      <c r="AL27" s="70"/>
      <c r="AM27" s="70"/>
      <c r="AN27" s="70"/>
      <c r="AO27" s="70"/>
      <c r="AP27" s="53"/>
      <c r="AQ27" s="53"/>
    </row>
    <row r="28" spans="1:43" ht="16.5" customHeight="1" x14ac:dyDescent="0.35">
      <c r="A28" s="67" t="s">
        <v>99</v>
      </c>
      <c r="B28" s="50" t="s">
        <v>73</v>
      </c>
      <c r="C28" s="70" cm="1">
        <f t="array" ref="C28">IF(C15="..","..", SUMPRODUCT(('Data - annual'!$A$2:$A$30000=C$7)*('Data - annual'!$B$2:$B$30000=$B15)*('Data - annual'!$C$2:$C$30000=$A$4)*('Data - annual'!$D$2:$D$30000)))</f>
        <v>2776</v>
      </c>
      <c r="D28" s="70" cm="1">
        <f t="array" ref="D28">IF(D15="..","..", SUMPRODUCT(('Data - annual'!$A$2:$A$30000=D$7)*('Data - annual'!$B$2:$B$30000=$B15)*('Data - annual'!$C$2:$C$30000=$A$4)*('Data - annual'!$D$2:$D$30000)))</f>
        <v>2527</v>
      </c>
      <c r="E28" s="70" cm="1">
        <f t="array" ref="E28">IF(E15="..","..", SUMPRODUCT(('Data - annual'!$A$2:$A$30000=E$7)*('Data - annual'!$B$2:$B$30000=$B15)*('Data - annual'!$C$2:$C$30000=$A$4)*('Data - annual'!$D$2:$D$30000)))</f>
        <v>2212</v>
      </c>
      <c r="F28" s="70" cm="1">
        <f t="array" ref="F28">IF(F15="..","..", SUMPRODUCT(('Data - annual'!$A$2:$A$30000=F$7)*('Data - annual'!$B$2:$B$30000=$B15)*('Data - annual'!$C$2:$C$30000=$A$4)*('Data - annual'!$D$2:$D$30000)))</f>
        <v>2057</v>
      </c>
      <c r="G28" s="70" cm="1">
        <f t="array" ref="G28">IF(G15="..","..", SUMPRODUCT(('Data - annual'!$A$2:$A$30000=G$7)*('Data - annual'!$B$2:$B$30000=$B15)*('Data - annual'!$C$2:$C$30000=$A$4)*('Data - annual'!$D$2:$D$30000)))</f>
        <v>1982</v>
      </c>
      <c r="H28" s="70" cm="1">
        <f t="array" ref="H28">IF(H15="..","..", SUMPRODUCT(('Data - annual'!$A$2:$A$30000=H$7)*('Data - annual'!$B$2:$B$30000=$B15)*('Data - annual'!$C$2:$C$30000=$A$4)*('Data - annual'!$D$2:$D$30000)))</f>
        <v>1925</v>
      </c>
      <c r="I28" s="70" cm="1">
        <f t="array" ref="I28">IF(I15="..","..", SUMPRODUCT(('Data - annual'!$A$2:$A$30000=I$7)*('Data - annual'!$B$2:$B$30000=$B15)*('Data - annual'!$C$2:$C$30000=$A$4)*('Data - annual'!$D$2:$D$30000)))</f>
        <v>1700</v>
      </c>
      <c r="J28" s="70" cm="1">
        <f t="array" ref="J28">IF(J15="..","..", SUMPRODUCT(('Data - annual'!$A$2:$A$30000=J$7)*('Data - annual'!$B$2:$B$30000=$B15)*('Data - annual'!$C$2:$C$30000=$A$4)*('Data - annual'!$D$2:$D$30000)))</f>
        <v>1857</v>
      </c>
      <c r="K28" s="70" cm="1">
        <f t="array" ref="K28">IF(K15="..","..", SUMPRODUCT(('Data - annual'!$A$2:$A$30000=K$7)*('Data - annual'!$B$2:$B$30000=$B15)*('Data - annual'!$C$2:$C$30000=$A$4)*('Data - annual'!$D$2:$D$30000)))</f>
        <v>1693</v>
      </c>
      <c r="L28" s="70" cm="1">
        <f t="array" ref="L28">IF(L15="..","..", SUMPRODUCT(('Data - annual'!$A$2:$A$30000=L$7)*('Data - annual'!$B$2:$B$30000=$B15)*('Data - annual'!$C$2:$C$30000=$A$4)*('Data - annual'!$D$2:$D$30000)))</f>
        <v>1591</v>
      </c>
      <c r="M28" s="70" cm="1">
        <f t="array" ref="M28">IF(M15="..","..", SUMPRODUCT(('Data - annual'!$A$2:$A$30000=M$7)*('Data - annual'!$B$2:$B$30000=$B15)*('Data - annual'!$C$2:$C$30000=$A$4)*('Data - annual'!$D$2:$D$30000)))</f>
        <v>1252</v>
      </c>
      <c r="N28" s="70" cm="1">
        <f t="array" ref="N28">IF(N15="..","..", SUMPRODUCT(('Data - annual'!$A$2:$A$30000=N$7)*('Data - annual'!$B$2:$B$30000=$B15)*('Data - annual'!$C$2:$C$30000=$A$4)*('Data - annual'!$D$2:$D$30000)))</f>
        <v>1433</v>
      </c>
      <c r="O28" s="70" cm="1">
        <f t="array" ref="O28">IF(O15="..","..", SUMPRODUCT(('Data - annual'!$A$2:$A$30000=O$7)*('Data - annual'!$B$2:$B$30000=$B15)*('Data - annual'!$C$2:$C$30000=$A$4)*('Data - annual'!$D$2:$D$30000)))</f>
        <v>1479</v>
      </c>
      <c r="P28" s="70" cm="1">
        <f t="array" ref="P28">IF(P15="..","..", SUMPRODUCT(('Data - annual'!$A$2:$A$30000=P$7)*('Data - annual'!$B$2:$B$30000=$B15)*('Data - annual'!$C$2:$C$30000=$A$4)*('Data - annual'!$D$2:$D$30000)))</f>
        <v>1399</v>
      </c>
      <c r="Q28" s="70" cm="1">
        <f t="array" ref="Q28">IF(Q15="..","..", SUMPRODUCT(('Data - annual'!$A$2:$A$30000=Q$7)*('Data - annual'!$B$2:$B$30000=$B15)*('Data - annual'!$C$2:$C$30000=$A$4)*('Data - annual'!$D$2:$D$30000)))</f>
        <v>1306</v>
      </c>
      <c r="R28" s="70" cm="1">
        <f t="array" ref="R28">IF(R15="..","..", SUMPRODUCT(('Data - quarterly'!$A$2:$A$30000=R$7)*('Data - quarterly'!$B$2:$B$30000=$B15)*('Data - quarterly'!$C$2:$C$30000=$A$4)*('Data - quarterly'!$D$2:$D$30000)))</f>
        <v>1305</v>
      </c>
      <c r="S28" s="70" cm="1">
        <f t="array" ref="S28">IF(R15="..","..", SUMPRODUCT(('Data - quarterly'!$A$2:$A$30000=S$7)*('Data - quarterly'!$B$2:$B$30000=$B15)*('Data - quarterly'!$C$2:$C$30000=$A$4)*('Data - quarterly'!$D$2:$D$30000)))</f>
        <v>1366</v>
      </c>
      <c r="T28" s="70"/>
      <c r="U28" s="70"/>
      <c r="V28" s="70"/>
      <c r="W28" s="70"/>
      <c r="X28" s="70"/>
      <c r="Y28" s="70"/>
      <c r="Z28" s="70"/>
      <c r="AA28" s="70"/>
      <c r="AB28" s="70"/>
      <c r="AC28" s="70"/>
      <c r="AD28" s="70"/>
      <c r="AE28" s="70"/>
      <c r="AF28" s="70"/>
      <c r="AG28" s="70"/>
      <c r="AH28" s="70"/>
      <c r="AI28" s="70"/>
      <c r="AJ28" s="70"/>
      <c r="AK28" s="70"/>
      <c r="AL28" s="70"/>
      <c r="AM28" s="70"/>
      <c r="AN28" s="70"/>
      <c r="AO28" s="70"/>
      <c r="AP28" s="50"/>
      <c r="AQ28" s="50"/>
    </row>
    <row r="29" spans="1:43" ht="16.5" customHeight="1" x14ac:dyDescent="0.35">
      <c r="A29" s="50"/>
      <c r="B29" s="50" t="s">
        <v>72</v>
      </c>
      <c r="C29" s="70" cm="1">
        <f t="array" ref="C29">IF(C16="..","..", SUMPRODUCT(('Data - annual'!$A$2:$A$30000=C$7)*('Data - annual'!$B$2:$B$30000=$B16)*('Data - annual'!$C$2:$C$30000=$A$4)*('Data - annual'!$D$2:$D$30000)))</f>
        <v>17269</v>
      </c>
      <c r="D29" s="70" cm="1">
        <f t="array" ref="D29">IF(D16="..","..", SUMPRODUCT(('Data - annual'!$A$2:$A$30000=D$7)*('Data - annual'!$B$2:$B$30000=$B16)*('Data - annual'!$C$2:$C$30000=$A$4)*('Data - annual'!$D$2:$D$30000)))</f>
        <v>17061</v>
      </c>
      <c r="E29" s="70" cm="1">
        <f t="array" ref="E29">IF(E16="..","..", SUMPRODUCT(('Data - annual'!$A$2:$A$30000=E$7)*('Data - annual'!$B$2:$B$30000=$B16)*('Data - annual'!$C$2:$C$30000=$A$4)*('Data - annual'!$D$2:$D$30000)))</f>
        <v>13689</v>
      </c>
      <c r="F29" s="70" cm="1">
        <f t="array" ref="F29">IF(F16="..","..", SUMPRODUCT(('Data - annual'!$A$2:$A$30000=F$7)*('Data - annual'!$B$2:$B$30000=$B16)*('Data - annual'!$C$2:$C$30000=$A$4)*('Data - annual'!$D$2:$D$30000)))</f>
        <v>13917</v>
      </c>
      <c r="G29" s="70" cm="1">
        <f t="array" ref="G29">IF(G16="..","..", SUMPRODUCT(('Data - annual'!$A$2:$A$30000=G$7)*('Data - annual'!$B$2:$B$30000=$B16)*('Data - annual'!$C$2:$C$30000=$A$4)*('Data - annual'!$D$2:$D$30000)))</f>
        <v>12991</v>
      </c>
      <c r="H29" s="70" cm="1">
        <f t="array" ref="H29">IF(H16="..","..", SUMPRODUCT(('Data - annual'!$A$2:$A$30000=H$7)*('Data - annual'!$B$2:$B$30000=$B16)*('Data - annual'!$C$2:$C$30000=$A$4)*('Data - annual'!$D$2:$D$30000)))</f>
        <v>13550</v>
      </c>
      <c r="I29" s="70" cm="1">
        <f t="array" ref="I29">IF(I16="..","..", SUMPRODUCT(('Data - annual'!$A$2:$A$30000=I$7)*('Data - annual'!$B$2:$B$30000=$B16)*('Data - annual'!$C$2:$C$30000=$A$4)*('Data - annual'!$D$2:$D$30000)))</f>
        <v>13619</v>
      </c>
      <c r="J29" s="70" cm="1">
        <f t="array" ref="J29">IF(J16="..","..", SUMPRODUCT(('Data - annual'!$A$2:$A$30000=J$7)*('Data - annual'!$B$2:$B$30000=$B16)*('Data - annual'!$C$2:$C$30000=$A$4)*('Data - annual'!$D$2:$D$30000)))</f>
        <v>13313</v>
      </c>
      <c r="K29" s="70" cm="1">
        <f t="array" ref="K29">IF(K16="..","..", SUMPRODUCT(('Data - annual'!$A$2:$A$30000=K$7)*('Data - annual'!$B$2:$B$30000=$B16)*('Data - annual'!$C$2:$C$30000=$A$4)*('Data - annual'!$D$2:$D$30000)))</f>
        <v>12940</v>
      </c>
      <c r="L29" s="70" cm="1">
        <f t="array" ref="L29">IF(L16="..","..", SUMPRODUCT(('Data - annual'!$A$2:$A$30000=L$7)*('Data - annual'!$B$2:$B$30000=$B16)*('Data - annual'!$C$2:$C$30000=$A$4)*('Data - annual'!$D$2:$D$30000)))</f>
        <v>12191</v>
      </c>
      <c r="M29" s="70" cm="1">
        <f t="array" ref="M29">IF(M16="..","..", SUMPRODUCT(('Data - annual'!$A$2:$A$30000=M$7)*('Data - annual'!$B$2:$B$30000=$B16)*('Data - annual'!$C$2:$C$30000=$A$4)*('Data - annual'!$D$2:$D$30000)))</f>
        <v>10341</v>
      </c>
      <c r="N29" s="70" cm="1">
        <f t="array" ref="N29">IF(N16="..","..", SUMPRODUCT(('Data - annual'!$A$2:$A$30000=N$7)*('Data - annual'!$B$2:$B$30000=$B16)*('Data - annual'!$C$2:$C$30000=$A$4)*('Data - annual'!$D$2:$D$30000)))</f>
        <v>11164</v>
      </c>
      <c r="O29" s="70" cm="1">
        <f t="array" ref="O29">IF(O16="..","..", SUMPRODUCT(('Data - annual'!$A$2:$A$30000=O$7)*('Data - annual'!$B$2:$B$30000=$B16)*('Data - annual'!$C$2:$C$30000=$A$4)*('Data - annual'!$D$2:$D$30000)))</f>
        <v>11665</v>
      </c>
      <c r="P29" s="70" cm="1">
        <f t="array" ref="P29">IF(P16="..","..", SUMPRODUCT(('Data - annual'!$A$2:$A$30000=P$7)*('Data - annual'!$B$2:$B$30000=$B16)*('Data - annual'!$C$2:$C$30000=$A$4)*('Data - annual'!$D$2:$D$30000)))</f>
        <v>11474</v>
      </c>
      <c r="Q29" s="70" cm="1">
        <f t="array" ref="Q29">IF(Q16="..","..", SUMPRODUCT(('Data - annual'!$A$2:$A$30000=Q$7)*('Data - annual'!$B$2:$B$30000=$B16)*('Data - annual'!$C$2:$C$30000=$A$4)*('Data - annual'!$D$2:$D$30000)))</f>
        <v>11411</v>
      </c>
      <c r="R29" s="70" cm="1">
        <f t="array" ref="R29">IF(R16="..","..", SUMPRODUCT(('Data - quarterly'!$A$2:$A$30000=R$7)*('Data - quarterly'!$B$2:$B$30000=$B16)*('Data - quarterly'!$C$2:$C$30000=$A$4)*('Data - quarterly'!$D$2:$D$30000)))</f>
        <v>11346</v>
      </c>
      <c r="S29" s="70" cm="1">
        <f t="array" ref="S29">IF(R16="..","..", SUMPRODUCT(('Data - quarterly'!$A$2:$A$30000=S$7)*('Data - quarterly'!$B$2:$B$30000=$B16)*('Data - quarterly'!$C$2:$C$30000=$A$4)*('Data - quarterly'!$D$2:$D$30000)))</f>
        <v>12136</v>
      </c>
      <c r="T29" s="70"/>
      <c r="U29" s="70"/>
      <c r="V29" s="70"/>
      <c r="W29" s="70"/>
      <c r="X29" s="70"/>
      <c r="Y29" s="70"/>
      <c r="Z29" s="70"/>
      <c r="AA29" s="70"/>
      <c r="AB29" s="70"/>
      <c r="AC29" s="70"/>
      <c r="AD29" s="70"/>
      <c r="AE29" s="70"/>
      <c r="AF29" s="70"/>
      <c r="AG29" s="70"/>
      <c r="AH29" s="70"/>
      <c r="AI29" s="70"/>
      <c r="AJ29" s="70"/>
      <c r="AK29" s="70"/>
      <c r="AL29" s="70"/>
      <c r="AM29" s="70"/>
      <c r="AN29" s="70"/>
      <c r="AO29" s="70"/>
      <c r="AP29" s="50"/>
      <c r="AQ29" s="50"/>
    </row>
    <row r="30" spans="1:43" s="65" customFormat="1" ht="16.5" customHeight="1" x14ac:dyDescent="0.35">
      <c r="A30" s="66" t="s">
        <v>13</v>
      </c>
      <c r="B30" s="63" t="s">
        <v>13</v>
      </c>
      <c r="C30" s="70" cm="1">
        <f t="array" ref="C30">IF(C17="..","..", SUMPRODUCT(('Data - annual'!$A$2:$A$30000=C$7)*('Data - annual'!$B$2:$B$30000=$B17)*('Data - annual'!$C$2:$C$30000=$A$4)*('Data - annual'!$D$2:$D$30000)))</f>
        <v>21898</v>
      </c>
      <c r="D30" s="70" cm="1">
        <f t="array" ref="D30">IF(D17="..","..", SUMPRODUCT(('Data - annual'!$A$2:$A$30000=D$7)*('Data - annual'!$B$2:$B$30000=$B17)*('Data - annual'!$C$2:$C$30000=$A$4)*('Data - annual'!$D$2:$D$30000)))</f>
        <v>19072</v>
      </c>
      <c r="E30" s="70" cm="1">
        <f t="array" ref="E30">IF(E17="..","..", SUMPRODUCT(('Data - annual'!$A$2:$A$30000=E$7)*('Data - annual'!$B$2:$B$30000=$B17)*('Data - annual'!$C$2:$C$30000=$A$4)*('Data - annual'!$D$2:$D$30000)))</f>
        <v>16747</v>
      </c>
      <c r="F30" s="70" cm="1">
        <f t="array" ref="F30">IF(F17="..","..", SUMPRODUCT(('Data - annual'!$A$2:$A$30000=F$7)*('Data - annual'!$B$2:$B$30000=$B17)*('Data - annual'!$C$2:$C$30000=$A$4)*('Data - annual'!$D$2:$D$30000)))</f>
        <v>16231</v>
      </c>
      <c r="G30" s="70" cm="1">
        <f t="array" ref="G30">IF(G17="..","..", SUMPRODUCT(('Data - annual'!$A$2:$A$30000=G$7)*('Data - annual'!$B$2:$B$30000=$B17)*('Data - annual'!$C$2:$C$30000=$A$4)*('Data - annual'!$D$2:$D$30000)))</f>
        <v>15729</v>
      </c>
      <c r="H30" s="70" cm="1">
        <f t="array" ref="H30">IF(H17="..","..", SUMPRODUCT(('Data - annual'!$A$2:$A$30000=H$7)*('Data - annual'!$B$2:$B$30000=$B17)*('Data - annual'!$C$2:$C$30000=$A$4)*('Data - annual'!$D$2:$D$30000)))</f>
        <v>16323</v>
      </c>
      <c r="I30" s="70" cm="1">
        <f t="array" ref="I30">IF(I17="..","..", SUMPRODUCT(('Data - annual'!$A$2:$A$30000=I$7)*('Data - annual'!$B$2:$B$30000=$B17)*('Data - annual'!$C$2:$C$30000=$A$4)*('Data - annual'!$D$2:$D$30000)))</f>
        <v>17757</v>
      </c>
      <c r="J30" s="70" cm="1">
        <f t="array" ref="J30">IF(J17="..","..", SUMPRODUCT(('Data - annual'!$A$2:$A$30000=J$7)*('Data - annual'!$B$2:$B$30000=$B17)*('Data - annual'!$C$2:$C$30000=$A$4)*('Data - annual'!$D$2:$D$30000)))</f>
        <v>17086</v>
      </c>
      <c r="K30" s="70" cm="1">
        <f t="array" ref="K30">IF(K17="..","..", SUMPRODUCT(('Data - annual'!$A$2:$A$30000=K$7)*('Data - annual'!$B$2:$B$30000=$B17)*('Data - annual'!$C$2:$C$30000=$A$4)*('Data - annual'!$D$2:$D$30000)))</f>
        <v>17217</v>
      </c>
      <c r="L30" s="70" cm="1">
        <f t="array" ref="L30">IF(L17="..","..", SUMPRODUCT(('Data - annual'!$A$2:$A$30000=L$7)*('Data - annual'!$B$2:$B$30000=$B17)*('Data - annual'!$C$2:$C$30000=$A$4)*('Data - annual'!$D$2:$D$30000)))</f>
        <v>15663</v>
      </c>
      <c r="M30" s="70" cm="1">
        <f t="array" ref="M30">IF(M17="..","..", SUMPRODUCT(('Data - annual'!$A$2:$A$30000=M$7)*('Data - annual'!$B$2:$B$30000=$B17)*('Data - annual'!$C$2:$C$30000=$A$4)*('Data - annual'!$D$2:$D$30000)))</f>
        <v>13853</v>
      </c>
      <c r="N30" s="70" cm="1">
        <f t="array" ref="N30">IF(N17="..","..", SUMPRODUCT(('Data - annual'!$A$2:$A$30000=N$7)*('Data - annual'!$B$2:$B$30000=$B17)*('Data - annual'!$C$2:$C$30000=$A$4)*('Data - annual'!$D$2:$D$30000)))</f>
        <v>14474</v>
      </c>
      <c r="O30" s="70" cm="1">
        <f t="array" ref="O30">IF(O17="..","..", SUMPRODUCT(('Data - annual'!$A$2:$A$30000=O$7)*('Data - annual'!$B$2:$B$30000=$B17)*('Data - annual'!$C$2:$C$30000=$A$4)*('Data - annual'!$D$2:$D$30000)))</f>
        <v>14969</v>
      </c>
      <c r="P30" s="70" cm="1">
        <f t="array" ref="P30">IF(P17="..","..", SUMPRODUCT(('Data - annual'!$A$2:$A$30000=P$7)*('Data - annual'!$B$2:$B$30000=$B17)*('Data - annual'!$C$2:$C$30000=$A$4)*('Data - annual'!$D$2:$D$30000)))</f>
        <v>14755</v>
      </c>
      <c r="Q30" s="70" cm="1">
        <f t="array" ref="Q30">IF(Q17="..","..", SUMPRODUCT(('Data - annual'!$A$2:$A$30000=Q$7)*('Data - annual'!$B$2:$B$30000=$B17)*('Data - annual'!$C$2:$C$30000=$A$4)*('Data - annual'!$D$2:$D$30000)))</f>
        <v>14676</v>
      </c>
      <c r="R30" s="70" cm="1">
        <f t="array" ref="R30">IF(R17="..","..", SUMPRODUCT(('Data - quarterly'!$A$2:$A$30000=R$7)*('Data - quarterly'!$B$2:$B$30000=$B17)*('Data - quarterly'!$C$2:$C$30000=$A$4)*('Data - quarterly'!$D$2:$D$30000)))</f>
        <v>14663</v>
      </c>
      <c r="S30" s="70" cm="1">
        <f t="array" ref="S30">IF(R17="..","..", SUMPRODUCT(('Data - quarterly'!$A$2:$A$30000=S$7)*('Data - quarterly'!$B$2:$B$30000=$B17)*('Data - quarterly'!$C$2:$C$30000=$A$4)*('Data - quarterly'!$D$2:$D$30000)))</f>
        <v>15290</v>
      </c>
      <c r="T30" s="70"/>
      <c r="U30" s="70"/>
      <c r="V30" s="70"/>
      <c r="W30" s="70"/>
      <c r="X30" s="70"/>
      <c r="Y30" s="70"/>
      <c r="Z30" s="70"/>
      <c r="AA30" s="70"/>
      <c r="AB30" s="70"/>
      <c r="AC30" s="70"/>
      <c r="AD30" s="70"/>
      <c r="AE30" s="70"/>
      <c r="AF30" s="70"/>
      <c r="AG30" s="70"/>
      <c r="AH30" s="70"/>
      <c r="AI30" s="70"/>
      <c r="AJ30" s="70"/>
      <c r="AK30" s="70"/>
      <c r="AL30" s="70"/>
      <c r="AM30" s="70"/>
      <c r="AN30" s="70"/>
      <c r="AO30" s="70"/>
      <c r="AP30" s="53"/>
      <c r="AQ30" s="53"/>
    </row>
    <row r="31" spans="1:43" s="65" customFormat="1" ht="16.5" customHeight="1" x14ac:dyDescent="0.35">
      <c r="A31" s="66" t="s">
        <v>258</v>
      </c>
      <c r="B31" s="63" t="s">
        <v>12</v>
      </c>
      <c r="C31" s="70" cm="1">
        <f t="array" ref="C31">IF(C18="..","..", SUMPRODUCT(('Data - annual'!$A$2:$A$30000=C$7)*('Data - annual'!$B$2:$B$30000=$B18)*('Data - annual'!$C$2:$C$30000=$A$4)*('Data - annual'!$D$2:$D$30000)))</f>
        <v>6923</v>
      </c>
      <c r="D31" s="70" cm="1">
        <f t="array" ref="D31">IF(D18="..","..", SUMPRODUCT(('Data - annual'!$A$2:$A$30000=D$7)*('Data - annual'!$B$2:$B$30000=$B18)*('Data - annual'!$C$2:$C$30000=$A$4)*('Data - annual'!$D$2:$D$30000)))</f>
        <v>7156</v>
      </c>
      <c r="E31" s="70" cm="1">
        <f t="array" ref="E31">IF(E18="..","..", SUMPRODUCT(('Data - annual'!$A$2:$A$30000=E$7)*('Data - annual'!$B$2:$B$30000=$B18)*('Data - annual'!$C$2:$C$30000=$A$4)*('Data - annual'!$D$2:$D$30000)))</f>
        <v>4464</v>
      </c>
      <c r="F31" s="70" cm="1">
        <f t="array" ref="F31">IF(F18="..","..", SUMPRODUCT(('Data - annual'!$A$2:$A$30000=F$7)*('Data - annual'!$B$2:$B$30000=$B18)*('Data - annual'!$C$2:$C$30000=$A$4)*('Data - annual'!$D$2:$D$30000)))</f>
        <v>4984</v>
      </c>
      <c r="G31" s="70" cm="1">
        <f t="array" ref="G31">IF(G18="..","..", SUMPRODUCT(('Data - annual'!$A$2:$A$30000=G$7)*('Data - annual'!$B$2:$B$30000=$B18)*('Data - annual'!$C$2:$C$30000=$A$4)*('Data - annual'!$D$2:$D$30000)))</f>
        <v>4563</v>
      </c>
      <c r="H31" s="70" cm="1">
        <f t="array" ref="H31">IF(H18="..","..", SUMPRODUCT(('Data - annual'!$A$2:$A$30000=H$7)*('Data - annual'!$B$2:$B$30000=$B18)*('Data - annual'!$C$2:$C$30000=$A$4)*('Data - annual'!$D$2:$D$30000)))</f>
        <v>5028</v>
      </c>
      <c r="I31" s="70" cm="1">
        <f t="array" ref="I31">IF(I18="..","..", SUMPRODUCT(('Data - annual'!$A$2:$A$30000=I$7)*('Data - annual'!$B$2:$B$30000=$B18)*('Data - annual'!$C$2:$C$30000=$A$4)*('Data - annual'!$D$2:$D$30000)))</f>
        <v>5050</v>
      </c>
      <c r="J31" s="70" cm="1">
        <f t="array" ref="J31">IF(J18="..","..", SUMPRODUCT(('Data - annual'!$A$2:$A$30000=J$7)*('Data - annual'!$B$2:$B$30000=$B18)*('Data - annual'!$C$2:$C$30000=$A$4)*('Data - annual'!$D$2:$D$30000)))</f>
        <v>5277</v>
      </c>
      <c r="K31" s="70" cm="1">
        <f t="array" ref="K31">IF(K18="..","..", SUMPRODUCT(('Data - annual'!$A$2:$A$30000=K$7)*('Data - annual'!$B$2:$B$30000=$B18)*('Data - annual'!$C$2:$C$30000=$A$4)*('Data - annual'!$D$2:$D$30000)))</f>
        <v>6562</v>
      </c>
      <c r="L31" s="70" cm="1">
        <f t="array" ref="L31">IF(L18="..","..", SUMPRODUCT(('Data - annual'!$A$2:$A$30000=L$7)*('Data - annual'!$B$2:$B$30000=$B18)*('Data - annual'!$C$2:$C$30000=$A$4)*('Data - annual'!$D$2:$D$30000)))</f>
        <v>5222</v>
      </c>
      <c r="M31" s="70" cm="1">
        <f t="array" ref="M31">IF(M18="..","..", SUMPRODUCT(('Data - annual'!$A$2:$A$30000=M$7)*('Data - annual'!$B$2:$B$30000=$B18)*('Data - annual'!$C$2:$C$30000=$A$4)*('Data - annual'!$D$2:$D$30000)))</f>
        <v>5331</v>
      </c>
      <c r="N31" s="70" cm="1">
        <f t="array" ref="N31">IF(N18="..","..", SUMPRODUCT(('Data - annual'!$A$2:$A$30000=N$7)*('Data - annual'!$B$2:$B$30000=$B18)*('Data - annual'!$C$2:$C$30000=$A$4)*('Data - annual'!$D$2:$D$30000)))</f>
        <v>4895</v>
      </c>
      <c r="O31" s="70" cm="1">
        <f t="array" ref="O31">IF(O18="..","..", SUMPRODUCT(('Data - annual'!$A$2:$A$30000=O$7)*('Data - annual'!$B$2:$B$30000=$B18)*('Data - annual'!$C$2:$C$30000=$A$4)*('Data - annual'!$D$2:$D$30000)))</f>
        <v>7100</v>
      </c>
      <c r="P31" s="70" cm="1">
        <f t="array" ref="P31">IF(P18="..","..", SUMPRODUCT(('Data - annual'!$A$2:$A$30000=P$7)*('Data - annual'!$B$2:$B$30000=$B18)*('Data - annual'!$C$2:$C$30000=$A$4)*('Data - annual'!$D$2:$D$30000)))</f>
        <v>4316</v>
      </c>
      <c r="Q31" s="70" cm="1">
        <f t="array" ref="Q31">IF(Q18="..","..", SUMPRODUCT(('Data - annual'!$A$2:$A$30000=Q$7)*('Data - annual'!$B$2:$B$30000=$B18)*('Data - annual'!$C$2:$C$30000=$A$4)*('Data - annual'!$D$2:$D$30000)))</f>
        <v>4564</v>
      </c>
      <c r="R31" s="70" cm="1">
        <f t="array" ref="R31">IF(R18="..","..", SUMPRODUCT(('Data - quarterly'!$A$2:$A$30000=R$7)*('Data - quarterly'!$B$2:$B$30000=$B18)*('Data - quarterly'!$C$2:$C$30000=$A$4)*('Data - quarterly'!$D$2:$D$30000)))</f>
        <v>4254</v>
      </c>
      <c r="S31" s="70" cm="1">
        <f t="array" ref="S31">IF(R18="..","..", SUMPRODUCT(('Data - quarterly'!$A$2:$A$30000=S$7)*('Data - quarterly'!$B$2:$B$30000=$B18)*('Data - quarterly'!$C$2:$C$30000=$A$4)*('Data - quarterly'!$D$2:$D$30000)))</f>
        <v>6848</v>
      </c>
      <c r="T31" s="70"/>
      <c r="U31" s="70"/>
      <c r="V31" s="70"/>
      <c r="W31" s="70"/>
      <c r="X31" s="70"/>
      <c r="Y31" s="70"/>
      <c r="Z31" s="70"/>
      <c r="AA31" s="70"/>
      <c r="AB31" s="70"/>
      <c r="AC31" s="70"/>
      <c r="AD31" s="70"/>
      <c r="AE31" s="70"/>
      <c r="AF31" s="70"/>
      <c r="AG31" s="70"/>
      <c r="AH31" s="70"/>
      <c r="AI31" s="70"/>
      <c r="AJ31" s="70"/>
      <c r="AK31" s="70"/>
      <c r="AL31" s="70"/>
      <c r="AM31" s="70"/>
      <c r="AN31" s="70"/>
      <c r="AO31" s="70"/>
      <c r="AP31" s="53"/>
      <c r="AQ31" s="53"/>
    </row>
    <row r="32" spans="1:43" s="65" customFormat="1" ht="16.5" customHeight="1" x14ac:dyDescent="0.35">
      <c r="A32" s="53" t="s">
        <v>259</v>
      </c>
      <c r="B32" s="63" t="s">
        <v>102</v>
      </c>
      <c r="C32" s="70" cm="1">
        <f t="array" ref="C32">IF(C19="..","..", SUMPRODUCT(('Data - annual'!$A$2:$A$30000=C$7)*('Data - annual'!$B$2:$B$30000=$B19)*('Data - annual'!$C$2:$C$30000=$A$4)*('Data - annual'!$D$2:$D$30000)))</f>
        <v>115936</v>
      </c>
      <c r="D32" s="70" cm="1">
        <f t="array" ref="D32">IF(D19="..","..", SUMPRODUCT(('Data - annual'!$A$2:$A$30000=D$7)*('Data - annual'!$B$2:$B$30000=$B19)*('Data - annual'!$C$2:$C$30000=$A$4)*('Data - annual'!$D$2:$D$30000)))</f>
        <v>119231</v>
      </c>
      <c r="E32" s="70" cm="1">
        <f t="array" ref="E32">IF(E19="..","..", SUMPRODUCT(('Data - annual'!$A$2:$A$30000=E$7)*('Data - annual'!$B$2:$B$30000=$B19)*('Data - annual'!$C$2:$C$30000=$A$4)*('Data - annual'!$D$2:$D$30000)))</f>
        <v>66500</v>
      </c>
      <c r="F32" s="70" cm="1">
        <f t="array" ref="F32">IF(F19="..","..", SUMPRODUCT(('Data - annual'!$A$2:$A$30000=F$7)*('Data - annual'!$B$2:$B$30000=$B19)*('Data - annual'!$C$2:$C$30000=$A$4)*('Data - annual'!$D$2:$D$30000)))</f>
        <v>84897</v>
      </c>
      <c r="G32" s="70" cm="1">
        <f t="array" ref="G32">IF(G19="..","..", SUMPRODUCT(('Data - annual'!$A$2:$A$30000=G$7)*('Data - annual'!$B$2:$B$30000=$B19)*('Data - annual'!$C$2:$C$30000=$A$4)*('Data - annual'!$D$2:$D$30000)))</f>
        <v>70757</v>
      </c>
      <c r="H32" s="70" cm="1">
        <f t="array" ref="H32">IF(H19="..","..", SUMPRODUCT(('Data - annual'!$A$2:$A$30000=H$7)*('Data - annual'!$B$2:$B$30000=$B19)*('Data - annual'!$C$2:$C$30000=$A$4)*('Data - annual'!$D$2:$D$30000)))</f>
        <v>77360</v>
      </c>
      <c r="I32" s="70" cm="1">
        <f t="array" ref="I32">IF(I19="..","..", SUMPRODUCT(('Data - annual'!$A$2:$A$30000=I$7)*('Data - annual'!$B$2:$B$30000=$B19)*('Data - annual'!$C$2:$C$30000=$A$4)*('Data - annual'!$D$2:$D$30000)))</f>
        <v>76411</v>
      </c>
      <c r="J32" s="70" cm="1">
        <f t="array" ref="J32">IF(J19="..","..", SUMPRODUCT(('Data - annual'!$A$2:$A$30000=J$7)*('Data - annual'!$B$2:$B$30000=$B19)*('Data - annual'!$C$2:$C$30000=$A$4)*('Data - annual'!$D$2:$D$30000)))</f>
        <v>82662</v>
      </c>
      <c r="K32" s="70" cm="1">
        <f t="array" ref="K32">IF(K19="..","..", SUMPRODUCT(('Data - annual'!$A$2:$A$30000=K$7)*('Data - annual'!$B$2:$B$30000=$B19)*('Data - annual'!$C$2:$C$30000=$A$4)*('Data - annual'!$D$2:$D$30000)))</f>
        <v>99311</v>
      </c>
      <c r="L32" s="70" cm="1">
        <f t="array" ref="L32">IF(L19="..","..", SUMPRODUCT(('Data - annual'!$A$2:$A$30000=L$7)*('Data - annual'!$B$2:$B$30000=$B19)*('Data - annual'!$C$2:$C$30000=$A$4)*('Data - annual'!$D$2:$D$30000)))</f>
        <v>75348</v>
      </c>
      <c r="M32" s="70" cm="1">
        <f t="array" ref="M32">IF(M19="..","..", SUMPRODUCT(('Data - annual'!$A$2:$A$30000=M$7)*('Data - annual'!$B$2:$B$30000=$B19)*('Data - annual'!$C$2:$C$30000=$A$4)*('Data - annual'!$D$2:$D$30000)))</f>
        <v>79893</v>
      </c>
      <c r="N32" s="70" cm="1">
        <f t="array" ref="N32">IF(N19="..","..", SUMPRODUCT(('Data - annual'!$A$2:$A$30000=N$7)*('Data - annual'!$B$2:$B$30000=$B19)*('Data - annual'!$C$2:$C$30000=$A$4)*('Data - annual'!$D$2:$D$30000)))</f>
        <v>80171</v>
      </c>
      <c r="O32" s="70" cm="1">
        <f t="array" ref="O32">IF(O19="..","..", SUMPRODUCT(('Data - annual'!$A$2:$A$30000=O$7)*('Data - annual'!$B$2:$B$30000=$B19)*('Data - annual'!$C$2:$C$30000=$A$4)*('Data - annual'!$D$2:$D$30000)))</f>
        <v>101560</v>
      </c>
      <c r="P32" s="70" cm="1">
        <f t="array" ref="P32">IF(P19="..","..", SUMPRODUCT(('Data - annual'!$A$2:$A$30000=P$7)*('Data - annual'!$B$2:$B$30000=$B19)*('Data - annual'!$C$2:$C$30000=$A$4)*('Data - annual'!$D$2:$D$30000)))</f>
        <v>68904</v>
      </c>
      <c r="Q32" s="70" cm="1">
        <f t="array" ref="Q32">IF(Q19="..","..", SUMPRODUCT(('Data - annual'!$A$2:$A$30000=Q$7)*('Data - annual'!$B$2:$B$30000=$B19)*('Data - annual'!$C$2:$C$30000=$A$4)*('Data - annual'!$D$2:$D$30000)))</f>
        <v>72928</v>
      </c>
      <c r="R32" s="70" cm="1">
        <f t="array" ref="R32">IF(R19="..","..", SUMPRODUCT(('Data - quarterly'!$A$2:$A$30000=R$7)*('Data - quarterly'!$B$2:$B$30000=$B19)*('Data - quarterly'!$C$2:$C$30000=$A$4)*('Data - quarterly'!$D$2:$D$30000)))</f>
        <v>67814</v>
      </c>
      <c r="S32" s="70" cm="1">
        <f t="array" ref="S32">IF(R19="..","..", SUMPRODUCT(('Data - quarterly'!$A$2:$A$30000=S$7)*('Data - quarterly'!$B$2:$B$30000=$B19)*('Data - quarterly'!$C$2:$C$30000=$A$4)*('Data - quarterly'!$D$2:$D$30000)))</f>
        <v>99787</v>
      </c>
      <c r="T32" s="70"/>
      <c r="U32" s="70"/>
      <c r="V32" s="70"/>
      <c r="W32" s="70"/>
      <c r="X32" s="70"/>
      <c r="Y32" s="70"/>
      <c r="Z32" s="70"/>
      <c r="AA32" s="70"/>
      <c r="AB32" s="70"/>
      <c r="AC32" s="70"/>
      <c r="AD32" s="70"/>
      <c r="AE32" s="70"/>
      <c r="AF32" s="70"/>
      <c r="AG32" s="70"/>
      <c r="AH32" s="70"/>
      <c r="AI32" s="70"/>
      <c r="AJ32" s="70"/>
      <c r="AK32" s="70"/>
      <c r="AL32" s="70"/>
      <c r="AM32" s="70"/>
      <c r="AN32" s="70"/>
      <c r="AO32" s="70"/>
      <c r="AP32" s="53"/>
      <c r="AQ32" s="53"/>
    </row>
    <row r="33" spans="1:43" x14ac:dyDescent="0.35">
      <c r="A33" s="50"/>
      <c r="B33" s="50"/>
      <c r="C33" s="50"/>
      <c r="D33" s="50"/>
      <c r="E33" s="50"/>
      <c r="F33" s="50"/>
      <c r="G33" s="50"/>
      <c r="H33" s="50"/>
      <c r="I33" s="50"/>
      <c r="J33" s="50"/>
      <c r="K33" s="50"/>
      <c r="L33" s="50"/>
      <c r="M33" s="50"/>
      <c r="N33" s="50"/>
      <c r="O33" s="50"/>
      <c r="P33" s="50"/>
      <c r="Q33" s="50"/>
      <c r="R33" s="7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row>
    <row r="34" spans="1:43" x14ac:dyDescent="0.35">
      <c r="A34" s="50"/>
      <c r="B34" s="50"/>
      <c r="C34" s="71">
        <f>C32+C22</f>
        <v>200087</v>
      </c>
      <c r="D34" s="71">
        <f t="shared" ref="D34:S34" si="0">D32+D22</f>
        <v>198986</v>
      </c>
      <c r="E34" s="71">
        <f t="shared" si="0"/>
        <v>135726</v>
      </c>
      <c r="F34" s="71">
        <f t="shared" si="0"/>
        <v>152754</v>
      </c>
      <c r="G34" s="71">
        <f t="shared" si="0"/>
        <v>136160</v>
      </c>
      <c r="H34" s="71">
        <f t="shared" si="0"/>
        <v>144340</v>
      </c>
      <c r="I34" s="71">
        <f t="shared" si="0"/>
        <v>143904</v>
      </c>
      <c r="J34" s="71">
        <f t="shared" si="0"/>
        <v>149962</v>
      </c>
      <c r="K34" s="71">
        <f t="shared" si="0"/>
        <v>166447</v>
      </c>
      <c r="L34" s="71">
        <f t="shared" si="0"/>
        <v>137363</v>
      </c>
      <c r="M34" s="71">
        <f t="shared" si="0"/>
        <v>136890</v>
      </c>
      <c r="N34" s="71">
        <f t="shared" si="0"/>
        <v>138543</v>
      </c>
      <c r="O34" s="71">
        <f t="shared" si="0"/>
        <v>162819</v>
      </c>
      <c r="P34" s="71">
        <f t="shared" si="0"/>
        <v>125691</v>
      </c>
      <c r="Q34" s="71">
        <f t="shared" ref="Q34" si="1">Q32+Q22</f>
        <v>129484</v>
      </c>
      <c r="R34" s="71">
        <f t="shared" si="0"/>
        <v>123743</v>
      </c>
      <c r="S34" s="71">
        <f t="shared" si="0"/>
        <v>160749</v>
      </c>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row>
    <row r="35" spans="1:43" x14ac:dyDescent="0.35">
      <c r="A35" s="72"/>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row>
    <row r="36" spans="1:43" ht="43" customHeight="1" x14ac:dyDescent="0.35">
      <c r="A36" s="166"/>
      <c r="B36" s="166"/>
      <c r="C36" s="73" t="str">
        <f>_xlfn.CONCAT("Year ending ",config!B5," ",config!B6-10)</f>
        <v>Year ending December 2015</v>
      </c>
      <c r="D36" s="73" t="str">
        <f>_xlfn.CONCAT("Year ending ",config!B5," ",config!B6-5)</f>
        <v>Year ending December 2020</v>
      </c>
      <c r="E36" s="73" t="str">
        <f>_xlfn.CONCAT("Year ending ",config!B5," ",config!B6-1)</f>
        <v>Year ending December 2024</v>
      </c>
      <c r="F36" s="73" t="str">
        <f>_xlfn.CONCAT("Year ending ",config!B5," ",config!B6)</f>
        <v>Year ending December 2025</v>
      </c>
      <c r="G36" s="50"/>
      <c r="H36" s="67" t="s">
        <v>167</v>
      </c>
      <c r="I36" s="67" t="s">
        <v>168</v>
      </c>
      <c r="J36" s="67" t="s">
        <v>169</v>
      </c>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row>
    <row r="37" spans="1:43" x14ac:dyDescent="0.35">
      <c r="A37" s="74" t="str">
        <f>A9</f>
        <v>All Primary fires6</v>
      </c>
      <c r="B37" s="50" t="str">
        <f>B9</f>
        <v>Primary</v>
      </c>
      <c r="C37" s="64" cm="1">
        <f t="array" ref="C37">IF((IF($A$5="Total response time",SUMPRODUCT(('Data - quarterly'!$A$2:$A$30000=C$36)*('Data - quarterly'!$B$2:$B$30000=$B9)*('Data - quarterly'!$C$2:$C$30000=$A$4)*('Data - quarterly'!$E$2:$E$30000)),IF($A$5="Call handling time",SUMPRODUCT(('Data - quarterly'!$A$2:$A$30000=C$36)*('Data - quarterly'!$B$2:$B$30000=$B9)*('Data - quarterly'!$C$2:$C$30000=$A$4)*('Data - quarterly'!$F$2:$F$30000)),IF($A$5="Crew turnout time",SUMPRODUCT(('Data - quarterly'!$A$2:$A$30000=C$36)*('Data - quarterly'!$B$2:$B$30000=$B9)*('Data - quarterly'!$C$2:$C$30000=$A$4)*('Data - quarterly'!$G$2:$G$30000)),SUMPRODUCT(('Data - quarterly'!$A$2:$A$30000=C$36)*('Data - quarterly'!$B$2:$B$30000=$B9)*('Data - quarterly'!$C$2:$C$30000=$A$4)*('Data - quarterly'!$H$2:$H$30000))))))=0,"..",(IF($A$5="Total response time",SUMPRODUCT(('Data - quarterly'!$A$2:$A$30000=C$36)*('Data - quarterly'!$B$2:$B$30000=$B9)*('Data - quarterly'!$C$2:$C$30000=$A$4)*('Data - quarterly'!$E$2:$E$30000)),IF($A$5="Call handling time",SUMPRODUCT(('Data - quarterly'!$A$2:$A$30000=C$36)*('Data - quarterly'!$B$2:$B$30000=$B9)*('Data - quarterly'!$C$2:$C$30000=$A$4)*('Data - quarterly'!$F$2:$F$30000)),IF($A$5="Crew turnout time",SUMPRODUCT(('Data - quarterly'!$A$2:$A$30000=C$36)*('Data - quarterly'!$B$2:$B$30000=$B9)*('Data - quarterly'!$C$2:$C$30000=$A$4)*('Data - quarterly'!$G$2:$G$30000)),SUMPRODUCT(('Data - quarterly'!$A$2:$A$30000=C$36)*('Data - quarterly'!$B$2:$B$30000=$B9)*('Data - quarterly'!$C$2:$C$30000=$A$4)*('Data - quarterly'!$H$2:$H$30000)))))))</f>
        <v>5.9974487500000003E-3</v>
      </c>
      <c r="D37" s="64" cm="1">
        <f t="array" ref="D37">IF((IF($A$5="Total response time",SUMPRODUCT(('Data - quarterly'!$A$2:$A$30000=D$36)*('Data - quarterly'!$B$2:$B$30000=$B9)*('Data - quarterly'!$C$2:$C$30000=$A$4)*('Data - quarterly'!$E$2:$E$30000)),IF($A$5="Call handling time",SUMPRODUCT(('Data - quarterly'!$A$2:$A$30000=D$36)*('Data - quarterly'!$B$2:$B$30000=$B9)*('Data - quarterly'!$C$2:$C$30000=$A$4)*('Data - quarterly'!$F$2:$F$30000)),IF($A$5="Crew turnout time",SUMPRODUCT(('Data - quarterly'!$A$2:$A$30000=D$36)*('Data - quarterly'!$B$2:$B$30000=$B9)*('Data - quarterly'!$C$2:$C$30000=$A$4)*('Data - quarterly'!$G$2:$G$30000)),SUMPRODUCT(('Data - quarterly'!$A$2:$A$30000=D$36)*('Data - quarterly'!$B$2:$B$30000=$B9)*('Data - quarterly'!$C$2:$C$30000=$A$4)*('Data - quarterly'!$H$2:$H$30000))))))=0,"..",(IF($A$5="Total response time",SUMPRODUCT(('Data - quarterly'!$A$2:$A$30000=D$36)*('Data - quarterly'!$B$2:$B$30000=$B9)*('Data - quarterly'!$C$2:$C$30000=$A$4)*('Data - quarterly'!$E$2:$E$30000)),IF($A$5="Call handling time",SUMPRODUCT(('Data - quarterly'!$A$2:$A$30000=D$36)*('Data - quarterly'!$B$2:$B$30000=$B9)*('Data - quarterly'!$C$2:$C$30000=$A$4)*('Data - quarterly'!$F$2:$F$30000)),IF($A$5="Crew turnout time",SUMPRODUCT(('Data - quarterly'!$A$2:$A$30000=D$36)*('Data - quarterly'!$B$2:$B$30000=$B9)*('Data - quarterly'!$C$2:$C$30000=$A$4)*('Data - quarterly'!$G$2:$G$30000)),SUMPRODUCT(('Data - quarterly'!$A$2:$A$30000=D$36)*('Data - quarterly'!$B$2:$B$30000=$B9)*('Data - quarterly'!$C$2:$C$30000=$A$4)*('Data - quarterly'!$H$2:$H$30000)))))))</f>
        <v>5.9609949099999997E-3</v>
      </c>
      <c r="E37" s="64" cm="1">
        <f t="array" ref="E37">IF((IF($A$5="Total response time",SUMPRODUCT(('Data - quarterly'!$A$2:$A$30000=E$36)*('Data - quarterly'!$B$2:$B$30000=$B9)*('Data - quarterly'!$C$2:$C$30000=$A$4)*('Data - quarterly'!$E$2:$E$30000)),IF($A$5="Call handling time",SUMPRODUCT(('Data - quarterly'!$A$2:$A$30000=E$36)*('Data - quarterly'!$B$2:$B$30000=$B9)*('Data - quarterly'!$C$2:$C$30000=$A$4)*('Data - quarterly'!$F$2:$F$30000)),IF($A$5="Crew turnout time",SUMPRODUCT(('Data - quarterly'!$A$2:$A$30000=E$36)*('Data - quarterly'!$B$2:$B$30000=$B9)*('Data - quarterly'!$C$2:$C$30000=$A$4)*('Data - quarterly'!$G$2:$G$30000)),SUMPRODUCT(('Data - quarterly'!$A$2:$A$30000=E$36)*('Data - quarterly'!$B$2:$B$30000=$B9)*('Data - quarterly'!$C$2:$C$30000=$A$4)*('Data - quarterly'!$H$2:$H$30000))))))=0,"..",(IF($A$5="Total response time",SUMPRODUCT(('Data - quarterly'!$A$2:$A$30000=E$36)*('Data - quarterly'!$B$2:$B$30000=$B9)*('Data - quarterly'!$C$2:$C$30000=$A$4)*('Data - quarterly'!$E$2:$E$30000)),IF($A$5="Call handling time",SUMPRODUCT(('Data - quarterly'!$A$2:$A$30000=E$36)*('Data - quarterly'!$B$2:$B$30000=$B9)*('Data - quarterly'!$C$2:$C$30000=$A$4)*('Data - quarterly'!$F$2:$F$30000)),IF($A$5="Crew turnout time",SUMPRODUCT(('Data - quarterly'!$A$2:$A$30000=E$36)*('Data - quarterly'!$B$2:$B$30000=$B9)*('Data - quarterly'!$C$2:$C$30000=$A$4)*('Data - quarterly'!$G$2:$G$30000)),SUMPRODUCT(('Data - quarterly'!$A$2:$A$30000=E$36)*('Data - quarterly'!$B$2:$B$30000=$B9)*('Data - quarterly'!$C$2:$C$30000=$A$4)*('Data - quarterly'!$H$2:$H$30000)))))))</f>
        <v>6.2982713199999998E-3</v>
      </c>
      <c r="F37" s="64" cm="1">
        <f t="array" ref="F37">IF((IF($A$5="Total response time",SUMPRODUCT(('Data - quarterly'!$A$2:$A$30000=F$36)*('Data - quarterly'!$B$2:$B$30000=$B9)*('Data - quarterly'!$C$2:$C$30000=$A$4)*('Data - quarterly'!$E$2:$E$30000)),IF($A$5="Call handling time",SUMPRODUCT(('Data - quarterly'!$A$2:$A$30000=F$36)*('Data - quarterly'!$B$2:$B$30000=$B9)*('Data - quarterly'!$C$2:$C$30000=$A$4)*('Data - quarterly'!$F$2:$F$30000)),IF($A$5="Crew turnout time",SUMPRODUCT(('Data - quarterly'!$A$2:$A$30000=F$36)*('Data - quarterly'!$B$2:$B$30000=$B9)*('Data - quarterly'!$C$2:$C$30000=$A$4)*('Data - quarterly'!$G$2:$G$30000)),SUMPRODUCT(('Data - quarterly'!$A$2:$A$30000=F$36)*('Data - quarterly'!$B$2:$B$30000=$B9)*('Data - quarterly'!$C$2:$C$30000=$A$4)*('Data - quarterly'!$H$2:$H$30000))))))=0,"..",(IF($A$5="Total response time",SUMPRODUCT(('Data - quarterly'!$A$2:$A$30000=F$36)*('Data - quarterly'!$B$2:$B$30000=$B9)*('Data - quarterly'!$C$2:$C$30000=$A$4)*('Data - quarterly'!$E$2:$E$30000)),IF($A$5="Call handling time",SUMPRODUCT(('Data - quarterly'!$A$2:$A$30000=F$36)*('Data - quarterly'!$B$2:$B$30000=$B9)*('Data - quarterly'!$C$2:$C$30000=$A$4)*('Data - quarterly'!$F$2:$F$30000)),IF($A$5="Crew turnout time",SUMPRODUCT(('Data - quarterly'!$A$2:$A$30000=F$36)*('Data - quarterly'!$B$2:$B$30000=$B9)*('Data - quarterly'!$C$2:$C$30000=$A$4)*('Data - quarterly'!$G$2:$G$30000)),SUMPRODUCT(('Data - quarterly'!$A$2:$A$30000=F$36)*('Data - quarterly'!$B$2:$B$30000=$B9)*('Data - quarterly'!$C$2:$C$30000=$A$4)*('Data - quarterly'!$H$2:$H$30000)))))))</f>
        <v>6.5344641199999998E-3</v>
      </c>
      <c r="G37" s="50"/>
      <c r="H37" s="53">
        <f>IF((F37/C37)-1&gt;10,ROUND((F37/C37)-1,2),ROUND((F37/C37)-1,3))</f>
        <v>0.09</v>
      </c>
      <c r="I37" s="53">
        <f>IF((F37/D37)-1&gt;10,ROUND((F37/D37)-1,2),ROUND((F37/D37)-1,3))</f>
        <v>9.6000000000000002E-2</v>
      </c>
      <c r="J37" s="75">
        <f>IF((F37/E37)-1&gt;10,ROUND((F37/E37)-1,2),ROUND((F37/E37)-1,3))</f>
        <v>3.7999999999999999E-2</v>
      </c>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row>
    <row r="38" spans="1:43" x14ac:dyDescent="0.35">
      <c r="A38" s="74" t="str">
        <f>A10</f>
        <v>Dwellings</v>
      </c>
      <c r="B38" s="50" t="str">
        <f t="shared" ref="B38:B47" si="2">B10</f>
        <v>Dwellings</v>
      </c>
      <c r="C38" s="64" cm="1">
        <f t="array" ref="C38">IF((IF($A$5="Total response time",SUMPRODUCT(('Data - quarterly'!$A$2:$A$30000=C$36)*('Data - quarterly'!$B$2:$B$30000=$B10)*('Data - quarterly'!$C$2:$C$30000=$A$4)*('Data - quarterly'!$E$2:$E$30000)),IF($A$5="Call handling time",SUMPRODUCT(('Data - quarterly'!$A$2:$A$30000=C$36)*('Data - quarterly'!$B$2:$B$30000=$B10)*('Data - quarterly'!$C$2:$C$30000=$A$4)*('Data - quarterly'!$F$2:$F$30000)),IF($A$5="Crew turnout time",SUMPRODUCT(('Data - quarterly'!$A$2:$A$30000=C$36)*('Data - quarterly'!$B$2:$B$30000=$B10)*('Data - quarterly'!$C$2:$C$30000=$A$4)*('Data - quarterly'!$G$2:$G$30000)),SUMPRODUCT(('Data - quarterly'!$A$2:$A$30000=C$36)*('Data - quarterly'!$B$2:$B$30000=$B10)*('Data - quarterly'!$C$2:$C$30000=$A$4)*('Data - quarterly'!$H$2:$H$30000))))))=0,"..",(IF($A$5="Total response time",SUMPRODUCT(('Data - quarterly'!$A$2:$A$30000=C$36)*('Data - quarterly'!$B$2:$B$30000=$B10)*('Data - quarterly'!$C$2:$C$30000=$A$4)*('Data - quarterly'!$E$2:$E$30000)),IF($A$5="Call handling time",SUMPRODUCT(('Data - quarterly'!$A$2:$A$30000=C$36)*('Data - quarterly'!$B$2:$B$30000=$B10)*('Data - quarterly'!$C$2:$C$30000=$A$4)*('Data - quarterly'!$F$2:$F$30000)),IF($A$5="Crew turnout time",SUMPRODUCT(('Data - quarterly'!$A$2:$A$30000=C$36)*('Data - quarterly'!$B$2:$B$30000=$B10)*('Data - quarterly'!$C$2:$C$30000=$A$4)*('Data - quarterly'!$G$2:$G$30000)),SUMPRODUCT(('Data - quarterly'!$A$2:$A$30000=C$36)*('Data - quarterly'!$B$2:$B$30000=$B10)*('Data - quarterly'!$C$2:$C$30000=$A$4)*('Data - quarterly'!$H$2:$H$30000)))))))</f>
        <v>5.4002490000000002E-3</v>
      </c>
      <c r="D38" s="64" cm="1">
        <f t="array" ref="D38">IF((IF($A$5="Total response time",SUMPRODUCT(('Data - quarterly'!$A$2:$A$30000=D$36)*('Data - quarterly'!$B$2:$B$30000=$B10)*('Data - quarterly'!$C$2:$C$30000=$A$4)*('Data - quarterly'!$E$2:$E$30000)),IF($A$5="Call handling time",SUMPRODUCT(('Data - quarterly'!$A$2:$A$30000=D$36)*('Data - quarterly'!$B$2:$B$30000=$B10)*('Data - quarterly'!$C$2:$C$30000=$A$4)*('Data - quarterly'!$F$2:$F$30000)),IF($A$5="Crew turnout time",SUMPRODUCT(('Data - quarterly'!$A$2:$A$30000=D$36)*('Data - quarterly'!$B$2:$B$30000=$B10)*('Data - quarterly'!$C$2:$C$30000=$A$4)*('Data - quarterly'!$G$2:$G$30000)),SUMPRODUCT(('Data - quarterly'!$A$2:$A$30000=D$36)*('Data - quarterly'!$B$2:$B$30000=$B10)*('Data - quarterly'!$C$2:$C$30000=$A$4)*('Data - quarterly'!$H$2:$H$30000))))))=0,"..",(IF($A$5="Total response time",SUMPRODUCT(('Data - quarterly'!$A$2:$A$30000=D$36)*('Data - quarterly'!$B$2:$B$30000=$B10)*('Data - quarterly'!$C$2:$C$30000=$A$4)*('Data - quarterly'!$E$2:$E$30000)),IF($A$5="Call handling time",SUMPRODUCT(('Data - quarterly'!$A$2:$A$30000=D$36)*('Data - quarterly'!$B$2:$B$30000=$B10)*('Data - quarterly'!$C$2:$C$30000=$A$4)*('Data - quarterly'!$F$2:$F$30000)),IF($A$5="Crew turnout time",SUMPRODUCT(('Data - quarterly'!$A$2:$A$30000=D$36)*('Data - quarterly'!$B$2:$B$30000=$B10)*('Data - quarterly'!$C$2:$C$30000=$A$4)*('Data - quarterly'!$G$2:$G$30000)),SUMPRODUCT(('Data - quarterly'!$A$2:$A$30000=D$36)*('Data - quarterly'!$B$2:$B$30000=$B10)*('Data - quarterly'!$C$2:$C$30000=$A$4)*('Data - quarterly'!$H$2:$H$30000)))))))</f>
        <v>5.2950835500000003E-3</v>
      </c>
      <c r="E38" s="64" cm="1">
        <f t="array" ref="E38">IF((IF($A$5="Total response time",SUMPRODUCT(('Data - quarterly'!$A$2:$A$30000=E$36)*('Data - quarterly'!$B$2:$B$30000=$B10)*('Data - quarterly'!$C$2:$C$30000=$A$4)*('Data - quarterly'!$E$2:$E$30000)),IF($A$5="Call handling time",SUMPRODUCT(('Data - quarterly'!$A$2:$A$30000=E$36)*('Data - quarterly'!$B$2:$B$30000=$B10)*('Data - quarterly'!$C$2:$C$30000=$A$4)*('Data - quarterly'!$F$2:$F$30000)),IF($A$5="Crew turnout time",SUMPRODUCT(('Data - quarterly'!$A$2:$A$30000=E$36)*('Data - quarterly'!$B$2:$B$30000=$B10)*('Data - quarterly'!$C$2:$C$30000=$A$4)*('Data - quarterly'!$G$2:$G$30000)),SUMPRODUCT(('Data - quarterly'!$A$2:$A$30000=E$36)*('Data - quarterly'!$B$2:$B$30000=$B10)*('Data - quarterly'!$C$2:$C$30000=$A$4)*('Data - quarterly'!$H$2:$H$30000))))))=0,"..",(IF($A$5="Total response time",SUMPRODUCT(('Data - quarterly'!$A$2:$A$30000=E$36)*('Data - quarterly'!$B$2:$B$30000=$B10)*('Data - quarterly'!$C$2:$C$30000=$A$4)*('Data - quarterly'!$E$2:$E$30000)),IF($A$5="Call handling time",SUMPRODUCT(('Data - quarterly'!$A$2:$A$30000=E$36)*('Data - quarterly'!$B$2:$B$30000=$B10)*('Data - quarterly'!$C$2:$C$30000=$A$4)*('Data - quarterly'!$F$2:$F$30000)),IF($A$5="Crew turnout time",SUMPRODUCT(('Data - quarterly'!$A$2:$A$30000=E$36)*('Data - quarterly'!$B$2:$B$30000=$B10)*('Data - quarterly'!$C$2:$C$30000=$A$4)*('Data - quarterly'!$G$2:$G$30000)),SUMPRODUCT(('Data - quarterly'!$A$2:$A$30000=E$36)*('Data - quarterly'!$B$2:$B$30000=$B10)*('Data - quarterly'!$C$2:$C$30000=$A$4)*('Data - quarterly'!$H$2:$H$30000)))))))</f>
        <v>5.6237060499999998E-3</v>
      </c>
      <c r="F38" s="64" cm="1">
        <f t="array" ref="F38">IF((IF($A$5="Total response time",SUMPRODUCT(('Data - quarterly'!$A$2:$A$30000=F$36)*('Data - quarterly'!$B$2:$B$30000=$B10)*('Data - quarterly'!$C$2:$C$30000=$A$4)*('Data - quarterly'!$E$2:$E$30000)),IF($A$5="Call handling time",SUMPRODUCT(('Data - quarterly'!$A$2:$A$30000=F$36)*('Data - quarterly'!$B$2:$B$30000=$B10)*('Data - quarterly'!$C$2:$C$30000=$A$4)*('Data - quarterly'!$F$2:$F$30000)),IF($A$5="Crew turnout time",SUMPRODUCT(('Data - quarterly'!$A$2:$A$30000=F$36)*('Data - quarterly'!$B$2:$B$30000=$B10)*('Data - quarterly'!$C$2:$C$30000=$A$4)*('Data - quarterly'!$G$2:$G$30000)),SUMPRODUCT(('Data - quarterly'!$A$2:$A$30000=F$36)*('Data - quarterly'!$B$2:$B$30000=$B10)*('Data - quarterly'!$C$2:$C$30000=$A$4)*('Data - quarterly'!$H$2:$H$30000))))))=0,"..",(IF($A$5="Total response time",SUMPRODUCT(('Data - quarterly'!$A$2:$A$30000=F$36)*('Data - quarterly'!$B$2:$B$30000=$B10)*('Data - quarterly'!$C$2:$C$30000=$A$4)*('Data - quarterly'!$E$2:$E$30000)),IF($A$5="Call handling time",SUMPRODUCT(('Data - quarterly'!$A$2:$A$30000=F$36)*('Data - quarterly'!$B$2:$B$30000=$B10)*('Data - quarterly'!$C$2:$C$30000=$A$4)*('Data - quarterly'!$F$2:$F$30000)),IF($A$5="Crew turnout time",SUMPRODUCT(('Data - quarterly'!$A$2:$A$30000=F$36)*('Data - quarterly'!$B$2:$B$30000=$B10)*('Data - quarterly'!$C$2:$C$30000=$A$4)*('Data - quarterly'!$G$2:$G$30000)),SUMPRODUCT(('Data - quarterly'!$A$2:$A$30000=F$36)*('Data - quarterly'!$B$2:$B$30000=$B10)*('Data - quarterly'!$C$2:$C$30000=$A$4)*('Data - quarterly'!$H$2:$H$30000)))))))</f>
        <v>5.7098814799999998E-3</v>
      </c>
      <c r="G38" s="50"/>
      <c r="H38" s="53">
        <f t="shared" ref="H38:H47" si="3">IF((F38/C38)-1&gt;10,ROUND((F38/C38)-1,2),ROUND((F38/C38)-1,3))</f>
        <v>5.7000000000000002E-2</v>
      </c>
      <c r="I38" s="53">
        <f t="shared" ref="I38:I47" si="4">IF((F38/D38)-1&gt;10,ROUND((F38/D38)-1,2),ROUND((F38/D38)-1,3))</f>
        <v>7.8E-2</v>
      </c>
      <c r="J38" s="75">
        <f t="shared" ref="J38:J47" si="5">IF((F38/E38)-1&gt;10,ROUND((F38/E38)-1,2),ROUND((F38/E38)-1,3))</f>
        <v>1.4999999999999999E-2</v>
      </c>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row>
    <row r="39" spans="1:43" x14ac:dyDescent="0.35">
      <c r="A39" s="74" t="str">
        <f t="shared" ref="A39:A47" si="6">A11</f>
        <v xml:space="preserve">         of which:</v>
      </c>
      <c r="B39" s="50" t="str">
        <f t="shared" si="2"/>
        <v>House/bungalow</v>
      </c>
      <c r="C39" s="64" cm="1">
        <f t="array" ref="C39">IF((IF($A$5="Total response time",SUMPRODUCT(('Data - quarterly'!$A$2:$A$30000=C$36)*('Data - quarterly'!$B$2:$B$30000=$B11)*('Data - quarterly'!$C$2:$C$30000=$A$4)*('Data - quarterly'!$E$2:$E$30000)),IF($A$5="Call handling time",SUMPRODUCT(('Data - quarterly'!$A$2:$A$30000=C$36)*('Data - quarterly'!$B$2:$B$30000=$B11)*('Data - quarterly'!$C$2:$C$30000=$A$4)*('Data - quarterly'!$F$2:$F$30000)),IF($A$5="Crew turnout time",SUMPRODUCT(('Data - quarterly'!$A$2:$A$30000=C$36)*('Data - quarterly'!$B$2:$B$30000=$B11)*('Data - quarterly'!$C$2:$C$30000=$A$4)*('Data - quarterly'!$G$2:$G$30000)),SUMPRODUCT(('Data - quarterly'!$A$2:$A$30000=C$36)*('Data - quarterly'!$B$2:$B$30000=$B11)*('Data - quarterly'!$C$2:$C$30000=$A$4)*('Data - quarterly'!$H$2:$H$30000))))))=0,"..",(IF($A$5="Total response time",SUMPRODUCT(('Data - quarterly'!$A$2:$A$30000=C$36)*('Data - quarterly'!$B$2:$B$30000=$B11)*('Data - quarterly'!$C$2:$C$30000=$A$4)*('Data - quarterly'!$E$2:$E$30000)),IF($A$5="Call handling time",SUMPRODUCT(('Data - quarterly'!$A$2:$A$30000=C$36)*('Data - quarterly'!$B$2:$B$30000=$B11)*('Data - quarterly'!$C$2:$C$30000=$A$4)*('Data - quarterly'!$F$2:$F$30000)),IF($A$5="Crew turnout time",SUMPRODUCT(('Data - quarterly'!$A$2:$A$30000=C$36)*('Data - quarterly'!$B$2:$B$30000=$B11)*('Data - quarterly'!$C$2:$C$30000=$A$4)*('Data - quarterly'!$G$2:$G$30000)),SUMPRODUCT(('Data - quarterly'!$A$2:$A$30000=C$36)*('Data - quarterly'!$B$2:$B$30000=$B11)*('Data - quarterly'!$C$2:$C$30000=$A$4)*('Data - quarterly'!$H$2:$H$30000)))))))</f>
        <v>5.6854098399999999E-3</v>
      </c>
      <c r="D39" s="64" cm="1">
        <f t="array" ref="D39">IF((IF($A$5="Total response time",SUMPRODUCT(('Data - quarterly'!$A$2:$A$30000=D$36)*('Data - quarterly'!$B$2:$B$30000=$B11)*('Data - quarterly'!$C$2:$C$30000=$A$4)*('Data - quarterly'!$E$2:$E$30000)),IF($A$5="Call handling time",SUMPRODUCT(('Data - quarterly'!$A$2:$A$30000=D$36)*('Data - quarterly'!$B$2:$B$30000=$B11)*('Data - quarterly'!$C$2:$C$30000=$A$4)*('Data - quarterly'!$F$2:$F$30000)),IF($A$5="Crew turnout time",SUMPRODUCT(('Data - quarterly'!$A$2:$A$30000=D$36)*('Data - quarterly'!$B$2:$B$30000=$B11)*('Data - quarterly'!$C$2:$C$30000=$A$4)*('Data - quarterly'!$G$2:$G$30000)),SUMPRODUCT(('Data - quarterly'!$A$2:$A$30000=D$36)*('Data - quarterly'!$B$2:$B$30000=$B11)*('Data - quarterly'!$C$2:$C$30000=$A$4)*('Data - quarterly'!$H$2:$H$30000))))))=0,"..",(IF($A$5="Total response time",SUMPRODUCT(('Data - quarterly'!$A$2:$A$30000=D$36)*('Data - quarterly'!$B$2:$B$30000=$B11)*('Data - quarterly'!$C$2:$C$30000=$A$4)*('Data - quarterly'!$E$2:$E$30000)),IF($A$5="Call handling time",SUMPRODUCT(('Data - quarterly'!$A$2:$A$30000=D$36)*('Data - quarterly'!$B$2:$B$30000=$B11)*('Data - quarterly'!$C$2:$C$30000=$A$4)*('Data - quarterly'!$F$2:$F$30000)),IF($A$5="Crew turnout time",SUMPRODUCT(('Data - quarterly'!$A$2:$A$30000=D$36)*('Data - quarterly'!$B$2:$B$30000=$B11)*('Data - quarterly'!$C$2:$C$30000=$A$4)*('Data - quarterly'!$G$2:$G$30000)),SUMPRODUCT(('Data - quarterly'!$A$2:$A$30000=D$36)*('Data - quarterly'!$B$2:$B$30000=$B11)*('Data - quarterly'!$C$2:$C$30000=$A$4)*('Data - quarterly'!$H$2:$H$30000)))))))</f>
        <v>5.5872655900000004E-3</v>
      </c>
      <c r="E39" s="64" cm="1">
        <f t="array" ref="E39">IF((IF($A$5="Total response time",SUMPRODUCT(('Data - quarterly'!$A$2:$A$30000=E$36)*('Data - quarterly'!$B$2:$B$30000=$B11)*('Data - quarterly'!$C$2:$C$30000=$A$4)*('Data - quarterly'!$E$2:$E$30000)),IF($A$5="Call handling time",SUMPRODUCT(('Data - quarterly'!$A$2:$A$30000=E$36)*('Data - quarterly'!$B$2:$B$30000=$B11)*('Data - quarterly'!$C$2:$C$30000=$A$4)*('Data - quarterly'!$F$2:$F$30000)),IF($A$5="Crew turnout time",SUMPRODUCT(('Data - quarterly'!$A$2:$A$30000=E$36)*('Data - quarterly'!$B$2:$B$30000=$B11)*('Data - quarterly'!$C$2:$C$30000=$A$4)*('Data - quarterly'!$G$2:$G$30000)),SUMPRODUCT(('Data - quarterly'!$A$2:$A$30000=E$36)*('Data - quarterly'!$B$2:$B$30000=$B11)*('Data - quarterly'!$C$2:$C$30000=$A$4)*('Data - quarterly'!$H$2:$H$30000))))))=0,"..",(IF($A$5="Total response time",SUMPRODUCT(('Data - quarterly'!$A$2:$A$30000=E$36)*('Data - quarterly'!$B$2:$B$30000=$B11)*('Data - quarterly'!$C$2:$C$30000=$A$4)*('Data - quarterly'!$E$2:$E$30000)),IF($A$5="Call handling time",SUMPRODUCT(('Data - quarterly'!$A$2:$A$30000=E$36)*('Data - quarterly'!$B$2:$B$30000=$B11)*('Data - quarterly'!$C$2:$C$30000=$A$4)*('Data - quarterly'!$F$2:$F$30000)),IF($A$5="Crew turnout time",SUMPRODUCT(('Data - quarterly'!$A$2:$A$30000=E$36)*('Data - quarterly'!$B$2:$B$30000=$B11)*('Data - quarterly'!$C$2:$C$30000=$A$4)*('Data - quarterly'!$G$2:$G$30000)),SUMPRODUCT(('Data - quarterly'!$A$2:$A$30000=E$36)*('Data - quarterly'!$B$2:$B$30000=$B11)*('Data - quarterly'!$C$2:$C$30000=$A$4)*('Data - quarterly'!$H$2:$H$30000)))))))</f>
        <v>5.9808377099999999E-3</v>
      </c>
      <c r="F39" s="64" cm="1">
        <f t="array" ref="F39">IF((IF($A$5="Total response time",SUMPRODUCT(('Data - quarterly'!$A$2:$A$30000=F$36)*('Data - quarterly'!$B$2:$B$30000=$B11)*('Data - quarterly'!$C$2:$C$30000=$A$4)*('Data - quarterly'!$E$2:$E$30000)),IF($A$5="Call handling time",SUMPRODUCT(('Data - quarterly'!$A$2:$A$30000=F$36)*('Data - quarterly'!$B$2:$B$30000=$B11)*('Data - quarterly'!$C$2:$C$30000=$A$4)*('Data - quarterly'!$F$2:$F$30000)),IF($A$5="Crew turnout time",SUMPRODUCT(('Data - quarterly'!$A$2:$A$30000=F$36)*('Data - quarterly'!$B$2:$B$30000=$B11)*('Data - quarterly'!$C$2:$C$30000=$A$4)*('Data - quarterly'!$G$2:$G$30000)),SUMPRODUCT(('Data - quarterly'!$A$2:$A$30000=F$36)*('Data - quarterly'!$B$2:$B$30000=$B11)*('Data - quarterly'!$C$2:$C$30000=$A$4)*('Data - quarterly'!$H$2:$H$30000))))))=0,"..",(IF($A$5="Total response time",SUMPRODUCT(('Data - quarterly'!$A$2:$A$30000=F$36)*('Data - quarterly'!$B$2:$B$30000=$B11)*('Data - quarterly'!$C$2:$C$30000=$A$4)*('Data - quarterly'!$E$2:$E$30000)),IF($A$5="Call handling time",SUMPRODUCT(('Data - quarterly'!$A$2:$A$30000=F$36)*('Data - quarterly'!$B$2:$B$30000=$B11)*('Data - quarterly'!$C$2:$C$30000=$A$4)*('Data - quarterly'!$F$2:$F$30000)),IF($A$5="Crew turnout time",SUMPRODUCT(('Data - quarterly'!$A$2:$A$30000=F$36)*('Data - quarterly'!$B$2:$B$30000=$B11)*('Data - quarterly'!$C$2:$C$30000=$A$4)*('Data - quarterly'!$G$2:$G$30000)),SUMPRODUCT(('Data - quarterly'!$A$2:$A$30000=F$36)*('Data - quarterly'!$B$2:$B$30000=$B11)*('Data - quarterly'!$C$2:$C$30000=$A$4)*('Data - quarterly'!$H$2:$H$30000)))))))</f>
        <v>6.0406408200000001E-3</v>
      </c>
      <c r="G39" s="50"/>
      <c r="H39" s="53">
        <f t="shared" si="3"/>
        <v>6.2E-2</v>
      </c>
      <c r="I39" s="53">
        <f t="shared" si="4"/>
        <v>8.1000000000000003E-2</v>
      </c>
      <c r="J39" s="75">
        <f t="shared" si="5"/>
        <v>0.01</v>
      </c>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row>
    <row r="40" spans="1:43" x14ac:dyDescent="0.35">
      <c r="A40" s="74"/>
      <c r="B40" s="50" t="str">
        <f t="shared" si="2"/>
        <v>Flats</v>
      </c>
      <c r="C40" s="64" cm="1">
        <f t="array" ref="C40">IF((IF($A$5="Total response time",SUMPRODUCT(('Data - quarterly'!$A$2:$A$30000=C$36)*('Data - quarterly'!$B$2:$B$30000=$B12)*('Data - quarterly'!$C$2:$C$30000=$A$4)*('Data - quarterly'!$E$2:$E$30000)),IF($A$5="Call handling time",SUMPRODUCT(('Data - quarterly'!$A$2:$A$30000=C$36)*('Data - quarterly'!$B$2:$B$30000=$B12)*('Data - quarterly'!$C$2:$C$30000=$A$4)*('Data - quarterly'!$F$2:$F$30000)),IF($A$5="Crew turnout time",SUMPRODUCT(('Data - quarterly'!$A$2:$A$30000=C$36)*('Data - quarterly'!$B$2:$B$30000=$B12)*('Data - quarterly'!$C$2:$C$30000=$A$4)*('Data - quarterly'!$G$2:$G$30000)),SUMPRODUCT(('Data - quarterly'!$A$2:$A$30000=C$36)*('Data - quarterly'!$B$2:$B$30000=$B12)*('Data - quarterly'!$C$2:$C$30000=$A$4)*('Data - quarterly'!$H$2:$H$30000))))))=0,"..",(IF($A$5="Total response time",SUMPRODUCT(('Data - quarterly'!$A$2:$A$30000=C$36)*('Data - quarterly'!$B$2:$B$30000=$B12)*('Data - quarterly'!$C$2:$C$30000=$A$4)*('Data - quarterly'!$E$2:$E$30000)),IF($A$5="Call handling time",SUMPRODUCT(('Data - quarterly'!$A$2:$A$30000=C$36)*('Data - quarterly'!$B$2:$B$30000=$B12)*('Data - quarterly'!$C$2:$C$30000=$A$4)*('Data - quarterly'!$F$2:$F$30000)),IF($A$5="Crew turnout time",SUMPRODUCT(('Data - quarterly'!$A$2:$A$30000=C$36)*('Data - quarterly'!$B$2:$B$30000=$B12)*('Data - quarterly'!$C$2:$C$30000=$A$4)*('Data - quarterly'!$G$2:$G$30000)),SUMPRODUCT(('Data - quarterly'!$A$2:$A$30000=C$36)*('Data - quarterly'!$B$2:$B$30000=$B12)*('Data - quarterly'!$C$2:$C$30000=$A$4)*('Data - quarterly'!$H$2:$H$30000)))))))</f>
        <v>4.9023446400000004E-3</v>
      </c>
      <c r="D40" s="64" cm="1">
        <f t="array" ref="D40">IF((IF($A$5="Total response time",SUMPRODUCT(('Data - quarterly'!$A$2:$A$30000=D$36)*('Data - quarterly'!$B$2:$B$30000=$B12)*('Data - quarterly'!$C$2:$C$30000=$A$4)*('Data - quarterly'!$E$2:$E$30000)),IF($A$5="Call handling time",SUMPRODUCT(('Data - quarterly'!$A$2:$A$30000=D$36)*('Data - quarterly'!$B$2:$B$30000=$B12)*('Data - quarterly'!$C$2:$C$30000=$A$4)*('Data - quarterly'!$F$2:$F$30000)),IF($A$5="Crew turnout time",SUMPRODUCT(('Data - quarterly'!$A$2:$A$30000=D$36)*('Data - quarterly'!$B$2:$B$30000=$B12)*('Data - quarterly'!$C$2:$C$30000=$A$4)*('Data - quarterly'!$G$2:$G$30000)),SUMPRODUCT(('Data - quarterly'!$A$2:$A$30000=D$36)*('Data - quarterly'!$B$2:$B$30000=$B12)*('Data - quarterly'!$C$2:$C$30000=$A$4)*('Data - quarterly'!$H$2:$H$30000))))))=0,"..",(IF($A$5="Total response time",SUMPRODUCT(('Data - quarterly'!$A$2:$A$30000=D$36)*('Data - quarterly'!$B$2:$B$30000=$B12)*('Data - quarterly'!$C$2:$C$30000=$A$4)*('Data - quarterly'!$E$2:$E$30000)),IF($A$5="Call handling time",SUMPRODUCT(('Data - quarterly'!$A$2:$A$30000=D$36)*('Data - quarterly'!$B$2:$B$30000=$B12)*('Data - quarterly'!$C$2:$C$30000=$A$4)*('Data - quarterly'!$F$2:$F$30000)),IF($A$5="Crew turnout time",SUMPRODUCT(('Data - quarterly'!$A$2:$A$30000=D$36)*('Data - quarterly'!$B$2:$B$30000=$B12)*('Data - quarterly'!$C$2:$C$30000=$A$4)*('Data - quarterly'!$G$2:$G$30000)),SUMPRODUCT(('Data - quarterly'!$A$2:$A$30000=D$36)*('Data - quarterly'!$B$2:$B$30000=$B12)*('Data - quarterly'!$C$2:$C$30000=$A$4)*('Data - quarterly'!$H$2:$H$30000)))))))</f>
        <v>4.7958727000000003E-3</v>
      </c>
      <c r="E40" s="64" cm="1">
        <f t="array" ref="E40">IF((IF($A$5="Total response time",SUMPRODUCT(('Data - quarterly'!$A$2:$A$30000=E$36)*('Data - quarterly'!$B$2:$B$30000=$B12)*('Data - quarterly'!$C$2:$C$30000=$A$4)*('Data - quarterly'!$E$2:$E$30000)),IF($A$5="Call handling time",SUMPRODUCT(('Data - quarterly'!$A$2:$A$30000=E$36)*('Data - quarterly'!$B$2:$B$30000=$B12)*('Data - quarterly'!$C$2:$C$30000=$A$4)*('Data - quarterly'!$F$2:$F$30000)),IF($A$5="Crew turnout time",SUMPRODUCT(('Data - quarterly'!$A$2:$A$30000=E$36)*('Data - quarterly'!$B$2:$B$30000=$B12)*('Data - quarterly'!$C$2:$C$30000=$A$4)*('Data - quarterly'!$G$2:$G$30000)),SUMPRODUCT(('Data - quarterly'!$A$2:$A$30000=E$36)*('Data - quarterly'!$B$2:$B$30000=$B12)*('Data - quarterly'!$C$2:$C$30000=$A$4)*('Data - quarterly'!$H$2:$H$30000))))))=0,"..",(IF($A$5="Total response time",SUMPRODUCT(('Data - quarterly'!$A$2:$A$30000=E$36)*('Data - quarterly'!$B$2:$B$30000=$B12)*('Data - quarterly'!$C$2:$C$30000=$A$4)*('Data - quarterly'!$E$2:$E$30000)),IF($A$5="Call handling time",SUMPRODUCT(('Data - quarterly'!$A$2:$A$30000=E$36)*('Data - quarterly'!$B$2:$B$30000=$B12)*('Data - quarterly'!$C$2:$C$30000=$A$4)*('Data - quarterly'!$F$2:$F$30000)),IF($A$5="Crew turnout time",SUMPRODUCT(('Data - quarterly'!$A$2:$A$30000=E$36)*('Data - quarterly'!$B$2:$B$30000=$B12)*('Data - quarterly'!$C$2:$C$30000=$A$4)*('Data - quarterly'!$G$2:$G$30000)),SUMPRODUCT(('Data - quarterly'!$A$2:$A$30000=E$36)*('Data - quarterly'!$B$2:$B$30000=$B12)*('Data - quarterly'!$C$2:$C$30000=$A$4)*('Data - quarterly'!$H$2:$H$30000)))))))</f>
        <v>5.06211951E-3</v>
      </c>
      <c r="F40" s="64" cm="1">
        <f t="array" ref="F40">IF((IF($A$5="Total response time",SUMPRODUCT(('Data - quarterly'!$A$2:$A$30000=F$36)*('Data - quarterly'!$B$2:$B$30000=$B12)*('Data - quarterly'!$C$2:$C$30000=$A$4)*('Data - quarterly'!$E$2:$E$30000)),IF($A$5="Call handling time",SUMPRODUCT(('Data - quarterly'!$A$2:$A$30000=F$36)*('Data - quarterly'!$B$2:$B$30000=$B12)*('Data - quarterly'!$C$2:$C$30000=$A$4)*('Data - quarterly'!$F$2:$F$30000)),IF($A$5="Crew turnout time",SUMPRODUCT(('Data - quarterly'!$A$2:$A$30000=F$36)*('Data - quarterly'!$B$2:$B$30000=$B12)*('Data - quarterly'!$C$2:$C$30000=$A$4)*('Data - quarterly'!$G$2:$G$30000)),SUMPRODUCT(('Data - quarterly'!$A$2:$A$30000=F$36)*('Data - quarterly'!$B$2:$B$30000=$B12)*('Data - quarterly'!$C$2:$C$30000=$A$4)*('Data - quarterly'!$H$2:$H$30000))))))=0,"..",(IF($A$5="Total response time",SUMPRODUCT(('Data - quarterly'!$A$2:$A$30000=F$36)*('Data - quarterly'!$B$2:$B$30000=$B12)*('Data - quarterly'!$C$2:$C$30000=$A$4)*('Data - quarterly'!$E$2:$E$30000)),IF($A$5="Call handling time",SUMPRODUCT(('Data - quarterly'!$A$2:$A$30000=F$36)*('Data - quarterly'!$B$2:$B$30000=$B12)*('Data - quarterly'!$C$2:$C$30000=$A$4)*('Data - quarterly'!$F$2:$F$30000)),IF($A$5="Crew turnout time",SUMPRODUCT(('Data - quarterly'!$A$2:$A$30000=F$36)*('Data - quarterly'!$B$2:$B$30000=$B12)*('Data - quarterly'!$C$2:$C$30000=$A$4)*('Data - quarterly'!$G$2:$G$30000)),SUMPRODUCT(('Data - quarterly'!$A$2:$A$30000=F$36)*('Data - quarterly'!$B$2:$B$30000=$B12)*('Data - quarterly'!$C$2:$C$30000=$A$4)*('Data - quarterly'!$H$2:$H$30000)))))))</f>
        <v>5.1483668E-3</v>
      </c>
      <c r="G40" s="50"/>
      <c r="H40" s="53">
        <f t="shared" si="3"/>
        <v>0.05</v>
      </c>
      <c r="I40" s="53">
        <f t="shared" si="4"/>
        <v>7.2999999999999995E-2</v>
      </c>
      <c r="J40" s="75">
        <f t="shared" si="5"/>
        <v>1.7000000000000001E-2</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row>
    <row r="41" spans="1:43" x14ac:dyDescent="0.35">
      <c r="A41" s="74"/>
      <c r="B41" s="50" t="str">
        <f t="shared" si="2"/>
        <v>Other Dwellings</v>
      </c>
      <c r="C41" s="64" cm="1">
        <f t="array" ref="C41">IF((IF($A$5="Total response time",SUMPRODUCT(('Data - quarterly'!$A$2:$A$30000=C$36)*('Data - quarterly'!$B$2:$B$30000=$B13)*('Data - quarterly'!$C$2:$C$30000=$A$4)*('Data - quarterly'!$E$2:$E$30000)),IF($A$5="Call handling time",SUMPRODUCT(('Data - quarterly'!$A$2:$A$30000=C$36)*('Data - quarterly'!$B$2:$B$30000=$B13)*('Data - quarterly'!$C$2:$C$30000=$A$4)*('Data - quarterly'!$F$2:$F$30000)),IF($A$5="Crew turnout time",SUMPRODUCT(('Data - quarterly'!$A$2:$A$30000=C$36)*('Data - quarterly'!$B$2:$B$30000=$B13)*('Data - quarterly'!$C$2:$C$30000=$A$4)*('Data - quarterly'!$G$2:$G$30000)),SUMPRODUCT(('Data - quarterly'!$A$2:$A$30000=C$36)*('Data - quarterly'!$B$2:$B$30000=$B13)*('Data - quarterly'!$C$2:$C$30000=$A$4)*('Data - quarterly'!$H$2:$H$30000))))))=0,"..",(IF($A$5="Total response time",SUMPRODUCT(('Data - quarterly'!$A$2:$A$30000=C$36)*('Data - quarterly'!$B$2:$B$30000=$B13)*('Data - quarterly'!$C$2:$C$30000=$A$4)*('Data - quarterly'!$E$2:$E$30000)),IF($A$5="Call handling time",SUMPRODUCT(('Data - quarterly'!$A$2:$A$30000=C$36)*('Data - quarterly'!$B$2:$B$30000=$B13)*('Data - quarterly'!$C$2:$C$30000=$A$4)*('Data - quarterly'!$F$2:$F$30000)),IF($A$5="Crew turnout time",SUMPRODUCT(('Data - quarterly'!$A$2:$A$30000=C$36)*('Data - quarterly'!$B$2:$B$30000=$B13)*('Data - quarterly'!$C$2:$C$30000=$A$4)*('Data - quarterly'!$G$2:$G$30000)),SUMPRODUCT(('Data - quarterly'!$A$2:$A$30000=C$36)*('Data - quarterly'!$B$2:$B$30000=$B13)*('Data - quarterly'!$C$2:$C$30000=$A$4)*('Data - quarterly'!$H$2:$H$30000)))))))</f>
        <v>5.35035484E-3</v>
      </c>
      <c r="D41" s="64" cm="1">
        <f t="array" ref="D41">IF((IF($A$5="Total response time",SUMPRODUCT(('Data - quarterly'!$A$2:$A$30000=D$36)*('Data - quarterly'!$B$2:$B$30000=$B13)*('Data - quarterly'!$C$2:$C$30000=$A$4)*('Data - quarterly'!$E$2:$E$30000)),IF($A$5="Call handling time",SUMPRODUCT(('Data - quarterly'!$A$2:$A$30000=D$36)*('Data - quarterly'!$B$2:$B$30000=$B13)*('Data - quarterly'!$C$2:$C$30000=$A$4)*('Data - quarterly'!$F$2:$F$30000)),IF($A$5="Crew turnout time",SUMPRODUCT(('Data - quarterly'!$A$2:$A$30000=D$36)*('Data - quarterly'!$B$2:$B$30000=$B13)*('Data - quarterly'!$C$2:$C$30000=$A$4)*('Data - quarterly'!$G$2:$G$30000)),SUMPRODUCT(('Data - quarterly'!$A$2:$A$30000=D$36)*('Data - quarterly'!$B$2:$B$30000=$B13)*('Data - quarterly'!$C$2:$C$30000=$A$4)*('Data - quarterly'!$H$2:$H$30000))))))=0,"..",(IF($A$5="Total response time",SUMPRODUCT(('Data - quarterly'!$A$2:$A$30000=D$36)*('Data - quarterly'!$B$2:$B$30000=$B13)*('Data - quarterly'!$C$2:$C$30000=$A$4)*('Data - quarterly'!$E$2:$E$30000)),IF($A$5="Call handling time",SUMPRODUCT(('Data - quarterly'!$A$2:$A$30000=D$36)*('Data - quarterly'!$B$2:$B$30000=$B13)*('Data - quarterly'!$C$2:$C$30000=$A$4)*('Data - quarterly'!$F$2:$F$30000)),IF($A$5="Crew turnout time",SUMPRODUCT(('Data - quarterly'!$A$2:$A$30000=D$36)*('Data - quarterly'!$B$2:$B$30000=$B13)*('Data - quarterly'!$C$2:$C$30000=$A$4)*('Data - quarterly'!$G$2:$G$30000)),SUMPRODUCT(('Data - quarterly'!$A$2:$A$30000=D$36)*('Data - quarterly'!$B$2:$B$30000=$B13)*('Data - quarterly'!$C$2:$C$30000=$A$4)*('Data - quarterly'!$H$2:$H$30000)))))))</f>
        <v>5.2947576799999996E-3</v>
      </c>
      <c r="E41" s="64" cm="1">
        <f t="array" ref="E41">IF((IF($A$5="Total response time",SUMPRODUCT(('Data - quarterly'!$A$2:$A$30000=E$36)*('Data - quarterly'!$B$2:$B$30000=$B13)*('Data - quarterly'!$C$2:$C$30000=$A$4)*('Data - quarterly'!$E$2:$E$30000)),IF($A$5="Call handling time",SUMPRODUCT(('Data - quarterly'!$A$2:$A$30000=E$36)*('Data - quarterly'!$B$2:$B$30000=$B13)*('Data - quarterly'!$C$2:$C$30000=$A$4)*('Data - quarterly'!$F$2:$F$30000)),IF($A$5="Crew turnout time",SUMPRODUCT(('Data - quarterly'!$A$2:$A$30000=E$36)*('Data - quarterly'!$B$2:$B$30000=$B13)*('Data - quarterly'!$C$2:$C$30000=$A$4)*('Data - quarterly'!$G$2:$G$30000)),SUMPRODUCT(('Data - quarterly'!$A$2:$A$30000=E$36)*('Data - quarterly'!$B$2:$B$30000=$B13)*('Data - quarterly'!$C$2:$C$30000=$A$4)*('Data - quarterly'!$H$2:$H$30000))))))=0,"..",(IF($A$5="Total response time",SUMPRODUCT(('Data - quarterly'!$A$2:$A$30000=E$36)*('Data - quarterly'!$B$2:$B$30000=$B13)*('Data - quarterly'!$C$2:$C$30000=$A$4)*('Data - quarterly'!$E$2:$E$30000)),IF($A$5="Call handling time",SUMPRODUCT(('Data - quarterly'!$A$2:$A$30000=E$36)*('Data - quarterly'!$B$2:$B$30000=$B13)*('Data - quarterly'!$C$2:$C$30000=$A$4)*('Data - quarterly'!$F$2:$F$30000)),IF($A$5="Crew turnout time",SUMPRODUCT(('Data - quarterly'!$A$2:$A$30000=E$36)*('Data - quarterly'!$B$2:$B$30000=$B13)*('Data - quarterly'!$C$2:$C$30000=$A$4)*('Data - quarterly'!$G$2:$G$30000)),SUMPRODUCT(('Data - quarterly'!$A$2:$A$30000=E$36)*('Data - quarterly'!$B$2:$B$30000=$B13)*('Data - quarterly'!$C$2:$C$30000=$A$4)*('Data - quarterly'!$H$2:$H$30000)))))))</f>
        <v>5.6063955499999997E-3</v>
      </c>
      <c r="F41" s="64" cm="1">
        <f t="array" ref="F41">IF((IF($A$5="Total response time",SUMPRODUCT(('Data - quarterly'!$A$2:$A$30000=F$36)*('Data - quarterly'!$B$2:$B$30000=$B13)*('Data - quarterly'!$C$2:$C$30000=$A$4)*('Data - quarterly'!$E$2:$E$30000)),IF($A$5="Call handling time",SUMPRODUCT(('Data - quarterly'!$A$2:$A$30000=F$36)*('Data - quarterly'!$B$2:$B$30000=$B13)*('Data - quarterly'!$C$2:$C$30000=$A$4)*('Data - quarterly'!$F$2:$F$30000)),IF($A$5="Crew turnout time",SUMPRODUCT(('Data - quarterly'!$A$2:$A$30000=F$36)*('Data - quarterly'!$B$2:$B$30000=$B13)*('Data - quarterly'!$C$2:$C$30000=$A$4)*('Data - quarterly'!$G$2:$G$30000)),SUMPRODUCT(('Data - quarterly'!$A$2:$A$30000=F$36)*('Data - quarterly'!$B$2:$B$30000=$B13)*('Data - quarterly'!$C$2:$C$30000=$A$4)*('Data - quarterly'!$H$2:$H$30000))))))=0,"..",(IF($A$5="Total response time",SUMPRODUCT(('Data - quarterly'!$A$2:$A$30000=F$36)*('Data - quarterly'!$B$2:$B$30000=$B13)*('Data - quarterly'!$C$2:$C$30000=$A$4)*('Data - quarterly'!$E$2:$E$30000)),IF($A$5="Call handling time",SUMPRODUCT(('Data - quarterly'!$A$2:$A$30000=F$36)*('Data - quarterly'!$B$2:$B$30000=$B13)*('Data - quarterly'!$C$2:$C$30000=$A$4)*('Data - quarterly'!$F$2:$F$30000)),IF($A$5="Crew turnout time",SUMPRODUCT(('Data - quarterly'!$A$2:$A$30000=F$36)*('Data - quarterly'!$B$2:$B$30000=$B13)*('Data - quarterly'!$C$2:$C$30000=$A$4)*('Data - quarterly'!$G$2:$G$30000)),SUMPRODUCT(('Data - quarterly'!$A$2:$A$30000=F$36)*('Data - quarterly'!$B$2:$B$30000=$B13)*('Data - quarterly'!$C$2:$C$30000=$A$4)*('Data - quarterly'!$H$2:$H$30000)))))))</f>
        <v>5.7491657400000002E-3</v>
      </c>
      <c r="G41" s="50"/>
      <c r="H41" s="53">
        <f t="shared" si="3"/>
        <v>7.4999999999999997E-2</v>
      </c>
      <c r="I41" s="53">
        <f t="shared" si="4"/>
        <v>8.5999999999999993E-2</v>
      </c>
      <c r="J41" s="75">
        <f t="shared" si="5"/>
        <v>2.5000000000000001E-2</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row>
    <row r="42" spans="1:43" x14ac:dyDescent="0.35">
      <c r="A42" s="74" t="str">
        <f t="shared" si="6"/>
        <v>Other Buildings7</v>
      </c>
      <c r="B42" s="50" t="str">
        <f t="shared" si="2"/>
        <v>Other Buildings</v>
      </c>
      <c r="C42" s="64" cm="1">
        <f t="array" ref="C42">IF((IF($A$5="Total response time",SUMPRODUCT(('Data - quarterly'!$A$2:$A$30000=C$36)*('Data - quarterly'!$B$2:$B$30000=$B14)*('Data - quarterly'!$C$2:$C$30000=$A$4)*('Data - quarterly'!$E$2:$E$30000)),IF($A$5="Call handling time",SUMPRODUCT(('Data - quarterly'!$A$2:$A$30000=C$36)*('Data - quarterly'!$B$2:$B$30000=$B14)*('Data - quarterly'!$C$2:$C$30000=$A$4)*('Data - quarterly'!$F$2:$F$30000)),IF($A$5="Crew turnout time",SUMPRODUCT(('Data - quarterly'!$A$2:$A$30000=C$36)*('Data - quarterly'!$B$2:$B$30000=$B14)*('Data - quarterly'!$C$2:$C$30000=$A$4)*('Data - quarterly'!$G$2:$G$30000)),SUMPRODUCT(('Data - quarterly'!$A$2:$A$30000=C$36)*('Data - quarterly'!$B$2:$B$30000=$B14)*('Data - quarterly'!$C$2:$C$30000=$A$4)*('Data - quarterly'!$H$2:$H$30000))))))=0,"..",(IF($A$5="Total response time",SUMPRODUCT(('Data - quarterly'!$A$2:$A$30000=C$36)*('Data - quarterly'!$B$2:$B$30000=$B14)*('Data - quarterly'!$C$2:$C$30000=$A$4)*('Data - quarterly'!$E$2:$E$30000)),IF($A$5="Call handling time",SUMPRODUCT(('Data - quarterly'!$A$2:$A$30000=C$36)*('Data - quarterly'!$B$2:$B$30000=$B14)*('Data - quarterly'!$C$2:$C$30000=$A$4)*('Data - quarterly'!$F$2:$F$30000)),IF($A$5="Crew turnout time",SUMPRODUCT(('Data - quarterly'!$A$2:$A$30000=C$36)*('Data - quarterly'!$B$2:$B$30000=$B14)*('Data - quarterly'!$C$2:$C$30000=$A$4)*('Data - quarterly'!$G$2:$G$30000)),SUMPRODUCT(('Data - quarterly'!$A$2:$A$30000=C$36)*('Data - quarterly'!$B$2:$B$30000=$B14)*('Data - quarterly'!$C$2:$C$30000=$A$4)*('Data - quarterly'!$H$2:$H$30000)))))))</f>
        <v>5.8382337700000004E-3</v>
      </c>
      <c r="D42" s="64" cm="1">
        <f t="array" ref="D42">IF((IF($A$5="Total response time",SUMPRODUCT(('Data - quarterly'!$A$2:$A$30000=D$36)*('Data - quarterly'!$B$2:$B$30000=$B14)*('Data - quarterly'!$C$2:$C$30000=$A$4)*('Data - quarterly'!$E$2:$E$30000)),IF($A$5="Call handling time",SUMPRODUCT(('Data - quarterly'!$A$2:$A$30000=D$36)*('Data - quarterly'!$B$2:$B$30000=$B14)*('Data - quarterly'!$C$2:$C$30000=$A$4)*('Data - quarterly'!$F$2:$F$30000)),IF($A$5="Crew turnout time",SUMPRODUCT(('Data - quarterly'!$A$2:$A$30000=D$36)*('Data - quarterly'!$B$2:$B$30000=$B14)*('Data - quarterly'!$C$2:$C$30000=$A$4)*('Data - quarterly'!$G$2:$G$30000)),SUMPRODUCT(('Data - quarterly'!$A$2:$A$30000=D$36)*('Data - quarterly'!$B$2:$B$30000=$B14)*('Data - quarterly'!$C$2:$C$30000=$A$4)*('Data - quarterly'!$H$2:$H$30000))))))=0,"..",(IF($A$5="Total response time",SUMPRODUCT(('Data - quarterly'!$A$2:$A$30000=D$36)*('Data - quarterly'!$B$2:$B$30000=$B14)*('Data - quarterly'!$C$2:$C$30000=$A$4)*('Data - quarterly'!$E$2:$E$30000)),IF($A$5="Call handling time",SUMPRODUCT(('Data - quarterly'!$A$2:$A$30000=D$36)*('Data - quarterly'!$B$2:$B$30000=$B14)*('Data - quarterly'!$C$2:$C$30000=$A$4)*('Data - quarterly'!$F$2:$F$30000)),IF($A$5="Crew turnout time",SUMPRODUCT(('Data - quarterly'!$A$2:$A$30000=D$36)*('Data - quarterly'!$B$2:$B$30000=$B14)*('Data - quarterly'!$C$2:$C$30000=$A$4)*('Data - quarterly'!$G$2:$G$30000)),SUMPRODUCT(('Data - quarterly'!$A$2:$A$30000=D$36)*('Data - quarterly'!$B$2:$B$30000=$B14)*('Data - quarterly'!$C$2:$C$30000=$A$4)*('Data - quarterly'!$H$2:$H$30000)))))))</f>
        <v>5.9244996699999997E-3</v>
      </c>
      <c r="E42" s="64" cm="1">
        <f t="array" ref="E42">IF((IF($A$5="Total response time",SUMPRODUCT(('Data - quarterly'!$A$2:$A$30000=E$36)*('Data - quarterly'!$B$2:$B$30000=$B14)*('Data - quarterly'!$C$2:$C$30000=$A$4)*('Data - quarterly'!$E$2:$E$30000)),IF($A$5="Call handling time",SUMPRODUCT(('Data - quarterly'!$A$2:$A$30000=E$36)*('Data - quarterly'!$B$2:$B$30000=$B14)*('Data - quarterly'!$C$2:$C$30000=$A$4)*('Data - quarterly'!$F$2:$F$30000)),IF($A$5="Crew turnout time",SUMPRODUCT(('Data - quarterly'!$A$2:$A$30000=E$36)*('Data - quarterly'!$B$2:$B$30000=$B14)*('Data - quarterly'!$C$2:$C$30000=$A$4)*('Data - quarterly'!$G$2:$G$30000)),SUMPRODUCT(('Data - quarterly'!$A$2:$A$30000=E$36)*('Data - quarterly'!$B$2:$B$30000=$B14)*('Data - quarterly'!$C$2:$C$30000=$A$4)*('Data - quarterly'!$H$2:$H$30000))))))=0,"..",(IF($A$5="Total response time",SUMPRODUCT(('Data - quarterly'!$A$2:$A$30000=E$36)*('Data - quarterly'!$B$2:$B$30000=$B14)*('Data - quarterly'!$C$2:$C$30000=$A$4)*('Data - quarterly'!$E$2:$E$30000)),IF($A$5="Call handling time",SUMPRODUCT(('Data - quarterly'!$A$2:$A$30000=E$36)*('Data - quarterly'!$B$2:$B$30000=$B14)*('Data - quarterly'!$C$2:$C$30000=$A$4)*('Data - quarterly'!$F$2:$F$30000)),IF($A$5="Crew turnout time",SUMPRODUCT(('Data - quarterly'!$A$2:$A$30000=E$36)*('Data - quarterly'!$B$2:$B$30000=$B14)*('Data - quarterly'!$C$2:$C$30000=$A$4)*('Data - quarterly'!$G$2:$G$30000)),SUMPRODUCT(('Data - quarterly'!$A$2:$A$30000=E$36)*('Data - quarterly'!$B$2:$B$30000=$B14)*('Data - quarterly'!$C$2:$C$30000=$A$4)*('Data - quarterly'!$H$2:$H$30000)))))))</f>
        <v>6.2548412700000004E-3</v>
      </c>
      <c r="F42" s="64" cm="1">
        <f t="array" ref="F42">IF((IF($A$5="Total response time",SUMPRODUCT(('Data - quarterly'!$A$2:$A$30000=F$36)*('Data - quarterly'!$B$2:$B$30000=$B14)*('Data - quarterly'!$C$2:$C$30000=$A$4)*('Data - quarterly'!$E$2:$E$30000)),IF($A$5="Call handling time",SUMPRODUCT(('Data - quarterly'!$A$2:$A$30000=F$36)*('Data - quarterly'!$B$2:$B$30000=$B14)*('Data - quarterly'!$C$2:$C$30000=$A$4)*('Data - quarterly'!$F$2:$F$30000)),IF($A$5="Crew turnout time",SUMPRODUCT(('Data - quarterly'!$A$2:$A$30000=F$36)*('Data - quarterly'!$B$2:$B$30000=$B14)*('Data - quarterly'!$C$2:$C$30000=$A$4)*('Data - quarterly'!$G$2:$G$30000)),SUMPRODUCT(('Data - quarterly'!$A$2:$A$30000=F$36)*('Data - quarterly'!$B$2:$B$30000=$B14)*('Data - quarterly'!$C$2:$C$30000=$A$4)*('Data - quarterly'!$H$2:$H$30000))))))=0,"..",(IF($A$5="Total response time",SUMPRODUCT(('Data - quarterly'!$A$2:$A$30000=F$36)*('Data - quarterly'!$B$2:$B$30000=$B14)*('Data - quarterly'!$C$2:$C$30000=$A$4)*('Data - quarterly'!$E$2:$E$30000)),IF($A$5="Call handling time",SUMPRODUCT(('Data - quarterly'!$A$2:$A$30000=F$36)*('Data - quarterly'!$B$2:$B$30000=$B14)*('Data - quarterly'!$C$2:$C$30000=$A$4)*('Data - quarterly'!$F$2:$F$30000)),IF($A$5="Crew turnout time",SUMPRODUCT(('Data - quarterly'!$A$2:$A$30000=F$36)*('Data - quarterly'!$B$2:$B$30000=$B14)*('Data - quarterly'!$C$2:$C$30000=$A$4)*('Data - quarterly'!$G$2:$G$30000)),SUMPRODUCT(('Data - quarterly'!$A$2:$A$30000=F$36)*('Data - quarterly'!$B$2:$B$30000=$B14)*('Data - quarterly'!$C$2:$C$30000=$A$4)*('Data - quarterly'!$H$2:$H$30000)))))))</f>
        <v>6.3978936599999999E-3</v>
      </c>
      <c r="G42" s="50"/>
      <c r="H42" s="53">
        <f t="shared" si="3"/>
        <v>9.6000000000000002E-2</v>
      </c>
      <c r="I42" s="53">
        <f t="shared" si="4"/>
        <v>0.08</v>
      </c>
      <c r="J42" s="75">
        <f t="shared" si="5"/>
        <v>2.3E-2</v>
      </c>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row>
    <row r="43" spans="1:43" x14ac:dyDescent="0.35">
      <c r="A43" s="74" t="str">
        <f t="shared" si="6"/>
        <v xml:space="preserve">         of which:</v>
      </c>
      <c r="B43" s="50" t="str">
        <f t="shared" si="2"/>
        <v>Other Residential</v>
      </c>
      <c r="C43" s="64" cm="1">
        <f t="array" ref="C43">IF((IF($A$5="Total response time",SUMPRODUCT(('Data - quarterly'!$A$2:$A$30000=C$36)*('Data - quarterly'!$B$2:$B$30000=$B15)*('Data - quarterly'!$C$2:$C$30000=$A$4)*('Data - quarterly'!$E$2:$E$30000)),IF($A$5="Call handling time",SUMPRODUCT(('Data - quarterly'!$A$2:$A$30000=C$36)*('Data - quarterly'!$B$2:$B$30000=$B15)*('Data - quarterly'!$C$2:$C$30000=$A$4)*('Data - quarterly'!$F$2:$F$30000)),IF($A$5="Crew turnout time",SUMPRODUCT(('Data - quarterly'!$A$2:$A$30000=C$36)*('Data - quarterly'!$B$2:$B$30000=$B15)*('Data - quarterly'!$C$2:$C$30000=$A$4)*('Data - quarterly'!$G$2:$G$30000)),SUMPRODUCT(('Data - quarterly'!$A$2:$A$30000=C$36)*('Data - quarterly'!$B$2:$B$30000=$B15)*('Data - quarterly'!$C$2:$C$30000=$A$4)*('Data - quarterly'!$H$2:$H$30000))))))=0,"..",(IF($A$5="Total response time",SUMPRODUCT(('Data - quarterly'!$A$2:$A$30000=C$36)*('Data - quarterly'!$B$2:$B$30000=$B15)*('Data - quarterly'!$C$2:$C$30000=$A$4)*('Data - quarterly'!$E$2:$E$30000)),IF($A$5="Call handling time",SUMPRODUCT(('Data - quarterly'!$A$2:$A$30000=C$36)*('Data - quarterly'!$B$2:$B$30000=$B15)*('Data - quarterly'!$C$2:$C$30000=$A$4)*('Data - quarterly'!$F$2:$F$30000)),IF($A$5="Crew turnout time",SUMPRODUCT(('Data - quarterly'!$A$2:$A$30000=C$36)*('Data - quarterly'!$B$2:$B$30000=$B15)*('Data - quarterly'!$C$2:$C$30000=$A$4)*('Data - quarterly'!$G$2:$G$30000)),SUMPRODUCT(('Data - quarterly'!$A$2:$A$30000=C$36)*('Data - quarterly'!$B$2:$B$30000=$B15)*('Data - quarterly'!$C$2:$C$30000=$A$4)*('Data - quarterly'!$H$2:$H$30000)))))))</f>
        <v>5.4678297100000002E-3</v>
      </c>
      <c r="D43" s="64" cm="1">
        <f t="array" ref="D43">IF((IF($A$5="Total response time",SUMPRODUCT(('Data - quarterly'!$A$2:$A$30000=D$36)*('Data - quarterly'!$B$2:$B$30000=$B15)*('Data - quarterly'!$C$2:$C$30000=$A$4)*('Data - quarterly'!$E$2:$E$30000)),IF($A$5="Call handling time",SUMPRODUCT(('Data - quarterly'!$A$2:$A$30000=D$36)*('Data - quarterly'!$B$2:$B$30000=$B15)*('Data - quarterly'!$C$2:$C$30000=$A$4)*('Data - quarterly'!$F$2:$F$30000)),IF($A$5="Crew turnout time",SUMPRODUCT(('Data - quarterly'!$A$2:$A$30000=D$36)*('Data - quarterly'!$B$2:$B$30000=$B15)*('Data - quarterly'!$C$2:$C$30000=$A$4)*('Data - quarterly'!$G$2:$G$30000)),SUMPRODUCT(('Data - quarterly'!$A$2:$A$30000=D$36)*('Data - quarterly'!$B$2:$B$30000=$B15)*('Data - quarterly'!$C$2:$C$30000=$A$4)*('Data - quarterly'!$H$2:$H$30000))))))=0,"..",(IF($A$5="Total response time",SUMPRODUCT(('Data - quarterly'!$A$2:$A$30000=D$36)*('Data - quarterly'!$B$2:$B$30000=$B15)*('Data - quarterly'!$C$2:$C$30000=$A$4)*('Data - quarterly'!$E$2:$E$30000)),IF($A$5="Call handling time",SUMPRODUCT(('Data - quarterly'!$A$2:$A$30000=D$36)*('Data - quarterly'!$B$2:$B$30000=$B15)*('Data - quarterly'!$C$2:$C$30000=$A$4)*('Data - quarterly'!$F$2:$F$30000)),IF($A$5="Crew turnout time",SUMPRODUCT(('Data - quarterly'!$A$2:$A$30000=D$36)*('Data - quarterly'!$B$2:$B$30000=$B15)*('Data - quarterly'!$C$2:$C$30000=$A$4)*('Data - quarterly'!$G$2:$G$30000)),SUMPRODUCT(('Data - quarterly'!$A$2:$A$30000=D$36)*('Data - quarterly'!$B$2:$B$30000=$B15)*('Data - quarterly'!$C$2:$C$30000=$A$4)*('Data - quarterly'!$H$2:$H$30000)))))))</f>
        <v>5.4898533799999996E-3</v>
      </c>
      <c r="E43" s="64" cm="1">
        <f t="array" ref="E43">IF((IF($A$5="Total response time",SUMPRODUCT(('Data - quarterly'!$A$2:$A$30000=E$36)*('Data - quarterly'!$B$2:$B$30000=$B15)*('Data - quarterly'!$C$2:$C$30000=$A$4)*('Data - quarterly'!$E$2:$E$30000)),IF($A$5="Call handling time",SUMPRODUCT(('Data - quarterly'!$A$2:$A$30000=E$36)*('Data - quarterly'!$B$2:$B$30000=$B15)*('Data - quarterly'!$C$2:$C$30000=$A$4)*('Data - quarterly'!$F$2:$F$30000)),IF($A$5="Crew turnout time",SUMPRODUCT(('Data - quarterly'!$A$2:$A$30000=E$36)*('Data - quarterly'!$B$2:$B$30000=$B15)*('Data - quarterly'!$C$2:$C$30000=$A$4)*('Data - quarterly'!$G$2:$G$30000)),SUMPRODUCT(('Data - quarterly'!$A$2:$A$30000=E$36)*('Data - quarterly'!$B$2:$B$30000=$B15)*('Data - quarterly'!$C$2:$C$30000=$A$4)*('Data - quarterly'!$H$2:$H$30000))))))=0,"..",(IF($A$5="Total response time",SUMPRODUCT(('Data - quarterly'!$A$2:$A$30000=E$36)*('Data - quarterly'!$B$2:$B$30000=$B15)*('Data - quarterly'!$C$2:$C$30000=$A$4)*('Data - quarterly'!$E$2:$E$30000)),IF($A$5="Call handling time",SUMPRODUCT(('Data - quarterly'!$A$2:$A$30000=E$36)*('Data - quarterly'!$B$2:$B$30000=$B15)*('Data - quarterly'!$C$2:$C$30000=$A$4)*('Data - quarterly'!$F$2:$F$30000)),IF($A$5="Crew turnout time",SUMPRODUCT(('Data - quarterly'!$A$2:$A$30000=E$36)*('Data - quarterly'!$B$2:$B$30000=$B15)*('Data - quarterly'!$C$2:$C$30000=$A$4)*('Data - quarterly'!$G$2:$G$30000)),SUMPRODUCT(('Data - quarterly'!$A$2:$A$30000=E$36)*('Data - quarterly'!$B$2:$B$30000=$B15)*('Data - quarterly'!$C$2:$C$30000=$A$4)*('Data - quarterly'!$H$2:$H$30000)))))))</f>
        <v>5.8313907700000001E-3</v>
      </c>
      <c r="F43" s="64" cm="1">
        <f t="array" ref="F43">IF((IF($A$5="Total response time",SUMPRODUCT(('Data - quarterly'!$A$2:$A$30000=F$36)*('Data - quarterly'!$B$2:$B$30000=$B15)*('Data - quarterly'!$C$2:$C$30000=$A$4)*('Data - quarterly'!$E$2:$E$30000)),IF($A$5="Call handling time",SUMPRODUCT(('Data - quarterly'!$A$2:$A$30000=F$36)*('Data - quarterly'!$B$2:$B$30000=$B15)*('Data - quarterly'!$C$2:$C$30000=$A$4)*('Data - quarterly'!$F$2:$F$30000)),IF($A$5="Crew turnout time",SUMPRODUCT(('Data - quarterly'!$A$2:$A$30000=F$36)*('Data - quarterly'!$B$2:$B$30000=$B15)*('Data - quarterly'!$C$2:$C$30000=$A$4)*('Data - quarterly'!$G$2:$G$30000)),SUMPRODUCT(('Data - quarterly'!$A$2:$A$30000=F$36)*('Data - quarterly'!$B$2:$B$30000=$B15)*('Data - quarterly'!$C$2:$C$30000=$A$4)*('Data - quarterly'!$H$2:$H$30000))))))=0,"..",(IF($A$5="Total response time",SUMPRODUCT(('Data - quarterly'!$A$2:$A$30000=F$36)*('Data - quarterly'!$B$2:$B$30000=$B15)*('Data - quarterly'!$C$2:$C$30000=$A$4)*('Data - quarterly'!$E$2:$E$30000)),IF($A$5="Call handling time",SUMPRODUCT(('Data - quarterly'!$A$2:$A$30000=F$36)*('Data - quarterly'!$B$2:$B$30000=$B15)*('Data - quarterly'!$C$2:$C$30000=$A$4)*('Data - quarterly'!$F$2:$F$30000)),IF($A$5="Crew turnout time",SUMPRODUCT(('Data - quarterly'!$A$2:$A$30000=F$36)*('Data - quarterly'!$B$2:$B$30000=$B15)*('Data - quarterly'!$C$2:$C$30000=$A$4)*('Data - quarterly'!$G$2:$G$30000)),SUMPRODUCT(('Data - quarterly'!$A$2:$A$30000=F$36)*('Data - quarterly'!$B$2:$B$30000=$B15)*('Data - quarterly'!$C$2:$C$30000=$A$4)*('Data - quarterly'!$H$2:$H$30000)))))))</f>
        <v>6.0522999900000001E-3</v>
      </c>
      <c r="G43" s="50"/>
      <c r="H43" s="53">
        <f t="shared" si="3"/>
        <v>0.107</v>
      </c>
      <c r="I43" s="53">
        <f t="shared" si="4"/>
        <v>0.10199999999999999</v>
      </c>
      <c r="J43" s="75">
        <f t="shared" si="5"/>
        <v>3.7999999999999999E-2</v>
      </c>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row>
    <row r="44" spans="1:43" x14ac:dyDescent="0.35">
      <c r="A44" s="74"/>
      <c r="B44" s="50" t="str">
        <f t="shared" si="2"/>
        <v>Non Residential</v>
      </c>
      <c r="C44" s="64" cm="1">
        <f t="array" ref="C44">IF((IF($A$5="Total response time",SUMPRODUCT(('Data - quarterly'!$A$2:$A$30000=C$36)*('Data - quarterly'!$B$2:$B$30000=$B16)*('Data - quarterly'!$C$2:$C$30000=$A$4)*('Data - quarterly'!$E$2:$E$30000)),IF($A$5="Call handling time",SUMPRODUCT(('Data - quarterly'!$A$2:$A$30000=C$36)*('Data - quarterly'!$B$2:$B$30000=$B16)*('Data - quarterly'!$C$2:$C$30000=$A$4)*('Data - quarterly'!$F$2:$F$30000)),IF($A$5="Crew turnout time",SUMPRODUCT(('Data - quarterly'!$A$2:$A$30000=C$36)*('Data - quarterly'!$B$2:$B$30000=$B16)*('Data - quarterly'!$C$2:$C$30000=$A$4)*('Data - quarterly'!$G$2:$G$30000)),SUMPRODUCT(('Data - quarterly'!$A$2:$A$30000=C$36)*('Data - quarterly'!$B$2:$B$30000=$B16)*('Data - quarterly'!$C$2:$C$30000=$A$4)*('Data - quarterly'!$H$2:$H$30000))))))=0,"..",(IF($A$5="Total response time",SUMPRODUCT(('Data - quarterly'!$A$2:$A$30000=C$36)*('Data - quarterly'!$B$2:$B$30000=$B16)*('Data - quarterly'!$C$2:$C$30000=$A$4)*('Data - quarterly'!$E$2:$E$30000)),IF($A$5="Call handling time",SUMPRODUCT(('Data - quarterly'!$A$2:$A$30000=C$36)*('Data - quarterly'!$B$2:$B$30000=$B16)*('Data - quarterly'!$C$2:$C$30000=$A$4)*('Data - quarterly'!$F$2:$F$30000)),IF($A$5="Crew turnout time",SUMPRODUCT(('Data - quarterly'!$A$2:$A$30000=C$36)*('Data - quarterly'!$B$2:$B$30000=$B16)*('Data - quarterly'!$C$2:$C$30000=$A$4)*('Data - quarterly'!$G$2:$G$30000)),SUMPRODUCT(('Data - quarterly'!$A$2:$A$30000=C$36)*('Data - quarterly'!$B$2:$B$30000=$B16)*('Data - quarterly'!$C$2:$C$30000=$A$4)*('Data - quarterly'!$H$2:$H$30000)))))))</f>
        <v>5.8911760500000004E-3</v>
      </c>
      <c r="D44" s="64" cm="1">
        <f t="array" ref="D44">IF((IF($A$5="Total response time",SUMPRODUCT(('Data - quarterly'!$A$2:$A$30000=D$36)*('Data - quarterly'!$B$2:$B$30000=$B16)*('Data - quarterly'!$C$2:$C$30000=$A$4)*('Data - quarterly'!$E$2:$E$30000)),IF($A$5="Call handling time",SUMPRODUCT(('Data - quarterly'!$A$2:$A$30000=D$36)*('Data - quarterly'!$B$2:$B$30000=$B16)*('Data - quarterly'!$C$2:$C$30000=$A$4)*('Data - quarterly'!$F$2:$F$30000)),IF($A$5="Crew turnout time",SUMPRODUCT(('Data - quarterly'!$A$2:$A$30000=D$36)*('Data - quarterly'!$B$2:$B$30000=$B16)*('Data - quarterly'!$C$2:$C$30000=$A$4)*('Data - quarterly'!$G$2:$G$30000)),SUMPRODUCT(('Data - quarterly'!$A$2:$A$30000=D$36)*('Data - quarterly'!$B$2:$B$30000=$B16)*('Data - quarterly'!$C$2:$C$30000=$A$4)*('Data - quarterly'!$H$2:$H$30000))))))=0,"..",(IF($A$5="Total response time",SUMPRODUCT(('Data - quarterly'!$A$2:$A$30000=D$36)*('Data - quarterly'!$B$2:$B$30000=$B16)*('Data - quarterly'!$C$2:$C$30000=$A$4)*('Data - quarterly'!$E$2:$E$30000)),IF($A$5="Call handling time",SUMPRODUCT(('Data - quarterly'!$A$2:$A$30000=D$36)*('Data - quarterly'!$B$2:$B$30000=$B16)*('Data - quarterly'!$C$2:$C$30000=$A$4)*('Data - quarterly'!$F$2:$F$30000)),IF($A$5="Crew turnout time",SUMPRODUCT(('Data - quarterly'!$A$2:$A$30000=D$36)*('Data - quarterly'!$B$2:$B$30000=$B16)*('Data - quarterly'!$C$2:$C$30000=$A$4)*('Data - quarterly'!$G$2:$G$30000)),SUMPRODUCT(('Data - quarterly'!$A$2:$A$30000=D$36)*('Data - quarterly'!$B$2:$B$30000=$B16)*('Data - quarterly'!$C$2:$C$30000=$A$4)*('Data - quarterly'!$H$2:$H$30000)))))))</f>
        <v>5.9765932800000003E-3</v>
      </c>
      <c r="E44" s="64" cm="1">
        <f t="array" ref="E44">IF((IF($A$5="Total response time",SUMPRODUCT(('Data - quarterly'!$A$2:$A$30000=E$36)*('Data - quarterly'!$B$2:$B$30000=$B16)*('Data - quarterly'!$C$2:$C$30000=$A$4)*('Data - quarterly'!$E$2:$E$30000)),IF($A$5="Call handling time",SUMPRODUCT(('Data - quarterly'!$A$2:$A$30000=E$36)*('Data - quarterly'!$B$2:$B$30000=$B16)*('Data - quarterly'!$C$2:$C$30000=$A$4)*('Data - quarterly'!$F$2:$F$30000)),IF($A$5="Crew turnout time",SUMPRODUCT(('Data - quarterly'!$A$2:$A$30000=E$36)*('Data - quarterly'!$B$2:$B$30000=$B16)*('Data - quarterly'!$C$2:$C$30000=$A$4)*('Data - quarterly'!$G$2:$G$30000)),SUMPRODUCT(('Data - quarterly'!$A$2:$A$30000=E$36)*('Data - quarterly'!$B$2:$B$30000=$B16)*('Data - quarterly'!$C$2:$C$30000=$A$4)*('Data - quarterly'!$H$2:$H$30000))))))=0,"..",(IF($A$5="Total response time",SUMPRODUCT(('Data - quarterly'!$A$2:$A$30000=E$36)*('Data - quarterly'!$B$2:$B$30000=$B16)*('Data - quarterly'!$C$2:$C$30000=$A$4)*('Data - quarterly'!$E$2:$E$30000)),IF($A$5="Call handling time",SUMPRODUCT(('Data - quarterly'!$A$2:$A$30000=E$36)*('Data - quarterly'!$B$2:$B$30000=$B16)*('Data - quarterly'!$C$2:$C$30000=$A$4)*('Data - quarterly'!$F$2:$F$30000)),IF($A$5="Crew turnout time",SUMPRODUCT(('Data - quarterly'!$A$2:$A$30000=E$36)*('Data - quarterly'!$B$2:$B$30000=$B16)*('Data - quarterly'!$C$2:$C$30000=$A$4)*('Data - quarterly'!$G$2:$G$30000)),SUMPRODUCT(('Data - quarterly'!$A$2:$A$30000=E$36)*('Data - quarterly'!$B$2:$B$30000=$B16)*('Data - quarterly'!$C$2:$C$30000=$A$4)*('Data - quarterly'!$H$2:$H$30000)))))))</f>
        <v>6.3035459199999996E-3</v>
      </c>
      <c r="F44" s="64" cm="1">
        <f t="array" ref="F44">IF((IF($A$5="Total response time",SUMPRODUCT(('Data - quarterly'!$A$2:$A$30000=F$36)*('Data - quarterly'!$B$2:$B$30000=$B16)*('Data - quarterly'!$C$2:$C$30000=$A$4)*('Data - quarterly'!$E$2:$E$30000)),IF($A$5="Call handling time",SUMPRODUCT(('Data - quarterly'!$A$2:$A$30000=F$36)*('Data - quarterly'!$B$2:$B$30000=$B16)*('Data - quarterly'!$C$2:$C$30000=$A$4)*('Data - quarterly'!$F$2:$F$30000)),IF($A$5="Crew turnout time",SUMPRODUCT(('Data - quarterly'!$A$2:$A$30000=F$36)*('Data - quarterly'!$B$2:$B$30000=$B16)*('Data - quarterly'!$C$2:$C$30000=$A$4)*('Data - quarterly'!$G$2:$G$30000)),SUMPRODUCT(('Data - quarterly'!$A$2:$A$30000=F$36)*('Data - quarterly'!$B$2:$B$30000=$B16)*('Data - quarterly'!$C$2:$C$30000=$A$4)*('Data - quarterly'!$H$2:$H$30000))))))=0,"..",(IF($A$5="Total response time",SUMPRODUCT(('Data - quarterly'!$A$2:$A$30000=F$36)*('Data - quarterly'!$B$2:$B$30000=$B16)*('Data - quarterly'!$C$2:$C$30000=$A$4)*('Data - quarterly'!$E$2:$E$30000)),IF($A$5="Call handling time",SUMPRODUCT(('Data - quarterly'!$A$2:$A$30000=F$36)*('Data - quarterly'!$B$2:$B$30000=$B16)*('Data - quarterly'!$C$2:$C$30000=$A$4)*('Data - quarterly'!$F$2:$F$30000)),IF($A$5="Crew turnout time",SUMPRODUCT(('Data - quarterly'!$A$2:$A$30000=F$36)*('Data - quarterly'!$B$2:$B$30000=$B16)*('Data - quarterly'!$C$2:$C$30000=$A$4)*('Data - quarterly'!$G$2:$G$30000)),SUMPRODUCT(('Data - quarterly'!$A$2:$A$30000=F$36)*('Data - quarterly'!$B$2:$B$30000=$B16)*('Data - quarterly'!$C$2:$C$30000=$A$4)*('Data - quarterly'!$H$2:$H$30000)))))))</f>
        <v>6.4367928800000002E-3</v>
      </c>
      <c r="G44" s="50"/>
      <c r="H44" s="53">
        <f t="shared" si="3"/>
        <v>9.2999999999999999E-2</v>
      </c>
      <c r="I44" s="53">
        <f t="shared" si="4"/>
        <v>7.6999999999999999E-2</v>
      </c>
      <c r="J44" s="75">
        <f t="shared" si="5"/>
        <v>2.1000000000000001E-2</v>
      </c>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row>
    <row r="45" spans="1:43" x14ac:dyDescent="0.35">
      <c r="A45" s="74" t="str">
        <f t="shared" si="6"/>
        <v>Road Vehicles</v>
      </c>
      <c r="B45" s="50" t="str">
        <f t="shared" si="2"/>
        <v>Road Vehicles</v>
      </c>
      <c r="C45" s="64" cm="1">
        <f t="array" ref="C45">IF((IF($A$5="Total response time",SUMPRODUCT(('Data - quarterly'!$A$2:$A$30000=C$36)*('Data - quarterly'!$B$2:$B$30000=$B17)*('Data - quarterly'!$C$2:$C$30000=$A$4)*('Data - quarterly'!$E$2:$E$30000)),IF($A$5="Call handling time",SUMPRODUCT(('Data - quarterly'!$A$2:$A$30000=C$36)*('Data - quarterly'!$B$2:$B$30000=$B17)*('Data - quarterly'!$C$2:$C$30000=$A$4)*('Data - quarterly'!$F$2:$F$30000)),IF($A$5="Crew turnout time",SUMPRODUCT(('Data - quarterly'!$A$2:$A$30000=C$36)*('Data - quarterly'!$B$2:$B$30000=$B17)*('Data - quarterly'!$C$2:$C$30000=$A$4)*('Data - quarterly'!$G$2:$G$30000)),SUMPRODUCT(('Data - quarterly'!$A$2:$A$30000=C$36)*('Data - quarterly'!$B$2:$B$30000=$B17)*('Data - quarterly'!$C$2:$C$30000=$A$4)*('Data - quarterly'!$H$2:$H$30000))))))=0,"..",(IF($A$5="Total response time",SUMPRODUCT(('Data - quarterly'!$A$2:$A$30000=C$36)*('Data - quarterly'!$B$2:$B$30000=$B17)*('Data - quarterly'!$C$2:$C$30000=$A$4)*('Data - quarterly'!$E$2:$E$30000)),IF($A$5="Call handling time",SUMPRODUCT(('Data - quarterly'!$A$2:$A$30000=C$36)*('Data - quarterly'!$B$2:$B$30000=$B17)*('Data - quarterly'!$C$2:$C$30000=$A$4)*('Data - quarterly'!$F$2:$F$30000)),IF($A$5="Crew turnout time",SUMPRODUCT(('Data - quarterly'!$A$2:$A$30000=C$36)*('Data - quarterly'!$B$2:$B$30000=$B17)*('Data - quarterly'!$C$2:$C$30000=$A$4)*('Data - quarterly'!$G$2:$G$30000)),SUMPRODUCT(('Data - quarterly'!$A$2:$A$30000=C$36)*('Data - quarterly'!$B$2:$B$30000=$B17)*('Data - quarterly'!$C$2:$C$30000=$A$4)*('Data - quarterly'!$H$2:$H$30000)))))))</f>
        <v>6.7718502700000001E-3</v>
      </c>
      <c r="D45" s="64" cm="1">
        <f t="array" ref="D45">IF((IF($A$5="Total response time",SUMPRODUCT(('Data - quarterly'!$A$2:$A$30000=D$36)*('Data - quarterly'!$B$2:$B$30000=$B17)*('Data - quarterly'!$C$2:$C$30000=$A$4)*('Data - quarterly'!$E$2:$E$30000)),IF($A$5="Call handling time",SUMPRODUCT(('Data - quarterly'!$A$2:$A$30000=D$36)*('Data - quarterly'!$B$2:$B$30000=$B17)*('Data - quarterly'!$C$2:$C$30000=$A$4)*('Data - quarterly'!$F$2:$F$30000)),IF($A$5="Crew turnout time",SUMPRODUCT(('Data - quarterly'!$A$2:$A$30000=D$36)*('Data - quarterly'!$B$2:$B$30000=$B17)*('Data - quarterly'!$C$2:$C$30000=$A$4)*('Data - quarterly'!$G$2:$G$30000)),SUMPRODUCT(('Data - quarterly'!$A$2:$A$30000=D$36)*('Data - quarterly'!$B$2:$B$30000=$B17)*('Data - quarterly'!$C$2:$C$30000=$A$4)*('Data - quarterly'!$H$2:$H$30000))))))=0,"..",(IF($A$5="Total response time",SUMPRODUCT(('Data - quarterly'!$A$2:$A$30000=D$36)*('Data - quarterly'!$B$2:$B$30000=$B17)*('Data - quarterly'!$C$2:$C$30000=$A$4)*('Data - quarterly'!$E$2:$E$30000)),IF($A$5="Call handling time",SUMPRODUCT(('Data - quarterly'!$A$2:$A$30000=D$36)*('Data - quarterly'!$B$2:$B$30000=$B17)*('Data - quarterly'!$C$2:$C$30000=$A$4)*('Data - quarterly'!$F$2:$F$30000)),IF($A$5="Crew turnout time",SUMPRODUCT(('Data - quarterly'!$A$2:$A$30000=D$36)*('Data - quarterly'!$B$2:$B$30000=$B17)*('Data - quarterly'!$C$2:$C$30000=$A$4)*('Data - quarterly'!$G$2:$G$30000)),SUMPRODUCT(('Data - quarterly'!$A$2:$A$30000=D$36)*('Data - quarterly'!$B$2:$B$30000=$B17)*('Data - quarterly'!$C$2:$C$30000=$A$4)*('Data - quarterly'!$H$2:$H$30000)))))))</f>
        <v>6.5793753900000003E-3</v>
      </c>
      <c r="E45" s="64" cm="1">
        <f t="array" ref="E45">IF((IF($A$5="Total response time",SUMPRODUCT(('Data - quarterly'!$A$2:$A$30000=E$36)*('Data - quarterly'!$B$2:$B$30000=$B17)*('Data - quarterly'!$C$2:$C$30000=$A$4)*('Data - quarterly'!$E$2:$E$30000)),IF($A$5="Call handling time",SUMPRODUCT(('Data - quarterly'!$A$2:$A$30000=E$36)*('Data - quarterly'!$B$2:$B$30000=$B17)*('Data - quarterly'!$C$2:$C$30000=$A$4)*('Data - quarterly'!$F$2:$F$30000)),IF($A$5="Crew turnout time",SUMPRODUCT(('Data - quarterly'!$A$2:$A$30000=E$36)*('Data - quarterly'!$B$2:$B$30000=$B17)*('Data - quarterly'!$C$2:$C$30000=$A$4)*('Data - quarterly'!$G$2:$G$30000)),SUMPRODUCT(('Data - quarterly'!$A$2:$A$30000=E$36)*('Data - quarterly'!$B$2:$B$30000=$B17)*('Data - quarterly'!$C$2:$C$30000=$A$4)*('Data - quarterly'!$H$2:$H$30000))))))=0,"..",(IF($A$5="Total response time",SUMPRODUCT(('Data - quarterly'!$A$2:$A$30000=E$36)*('Data - quarterly'!$B$2:$B$30000=$B17)*('Data - quarterly'!$C$2:$C$30000=$A$4)*('Data - quarterly'!$E$2:$E$30000)),IF($A$5="Call handling time",SUMPRODUCT(('Data - quarterly'!$A$2:$A$30000=E$36)*('Data - quarterly'!$B$2:$B$30000=$B17)*('Data - quarterly'!$C$2:$C$30000=$A$4)*('Data - quarterly'!$F$2:$F$30000)),IF($A$5="Crew turnout time",SUMPRODUCT(('Data - quarterly'!$A$2:$A$30000=E$36)*('Data - quarterly'!$B$2:$B$30000=$B17)*('Data - quarterly'!$C$2:$C$30000=$A$4)*('Data - quarterly'!$G$2:$G$30000)),SUMPRODUCT(('Data - quarterly'!$A$2:$A$30000=E$36)*('Data - quarterly'!$B$2:$B$30000=$B17)*('Data - quarterly'!$C$2:$C$30000=$A$4)*('Data - quarterly'!$H$2:$H$30000)))))))</f>
        <v>7.0593032500000001E-3</v>
      </c>
      <c r="F45" s="64" cm="1">
        <f t="array" ref="F45">IF((IF($A$5="Total response time",SUMPRODUCT(('Data - quarterly'!$A$2:$A$30000=F$36)*('Data - quarterly'!$B$2:$B$30000=$B17)*('Data - quarterly'!$C$2:$C$30000=$A$4)*('Data - quarterly'!$E$2:$E$30000)),IF($A$5="Call handling time",SUMPRODUCT(('Data - quarterly'!$A$2:$A$30000=F$36)*('Data - quarterly'!$B$2:$B$30000=$B17)*('Data - quarterly'!$C$2:$C$30000=$A$4)*('Data - quarterly'!$F$2:$F$30000)),IF($A$5="Crew turnout time",SUMPRODUCT(('Data - quarterly'!$A$2:$A$30000=F$36)*('Data - quarterly'!$B$2:$B$30000=$B17)*('Data - quarterly'!$C$2:$C$30000=$A$4)*('Data - quarterly'!$G$2:$G$30000)),SUMPRODUCT(('Data - quarterly'!$A$2:$A$30000=F$36)*('Data - quarterly'!$B$2:$B$30000=$B17)*('Data - quarterly'!$C$2:$C$30000=$A$4)*('Data - quarterly'!$H$2:$H$30000))))))=0,"..",(IF($A$5="Total response time",SUMPRODUCT(('Data - quarterly'!$A$2:$A$30000=F$36)*('Data - quarterly'!$B$2:$B$30000=$B17)*('Data - quarterly'!$C$2:$C$30000=$A$4)*('Data - quarterly'!$E$2:$E$30000)),IF($A$5="Call handling time",SUMPRODUCT(('Data - quarterly'!$A$2:$A$30000=F$36)*('Data - quarterly'!$B$2:$B$30000=$B17)*('Data - quarterly'!$C$2:$C$30000=$A$4)*('Data - quarterly'!$F$2:$F$30000)),IF($A$5="Crew turnout time",SUMPRODUCT(('Data - quarterly'!$A$2:$A$30000=F$36)*('Data - quarterly'!$B$2:$B$30000=$B17)*('Data - quarterly'!$C$2:$C$30000=$A$4)*('Data - quarterly'!$G$2:$G$30000)),SUMPRODUCT(('Data - quarterly'!$A$2:$A$30000=F$36)*('Data - quarterly'!$B$2:$B$30000=$B17)*('Data - quarterly'!$C$2:$C$30000=$A$4)*('Data - quarterly'!$H$2:$H$30000)))))))</f>
        <v>7.1674862299999998E-3</v>
      </c>
      <c r="G45" s="50"/>
      <c r="H45" s="53">
        <f t="shared" si="3"/>
        <v>5.8000000000000003E-2</v>
      </c>
      <c r="I45" s="53">
        <f t="shared" si="4"/>
        <v>8.8999999999999996E-2</v>
      </c>
      <c r="J45" s="75">
        <f t="shared" si="5"/>
        <v>1.4999999999999999E-2</v>
      </c>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row>
    <row r="46" spans="1:43" x14ac:dyDescent="0.35">
      <c r="A46" s="74" t="str">
        <f t="shared" si="6"/>
        <v>Other Outdoor8</v>
      </c>
      <c r="B46" s="50" t="str">
        <f t="shared" si="2"/>
        <v>Other Outdoors</v>
      </c>
      <c r="C46" s="64" cm="1">
        <f t="array" ref="C46">IF((IF($A$5="Total response time",SUMPRODUCT(('Data - quarterly'!$A$2:$A$30000=C$36)*('Data - quarterly'!$B$2:$B$30000=$B18)*('Data - quarterly'!$C$2:$C$30000=$A$4)*('Data - quarterly'!$E$2:$E$30000)),IF($A$5="Call handling time",SUMPRODUCT(('Data - quarterly'!$A$2:$A$30000=C$36)*('Data - quarterly'!$B$2:$B$30000=$B18)*('Data - quarterly'!$C$2:$C$30000=$A$4)*('Data - quarterly'!$F$2:$F$30000)),IF($A$5="Crew turnout time",SUMPRODUCT(('Data - quarterly'!$A$2:$A$30000=C$36)*('Data - quarterly'!$B$2:$B$30000=$B18)*('Data - quarterly'!$C$2:$C$30000=$A$4)*('Data - quarterly'!$G$2:$G$30000)),SUMPRODUCT(('Data - quarterly'!$A$2:$A$30000=C$36)*('Data - quarterly'!$B$2:$B$30000=$B18)*('Data - quarterly'!$C$2:$C$30000=$A$4)*('Data - quarterly'!$H$2:$H$30000))))))=0,"..",(IF($A$5="Total response time",SUMPRODUCT(('Data - quarterly'!$A$2:$A$30000=C$36)*('Data - quarterly'!$B$2:$B$30000=$B18)*('Data - quarterly'!$C$2:$C$30000=$A$4)*('Data - quarterly'!$E$2:$E$30000)),IF($A$5="Call handling time",SUMPRODUCT(('Data - quarterly'!$A$2:$A$30000=C$36)*('Data - quarterly'!$B$2:$B$30000=$B18)*('Data - quarterly'!$C$2:$C$30000=$A$4)*('Data - quarterly'!$F$2:$F$30000)),IF($A$5="Crew turnout time",SUMPRODUCT(('Data - quarterly'!$A$2:$A$30000=C$36)*('Data - quarterly'!$B$2:$B$30000=$B18)*('Data - quarterly'!$C$2:$C$30000=$A$4)*('Data - quarterly'!$G$2:$G$30000)),SUMPRODUCT(('Data - quarterly'!$A$2:$A$30000=C$36)*('Data - quarterly'!$B$2:$B$30000=$B18)*('Data - quarterly'!$C$2:$C$30000=$A$4)*('Data - quarterly'!$H$2:$H$30000)))))))</f>
        <v>7.591759E-3</v>
      </c>
      <c r="D46" s="64" cm="1">
        <f t="array" ref="D46">IF((IF($A$5="Total response time",SUMPRODUCT(('Data - quarterly'!$A$2:$A$30000=D$36)*('Data - quarterly'!$B$2:$B$30000=$B18)*('Data - quarterly'!$C$2:$C$30000=$A$4)*('Data - quarterly'!$E$2:$E$30000)),IF($A$5="Call handling time",SUMPRODUCT(('Data - quarterly'!$A$2:$A$30000=D$36)*('Data - quarterly'!$B$2:$B$30000=$B18)*('Data - quarterly'!$C$2:$C$30000=$A$4)*('Data - quarterly'!$F$2:$F$30000)),IF($A$5="Crew turnout time",SUMPRODUCT(('Data - quarterly'!$A$2:$A$30000=D$36)*('Data - quarterly'!$B$2:$B$30000=$B18)*('Data - quarterly'!$C$2:$C$30000=$A$4)*('Data - quarterly'!$G$2:$G$30000)),SUMPRODUCT(('Data - quarterly'!$A$2:$A$30000=D$36)*('Data - quarterly'!$B$2:$B$30000=$B18)*('Data - quarterly'!$C$2:$C$30000=$A$4)*('Data - quarterly'!$H$2:$H$30000))))))=0,"..",(IF($A$5="Total response time",SUMPRODUCT(('Data - quarterly'!$A$2:$A$30000=D$36)*('Data - quarterly'!$B$2:$B$30000=$B18)*('Data - quarterly'!$C$2:$C$30000=$A$4)*('Data - quarterly'!$E$2:$E$30000)),IF($A$5="Call handling time",SUMPRODUCT(('Data - quarterly'!$A$2:$A$30000=D$36)*('Data - quarterly'!$B$2:$B$30000=$B18)*('Data - quarterly'!$C$2:$C$30000=$A$4)*('Data - quarterly'!$F$2:$F$30000)),IF($A$5="Crew turnout time",SUMPRODUCT(('Data - quarterly'!$A$2:$A$30000=D$36)*('Data - quarterly'!$B$2:$B$30000=$B18)*('Data - quarterly'!$C$2:$C$30000=$A$4)*('Data - quarterly'!$G$2:$G$30000)),SUMPRODUCT(('Data - quarterly'!$A$2:$A$30000=D$36)*('Data - quarterly'!$B$2:$B$30000=$B18)*('Data - quarterly'!$C$2:$C$30000=$A$4)*('Data - quarterly'!$H$2:$H$30000)))))))</f>
        <v>7.7008171E-3</v>
      </c>
      <c r="E46" s="64" cm="1">
        <f t="array" ref="E46">IF((IF($A$5="Total response time",SUMPRODUCT(('Data - quarterly'!$A$2:$A$30000=E$36)*('Data - quarterly'!$B$2:$B$30000=$B18)*('Data - quarterly'!$C$2:$C$30000=$A$4)*('Data - quarterly'!$E$2:$E$30000)),IF($A$5="Call handling time",SUMPRODUCT(('Data - quarterly'!$A$2:$A$30000=E$36)*('Data - quarterly'!$B$2:$B$30000=$B18)*('Data - quarterly'!$C$2:$C$30000=$A$4)*('Data - quarterly'!$F$2:$F$30000)),IF($A$5="Crew turnout time",SUMPRODUCT(('Data - quarterly'!$A$2:$A$30000=E$36)*('Data - quarterly'!$B$2:$B$30000=$B18)*('Data - quarterly'!$C$2:$C$30000=$A$4)*('Data - quarterly'!$G$2:$G$30000)),SUMPRODUCT(('Data - quarterly'!$A$2:$A$30000=E$36)*('Data - quarterly'!$B$2:$B$30000=$B18)*('Data - quarterly'!$C$2:$C$30000=$A$4)*('Data - quarterly'!$H$2:$H$30000))))))=0,"..",(IF($A$5="Total response time",SUMPRODUCT(('Data - quarterly'!$A$2:$A$30000=E$36)*('Data - quarterly'!$B$2:$B$30000=$B18)*('Data - quarterly'!$C$2:$C$30000=$A$4)*('Data - quarterly'!$E$2:$E$30000)),IF($A$5="Call handling time",SUMPRODUCT(('Data - quarterly'!$A$2:$A$30000=E$36)*('Data - quarterly'!$B$2:$B$30000=$B18)*('Data - quarterly'!$C$2:$C$30000=$A$4)*('Data - quarterly'!$F$2:$F$30000)),IF($A$5="Crew turnout time",SUMPRODUCT(('Data - quarterly'!$A$2:$A$30000=E$36)*('Data - quarterly'!$B$2:$B$30000=$B18)*('Data - quarterly'!$C$2:$C$30000=$A$4)*('Data - quarterly'!$G$2:$G$30000)),SUMPRODUCT(('Data - quarterly'!$A$2:$A$30000=E$36)*('Data - quarterly'!$B$2:$B$30000=$B18)*('Data - quarterly'!$C$2:$C$30000=$A$4)*('Data - quarterly'!$H$2:$H$30000)))))))</f>
        <v>7.6672198199999996E-3</v>
      </c>
      <c r="F46" s="64" cm="1">
        <f t="array" ref="F46">IF((IF($A$5="Total response time",SUMPRODUCT(('Data - quarterly'!$A$2:$A$30000=F$36)*('Data - quarterly'!$B$2:$B$30000=$B18)*('Data - quarterly'!$C$2:$C$30000=$A$4)*('Data - quarterly'!$E$2:$E$30000)),IF($A$5="Call handling time",SUMPRODUCT(('Data - quarterly'!$A$2:$A$30000=F$36)*('Data - quarterly'!$B$2:$B$30000=$B18)*('Data - quarterly'!$C$2:$C$30000=$A$4)*('Data - quarterly'!$F$2:$F$30000)),IF($A$5="Crew turnout time",SUMPRODUCT(('Data - quarterly'!$A$2:$A$30000=F$36)*('Data - quarterly'!$B$2:$B$30000=$B18)*('Data - quarterly'!$C$2:$C$30000=$A$4)*('Data - quarterly'!$G$2:$G$30000)),SUMPRODUCT(('Data - quarterly'!$A$2:$A$30000=F$36)*('Data - quarterly'!$B$2:$B$30000=$B18)*('Data - quarterly'!$C$2:$C$30000=$A$4)*('Data - quarterly'!$H$2:$H$30000))))))=0,"..",(IF($A$5="Total response time",SUMPRODUCT(('Data - quarterly'!$A$2:$A$30000=F$36)*('Data - quarterly'!$B$2:$B$30000=$B18)*('Data - quarterly'!$C$2:$C$30000=$A$4)*('Data - quarterly'!$E$2:$E$30000)),IF($A$5="Call handling time",SUMPRODUCT(('Data - quarterly'!$A$2:$A$30000=F$36)*('Data - quarterly'!$B$2:$B$30000=$B18)*('Data - quarterly'!$C$2:$C$30000=$A$4)*('Data - quarterly'!$F$2:$F$30000)),IF($A$5="Crew turnout time",SUMPRODUCT(('Data - quarterly'!$A$2:$A$30000=F$36)*('Data - quarterly'!$B$2:$B$30000=$B18)*('Data - quarterly'!$C$2:$C$30000=$A$4)*('Data - quarterly'!$G$2:$G$30000)),SUMPRODUCT(('Data - quarterly'!$A$2:$A$30000=F$36)*('Data - quarterly'!$B$2:$B$30000=$B18)*('Data - quarterly'!$C$2:$C$30000=$A$4)*('Data - quarterly'!$H$2:$H$30000)))))))</f>
        <v>8.4394214499999998E-3</v>
      </c>
      <c r="G46" s="50"/>
      <c r="H46" s="53">
        <f t="shared" si="3"/>
        <v>0.112</v>
      </c>
      <c r="I46" s="53">
        <f t="shared" si="4"/>
        <v>9.6000000000000002E-2</v>
      </c>
      <c r="J46" s="75">
        <f t="shared" si="5"/>
        <v>0.10100000000000001</v>
      </c>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row>
    <row r="47" spans="1:43" x14ac:dyDescent="0.35">
      <c r="A47" s="74" t="str">
        <f t="shared" si="6"/>
        <v>Secondary fires9</v>
      </c>
      <c r="B47" s="50" t="str">
        <f t="shared" si="2"/>
        <v>Secondary Fires</v>
      </c>
      <c r="C47" s="64" cm="1">
        <f t="array" ref="C47">IF((IF($A$5="Total response time",SUMPRODUCT(('Data - quarterly'!$A$2:$A$30000=C$36)*('Data - quarterly'!$B$2:$B$30000=$B19)*('Data - quarterly'!$C$2:$C$30000=$A$4)*('Data - quarterly'!$E$2:$E$30000)),IF($A$5="Call handling time",SUMPRODUCT(('Data - quarterly'!$A$2:$A$30000=C$36)*('Data - quarterly'!$B$2:$B$30000=$B19)*('Data - quarterly'!$C$2:$C$30000=$A$4)*('Data - quarterly'!$F$2:$F$30000)),IF($A$5="Crew turnout time",SUMPRODUCT(('Data - quarterly'!$A$2:$A$30000=C$36)*('Data - quarterly'!$B$2:$B$30000=$B19)*('Data - quarterly'!$C$2:$C$30000=$A$4)*('Data - quarterly'!$G$2:$G$30000)),SUMPRODUCT(('Data - quarterly'!$A$2:$A$30000=C$36)*('Data - quarterly'!$B$2:$B$30000=$B19)*('Data - quarterly'!$C$2:$C$30000=$A$4)*('Data - quarterly'!$H$2:$H$30000))))))=0,"..",(IF($A$5="Total response time",SUMPRODUCT(('Data - quarterly'!$A$2:$A$30000=C$36)*('Data - quarterly'!$B$2:$B$30000=$B19)*('Data - quarterly'!$C$2:$C$30000=$A$4)*('Data - quarterly'!$E$2:$E$30000)),IF($A$5="Call handling time",SUMPRODUCT(('Data - quarterly'!$A$2:$A$30000=C$36)*('Data - quarterly'!$B$2:$B$30000=$B19)*('Data - quarterly'!$C$2:$C$30000=$A$4)*('Data - quarterly'!$F$2:$F$30000)),IF($A$5="Crew turnout time",SUMPRODUCT(('Data - quarterly'!$A$2:$A$30000=C$36)*('Data - quarterly'!$B$2:$B$30000=$B19)*('Data - quarterly'!$C$2:$C$30000=$A$4)*('Data - quarterly'!$G$2:$G$30000)),SUMPRODUCT(('Data - quarterly'!$A$2:$A$30000=C$36)*('Data - quarterly'!$B$2:$B$30000=$B19)*('Data - quarterly'!$C$2:$C$30000=$A$4)*('Data - quarterly'!$H$2:$H$30000)))))))</f>
        <v>6.4202199100000003E-3</v>
      </c>
      <c r="D47" s="64" cm="1">
        <f t="array" ref="D47">IF((IF($A$5="Total response time",SUMPRODUCT(('Data - quarterly'!$A$2:$A$30000=D$36)*('Data - quarterly'!$B$2:$B$30000=$B19)*('Data - quarterly'!$C$2:$C$30000=$A$4)*('Data - quarterly'!$E$2:$E$30000)),IF($A$5="Call handling time",SUMPRODUCT(('Data - quarterly'!$A$2:$A$30000=D$36)*('Data - quarterly'!$B$2:$B$30000=$B19)*('Data - quarterly'!$C$2:$C$30000=$A$4)*('Data - quarterly'!$F$2:$F$30000)),IF($A$5="Crew turnout time",SUMPRODUCT(('Data - quarterly'!$A$2:$A$30000=D$36)*('Data - quarterly'!$B$2:$B$30000=$B19)*('Data - quarterly'!$C$2:$C$30000=$A$4)*('Data - quarterly'!$G$2:$G$30000)),SUMPRODUCT(('Data - quarterly'!$A$2:$A$30000=D$36)*('Data - quarterly'!$B$2:$B$30000=$B19)*('Data - quarterly'!$C$2:$C$30000=$A$4)*('Data - quarterly'!$H$2:$H$30000))))))=0,"..",(IF($A$5="Total response time",SUMPRODUCT(('Data - quarterly'!$A$2:$A$30000=D$36)*('Data - quarterly'!$B$2:$B$30000=$B19)*('Data - quarterly'!$C$2:$C$30000=$A$4)*('Data - quarterly'!$E$2:$E$30000)),IF($A$5="Call handling time",SUMPRODUCT(('Data - quarterly'!$A$2:$A$30000=D$36)*('Data - quarterly'!$B$2:$B$30000=$B19)*('Data - quarterly'!$C$2:$C$30000=$A$4)*('Data - quarterly'!$F$2:$F$30000)),IF($A$5="Crew turnout time",SUMPRODUCT(('Data - quarterly'!$A$2:$A$30000=D$36)*('Data - quarterly'!$B$2:$B$30000=$B19)*('Data - quarterly'!$C$2:$C$30000=$A$4)*('Data - quarterly'!$G$2:$G$30000)),SUMPRODUCT(('Data - quarterly'!$A$2:$A$30000=D$36)*('Data - quarterly'!$B$2:$B$30000=$B19)*('Data - quarterly'!$C$2:$C$30000=$A$4)*('Data - quarterly'!$H$2:$H$30000)))))))</f>
        <v>6.5092176600000003E-3</v>
      </c>
      <c r="E47" s="64" cm="1">
        <f t="array" ref="E47">IF((IF($A$5="Total response time",SUMPRODUCT(('Data - quarterly'!$A$2:$A$30000=E$36)*('Data - quarterly'!$B$2:$B$30000=$B19)*('Data - quarterly'!$C$2:$C$30000=$A$4)*('Data - quarterly'!$E$2:$E$30000)),IF($A$5="Call handling time",SUMPRODUCT(('Data - quarterly'!$A$2:$A$30000=E$36)*('Data - quarterly'!$B$2:$B$30000=$B19)*('Data - quarterly'!$C$2:$C$30000=$A$4)*('Data - quarterly'!$F$2:$F$30000)),IF($A$5="Crew turnout time",SUMPRODUCT(('Data - quarterly'!$A$2:$A$30000=E$36)*('Data - quarterly'!$B$2:$B$30000=$B19)*('Data - quarterly'!$C$2:$C$30000=$A$4)*('Data - quarterly'!$G$2:$G$30000)),SUMPRODUCT(('Data - quarterly'!$A$2:$A$30000=E$36)*('Data - quarterly'!$B$2:$B$30000=$B19)*('Data - quarterly'!$C$2:$C$30000=$A$4)*('Data - quarterly'!$H$2:$H$30000))))))=0,"..",(IF($A$5="Total response time",SUMPRODUCT(('Data - quarterly'!$A$2:$A$30000=E$36)*('Data - quarterly'!$B$2:$B$30000=$B19)*('Data - quarterly'!$C$2:$C$30000=$A$4)*('Data - quarterly'!$E$2:$E$30000)),IF($A$5="Call handling time",SUMPRODUCT(('Data - quarterly'!$A$2:$A$30000=E$36)*('Data - quarterly'!$B$2:$B$30000=$B19)*('Data - quarterly'!$C$2:$C$30000=$A$4)*('Data - quarterly'!$F$2:$F$30000)),IF($A$5="Crew turnout time",SUMPRODUCT(('Data - quarterly'!$A$2:$A$30000=E$36)*('Data - quarterly'!$B$2:$B$30000=$B19)*('Data - quarterly'!$C$2:$C$30000=$A$4)*('Data - quarterly'!$G$2:$G$30000)),SUMPRODUCT(('Data - quarterly'!$A$2:$A$30000=E$36)*('Data - quarterly'!$B$2:$B$30000=$B19)*('Data - quarterly'!$C$2:$C$30000=$A$4)*('Data - quarterly'!$H$2:$H$30000)))))))</f>
        <v>6.46257519E-3</v>
      </c>
      <c r="F47" s="64" cm="1">
        <f t="array" ref="F47">IF((IF($A$5="Total response time",SUMPRODUCT(('Data - quarterly'!$A$2:$A$30000=F$36)*('Data - quarterly'!$B$2:$B$30000=$B19)*('Data - quarterly'!$C$2:$C$30000=$A$4)*('Data - quarterly'!$E$2:$E$30000)),IF($A$5="Call handling time",SUMPRODUCT(('Data - quarterly'!$A$2:$A$30000=F$36)*('Data - quarterly'!$B$2:$B$30000=$B19)*('Data - quarterly'!$C$2:$C$30000=$A$4)*('Data - quarterly'!$F$2:$F$30000)),IF($A$5="Crew turnout time",SUMPRODUCT(('Data - quarterly'!$A$2:$A$30000=F$36)*('Data - quarterly'!$B$2:$B$30000=$B19)*('Data - quarterly'!$C$2:$C$30000=$A$4)*('Data - quarterly'!$G$2:$G$30000)),SUMPRODUCT(('Data - quarterly'!$A$2:$A$30000=F$36)*('Data - quarterly'!$B$2:$B$30000=$B19)*('Data - quarterly'!$C$2:$C$30000=$A$4)*('Data - quarterly'!$H$2:$H$30000))))))=0,"..",(IF($A$5="Total response time",SUMPRODUCT(('Data - quarterly'!$A$2:$A$30000=F$36)*('Data - quarterly'!$B$2:$B$30000=$B19)*('Data - quarterly'!$C$2:$C$30000=$A$4)*('Data - quarterly'!$E$2:$E$30000)),IF($A$5="Call handling time",SUMPRODUCT(('Data - quarterly'!$A$2:$A$30000=F$36)*('Data - quarterly'!$B$2:$B$30000=$B19)*('Data - quarterly'!$C$2:$C$30000=$A$4)*('Data - quarterly'!$F$2:$F$30000)),IF($A$5="Crew turnout time",SUMPRODUCT(('Data - quarterly'!$A$2:$A$30000=F$36)*('Data - quarterly'!$B$2:$B$30000=$B19)*('Data - quarterly'!$C$2:$C$30000=$A$4)*('Data - quarterly'!$G$2:$G$30000)),SUMPRODUCT(('Data - quarterly'!$A$2:$A$30000=F$36)*('Data - quarterly'!$B$2:$B$30000=$B19)*('Data - quarterly'!$C$2:$C$30000=$A$4)*('Data - quarterly'!$H$2:$H$30000)))))))</f>
        <v>6.9071070399999998E-3</v>
      </c>
      <c r="G47" s="50"/>
      <c r="H47" s="53">
        <f t="shared" si="3"/>
        <v>7.5999999999999998E-2</v>
      </c>
      <c r="I47" s="53">
        <f t="shared" si="4"/>
        <v>6.0999999999999999E-2</v>
      </c>
      <c r="J47" s="75">
        <f t="shared" si="5"/>
        <v>6.9000000000000006E-2</v>
      </c>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row>
    <row r="48" spans="1:43" x14ac:dyDescent="0.35">
      <c r="A48" s="74"/>
      <c r="B48" s="50"/>
      <c r="C48" s="76"/>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row>
    <row r="49" spans="1:43" x14ac:dyDescent="0.35">
      <c r="A49" s="74"/>
      <c r="B49" s="50"/>
      <c r="C49" s="76"/>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row>
    <row r="50" spans="1:43" x14ac:dyDescent="0.35">
      <c r="A50" s="74"/>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row>
    <row r="51" spans="1:43" x14ac:dyDescent="0.35">
      <c r="A51" s="74"/>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row>
    <row r="52" spans="1:43" x14ac:dyDescent="0.35">
      <c r="A52" s="74"/>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row>
    <row r="53" spans="1:43" x14ac:dyDescent="0.35">
      <c r="A53" s="74"/>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row>
    <row r="54" spans="1:43" x14ac:dyDescent="0.35">
      <c r="A54" s="74"/>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row>
    <row r="55" spans="1:43" x14ac:dyDescent="0.35">
      <c r="A55" s="74"/>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row>
    <row r="56" spans="1:43" x14ac:dyDescent="0.35">
      <c r="A56" s="74"/>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row>
    <row r="57" spans="1:43" x14ac:dyDescent="0.35">
      <c r="A57" s="74"/>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row>
    <row r="58" spans="1:43" x14ac:dyDescent="0.35">
      <c r="A58" s="74"/>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row>
    <row r="59" spans="1:43" x14ac:dyDescent="0.35">
      <c r="A59" s="74"/>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row>
    <row r="60" spans="1:43" x14ac:dyDescent="0.35">
      <c r="A60" s="74"/>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row>
    <row r="61" spans="1:43" x14ac:dyDescent="0.35">
      <c r="A61" s="74"/>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row>
    <row r="62" spans="1:43" x14ac:dyDescent="0.35">
      <c r="A62" s="74"/>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row>
    <row r="63" spans="1:43" x14ac:dyDescent="0.35">
      <c r="A63" s="74"/>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row>
    <row r="64" spans="1:43" x14ac:dyDescent="0.35">
      <c r="A64" s="74"/>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row>
    <row r="65" spans="1:43" x14ac:dyDescent="0.35">
      <c r="A65" s="77"/>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row>
    <row r="66" spans="1:43" x14ac:dyDescent="0.35">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row>
    <row r="67" spans="1:43" x14ac:dyDescent="0.35">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row>
    <row r="68" spans="1:43" x14ac:dyDescent="0.35">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row>
  </sheetData>
  <mergeCells count="2">
    <mergeCell ref="A1:D1"/>
    <mergeCell ref="A36:B36"/>
  </mergeCells>
  <pageMargins left="0.70866141732283472" right="0.70866141732283472" top="0.74803149606299213" bottom="0.74803149606299213" header="0.31496062992125984" footer="0.31496062992125984"/>
  <pageSetup paperSize="9" scale="59" orientation="landscape"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F90B-2F2E-49EF-9BC9-F764A3F16198}">
  <sheetPr codeName="Sheet8">
    <pageSetUpPr fitToPage="1"/>
  </sheetPr>
  <dimension ref="A1:W105"/>
  <sheetViews>
    <sheetView zoomScaleNormal="100" workbookViewId="0"/>
  </sheetViews>
  <sheetFormatPr defaultRowHeight="15.5" x14ac:dyDescent="0.35"/>
  <cols>
    <col min="1" max="1" width="22.453125" style="78" customWidth="1"/>
    <col min="2" max="2" width="18.54296875" style="78" customWidth="1"/>
    <col min="3" max="9" width="13.54296875" style="78" customWidth="1"/>
    <col min="10" max="19" width="13.54296875" style="51" customWidth="1"/>
    <col min="20" max="20" width="9.1796875" style="78" customWidth="1"/>
    <col min="21" max="22" width="9.1796875" style="78" hidden="1" customWidth="1"/>
    <col min="23" max="53" width="9.1796875" style="78"/>
    <col min="54" max="54" width="25" style="78" customWidth="1"/>
    <col min="55" max="55" width="24.1796875" style="78" customWidth="1"/>
    <col min="56" max="73" width="10.1796875" style="78" customWidth="1"/>
    <col min="74" max="309" width="9.1796875" style="78"/>
    <col min="310" max="310" width="25" style="78" customWidth="1"/>
    <col min="311" max="311" width="24.1796875" style="78" customWidth="1"/>
    <col min="312" max="329" width="10.1796875" style="78" customWidth="1"/>
    <col min="330" max="565" width="9.1796875" style="78"/>
    <col min="566" max="566" width="25" style="78" customWidth="1"/>
    <col min="567" max="567" width="24.1796875" style="78" customWidth="1"/>
    <col min="568" max="585" width="10.1796875" style="78" customWidth="1"/>
    <col min="586" max="821" width="9.1796875" style="78"/>
    <col min="822" max="822" width="25" style="78" customWidth="1"/>
    <col min="823" max="823" width="24.1796875" style="78" customWidth="1"/>
    <col min="824" max="841" width="10.1796875" style="78" customWidth="1"/>
    <col min="842" max="1077" width="9.1796875" style="78"/>
    <col min="1078" max="1078" width="25" style="78" customWidth="1"/>
    <col min="1079" max="1079" width="24.1796875" style="78" customWidth="1"/>
    <col min="1080" max="1097" width="10.1796875" style="78" customWidth="1"/>
    <col min="1098" max="1333" width="9.1796875" style="78"/>
    <col min="1334" max="1334" width="25" style="78" customWidth="1"/>
    <col min="1335" max="1335" width="24.1796875" style="78" customWidth="1"/>
    <col min="1336" max="1353" width="10.1796875" style="78" customWidth="1"/>
    <col min="1354" max="1589" width="9.1796875" style="78"/>
    <col min="1590" max="1590" width="25" style="78" customWidth="1"/>
    <col min="1591" max="1591" width="24.1796875" style="78" customWidth="1"/>
    <col min="1592" max="1609" width="10.1796875" style="78" customWidth="1"/>
    <col min="1610" max="1845" width="9.1796875" style="78"/>
    <col min="1846" max="1846" width="25" style="78" customWidth="1"/>
    <col min="1847" max="1847" width="24.1796875" style="78" customWidth="1"/>
    <col min="1848" max="1865" width="10.1796875" style="78" customWidth="1"/>
    <col min="1866" max="2101" width="9.1796875" style="78"/>
    <col min="2102" max="2102" width="25" style="78" customWidth="1"/>
    <col min="2103" max="2103" width="24.1796875" style="78" customWidth="1"/>
    <col min="2104" max="2121" width="10.1796875" style="78" customWidth="1"/>
    <col min="2122" max="2357" width="9.1796875" style="78"/>
    <col min="2358" max="2358" width="25" style="78" customWidth="1"/>
    <col min="2359" max="2359" width="24.1796875" style="78" customWidth="1"/>
    <col min="2360" max="2377" width="10.1796875" style="78" customWidth="1"/>
    <col min="2378" max="2613" width="9.1796875" style="78"/>
    <col min="2614" max="2614" width="25" style="78" customWidth="1"/>
    <col min="2615" max="2615" width="24.1796875" style="78" customWidth="1"/>
    <col min="2616" max="2633" width="10.1796875" style="78" customWidth="1"/>
    <col min="2634" max="2869" width="9.1796875" style="78"/>
    <col min="2870" max="2870" width="25" style="78" customWidth="1"/>
    <col min="2871" max="2871" width="24.1796875" style="78" customWidth="1"/>
    <col min="2872" max="2889" width="10.1796875" style="78" customWidth="1"/>
    <col min="2890" max="3125" width="9.1796875" style="78"/>
    <col min="3126" max="3126" width="25" style="78" customWidth="1"/>
    <col min="3127" max="3127" width="24.1796875" style="78" customWidth="1"/>
    <col min="3128" max="3145" width="10.1796875" style="78" customWidth="1"/>
    <col min="3146" max="3381" width="9.1796875" style="78"/>
    <col min="3382" max="3382" width="25" style="78" customWidth="1"/>
    <col min="3383" max="3383" width="24.1796875" style="78" customWidth="1"/>
    <col min="3384" max="3401" width="10.1796875" style="78" customWidth="1"/>
    <col min="3402" max="3637" width="9.1796875" style="78"/>
    <col min="3638" max="3638" width="25" style="78" customWidth="1"/>
    <col min="3639" max="3639" width="24.1796875" style="78" customWidth="1"/>
    <col min="3640" max="3657" width="10.1796875" style="78" customWidth="1"/>
    <col min="3658" max="3893" width="9.1796875" style="78"/>
    <col min="3894" max="3894" width="25" style="78" customWidth="1"/>
    <col min="3895" max="3895" width="24.1796875" style="78" customWidth="1"/>
    <col min="3896" max="3913" width="10.1796875" style="78" customWidth="1"/>
    <col min="3914" max="4149" width="9.1796875" style="78"/>
    <col min="4150" max="4150" width="25" style="78" customWidth="1"/>
    <col min="4151" max="4151" width="24.1796875" style="78" customWidth="1"/>
    <col min="4152" max="4169" width="10.1796875" style="78" customWidth="1"/>
    <col min="4170" max="4405" width="9.1796875" style="78"/>
    <col min="4406" max="4406" width="25" style="78" customWidth="1"/>
    <col min="4407" max="4407" width="24.1796875" style="78" customWidth="1"/>
    <col min="4408" max="4425" width="10.1796875" style="78" customWidth="1"/>
    <col min="4426" max="4661" width="9.1796875" style="78"/>
    <col min="4662" max="4662" width="25" style="78" customWidth="1"/>
    <col min="4663" max="4663" width="24.1796875" style="78" customWidth="1"/>
    <col min="4664" max="4681" width="10.1796875" style="78" customWidth="1"/>
    <col min="4682" max="4917" width="9.1796875" style="78"/>
    <col min="4918" max="4918" width="25" style="78" customWidth="1"/>
    <col min="4919" max="4919" width="24.1796875" style="78" customWidth="1"/>
    <col min="4920" max="4937" width="10.1796875" style="78" customWidth="1"/>
    <col min="4938" max="5173" width="9.1796875" style="78"/>
    <col min="5174" max="5174" width="25" style="78" customWidth="1"/>
    <col min="5175" max="5175" width="24.1796875" style="78" customWidth="1"/>
    <col min="5176" max="5193" width="10.1796875" style="78" customWidth="1"/>
    <col min="5194" max="5429" width="9.1796875" style="78"/>
    <col min="5430" max="5430" width="25" style="78" customWidth="1"/>
    <col min="5431" max="5431" width="24.1796875" style="78" customWidth="1"/>
    <col min="5432" max="5449" width="10.1796875" style="78" customWidth="1"/>
    <col min="5450" max="5685" width="9.1796875" style="78"/>
    <col min="5686" max="5686" width="25" style="78" customWidth="1"/>
    <col min="5687" max="5687" width="24.1796875" style="78" customWidth="1"/>
    <col min="5688" max="5705" width="10.1796875" style="78" customWidth="1"/>
    <col min="5706" max="5941" width="9.1796875" style="78"/>
    <col min="5942" max="5942" width="25" style="78" customWidth="1"/>
    <col min="5943" max="5943" width="24.1796875" style="78" customWidth="1"/>
    <col min="5944" max="5961" width="10.1796875" style="78" customWidth="1"/>
    <col min="5962" max="6197" width="9.1796875" style="78"/>
    <col min="6198" max="6198" width="25" style="78" customWidth="1"/>
    <col min="6199" max="6199" width="24.1796875" style="78" customWidth="1"/>
    <col min="6200" max="6217" width="10.1796875" style="78" customWidth="1"/>
    <col min="6218" max="6453" width="9.1796875" style="78"/>
    <col min="6454" max="6454" width="25" style="78" customWidth="1"/>
    <col min="6455" max="6455" width="24.1796875" style="78" customWidth="1"/>
    <col min="6456" max="6473" width="10.1796875" style="78" customWidth="1"/>
    <col min="6474" max="6709" width="9.1796875" style="78"/>
    <col min="6710" max="6710" width="25" style="78" customWidth="1"/>
    <col min="6711" max="6711" width="24.1796875" style="78" customWidth="1"/>
    <col min="6712" max="6729" width="10.1796875" style="78" customWidth="1"/>
    <col min="6730" max="6965" width="9.1796875" style="78"/>
    <col min="6966" max="6966" width="25" style="78" customWidth="1"/>
    <col min="6967" max="6967" width="24.1796875" style="78" customWidth="1"/>
    <col min="6968" max="6985" width="10.1796875" style="78" customWidth="1"/>
    <col min="6986" max="7221" width="9.1796875" style="78"/>
    <col min="7222" max="7222" width="25" style="78" customWidth="1"/>
    <col min="7223" max="7223" width="24.1796875" style="78" customWidth="1"/>
    <col min="7224" max="7241" width="10.1796875" style="78" customWidth="1"/>
    <col min="7242" max="7477" width="9.1796875" style="78"/>
    <col min="7478" max="7478" width="25" style="78" customWidth="1"/>
    <col min="7479" max="7479" width="24.1796875" style="78" customWidth="1"/>
    <col min="7480" max="7497" width="10.1796875" style="78" customWidth="1"/>
    <col min="7498" max="7733" width="9.1796875" style="78"/>
    <col min="7734" max="7734" width="25" style="78" customWidth="1"/>
    <col min="7735" max="7735" width="24.1796875" style="78" customWidth="1"/>
    <col min="7736" max="7753" width="10.1796875" style="78" customWidth="1"/>
    <col min="7754" max="7989" width="9.1796875" style="78"/>
    <col min="7990" max="7990" width="25" style="78" customWidth="1"/>
    <col min="7991" max="7991" width="24.1796875" style="78" customWidth="1"/>
    <col min="7992" max="8009" width="10.1796875" style="78" customWidth="1"/>
    <col min="8010" max="8245" width="9.1796875" style="78"/>
    <col min="8246" max="8246" width="25" style="78" customWidth="1"/>
    <col min="8247" max="8247" width="24.1796875" style="78" customWidth="1"/>
    <col min="8248" max="8265" width="10.1796875" style="78" customWidth="1"/>
    <col min="8266" max="8501" width="9.1796875" style="78"/>
    <col min="8502" max="8502" width="25" style="78" customWidth="1"/>
    <col min="8503" max="8503" width="24.1796875" style="78" customWidth="1"/>
    <col min="8504" max="8521" width="10.1796875" style="78" customWidth="1"/>
    <col min="8522" max="8757" width="9.1796875" style="78"/>
    <col min="8758" max="8758" width="25" style="78" customWidth="1"/>
    <col min="8759" max="8759" width="24.1796875" style="78" customWidth="1"/>
    <col min="8760" max="8777" width="10.1796875" style="78" customWidth="1"/>
    <col min="8778" max="9013" width="9.1796875" style="78"/>
    <col min="9014" max="9014" width="25" style="78" customWidth="1"/>
    <col min="9015" max="9015" width="24.1796875" style="78" customWidth="1"/>
    <col min="9016" max="9033" width="10.1796875" style="78" customWidth="1"/>
    <col min="9034" max="9269" width="9.1796875" style="78"/>
    <col min="9270" max="9270" width="25" style="78" customWidth="1"/>
    <col min="9271" max="9271" width="24.1796875" style="78" customWidth="1"/>
    <col min="9272" max="9289" width="10.1796875" style="78" customWidth="1"/>
    <col min="9290" max="9525" width="9.1796875" style="78"/>
    <col min="9526" max="9526" width="25" style="78" customWidth="1"/>
    <col min="9527" max="9527" width="24.1796875" style="78" customWidth="1"/>
    <col min="9528" max="9545" width="10.1796875" style="78" customWidth="1"/>
    <col min="9546" max="9781" width="9.1796875" style="78"/>
    <col min="9782" max="9782" width="25" style="78" customWidth="1"/>
    <col min="9783" max="9783" width="24.1796875" style="78" customWidth="1"/>
    <col min="9784" max="9801" width="10.1796875" style="78" customWidth="1"/>
    <col min="9802" max="10037" width="9.1796875" style="78"/>
    <col min="10038" max="10038" width="25" style="78" customWidth="1"/>
    <col min="10039" max="10039" width="24.1796875" style="78" customWidth="1"/>
    <col min="10040" max="10057" width="10.1796875" style="78" customWidth="1"/>
    <col min="10058" max="10293" width="9.1796875" style="78"/>
    <col min="10294" max="10294" width="25" style="78" customWidth="1"/>
    <col min="10295" max="10295" width="24.1796875" style="78" customWidth="1"/>
    <col min="10296" max="10313" width="10.1796875" style="78" customWidth="1"/>
    <col min="10314" max="10549" width="9.1796875" style="78"/>
    <col min="10550" max="10550" width="25" style="78" customWidth="1"/>
    <col min="10551" max="10551" width="24.1796875" style="78" customWidth="1"/>
    <col min="10552" max="10569" width="10.1796875" style="78" customWidth="1"/>
    <col min="10570" max="10805" width="9.1796875" style="78"/>
    <col min="10806" max="10806" width="25" style="78" customWidth="1"/>
    <col min="10807" max="10807" width="24.1796875" style="78" customWidth="1"/>
    <col min="10808" max="10825" width="10.1796875" style="78" customWidth="1"/>
    <col min="10826" max="11061" width="9.1796875" style="78"/>
    <col min="11062" max="11062" width="25" style="78" customWidth="1"/>
    <col min="11063" max="11063" width="24.1796875" style="78" customWidth="1"/>
    <col min="11064" max="11081" width="10.1796875" style="78" customWidth="1"/>
    <col min="11082" max="11317" width="9.1796875" style="78"/>
    <col min="11318" max="11318" width="25" style="78" customWidth="1"/>
    <col min="11319" max="11319" width="24.1796875" style="78" customWidth="1"/>
    <col min="11320" max="11337" width="10.1796875" style="78" customWidth="1"/>
    <col min="11338" max="11573" width="9.1796875" style="78"/>
    <col min="11574" max="11574" width="25" style="78" customWidth="1"/>
    <col min="11575" max="11575" width="24.1796875" style="78" customWidth="1"/>
    <col min="11576" max="11593" width="10.1796875" style="78" customWidth="1"/>
    <col min="11594" max="11829" width="9.1796875" style="78"/>
    <col min="11830" max="11830" width="25" style="78" customWidth="1"/>
    <col min="11831" max="11831" width="24.1796875" style="78" customWidth="1"/>
    <col min="11832" max="11849" width="10.1796875" style="78" customWidth="1"/>
    <col min="11850" max="12085" width="9.1796875" style="78"/>
    <col min="12086" max="12086" width="25" style="78" customWidth="1"/>
    <col min="12087" max="12087" width="24.1796875" style="78" customWidth="1"/>
    <col min="12088" max="12105" width="10.1796875" style="78" customWidth="1"/>
    <col min="12106" max="12341" width="9.1796875" style="78"/>
    <col min="12342" max="12342" width="25" style="78" customWidth="1"/>
    <col min="12343" max="12343" width="24.1796875" style="78" customWidth="1"/>
    <col min="12344" max="12361" width="10.1796875" style="78" customWidth="1"/>
    <col min="12362" max="12597" width="9.1796875" style="78"/>
    <col min="12598" max="12598" width="25" style="78" customWidth="1"/>
    <col min="12599" max="12599" width="24.1796875" style="78" customWidth="1"/>
    <col min="12600" max="12617" width="10.1796875" style="78" customWidth="1"/>
    <col min="12618" max="12853" width="9.1796875" style="78"/>
    <col min="12854" max="12854" width="25" style="78" customWidth="1"/>
    <col min="12855" max="12855" width="24.1796875" style="78" customWidth="1"/>
    <col min="12856" max="12873" width="10.1796875" style="78" customWidth="1"/>
    <col min="12874" max="13109" width="9.1796875" style="78"/>
    <col min="13110" max="13110" width="25" style="78" customWidth="1"/>
    <col min="13111" max="13111" width="24.1796875" style="78" customWidth="1"/>
    <col min="13112" max="13129" width="10.1796875" style="78" customWidth="1"/>
    <col min="13130" max="13365" width="9.1796875" style="78"/>
    <col min="13366" max="13366" width="25" style="78" customWidth="1"/>
    <col min="13367" max="13367" width="24.1796875" style="78" customWidth="1"/>
    <col min="13368" max="13385" width="10.1796875" style="78" customWidth="1"/>
    <col min="13386" max="13621" width="9.1796875" style="78"/>
    <col min="13622" max="13622" width="25" style="78" customWidth="1"/>
    <col min="13623" max="13623" width="24.1796875" style="78" customWidth="1"/>
    <col min="13624" max="13641" width="10.1796875" style="78" customWidth="1"/>
    <col min="13642" max="13879" width="9.1796875" style="78"/>
    <col min="13880" max="13894" width="9.1796875" style="78" customWidth="1"/>
    <col min="13895" max="16384" width="9.1796875" style="78"/>
  </cols>
  <sheetData>
    <row r="1" spans="1:23" ht="20.25" customHeight="1" x14ac:dyDescent="0.35">
      <c r="A1" s="53" t="s">
        <v>261</v>
      </c>
      <c r="B1" s="53"/>
      <c r="C1" s="53"/>
      <c r="D1" s="53"/>
      <c r="E1" s="53"/>
      <c r="F1" s="53"/>
      <c r="G1" s="53"/>
      <c r="H1" s="53"/>
      <c r="I1" s="53"/>
      <c r="J1" s="53"/>
      <c r="K1" s="53"/>
      <c r="L1" s="49"/>
      <c r="M1" s="49"/>
      <c r="N1" s="49"/>
      <c r="O1" s="49"/>
      <c r="P1" s="49"/>
      <c r="Q1" s="49"/>
      <c r="R1" s="49"/>
      <c r="S1" s="49"/>
      <c r="T1" s="50"/>
      <c r="U1" s="50"/>
      <c r="V1" s="50"/>
      <c r="W1" s="50"/>
    </row>
    <row r="2" spans="1:23" ht="27.75" customHeight="1" x14ac:dyDescent="0.35">
      <c r="A2" s="53" t="s">
        <v>262</v>
      </c>
      <c r="B2" s="50"/>
      <c r="C2" s="54"/>
      <c r="D2" s="54"/>
      <c r="E2" s="54"/>
      <c r="F2" s="54"/>
      <c r="G2" s="54"/>
      <c r="H2" s="54"/>
      <c r="I2" s="54"/>
      <c r="J2" s="50"/>
      <c r="K2" s="50"/>
      <c r="L2" s="50"/>
      <c r="M2" s="50"/>
      <c r="N2" s="50"/>
      <c r="O2" s="50"/>
      <c r="P2" s="50"/>
      <c r="Q2" s="50"/>
      <c r="R2" s="50"/>
      <c r="S2" s="50"/>
      <c r="T2" s="50"/>
      <c r="U2" s="50"/>
      <c r="V2" s="50"/>
      <c r="W2" s="50"/>
    </row>
    <row r="3" spans="1:23" x14ac:dyDescent="0.35">
      <c r="A3" s="57" t="s">
        <v>9</v>
      </c>
      <c r="B3" s="53"/>
      <c r="C3" s="50"/>
      <c r="D3" s="50"/>
      <c r="E3" s="50"/>
      <c r="F3" s="50"/>
      <c r="G3" s="50"/>
      <c r="H3" s="50"/>
      <c r="I3" s="50"/>
      <c r="J3" s="50"/>
      <c r="K3" s="50"/>
      <c r="L3" s="50"/>
      <c r="M3" s="50"/>
      <c r="N3" s="50"/>
      <c r="O3" s="50"/>
      <c r="P3" s="50"/>
      <c r="Q3" s="50"/>
      <c r="R3" s="50"/>
      <c r="S3" s="50"/>
      <c r="T3" s="50"/>
      <c r="U3" s="50"/>
      <c r="V3" s="50"/>
      <c r="W3" s="50"/>
    </row>
    <row r="4" spans="1:23" ht="15" customHeight="1" thickBot="1" x14ac:dyDescent="0.4">
      <c r="A4" s="57" t="s">
        <v>103</v>
      </c>
      <c r="B4" s="50"/>
      <c r="C4" s="50"/>
      <c r="D4" s="50"/>
      <c r="E4" s="50"/>
      <c r="F4" s="50"/>
      <c r="G4" s="50"/>
      <c r="H4" s="50"/>
      <c r="I4" s="50"/>
      <c r="J4" s="50"/>
      <c r="K4" s="50"/>
      <c r="L4" s="50"/>
      <c r="M4" s="50"/>
      <c r="N4" s="50"/>
      <c r="O4" s="50"/>
      <c r="P4" s="50"/>
      <c r="Q4" s="50"/>
      <c r="R4" s="50"/>
      <c r="S4" s="50"/>
      <c r="T4" s="50"/>
      <c r="U4" s="50"/>
      <c r="V4" s="50"/>
      <c r="W4" s="50"/>
    </row>
    <row r="5" spans="1:23" ht="66" customHeight="1" thickBot="1" x14ac:dyDescent="0.4">
      <c r="A5" s="79"/>
      <c r="B5" s="80"/>
      <c r="C5" s="81" t="s">
        <v>7</v>
      </c>
      <c r="D5" s="81" t="s">
        <v>58</v>
      </c>
      <c r="E5" s="81" t="s">
        <v>59</v>
      </c>
      <c r="F5" s="81" t="s">
        <v>60</v>
      </c>
      <c r="G5" s="81" t="s">
        <v>61</v>
      </c>
      <c r="H5" s="81" t="s">
        <v>63</v>
      </c>
      <c r="I5" s="81" t="s">
        <v>64</v>
      </c>
      <c r="J5" s="81" t="s">
        <v>65</v>
      </c>
      <c r="K5" s="81" t="s">
        <v>66</v>
      </c>
      <c r="L5" s="81" t="s">
        <v>67</v>
      </c>
      <c r="M5" s="81" t="s">
        <v>68</v>
      </c>
      <c r="N5" s="81" t="s">
        <v>165</v>
      </c>
      <c r="O5" s="81" t="s">
        <v>166</v>
      </c>
      <c r="P5" s="81" t="s">
        <v>171</v>
      </c>
      <c r="Q5" s="82" t="s">
        <v>173</v>
      </c>
      <c r="R5" s="81" t="str">
        <f>_xlfn.CONCAT("Year ending ", config!B5, " ", config!B6 - 1)</f>
        <v>Year ending December 2024</v>
      </c>
      <c r="S5" s="82" t="str">
        <f>_xlfn.CONCAT("Year ending ", config!B5, " ", config!B6 )</f>
        <v>Year ending December 2025</v>
      </c>
      <c r="T5" s="50"/>
      <c r="U5" s="50"/>
      <c r="V5" s="50"/>
      <c r="W5" s="50"/>
    </row>
    <row r="6" spans="1:23" ht="35.15" customHeight="1" x14ac:dyDescent="0.35">
      <c r="A6" s="108" t="s">
        <v>98</v>
      </c>
      <c r="B6" s="50"/>
      <c r="C6" s="62"/>
      <c r="D6" s="62"/>
      <c r="E6" s="62"/>
      <c r="F6" s="62"/>
      <c r="G6" s="62"/>
      <c r="H6" s="62"/>
      <c r="I6" s="62"/>
      <c r="J6" s="62"/>
      <c r="K6" s="62"/>
      <c r="L6" s="62"/>
      <c r="M6" s="62"/>
      <c r="N6" s="62"/>
      <c r="O6" s="62"/>
      <c r="P6" s="62"/>
      <c r="Q6" s="83"/>
      <c r="R6" s="62"/>
      <c r="S6" s="84"/>
      <c r="T6" s="50"/>
      <c r="U6" s="50"/>
      <c r="V6" s="50"/>
      <c r="W6" s="50"/>
    </row>
    <row r="7" spans="1:23" s="88" customFormat="1" ht="16.5" customHeight="1" x14ac:dyDescent="0.35">
      <c r="A7" s="85" t="s">
        <v>263</v>
      </c>
      <c r="B7" s="63"/>
      <c r="C7" s="64">
        <f>FIRE1001_working!C9</f>
        <v>5.6319775400000003E-3</v>
      </c>
      <c r="D7" s="64">
        <f>FIRE1001_working!D9</f>
        <v>5.5880364400000002E-3</v>
      </c>
      <c r="E7" s="64">
        <f>FIRE1001_working!E9</f>
        <v>5.5987266200000002E-3</v>
      </c>
      <c r="F7" s="64">
        <f>FIRE1001_working!F9</f>
        <v>5.7413262199999997E-3</v>
      </c>
      <c r="G7" s="64">
        <f>FIRE1001_working!G9</f>
        <v>5.9804016799999997E-3</v>
      </c>
      <c r="H7" s="64">
        <f>FIRE1001_working!H9</f>
        <v>6.0177745499999996E-3</v>
      </c>
      <c r="I7" s="64">
        <f>FIRE1001_working!I9</f>
        <v>5.9959289999999997E-3</v>
      </c>
      <c r="J7" s="64">
        <f>FIRE1001_working!J9</f>
        <v>5.9950390700000003E-3</v>
      </c>
      <c r="K7" s="64">
        <f>FIRE1001_working!K9</f>
        <v>6.1271336599999998E-3</v>
      </c>
      <c r="L7" s="64">
        <f>FIRE1001_working!L9</f>
        <v>6.0516158499999998E-3</v>
      </c>
      <c r="M7" s="64">
        <f>FIRE1001_working!M9</f>
        <v>5.9625276800000003E-3</v>
      </c>
      <c r="N7" s="64">
        <f>FIRE1001_working!N9</f>
        <v>6.1337528100000004E-3</v>
      </c>
      <c r="O7" s="64">
        <f>FIRE1001_working!O9</f>
        <v>6.4001385100000002E-3</v>
      </c>
      <c r="P7" s="64">
        <f>FIRE1001_working!P9</f>
        <v>6.2885500400000002E-3</v>
      </c>
      <c r="Q7" s="86">
        <f>FIRE1001_working!Q9</f>
        <v>6.3250157500000003E-3</v>
      </c>
      <c r="R7" s="64">
        <f>FIRE1001_working!R9</f>
        <v>6.2982713199999998E-3</v>
      </c>
      <c r="S7" s="87">
        <f>FIRE1001_working!S9</f>
        <v>6.5344641199999998E-3</v>
      </c>
      <c r="T7" s="53"/>
      <c r="U7" s="53"/>
      <c r="V7" s="53"/>
      <c r="W7" s="53"/>
    </row>
    <row r="8" spans="1:23" s="88" customFormat="1" ht="16.5" customHeight="1" x14ac:dyDescent="0.35">
      <c r="A8" s="89" t="s">
        <v>10</v>
      </c>
      <c r="B8" s="63"/>
      <c r="C8" s="64">
        <f>FIRE1001_working!C10</f>
        <v>5.1292826699999997E-3</v>
      </c>
      <c r="D8" s="64">
        <f>FIRE1001_working!D10</f>
        <v>5.0412901399999998E-3</v>
      </c>
      <c r="E8" s="64">
        <f>FIRE1001_working!E10</f>
        <v>5.1464463600000001E-3</v>
      </c>
      <c r="F8" s="64">
        <f>FIRE1001_working!F10</f>
        <v>5.1923721300000001E-3</v>
      </c>
      <c r="G8" s="64">
        <f>FIRE1001_working!G10</f>
        <v>5.4262385200000004E-3</v>
      </c>
      <c r="H8" s="64">
        <f>FIRE1001_working!H10</f>
        <v>5.4074237500000002E-3</v>
      </c>
      <c r="I8" s="64">
        <f>FIRE1001_working!I10</f>
        <v>5.3980794100000002E-3</v>
      </c>
      <c r="J8" s="64">
        <f>FIRE1001_working!J10</f>
        <v>5.4170463099999996E-3</v>
      </c>
      <c r="K8" s="64">
        <f>FIRE1001_working!K10</f>
        <v>5.4007881400000004E-3</v>
      </c>
      <c r="L8" s="64">
        <f>FIRE1001_working!L10</f>
        <v>5.3916603699999998E-3</v>
      </c>
      <c r="M8" s="64">
        <f>FIRE1001_working!M10</f>
        <v>5.2812969899999999E-3</v>
      </c>
      <c r="N8" s="64">
        <f>FIRE1001_working!N10</f>
        <v>5.4588469700000003E-3</v>
      </c>
      <c r="O8" s="64">
        <f>FIRE1001_working!O10</f>
        <v>5.5636321899999999E-3</v>
      </c>
      <c r="P8" s="64">
        <f>FIRE1001_working!P10</f>
        <v>5.5703370299999997E-3</v>
      </c>
      <c r="Q8" s="86">
        <f>FIRE1001_working!Q10</f>
        <v>5.62571541E-3</v>
      </c>
      <c r="R8" s="64">
        <f>FIRE1001_working!R10</f>
        <v>5.6237060499999998E-3</v>
      </c>
      <c r="S8" s="87">
        <f>FIRE1001_working!S10</f>
        <v>5.7098814799999998E-3</v>
      </c>
      <c r="T8" s="53"/>
      <c r="U8" s="53"/>
      <c r="V8" s="53"/>
      <c r="W8" s="53"/>
    </row>
    <row r="9" spans="1:23" ht="16.5" customHeight="1" x14ac:dyDescent="0.35">
      <c r="A9" s="109"/>
      <c r="B9" s="50" t="s">
        <v>100</v>
      </c>
      <c r="C9" s="69">
        <f>FIRE1001_working!C11</f>
        <v>5.3934350100000002E-3</v>
      </c>
      <c r="D9" s="69">
        <f>FIRE1001_working!D11</f>
        <v>5.28774455E-3</v>
      </c>
      <c r="E9" s="69">
        <f>FIRE1001_working!E11</f>
        <v>5.4458449099999999E-3</v>
      </c>
      <c r="F9" s="69">
        <f>FIRE1001_working!F11</f>
        <v>5.4729402799999997E-3</v>
      </c>
      <c r="G9" s="69">
        <f>FIRE1001_working!G11</f>
        <v>5.7252977500000003E-3</v>
      </c>
      <c r="H9" s="69">
        <f>FIRE1001_working!H11</f>
        <v>5.71404068E-3</v>
      </c>
      <c r="I9" s="69">
        <f>FIRE1001_working!I11</f>
        <v>5.68888594E-3</v>
      </c>
      <c r="J9" s="69">
        <f>FIRE1001_working!J11</f>
        <v>5.7248353099999998E-3</v>
      </c>
      <c r="K9" s="69">
        <f>FIRE1001_working!K11</f>
        <v>5.7120273000000003E-3</v>
      </c>
      <c r="L9" s="69">
        <f>FIRE1001_working!L11</f>
        <v>5.7077150000000004E-3</v>
      </c>
      <c r="M9" s="69">
        <f>FIRE1001_working!M11</f>
        <v>5.58738072E-3</v>
      </c>
      <c r="N9" s="69">
        <f>FIRE1001_working!N11</f>
        <v>5.78943649E-3</v>
      </c>
      <c r="O9" s="69">
        <f>FIRE1001_working!O11</f>
        <v>5.9165122400000004E-3</v>
      </c>
      <c r="P9" s="69">
        <f>FIRE1001_working!P11</f>
        <v>5.9291368299999999E-3</v>
      </c>
      <c r="Q9" s="90">
        <f>FIRE1001_working!Q11</f>
        <v>5.9758223499999999E-3</v>
      </c>
      <c r="R9" s="69">
        <f>FIRE1001_working!R11</f>
        <v>5.9808377099999999E-3</v>
      </c>
      <c r="S9" s="91">
        <f>FIRE1001_working!S11</f>
        <v>6.0406408200000001E-3</v>
      </c>
      <c r="T9" s="50"/>
      <c r="U9" s="50"/>
      <c r="V9" s="50"/>
      <c r="W9" s="50"/>
    </row>
    <row r="10" spans="1:23" s="51" customFormat="1" ht="16.5" customHeight="1" x14ac:dyDescent="0.35">
      <c r="A10" s="92"/>
      <c r="B10" s="50" t="s">
        <v>69</v>
      </c>
      <c r="C10" s="69">
        <f>FIRE1001_working!C12</f>
        <v>4.7110880500000002E-3</v>
      </c>
      <c r="D10" s="69">
        <f>FIRE1001_working!D12</f>
        <v>4.6742431400000001E-3</v>
      </c>
      <c r="E10" s="69">
        <f>FIRE1001_working!E12</f>
        <v>4.6654001700000003E-3</v>
      </c>
      <c r="F10" s="69">
        <f>FIRE1001_working!F12</f>
        <v>4.7247465699999996E-3</v>
      </c>
      <c r="G10" s="69">
        <f>FIRE1001_working!G12</f>
        <v>4.9070517399999996E-3</v>
      </c>
      <c r="H10" s="69">
        <f>FIRE1001_working!H12</f>
        <v>4.8866898399999997E-3</v>
      </c>
      <c r="I10" s="69">
        <f>FIRE1001_working!I12</f>
        <v>4.87434728E-3</v>
      </c>
      <c r="J10" s="69">
        <f>FIRE1001_working!J12</f>
        <v>4.8657397800000004E-3</v>
      </c>
      <c r="K10" s="69">
        <f>FIRE1001_working!K12</f>
        <v>4.8708261400000003E-3</v>
      </c>
      <c r="L10" s="69">
        <f>FIRE1001_working!L12</f>
        <v>4.8737045699999999E-3</v>
      </c>
      <c r="M10" s="69">
        <f>FIRE1001_working!M12</f>
        <v>4.7690635300000001E-3</v>
      </c>
      <c r="N10" s="69">
        <f>FIRE1001_working!N12</f>
        <v>4.9381349799999998E-3</v>
      </c>
      <c r="O10" s="69">
        <f>FIRE1001_working!O12</f>
        <v>5.0141828699999998E-3</v>
      </c>
      <c r="P10" s="69">
        <f>FIRE1001_working!P12</f>
        <v>4.9926062999999998E-3</v>
      </c>
      <c r="Q10" s="90">
        <f>FIRE1001_working!Q12</f>
        <v>5.07480456E-3</v>
      </c>
      <c r="R10" s="69">
        <f>FIRE1001_working!R12</f>
        <v>5.06211951E-3</v>
      </c>
      <c r="S10" s="91">
        <f>FIRE1001_working!S12</f>
        <v>5.1483668E-3</v>
      </c>
      <c r="T10" s="50"/>
      <c r="U10" s="50"/>
      <c r="V10" s="50"/>
      <c r="W10" s="50"/>
    </row>
    <row r="11" spans="1:23" s="51" customFormat="1" ht="16.5" customHeight="1" x14ac:dyDescent="0.35">
      <c r="A11" s="92"/>
      <c r="B11" s="50" t="s">
        <v>101</v>
      </c>
      <c r="C11" s="69">
        <f>FIRE1001_working!C13</f>
        <v>4.9560706799999998E-3</v>
      </c>
      <c r="D11" s="69">
        <f>FIRE1001_working!D13</f>
        <v>4.8326847599999999E-3</v>
      </c>
      <c r="E11" s="69">
        <f>FIRE1001_working!E13</f>
        <v>5.0039221900000002E-3</v>
      </c>
      <c r="F11" s="69">
        <f>FIRE1001_working!F13</f>
        <v>5.05234147E-3</v>
      </c>
      <c r="G11" s="69">
        <f>FIRE1001_working!G13</f>
        <v>5.37240702E-3</v>
      </c>
      <c r="H11" s="69">
        <f>FIRE1001_working!H13</f>
        <v>5.3080011100000001E-3</v>
      </c>
      <c r="I11" s="69">
        <f>FIRE1001_working!I13</f>
        <v>5.3482959899999998E-3</v>
      </c>
      <c r="J11" s="69">
        <f>FIRE1001_working!J13</f>
        <v>5.4301017100000003E-3</v>
      </c>
      <c r="K11" s="69">
        <f>FIRE1001_working!K13</f>
        <v>5.3897271399999998E-3</v>
      </c>
      <c r="L11" s="69">
        <f>FIRE1001_working!L13</f>
        <v>5.3683388300000004E-3</v>
      </c>
      <c r="M11" s="69">
        <f>FIRE1001_working!M13</f>
        <v>5.2554491999999998E-3</v>
      </c>
      <c r="N11" s="69">
        <f>FIRE1001_working!N13</f>
        <v>5.3692535800000003E-3</v>
      </c>
      <c r="O11" s="69">
        <f>FIRE1001_working!O13</f>
        <v>5.4995019400000001E-3</v>
      </c>
      <c r="P11" s="69">
        <f>FIRE1001_working!P13</f>
        <v>5.57613551E-3</v>
      </c>
      <c r="Q11" s="90">
        <f>FIRE1001_working!Q13</f>
        <v>5.59906291E-3</v>
      </c>
      <c r="R11" s="69">
        <f>FIRE1001_working!R13</f>
        <v>5.6063955499999997E-3</v>
      </c>
      <c r="S11" s="91">
        <f>FIRE1001_working!S13</f>
        <v>5.7491657400000002E-3</v>
      </c>
      <c r="T11" s="50"/>
      <c r="U11" s="50"/>
      <c r="V11" s="50"/>
      <c r="W11" s="50"/>
    </row>
    <row r="12" spans="1:23" s="65" customFormat="1" ht="16.5" customHeight="1" x14ac:dyDescent="0.35">
      <c r="A12" s="89" t="s">
        <v>264</v>
      </c>
      <c r="B12" s="63"/>
      <c r="C12" s="64">
        <f>FIRE1001_working!C14</f>
        <v>5.4460205199999999E-3</v>
      </c>
      <c r="D12" s="64">
        <f>FIRE1001_working!D14</f>
        <v>5.4236553E-3</v>
      </c>
      <c r="E12" s="64">
        <f>FIRE1001_working!E14</f>
        <v>5.4149151399999996E-3</v>
      </c>
      <c r="F12" s="64">
        <f>FIRE1001_working!F14</f>
        <v>5.6004162600000003E-3</v>
      </c>
      <c r="G12" s="64">
        <f>FIRE1001_working!G14</f>
        <v>5.8765899700000002E-3</v>
      </c>
      <c r="H12" s="64">
        <f>FIRE1001_working!H14</f>
        <v>5.8605783500000003E-3</v>
      </c>
      <c r="I12" s="64">
        <f>FIRE1001_working!I14</f>
        <v>5.8988895399999996E-3</v>
      </c>
      <c r="J12" s="64">
        <f>FIRE1001_working!J14</f>
        <v>5.8647311100000002E-3</v>
      </c>
      <c r="K12" s="64">
        <f>FIRE1001_working!K14</f>
        <v>5.9598110800000003E-3</v>
      </c>
      <c r="L12" s="64">
        <f>FIRE1001_working!L14</f>
        <v>5.9787144500000004E-3</v>
      </c>
      <c r="M12" s="64">
        <f>FIRE1001_working!M14</f>
        <v>5.9697200700000001E-3</v>
      </c>
      <c r="N12" s="64">
        <f>FIRE1001_working!N14</f>
        <v>6.1198835300000001E-3</v>
      </c>
      <c r="O12" s="64">
        <f>FIRE1001_working!O14</f>
        <v>6.2101491600000001E-3</v>
      </c>
      <c r="P12" s="64">
        <f>FIRE1001_working!P14</f>
        <v>6.2878616299999997E-3</v>
      </c>
      <c r="Q12" s="86">
        <f>FIRE1001_working!Q14</f>
        <v>6.2845863700000002E-3</v>
      </c>
      <c r="R12" s="64">
        <f>FIRE1001_working!R14</f>
        <v>6.2548412700000004E-3</v>
      </c>
      <c r="S12" s="87">
        <f>FIRE1001_working!S14</f>
        <v>6.3978936599999999E-3</v>
      </c>
      <c r="T12" s="53"/>
      <c r="U12" s="53"/>
      <c r="V12" s="53"/>
      <c r="W12" s="53"/>
    </row>
    <row r="13" spans="1:23" ht="16.5" customHeight="1" x14ac:dyDescent="0.35">
      <c r="A13" s="109"/>
      <c r="B13" s="50" t="s">
        <v>73</v>
      </c>
      <c r="C13" s="69">
        <f>FIRE1001_working!C15</f>
        <v>5.1740236399999999E-3</v>
      </c>
      <c r="D13" s="69">
        <f>FIRE1001_working!D15</f>
        <v>5.22194076E-3</v>
      </c>
      <c r="E13" s="69">
        <f>FIRE1001_working!E15</f>
        <v>5.1687028799999998E-3</v>
      </c>
      <c r="F13" s="69">
        <f>FIRE1001_working!F15</f>
        <v>5.23909414E-3</v>
      </c>
      <c r="G13" s="69">
        <f>FIRE1001_working!G15</f>
        <v>5.4915767300000003E-3</v>
      </c>
      <c r="H13" s="69">
        <f>FIRE1001_working!H15</f>
        <v>5.5601548800000003E-3</v>
      </c>
      <c r="I13" s="69">
        <f>FIRE1001_working!I15</f>
        <v>5.6548540599999997E-3</v>
      </c>
      <c r="J13" s="69">
        <f>FIRE1001_working!J15</f>
        <v>5.5110602599999997E-3</v>
      </c>
      <c r="K13" s="69">
        <f>FIRE1001_working!K15</f>
        <v>5.5061962900000002E-3</v>
      </c>
      <c r="L13" s="69">
        <f>FIRE1001_working!L15</f>
        <v>5.6328346299999998E-3</v>
      </c>
      <c r="M13" s="69">
        <f>FIRE1001_working!M15</f>
        <v>5.5627844900000001E-3</v>
      </c>
      <c r="N13" s="69">
        <f>FIRE1001_working!N15</f>
        <v>5.7952266800000004E-3</v>
      </c>
      <c r="O13" s="69">
        <f>FIRE1001_working!O15</f>
        <v>5.8143168699999999E-3</v>
      </c>
      <c r="P13" s="69">
        <f>FIRE1001_working!P15</f>
        <v>5.82975084E-3</v>
      </c>
      <c r="Q13" s="90">
        <f>FIRE1001_working!Q15</f>
        <v>5.9514400400000004E-3</v>
      </c>
      <c r="R13" s="69">
        <f>FIRE1001_working!R15</f>
        <v>5.8313907700000001E-3</v>
      </c>
      <c r="S13" s="91">
        <f>FIRE1001_working!S15</f>
        <v>6.0522999900000001E-3</v>
      </c>
      <c r="T13" s="50"/>
      <c r="U13" s="50"/>
      <c r="V13" s="50"/>
      <c r="W13" s="50"/>
    </row>
    <row r="14" spans="1:23" s="51" customFormat="1" ht="16.5" customHeight="1" x14ac:dyDescent="0.35">
      <c r="A14" s="92"/>
      <c r="B14" s="50" t="s">
        <v>72</v>
      </c>
      <c r="C14" s="69">
        <f>FIRE1001_working!C16</f>
        <v>5.4897441499999998E-3</v>
      </c>
      <c r="D14" s="69">
        <f>FIRE1001_working!D16</f>
        <v>5.4535323699999999E-3</v>
      </c>
      <c r="E14" s="69">
        <f>FIRE1001_working!E16</f>
        <v>5.4547004799999996E-3</v>
      </c>
      <c r="F14" s="69">
        <f>FIRE1001_working!F16</f>
        <v>5.6538214199999999E-3</v>
      </c>
      <c r="G14" s="69">
        <f>FIRE1001_working!G16</f>
        <v>5.9353303500000003E-3</v>
      </c>
      <c r="H14" s="69">
        <f>FIRE1001_working!H16</f>
        <v>5.9032584399999997E-3</v>
      </c>
      <c r="I14" s="69">
        <f>FIRE1001_working!I16</f>
        <v>5.9293514200000003E-3</v>
      </c>
      <c r="J14" s="69">
        <f>FIRE1001_working!J16</f>
        <v>5.9140638499999999E-3</v>
      </c>
      <c r="K14" s="69">
        <f>FIRE1001_working!K16</f>
        <v>6.0191595899999999E-3</v>
      </c>
      <c r="L14" s="69">
        <f>FIRE1001_working!L16</f>
        <v>6.02385387E-3</v>
      </c>
      <c r="M14" s="69">
        <f>FIRE1001_working!M16</f>
        <v>6.0189883599999997E-3</v>
      </c>
      <c r="N14" s="69">
        <f>FIRE1001_working!N16</f>
        <v>6.1615561699999996E-3</v>
      </c>
      <c r="O14" s="69">
        <f>FIRE1001_working!O16</f>
        <v>6.2603365600000004E-3</v>
      </c>
      <c r="P14" s="69">
        <f>FIRE1001_working!P16</f>
        <v>6.3437180899999996E-3</v>
      </c>
      <c r="Q14" s="90">
        <f>FIRE1001_working!Q16</f>
        <v>6.3227152900000002E-3</v>
      </c>
      <c r="R14" s="69">
        <f>FIRE1001_working!R16</f>
        <v>6.3035459199999996E-3</v>
      </c>
      <c r="S14" s="91">
        <f>FIRE1001_working!S16</f>
        <v>6.4367928800000002E-3</v>
      </c>
      <c r="T14" s="50"/>
      <c r="U14" s="50"/>
      <c r="V14" s="50"/>
      <c r="W14" s="50"/>
    </row>
    <row r="15" spans="1:23" s="65" customFormat="1" ht="16.5" customHeight="1" x14ac:dyDescent="0.35">
      <c r="A15" s="89" t="s">
        <v>13</v>
      </c>
      <c r="B15" s="63"/>
      <c r="C15" s="64">
        <f>FIRE1001_working!C17</f>
        <v>6.2473892799999996E-3</v>
      </c>
      <c r="D15" s="64">
        <f>FIRE1001_working!D17</f>
        <v>6.2488084899999996E-3</v>
      </c>
      <c r="E15" s="64">
        <f>FIRE1001_working!E17</f>
        <v>6.3513335500000002E-3</v>
      </c>
      <c r="F15" s="64">
        <f>FIRE1001_working!F17</f>
        <v>6.4848170500000002E-3</v>
      </c>
      <c r="G15" s="64">
        <f>FIRE1001_working!G17</f>
        <v>6.76812887E-3</v>
      </c>
      <c r="H15" s="64">
        <f>FIRE1001_working!H17</f>
        <v>6.8019312800000004E-3</v>
      </c>
      <c r="I15" s="64">
        <f>FIRE1001_working!I17</f>
        <v>6.6675835100000001E-3</v>
      </c>
      <c r="J15" s="64">
        <f>FIRE1001_working!J17</f>
        <v>6.6578500499999997E-3</v>
      </c>
      <c r="K15" s="64">
        <f>FIRE1001_working!K17</f>
        <v>6.7530951899999999E-3</v>
      </c>
      <c r="L15" s="64">
        <f>FIRE1001_working!L17</f>
        <v>6.71784566E-3</v>
      </c>
      <c r="M15" s="64">
        <f>FIRE1001_working!M17</f>
        <v>6.5668117300000002E-3</v>
      </c>
      <c r="N15" s="64">
        <f>FIRE1001_working!N17</f>
        <v>6.8014851199999999E-3</v>
      </c>
      <c r="O15" s="64">
        <f>FIRE1001_working!O17</f>
        <v>6.9467236000000003E-3</v>
      </c>
      <c r="P15" s="64">
        <f>FIRE1001_working!P17</f>
        <v>7.0387444700000003E-3</v>
      </c>
      <c r="Q15" s="86">
        <f>FIRE1001_working!Q17</f>
        <v>7.0878819600000004E-3</v>
      </c>
      <c r="R15" s="64">
        <f>FIRE1001_working!R17</f>
        <v>7.0593032500000001E-3</v>
      </c>
      <c r="S15" s="87">
        <f>FIRE1001_working!S17</f>
        <v>7.1674862299999998E-3</v>
      </c>
      <c r="T15" s="53"/>
      <c r="U15" s="53"/>
      <c r="V15" s="53"/>
      <c r="W15" s="53"/>
    </row>
    <row r="16" spans="1:23" s="65" customFormat="1" ht="16.5" customHeight="1" x14ac:dyDescent="0.35">
      <c r="A16" s="89" t="s">
        <v>265</v>
      </c>
      <c r="B16" s="63"/>
      <c r="C16" s="64">
        <f>FIRE1001_working!C18</f>
        <v>6.7859297100000002E-3</v>
      </c>
      <c r="D16" s="64">
        <f>FIRE1001_working!D18</f>
        <v>6.8699923099999997E-3</v>
      </c>
      <c r="E16" s="64">
        <f>FIRE1001_working!E18</f>
        <v>6.6837190000000003E-3</v>
      </c>
      <c r="F16" s="64">
        <f>FIRE1001_working!F18</f>
        <v>7.1495565799999999E-3</v>
      </c>
      <c r="G16" s="64">
        <f>FIRE1001_working!G18</f>
        <v>7.2658676299999997E-3</v>
      </c>
      <c r="H16" s="64">
        <f>FIRE1001_working!H18</f>
        <v>7.6162906600000004E-3</v>
      </c>
      <c r="I16" s="64">
        <f>FIRE1001_working!I18</f>
        <v>7.4052413200000004E-3</v>
      </c>
      <c r="J16" s="64">
        <f>FIRE1001_working!J18</f>
        <v>7.4839710900000004E-3</v>
      </c>
      <c r="K16" s="64">
        <f>FIRE1001_working!K18</f>
        <v>8.0373440500000008E-3</v>
      </c>
      <c r="L16" s="64">
        <f>FIRE1001_working!L18</f>
        <v>7.7019476199999999E-3</v>
      </c>
      <c r="M16" s="64">
        <f>FIRE1001_working!M18</f>
        <v>7.7271759699999998E-3</v>
      </c>
      <c r="N16" s="64">
        <f>FIRE1001_working!N18</f>
        <v>7.8357992299999991E-3</v>
      </c>
      <c r="O16" s="64">
        <f>FIRE1001_working!O18</f>
        <v>8.6681710600000003E-3</v>
      </c>
      <c r="P16" s="64">
        <f>FIRE1001_working!P18</f>
        <v>7.8599840299999994E-3</v>
      </c>
      <c r="Q16" s="86">
        <f>FIRE1001_working!Q18</f>
        <v>7.7536758699999998E-3</v>
      </c>
      <c r="R16" s="64">
        <f>FIRE1001_working!R18</f>
        <v>7.6672198199999996E-3</v>
      </c>
      <c r="S16" s="87">
        <f>FIRE1001_working!S18</f>
        <v>8.4394214499999998E-3</v>
      </c>
      <c r="T16" s="53"/>
      <c r="U16" s="53"/>
      <c r="V16" s="53"/>
      <c r="W16" s="53"/>
    </row>
    <row r="17" spans="1:23" s="65" customFormat="1" ht="17.5" x14ac:dyDescent="0.35">
      <c r="A17" s="85" t="s">
        <v>266</v>
      </c>
      <c r="B17" s="63"/>
      <c r="C17" s="64">
        <f>FIRE1001_working!C19</f>
        <v>5.9658691E-3</v>
      </c>
      <c r="D17" s="64">
        <f>FIRE1001_working!D19</f>
        <v>5.9848915199999997E-3</v>
      </c>
      <c r="E17" s="64">
        <f>FIRE1001_working!E19</f>
        <v>5.8109528400000004E-3</v>
      </c>
      <c r="F17" s="64">
        <f>FIRE1001_working!F19</f>
        <v>6.0481515400000003E-3</v>
      </c>
      <c r="G17" s="64">
        <f>FIRE1001_working!G19</f>
        <v>6.2892476099999997E-3</v>
      </c>
      <c r="H17" s="64">
        <f>FIRE1001_working!H19</f>
        <v>6.4187270499999997E-3</v>
      </c>
      <c r="I17" s="64">
        <f>FIRE1001_working!I19</f>
        <v>6.3534078600000002E-3</v>
      </c>
      <c r="J17" s="64">
        <f>FIRE1001_working!J19</f>
        <v>6.3654177600000004E-3</v>
      </c>
      <c r="K17" s="64">
        <f>FIRE1001_working!K19</f>
        <v>6.7344970900000004E-3</v>
      </c>
      <c r="L17" s="64">
        <f>FIRE1001_working!L19</f>
        <v>6.4601544300000001E-3</v>
      </c>
      <c r="M17" s="64">
        <f>FIRE1001_working!M19</f>
        <v>6.5205236200000004E-3</v>
      </c>
      <c r="N17" s="64">
        <f>FIRE1001_working!N19</f>
        <v>6.3969346699999999E-3</v>
      </c>
      <c r="O17" s="64">
        <f>FIRE1001_working!O19</f>
        <v>6.7905273699999996E-3</v>
      </c>
      <c r="P17" s="64">
        <f>FIRE1001_working!P19</f>
        <v>6.51746696E-3</v>
      </c>
      <c r="Q17" s="86">
        <f>FIRE1001_working!Q19</f>
        <v>6.5025903400000003E-3</v>
      </c>
      <c r="R17" s="64">
        <f>FIRE1001_working!R19</f>
        <v>6.46257519E-3</v>
      </c>
      <c r="S17" s="87">
        <f>FIRE1001_working!S19</f>
        <v>6.9071070399999998E-3</v>
      </c>
      <c r="T17" s="53"/>
      <c r="U17" s="53"/>
      <c r="V17" s="53"/>
      <c r="W17" s="53"/>
    </row>
    <row r="18" spans="1:23" s="51" customFormat="1" ht="35.15" customHeight="1" x14ac:dyDescent="0.35">
      <c r="A18" s="108" t="s">
        <v>110</v>
      </c>
      <c r="B18" s="68"/>
      <c r="C18" s="69"/>
      <c r="D18" s="69"/>
      <c r="E18" s="69"/>
      <c r="F18" s="69"/>
      <c r="G18" s="69"/>
      <c r="H18" s="69"/>
      <c r="I18" s="69"/>
      <c r="J18" s="69"/>
      <c r="K18" s="69"/>
      <c r="L18" s="69"/>
      <c r="M18" s="69"/>
      <c r="N18" s="69"/>
      <c r="O18" s="69"/>
      <c r="P18" s="69"/>
      <c r="Q18" s="90"/>
      <c r="R18" s="64"/>
      <c r="S18" s="87"/>
      <c r="T18" s="50"/>
      <c r="U18" s="50"/>
      <c r="V18" s="50"/>
      <c r="W18" s="50"/>
    </row>
    <row r="19" spans="1:23" s="88" customFormat="1" ht="16.5" customHeight="1" x14ac:dyDescent="0.35">
      <c r="A19" s="85" t="s">
        <v>263</v>
      </c>
      <c r="B19" s="63"/>
      <c r="C19" s="70">
        <f>FIRE1001_working!C22</f>
        <v>84151</v>
      </c>
      <c r="D19" s="70">
        <f>FIRE1001_working!D22</f>
        <v>79755</v>
      </c>
      <c r="E19" s="70">
        <f>FIRE1001_working!E22</f>
        <v>69226</v>
      </c>
      <c r="F19" s="70">
        <f>FIRE1001_working!F22</f>
        <v>67857</v>
      </c>
      <c r="G19" s="70">
        <f>FIRE1001_working!G22</f>
        <v>65403</v>
      </c>
      <c r="H19" s="70">
        <f>FIRE1001_working!H22</f>
        <v>66980</v>
      </c>
      <c r="I19" s="70">
        <f>FIRE1001_working!I22</f>
        <v>67493</v>
      </c>
      <c r="J19" s="70">
        <f>FIRE1001_working!J22</f>
        <v>67300</v>
      </c>
      <c r="K19" s="70">
        <f>FIRE1001_working!K22</f>
        <v>67136</v>
      </c>
      <c r="L19" s="70">
        <f>FIRE1001_working!L22</f>
        <v>62015</v>
      </c>
      <c r="M19" s="70">
        <f>FIRE1001_working!M22</f>
        <v>56997</v>
      </c>
      <c r="N19" s="70">
        <f>FIRE1001_working!N22</f>
        <v>58372</v>
      </c>
      <c r="O19" s="70">
        <f>FIRE1001_working!O22</f>
        <v>61259</v>
      </c>
      <c r="P19" s="70">
        <f>FIRE1001_working!P22</f>
        <v>56787</v>
      </c>
      <c r="Q19" s="93">
        <f>FIRE1001_working!Q22</f>
        <v>56556</v>
      </c>
      <c r="R19" s="70">
        <f>FIRE1001_working!R22</f>
        <v>55929</v>
      </c>
      <c r="S19" s="94">
        <f>FIRE1001_working!S22</f>
        <v>60962</v>
      </c>
      <c r="T19" s="53"/>
      <c r="U19" s="53"/>
      <c r="V19" s="53"/>
      <c r="W19" s="53"/>
    </row>
    <row r="20" spans="1:23" s="88" customFormat="1" ht="16.5" customHeight="1" x14ac:dyDescent="0.35">
      <c r="A20" s="89" t="s">
        <v>10</v>
      </c>
      <c r="B20" s="63"/>
      <c r="C20" s="70">
        <f>FIRE1001_working!C23</f>
        <v>35285</v>
      </c>
      <c r="D20" s="70">
        <f>FIRE1001_working!D23</f>
        <v>33939</v>
      </c>
      <c r="E20" s="70">
        <f>FIRE1001_working!E23</f>
        <v>32114</v>
      </c>
      <c r="F20" s="70">
        <f>FIRE1001_working!F23</f>
        <v>30668</v>
      </c>
      <c r="G20" s="70">
        <f>FIRE1001_working!G23</f>
        <v>30138</v>
      </c>
      <c r="H20" s="70">
        <f>FIRE1001_working!H23</f>
        <v>30154</v>
      </c>
      <c r="I20" s="70">
        <f>FIRE1001_working!I23</f>
        <v>29367</v>
      </c>
      <c r="J20" s="70">
        <f>FIRE1001_working!J23</f>
        <v>29767</v>
      </c>
      <c r="K20" s="70">
        <f>FIRE1001_working!K23</f>
        <v>28724</v>
      </c>
      <c r="L20" s="70">
        <f>FIRE1001_working!L23</f>
        <v>27348</v>
      </c>
      <c r="M20" s="70">
        <f>FIRE1001_working!M23</f>
        <v>26220</v>
      </c>
      <c r="N20" s="70">
        <f>FIRE1001_working!N23</f>
        <v>26406</v>
      </c>
      <c r="O20" s="70">
        <f>FIRE1001_working!O23</f>
        <v>26046</v>
      </c>
      <c r="P20" s="70">
        <f>FIRE1001_working!P23</f>
        <v>24843</v>
      </c>
      <c r="Q20" s="93">
        <f>FIRE1001_working!Q23</f>
        <v>24599</v>
      </c>
      <c r="R20" s="70">
        <f>FIRE1001_working!R23</f>
        <v>24361</v>
      </c>
      <c r="S20" s="94">
        <f>FIRE1001_working!S23</f>
        <v>25322</v>
      </c>
      <c r="T20" s="53"/>
      <c r="U20" s="53"/>
      <c r="V20" s="53"/>
      <c r="W20" s="53"/>
    </row>
    <row r="21" spans="1:23" ht="16.5" customHeight="1" x14ac:dyDescent="0.35">
      <c r="A21" s="109"/>
      <c r="B21" s="50" t="s">
        <v>100</v>
      </c>
      <c r="C21" s="95">
        <f>FIRE1001_working!C24</f>
        <v>20293</v>
      </c>
      <c r="D21" s="95">
        <f>FIRE1001_working!D24</f>
        <v>19395</v>
      </c>
      <c r="E21" s="95">
        <f>FIRE1001_working!E24</f>
        <v>18339</v>
      </c>
      <c r="F21" s="95">
        <f>FIRE1001_working!F24</f>
        <v>17834</v>
      </c>
      <c r="G21" s="95">
        <f>FIRE1001_working!G24</f>
        <v>17394</v>
      </c>
      <c r="H21" s="95">
        <f>FIRE1001_working!H24</f>
        <v>17467</v>
      </c>
      <c r="I21" s="95">
        <f>FIRE1001_working!I24</f>
        <v>17227</v>
      </c>
      <c r="J21" s="95">
        <f>FIRE1001_working!J24</f>
        <v>17215</v>
      </c>
      <c r="K21" s="95">
        <f>FIRE1001_working!K24</f>
        <v>16424</v>
      </c>
      <c r="L21" s="95">
        <f>FIRE1001_working!L24</f>
        <v>15396</v>
      </c>
      <c r="M21" s="95">
        <f>FIRE1001_working!M24</f>
        <v>14919</v>
      </c>
      <c r="N21" s="95">
        <f>FIRE1001_working!N24</f>
        <v>14918</v>
      </c>
      <c r="O21" s="95">
        <f>FIRE1001_working!O24</f>
        <v>14517</v>
      </c>
      <c r="P21" s="95">
        <f>FIRE1001_working!P24</f>
        <v>13747</v>
      </c>
      <c r="Q21" s="96">
        <f>FIRE1001_working!Q24</f>
        <v>13611</v>
      </c>
      <c r="R21" s="95">
        <f>FIRE1001_working!R24</f>
        <v>13435</v>
      </c>
      <c r="S21" s="97">
        <f>FIRE1001_working!S24</f>
        <v>14287</v>
      </c>
      <c r="T21" s="50"/>
      <c r="U21" s="50"/>
      <c r="V21" s="50"/>
      <c r="W21" s="50"/>
    </row>
    <row r="22" spans="1:23" s="51" customFormat="1" ht="16.5" customHeight="1" x14ac:dyDescent="0.35">
      <c r="A22" s="92"/>
      <c r="B22" s="50" t="s">
        <v>69</v>
      </c>
      <c r="C22" s="95">
        <f>FIRE1001_working!C25</f>
        <v>11281</v>
      </c>
      <c r="D22" s="95">
        <f>FIRE1001_working!D25</f>
        <v>11020</v>
      </c>
      <c r="E22" s="95">
        <f>FIRE1001_working!E25</f>
        <v>10420</v>
      </c>
      <c r="F22" s="95">
        <f>FIRE1001_working!F25</f>
        <v>9788</v>
      </c>
      <c r="G22" s="95">
        <f>FIRE1001_working!G25</f>
        <v>9704</v>
      </c>
      <c r="H22" s="95">
        <f>FIRE1001_working!H25</f>
        <v>9718</v>
      </c>
      <c r="I22" s="95">
        <f>FIRE1001_working!I25</f>
        <v>9295</v>
      </c>
      <c r="J22" s="95">
        <f>FIRE1001_working!J25</f>
        <v>9679</v>
      </c>
      <c r="K22" s="95">
        <f>FIRE1001_working!K25</f>
        <v>9589</v>
      </c>
      <c r="L22" s="95">
        <f>FIRE1001_working!L25</f>
        <v>9274</v>
      </c>
      <c r="M22" s="95">
        <f>FIRE1001_working!M25</f>
        <v>8788</v>
      </c>
      <c r="N22" s="95">
        <f>FIRE1001_working!N25</f>
        <v>9052</v>
      </c>
      <c r="O22" s="95">
        <f>FIRE1001_working!O25</f>
        <v>9032</v>
      </c>
      <c r="P22" s="95">
        <f>FIRE1001_working!P25</f>
        <v>8563</v>
      </c>
      <c r="Q22" s="96">
        <f>FIRE1001_working!Q25</f>
        <v>8531</v>
      </c>
      <c r="R22" s="95">
        <f>FIRE1001_working!R25</f>
        <v>8468</v>
      </c>
      <c r="S22" s="97">
        <f>FIRE1001_working!S25</f>
        <v>8587</v>
      </c>
      <c r="T22" s="50"/>
      <c r="U22" s="50"/>
      <c r="V22" s="50"/>
      <c r="W22" s="110"/>
    </row>
    <row r="23" spans="1:23" s="51" customFormat="1" ht="16.5" customHeight="1" x14ac:dyDescent="0.35">
      <c r="A23" s="92"/>
      <c r="B23" s="50" t="s">
        <v>101</v>
      </c>
      <c r="C23" s="95">
        <f>FIRE1001_working!C26</f>
        <v>3711</v>
      </c>
      <c r="D23" s="95">
        <f>FIRE1001_working!D26</f>
        <v>3524</v>
      </c>
      <c r="E23" s="95">
        <f>FIRE1001_working!E26</f>
        <v>3355</v>
      </c>
      <c r="F23" s="95">
        <f>FIRE1001_working!F26</f>
        <v>3046</v>
      </c>
      <c r="G23" s="95">
        <f>FIRE1001_working!G26</f>
        <v>3040</v>
      </c>
      <c r="H23" s="95">
        <f>FIRE1001_working!H26</f>
        <v>2969</v>
      </c>
      <c r="I23" s="95">
        <f>FIRE1001_working!I26</f>
        <v>2845</v>
      </c>
      <c r="J23" s="95">
        <f>FIRE1001_working!J26</f>
        <v>2873</v>
      </c>
      <c r="K23" s="95">
        <f>FIRE1001_working!K26</f>
        <v>2711</v>
      </c>
      <c r="L23" s="95">
        <f>FIRE1001_working!L26</f>
        <v>2678</v>
      </c>
      <c r="M23" s="95">
        <f>FIRE1001_working!M26</f>
        <v>2513</v>
      </c>
      <c r="N23" s="95">
        <f>FIRE1001_working!N26</f>
        <v>2436</v>
      </c>
      <c r="O23" s="95">
        <f>FIRE1001_working!O26</f>
        <v>2497</v>
      </c>
      <c r="P23" s="95">
        <f>FIRE1001_working!P26</f>
        <v>2533</v>
      </c>
      <c r="Q23" s="96">
        <f>FIRE1001_working!Q26</f>
        <v>2457</v>
      </c>
      <c r="R23" s="95">
        <f>FIRE1001_working!R26</f>
        <v>2458</v>
      </c>
      <c r="S23" s="97">
        <f>FIRE1001_working!S26</f>
        <v>2448</v>
      </c>
      <c r="T23" s="50"/>
      <c r="U23" s="50"/>
      <c r="V23" s="50"/>
      <c r="W23" s="50"/>
    </row>
    <row r="24" spans="1:23" s="65" customFormat="1" ht="16.5" customHeight="1" x14ac:dyDescent="0.35">
      <c r="A24" s="89" t="s">
        <v>264</v>
      </c>
      <c r="B24" s="63"/>
      <c r="C24" s="70">
        <f>FIRE1001_working!C27</f>
        <v>20045</v>
      </c>
      <c r="D24" s="70">
        <f>FIRE1001_working!D27</f>
        <v>19588</v>
      </c>
      <c r="E24" s="70">
        <f>FIRE1001_working!E27</f>
        <v>15901</v>
      </c>
      <c r="F24" s="70">
        <f>FIRE1001_working!F27</f>
        <v>15974</v>
      </c>
      <c r="G24" s="70">
        <f>FIRE1001_working!G27</f>
        <v>14973</v>
      </c>
      <c r="H24" s="70">
        <f>FIRE1001_working!H27</f>
        <v>15475</v>
      </c>
      <c r="I24" s="70">
        <f>FIRE1001_working!I27</f>
        <v>15319</v>
      </c>
      <c r="J24" s="70">
        <f>FIRE1001_working!J27</f>
        <v>15170</v>
      </c>
      <c r="K24" s="70">
        <f>FIRE1001_working!K27</f>
        <v>14633</v>
      </c>
      <c r="L24" s="70">
        <f>FIRE1001_working!L27</f>
        <v>13782</v>
      </c>
      <c r="M24" s="70">
        <f>FIRE1001_working!M27</f>
        <v>11593</v>
      </c>
      <c r="N24" s="70">
        <f>FIRE1001_working!N27</f>
        <v>12597</v>
      </c>
      <c r="O24" s="70">
        <f>FIRE1001_working!O27</f>
        <v>13144</v>
      </c>
      <c r="P24" s="70">
        <f>FIRE1001_working!P27</f>
        <v>12873</v>
      </c>
      <c r="Q24" s="93">
        <f>FIRE1001_working!Q27</f>
        <v>12717</v>
      </c>
      <c r="R24" s="70">
        <f>FIRE1001_working!R27</f>
        <v>12651</v>
      </c>
      <c r="S24" s="94">
        <f>FIRE1001_working!S27</f>
        <v>13502</v>
      </c>
      <c r="T24" s="53"/>
      <c r="U24" s="53"/>
      <c r="V24" s="53"/>
      <c r="W24" s="53"/>
    </row>
    <row r="25" spans="1:23" ht="16.5" customHeight="1" x14ac:dyDescent="0.35">
      <c r="A25" s="109"/>
      <c r="B25" s="50" t="s">
        <v>73</v>
      </c>
      <c r="C25" s="95">
        <f>FIRE1001_working!C28</f>
        <v>2776</v>
      </c>
      <c r="D25" s="95">
        <f>FIRE1001_working!D28</f>
        <v>2527</v>
      </c>
      <c r="E25" s="95">
        <f>FIRE1001_working!E28</f>
        <v>2212</v>
      </c>
      <c r="F25" s="95">
        <f>FIRE1001_working!F28</f>
        <v>2057</v>
      </c>
      <c r="G25" s="95">
        <f>FIRE1001_working!G28</f>
        <v>1982</v>
      </c>
      <c r="H25" s="95">
        <f>FIRE1001_working!H28</f>
        <v>1925</v>
      </c>
      <c r="I25" s="95">
        <f>FIRE1001_working!I28</f>
        <v>1700</v>
      </c>
      <c r="J25" s="95">
        <f>FIRE1001_working!J28</f>
        <v>1857</v>
      </c>
      <c r="K25" s="95">
        <f>FIRE1001_working!K28</f>
        <v>1693</v>
      </c>
      <c r="L25" s="95">
        <f>FIRE1001_working!L28</f>
        <v>1591</v>
      </c>
      <c r="M25" s="95">
        <f>FIRE1001_working!M28</f>
        <v>1252</v>
      </c>
      <c r="N25" s="95">
        <f>FIRE1001_working!N28</f>
        <v>1433</v>
      </c>
      <c r="O25" s="95">
        <f>FIRE1001_working!O28</f>
        <v>1479</v>
      </c>
      <c r="P25" s="95">
        <f>FIRE1001_working!P28</f>
        <v>1399</v>
      </c>
      <c r="Q25" s="96">
        <f>FIRE1001_working!Q28</f>
        <v>1306</v>
      </c>
      <c r="R25" s="95">
        <f>FIRE1001_working!R28</f>
        <v>1305</v>
      </c>
      <c r="S25" s="97">
        <f>FIRE1001_working!S28</f>
        <v>1366</v>
      </c>
      <c r="T25" s="50"/>
      <c r="U25" s="50"/>
      <c r="V25" s="50"/>
      <c r="W25" s="50"/>
    </row>
    <row r="26" spans="1:23" s="51" customFormat="1" ht="16.5" customHeight="1" x14ac:dyDescent="0.35">
      <c r="A26" s="92"/>
      <c r="B26" s="50" t="s">
        <v>72</v>
      </c>
      <c r="C26" s="95">
        <f>FIRE1001_working!C29</f>
        <v>17269</v>
      </c>
      <c r="D26" s="95">
        <f>FIRE1001_working!D29</f>
        <v>17061</v>
      </c>
      <c r="E26" s="95">
        <f>FIRE1001_working!E29</f>
        <v>13689</v>
      </c>
      <c r="F26" s="95">
        <f>FIRE1001_working!F29</f>
        <v>13917</v>
      </c>
      <c r="G26" s="95">
        <f>FIRE1001_working!G29</f>
        <v>12991</v>
      </c>
      <c r="H26" s="95">
        <f>FIRE1001_working!H29</f>
        <v>13550</v>
      </c>
      <c r="I26" s="95">
        <f>FIRE1001_working!I29</f>
        <v>13619</v>
      </c>
      <c r="J26" s="95">
        <f>FIRE1001_working!J29</f>
        <v>13313</v>
      </c>
      <c r="K26" s="95">
        <f>FIRE1001_working!K29</f>
        <v>12940</v>
      </c>
      <c r="L26" s="95">
        <f>FIRE1001_working!L29</f>
        <v>12191</v>
      </c>
      <c r="M26" s="95">
        <f>FIRE1001_working!M29</f>
        <v>10341</v>
      </c>
      <c r="N26" s="95">
        <f>FIRE1001_working!N29</f>
        <v>11164</v>
      </c>
      <c r="O26" s="95">
        <f>FIRE1001_working!O29</f>
        <v>11665</v>
      </c>
      <c r="P26" s="95">
        <f>FIRE1001_working!P29</f>
        <v>11474</v>
      </c>
      <c r="Q26" s="96">
        <f>FIRE1001_working!Q29</f>
        <v>11411</v>
      </c>
      <c r="R26" s="95">
        <f>FIRE1001_working!R29</f>
        <v>11346</v>
      </c>
      <c r="S26" s="97">
        <f>FIRE1001_working!S29</f>
        <v>12136</v>
      </c>
      <c r="T26" s="50"/>
      <c r="U26" s="50"/>
      <c r="V26" s="50"/>
      <c r="W26" s="50"/>
    </row>
    <row r="27" spans="1:23" s="65" customFormat="1" ht="16.5" customHeight="1" x14ac:dyDescent="0.35">
      <c r="A27" s="89" t="s">
        <v>13</v>
      </c>
      <c r="B27" s="63"/>
      <c r="C27" s="70">
        <f>FIRE1001_working!C30</f>
        <v>21898</v>
      </c>
      <c r="D27" s="70">
        <f>FIRE1001_working!D30</f>
        <v>19072</v>
      </c>
      <c r="E27" s="70">
        <f>FIRE1001_working!E30</f>
        <v>16747</v>
      </c>
      <c r="F27" s="70">
        <f>FIRE1001_working!F30</f>
        <v>16231</v>
      </c>
      <c r="G27" s="70">
        <f>FIRE1001_working!G30</f>
        <v>15729</v>
      </c>
      <c r="H27" s="70">
        <f>FIRE1001_working!H30</f>
        <v>16323</v>
      </c>
      <c r="I27" s="70">
        <f>FIRE1001_working!I30</f>
        <v>17757</v>
      </c>
      <c r="J27" s="70">
        <f>FIRE1001_working!J30</f>
        <v>17086</v>
      </c>
      <c r="K27" s="70">
        <f>FIRE1001_working!K30</f>
        <v>17217</v>
      </c>
      <c r="L27" s="70">
        <f>FIRE1001_working!L30</f>
        <v>15663</v>
      </c>
      <c r="M27" s="70">
        <f>FIRE1001_working!M30</f>
        <v>13853</v>
      </c>
      <c r="N27" s="70">
        <f>FIRE1001_working!N30</f>
        <v>14474</v>
      </c>
      <c r="O27" s="70">
        <f>FIRE1001_working!O30</f>
        <v>14969</v>
      </c>
      <c r="P27" s="70">
        <f>FIRE1001_working!P30</f>
        <v>14755</v>
      </c>
      <c r="Q27" s="93">
        <f>FIRE1001_working!Q30</f>
        <v>14676</v>
      </c>
      <c r="R27" s="70">
        <f>FIRE1001_working!R30</f>
        <v>14663</v>
      </c>
      <c r="S27" s="94">
        <f>FIRE1001_working!S30</f>
        <v>15290</v>
      </c>
      <c r="T27" s="53"/>
      <c r="U27" s="53"/>
      <c r="V27" s="53"/>
      <c r="W27" s="53"/>
    </row>
    <row r="28" spans="1:23" s="65" customFormat="1" ht="16.5" customHeight="1" x14ac:dyDescent="0.35">
      <c r="A28" s="89" t="s">
        <v>265</v>
      </c>
      <c r="B28" s="63"/>
      <c r="C28" s="70">
        <f>FIRE1001_working!C31</f>
        <v>6923</v>
      </c>
      <c r="D28" s="70">
        <f>FIRE1001_working!D31</f>
        <v>7156</v>
      </c>
      <c r="E28" s="70">
        <f>FIRE1001_working!E31</f>
        <v>4464</v>
      </c>
      <c r="F28" s="70">
        <f>FIRE1001_working!F31</f>
        <v>4984</v>
      </c>
      <c r="G28" s="70">
        <f>FIRE1001_working!G31</f>
        <v>4563</v>
      </c>
      <c r="H28" s="70">
        <f>FIRE1001_working!H31</f>
        <v>5028</v>
      </c>
      <c r="I28" s="70">
        <f>FIRE1001_working!I31</f>
        <v>5050</v>
      </c>
      <c r="J28" s="70">
        <f>FIRE1001_working!J31</f>
        <v>5277</v>
      </c>
      <c r="K28" s="70">
        <f>FIRE1001_working!K31</f>
        <v>6562</v>
      </c>
      <c r="L28" s="70">
        <f>FIRE1001_working!L31</f>
        <v>5222</v>
      </c>
      <c r="M28" s="70">
        <f>FIRE1001_working!M31</f>
        <v>5331</v>
      </c>
      <c r="N28" s="70">
        <f>FIRE1001_working!N31</f>
        <v>4895</v>
      </c>
      <c r="O28" s="70">
        <f>FIRE1001_working!O31</f>
        <v>7100</v>
      </c>
      <c r="P28" s="70">
        <f>FIRE1001_working!P31</f>
        <v>4316</v>
      </c>
      <c r="Q28" s="93">
        <f>FIRE1001_working!Q31</f>
        <v>4564</v>
      </c>
      <c r="R28" s="70">
        <f>FIRE1001_working!R31</f>
        <v>4254</v>
      </c>
      <c r="S28" s="94">
        <f>FIRE1001_working!S31</f>
        <v>6848</v>
      </c>
      <c r="T28" s="53"/>
      <c r="U28" s="53"/>
      <c r="V28" s="53"/>
      <c r="W28" s="53"/>
    </row>
    <row r="29" spans="1:23" s="65" customFormat="1" ht="16.5" customHeight="1" thickBot="1" x14ac:dyDescent="0.4">
      <c r="A29" s="98" t="s">
        <v>266</v>
      </c>
      <c r="B29" s="99"/>
      <c r="C29" s="100">
        <f>FIRE1001_working!C32</f>
        <v>115936</v>
      </c>
      <c r="D29" s="100">
        <f>FIRE1001_working!D32</f>
        <v>119231</v>
      </c>
      <c r="E29" s="100">
        <f>FIRE1001_working!E32</f>
        <v>66500</v>
      </c>
      <c r="F29" s="100">
        <f>FIRE1001_working!F32</f>
        <v>84897</v>
      </c>
      <c r="G29" s="100">
        <f>FIRE1001_working!G32</f>
        <v>70757</v>
      </c>
      <c r="H29" s="100">
        <f>FIRE1001_working!H32</f>
        <v>77360</v>
      </c>
      <c r="I29" s="100">
        <f>FIRE1001_working!I32</f>
        <v>76411</v>
      </c>
      <c r="J29" s="100">
        <f>FIRE1001_working!J32</f>
        <v>82662</v>
      </c>
      <c r="K29" s="100">
        <f>FIRE1001_working!K32</f>
        <v>99311</v>
      </c>
      <c r="L29" s="100">
        <f>FIRE1001_working!L32</f>
        <v>75348</v>
      </c>
      <c r="M29" s="100">
        <f>FIRE1001_working!M32</f>
        <v>79893</v>
      </c>
      <c r="N29" s="100">
        <f>FIRE1001_working!N32</f>
        <v>80171</v>
      </c>
      <c r="O29" s="100">
        <f>FIRE1001_working!O32</f>
        <v>101560</v>
      </c>
      <c r="P29" s="100">
        <f>FIRE1001_working!P32</f>
        <v>68904</v>
      </c>
      <c r="Q29" s="101">
        <f>FIRE1001_working!Q32</f>
        <v>72928</v>
      </c>
      <c r="R29" s="100">
        <f>FIRE1001_working!R32</f>
        <v>67814</v>
      </c>
      <c r="S29" s="102">
        <f>FIRE1001_working!S32</f>
        <v>99787</v>
      </c>
      <c r="T29" s="53"/>
      <c r="U29" s="53"/>
      <c r="V29" s="53"/>
      <c r="W29" s="53"/>
    </row>
    <row r="30" spans="1:23" ht="30" customHeight="1" x14ac:dyDescent="0.35">
      <c r="A30" s="103" t="s">
        <v>151</v>
      </c>
      <c r="B30" s="103"/>
      <c r="C30" s="50"/>
      <c r="D30" s="50"/>
      <c r="E30" s="50"/>
      <c r="F30" s="50"/>
      <c r="G30" s="50"/>
      <c r="H30" s="50"/>
      <c r="I30" s="50"/>
      <c r="J30" s="50"/>
      <c r="K30" s="50"/>
      <c r="L30" s="50"/>
      <c r="M30" s="50"/>
      <c r="N30" s="50"/>
      <c r="O30" s="50"/>
      <c r="P30" s="50"/>
      <c r="Q30" s="50"/>
      <c r="R30" s="50"/>
      <c r="S30" s="50"/>
      <c r="T30" s="50"/>
      <c r="U30" s="50"/>
      <c r="V30" s="50"/>
      <c r="W30" s="50"/>
    </row>
    <row r="31" spans="1:23" x14ac:dyDescent="0.35">
      <c r="A31" s="103" t="s">
        <v>236</v>
      </c>
      <c r="B31" s="103"/>
      <c r="C31" s="50"/>
      <c r="D31" s="50"/>
      <c r="E31" s="50"/>
      <c r="F31" s="50"/>
      <c r="G31" s="50"/>
      <c r="H31" s="50"/>
      <c r="I31" s="50"/>
      <c r="J31" s="50"/>
      <c r="K31" s="50"/>
      <c r="L31" s="50"/>
      <c r="M31" s="50"/>
      <c r="N31" s="50"/>
      <c r="O31" s="50"/>
      <c r="P31" s="50"/>
      <c r="Q31" s="50"/>
      <c r="R31" s="50"/>
      <c r="S31" s="50"/>
      <c r="T31" s="50"/>
      <c r="U31" s="50"/>
      <c r="V31" s="50"/>
      <c r="W31" s="50"/>
    </row>
    <row r="32" spans="1:23" x14ac:dyDescent="0.35">
      <c r="A32" s="104" t="s">
        <v>112</v>
      </c>
      <c r="B32" s="104"/>
      <c r="C32" s="50"/>
      <c r="D32" s="50"/>
      <c r="E32" s="50"/>
      <c r="F32" s="50"/>
      <c r="G32" s="50"/>
      <c r="H32" s="50"/>
      <c r="I32" s="50"/>
      <c r="J32" s="50"/>
      <c r="K32" s="50"/>
      <c r="L32" s="50"/>
      <c r="M32" s="50"/>
      <c r="N32" s="50"/>
      <c r="O32" s="50"/>
      <c r="P32" s="50"/>
      <c r="Q32" s="50"/>
      <c r="R32" s="50"/>
      <c r="S32" s="50"/>
      <c r="T32" s="50"/>
      <c r="U32" s="50"/>
      <c r="V32" s="50"/>
      <c r="W32" s="50"/>
    </row>
    <row r="33" spans="1:23" x14ac:dyDescent="0.35">
      <c r="A33" s="50" t="s">
        <v>113</v>
      </c>
      <c r="B33" s="50"/>
      <c r="C33" s="50"/>
      <c r="D33" s="50"/>
      <c r="E33" s="50"/>
      <c r="F33" s="50"/>
      <c r="G33" s="50"/>
      <c r="H33" s="50"/>
      <c r="I33" s="50"/>
      <c r="J33" s="50"/>
      <c r="K33" s="50"/>
      <c r="L33" s="50"/>
      <c r="M33" s="50"/>
      <c r="N33" s="50"/>
      <c r="O33" s="50"/>
      <c r="P33" s="50"/>
      <c r="Q33" s="50"/>
      <c r="R33" s="50"/>
      <c r="S33" s="50"/>
      <c r="T33" s="50"/>
      <c r="U33" s="50"/>
      <c r="V33" s="50"/>
      <c r="W33" s="50"/>
    </row>
    <row r="34" spans="1:23" x14ac:dyDescent="0.35">
      <c r="A34" s="50" t="s">
        <v>114</v>
      </c>
      <c r="B34" s="50"/>
      <c r="C34" s="76"/>
      <c r="D34" s="76"/>
      <c r="E34" s="76"/>
      <c r="F34" s="76"/>
      <c r="G34" s="76"/>
      <c r="H34" s="50"/>
      <c r="I34" s="50"/>
      <c r="J34" s="50"/>
      <c r="K34" s="50"/>
      <c r="L34" s="50"/>
      <c r="M34" s="50"/>
      <c r="N34" s="50"/>
      <c r="O34" s="50"/>
      <c r="P34" s="50"/>
      <c r="Q34" s="50"/>
      <c r="R34" s="50"/>
      <c r="S34" s="50"/>
      <c r="T34" s="50"/>
      <c r="U34" s="50"/>
      <c r="V34" s="50"/>
      <c r="W34" s="50"/>
    </row>
    <row r="35" spans="1:23" x14ac:dyDescent="0.35">
      <c r="A35" s="50" t="s">
        <v>115</v>
      </c>
      <c r="B35" s="50"/>
      <c r="C35" s="76"/>
      <c r="D35" s="76"/>
      <c r="E35" s="76"/>
      <c r="F35" s="76"/>
      <c r="G35" s="76"/>
      <c r="H35" s="50"/>
      <c r="I35" s="50"/>
      <c r="J35" s="50"/>
      <c r="K35" s="50"/>
      <c r="L35" s="50"/>
      <c r="M35" s="50"/>
      <c r="N35" s="50"/>
      <c r="O35" s="50"/>
      <c r="P35" s="50"/>
      <c r="Q35" s="50"/>
      <c r="R35" s="50"/>
      <c r="S35" s="50"/>
      <c r="T35" s="50"/>
      <c r="U35" s="50"/>
      <c r="V35" s="50"/>
      <c r="W35" s="50"/>
    </row>
    <row r="36" spans="1:23" x14ac:dyDescent="0.35">
      <c r="A36" s="50" t="s">
        <v>116</v>
      </c>
      <c r="B36" s="50"/>
      <c r="C36" s="76"/>
      <c r="D36" s="76"/>
      <c r="E36" s="76"/>
      <c r="F36" s="76"/>
      <c r="G36" s="76"/>
      <c r="H36" s="50"/>
      <c r="I36" s="50"/>
      <c r="J36" s="50"/>
      <c r="K36" s="50"/>
      <c r="L36" s="50"/>
      <c r="M36" s="50"/>
      <c r="N36" s="50"/>
      <c r="O36" s="50"/>
      <c r="P36" s="50"/>
      <c r="Q36" s="50"/>
      <c r="R36" s="50"/>
      <c r="S36" s="50"/>
      <c r="T36" s="50"/>
      <c r="U36" s="50"/>
      <c r="V36" s="50"/>
      <c r="W36" s="50"/>
    </row>
    <row r="37" spans="1:23" x14ac:dyDescent="0.35">
      <c r="A37" s="50" t="s">
        <v>117</v>
      </c>
      <c r="B37" s="50"/>
      <c r="C37" s="76"/>
      <c r="D37" s="76"/>
      <c r="E37" s="76"/>
      <c r="F37" s="76"/>
      <c r="G37" s="76"/>
      <c r="H37" s="50"/>
      <c r="I37" s="50"/>
      <c r="J37" s="50"/>
      <c r="K37" s="50"/>
      <c r="L37" s="50"/>
      <c r="M37" s="50"/>
      <c r="N37" s="50"/>
      <c r="O37" s="50"/>
      <c r="P37" s="50"/>
      <c r="Q37" s="50"/>
      <c r="R37" s="50"/>
      <c r="S37" s="50"/>
      <c r="T37" s="50"/>
      <c r="U37" s="50"/>
      <c r="V37" s="50"/>
      <c r="W37" s="50"/>
    </row>
    <row r="38" spans="1:23" ht="26.25" customHeight="1" x14ac:dyDescent="0.35">
      <c r="A38" s="53" t="s">
        <v>211</v>
      </c>
      <c r="B38" s="50"/>
      <c r="C38" s="76"/>
      <c r="D38" s="76"/>
      <c r="E38" s="76"/>
      <c r="F38" s="76"/>
      <c r="G38" s="76"/>
      <c r="H38" s="50"/>
      <c r="I38" s="50"/>
      <c r="J38" s="50"/>
      <c r="K38" s="50"/>
      <c r="L38" s="50"/>
      <c r="M38" s="50"/>
      <c r="N38" s="50"/>
      <c r="O38" s="50"/>
      <c r="P38" s="50"/>
      <c r="Q38" s="50"/>
      <c r="R38" s="50"/>
      <c r="S38" s="50"/>
      <c r="T38" s="50"/>
      <c r="U38" s="50"/>
      <c r="V38" s="50"/>
      <c r="W38" s="50"/>
    </row>
    <row r="39" spans="1:23" x14ac:dyDescent="0.35">
      <c r="A39" s="50" t="s">
        <v>218</v>
      </c>
      <c r="B39" s="50"/>
      <c r="C39" s="76"/>
      <c r="D39" s="76"/>
      <c r="E39" s="76"/>
      <c r="F39" s="76"/>
      <c r="G39" s="76"/>
      <c r="H39" s="50"/>
      <c r="I39" s="50"/>
      <c r="J39" s="50"/>
      <c r="K39" s="50"/>
      <c r="L39" s="50"/>
      <c r="M39" s="50"/>
      <c r="N39" s="50"/>
      <c r="O39" s="50"/>
      <c r="P39" s="50"/>
      <c r="Q39" s="50"/>
      <c r="R39" s="50"/>
      <c r="S39" s="50"/>
      <c r="T39" s="50"/>
      <c r="U39" s="50"/>
      <c r="V39" s="50"/>
      <c r="W39" s="50"/>
    </row>
    <row r="40" spans="1:23" x14ac:dyDescent="0.35">
      <c r="A40" s="50" t="s">
        <v>219</v>
      </c>
      <c r="B40" s="50"/>
      <c r="C40" s="76"/>
      <c r="D40" s="76"/>
      <c r="E40" s="76"/>
      <c r="F40" s="76"/>
      <c r="G40" s="76"/>
      <c r="H40" s="50"/>
      <c r="I40" s="50"/>
      <c r="J40" s="50"/>
      <c r="K40" s="50"/>
      <c r="L40" s="50"/>
      <c r="M40" s="50"/>
      <c r="N40" s="50"/>
      <c r="O40" s="50"/>
      <c r="P40" s="50"/>
      <c r="Q40" s="50"/>
      <c r="R40" s="50"/>
      <c r="S40" s="50"/>
      <c r="T40" s="50"/>
      <c r="U40" s="50"/>
      <c r="V40" s="50"/>
      <c r="W40" s="50"/>
    </row>
    <row r="41" spans="1:23" ht="26.25" customHeight="1" x14ac:dyDescent="0.35">
      <c r="A41" s="53" t="s">
        <v>119</v>
      </c>
      <c r="B41" s="50"/>
      <c r="C41" s="50"/>
      <c r="D41" s="50"/>
      <c r="E41" s="50"/>
      <c r="F41" s="50"/>
      <c r="G41" s="50"/>
      <c r="H41" s="50"/>
      <c r="I41" s="50"/>
      <c r="J41" s="50"/>
      <c r="K41" s="50"/>
      <c r="L41" s="50"/>
      <c r="M41" s="50"/>
      <c r="N41" s="50"/>
      <c r="O41" s="50"/>
      <c r="P41" s="50"/>
      <c r="Q41" s="50"/>
      <c r="R41" s="50"/>
      <c r="S41" s="50"/>
      <c r="T41" s="50"/>
      <c r="U41" s="50"/>
      <c r="V41" s="50"/>
      <c r="W41" s="50"/>
    </row>
    <row r="42" spans="1:23" x14ac:dyDescent="0.35">
      <c r="A42" s="105" t="s">
        <v>221</v>
      </c>
      <c r="B42" s="105"/>
      <c r="C42" s="50"/>
      <c r="D42" s="50"/>
      <c r="E42" s="50"/>
      <c r="F42" s="50"/>
      <c r="G42" s="50"/>
      <c r="H42" s="50"/>
      <c r="I42" s="50"/>
      <c r="J42" s="50"/>
      <c r="K42" s="50"/>
      <c r="L42" s="50"/>
      <c r="M42" s="50"/>
      <c r="N42" s="50"/>
      <c r="O42" s="50"/>
      <c r="P42" s="50"/>
      <c r="Q42" s="50"/>
      <c r="R42" s="50"/>
      <c r="S42" s="50"/>
      <c r="T42" s="50"/>
      <c r="U42" s="50"/>
      <c r="V42" s="50"/>
      <c r="W42" s="50"/>
    </row>
    <row r="43" spans="1:23" x14ac:dyDescent="0.35">
      <c r="A43" s="105" t="s">
        <v>254</v>
      </c>
      <c r="B43" s="105"/>
      <c r="C43" s="50"/>
      <c r="D43" s="50"/>
      <c r="E43" s="50"/>
      <c r="F43" s="50"/>
      <c r="G43" s="50"/>
      <c r="H43" s="50"/>
      <c r="I43" s="50"/>
      <c r="J43" s="50"/>
      <c r="K43" s="50"/>
      <c r="L43" s="50"/>
      <c r="M43" s="50"/>
      <c r="N43" s="50"/>
      <c r="O43" s="50"/>
      <c r="P43" s="50"/>
      <c r="Q43" s="50"/>
      <c r="R43" s="50"/>
      <c r="S43" s="50"/>
      <c r="T43" s="50"/>
      <c r="U43" s="50"/>
      <c r="V43" s="50"/>
      <c r="W43" s="50"/>
    </row>
    <row r="44" spans="1:23" x14ac:dyDescent="0.35">
      <c r="A44" s="105" t="s">
        <v>220</v>
      </c>
      <c r="B44" s="105"/>
      <c r="C44" s="50"/>
      <c r="D44" s="50"/>
      <c r="E44" s="50"/>
      <c r="F44" s="50"/>
      <c r="G44" s="50"/>
      <c r="H44" s="50"/>
      <c r="I44" s="50"/>
      <c r="J44" s="50"/>
      <c r="K44" s="50"/>
      <c r="L44" s="50"/>
      <c r="M44" s="50"/>
      <c r="N44" s="50"/>
      <c r="O44" s="50"/>
      <c r="P44" s="50"/>
      <c r="Q44" s="50"/>
      <c r="R44" s="50"/>
      <c r="S44" s="50"/>
      <c r="T44" s="50"/>
      <c r="U44" s="50"/>
      <c r="V44" s="50"/>
      <c r="W44" s="50"/>
    </row>
    <row r="45" spans="1:23" ht="24" customHeight="1" x14ac:dyDescent="0.35">
      <c r="A45" s="50" t="s">
        <v>161</v>
      </c>
      <c r="B45" s="50"/>
      <c r="C45" s="50"/>
      <c r="D45" s="50"/>
      <c r="E45" s="50"/>
      <c r="F45" s="50"/>
      <c r="G45" s="50"/>
      <c r="H45" s="50"/>
      <c r="I45" s="50"/>
      <c r="J45" s="50"/>
      <c r="K45" s="50"/>
      <c r="L45" s="50"/>
      <c r="M45" s="50"/>
      <c r="N45" s="50"/>
      <c r="O45" s="50"/>
      <c r="P45" s="50"/>
      <c r="Q45" s="50"/>
      <c r="R45" s="50"/>
      <c r="S45" s="50"/>
      <c r="T45" s="50"/>
      <c r="U45" s="50"/>
      <c r="V45" s="50"/>
      <c r="W45" s="50"/>
    </row>
    <row r="46" spans="1:23" s="51" customFormat="1" ht="24" customHeight="1" x14ac:dyDescent="0.35">
      <c r="A46" s="50" t="str">
        <f>_xlfn.CONCAT("The data in this table are consistent with records that reached the IRS by ",config!B3,".")</f>
        <v>The data in this table are consistent with records that reached the IRS by 3 March 2026.</v>
      </c>
      <c r="B46" s="50"/>
      <c r="C46" s="50"/>
      <c r="D46" s="50"/>
      <c r="E46" s="50"/>
      <c r="F46" s="50"/>
      <c r="G46" s="50"/>
      <c r="H46" s="50"/>
      <c r="I46" s="50"/>
      <c r="J46" s="50"/>
      <c r="K46" s="50"/>
      <c r="L46" s="50"/>
      <c r="M46" s="50"/>
      <c r="N46" s="50"/>
      <c r="O46" s="50"/>
      <c r="P46" s="50"/>
      <c r="Q46" s="50"/>
      <c r="R46" s="50"/>
      <c r="S46" s="50"/>
      <c r="T46" s="50"/>
      <c r="U46" s="50"/>
      <c r="V46" s="50"/>
      <c r="W46" s="50"/>
    </row>
    <row r="47" spans="1:23" ht="27" customHeight="1" x14ac:dyDescent="0.35">
      <c r="A47" s="106" t="s">
        <v>121</v>
      </c>
      <c r="B47" s="68"/>
      <c r="C47" s="50"/>
      <c r="D47" s="50"/>
      <c r="E47" s="50"/>
      <c r="F47" s="50"/>
      <c r="G47" s="50"/>
      <c r="H47" s="50"/>
      <c r="I47" s="50"/>
      <c r="J47" s="50"/>
      <c r="K47" s="50"/>
      <c r="L47" s="50"/>
      <c r="M47" s="50"/>
      <c r="N47" s="50"/>
      <c r="O47" s="50"/>
      <c r="P47" s="50"/>
      <c r="Q47" s="50"/>
      <c r="R47" s="50"/>
      <c r="S47" s="50"/>
      <c r="T47" s="50"/>
      <c r="U47" s="50"/>
      <c r="V47" s="50"/>
      <c r="W47" s="50"/>
    </row>
    <row r="48" spans="1:23" x14ac:dyDescent="0.35">
      <c r="A48" s="103" t="s">
        <v>122</v>
      </c>
      <c r="B48" s="103"/>
      <c r="C48" s="50"/>
      <c r="D48" s="50"/>
      <c r="E48" s="50"/>
      <c r="F48" s="50"/>
      <c r="G48" s="50"/>
      <c r="H48" s="50"/>
      <c r="I48" s="50"/>
      <c r="J48" s="50"/>
      <c r="K48" s="50"/>
      <c r="L48" s="50"/>
      <c r="M48" s="50"/>
      <c r="N48" s="50"/>
      <c r="O48" s="50"/>
      <c r="P48" s="50"/>
      <c r="Q48" s="50"/>
      <c r="R48" s="50"/>
      <c r="S48" s="50"/>
      <c r="T48" s="50"/>
      <c r="U48" s="50"/>
      <c r="V48" s="50"/>
      <c r="W48" s="50"/>
    </row>
    <row r="49" spans="1:23" ht="28.5" customHeight="1" x14ac:dyDescent="0.35">
      <c r="A49" s="50" t="s">
        <v>182</v>
      </c>
      <c r="B49" s="50"/>
      <c r="C49" s="50"/>
      <c r="D49" s="50"/>
      <c r="E49" s="50"/>
      <c r="F49" s="50"/>
      <c r="G49" s="50"/>
      <c r="H49" s="50"/>
      <c r="I49" s="103"/>
      <c r="J49" s="103"/>
      <c r="K49" s="103"/>
      <c r="L49" s="107"/>
      <c r="M49" s="107"/>
      <c r="N49" s="107"/>
      <c r="O49" s="107"/>
      <c r="P49" s="107"/>
      <c r="Q49" s="107"/>
      <c r="R49" s="107"/>
      <c r="S49" s="107"/>
      <c r="T49" s="50"/>
      <c r="U49" s="50"/>
      <c r="V49" s="50"/>
      <c r="W49" s="50"/>
    </row>
    <row r="50" spans="1:23" x14ac:dyDescent="0.35">
      <c r="A50" s="103" t="s">
        <v>210</v>
      </c>
      <c r="B50" s="103"/>
      <c r="C50" s="50"/>
      <c r="D50" s="50"/>
      <c r="E50" s="50"/>
      <c r="F50" s="50"/>
      <c r="G50" s="50"/>
      <c r="H50" s="50"/>
      <c r="I50" s="50"/>
      <c r="J50" s="50"/>
      <c r="K50" s="50"/>
      <c r="L50" s="107"/>
      <c r="M50" s="67"/>
      <c r="N50" s="67"/>
      <c r="O50" s="67"/>
      <c r="P50" s="67"/>
      <c r="Q50" s="67"/>
      <c r="R50" s="67"/>
      <c r="S50" s="67"/>
      <c r="T50" s="50"/>
      <c r="U50" s="50"/>
      <c r="V50" s="50"/>
      <c r="W50" s="50"/>
    </row>
    <row r="51" spans="1:23" x14ac:dyDescent="0.35">
      <c r="A51" s="112" t="s">
        <v>123</v>
      </c>
      <c r="B51" s="50"/>
      <c r="C51" s="50"/>
      <c r="D51" s="50"/>
      <c r="E51" s="50"/>
      <c r="F51" s="50"/>
      <c r="G51" s="50"/>
      <c r="H51" s="50"/>
      <c r="I51" s="50"/>
      <c r="J51" s="50"/>
      <c r="K51" s="50"/>
      <c r="L51" s="50"/>
      <c r="M51" s="50"/>
      <c r="N51" s="50"/>
      <c r="O51" s="50"/>
      <c r="P51" s="50"/>
      <c r="Q51" s="50"/>
      <c r="R51" s="50"/>
      <c r="S51" s="50"/>
      <c r="T51" s="50"/>
      <c r="U51" s="50"/>
      <c r="V51" s="50"/>
      <c r="W51" s="50"/>
    </row>
    <row r="52" spans="1:23" x14ac:dyDescent="0.35">
      <c r="A52" s="111"/>
      <c r="B52" s="50"/>
      <c r="C52" s="50"/>
      <c r="D52" s="50"/>
      <c r="E52" s="50"/>
      <c r="F52" s="50"/>
      <c r="G52" s="50"/>
      <c r="H52" s="50"/>
      <c r="I52" s="50"/>
      <c r="J52" s="50"/>
      <c r="K52" s="50"/>
      <c r="L52" s="50"/>
      <c r="M52" s="50"/>
      <c r="N52" s="50"/>
      <c r="O52" s="50"/>
      <c r="P52" s="50"/>
      <c r="Q52" s="50"/>
      <c r="R52" s="50"/>
      <c r="S52" s="50"/>
      <c r="T52" s="50"/>
      <c r="U52" s="50"/>
      <c r="V52" s="50"/>
      <c r="W52" s="50"/>
    </row>
    <row r="53" spans="1:23" x14ac:dyDescent="0.35">
      <c r="A53" s="50"/>
      <c r="B53" s="50"/>
      <c r="C53" s="50"/>
      <c r="D53" s="50"/>
      <c r="E53" s="50"/>
      <c r="F53" s="50"/>
      <c r="G53" s="50"/>
      <c r="H53" s="50"/>
      <c r="I53" s="50"/>
      <c r="J53" s="50"/>
      <c r="K53" s="50"/>
      <c r="L53" s="50"/>
      <c r="M53" s="50"/>
      <c r="N53" s="50"/>
      <c r="O53" s="50"/>
      <c r="P53" s="50"/>
      <c r="Q53" s="50"/>
      <c r="R53" s="50"/>
      <c r="S53" s="50"/>
      <c r="T53" s="50"/>
      <c r="U53" s="50"/>
      <c r="V53" s="50"/>
      <c r="W53" s="50"/>
    </row>
    <row r="54" spans="1:23" x14ac:dyDescent="0.35">
      <c r="A54" s="50"/>
      <c r="B54" s="50"/>
      <c r="C54" s="50"/>
      <c r="D54" s="50"/>
      <c r="E54" s="50"/>
      <c r="F54" s="50"/>
      <c r="G54" s="50"/>
      <c r="H54" s="50"/>
      <c r="I54" s="50"/>
      <c r="J54" s="50"/>
      <c r="K54" s="50"/>
      <c r="L54" s="50"/>
      <c r="M54" s="50"/>
      <c r="N54" s="50"/>
      <c r="O54" s="50"/>
      <c r="P54" s="50"/>
      <c r="Q54" s="50"/>
      <c r="R54" s="50"/>
      <c r="S54" s="50"/>
      <c r="T54" s="50"/>
      <c r="U54" s="50"/>
      <c r="V54" s="50"/>
      <c r="W54" s="50"/>
    </row>
    <row r="55" spans="1:23" x14ac:dyDescent="0.35">
      <c r="A55" s="50"/>
      <c r="B55" s="50"/>
      <c r="C55" s="50"/>
      <c r="D55" s="50"/>
      <c r="E55" s="50"/>
      <c r="F55" s="50"/>
      <c r="G55" s="50"/>
      <c r="H55" s="50"/>
      <c r="I55" s="50"/>
      <c r="J55" s="50"/>
      <c r="K55" s="50"/>
      <c r="L55" s="50"/>
      <c r="M55" s="50"/>
      <c r="N55" s="50"/>
      <c r="O55" s="50"/>
      <c r="P55" s="50"/>
      <c r="Q55" s="50"/>
      <c r="R55" s="50"/>
      <c r="S55" s="50"/>
      <c r="T55" s="50"/>
      <c r="U55" s="50" t="s">
        <v>103</v>
      </c>
      <c r="V55" s="50" t="s">
        <v>9</v>
      </c>
      <c r="W55" s="50"/>
    </row>
    <row r="56" spans="1:23" x14ac:dyDescent="0.35">
      <c r="A56" s="50"/>
      <c r="B56" s="50"/>
      <c r="C56" s="50"/>
      <c r="D56" s="50"/>
      <c r="E56" s="50"/>
      <c r="F56" s="50"/>
      <c r="G56" s="50"/>
      <c r="H56" s="50"/>
      <c r="I56" s="50"/>
      <c r="J56" s="50"/>
      <c r="K56" s="50"/>
      <c r="L56" s="50"/>
      <c r="M56" s="50"/>
      <c r="N56" s="50"/>
      <c r="O56" s="50"/>
      <c r="P56" s="50"/>
      <c r="Q56" s="50"/>
      <c r="R56" s="50"/>
      <c r="S56" s="50"/>
      <c r="T56" s="50"/>
      <c r="U56" s="50" t="s">
        <v>104</v>
      </c>
      <c r="V56" s="50" t="s">
        <v>75</v>
      </c>
      <c r="W56" s="50"/>
    </row>
    <row r="57" spans="1:23" x14ac:dyDescent="0.35">
      <c r="A57" s="50"/>
      <c r="B57" s="50"/>
      <c r="C57" s="50"/>
      <c r="D57" s="50"/>
      <c r="E57" s="50"/>
      <c r="F57" s="50"/>
      <c r="G57" s="50"/>
      <c r="H57" s="50"/>
      <c r="I57" s="50"/>
      <c r="J57" s="50"/>
      <c r="K57" s="50"/>
      <c r="L57" s="50"/>
      <c r="M57" s="50"/>
      <c r="N57" s="50"/>
      <c r="O57" s="50"/>
      <c r="P57" s="50"/>
      <c r="Q57" s="50"/>
      <c r="R57" s="50"/>
      <c r="S57" s="50"/>
      <c r="T57" s="50"/>
      <c r="U57" s="50" t="s">
        <v>105</v>
      </c>
      <c r="V57" s="50" t="s">
        <v>76</v>
      </c>
      <c r="W57" s="50"/>
    </row>
    <row r="58" spans="1:23" x14ac:dyDescent="0.35">
      <c r="A58" s="50"/>
      <c r="B58" s="50"/>
      <c r="C58" s="50"/>
      <c r="D58" s="50"/>
      <c r="E58" s="50"/>
      <c r="F58" s="50"/>
      <c r="G58" s="50"/>
      <c r="H58" s="50"/>
      <c r="I58" s="50"/>
      <c r="J58" s="50"/>
      <c r="K58" s="50"/>
      <c r="L58" s="50"/>
      <c r="M58" s="50"/>
      <c r="N58" s="50"/>
      <c r="O58" s="50"/>
      <c r="P58" s="50"/>
      <c r="Q58" s="50"/>
      <c r="R58" s="50"/>
      <c r="S58" s="50"/>
      <c r="T58" s="50"/>
      <c r="U58" s="50" t="s">
        <v>106</v>
      </c>
      <c r="V58" s="50" t="s">
        <v>222</v>
      </c>
      <c r="W58" s="50"/>
    </row>
    <row r="59" spans="1:23" x14ac:dyDescent="0.35">
      <c r="A59" s="50"/>
      <c r="B59" s="50"/>
      <c r="C59" s="50"/>
      <c r="D59" s="50"/>
      <c r="E59" s="50"/>
      <c r="F59" s="50"/>
      <c r="G59" s="50"/>
      <c r="H59" s="50"/>
      <c r="I59" s="50"/>
      <c r="J59" s="50"/>
      <c r="K59" s="50"/>
      <c r="L59" s="50"/>
      <c r="M59" s="50"/>
      <c r="N59" s="50"/>
      <c r="O59" s="50"/>
      <c r="P59" s="50"/>
      <c r="Q59" s="50"/>
      <c r="R59" s="50"/>
      <c r="S59" s="50"/>
      <c r="T59" s="50"/>
      <c r="U59" s="50"/>
      <c r="V59" s="50" t="s">
        <v>223</v>
      </c>
      <c r="W59" s="50"/>
    </row>
    <row r="60" spans="1:23" x14ac:dyDescent="0.35">
      <c r="A60" s="50"/>
      <c r="B60" s="50"/>
      <c r="C60" s="50"/>
      <c r="D60" s="50"/>
      <c r="E60" s="50"/>
      <c r="F60" s="50"/>
      <c r="G60" s="50"/>
      <c r="H60" s="50"/>
      <c r="I60" s="50"/>
      <c r="J60" s="50"/>
      <c r="K60" s="50"/>
      <c r="L60" s="50"/>
      <c r="M60" s="50"/>
      <c r="N60" s="50"/>
      <c r="O60" s="50"/>
      <c r="P60" s="50"/>
      <c r="Q60" s="50"/>
      <c r="R60" s="50"/>
      <c r="S60" s="50"/>
      <c r="T60" s="50"/>
      <c r="U60" s="50"/>
      <c r="V60" s="50" t="s">
        <v>226</v>
      </c>
      <c r="W60" s="50"/>
    </row>
    <row r="61" spans="1:23" x14ac:dyDescent="0.35">
      <c r="A61" s="50"/>
      <c r="B61" s="50"/>
      <c r="C61" s="50"/>
      <c r="D61" s="50"/>
      <c r="E61" s="50"/>
      <c r="F61" s="50"/>
      <c r="G61" s="50"/>
      <c r="H61" s="50"/>
      <c r="I61" s="50"/>
      <c r="J61" s="50"/>
      <c r="K61" s="50"/>
      <c r="L61" s="50"/>
      <c r="M61" s="50"/>
      <c r="N61" s="50"/>
      <c r="O61" s="50"/>
      <c r="P61" s="50"/>
      <c r="Q61" s="50"/>
      <c r="R61" s="50"/>
      <c r="S61" s="50"/>
      <c r="T61" s="50"/>
      <c r="U61" s="50"/>
      <c r="V61" s="50" t="s">
        <v>224</v>
      </c>
      <c r="W61" s="50"/>
    </row>
    <row r="62" spans="1:23" x14ac:dyDescent="0.35">
      <c r="A62" s="50"/>
      <c r="B62" s="50"/>
      <c r="C62" s="50"/>
      <c r="D62" s="50"/>
      <c r="E62" s="50"/>
      <c r="F62" s="50"/>
      <c r="G62" s="50"/>
      <c r="H62" s="50"/>
      <c r="I62" s="50"/>
      <c r="J62" s="50"/>
      <c r="K62" s="50"/>
      <c r="L62" s="50"/>
      <c r="M62" s="50"/>
      <c r="N62" s="50"/>
      <c r="O62" s="50"/>
      <c r="P62" s="50"/>
      <c r="Q62" s="50"/>
      <c r="R62" s="50"/>
      <c r="S62" s="50"/>
      <c r="T62" s="50"/>
      <c r="U62" s="50"/>
      <c r="V62" s="50" t="s">
        <v>14</v>
      </c>
      <c r="W62" s="50"/>
    </row>
    <row r="63" spans="1:23" x14ac:dyDescent="0.35">
      <c r="A63" s="50"/>
      <c r="B63" s="50"/>
      <c r="C63" s="50"/>
      <c r="D63" s="50"/>
      <c r="E63" s="50"/>
      <c r="F63" s="50"/>
      <c r="G63" s="50"/>
      <c r="H63" s="50"/>
      <c r="I63" s="50"/>
      <c r="J63" s="50"/>
      <c r="K63" s="50"/>
      <c r="L63" s="50"/>
      <c r="M63" s="50"/>
      <c r="N63" s="50"/>
      <c r="O63" s="50"/>
      <c r="P63" s="50"/>
      <c r="Q63" s="50"/>
      <c r="R63" s="50"/>
      <c r="S63" s="50"/>
      <c r="T63" s="50"/>
      <c r="U63" s="50"/>
      <c r="V63" s="50" t="s">
        <v>15</v>
      </c>
      <c r="W63" s="50"/>
    </row>
    <row r="64" spans="1:23" x14ac:dyDescent="0.35">
      <c r="A64" s="50"/>
      <c r="B64" s="50"/>
      <c r="C64" s="50"/>
      <c r="D64" s="50"/>
      <c r="E64" s="50"/>
      <c r="F64" s="50"/>
      <c r="G64" s="50"/>
      <c r="H64" s="50"/>
      <c r="I64" s="50"/>
      <c r="J64" s="50"/>
      <c r="K64" s="50"/>
      <c r="L64" s="50"/>
      <c r="M64" s="50"/>
      <c r="N64" s="50"/>
      <c r="O64" s="50"/>
      <c r="P64" s="50"/>
      <c r="Q64" s="50"/>
      <c r="R64" s="50"/>
      <c r="S64" s="50"/>
      <c r="T64" s="50"/>
      <c r="U64" s="50"/>
      <c r="V64" s="50" t="s">
        <v>16</v>
      </c>
      <c r="W64" s="50"/>
    </row>
    <row r="65" spans="1:23" x14ac:dyDescent="0.35">
      <c r="A65" s="50"/>
      <c r="B65" s="50"/>
      <c r="C65" s="50"/>
      <c r="D65" s="50"/>
      <c r="E65" s="50"/>
      <c r="F65" s="50"/>
      <c r="G65" s="50"/>
      <c r="H65" s="50"/>
      <c r="I65" s="50"/>
      <c r="J65" s="50"/>
      <c r="K65" s="50"/>
      <c r="L65" s="50"/>
      <c r="M65" s="50"/>
      <c r="N65" s="50"/>
      <c r="O65" s="50"/>
      <c r="P65" s="50"/>
      <c r="Q65" s="50"/>
      <c r="R65" s="50"/>
      <c r="S65" s="50"/>
      <c r="T65" s="50"/>
      <c r="U65" s="50"/>
      <c r="V65" s="50" t="s">
        <v>17</v>
      </c>
      <c r="W65" s="50"/>
    </row>
    <row r="66" spans="1:23" x14ac:dyDescent="0.35">
      <c r="A66" s="50"/>
      <c r="B66" s="50"/>
      <c r="C66" s="50"/>
      <c r="D66" s="50"/>
      <c r="E66" s="50"/>
      <c r="F66" s="50"/>
      <c r="G66" s="50"/>
      <c r="H66" s="50"/>
      <c r="I66" s="50"/>
      <c r="J66" s="50"/>
      <c r="K66" s="50"/>
      <c r="L66" s="50"/>
      <c r="M66" s="50"/>
      <c r="N66" s="50"/>
      <c r="O66" s="50"/>
      <c r="P66" s="50"/>
      <c r="Q66" s="50"/>
      <c r="R66" s="50"/>
      <c r="S66" s="50"/>
      <c r="T66" s="50"/>
      <c r="U66" s="50"/>
      <c r="V66" s="50" t="s">
        <v>18</v>
      </c>
      <c r="W66" s="50"/>
    </row>
    <row r="67" spans="1:23" x14ac:dyDescent="0.35">
      <c r="A67" s="50"/>
      <c r="B67" s="50"/>
      <c r="C67" s="50"/>
      <c r="D67" s="50"/>
      <c r="E67" s="50"/>
      <c r="F67" s="50"/>
      <c r="G67" s="50"/>
      <c r="H67" s="50"/>
      <c r="I67" s="50"/>
      <c r="J67" s="50"/>
      <c r="K67" s="50"/>
      <c r="L67" s="50"/>
      <c r="M67" s="50"/>
      <c r="N67" s="50"/>
      <c r="O67" s="50"/>
      <c r="P67" s="50"/>
      <c r="Q67" s="50"/>
      <c r="R67" s="50"/>
      <c r="S67" s="50"/>
      <c r="T67" s="50"/>
      <c r="U67" s="50"/>
      <c r="V67" s="50" t="s">
        <v>19</v>
      </c>
      <c r="W67" s="50"/>
    </row>
    <row r="68" spans="1:23" x14ac:dyDescent="0.35">
      <c r="A68" s="50"/>
      <c r="B68" s="50"/>
      <c r="C68" s="50"/>
      <c r="D68" s="50"/>
      <c r="E68" s="50"/>
      <c r="F68" s="50"/>
      <c r="G68" s="50"/>
      <c r="H68" s="50"/>
      <c r="I68" s="50"/>
      <c r="J68" s="50"/>
      <c r="K68" s="50"/>
      <c r="L68" s="50"/>
      <c r="M68" s="50"/>
      <c r="N68" s="50"/>
      <c r="O68" s="50"/>
      <c r="P68" s="50"/>
      <c r="Q68" s="50"/>
      <c r="R68" s="50"/>
      <c r="S68" s="50"/>
      <c r="T68" s="50"/>
      <c r="U68" s="50"/>
      <c r="V68" s="50" t="s">
        <v>20</v>
      </c>
      <c r="W68" s="50"/>
    </row>
    <row r="69" spans="1:23" x14ac:dyDescent="0.35">
      <c r="A69" s="50"/>
      <c r="B69" s="50"/>
      <c r="C69" s="50"/>
      <c r="D69" s="50"/>
      <c r="E69" s="50"/>
      <c r="F69" s="50"/>
      <c r="G69" s="50"/>
      <c r="H69" s="50"/>
      <c r="I69" s="50"/>
      <c r="J69" s="50"/>
      <c r="K69" s="50"/>
      <c r="L69" s="50"/>
      <c r="M69" s="50"/>
      <c r="N69" s="50"/>
      <c r="O69" s="50"/>
      <c r="P69" s="50"/>
      <c r="Q69" s="50"/>
      <c r="R69" s="50"/>
      <c r="S69" s="50"/>
      <c r="T69" s="50"/>
      <c r="U69" s="50"/>
      <c r="V69" s="50" t="s">
        <v>21</v>
      </c>
      <c r="W69" s="50"/>
    </row>
    <row r="70" spans="1:23" x14ac:dyDescent="0.35">
      <c r="A70" s="50"/>
      <c r="B70" s="50"/>
      <c r="C70" s="50"/>
      <c r="D70" s="50"/>
      <c r="E70" s="50"/>
      <c r="F70" s="50"/>
      <c r="G70" s="50"/>
      <c r="H70" s="50"/>
      <c r="I70" s="50"/>
      <c r="J70" s="50"/>
      <c r="K70" s="50"/>
      <c r="L70" s="50"/>
      <c r="M70" s="50"/>
      <c r="N70" s="50"/>
      <c r="O70" s="50"/>
      <c r="P70" s="50"/>
      <c r="Q70" s="50"/>
      <c r="R70" s="50"/>
      <c r="S70" s="50"/>
      <c r="T70" s="50"/>
      <c r="U70" s="50"/>
      <c r="V70" s="50" t="s">
        <v>22</v>
      </c>
      <c r="W70" s="50"/>
    </row>
    <row r="71" spans="1:23" x14ac:dyDescent="0.35">
      <c r="A71" s="50"/>
      <c r="B71" s="50"/>
      <c r="C71" s="50"/>
      <c r="D71" s="50"/>
      <c r="E71" s="50"/>
      <c r="F71" s="50"/>
      <c r="G71" s="50"/>
      <c r="H71" s="50"/>
      <c r="I71" s="50"/>
      <c r="J71" s="50"/>
      <c r="K71" s="50"/>
      <c r="L71" s="50"/>
      <c r="M71" s="50"/>
      <c r="N71" s="50"/>
      <c r="O71" s="50"/>
      <c r="P71" s="50"/>
      <c r="Q71" s="50"/>
      <c r="R71" s="50"/>
      <c r="S71" s="50"/>
      <c r="T71" s="50"/>
      <c r="U71" s="50"/>
      <c r="V71" s="50" t="s">
        <v>23</v>
      </c>
      <c r="W71" s="50"/>
    </row>
    <row r="72" spans="1:23" x14ac:dyDescent="0.35">
      <c r="A72" s="50"/>
      <c r="B72" s="50"/>
      <c r="C72" s="50"/>
      <c r="D72" s="50"/>
      <c r="E72" s="50"/>
      <c r="F72" s="50"/>
      <c r="G72" s="50"/>
      <c r="H72" s="50"/>
      <c r="I72" s="50"/>
      <c r="J72" s="50"/>
      <c r="K72" s="50"/>
      <c r="L72" s="50"/>
      <c r="M72" s="50"/>
      <c r="N72" s="50"/>
      <c r="O72" s="50"/>
      <c r="P72" s="50"/>
      <c r="Q72" s="50"/>
      <c r="R72" s="50"/>
      <c r="S72" s="50"/>
      <c r="T72" s="50"/>
      <c r="U72" s="50"/>
      <c r="V72" s="50" t="s">
        <v>24</v>
      </c>
      <c r="W72" s="50"/>
    </row>
    <row r="73" spans="1:23" x14ac:dyDescent="0.35">
      <c r="A73" s="50"/>
      <c r="B73" s="50"/>
      <c r="C73" s="50"/>
      <c r="D73" s="50"/>
      <c r="E73" s="50"/>
      <c r="F73" s="50"/>
      <c r="G73" s="50"/>
      <c r="H73" s="50"/>
      <c r="I73" s="50"/>
      <c r="J73" s="50"/>
      <c r="K73" s="50"/>
      <c r="L73" s="50"/>
      <c r="M73" s="50"/>
      <c r="N73" s="50"/>
      <c r="O73" s="50"/>
      <c r="P73" s="50"/>
      <c r="Q73" s="50"/>
      <c r="R73" s="50"/>
      <c r="S73" s="50"/>
      <c r="T73" s="50"/>
      <c r="U73" s="50"/>
      <c r="V73" s="50" t="s">
        <v>25</v>
      </c>
      <c r="W73" s="50"/>
    </row>
    <row r="74" spans="1:23" x14ac:dyDescent="0.35">
      <c r="A74" s="50"/>
      <c r="B74" s="50"/>
      <c r="C74" s="50"/>
      <c r="D74" s="50"/>
      <c r="E74" s="50"/>
      <c r="F74" s="50"/>
      <c r="G74" s="50"/>
      <c r="H74" s="50"/>
      <c r="I74" s="50"/>
      <c r="J74" s="50"/>
      <c r="K74" s="50"/>
      <c r="L74" s="50"/>
      <c r="M74" s="50"/>
      <c r="N74" s="50"/>
      <c r="O74" s="50"/>
      <c r="P74" s="50"/>
      <c r="Q74" s="50"/>
      <c r="R74" s="50"/>
      <c r="S74" s="50"/>
      <c r="T74" s="50"/>
      <c r="U74" s="50"/>
      <c r="V74" s="50" t="s">
        <v>26</v>
      </c>
      <c r="W74" s="50"/>
    </row>
    <row r="75" spans="1:23" x14ac:dyDescent="0.35">
      <c r="A75" s="50"/>
      <c r="B75" s="50"/>
      <c r="C75" s="50"/>
      <c r="D75" s="50"/>
      <c r="E75" s="50"/>
      <c r="F75" s="50"/>
      <c r="G75" s="50"/>
      <c r="H75" s="50"/>
      <c r="I75" s="50"/>
      <c r="J75" s="50"/>
      <c r="K75" s="50"/>
      <c r="L75" s="50"/>
      <c r="M75" s="50"/>
      <c r="N75" s="50"/>
      <c r="O75" s="50"/>
      <c r="P75" s="50"/>
      <c r="Q75" s="50"/>
      <c r="R75" s="50"/>
      <c r="S75" s="50"/>
      <c r="T75" s="50"/>
      <c r="U75" s="50"/>
      <c r="V75" s="50" t="s">
        <v>27</v>
      </c>
      <c r="W75" s="50"/>
    </row>
    <row r="76" spans="1:23" x14ac:dyDescent="0.35">
      <c r="A76" s="50"/>
      <c r="B76" s="50"/>
      <c r="C76" s="50"/>
      <c r="D76" s="50"/>
      <c r="E76" s="50"/>
      <c r="F76" s="50"/>
      <c r="G76" s="50"/>
      <c r="H76" s="50"/>
      <c r="I76" s="50"/>
      <c r="J76" s="50"/>
      <c r="K76" s="50"/>
      <c r="L76" s="50"/>
      <c r="M76" s="50"/>
      <c r="N76" s="50"/>
      <c r="O76" s="50"/>
      <c r="P76" s="50"/>
      <c r="Q76" s="50"/>
      <c r="R76" s="50"/>
      <c r="S76" s="50"/>
      <c r="T76" s="50"/>
      <c r="U76" s="50"/>
      <c r="V76" s="50" t="s">
        <v>28</v>
      </c>
      <c r="W76" s="50"/>
    </row>
    <row r="77" spans="1:23" x14ac:dyDescent="0.35">
      <c r="A77" s="50"/>
      <c r="B77" s="50"/>
      <c r="C77" s="50"/>
      <c r="D77" s="50"/>
      <c r="E77" s="50"/>
      <c r="F77" s="50"/>
      <c r="G77" s="50"/>
      <c r="H77" s="50"/>
      <c r="I77" s="50"/>
      <c r="J77" s="50"/>
      <c r="K77" s="50"/>
      <c r="L77" s="50"/>
      <c r="M77" s="50"/>
      <c r="N77" s="50"/>
      <c r="O77" s="50"/>
      <c r="P77" s="50"/>
      <c r="Q77" s="50"/>
      <c r="R77" s="50"/>
      <c r="S77" s="50"/>
      <c r="T77" s="50"/>
      <c r="U77" s="50"/>
      <c r="V77" s="50" t="s">
        <v>29</v>
      </c>
      <c r="W77" s="50"/>
    </row>
    <row r="78" spans="1:23" x14ac:dyDescent="0.35">
      <c r="A78" s="50"/>
      <c r="B78" s="50"/>
      <c r="C78" s="50"/>
      <c r="D78" s="50"/>
      <c r="E78" s="50"/>
      <c r="F78" s="50"/>
      <c r="G78" s="50"/>
      <c r="H78" s="50"/>
      <c r="I78" s="50"/>
      <c r="J78" s="50"/>
      <c r="K78" s="50"/>
      <c r="L78" s="50"/>
      <c r="M78" s="50"/>
      <c r="N78" s="50"/>
      <c r="O78" s="50"/>
      <c r="P78" s="50"/>
      <c r="Q78" s="50"/>
      <c r="R78" s="50"/>
      <c r="S78" s="50"/>
      <c r="T78" s="50"/>
      <c r="U78" s="50"/>
      <c r="V78" s="50" t="s">
        <v>30</v>
      </c>
      <c r="W78" s="50"/>
    </row>
    <row r="79" spans="1:23" x14ac:dyDescent="0.35">
      <c r="A79" s="50"/>
      <c r="B79" s="50"/>
      <c r="C79" s="50"/>
      <c r="D79" s="50"/>
      <c r="E79" s="50"/>
      <c r="F79" s="50"/>
      <c r="G79" s="50"/>
      <c r="H79" s="50"/>
      <c r="I79" s="50"/>
      <c r="J79" s="50"/>
      <c r="K79" s="50"/>
      <c r="L79" s="50"/>
      <c r="M79" s="50"/>
      <c r="N79" s="50"/>
      <c r="O79" s="50"/>
      <c r="P79" s="50"/>
      <c r="Q79" s="50"/>
      <c r="R79" s="50"/>
      <c r="S79" s="50"/>
      <c r="T79" s="50"/>
      <c r="U79" s="50"/>
      <c r="V79" s="50" t="s">
        <v>31</v>
      </c>
      <c r="W79" s="50"/>
    </row>
    <row r="80" spans="1:23" x14ac:dyDescent="0.35">
      <c r="A80" s="50"/>
      <c r="B80" s="50"/>
      <c r="C80" s="50"/>
      <c r="D80" s="50"/>
      <c r="E80" s="50"/>
      <c r="F80" s="50"/>
      <c r="G80" s="50"/>
      <c r="H80" s="50"/>
      <c r="I80" s="50"/>
      <c r="J80" s="50"/>
      <c r="K80" s="50"/>
      <c r="L80" s="50"/>
      <c r="M80" s="50"/>
      <c r="N80" s="50"/>
      <c r="O80" s="50"/>
      <c r="P80" s="50"/>
      <c r="Q80" s="50"/>
      <c r="R80" s="50"/>
      <c r="S80" s="50"/>
      <c r="T80" s="50"/>
      <c r="U80" s="50"/>
      <c r="V80" s="50" t="s">
        <v>159</v>
      </c>
      <c r="W80" s="50"/>
    </row>
    <row r="81" spans="1:23" x14ac:dyDescent="0.35">
      <c r="A81" s="50"/>
      <c r="B81" s="50"/>
      <c r="C81" s="50"/>
      <c r="D81" s="50"/>
      <c r="E81" s="50"/>
      <c r="F81" s="50"/>
      <c r="G81" s="50"/>
      <c r="H81" s="50"/>
      <c r="I81" s="50"/>
      <c r="J81" s="50"/>
      <c r="K81" s="50"/>
      <c r="L81" s="50"/>
      <c r="M81" s="50"/>
      <c r="N81" s="50"/>
      <c r="O81" s="50"/>
      <c r="P81" s="50"/>
      <c r="Q81" s="50"/>
      <c r="R81" s="50"/>
      <c r="S81" s="50"/>
      <c r="T81" s="50"/>
      <c r="U81" s="50"/>
      <c r="V81" s="50" t="s">
        <v>33</v>
      </c>
      <c r="W81" s="50"/>
    </row>
    <row r="82" spans="1:23" x14ac:dyDescent="0.35">
      <c r="A82" s="50"/>
      <c r="B82" s="50"/>
      <c r="C82" s="50"/>
      <c r="D82" s="50"/>
      <c r="E82" s="50"/>
      <c r="F82" s="50"/>
      <c r="G82" s="50"/>
      <c r="H82" s="50"/>
      <c r="I82" s="50"/>
      <c r="J82" s="50"/>
      <c r="K82" s="50"/>
      <c r="L82" s="50"/>
      <c r="M82" s="50"/>
      <c r="N82" s="50"/>
      <c r="O82" s="50"/>
      <c r="P82" s="50"/>
      <c r="Q82" s="50"/>
      <c r="R82" s="50"/>
      <c r="S82" s="50"/>
      <c r="T82" s="50"/>
      <c r="U82" s="50"/>
      <c r="V82" s="50" t="s">
        <v>34</v>
      </c>
      <c r="W82" s="50"/>
    </row>
    <row r="83" spans="1:23" x14ac:dyDescent="0.35">
      <c r="A83" s="50"/>
      <c r="B83" s="50"/>
      <c r="C83" s="50"/>
      <c r="D83" s="50"/>
      <c r="E83" s="50"/>
      <c r="F83" s="50"/>
      <c r="G83" s="50"/>
      <c r="H83" s="50"/>
      <c r="I83" s="50"/>
      <c r="J83" s="50"/>
      <c r="K83" s="50"/>
      <c r="L83" s="50"/>
      <c r="M83" s="50"/>
      <c r="N83" s="50"/>
      <c r="O83" s="50"/>
      <c r="P83" s="50"/>
      <c r="Q83" s="50"/>
      <c r="R83" s="50"/>
      <c r="S83" s="50"/>
      <c r="T83" s="50"/>
      <c r="U83" s="50"/>
      <c r="V83" s="50" t="s">
        <v>35</v>
      </c>
      <c r="W83" s="50"/>
    </row>
    <row r="84" spans="1:23" x14ac:dyDescent="0.35">
      <c r="A84" s="50"/>
      <c r="B84" s="50"/>
      <c r="C84" s="50"/>
      <c r="D84" s="50"/>
      <c r="E84" s="50"/>
      <c r="F84" s="50"/>
      <c r="G84" s="50"/>
      <c r="H84" s="50"/>
      <c r="I84" s="50"/>
      <c r="J84" s="50"/>
      <c r="K84" s="50"/>
      <c r="L84" s="50"/>
      <c r="M84" s="50"/>
      <c r="N84" s="50"/>
      <c r="O84" s="50"/>
      <c r="P84" s="50"/>
      <c r="Q84" s="50"/>
      <c r="R84" s="50"/>
      <c r="S84" s="50"/>
      <c r="T84" s="50"/>
      <c r="U84" s="50"/>
      <c r="V84" s="50" t="s">
        <v>108</v>
      </c>
      <c r="W84" s="50"/>
    </row>
    <row r="85" spans="1:23" x14ac:dyDescent="0.35">
      <c r="A85" s="50"/>
      <c r="B85" s="50"/>
      <c r="C85" s="50"/>
      <c r="D85" s="50"/>
      <c r="E85" s="50"/>
      <c r="F85" s="50"/>
      <c r="G85" s="50"/>
      <c r="H85" s="50"/>
      <c r="I85" s="50"/>
      <c r="J85" s="50"/>
      <c r="K85" s="50"/>
      <c r="L85" s="50"/>
      <c r="M85" s="50"/>
      <c r="N85" s="50"/>
      <c r="O85" s="50"/>
      <c r="P85" s="50"/>
      <c r="Q85" s="50"/>
      <c r="R85" s="50"/>
      <c r="S85" s="50"/>
      <c r="T85" s="50"/>
      <c r="U85" s="50"/>
      <c r="V85" s="50" t="s">
        <v>36</v>
      </c>
      <c r="W85" s="50"/>
    </row>
    <row r="86" spans="1:23" x14ac:dyDescent="0.35">
      <c r="A86" s="50"/>
      <c r="B86" s="50"/>
      <c r="C86" s="50"/>
      <c r="D86" s="50"/>
      <c r="E86" s="50"/>
      <c r="F86" s="50"/>
      <c r="G86" s="50"/>
      <c r="H86" s="50"/>
      <c r="I86" s="50"/>
      <c r="J86" s="50"/>
      <c r="K86" s="50"/>
      <c r="L86" s="50"/>
      <c r="M86" s="50"/>
      <c r="N86" s="50"/>
      <c r="O86" s="50"/>
      <c r="P86" s="50"/>
      <c r="Q86" s="50"/>
      <c r="R86" s="50"/>
      <c r="S86" s="50"/>
      <c r="T86" s="50"/>
      <c r="U86" s="50"/>
      <c r="V86" s="50" t="s">
        <v>37</v>
      </c>
      <c r="W86" s="50"/>
    </row>
    <row r="87" spans="1:23" x14ac:dyDescent="0.35">
      <c r="A87" s="50"/>
      <c r="B87" s="50"/>
      <c r="C87" s="50"/>
      <c r="D87" s="50"/>
      <c r="E87" s="50"/>
      <c r="F87" s="50"/>
      <c r="G87" s="50"/>
      <c r="H87" s="50"/>
      <c r="I87" s="50"/>
      <c r="J87" s="50"/>
      <c r="K87" s="50"/>
      <c r="L87" s="50"/>
      <c r="M87" s="50"/>
      <c r="N87" s="50"/>
      <c r="O87" s="50"/>
      <c r="P87" s="50"/>
      <c r="Q87" s="50"/>
      <c r="R87" s="50"/>
      <c r="S87" s="50"/>
      <c r="T87" s="50"/>
      <c r="U87" s="50"/>
      <c r="V87" s="50" t="s">
        <v>38</v>
      </c>
      <c r="W87" s="50"/>
    </row>
    <row r="88" spans="1:23" x14ac:dyDescent="0.35">
      <c r="A88" s="50"/>
      <c r="B88" s="50"/>
      <c r="C88" s="50"/>
      <c r="D88" s="50"/>
      <c r="E88" s="50"/>
      <c r="F88" s="50"/>
      <c r="G88" s="50"/>
      <c r="H88" s="50"/>
      <c r="I88" s="50"/>
      <c r="J88" s="50"/>
      <c r="K88" s="50"/>
      <c r="L88" s="50"/>
      <c r="M88" s="50"/>
      <c r="N88" s="50"/>
      <c r="O88" s="50"/>
      <c r="P88" s="50"/>
      <c r="Q88" s="50"/>
      <c r="R88" s="50"/>
      <c r="S88" s="50"/>
      <c r="T88" s="50"/>
      <c r="U88" s="50"/>
      <c r="V88" s="50" t="s">
        <v>39</v>
      </c>
      <c r="W88" s="50"/>
    </row>
    <row r="89" spans="1:23" x14ac:dyDescent="0.35">
      <c r="A89" s="50"/>
      <c r="B89" s="50"/>
      <c r="C89" s="50"/>
      <c r="D89" s="50"/>
      <c r="E89" s="50"/>
      <c r="F89" s="50"/>
      <c r="G89" s="50"/>
      <c r="H89" s="50"/>
      <c r="I89" s="50"/>
      <c r="J89" s="50"/>
      <c r="K89" s="50"/>
      <c r="L89" s="50"/>
      <c r="M89" s="50"/>
      <c r="N89" s="50"/>
      <c r="O89" s="50"/>
      <c r="P89" s="50"/>
      <c r="Q89" s="50"/>
      <c r="R89" s="50"/>
      <c r="S89" s="50"/>
      <c r="T89" s="50"/>
      <c r="U89" s="50"/>
      <c r="V89" s="50" t="s">
        <v>40</v>
      </c>
      <c r="W89" s="50"/>
    </row>
    <row r="90" spans="1:23" x14ac:dyDescent="0.35">
      <c r="A90" s="50"/>
      <c r="B90" s="50"/>
      <c r="C90" s="50"/>
      <c r="D90" s="50"/>
      <c r="E90" s="50"/>
      <c r="F90" s="50"/>
      <c r="G90" s="50"/>
      <c r="H90" s="50"/>
      <c r="I90" s="50"/>
      <c r="J90" s="50"/>
      <c r="K90" s="50"/>
      <c r="L90" s="50"/>
      <c r="M90" s="50"/>
      <c r="N90" s="50"/>
      <c r="O90" s="50"/>
      <c r="P90" s="50"/>
      <c r="Q90" s="50"/>
      <c r="R90" s="50"/>
      <c r="S90" s="50"/>
      <c r="T90" s="50"/>
      <c r="U90" s="50"/>
      <c r="V90" s="50" t="s">
        <v>41</v>
      </c>
      <c r="W90" s="50"/>
    </row>
    <row r="91" spans="1:23" x14ac:dyDescent="0.35">
      <c r="A91" s="50"/>
      <c r="B91" s="50"/>
      <c r="C91" s="50"/>
      <c r="D91" s="50"/>
      <c r="E91" s="50"/>
      <c r="F91" s="50"/>
      <c r="G91" s="50"/>
      <c r="H91" s="50"/>
      <c r="I91" s="50"/>
      <c r="J91" s="50"/>
      <c r="K91" s="50"/>
      <c r="L91" s="50"/>
      <c r="M91" s="50"/>
      <c r="N91" s="50"/>
      <c r="O91" s="50"/>
      <c r="P91" s="50"/>
      <c r="Q91" s="50"/>
      <c r="R91" s="50"/>
      <c r="S91" s="50"/>
      <c r="T91" s="50"/>
      <c r="U91" s="50"/>
      <c r="V91" s="50" t="s">
        <v>42</v>
      </c>
      <c r="W91" s="50"/>
    </row>
    <row r="92" spans="1:23" x14ac:dyDescent="0.35">
      <c r="A92" s="50"/>
      <c r="B92" s="50"/>
      <c r="C92" s="50"/>
      <c r="D92" s="50"/>
      <c r="E92" s="50"/>
      <c r="F92" s="50"/>
      <c r="G92" s="50"/>
      <c r="H92" s="50"/>
      <c r="I92" s="50"/>
      <c r="J92" s="50"/>
      <c r="K92" s="50"/>
      <c r="L92" s="50"/>
      <c r="M92" s="50"/>
      <c r="N92" s="50"/>
      <c r="O92" s="50"/>
      <c r="P92" s="50"/>
      <c r="Q92" s="50"/>
      <c r="R92" s="50"/>
      <c r="S92" s="50"/>
      <c r="T92" s="50"/>
      <c r="U92" s="50"/>
      <c r="V92" s="50" t="s">
        <v>43</v>
      </c>
      <c r="W92" s="50"/>
    </row>
    <row r="93" spans="1:23" x14ac:dyDescent="0.35">
      <c r="A93" s="50"/>
      <c r="B93" s="50"/>
      <c r="C93" s="50"/>
      <c r="D93" s="50"/>
      <c r="E93" s="50"/>
      <c r="F93" s="50"/>
      <c r="G93" s="50"/>
      <c r="H93" s="50"/>
      <c r="I93" s="50"/>
      <c r="J93" s="50"/>
      <c r="K93" s="50"/>
      <c r="L93" s="50"/>
      <c r="M93" s="50"/>
      <c r="N93" s="50"/>
      <c r="O93" s="50"/>
      <c r="P93" s="50"/>
      <c r="Q93" s="50"/>
      <c r="R93" s="50"/>
      <c r="S93" s="50"/>
      <c r="T93" s="50"/>
      <c r="U93" s="50"/>
      <c r="V93" s="50" t="s">
        <v>44</v>
      </c>
      <c r="W93" s="50"/>
    </row>
    <row r="94" spans="1:23" x14ac:dyDescent="0.35">
      <c r="A94" s="50"/>
      <c r="B94" s="50"/>
      <c r="C94" s="50"/>
      <c r="D94" s="50"/>
      <c r="E94" s="50"/>
      <c r="F94" s="50"/>
      <c r="G94" s="50"/>
      <c r="H94" s="50"/>
      <c r="I94" s="50"/>
      <c r="J94" s="50"/>
      <c r="K94" s="50"/>
      <c r="L94" s="50"/>
      <c r="M94" s="50"/>
      <c r="N94" s="50"/>
      <c r="O94" s="50"/>
      <c r="P94" s="50"/>
      <c r="Q94" s="50"/>
      <c r="R94" s="50"/>
      <c r="S94" s="50"/>
      <c r="T94" s="50"/>
      <c r="U94" s="50"/>
      <c r="V94" s="50" t="s">
        <v>45</v>
      </c>
      <c r="W94" s="50"/>
    </row>
    <row r="95" spans="1:23" x14ac:dyDescent="0.35">
      <c r="A95" s="50"/>
      <c r="B95" s="50"/>
      <c r="C95" s="50"/>
      <c r="D95" s="50"/>
      <c r="E95" s="50"/>
      <c r="F95" s="50"/>
      <c r="G95" s="50"/>
      <c r="H95" s="50"/>
      <c r="I95" s="50"/>
      <c r="J95" s="50"/>
      <c r="K95" s="50"/>
      <c r="L95" s="50"/>
      <c r="M95" s="50"/>
      <c r="N95" s="50"/>
      <c r="O95" s="50"/>
      <c r="P95" s="50"/>
      <c r="Q95" s="50"/>
      <c r="R95" s="50"/>
      <c r="S95" s="50"/>
      <c r="T95" s="50"/>
      <c r="U95" s="50"/>
      <c r="V95" s="50" t="s">
        <v>46</v>
      </c>
      <c r="W95" s="50"/>
    </row>
    <row r="96" spans="1:23" x14ac:dyDescent="0.35">
      <c r="A96" s="50"/>
      <c r="B96" s="50"/>
      <c r="C96" s="50"/>
      <c r="D96" s="50"/>
      <c r="E96" s="50"/>
      <c r="F96" s="50"/>
      <c r="G96" s="50"/>
      <c r="H96" s="50"/>
      <c r="I96" s="50"/>
      <c r="J96" s="50"/>
      <c r="K96" s="50"/>
      <c r="L96" s="50"/>
      <c r="M96" s="50"/>
      <c r="N96" s="50"/>
      <c r="O96" s="50"/>
      <c r="P96" s="50"/>
      <c r="Q96" s="50"/>
      <c r="R96" s="50"/>
      <c r="S96" s="50"/>
      <c r="T96" s="50"/>
      <c r="U96" s="50"/>
      <c r="V96" s="50" t="s">
        <v>47</v>
      </c>
      <c r="W96" s="50"/>
    </row>
    <row r="97" spans="1:23" x14ac:dyDescent="0.35">
      <c r="A97" s="50"/>
      <c r="B97" s="50"/>
      <c r="C97" s="50"/>
      <c r="D97" s="50"/>
      <c r="E97" s="50"/>
      <c r="F97" s="50"/>
      <c r="G97" s="50"/>
      <c r="H97" s="50"/>
      <c r="I97" s="50"/>
      <c r="J97" s="50"/>
      <c r="K97" s="50"/>
      <c r="L97" s="50"/>
      <c r="M97" s="50"/>
      <c r="N97" s="50"/>
      <c r="O97" s="50"/>
      <c r="P97" s="50"/>
      <c r="Q97" s="50"/>
      <c r="R97" s="50"/>
      <c r="S97" s="50"/>
      <c r="T97" s="50"/>
      <c r="U97" s="50"/>
      <c r="V97" s="50" t="s">
        <v>48</v>
      </c>
      <c r="W97" s="50"/>
    </row>
    <row r="98" spans="1:23" x14ac:dyDescent="0.35">
      <c r="A98" s="50"/>
      <c r="B98" s="50"/>
      <c r="C98" s="50"/>
      <c r="D98" s="50"/>
      <c r="E98" s="50"/>
      <c r="F98" s="50"/>
      <c r="G98" s="50"/>
      <c r="H98" s="50"/>
      <c r="I98" s="50"/>
      <c r="J98" s="50"/>
      <c r="K98" s="50"/>
      <c r="L98" s="50"/>
      <c r="M98" s="50"/>
      <c r="N98" s="50"/>
      <c r="O98" s="50"/>
      <c r="P98" s="50"/>
      <c r="Q98" s="50"/>
      <c r="R98" s="50"/>
      <c r="S98" s="50"/>
      <c r="T98" s="50"/>
      <c r="U98" s="50"/>
      <c r="V98" s="50" t="s">
        <v>49</v>
      </c>
      <c r="W98" s="50"/>
    </row>
    <row r="99" spans="1:23" x14ac:dyDescent="0.35">
      <c r="A99" s="50"/>
      <c r="B99" s="50"/>
      <c r="C99" s="50"/>
      <c r="D99" s="50"/>
      <c r="E99" s="50"/>
      <c r="F99" s="50"/>
      <c r="G99" s="50"/>
      <c r="H99" s="50"/>
      <c r="I99" s="50"/>
      <c r="J99" s="50"/>
      <c r="K99" s="50"/>
      <c r="L99" s="50"/>
      <c r="M99" s="50"/>
      <c r="N99" s="50"/>
      <c r="O99" s="50"/>
      <c r="P99" s="50"/>
      <c r="Q99" s="50"/>
      <c r="R99" s="50"/>
      <c r="S99" s="50"/>
      <c r="T99" s="50"/>
      <c r="U99" s="50"/>
      <c r="V99" s="50" t="s">
        <v>50</v>
      </c>
      <c r="W99" s="50"/>
    </row>
    <row r="100" spans="1:23" x14ac:dyDescent="0.35">
      <c r="A100" s="50"/>
      <c r="B100" s="50"/>
      <c r="C100" s="50"/>
      <c r="D100" s="50"/>
      <c r="E100" s="50"/>
      <c r="F100" s="50"/>
      <c r="G100" s="50"/>
      <c r="H100" s="50"/>
      <c r="I100" s="50"/>
      <c r="J100" s="50"/>
      <c r="K100" s="50"/>
      <c r="L100" s="50"/>
      <c r="M100" s="50"/>
      <c r="N100" s="50"/>
      <c r="O100" s="50"/>
      <c r="P100" s="50"/>
      <c r="Q100" s="50"/>
      <c r="R100" s="50"/>
      <c r="S100" s="50"/>
      <c r="T100" s="50"/>
      <c r="U100" s="50"/>
      <c r="V100" s="50" t="s">
        <v>51</v>
      </c>
      <c r="W100" s="50"/>
    </row>
    <row r="101" spans="1:23" x14ac:dyDescent="0.35">
      <c r="A101" s="50"/>
      <c r="B101" s="50"/>
      <c r="C101" s="50"/>
      <c r="D101" s="50"/>
      <c r="E101" s="50"/>
      <c r="F101" s="50"/>
      <c r="G101" s="50"/>
      <c r="H101" s="50"/>
      <c r="I101" s="50"/>
      <c r="J101" s="50"/>
      <c r="K101" s="50"/>
      <c r="L101" s="50"/>
      <c r="M101" s="50"/>
      <c r="N101" s="50"/>
      <c r="O101" s="50"/>
      <c r="P101" s="50"/>
      <c r="Q101" s="50"/>
      <c r="R101" s="50"/>
      <c r="S101" s="50"/>
      <c r="T101" s="50"/>
      <c r="U101" s="50"/>
      <c r="V101" s="50" t="s">
        <v>52</v>
      </c>
      <c r="W101" s="50"/>
    </row>
    <row r="102" spans="1:23" x14ac:dyDescent="0.35">
      <c r="A102" s="50"/>
      <c r="B102" s="50"/>
      <c r="C102" s="50"/>
      <c r="D102" s="50"/>
      <c r="E102" s="50"/>
      <c r="F102" s="50"/>
      <c r="G102" s="50"/>
      <c r="H102" s="50"/>
      <c r="I102" s="50"/>
      <c r="J102" s="50"/>
      <c r="K102" s="50"/>
      <c r="L102" s="50"/>
      <c r="M102" s="50"/>
      <c r="N102" s="50"/>
      <c r="O102" s="50"/>
      <c r="P102" s="50"/>
      <c r="Q102" s="50"/>
      <c r="R102" s="50"/>
      <c r="S102" s="50"/>
      <c r="T102" s="50"/>
      <c r="U102" s="50"/>
      <c r="V102" s="50" t="s">
        <v>53</v>
      </c>
      <c r="W102" s="50"/>
    </row>
    <row r="103" spans="1:23" x14ac:dyDescent="0.35">
      <c r="A103" s="50"/>
      <c r="B103" s="50"/>
      <c r="C103" s="50"/>
      <c r="D103" s="50"/>
      <c r="E103" s="50"/>
      <c r="F103" s="50"/>
      <c r="G103" s="50"/>
      <c r="H103" s="50"/>
      <c r="I103" s="50"/>
      <c r="J103" s="50"/>
      <c r="K103" s="50"/>
      <c r="L103" s="50"/>
      <c r="M103" s="50"/>
      <c r="N103" s="50"/>
      <c r="O103" s="50"/>
      <c r="P103" s="50"/>
      <c r="Q103" s="50"/>
      <c r="R103" s="50"/>
      <c r="S103" s="50"/>
      <c r="T103" s="50"/>
      <c r="U103" s="50"/>
      <c r="V103" s="50" t="s">
        <v>54</v>
      </c>
      <c r="W103" s="50"/>
    </row>
    <row r="104" spans="1:23" x14ac:dyDescent="0.35">
      <c r="A104" s="50"/>
      <c r="B104" s="50"/>
      <c r="C104" s="50"/>
      <c r="D104" s="50"/>
      <c r="E104" s="50"/>
      <c r="F104" s="50"/>
      <c r="G104" s="50"/>
      <c r="H104" s="50"/>
      <c r="I104" s="50"/>
      <c r="J104" s="50"/>
      <c r="K104" s="50"/>
      <c r="L104" s="50"/>
      <c r="M104" s="50"/>
      <c r="N104" s="50"/>
      <c r="O104" s="50"/>
      <c r="P104" s="50"/>
      <c r="Q104" s="50"/>
      <c r="R104" s="50"/>
      <c r="S104" s="50"/>
      <c r="T104" s="50"/>
      <c r="U104" s="50"/>
      <c r="V104" s="50" t="s">
        <v>55</v>
      </c>
      <c r="W104" s="50"/>
    </row>
    <row r="105" spans="1:23" x14ac:dyDescent="0.35">
      <c r="A105" s="50"/>
      <c r="B105" s="50"/>
      <c r="C105" s="50"/>
      <c r="D105" s="50"/>
      <c r="E105" s="50"/>
      <c r="F105" s="50"/>
      <c r="G105" s="50"/>
      <c r="H105" s="50"/>
      <c r="I105" s="50"/>
      <c r="J105" s="50"/>
      <c r="K105" s="50"/>
      <c r="L105" s="50"/>
      <c r="M105" s="50"/>
      <c r="N105" s="50"/>
      <c r="O105" s="50"/>
      <c r="P105" s="50"/>
      <c r="Q105" s="50"/>
      <c r="R105" s="50"/>
      <c r="S105" s="50"/>
      <c r="T105" s="50"/>
      <c r="U105" s="50"/>
      <c r="V105" s="50" t="s">
        <v>56</v>
      </c>
      <c r="W105" s="50"/>
    </row>
  </sheetData>
  <dataValidations count="2">
    <dataValidation type="list" allowBlank="1" showInputMessage="1" showErrorMessage="1" sqref="A4" xr:uid="{A8216170-0D29-473B-87E0-2AB1C9D090AC}">
      <formula1>$U$55:$U$58</formula1>
    </dataValidation>
    <dataValidation type="list" allowBlank="1" showInputMessage="1" showErrorMessage="1" sqref="A3" xr:uid="{E2A4D4EC-47E0-440A-9135-E5FF1C96BDF8}">
      <formula1>$V$55:$V$105</formula1>
    </dataValidation>
  </dataValidations>
  <hyperlinks>
    <hyperlink ref="A48" r:id="rId1" xr:uid="{E08A6D82-E143-4CE9-9B4A-0248BF37A572}"/>
    <hyperlink ref="A30" r:id="rId2" location="response-times" xr:uid="{17A0C6D4-686A-495A-BAC4-B204EA4F0F7A}"/>
    <hyperlink ref="A31" location="'FRS geographical categories'!A1" display="2 For a list of FRAs and whether they are considered &quot;Metropolitan&quot;, &quot;Non Metropolitan&quot;, &quot;Majority rural&quot;, &quot;Intermediate rural&quot;, &quot;Intermediate urban&quot; or &quot;Urban&quot; please see the FRS geographical categories sheet." xr:uid="{7D973298-F287-4673-B344-91780F17DC88}"/>
    <hyperlink ref="A50" r:id="rId3" xr:uid="{722F6FED-D405-492E-BF7F-06295305C4FF}"/>
  </hyperlinks>
  <pageMargins left="0.70866141732283472" right="0.70866141732283472" top="0.74803149606299213" bottom="0.74803149606299213" header="0.31496062992125984" footer="0.31496062992125984"/>
  <pageSetup paperSize="9" scale="41" orientation="landscape" r:id="rId4"/>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54C8-73EA-4AE5-9837-1E078CA4B165}">
  <sheetPr codeName="Sheet13">
    <tabColor rgb="FFFFC000"/>
  </sheetPr>
  <dimension ref="A1:AZ123"/>
  <sheetViews>
    <sheetView topLeftCell="A48" zoomScaleNormal="100" workbookViewId="0">
      <selection activeCell="B51" sqref="B51"/>
    </sheetView>
  </sheetViews>
  <sheetFormatPr defaultColWidth="9.1796875" defaultRowHeight="15.5" x14ac:dyDescent="0.35"/>
  <cols>
    <col min="1" max="1" width="27.54296875" style="29" bestFit="1" customWidth="1"/>
    <col min="2" max="2" width="16.26953125" style="29" bestFit="1" customWidth="1"/>
    <col min="3" max="3" width="11.26953125" style="29" bestFit="1" customWidth="1"/>
    <col min="4" max="16" width="8.7265625" style="29" bestFit="1" customWidth="1"/>
    <col min="17" max="17" width="11.26953125" style="29" bestFit="1" customWidth="1"/>
    <col min="18" max="26" width="9.1796875" style="29"/>
    <col min="27" max="27" width="32.81640625" style="29" bestFit="1" customWidth="1"/>
    <col min="28" max="28" width="16.26953125" style="29" bestFit="1" customWidth="1"/>
    <col min="29" max="29" width="11.26953125" style="29" bestFit="1" customWidth="1"/>
    <col min="30" max="42" width="26.26953125" style="29" bestFit="1" customWidth="1"/>
    <col min="43" max="43" width="13.26953125" style="29" bestFit="1" customWidth="1"/>
    <col min="44" max="16384" width="9.1796875" style="29"/>
  </cols>
  <sheetData>
    <row r="1" spans="1:29" x14ac:dyDescent="0.35">
      <c r="A1" s="113" t="s">
        <v>199</v>
      </c>
      <c r="B1" s="114" t="str">
        <f>IF(SUM(B5,B34,B46,B128,B159,B204,B247)=0,"PASS",SUM(B5,B34,B46,B128,B159,B204,B247))</f>
        <v>PASS</v>
      </c>
    </row>
    <row r="4" spans="1:29" ht="63" customHeight="1" x14ac:dyDescent="0.35">
      <c r="A4" s="115" t="s">
        <v>202</v>
      </c>
      <c r="B4" s="29">
        <f>COUNTIF($B$51:$X$61,"Error")</f>
        <v>165</v>
      </c>
      <c r="AA4" s="115" t="s">
        <v>205</v>
      </c>
      <c r="AB4" s="29">
        <f>COUNTIF($AF$38:$AG$48,"Error")</f>
        <v>0</v>
      </c>
    </row>
    <row r="6" spans="1:29" x14ac:dyDescent="0.35">
      <c r="A6" s="116" t="s">
        <v>2</v>
      </c>
      <c r="B6" s="29" t="s">
        <v>208</v>
      </c>
      <c r="AA6" s="116" t="s">
        <v>2</v>
      </c>
      <c r="AB6" s="29" t="s">
        <v>208</v>
      </c>
    </row>
    <row r="8" spans="1:29" x14ac:dyDescent="0.35">
      <c r="A8" s="116" t="s">
        <v>190</v>
      </c>
      <c r="B8" s="116" t="s">
        <v>185</v>
      </c>
      <c r="AA8" s="116" t="s">
        <v>190</v>
      </c>
      <c r="AB8" s="116" t="s">
        <v>185</v>
      </c>
    </row>
    <row r="9" spans="1:29" x14ac:dyDescent="0.35">
      <c r="A9" s="116" t="s">
        <v>183</v>
      </c>
      <c r="B9" s="29" t="s">
        <v>208</v>
      </c>
      <c r="C9" s="29" t="s">
        <v>184</v>
      </c>
      <c r="AA9" s="116" t="s">
        <v>183</v>
      </c>
      <c r="AB9" s="29" t="s">
        <v>208</v>
      </c>
      <c r="AC9" s="29" t="s">
        <v>184</v>
      </c>
    </row>
    <row r="10" spans="1:29" x14ac:dyDescent="0.35">
      <c r="A10" s="42" t="s">
        <v>208</v>
      </c>
      <c r="AA10" s="42" t="s">
        <v>208</v>
      </c>
    </row>
    <row r="11" spans="1:29" x14ac:dyDescent="0.35">
      <c r="A11" s="42" t="s">
        <v>184</v>
      </c>
      <c r="AA11" s="42" t="s">
        <v>184</v>
      </c>
    </row>
    <row r="23" spans="1:52" x14ac:dyDescent="0.35">
      <c r="A23" s="29" t="str" cm="1">
        <f t="array" ref="A23:Y35">A9:Y21</f>
        <v>Row Labels</v>
      </c>
      <c r="B23" s="29" t="str">
        <v>(blank)</v>
      </c>
      <c r="C23" s="29" t="str">
        <v>Grand Total</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AA23" s="29" t="str" cm="1">
        <f t="array" ref="AA23:AZ35">AA9:AZ21</f>
        <v>Row Labels</v>
      </c>
      <c r="AB23" s="29" t="str">
        <v>(blank)</v>
      </c>
      <c r="AC23" s="29" t="str">
        <v>Grand Total</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row>
    <row r="24" spans="1:52" x14ac:dyDescent="0.35">
      <c r="A24" s="29" t="str">
        <v>(blank)</v>
      </c>
      <c r="B24" s="29">
        <v>0</v>
      </c>
      <c r="C24" s="29">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AA24" s="29" t="str">
        <v>(blank)</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row>
    <row r="25" spans="1:52" x14ac:dyDescent="0.35">
      <c r="A25" s="29" t="str">
        <v>Grand Total</v>
      </c>
      <c r="B25" s="29">
        <v>0</v>
      </c>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AA25" s="29" t="str">
        <v>Grand Total</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row>
    <row r="26" spans="1:52" x14ac:dyDescent="0.35">
      <c r="A26" s="29">
        <v>0</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row>
    <row r="27" spans="1:52" x14ac:dyDescent="0.35">
      <c r="A27" s="29">
        <v>0</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row>
    <row r="28" spans="1:52" x14ac:dyDescent="0.35">
      <c r="A28" s="29">
        <v>0</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row>
    <row r="29" spans="1:52" x14ac:dyDescent="0.35">
      <c r="A29" s="29">
        <v>0</v>
      </c>
      <c r="B29" s="29">
        <v>0</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row>
    <row r="30" spans="1:52" x14ac:dyDescent="0.35">
      <c r="A30" s="29">
        <v>0</v>
      </c>
      <c r="B30" s="29">
        <v>0</v>
      </c>
      <c r="C30" s="29">
        <v>0</v>
      </c>
      <c r="D30" s="29">
        <v>0</v>
      </c>
      <c r="E30" s="29">
        <v>0</v>
      </c>
      <c r="F30" s="29">
        <v>0</v>
      </c>
      <c r="G30" s="29">
        <v>0</v>
      </c>
      <c r="H30" s="29">
        <v>0</v>
      </c>
      <c r="I30" s="29">
        <v>0</v>
      </c>
      <c r="J30" s="29">
        <v>0</v>
      </c>
      <c r="K30" s="29">
        <v>0</v>
      </c>
      <c r="L30" s="29">
        <v>0</v>
      </c>
      <c r="M30" s="29">
        <v>0</v>
      </c>
      <c r="N30" s="29">
        <v>0</v>
      </c>
      <c r="O30" s="29">
        <v>0</v>
      </c>
      <c r="P30" s="29">
        <v>0</v>
      </c>
      <c r="Q30" s="29">
        <v>0</v>
      </c>
      <c r="R30" s="29">
        <v>0</v>
      </c>
      <c r="S30" s="29">
        <v>0</v>
      </c>
      <c r="T30" s="29">
        <v>0</v>
      </c>
      <c r="U30" s="29">
        <v>0</v>
      </c>
      <c r="V30" s="29">
        <v>0</v>
      </c>
      <c r="W30" s="29">
        <v>0</v>
      </c>
      <c r="X30" s="29">
        <v>0</v>
      </c>
      <c r="Y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0</v>
      </c>
      <c r="AQ30" s="29">
        <v>0</v>
      </c>
      <c r="AR30" s="29">
        <v>0</v>
      </c>
      <c r="AS30" s="29">
        <v>0</v>
      </c>
      <c r="AT30" s="29">
        <v>0</v>
      </c>
      <c r="AU30" s="29">
        <v>0</v>
      </c>
      <c r="AV30" s="29">
        <v>0</v>
      </c>
      <c r="AW30" s="29">
        <v>0</v>
      </c>
      <c r="AX30" s="29">
        <v>0</v>
      </c>
      <c r="AY30" s="29">
        <v>0</v>
      </c>
      <c r="AZ30" s="29">
        <v>0</v>
      </c>
    </row>
    <row r="31" spans="1:52" x14ac:dyDescent="0.35">
      <c r="A31" s="29">
        <v>0</v>
      </c>
      <c r="B31" s="29">
        <v>0</v>
      </c>
      <c r="C31" s="29">
        <v>0</v>
      </c>
      <c r="D31" s="29">
        <v>0</v>
      </c>
      <c r="E31" s="29">
        <v>0</v>
      </c>
      <c r="F31" s="29">
        <v>0</v>
      </c>
      <c r="G31" s="29">
        <v>0</v>
      </c>
      <c r="H31" s="29">
        <v>0</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0</v>
      </c>
      <c r="AQ31" s="29">
        <v>0</v>
      </c>
      <c r="AR31" s="29">
        <v>0</v>
      </c>
      <c r="AS31" s="29">
        <v>0</v>
      </c>
      <c r="AT31" s="29">
        <v>0</v>
      </c>
      <c r="AU31" s="29">
        <v>0</v>
      </c>
      <c r="AV31" s="29">
        <v>0</v>
      </c>
      <c r="AW31" s="29">
        <v>0</v>
      </c>
      <c r="AX31" s="29">
        <v>0</v>
      </c>
      <c r="AY31" s="29">
        <v>0</v>
      </c>
      <c r="AZ31" s="29">
        <v>0</v>
      </c>
    </row>
    <row r="32" spans="1:52" x14ac:dyDescent="0.35">
      <c r="A32" s="29">
        <v>0</v>
      </c>
      <c r="B32" s="29">
        <v>0</v>
      </c>
      <c r="C32" s="29">
        <v>0</v>
      </c>
      <c r="D32" s="29">
        <v>0</v>
      </c>
      <c r="E32" s="29">
        <v>0</v>
      </c>
      <c r="F32" s="29">
        <v>0</v>
      </c>
      <c r="G32" s="29">
        <v>0</v>
      </c>
      <c r="H32" s="29">
        <v>0</v>
      </c>
      <c r="I32" s="29">
        <v>0</v>
      </c>
      <c r="J32" s="29">
        <v>0</v>
      </c>
      <c r="K32" s="29">
        <v>0</v>
      </c>
      <c r="L32" s="29">
        <v>0</v>
      </c>
      <c r="M32" s="29">
        <v>0</v>
      </c>
      <c r="N32" s="29">
        <v>0</v>
      </c>
      <c r="O32" s="29">
        <v>0</v>
      </c>
      <c r="P32" s="29">
        <v>0</v>
      </c>
      <c r="Q32" s="29">
        <v>0</v>
      </c>
      <c r="R32" s="29">
        <v>0</v>
      </c>
      <c r="S32" s="29">
        <v>0</v>
      </c>
      <c r="T32" s="29">
        <v>0</v>
      </c>
      <c r="U32" s="29">
        <v>0</v>
      </c>
      <c r="V32" s="29">
        <v>0</v>
      </c>
      <c r="W32" s="29">
        <v>0</v>
      </c>
      <c r="X32" s="29">
        <v>0</v>
      </c>
      <c r="Y32" s="29">
        <v>0</v>
      </c>
      <c r="AA32" s="29">
        <v>0</v>
      </c>
      <c r="AB32" s="29">
        <v>0</v>
      </c>
      <c r="AC32" s="29">
        <v>0</v>
      </c>
      <c r="AD32" s="29">
        <v>0</v>
      </c>
      <c r="AE32" s="29">
        <v>0</v>
      </c>
      <c r="AF32" s="29">
        <v>0</v>
      </c>
      <c r="AG32" s="29">
        <v>0</v>
      </c>
      <c r="AH32" s="29">
        <v>0</v>
      </c>
      <c r="AI32" s="29">
        <v>0</v>
      </c>
      <c r="AJ32" s="29">
        <v>0</v>
      </c>
      <c r="AK32" s="29">
        <v>0</v>
      </c>
      <c r="AL32" s="29">
        <v>0</v>
      </c>
      <c r="AM32" s="29">
        <v>0</v>
      </c>
      <c r="AN32" s="29">
        <v>0</v>
      </c>
      <c r="AO32" s="29">
        <v>0</v>
      </c>
      <c r="AP32" s="29">
        <v>0</v>
      </c>
      <c r="AQ32" s="29">
        <v>0</v>
      </c>
      <c r="AR32" s="29">
        <v>0</v>
      </c>
      <c r="AS32" s="29">
        <v>0</v>
      </c>
      <c r="AT32" s="29">
        <v>0</v>
      </c>
      <c r="AU32" s="29">
        <v>0</v>
      </c>
      <c r="AV32" s="29">
        <v>0</v>
      </c>
      <c r="AW32" s="29">
        <v>0</v>
      </c>
      <c r="AX32" s="29">
        <v>0</v>
      </c>
      <c r="AY32" s="29">
        <v>0</v>
      </c>
      <c r="AZ32" s="29">
        <v>0</v>
      </c>
    </row>
    <row r="33" spans="1:52" x14ac:dyDescent="0.35">
      <c r="A33" s="29">
        <v>0</v>
      </c>
      <c r="B33" s="29">
        <v>0</v>
      </c>
      <c r="C33" s="29">
        <v>0</v>
      </c>
      <c r="D33" s="29">
        <v>0</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row>
    <row r="34" spans="1:52" x14ac:dyDescent="0.35">
      <c r="A34" s="29">
        <v>0</v>
      </c>
      <c r="B34" s="29">
        <v>0</v>
      </c>
      <c r="C34" s="29">
        <v>0</v>
      </c>
      <c r="D34" s="29">
        <v>0</v>
      </c>
      <c r="E34" s="29">
        <v>0</v>
      </c>
      <c r="F34" s="29">
        <v>0</v>
      </c>
      <c r="G34" s="29">
        <v>0</v>
      </c>
      <c r="H34" s="29">
        <v>0</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row>
    <row r="35" spans="1:52" x14ac:dyDescent="0.35">
      <c r="A35" s="29">
        <v>0</v>
      </c>
      <c r="B35" s="29">
        <v>0</v>
      </c>
      <c r="C35" s="29">
        <v>0</v>
      </c>
      <c r="D35" s="29">
        <v>0</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0</v>
      </c>
      <c r="Y35" s="29">
        <v>0</v>
      </c>
      <c r="AA35" s="29">
        <v>0</v>
      </c>
      <c r="AB35" s="29">
        <v>0</v>
      </c>
      <c r="AC35" s="29">
        <v>0</v>
      </c>
      <c r="AD35" s="29">
        <v>0</v>
      </c>
      <c r="AE35" s="29">
        <v>0</v>
      </c>
      <c r="AF35" s="29">
        <v>0</v>
      </c>
      <c r="AG35" s="29">
        <v>0</v>
      </c>
      <c r="AH35" s="29">
        <v>0</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row>
    <row r="37" spans="1:52" x14ac:dyDescent="0.35">
      <c r="B37" s="29" t="s">
        <v>7</v>
      </c>
      <c r="C37" s="29" t="s">
        <v>58</v>
      </c>
      <c r="D37" s="29" t="s">
        <v>59</v>
      </c>
      <c r="E37" s="29" t="s">
        <v>60</v>
      </c>
      <c r="F37" s="29" t="s">
        <v>61</v>
      </c>
      <c r="G37" s="29" t="s">
        <v>63</v>
      </c>
      <c r="H37" s="29" t="s">
        <v>64</v>
      </c>
      <c r="I37" s="29" t="s">
        <v>65</v>
      </c>
      <c r="J37" s="29" t="s">
        <v>66</v>
      </c>
      <c r="K37" s="29" t="s">
        <v>67</v>
      </c>
      <c r="L37" s="29" t="s">
        <v>68</v>
      </c>
      <c r="M37" s="29" t="s">
        <v>165</v>
      </c>
      <c r="N37" s="29" t="s">
        <v>166</v>
      </c>
      <c r="O37" s="29" t="s">
        <v>171</v>
      </c>
      <c r="P37" s="29" t="s">
        <v>173</v>
      </c>
      <c r="Q37" s="29" t="s">
        <v>191</v>
      </c>
      <c r="R37" s="29" t="s">
        <v>192</v>
      </c>
      <c r="S37" s="29" t="s">
        <v>193</v>
      </c>
      <c r="T37" s="29" t="s">
        <v>194</v>
      </c>
      <c r="U37" s="29" t="s">
        <v>195</v>
      </c>
      <c r="V37" s="29" t="s">
        <v>196</v>
      </c>
      <c r="W37" s="29" t="s">
        <v>197</v>
      </c>
      <c r="X37" s="29" t="s">
        <v>198</v>
      </c>
      <c r="Y37" s="29" t="s">
        <v>201</v>
      </c>
      <c r="AB37" s="29" t="str">
        <f>CONCATENATE("Year ending ",config!$B$5," ",config!$B$6-1)</f>
        <v>Year ending December 2024</v>
      </c>
      <c r="AC37" s="29" t="str">
        <f>CONCATENATE("Year ending ",config!$B$5," ",config!$B$6)</f>
        <v>Year ending December 2025</v>
      </c>
      <c r="AF37" s="29" t="str">
        <f>CONCATENATE("Year ending ",config!$B$5," ",config!$B$6-1)</f>
        <v>Year ending December 2024</v>
      </c>
      <c r="AG37" s="29" t="str">
        <f>CONCATENATE("Year ending ",config!$B$5," ",config!$B$6)</f>
        <v>Year ending December 2025</v>
      </c>
    </row>
    <row r="38" spans="1:52" x14ac:dyDescent="0.35">
      <c r="A38" s="29" t="s">
        <v>186</v>
      </c>
      <c r="B38" s="117">
        <f t="shared" ref="B38:Y38" si="0">B32</f>
        <v>0</v>
      </c>
      <c r="C38" s="117">
        <f t="shared" si="0"/>
        <v>0</v>
      </c>
      <c r="D38" s="117">
        <f t="shared" si="0"/>
        <v>0</v>
      </c>
      <c r="E38" s="117">
        <f t="shared" si="0"/>
        <v>0</v>
      </c>
      <c r="F38" s="117">
        <f t="shared" si="0"/>
        <v>0</v>
      </c>
      <c r="G38" s="117">
        <f t="shared" si="0"/>
        <v>0</v>
      </c>
      <c r="H38" s="117">
        <f t="shared" si="0"/>
        <v>0</v>
      </c>
      <c r="I38" s="117">
        <f t="shared" si="0"/>
        <v>0</v>
      </c>
      <c r="J38" s="117">
        <f t="shared" si="0"/>
        <v>0</v>
      </c>
      <c r="K38" s="117">
        <f t="shared" si="0"/>
        <v>0</v>
      </c>
      <c r="L38" s="117">
        <f t="shared" si="0"/>
        <v>0</v>
      </c>
      <c r="M38" s="117">
        <f t="shared" si="0"/>
        <v>0</v>
      </c>
      <c r="N38" s="117">
        <f t="shared" si="0"/>
        <v>0</v>
      </c>
      <c r="O38" s="117">
        <f t="shared" si="0"/>
        <v>0</v>
      </c>
      <c r="P38" s="117">
        <f t="shared" si="0"/>
        <v>0</v>
      </c>
      <c r="Q38" s="117">
        <f t="shared" si="0"/>
        <v>0</v>
      </c>
      <c r="R38" s="117">
        <f t="shared" si="0"/>
        <v>0</v>
      </c>
      <c r="S38" s="117">
        <f t="shared" si="0"/>
        <v>0</v>
      </c>
      <c r="T38" s="117">
        <f t="shared" si="0"/>
        <v>0</v>
      </c>
      <c r="U38" s="117">
        <f t="shared" si="0"/>
        <v>0</v>
      </c>
      <c r="V38" s="117">
        <f t="shared" si="0"/>
        <v>0</v>
      </c>
      <c r="W38" s="117">
        <f t="shared" si="0"/>
        <v>0</v>
      </c>
      <c r="X38" s="117">
        <f t="shared" si="0"/>
        <v>0</v>
      </c>
      <c r="Y38" s="117">
        <f t="shared" si="0"/>
        <v>0</v>
      </c>
      <c r="AA38" s="29" t="s">
        <v>186</v>
      </c>
      <c r="AB38" s="117" t="e">
        <f>INDEX(_xlfn.ANCHORARRAY($AA$23),MATCH("Primary",$AA$23:$AA$35,0),MATCH(AB$37,$AA$23:$AZ$23,))</f>
        <v>#N/A</v>
      </c>
      <c r="AC38" s="117" t="e">
        <f>INDEX(_xlfn.ANCHORARRAY($AA$23),MATCH("Primary",$AA$23:$AA$35,0),MATCH(AC$37,$AA$23:$AZ$23,))</f>
        <v>#N/A</v>
      </c>
      <c r="AE38" s="29" t="s">
        <v>186</v>
      </c>
      <c r="AF38" s="117" t="e">
        <f>IF(AB38=INDEX(FIRE1001!$A$5:$AA$29,MATCH('QA checks'!$AE38,FIRE1001!$A$5:$A$29,0),MATCH('QA checks'!AF$37,FIRE1001!$A$5:$AA$5,0)),TRUE,"Error")</f>
        <v>#N/A</v>
      </c>
      <c r="AG38" s="117" t="e">
        <f>IF(AC38=INDEX(FIRE1001!$A$5:$AA$29,MATCH('QA checks'!$AE38,FIRE1001!$A$5:$A$29,0),MATCH('QA checks'!AG$37,FIRE1001!$A$5:$AA$5,0)),TRUE,"Error")</f>
        <v>#N/A</v>
      </c>
    </row>
    <row r="39" spans="1:52" x14ac:dyDescent="0.35">
      <c r="A39" s="29" t="s">
        <v>10</v>
      </c>
      <c r="B39" s="117">
        <f t="shared" ref="B39:Y39" si="1">B24</f>
        <v>0</v>
      </c>
      <c r="C39" s="117">
        <f t="shared" si="1"/>
        <v>0</v>
      </c>
      <c r="D39" s="117">
        <f t="shared" si="1"/>
        <v>0</v>
      </c>
      <c r="E39" s="117">
        <f t="shared" si="1"/>
        <v>0</v>
      </c>
      <c r="F39" s="117">
        <f t="shared" si="1"/>
        <v>0</v>
      </c>
      <c r="G39" s="117">
        <f t="shared" si="1"/>
        <v>0</v>
      </c>
      <c r="H39" s="117">
        <f t="shared" si="1"/>
        <v>0</v>
      </c>
      <c r="I39" s="117">
        <f t="shared" si="1"/>
        <v>0</v>
      </c>
      <c r="J39" s="117">
        <f t="shared" si="1"/>
        <v>0</v>
      </c>
      <c r="K39" s="117">
        <f t="shared" si="1"/>
        <v>0</v>
      </c>
      <c r="L39" s="117">
        <f t="shared" si="1"/>
        <v>0</v>
      </c>
      <c r="M39" s="117">
        <f t="shared" si="1"/>
        <v>0</v>
      </c>
      <c r="N39" s="117">
        <f t="shared" si="1"/>
        <v>0</v>
      </c>
      <c r="O39" s="117">
        <f t="shared" si="1"/>
        <v>0</v>
      </c>
      <c r="P39" s="117">
        <f t="shared" si="1"/>
        <v>0</v>
      </c>
      <c r="Q39" s="117">
        <f t="shared" si="1"/>
        <v>0</v>
      </c>
      <c r="R39" s="117">
        <f t="shared" si="1"/>
        <v>0</v>
      </c>
      <c r="S39" s="117">
        <f t="shared" si="1"/>
        <v>0</v>
      </c>
      <c r="T39" s="117">
        <f t="shared" si="1"/>
        <v>0</v>
      </c>
      <c r="U39" s="117">
        <f t="shared" si="1"/>
        <v>0</v>
      </c>
      <c r="V39" s="117">
        <f t="shared" si="1"/>
        <v>0</v>
      </c>
      <c r="W39" s="117">
        <f t="shared" si="1"/>
        <v>0</v>
      </c>
      <c r="X39" s="117">
        <f t="shared" si="1"/>
        <v>0</v>
      </c>
      <c r="Y39" s="117">
        <f t="shared" si="1"/>
        <v>0</v>
      </c>
      <c r="AA39" s="29" t="s">
        <v>10</v>
      </c>
      <c r="AB39" s="117" t="e">
        <f>INDEX(_xlfn.ANCHORARRAY($AA$23),MATCH($AA39,$AA$23:$AA$35,0),MATCH(AB$37,$AA$23:$AZ$23,))</f>
        <v>#N/A</v>
      </c>
      <c r="AC39" s="117" t="e">
        <f>INDEX(_xlfn.ANCHORARRAY($AA$23),MATCH($AA39,$AA$23:$AA$35,0),MATCH(AC$37,$AA$23:$AZ$23,))</f>
        <v>#N/A</v>
      </c>
      <c r="AE39" s="29" t="s">
        <v>10</v>
      </c>
      <c r="AF39" s="117" t="e">
        <f>IF(AB39=INDEX(FIRE1001!$A$5:$AA$29,MATCH('QA checks'!$AE39,FIRE1001!$A$5:$A$29,0),MATCH('QA checks'!AF$37,FIRE1001!$A$5:$AA$5,0)),TRUE,"Error")</f>
        <v>#N/A</v>
      </c>
      <c r="AG39" s="117" t="e">
        <f>IF(AC39=INDEX(FIRE1001!$A$5:$AA$29,MATCH('QA checks'!$AE39,FIRE1001!$A$5:$A$29,0),MATCH('QA checks'!AG$37,FIRE1001!$A$5:$AA$5,0)),TRUE,"Error")</f>
        <v>#N/A</v>
      </c>
    </row>
    <row r="40" spans="1:52" x14ac:dyDescent="0.35">
      <c r="A40" s="29" t="s">
        <v>100</v>
      </c>
      <c r="B40" s="117">
        <f t="shared" ref="B40:Y40" si="2">B26</f>
        <v>0</v>
      </c>
      <c r="C40" s="117">
        <f t="shared" si="2"/>
        <v>0</v>
      </c>
      <c r="D40" s="117">
        <f t="shared" si="2"/>
        <v>0</v>
      </c>
      <c r="E40" s="117">
        <f t="shared" si="2"/>
        <v>0</v>
      </c>
      <c r="F40" s="117">
        <f t="shared" si="2"/>
        <v>0</v>
      </c>
      <c r="G40" s="117">
        <f t="shared" si="2"/>
        <v>0</v>
      </c>
      <c r="H40" s="117">
        <f t="shared" si="2"/>
        <v>0</v>
      </c>
      <c r="I40" s="117">
        <f t="shared" si="2"/>
        <v>0</v>
      </c>
      <c r="J40" s="117">
        <f t="shared" si="2"/>
        <v>0</v>
      </c>
      <c r="K40" s="117">
        <f t="shared" si="2"/>
        <v>0</v>
      </c>
      <c r="L40" s="117">
        <f t="shared" si="2"/>
        <v>0</v>
      </c>
      <c r="M40" s="117">
        <f t="shared" si="2"/>
        <v>0</v>
      </c>
      <c r="N40" s="117">
        <f t="shared" si="2"/>
        <v>0</v>
      </c>
      <c r="O40" s="117">
        <f t="shared" si="2"/>
        <v>0</v>
      </c>
      <c r="P40" s="117">
        <f t="shared" si="2"/>
        <v>0</v>
      </c>
      <c r="Q40" s="117">
        <f t="shared" si="2"/>
        <v>0</v>
      </c>
      <c r="R40" s="117">
        <f t="shared" si="2"/>
        <v>0</v>
      </c>
      <c r="S40" s="117">
        <f t="shared" si="2"/>
        <v>0</v>
      </c>
      <c r="T40" s="117">
        <f t="shared" si="2"/>
        <v>0</v>
      </c>
      <c r="U40" s="117">
        <f t="shared" si="2"/>
        <v>0</v>
      </c>
      <c r="V40" s="117">
        <f t="shared" si="2"/>
        <v>0</v>
      </c>
      <c r="W40" s="117">
        <f t="shared" si="2"/>
        <v>0</v>
      </c>
      <c r="X40" s="117">
        <f t="shared" si="2"/>
        <v>0</v>
      </c>
      <c r="Y40" s="117">
        <f t="shared" si="2"/>
        <v>0</v>
      </c>
      <c r="AA40" s="29" t="s">
        <v>100</v>
      </c>
      <c r="AB40" s="117" t="e">
        <f t="shared" ref="AB40:AC48" si="3">INDEX(_xlfn.ANCHORARRAY($AA$23),MATCH($AA40,$AA$23:$AA$35,0),MATCH(AB$37,$AA$23:$AZ$23,))</f>
        <v>#N/A</v>
      </c>
      <c r="AC40" s="117" t="e">
        <f t="shared" si="3"/>
        <v>#N/A</v>
      </c>
      <c r="AE40" s="29" t="s">
        <v>100</v>
      </c>
      <c r="AF40" s="117" t="e">
        <f>IF(AB40=INDEX(FIRE1001!$B$5:$AA$29,MATCH('QA checks'!$AE40,FIRE1001!$B$5:$B$29,0),MATCH('QA checks'!AF$37,FIRE1001!$B$5:$AA$5,0)),TRUE,"Error")</f>
        <v>#N/A</v>
      </c>
      <c r="AG40" s="117" t="e">
        <f>IF(AC40=INDEX(FIRE1001!$B$5:$AA$29,MATCH('QA checks'!$AE40,FIRE1001!$B$5:$B$29,0),MATCH('QA checks'!AG$37,FIRE1001!$B$5:$AA$5,0)),TRUE,"Error")</f>
        <v>#N/A</v>
      </c>
    </row>
    <row r="41" spans="1:52" x14ac:dyDescent="0.35">
      <c r="A41" s="29" t="s">
        <v>69</v>
      </c>
      <c r="B41" s="117">
        <f t="shared" ref="B41:Y41" si="4">B25</f>
        <v>0</v>
      </c>
      <c r="C41" s="117">
        <f t="shared" si="4"/>
        <v>0</v>
      </c>
      <c r="D41" s="117">
        <f t="shared" si="4"/>
        <v>0</v>
      </c>
      <c r="E41" s="117">
        <f t="shared" si="4"/>
        <v>0</v>
      </c>
      <c r="F41" s="117">
        <f t="shared" si="4"/>
        <v>0</v>
      </c>
      <c r="G41" s="117">
        <f t="shared" si="4"/>
        <v>0</v>
      </c>
      <c r="H41" s="117">
        <f t="shared" si="4"/>
        <v>0</v>
      </c>
      <c r="I41" s="117">
        <f t="shared" si="4"/>
        <v>0</v>
      </c>
      <c r="J41" s="117">
        <f t="shared" si="4"/>
        <v>0</v>
      </c>
      <c r="K41" s="117">
        <f t="shared" si="4"/>
        <v>0</v>
      </c>
      <c r="L41" s="117">
        <f t="shared" si="4"/>
        <v>0</v>
      </c>
      <c r="M41" s="117">
        <f t="shared" si="4"/>
        <v>0</v>
      </c>
      <c r="N41" s="117">
        <f t="shared" si="4"/>
        <v>0</v>
      </c>
      <c r="O41" s="117">
        <f t="shared" si="4"/>
        <v>0</v>
      </c>
      <c r="P41" s="117">
        <f t="shared" si="4"/>
        <v>0</v>
      </c>
      <c r="Q41" s="117">
        <f t="shared" si="4"/>
        <v>0</v>
      </c>
      <c r="R41" s="117">
        <f t="shared" si="4"/>
        <v>0</v>
      </c>
      <c r="S41" s="117">
        <f t="shared" si="4"/>
        <v>0</v>
      </c>
      <c r="T41" s="117">
        <f t="shared" si="4"/>
        <v>0</v>
      </c>
      <c r="U41" s="117">
        <f t="shared" si="4"/>
        <v>0</v>
      </c>
      <c r="V41" s="117">
        <f t="shared" si="4"/>
        <v>0</v>
      </c>
      <c r="W41" s="117">
        <f t="shared" si="4"/>
        <v>0</v>
      </c>
      <c r="X41" s="117">
        <f t="shared" si="4"/>
        <v>0</v>
      </c>
      <c r="Y41" s="117">
        <f t="shared" si="4"/>
        <v>0</v>
      </c>
      <c r="AA41" s="29" t="s">
        <v>69</v>
      </c>
      <c r="AB41" s="117" t="e">
        <f t="shared" si="3"/>
        <v>#N/A</v>
      </c>
      <c r="AC41" s="117" t="e">
        <f t="shared" si="3"/>
        <v>#N/A</v>
      </c>
      <c r="AE41" s="29" t="s">
        <v>69</v>
      </c>
      <c r="AF41" s="117" t="e">
        <f>IF(AB41=INDEX(FIRE1001!$B$5:$AA$29,MATCH('QA checks'!$AE41,FIRE1001!$B$5:$B$29,0),MATCH('QA checks'!AF$37,FIRE1001!$B$5:$AA$5,0)),TRUE,"Error")</f>
        <v>#N/A</v>
      </c>
      <c r="AG41" s="117" t="e">
        <f>IF(AC41=INDEX(FIRE1001!$B$5:$AA$29,MATCH('QA checks'!$AE41,FIRE1001!$B$5:$B$29,0),MATCH('QA checks'!AG$37,FIRE1001!$B$5:$AA$5,0)),TRUE,"Error")</f>
        <v>#N/A</v>
      </c>
    </row>
    <row r="42" spans="1:52" x14ac:dyDescent="0.35">
      <c r="A42" s="29" t="s">
        <v>101</v>
      </c>
      <c r="B42" s="117">
        <f t="shared" ref="B42:Y42" si="5">B29</f>
        <v>0</v>
      </c>
      <c r="C42" s="117">
        <f t="shared" si="5"/>
        <v>0</v>
      </c>
      <c r="D42" s="117">
        <f t="shared" si="5"/>
        <v>0</v>
      </c>
      <c r="E42" s="117">
        <f t="shared" si="5"/>
        <v>0</v>
      </c>
      <c r="F42" s="117">
        <f t="shared" si="5"/>
        <v>0</v>
      </c>
      <c r="G42" s="117">
        <f t="shared" si="5"/>
        <v>0</v>
      </c>
      <c r="H42" s="117">
        <f t="shared" si="5"/>
        <v>0</v>
      </c>
      <c r="I42" s="117">
        <f t="shared" si="5"/>
        <v>0</v>
      </c>
      <c r="J42" s="117">
        <f t="shared" si="5"/>
        <v>0</v>
      </c>
      <c r="K42" s="117">
        <f t="shared" si="5"/>
        <v>0</v>
      </c>
      <c r="L42" s="117">
        <f t="shared" si="5"/>
        <v>0</v>
      </c>
      <c r="M42" s="117">
        <f t="shared" si="5"/>
        <v>0</v>
      </c>
      <c r="N42" s="117">
        <f t="shared" si="5"/>
        <v>0</v>
      </c>
      <c r="O42" s="117">
        <f t="shared" si="5"/>
        <v>0</v>
      </c>
      <c r="P42" s="117">
        <f t="shared" si="5"/>
        <v>0</v>
      </c>
      <c r="Q42" s="117">
        <f t="shared" si="5"/>
        <v>0</v>
      </c>
      <c r="R42" s="117">
        <f t="shared" si="5"/>
        <v>0</v>
      </c>
      <c r="S42" s="117">
        <f t="shared" si="5"/>
        <v>0</v>
      </c>
      <c r="T42" s="117">
        <f t="shared" si="5"/>
        <v>0</v>
      </c>
      <c r="U42" s="117">
        <f t="shared" si="5"/>
        <v>0</v>
      </c>
      <c r="V42" s="117">
        <f t="shared" si="5"/>
        <v>0</v>
      </c>
      <c r="W42" s="117">
        <f t="shared" si="5"/>
        <v>0</v>
      </c>
      <c r="X42" s="117">
        <f t="shared" si="5"/>
        <v>0</v>
      </c>
      <c r="Y42" s="117">
        <f t="shared" si="5"/>
        <v>0</v>
      </c>
      <c r="AA42" s="29" t="s">
        <v>101</v>
      </c>
      <c r="AB42" s="117" t="e">
        <f t="shared" si="3"/>
        <v>#N/A</v>
      </c>
      <c r="AC42" s="117" t="e">
        <f t="shared" si="3"/>
        <v>#N/A</v>
      </c>
      <c r="AE42" s="29" t="s">
        <v>101</v>
      </c>
      <c r="AF42" s="117" t="e">
        <f>IF(AB42=INDEX(FIRE1001!$B$5:$AA$29,MATCH('QA checks'!$AE42,FIRE1001!$B$5:$B$29,0),MATCH('QA checks'!AF$37,FIRE1001!$B$5:$AA$5,0)),TRUE,"Error")</f>
        <v>#N/A</v>
      </c>
      <c r="AG42" s="117" t="e">
        <f>IF(AC42=INDEX(FIRE1001!$B$5:$AA$29,MATCH('QA checks'!$AE42,FIRE1001!$B$5:$B$29,0),MATCH('QA checks'!AG$37,FIRE1001!$B$5:$AA$5,0)),TRUE,"Error")</f>
        <v>#N/A</v>
      </c>
    </row>
    <row r="43" spans="1:52" x14ac:dyDescent="0.35">
      <c r="A43" s="29" t="s">
        <v>187</v>
      </c>
      <c r="B43" s="117">
        <f t="shared" ref="B43:Y43" si="6">B28</f>
        <v>0</v>
      </c>
      <c r="C43" s="117">
        <f t="shared" si="6"/>
        <v>0</v>
      </c>
      <c r="D43" s="117">
        <f t="shared" si="6"/>
        <v>0</v>
      </c>
      <c r="E43" s="117">
        <f t="shared" si="6"/>
        <v>0</v>
      </c>
      <c r="F43" s="117">
        <f t="shared" si="6"/>
        <v>0</v>
      </c>
      <c r="G43" s="117">
        <f t="shared" si="6"/>
        <v>0</v>
      </c>
      <c r="H43" s="117">
        <f t="shared" si="6"/>
        <v>0</v>
      </c>
      <c r="I43" s="117">
        <f t="shared" si="6"/>
        <v>0</v>
      </c>
      <c r="J43" s="117">
        <f t="shared" si="6"/>
        <v>0</v>
      </c>
      <c r="K43" s="117">
        <f t="shared" si="6"/>
        <v>0</v>
      </c>
      <c r="L43" s="117">
        <f t="shared" si="6"/>
        <v>0</v>
      </c>
      <c r="M43" s="117">
        <f t="shared" si="6"/>
        <v>0</v>
      </c>
      <c r="N43" s="117">
        <f t="shared" si="6"/>
        <v>0</v>
      </c>
      <c r="O43" s="117">
        <f t="shared" si="6"/>
        <v>0</v>
      </c>
      <c r="P43" s="117">
        <f t="shared" si="6"/>
        <v>0</v>
      </c>
      <c r="Q43" s="117">
        <f t="shared" si="6"/>
        <v>0</v>
      </c>
      <c r="R43" s="117">
        <f t="shared" si="6"/>
        <v>0</v>
      </c>
      <c r="S43" s="117">
        <f t="shared" si="6"/>
        <v>0</v>
      </c>
      <c r="T43" s="117">
        <f t="shared" si="6"/>
        <v>0</v>
      </c>
      <c r="U43" s="117">
        <f t="shared" si="6"/>
        <v>0</v>
      </c>
      <c r="V43" s="117">
        <f t="shared" si="6"/>
        <v>0</v>
      </c>
      <c r="W43" s="117">
        <f t="shared" si="6"/>
        <v>0</v>
      </c>
      <c r="X43" s="117">
        <f t="shared" si="6"/>
        <v>0</v>
      </c>
      <c r="Y43" s="117">
        <f t="shared" si="6"/>
        <v>0</v>
      </c>
      <c r="AA43" s="29" t="s">
        <v>11</v>
      </c>
      <c r="AB43" s="117" t="e">
        <f t="shared" si="3"/>
        <v>#N/A</v>
      </c>
      <c r="AC43" s="117" t="e">
        <f t="shared" si="3"/>
        <v>#N/A</v>
      </c>
      <c r="AE43" s="29" t="s">
        <v>187</v>
      </c>
      <c r="AF43" s="117" t="e">
        <f>IF(AB43=INDEX(FIRE1001!$A$5:$AA$29,MATCH('QA checks'!$AE43,FIRE1001!$A$5:$A$29,0),MATCH('QA checks'!AF$37,FIRE1001!$A$5:$AA$5,0)),TRUE,"Error")</f>
        <v>#N/A</v>
      </c>
      <c r="AG43" s="117" t="e">
        <f>IF(AC43=INDEX(FIRE1001!$A$5:$AA$29,MATCH('QA checks'!$AE43,FIRE1001!$A$5:$A$29,0),MATCH('QA checks'!AG$37,FIRE1001!$A$5:$AA$5,0)),TRUE,"Error")</f>
        <v>#N/A</v>
      </c>
    </row>
    <row r="44" spans="1:52" x14ac:dyDescent="0.35">
      <c r="A44" s="29" t="s">
        <v>73</v>
      </c>
      <c r="B44" s="117">
        <f t="shared" ref="B44:Y44" si="7">B31</f>
        <v>0</v>
      </c>
      <c r="C44" s="117">
        <f t="shared" si="7"/>
        <v>0</v>
      </c>
      <c r="D44" s="117">
        <f t="shared" si="7"/>
        <v>0</v>
      </c>
      <c r="E44" s="117">
        <f t="shared" si="7"/>
        <v>0</v>
      </c>
      <c r="F44" s="117">
        <f t="shared" si="7"/>
        <v>0</v>
      </c>
      <c r="G44" s="117">
        <f t="shared" si="7"/>
        <v>0</v>
      </c>
      <c r="H44" s="117">
        <f t="shared" si="7"/>
        <v>0</v>
      </c>
      <c r="I44" s="117">
        <f t="shared" si="7"/>
        <v>0</v>
      </c>
      <c r="J44" s="117">
        <f t="shared" si="7"/>
        <v>0</v>
      </c>
      <c r="K44" s="117">
        <f t="shared" si="7"/>
        <v>0</v>
      </c>
      <c r="L44" s="117">
        <f t="shared" si="7"/>
        <v>0</v>
      </c>
      <c r="M44" s="117">
        <f t="shared" si="7"/>
        <v>0</v>
      </c>
      <c r="N44" s="117">
        <f t="shared" si="7"/>
        <v>0</v>
      </c>
      <c r="O44" s="117">
        <f t="shared" si="7"/>
        <v>0</v>
      </c>
      <c r="P44" s="117">
        <f t="shared" si="7"/>
        <v>0</v>
      </c>
      <c r="Q44" s="117">
        <f t="shared" si="7"/>
        <v>0</v>
      </c>
      <c r="R44" s="117">
        <f t="shared" si="7"/>
        <v>0</v>
      </c>
      <c r="S44" s="117">
        <f t="shared" si="7"/>
        <v>0</v>
      </c>
      <c r="T44" s="117">
        <f t="shared" si="7"/>
        <v>0</v>
      </c>
      <c r="U44" s="117">
        <f t="shared" si="7"/>
        <v>0</v>
      </c>
      <c r="V44" s="117">
        <f t="shared" si="7"/>
        <v>0</v>
      </c>
      <c r="W44" s="117">
        <f t="shared" si="7"/>
        <v>0</v>
      </c>
      <c r="X44" s="117">
        <f t="shared" si="7"/>
        <v>0</v>
      </c>
      <c r="Y44" s="117">
        <f t="shared" si="7"/>
        <v>0</v>
      </c>
      <c r="AA44" s="29" t="s">
        <v>73</v>
      </c>
      <c r="AB44" s="117" t="e">
        <f t="shared" si="3"/>
        <v>#N/A</v>
      </c>
      <c r="AC44" s="117" t="e">
        <f t="shared" si="3"/>
        <v>#N/A</v>
      </c>
      <c r="AE44" s="29" t="s">
        <v>73</v>
      </c>
      <c r="AF44" s="117" t="e">
        <f>IF(AB44=INDEX(FIRE1001!$B$5:$AA$29,MATCH('QA checks'!$AE44,FIRE1001!$B$5:$B$29,0),MATCH('QA checks'!AF$37,FIRE1001!$B$5:$AA$5,0)),TRUE,"Error")</f>
        <v>#N/A</v>
      </c>
      <c r="AG44" s="117" t="e">
        <f>IF(AC44=INDEX(FIRE1001!$B$5:$AA$29,MATCH('QA checks'!$AE44,FIRE1001!$B$5:$B$29,0),MATCH('QA checks'!AG$37,FIRE1001!$B$5:$AA$5,0)),TRUE,"Error")</f>
        <v>#N/A</v>
      </c>
    </row>
    <row r="45" spans="1:52" x14ac:dyDescent="0.35">
      <c r="A45" s="29" t="s">
        <v>72</v>
      </c>
      <c r="B45" s="117">
        <f t="shared" ref="B45:Y45" si="8">B27</f>
        <v>0</v>
      </c>
      <c r="C45" s="117">
        <f t="shared" si="8"/>
        <v>0</v>
      </c>
      <c r="D45" s="117">
        <f t="shared" si="8"/>
        <v>0</v>
      </c>
      <c r="E45" s="117">
        <f t="shared" si="8"/>
        <v>0</v>
      </c>
      <c r="F45" s="117">
        <f t="shared" si="8"/>
        <v>0</v>
      </c>
      <c r="G45" s="117">
        <f t="shared" si="8"/>
        <v>0</v>
      </c>
      <c r="H45" s="117">
        <f t="shared" si="8"/>
        <v>0</v>
      </c>
      <c r="I45" s="117">
        <f t="shared" si="8"/>
        <v>0</v>
      </c>
      <c r="J45" s="117">
        <f t="shared" si="8"/>
        <v>0</v>
      </c>
      <c r="K45" s="117">
        <f t="shared" si="8"/>
        <v>0</v>
      </c>
      <c r="L45" s="117">
        <f t="shared" si="8"/>
        <v>0</v>
      </c>
      <c r="M45" s="117">
        <f t="shared" si="8"/>
        <v>0</v>
      </c>
      <c r="N45" s="117">
        <f t="shared" si="8"/>
        <v>0</v>
      </c>
      <c r="O45" s="117">
        <f t="shared" si="8"/>
        <v>0</v>
      </c>
      <c r="P45" s="117">
        <f t="shared" si="8"/>
        <v>0</v>
      </c>
      <c r="Q45" s="117">
        <f t="shared" si="8"/>
        <v>0</v>
      </c>
      <c r="R45" s="117">
        <f t="shared" si="8"/>
        <v>0</v>
      </c>
      <c r="S45" s="117">
        <f t="shared" si="8"/>
        <v>0</v>
      </c>
      <c r="T45" s="117">
        <f t="shared" si="8"/>
        <v>0</v>
      </c>
      <c r="U45" s="117">
        <f t="shared" si="8"/>
        <v>0</v>
      </c>
      <c r="V45" s="117">
        <f t="shared" si="8"/>
        <v>0</v>
      </c>
      <c r="W45" s="117">
        <f t="shared" si="8"/>
        <v>0</v>
      </c>
      <c r="X45" s="117">
        <f t="shared" si="8"/>
        <v>0</v>
      </c>
      <c r="Y45" s="117">
        <f t="shared" si="8"/>
        <v>0</v>
      </c>
      <c r="AA45" s="29" t="s">
        <v>72</v>
      </c>
      <c r="AB45" s="117" t="e">
        <f t="shared" si="3"/>
        <v>#N/A</v>
      </c>
      <c r="AC45" s="117" t="e">
        <f t="shared" si="3"/>
        <v>#N/A</v>
      </c>
      <c r="AE45" s="29" t="s">
        <v>72</v>
      </c>
      <c r="AF45" s="117" t="e">
        <f>IF(AB45=INDEX(FIRE1001!$B$5:$AA$29,MATCH('QA checks'!$AE45,FIRE1001!$B$5:$B$29,0),MATCH('QA checks'!AF$37,FIRE1001!$B$5:$AA$5,0)),TRUE,"Error")</f>
        <v>#N/A</v>
      </c>
      <c r="AG45" s="117" t="e">
        <f>IF(AC45=INDEX(FIRE1001!$B$5:$AA$29,MATCH('QA checks'!$AE45,FIRE1001!$B$5:$B$29,0),MATCH('QA checks'!AG$37,FIRE1001!$B$5:$AA$5,0)),TRUE,"Error")</f>
        <v>#N/A</v>
      </c>
    </row>
    <row r="46" spans="1:52" x14ac:dyDescent="0.35">
      <c r="A46" s="29" t="s">
        <v>13</v>
      </c>
      <c r="B46" s="117">
        <f t="shared" ref="B46:Y46" si="9">B33</f>
        <v>0</v>
      </c>
      <c r="C46" s="117">
        <f t="shared" si="9"/>
        <v>0</v>
      </c>
      <c r="D46" s="117">
        <f t="shared" si="9"/>
        <v>0</v>
      </c>
      <c r="E46" s="117">
        <f t="shared" si="9"/>
        <v>0</v>
      </c>
      <c r="F46" s="117">
        <f t="shared" si="9"/>
        <v>0</v>
      </c>
      <c r="G46" s="117">
        <f t="shared" si="9"/>
        <v>0</v>
      </c>
      <c r="H46" s="117">
        <f t="shared" si="9"/>
        <v>0</v>
      </c>
      <c r="I46" s="117">
        <f t="shared" si="9"/>
        <v>0</v>
      </c>
      <c r="J46" s="117">
        <f t="shared" si="9"/>
        <v>0</v>
      </c>
      <c r="K46" s="117">
        <f t="shared" si="9"/>
        <v>0</v>
      </c>
      <c r="L46" s="117">
        <f t="shared" si="9"/>
        <v>0</v>
      </c>
      <c r="M46" s="117">
        <f t="shared" si="9"/>
        <v>0</v>
      </c>
      <c r="N46" s="117">
        <f t="shared" si="9"/>
        <v>0</v>
      </c>
      <c r="O46" s="117">
        <f t="shared" si="9"/>
        <v>0</v>
      </c>
      <c r="P46" s="117">
        <f t="shared" si="9"/>
        <v>0</v>
      </c>
      <c r="Q46" s="117">
        <f t="shared" si="9"/>
        <v>0</v>
      </c>
      <c r="R46" s="117">
        <f t="shared" si="9"/>
        <v>0</v>
      </c>
      <c r="S46" s="117">
        <f t="shared" si="9"/>
        <v>0</v>
      </c>
      <c r="T46" s="117">
        <f t="shared" si="9"/>
        <v>0</v>
      </c>
      <c r="U46" s="117">
        <f t="shared" si="9"/>
        <v>0</v>
      </c>
      <c r="V46" s="117">
        <f t="shared" si="9"/>
        <v>0</v>
      </c>
      <c r="W46" s="117">
        <f t="shared" si="9"/>
        <v>0</v>
      </c>
      <c r="X46" s="117">
        <f t="shared" si="9"/>
        <v>0</v>
      </c>
      <c r="Y46" s="117">
        <f t="shared" si="9"/>
        <v>0</v>
      </c>
      <c r="AA46" s="29" t="s">
        <v>13</v>
      </c>
      <c r="AB46" s="117" t="e">
        <f t="shared" si="3"/>
        <v>#N/A</v>
      </c>
      <c r="AC46" s="117" t="e">
        <f t="shared" si="3"/>
        <v>#N/A</v>
      </c>
      <c r="AE46" s="29" t="s">
        <v>13</v>
      </c>
      <c r="AF46" s="117" t="e">
        <f>IF(AB46=INDEX(FIRE1001!$A$5:$AA$29,MATCH('QA checks'!$AE46,FIRE1001!$A$5:$A$29,0),MATCH('QA checks'!AF$37,FIRE1001!$A$5:$AA$5,0)),TRUE,"Error")</f>
        <v>#N/A</v>
      </c>
      <c r="AG46" s="117" t="e">
        <f>IF(AC46=INDEX(FIRE1001!$A$5:$AA$29,MATCH('QA checks'!$AE46,FIRE1001!$A$5:$A$29,0),MATCH('QA checks'!AG$37,FIRE1001!$A$5:$AA$5,0)),TRUE,"Error")</f>
        <v>#N/A</v>
      </c>
    </row>
    <row r="47" spans="1:52" x14ac:dyDescent="0.35">
      <c r="A47" s="29" t="s">
        <v>188</v>
      </c>
      <c r="B47" s="117">
        <f t="shared" ref="B47:Y47" si="10">B30</f>
        <v>0</v>
      </c>
      <c r="C47" s="117">
        <f t="shared" si="10"/>
        <v>0</v>
      </c>
      <c r="D47" s="117">
        <f t="shared" si="10"/>
        <v>0</v>
      </c>
      <c r="E47" s="117">
        <f t="shared" si="10"/>
        <v>0</v>
      </c>
      <c r="F47" s="117">
        <f t="shared" si="10"/>
        <v>0</v>
      </c>
      <c r="G47" s="117">
        <f t="shared" si="10"/>
        <v>0</v>
      </c>
      <c r="H47" s="117">
        <f t="shared" si="10"/>
        <v>0</v>
      </c>
      <c r="I47" s="117">
        <f t="shared" si="10"/>
        <v>0</v>
      </c>
      <c r="J47" s="117">
        <f t="shared" si="10"/>
        <v>0</v>
      </c>
      <c r="K47" s="117">
        <f t="shared" si="10"/>
        <v>0</v>
      </c>
      <c r="L47" s="117">
        <f t="shared" si="10"/>
        <v>0</v>
      </c>
      <c r="M47" s="117">
        <f t="shared" si="10"/>
        <v>0</v>
      </c>
      <c r="N47" s="117">
        <f t="shared" si="10"/>
        <v>0</v>
      </c>
      <c r="O47" s="117">
        <f t="shared" si="10"/>
        <v>0</v>
      </c>
      <c r="P47" s="117">
        <f t="shared" si="10"/>
        <v>0</v>
      </c>
      <c r="Q47" s="117">
        <f t="shared" si="10"/>
        <v>0</v>
      </c>
      <c r="R47" s="117">
        <f t="shared" si="10"/>
        <v>0</v>
      </c>
      <c r="S47" s="117">
        <f t="shared" si="10"/>
        <v>0</v>
      </c>
      <c r="T47" s="117">
        <f t="shared" si="10"/>
        <v>0</v>
      </c>
      <c r="U47" s="117">
        <f t="shared" si="10"/>
        <v>0</v>
      </c>
      <c r="V47" s="117">
        <f t="shared" si="10"/>
        <v>0</v>
      </c>
      <c r="W47" s="117">
        <f t="shared" si="10"/>
        <v>0</v>
      </c>
      <c r="X47" s="117">
        <f t="shared" si="10"/>
        <v>0</v>
      </c>
      <c r="Y47" s="117">
        <f t="shared" si="10"/>
        <v>0</v>
      </c>
      <c r="AA47" s="29" t="s">
        <v>12</v>
      </c>
      <c r="AB47" s="117" t="e">
        <f t="shared" si="3"/>
        <v>#N/A</v>
      </c>
      <c r="AC47" s="117" t="e">
        <f t="shared" si="3"/>
        <v>#N/A</v>
      </c>
      <c r="AE47" s="29" t="s">
        <v>188</v>
      </c>
      <c r="AF47" s="117" t="e">
        <f>IF(AB47=INDEX(FIRE1001!$A$5:$AA$29,MATCH('QA checks'!$AE47,FIRE1001!$A$5:$A$29,0),MATCH('QA checks'!AF$37,FIRE1001!$A$5:$AA$5,0)),TRUE,"Error")</f>
        <v>#N/A</v>
      </c>
      <c r="AG47" s="117" t="e">
        <f>IF(AC47=INDEX(FIRE1001!$A$5:$AA$29,MATCH('QA checks'!$AE47,FIRE1001!$A$5:$A$29,0),MATCH('QA checks'!AG$37,FIRE1001!$A$5:$AA$5,0)),TRUE,"Error")</f>
        <v>#N/A</v>
      </c>
    </row>
    <row r="48" spans="1:52" x14ac:dyDescent="0.35">
      <c r="A48" s="29" t="s">
        <v>189</v>
      </c>
      <c r="B48" s="117">
        <f t="shared" ref="B48:Y48" si="11">B34</f>
        <v>0</v>
      </c>
      <c r="C48" s="117">
        <f t="shared" si="11"/>
        <v>0</v>
      </c>
      <c r="D48" s="117">
        <f t="shared" si="11"/>
        <v>0</v>
      </c>
      <c r="E48" s="117">
        <f t="shared" si="11"/>
        <v>0</v>
      </c>
      <c r="F48" s="117">
        <f t="shared" si="11"/>
        <v>0</v>
      </c>
      <c r="G48" s="117">
        <f t="shared" si="11"/>
        <v>0</v>
      </c>
      <c r="H48" s="117">
        <f t="shared" si="11"/>
        <v>0</v>
      </c>
      <c r="I48" s="117">
        <f t="shared" si="11"/>
        <v>0</v>
      </c>
      <c r="J48" s="117">
        <f t="shared" si="11"/>
        <v>0</v>
      </c>
      <c r="K48" s="117">
        <f t="shared" si="11"/>
        <v>0</v>
      </c>
      <c r="L48" s="117">
        <f t="shared" si="11"/>
        <v>0</v>
      </c>
      <c r="M48" s="117">
        <f t="shared" si="11"/>
        <v>0</v>
      </c>
      <c r="N48" s="117">
        <f t="shared" si="11"/>
        <v>0</v>
      </c>
      <c r="O48" s="117">
        <f t="shared" si="11"/>
        <v>0</v>
      </c>
      <c r="P48" s="117">
        <f t="shared" si="11"/>
        <v>0</v>
      </c>
      <c r="Q48" s="117">
        <f t="shared" si="11"/>
        <v>0</v>
      </c>
      <c r="R48" s="117">
        <f t="shared" si="11"/>
        <v>0</v>
      </c>
      <c r="S48" s="117">
        <f t="shared" si="11"/>
        <v>0</v>
      </c>
      <c r="T48" s="117">
        <f t="shared" si="11"/>
        <v>0</v>
      </c>
      <c r="U48" s="117">
        <f t="shared" si="11"/>
        <v>0</v>
      </c>
      <c r="V48" s="117">
        <f t="shared" si="11"/>
        <v>0</v>
      </c>
      <c r="W48" s="117">
        <f t="shared" si="11"/>
        <v>0</v>
      </c>
      <c r="X48" s="117">
        <f t="shared" si="11"/>
        <v>0</v>
      </c>
      <c r="Y48" s="117">
        <f t="shared" si="11"/>
        <v>0</v>
      </c>
      <c r="AA48" s="29" t="s">
        <v>204</v>
      </c>
      <c r="AB48" s="117" t="e">
        <f t="shared" si="3"/>
        <v>#N/A</v>
      </c>
      <c r="AC48" s="117" t="e">
        <f t="shared" si="3"/>
        <v>#N/A</v>
      </c>
      <c r="AE48" s="29" t="s">
        <v>189</v>
      </c>
      <c r="AF48" s="117" t="e">
        <f>IF(AB48=INDEX(FIRE1001!$A$5:$AA$29,MATCH('QA checks'!$AE48,FIRE1001!$A$5:$A$29,0),MATCH('QA checks'!AF$37,FIRE1001!$A$5:$AA$5,0)),TRUE,"Error")</f>
        <v>#N/A</v>
      </c>
      <c r="AG48" s="117" t="e">
        <f>IF(AC48=INDEX(FIRE1001!$A$5:$AA$29,MATCH('QA checks'!$AE48,FIRE1001!$A$5:$A$29,0),MATCH('QA checks'!AG$37,FIRE1001!$A$5:$AA$5,0)),TRUE,"Error")</f>
        <v>#N/A</v>
      </c>
    </row>
    <row r="50" spans="1:25" x14ac:dyDescent="0.35">
      <c r="B50" s="29" t="s">
        <v>7</v>
      </c>
      <c r="C50" s="29" t="s">
        <v>58</v>
      </c>
      <c r="D50" s="29" t="s">
        <v>59</v>
      </c>
      <c r="E50" s="29" t="s">
        <v>60</v>
      </c>
      <c r="F50" s="29" t="s">
        <v>61</v>
      </c>
      <c r="G50" s="29" t="s">
        <v>63</v>
      </c>
      <c r="H50" s="29" t="s">
        <v>64</v>
      </c>
      <c r="I50" s="29" t="s">
        <v>65</v>
      </c>
      <c r="J50" s="29" t="s">
        <v>66</v>
      </c>
      <c r="K50" s="29" t="s">
        <v>67</v>
      </c>
      <c r="L50" s="29" t="s">
        <v>68</v>
      </c>
      <c r="M50" s="29" t="s">
        <v>165</v>
      </c>
      <c r="N50" s="29" t="s">
        <v>166</v>
      </c>
      <c r="O50" s="29" t="s">
        <v>171</v>
      </c>
      <c r="P50" s="29" t="s">
        <v>173</v>
      </c>
      <c r="Q50" s="29" t="s">
        <v>191</v>
      </c>
      <c r="R50" s="29" t="s">
        <v>192</v>
      </c>
      <c r="S50" s="29" t="s">
        <v>193</v>
      </c>
      <c r="T50" s="29" t="s">
        <v>194</v>
      </c>
      <c r="U50" s="29" t="s">
        <v>195</v>
      </c>
      <c r="V50" s="29" t="s">
        <v>196</v>
      </c>
      <c r="W50" s="29" t="s">
        <v>197</v>
      </c>
      <c r="X50" s="29" t="s">
        <v>198</v>
      </c>
      <c r="Y50" s="29" t="s">
        <v>201</v>
      </c>
    </row>
    <row r="51" spans="1:25" x14ac:dyDescent="0.35">
      <c r="A51" s="29" t="s">
        <v>186</v>
      </c>
      <c r="B51" s="117" t="str">
        <f>IF(INDEX($A$37:$X$48,MATCH($A51,$A$37:$A$48,0),MATCH(B$50,$A$37:$X$37,0))=INDEX(FIRE1001!$A$5:$AA$17,MATCH('QA checks'!$A51,FIRE1001!$A$5:$A$17,0),MATCH('QA checks'!B$50,FIRE1001!$A$5:$AA$5,0)),TRUE,"Error")</f>
        <v>Error</v>
      </c>
      <c r="C51" s="117" t="str">
        <f>IF(INDEX($A$37:$X$48,MATCH($A51,$A$37:$A$48,0),MATCH(C$50,$A$37:$X$37,0))=INDEX(FIRE1001!$A$5:$AA$17,MATCH('QA checks'!$A51,FIRE1001!$A$5:$A$17,0),MATCH('QA checks'!C$50,FIRE1001!$A$5:$AA$5,0)),TRUE,"Error")</f>
        <v>Error</v>
      </c>
      <c r="D51" s="117" t="str">
        <f>IF(INDEX($A$37:$X$48,MATCH($A51,$A$37:$A$48,0),MATCH(D$50,$A$37:$X$37,0))=INDEX(FIRE1001!$A$5:$AA$17,MATCH('QA checks'!$A51,FIRE1001!$A$5:$A$17,0),MATCH('QA checks'!D$50,FIRE1001!$A$5:$AA$5,0)),TRUE,"Error")</f>
        <v>Error</v>
      </c>
      <c r="E51" s="117" t="str">
        <f>IF(INDEX($A$37:$X$48,MATCH($A51,$A$37:$A$48,0),MATCH(E$50,$A$37:$X$37,0))=INDEX(FIRE1001!$A$5:$AA$17,MATCH('QA checks'!$A51,FIRE1001!$A$5:$A$17,0),MATCH('QA checks'!E$50,FIRE1001!$A$5:$AA$5,0)),TRUE,"Error")</f>
        <v>Error</v>
      </c>
      <c r="F51" s="117" t="str">
        <f>IF(INDEX($A$37:$X$48,MATCH($A51,$A$37:$A$48,0),MATCH(F$50,$A$37:$X$37,0))=INDEX(FIRE1001!$A$5:$AA$17,MATCH('QA checks'!$A51,FIRE1001!$A$5:$A$17,0),MATCH('QA checks'!F$50,FIRE1001!$A$5:$AA$5,0)),TRUE,"Error")</f>
        <v>Error</v>
      </c>
      <c r="G51" s="117" t="str">
        <f>IF(INDEX($A$37:$X$48,MATCH($A51,$A$37:$A$48,0),MATCH(G$50,$A$37:$X$37,0))=INDEX(FIRE1001!$A$5:$AA$17,MATCH('QA checks'!$A51,FIRE1001!$A$5:$A$17,0),MATCH('QA checks'!G$50,FIRE1001!$A$5:$AA$5,0)),TRUE,"Error")</f>
        <v>Error</v>
      </c>
      <c r="H51" s="117" t="str">
        <f>IF(INDEX($A$37:$X$48,MATCH($A51,$A$37:$A$48,0),MATCH(H$50,$A$37:$X$37,0))=INDEX(FIRE1001!$A$5:$AA$17,MATCH('QA checks'!$A51,FIRE1001!$A$5:$A$17,0),MATCH('QA checks'!H$50,FIRE1001!$A$5:$AA$5,0)),TRUE,"Error")</f>
        <v>Error</v>
      </c>
      <c r="I51" s="117" t="str">
        <f>IF(INDEX($A$37:$X$48,MATCH($A51,$A$37:$A$48,0),MATCH(I$50,$A$37:$X$37,0))=INDEX(FIRE1001!$A$5:$AA$17,MATCH('QA checks'!$A51,FIRE1001!$A$5:$A$17,0),MATCH('QA checks'!I$50,FIRE1001!$A$5:$AA$5,0)),TRUE,"Error")</f>
        <v>Error</v>
      </c>
      <c r="J51" s="117" t="str">
        <f>IF(INDEX($A$37:$X$48,MATCH($A51,$A$37:$A$48,0),MATCH(J$50,$A$37:$X$37,0))=INDEX(FIRE1001!$A$5:$AA$17,MATCH('QA checks'!$A51,FIRE1001!$A$5:$A$17,0),MATCH('QA checks'!J$50,FIRE1001!$A$5:$AA$5,0)),TRUE,"Error")</f>
        <v>Error</v>
      </c>
      <c r="K51" s="117" t="str">
        <f>IF(INDEX($A$37:$X$48,MATCH($A51,$A$37:$A$48,0),MATCH(K$50,$A$37:$X$37,0))=INDEX(FIRE1001!$A$5:$AA$17,MATCH('QA checks'!$A51,FIRE1001!$A$5:$A$17,0),MATCH('QA checks'!K$50,FIRE1001!$A$5:$AA$5,0)),TRUE,"Error")</f>
        <v>Error</v>
      </c>
      <c r="L51" s="117" t="str">
        <f>IF(INDEX($A$37:$X$48,MATCH($A51,$A$37:$A$48,0),MATCH(L$50,$A$37:$X$37,0))=INDEX(FIRE1001!$A$5:$AA$17,MATCH('QA checks'!$A51,FIRE1001!$A$5:$A$17,0),MATCH('QA checks'!L$50,FIRE1001!$A$5:$AA$5,0)),TRUE,"Error")</f>
        <v>Error</v>
      </c>
      <c r="M51" s="117" t="str">
        <f>IF(INDEX($A$37:$X$48,MATCH($A51,$A$37:$A$48,0),MATCH(M$50,$A$37:$X$37,0))=INDEX(FIRE1001!$A$5:$AA$17,MATCH('QA checks'!$A51,FIRE1001!$A$5:$A$17,0),MATCH('QA checks'!M$50,FIRE1001!$A$5:$AA$5,0)),TRUE,"Error")</f>
        <v>Error</v>
      </c>
      <c r="N51" s="117" t="str">
        <f>IF(INDEX($A$37:$X$48,MATCH($A51,$A$37:$A$48,0),MATCH(N$50,$A$37:$X$37,0))=INDEX(FIRE1001!$A$5:$AA$17,MATCH('QA checks'!$A51,FIRE1001!$A$5:$A$17,0),MATCH('QA checks'!N$50,FIRE1001!$A$5:$AA$5,0)),TRUE,"Error")</f>
        <v>Error</v>
      </c>
      <c r="O51" s="117" t="str">
        <f>IF(INDEX($A$37:$X$48,MATCH($A51,$A$37:$A$48,0),MATCH(O$50,$A$37:$X$37,0))=INDEX(FIRE1001!$A$5:$AA$17,MATCH('QA checks'!$A51,FIRE1001!$A$5:$A$17,0),MATCH('QA checks'!O$50,FIRE1001!$A$5:$AA$5,0)),TRUE,"Error")</f>
        <v>Error</v>
      </c>
      <c r="P51" s="117" t="str">
        <f>IF(INDEX($A$37:$X$48,MATCH($A51,$A$37:$A$48,0),MATCH(P$50,$A$37:$X$37,0))=INDEX(FIRE1001!$A$5:$AA$17,MATCH('QA checks'!$A51,FIRE1001!$A$5:$A$17,0),MATCH('QA checks'!P$50,FIRE1001!$A$5:$AA$5,0)),TRUE,"Error")</f>
        <v>Error</v>
      </c>
      <c r="Q51" s="117" t="e">
        <f>IF(INDEX($A$37:$X$48,MATCH($A51,$A$37:$A$48,0),MATCH(Q$50,$A$37:$X$37,0))=INDEX(FIRE1001!$A$5:$AA$17,MATCH('QA checks'!$A51,FIRE1001!$A$5:$A$17,0),MATCH('QA checks'!Q$50,FIRE1001!$A$5:$AA$5,0)),TRUE,"Error")</f>
        <v>#N/A</v>
      </c>
      <c r="R51" s="117" t="e">
        <f>IF(INDEX($A$37:$X$48,MATCH($A51,$A$37:$A$48,0),MATCH(R$50,$A$37:$X$37,0))=INDEX(FIRE1001!$A$5:$AA$17,MATCH('QA checks'!$A51,FIRE1001!$A$5:$A$17,0),MATCH('QA checks'!R$50,FIRE1001!$A$5:$AA$5,0)),TRUE,"Error")</f>
        <v>#N/A</v>
      </c>
      <c r="S51" s="117" t="e">
        <f>IF(INDEX($A$37:$X$48,MATCH($A51,$A$37:$A$48,0),MATCH(S$50,$A$37:$X$37,0))=INDEX(FIRE1001!$A$5:$AA$17,MATCH('QA checks'!$A51,FIRE1001!$A$5:$A$17,0),MATCH('QA checks'!S$50,FIRE1001!$A$5:$AA$5,0)),TRUE,"Error")</f>
        <v>#N/A</v>
      </c>
      <c r="T51" s="117" t="e">
        <f>IF(INDEX($A$37:$X$48,MATCH($A51,$A$37:$A$48,0),MATCH(T$50,$A$37:$X$37,0))=INDEX(FIRE1001!$A$5:$AA$17,MATCH('QA checks'!$A51,FIRE1001!$A$5:$A$17,0),MATCH('QA checks'!T$50,FIRE1001!$A$5:$AA$5,0)),TRUE,"Error")</f>
        <v>#N/A</v>
      </c>
      <c r="U51" s="117" t="e">
        <f>IF(INDEX($A$37:$X$48,MATCH($A51,$A$37:$A$48,0),MATCH(U$50,$A$37:$X$37,0))=INDEX(FIRE1001!$A$5:$AA$17,MATCH('QA checks'!$A51,FIRE1001!$A$5:$A$17,0),MATCH('QA checks'!U$50,FIRE1001!$A$5:$AA$5,0)),TRUE,"Error")</f>
        <v>#N/A</v>
      </c>
      <c r="V51" s="117" t="e">
        <f>IF(INDEX($A$37:$X$48,MATCH($A51,$A$37:$A$48,0),MATCH(V$50,$A$37:$X$37,0))=INDEX(FIRE1001!$A$5:$AA$17,MATCH('QA checks'!$A51,FIRE1001!$A$5:$A$17,0),MATCH('QA checks'!V$50,FIRE1001!$A$5:$AA$5,0)),TRUE,"Error")</f>
        <v>#N/A</v>
      </c>
      <c r="W51" s="117" t="e">
        <f>IF(INDEX($A$37:$X$48,MATCH($A51,$A$37:$A$48,0),MATCH(W$50,$A$37:$X$37,0))=INDEX(FIRE1001!$A$5:$AA$17,MATCH('QA checks'!$A51,FIRE1001!$A$5:$A$17,0),MATCH('QA checks'!W$50,FIRE1001!$A$5:$AA$5,0)),TRUE,"Error")</f>
        <v>#N/A</v>
      </c>
      <c r="X51" s="117" t="e">
        <f>IF(INDEX($A$37:$X$48,MATCH($A51,$A$37:$A$48,0),MATCH(X$50,$A$37:$X$37,0))=INDEX(FIRE1001!$A$5:$AA$17,MATCH('QA checks'!$A51,FIRE1001!$A$5:$A$17,0),MATCH('QA checks'!X$50,FIRE1001!$A$5:$AA$5,0)),TRUE,"Error")</f>
        <v>#N/A</v>
      </c>
      <c r="Y51" s="117" t="e">
        <f>IF(INDEX($A$37:$X$48,MATCH($A51,$A$37:$A$48,0),MATCH(Y$50,$A$37:$X$37,0))=INDEX(FIRE1001!$A$5:$AA$17,MATCH('QA checks'!$A51,FIRE1001!$A$5:$A$17,0),MATCH('QA checks'!Y$50,FIRE1001!$A$5:$AA$5,0)),TRUE,"Error")</f>
        <v>#N/A</v>
      </c>
    </row>
    <row r="52" spans="1:25" x14ac:dyDescent="0.35">
      <c r="A52" s="29" t="s">
        <v>10</v>
      </c>
      <c r="B52" s="117" t="str">
        <f>IF(INDEX($A$37:$X$48,MATCH($A52,$A$37:$A$48,0),MATCH(B$50,$A$37:$X$37,0))=INDEX(FIRE1001!$A$5:$AA$17,MATCH('QA checks'!$A52,FIRE1001!$A$5:$A$17,0),MATCH('QA checks'!B$50,FIRE1001!$A$5:$AA$5,0)),TRUE,"Error")</f>
        <v>Error</v>
      </c>
      <c r="C52" s="117" t="str">
        <f>IF(INDEX($A$37:$X$48,MATCH($A52,$A$37:$A$48,0),MATCH(C$50,$A$37:$X$37,0))=INDEX(FIRE1001!$A$5:$AA$17,MATCH('QA checks'!$A52,FIRE1001!$A$5:$A$17,0),MATCH('QA checks'!C$50,FIRE1001!$A$5:$AA$5,0)),TRUE,"Error")</f>
        <v>Error</v>
      </c>
      <c r="D52" s="117" t="str">
        <f>IF(INDEX($A$37:$X$48,MATCH($A52,$A$37:$A$48,0),MATCH(D$50,$A$37:$X$37,0))=INDEX(FIRE1001!$A$5:$AA$17,MATCH('QA checks'!$A52,FIRE1001!$A$5:$A$17,0),MATCH('QA checks'!D$50,FIRE1001!$A$5:$AA$5,0)),TRUE,"Error")</f>
        <v>Error</v>
      </c>
      <c r="E52" s="117" t="str">
        <f>IF(INDEX($A$37:$X$48,MATCH($A52,$A$37:$A$48,0),MATCH(E$50,$A$37:$X$37,0))=INDEX(FIRE1001!$A$5:$AA$17,MATCH('QA checks'!$A52,FIRE1001!$A$5:$A$17,0),MATCH('QA checks'!E$50,FIRE1001!$A$5:$AA$5,0)),TRUE,"Error")</f>
        <v>Error</v>
      </c>
      <c r="F52" s="117" t="str">
        <f>IF(INDEX($A$37:$X$48,MATCH($A52,$A$37:$A$48,0),MATCH(F$50,$A$37:$X$37,0))=INDEX(FIRE1001!$A$5:$AA$17,MATCH('QA checks'!$A52,FIRE1001!$A$5:$A$17,0),MATCH('QA checks'!F$50,FIRE1001!$A$5:$AA$5,0)),TRUE,"Error")</f>
        <v>Error</v>
      </c>
      <c r="G52" s="117" t="str">
        <f>IF(INDEX($A$37:$X$48,MATCH($A52,$A$37:$A$48,0),MATCH(G$50,$A$37:$X$37,0))=INDEX(FIRE1001!$A$5:$AA$17,MATCH('QA checks'!$A52,FIRE1001!$A$5:$A$17,0),MATCH('QA checks'!G$50,FIRE1001!$A$5:$AA$5,0)),TRUE,"Error")</f>
        <v>Error</v>
      </c>
      <c r="H52" s="117" t="str">
        <f>IF(INDEX($A$37:$X$48,MATCH($A52,$A$37:$A$48,0),MATCH(H$50,$A$37:$X$37,0))=INDEX(FIRE1001!$A$5:$AA$17,MATCH('QA checks'!$A52,FIRE1001!$A$5:$A$17,0),MATCH('QA checks'!H$50,FIRE1001!$A$5:$AA$5,0)),TRUE,"Error")</f>
        <v>Error</v>
      </c>
      <c r="I52" s="117" t="str">
        <f>IF(INDEX($A$37:$X$48,MATCH($A52,$A$37:$A$48,0),MATCH(I$50,$A$37:$X$37,0))=INDEX(FIRE1001!$A$5:$AA$17,MATCH('QA checks'!$A52,FIRE1001!$A$5:$A$17,0),MATCH('QA checks'!I$50,FIRE1001!$A$5:$AA$5,0)),TRUE,"Error")</f>
        <v>Error</v>
      </c>
      <c r="J52" s="117" t="str">
        <f>IF(INDEX($A$37:$X$48,MATCH($A52,$A$37:$A$48,0),MATCH(J$50,$A$37:$X$37,0))=INDEX(FIRE1001!$A$5:$AA$17,MATCH('QA checks'!$A52,FIRE1001!$A$5:$A$17,0),MATCH('QA checks'!J$50,FIRE1001!$A$5:$AA$5,0)),TRUE,"Error")</f>
        <v>Error</v>
      </c>
      <c r="K52" s="117" t="str">
        <f>IF(INDEX($A$37:$X$48,MATCH($A52,$A$37:$A$48,0),MATCH(K$50,$A$37:$X$37,0))=INDEX(FIRE1001!$A$5:$AA$17,MATCH('QA checks'!$A52,FIRE1001!$A$5:$A$17,0),MATCH('QA checks'!K$50,FIRE1001!$A$5:$AA$5,0)),TRUE,"Error")</f>
        <v>Error</v>
      </c>
      <c r="L52" s="117" t="str">
        <f>IF(INDEX($A$37:$X$48,MATCH($A52,$A$37:$A$48,0),MATCH(L$50,$A$37:$X$37,0))=INDEX(FIRE1001!$A$5:$AA$17,MATCH('QA checks'!$A52,FIRE1001!$A$5:$A$17,0),MATCH('QA checks'!L$50,FIRE1001!$A$5:$AA$5,0)),TRUE,"Error")</f>
        <v>Error</v>
      </c>
      <c r="M52" s="117" t="str">
        <f>IF(INDEX($A$37:$X$48,MATCH($A52,$A$37:$A$48,0),MATCH(M$50,$A$37:$X$37,0))=INDEX(FIRE1001!$A$5:$AA$17,MATCH('QA checks'!$A52,FIRE1001!$A$5:$A$17,0),MATCH('QA checks'!M$50,FIRE1001!$A$5:$AA$5,0)),TRUE,"Error")</f>
        <v>Error</v>
      </c>
      <c r="N52" s="117" t="str">
        <f>IF(INDEX($A$37:$X$48,MATCH($A52,$A$37:$A$48,0),MATCH(N$50,$A$37:$X$37,0))=INDEX(FIRE1001!$A$5:$AA$17,MATCH('QA checks'!$A52,FIRE1001!$A$5:$A$17,0),MATCH('QA checks'!N$50,FIRE1001!$A$5:$AA$5,0)),TRUE,"Error")</f>
        <v>Error</v>
      </c>
      <c r="O52" s="117" t="str">
        <f>IF(INDEX($A$37:$X$48,MATCH($A52,$A$37:$A$48,0),MATCH(O$50,$A$37:$X$37,0))=INDEX(FIRE1001!$A$5:$AA$17,MATCH('QA checks'!$A52,FIRE1001!$A$5:$A$17,0),MATCH('QA checks'!O$50,FIRE1001!$A$5:$AA$5,0)),TRUE,"Error")</f>
        <v>Error</v>
      </c>
      <c r="P52" s="117" t="str">
        <f>IF(INDEX($A$37:$X$48,MATCH($A52,$A$37:$A$48,0),MATCH(P$50,$A$37:$X$37,0))=INDEX(FIRE1001!$A$5:$AA$17,MATCH('QA checks'!$A52,FIRE1001!$A$5:$A$17,0),MATCH('QA checks'!P$50,FIRE1001!$A$5:$AA$5,0)),TRUE,"Error")</f>
        <v>Error</v>
      </c>
      <c r="Q52" s="117" t="e">
        <f>IF(INDEX($A$37:$X$48,MATCH($A52,$A$37:$A$48,0),MATCH(Q$50,$A$37:$X$37,0))=INDEX(FIRE1001!$A$5:$AA$17,MATCH('QA checks'!$A52,FIRE1001!$A$5:$A$17,0),MATCH('QA checks'!Q$50,FIRE1001!$A$5:$AA$5,0)),TRUE,"Error")</f>
        <v>#N/A</v>
      </c>
      <c r="R52" s="117" t="e">
        <f>IF(INDEX($A$37:$X$48,MATCH($A52,$A$37:$A$48,0),MATCH(R$50,$A$37:$X$37,0))=INDEX(FIRE1001!$A$5:$AA$17,MATCH('QA checks'!$A52,FIRE1001!$A$5:$A$17,0),MATCH('QA checks'!R$50,FIRE1001!$A$5:$AA$5,0)),TRUE,"Error")</f>
        <v>#N/A</v>
      </c>
      <c r="S52" s="117" t="e">
        <f>IF(INDEX($A$37:$X$48,MATCH($A52,$A$37:$A$48,0),MATCH(S$50,$A$37:$X$37,0))=INDEX(FIRE1001!$A$5:$AA$17,MATCH('QA checks'!$A52,FIRE1001!$A$5:$A$17,0),MATCH('QA checks'!S$50,FIRE1001!$A$5:$AA$5,0)),TRUE,"Error")</f>
        <v>#N/A</v>
      </c>
      <c r="T52" s="117" t="e">
        <f>IF(INDEX($A$37:$X$48,MATCH($A52,$A$37:$A$48,0),MATCH(T$50,$A$37:$X$37,0))=INDEX(FIRE1001!$A$5:$AA$17,MATCH('QA checks'!$A52,FIRE1001!$A$5:$A$17,0),MATCH('QA checks'!T$50,FIRE1001!$A$5:$AA$5,0)),TRUE,"Error")</f>
        <v>#N/A</v>
      </c>
      <c r="U52" s="117" t="e">
        <f>IF(INDEX($A$37:$X$48,MATCH($A52,$A$37:$A$48,0),MATCH(U$50,$A$37:$X$37,0))=INDEX(FIRE1001!$A$5:$AA$17,MATCH('QA checks'!$A52,FIRE1001!$A$5:$A$17,0),MATCH('QA checks'!U$50,FIRE1001!$A$5:$AA$5,0)),TRUE,"Error")</f>
        <v>#N/A</v>
      </c>
      <c r="V52" s="117" t="e">
        <f>IF(INDEX($A$37:$X$48,MATCH($A52,$A$37:$A$48,0),MATCH(V$50,$A$37:$X$37,0))=INDEX(FIRE1001!$A$5:$AA$17,MATCH('QA checks'!$A52,FIRE1001!$A$5:$A$17,0),MATCH('QA checks'!V$50,FIRE1001!$A$5:$AA$5,0)),TRUE,"Error")</f>
        <v>#N/A</v>
      </c>
      <c r="W52" s="117" t="e">
        <f>IF(INDEX($A$37:$X$48,MATCH($A52,$A$37:$A$48,0),MATCH(W$50,$A$37:$X$37,0))=INDEX(FIRE1001!$A$5:$AA$17,MATCH('QA checks'!$A52,FIRE1001!$A$5:$A$17,0),MATCH('QA checks'!W$50,FIRE1001!$A$5:$AA$5,0)),TRUE,"Error")</f>
        <v>#N/A</v>
      </c>
      <c r="X52" s="117" t="e">
        <f>IF(INDEX($A$37:$X$48,MATCH($A52,$A$37:$A$48,0),MATCH(X$50,$A$37:$X$37,0))=INDEX(FIRE1001!$A$5:$AA$17,MATCH('QA checks'!$A52,FIRE1001!$A$5:$A$17,0),MATCH('QA checks'!X$50,FIRE1001!$A$5:$AA$5,0)),TRUE,"Error")</f>
        <v>#N/A</v>
      </c>
      <c r="Y52" s="117" t="e">
        <f>IF(INDEX($A$37:$X$48,MATCH($A52,$A$37:$A$48,0),MATCH(Y$50,$A$37:$X$37,0))=INDEX(FIRE1001!$A$5:$AA$17,MATCH('QA checks'!$A52,FIRE1001!$A$5:$A$17,0),MATCH('QA checks'!Y$50,FIRE1001!$A$5:$AA$5,0)),TRUE,"Error")</f>
        <v>#N/A</v>
      </c>
    </row>
    <row r="53" spans="1:25" x14ac:dyDescent="0.35">
      <c r="A53" s="29" t="s">
        <v>100</v>
      </c>
      <c r="B53" s="117" t="str">
        <f>IF(INDEX($A$37:$X$48,MATCH($A53,$A$37:$A$48,0),MATCH(B$50,$A$37:$X$37,0))=INDEX(FIRE1001!$A$5:$AA$17,MATCH('QA checks'!$A53,FIRE1001!$B$5:$B$17,0),MATCH('QA checks'!B$50,FIRE1001!$A$5:$AA$5,0)),TRUE,"Error")</f>
        <v>Error</v>
      </c>
      <c r="C53" s="117" t="str">
        <f>IF(INDEX($A$37:$X$48,MATCH($A53,$A$37:$A$48,0),MATCH(C$50,$A$37:$X$37,0))=INDEX(FIRE1001!$A$5:$AA$17,MATCH('QA checks'!$A53,FIRE1001!$B$5:$B$17,0),MATCH('QA checks'!C$50,FIRE1001!$A$5:$AA$5,0)),TRUE,"Error")</f>
        <v>Error</v>
      </c>
      <c r="D53" s="117" t="str">
        <f>IF(INDEX($A$37:$X$48,MATCH($A53,$A$37:$A$48,0),MATCH(D$50,$A$37:$X$37,0))=INDEX(FIRE1001!$A$5:$AA$17,MATCH('QA checks'!$A53,FIRE1001!$B$5:$B$17,0),MATCH('QA checks'!D$50,FIRE1001!$A$5:$AA$5,0)),TRUE,"Error")</f>
        <v>Error</v>
      </c>
      <c r="E53" s="117" t="str">
        <f>IF(INDEX($A$37:$X$48,MATCH($A53,$A$37:$A$48,0),MATCH(E$50,$A$37:$X$37,0))=INDEX(FIRE1001!$A$5:$AA$17,MATCH('QA checks'!$A53,FIRE1001!$B$5:$B$17,0),MATCH('QA checks'!E$50,FIRE1001!$A$5:$AA$5,0)),TRUE,"Error")</f>
        <v>Error</v>
      </c>
      <c r="F53" s="117" t="str">
        <f>IF(INDEX($A$37:$X$48,MATCH($A53,$A$37:$A$48,0),MATCH(F$50,$A$37:$X$37,0))=INDEX(FIRE1001!$A$5:$AA$17,MATCH('QA checks'!$A53,FIRE1001!$B$5:$B$17,0),MATCH('QA checks'!F$50,FIRE1001!$A$5:$AA$5,0)),TRUE,"Error")</f>
        <v>Error</v>
      </c>
      <c r="G53" s="117" t="str">
        <f>IF(INDEX($A$37:$X$48,MATCH($A53,$A$37:$A$48,0),MATCH(G$50,$A$37:$X$37,0))=INDEX(FIRE1001!$A$5:$AA$17,MATCH('QA checks'!$A53,FIRE1001!$B$5:$B$17,0),MATCH('QA checks'!G$50,FIRE1001!$A$5:$AA$5,0)),TRUE,"Error")</f>
        <v>Error</v>
      </c>
      <c r="H53" s="117" t="str">
        <f>IF(INDEX($A$37:$X$48,MATCH($A53,$A$37:$A$48,0),MATCH(H$50,$A$37:$X$37,0))=INDEX(FIRE1001!$A$5:$AA$17,MATCH('QA checks'!$A53,FIRE1001!$B$5:$B$17,0),MATCH('QA checks'!H$50,FIRE1001!$A$5:$AA$5,0)),TRUE,"Error")</f>
        <v>Error</v>
      </c>
      <c r="I53" s="117" t="str">
        <f>IF(INDEX($A$37:$X$48,MATCH($A53,$A$37:$A$48,0),MATCH(I$50,$A$37:$X$37,0))=INDEX(FIRE1001!$A$5:$AA$17,MATCH('QA checks'!$A53,FIRE1001!$B$5:$B$17,0),MATCH('QA checks'!I$50,FIRE1001!$A$5:$AA$5,0)),TRUE,"Error")</f>
        <v>Error</v>
      </c>
      <c r="J53" s="117" t="str">
        <f>IF(INDEX($A$37:$X$48,MATCH($A53,$A$37:$A$48,0),MATCH(J$50,$A$37:$X$37,0))=INDEX(FIRE1001!$A$5:$AA$17,MATCH('QA checks'!$A53,FIRE1001!$B$5:$B$17,0),MATCH('QA checks'!J$50,FIRE1001!$A$5:$AA$5,0)),TRUE,"Error")</f>
        <v>Error</v>
      </c>
      <c r="K53" s="117" t="str">
        <f>IF(INDEX($A$37:$X$48,MATCH($A53,$A$37:$A$48,0),MATCH(K$50,$A$37:$X$37,0))=INDEX(FIRE1001!$A$5:$AA$17,MATCH('QA checks'!$A53,FIRE1001!$B$5:$B$17,0),MATCH('QA checks'!K$50,FIRE1001!$A$5:$AA$5,0)),TRUE,"Error")</f>
        <v>Error</v>
      </c>
      <c r="L53" s="117" t="str">
        <f>IF(INDEX($A$37:$X$48,MATCH($A53,$A$37:$A$48,0),MATCH(L$50,$A$37:$X$37,0))=INDEX(FIRE1001!$A$5:$AA$17,MATCH('QA checks'!$A53,FIRE1001!$B$5:$B$17,0),MATCH('QA checks'!L$50,FIRE1001!$A$5:$AA$5,0)),TRUE,"Error")</f>
        <v>Error</v>
      </c>
      <c r="M53" s="117" t="str">
        <f>IF(INDEX($A$37:$X$48,MATCH($A53,$A$37:$A$48,0),MATCH(M$50,$A$37:$X$37,0))=INDEX(FIRE1001!$A$5:$AA$17,MATCH('QA checks'!$A53,FIRE1001!$B$5:$B$17,0),MATCH('QA checks'!M$50,FIRE1001!$A$5:$AA$5,0)),TRUE,"Error")</f>
        <v>Error</v>
      </c>
      <c r="N53" s="117" t="str">
        <f>IF(INDEX($A$37:$X$48,MATCH($A53,$A$37:$A$48,0),MATCH(N$50,$A$37:$X$37,0))=INDEX(FIRE1001!$A$5:$AA$17,MATCH('QA checks'!$A53,FIRE1001!$B$5:$B$17,0),MATCH('QA checks'!N$50,FIRE1001!$A$5:$AA$5,0)),TRUE,"Error")</f>
        <v>Error</v>
      </c>
      <c r="O53" s="117" t="str">
        <f>IF(INDEX($A$37:$X$48,MATCH($A53,$A$37:$A$48,0),MATCH(O$50,$A$37:$X$37,0))=INDEX(FIRE1001!$A$5:$AA$17,MATCH('QA checks'!$A53,FIRE1001!$B$5:$B$17,0),MATCH('QA checks'!O$50,FIRE1001!$A$5:$AA$5,0)),TRUE,"Error")</f>
        <v>Error</v>
      </c>
      <c r="P53" s="117" t="str">
        <f>IF(INDEX($A$37:$X$48,MATCH($A53,$A$37:$A$48,0),MATCH(P$50,$A$37:$X$37,0))=INDEX(FIRE1001!$A$5:$AA$17,MATCH('QA checks'!$A53,FIRE1001!$B$5:$B$17,0),MATCH('QA checks'!P$50,FIRE1001!$A$5:$AA$5,0)),TRUE,"Error")</f>
        <v>Error</v>
      </c>
      <c r="Q53" s="117" t="e">
        <f>IF(INDEX($A$37:$X$48,MATCH($A53,$A$37:$A$48,0),MATCH(Q$50,$A$37:$X$37,0))=INDEX(FIRE1001!$A$5:$AA$17,MATCH('QA checks'!$A53,FIRE1001!$B$5:$B$17,0),MATCH('QA checks'!Q$50,FIRE1001!$A$5:$AA$5,0)),TRUE,"Error")</f>
        <v>#N/A</v>
      </c>
      <c r="R53" s="117" t="e">
        <f>IF(INDEX($A$37:$X$48,MATCH($A53,$A$37:$A$48,0),MATCH(R$50,$A$37:$X$37,0))=INDEX(FIRE1001!$A$5:$AA$17,MATCH('QA checks'!$A53,FIRE1001!$B$5:$B$17,0),MATCH('QA checks'!R$50,FIRE1001!$A$5:$AA$5,0)),TRUE,"Error")</f>
        <v>#N/A</v>
      </c>
      <c r="S53" s="117" t="e">
        <f>IF(INDEX($A$37:$X$48,MATCH($A53,$A$37:$A$48,0),MATCH(S$50,$A$37:$X$37,0))=INDEX(FIRE1001!$A$5:$AA$17,MATCH('QA checks'!$A53,FIRE1001!$B$5:$B$17,0),MATCH('QA checks'!S$50,FIRE1001!$A$5:$AA$5,0)),TRUE,"Error")</f>
        <v>#N/A</v>
      </c>
      <c r="T53" s="117" t="e">
        <f>IF(INDEX($A$37:$X$48,MATCH($A53,$A$37:$A$48,0),MATCH(T$50,$A$37:$X$37,0))=INDEX(FIRE1001!$A$5:$AA$17,MATCH('QA checks'!$A53,FIRE1001!$B$5:$B$17,0),MATCH('QA checks'!T$50,FIRE1001!$A$5:$AA$5,0)),TRUE,"Error")</f>
        <v>#N/A</v>
      </c>
      <c r="U53" s="117" t="e">
        <f>IF(INDEX($A$37:$X$48,MATCH($A53,$A$37:$A$48,0),MATCH(U$50,$A$37:$X$37,0))=INDEX(FIRE1001!$A$5:$AA$17,MATCH('QA checks'!$A53,FIRE1001!$B$5:$B$17,0),MATCH('QA checks'!U$50,FIRE1001!$A$5:$AA$5,0)),TRUE,"Error")</f>
        <v>#N/A</v>
      </c>
      <c r="V53" s="117" t="e">
        <f>IF(INDEX($A$37:$X$48,MATCH($A53,$A$37:$A$48,0),MATCH(V$50,$A$37:$X$37,0))=INDEX(FIRE1001!$A$5:$AA$17,MATCH('QA checks'!$A53,FIRE1001!$B$5:$B$17,0),MATCH('QA checks'!V$50,FIRE1001!$A$5:$AA$5,0)),TRUE,"Error")</f>
        <v>#N/A</v>
      </c>
      <c r="W53" s="117" t="e">
        <f>IF(INDEX($A$37:$X$48,MATCH($A53,$A$37:$A$48,0),MATCH(W$50,$A$37:$X$37,0))=INDEX(FIRE1001!$A$5:$AA$17,MATCH('QA checks'!$A53,FIRE1001!$B$5:$B$17,0),MATCH('QA checks'!W$50,FIRE1001!$A$5:$AA$5,0)),TRUE,"Error")</f>
        <v>#N/A</v>
      </c>
      <c r="X53" s="117" t="e">
        <f>IF(INDEX($A$37:$X$48,MATCH($A53,$A$37:$A$48,0),MATCH(X$50,$A$37:$X$37,0))=INDEX(FIRE1001!$A$5:$AA$17,MATCH('QA checks'!$A53,FIRE1001!$B$5:$B$17,0),MATCH('QA checks'!X$50,FIRE1001!$A$5:$AA$5,0)),TRUE,"Error")</f>
        <v>#N/A</v>
      </c>
      <c r="Y53" s="117" t="e">
        <f>IF(INDEX($A$37:$X$48,MATCH($A53,$A$37:$A$48,0),MATCH(Y$50,$A$37:$X$37,0))=INDEX(FIRE1001!$A$5:$AA$17,MATCH('QA checks'!$A53,FIRE1001!$B$5:$B$17,0),MATCH('QA checks'!Y$50,FIRE1001!$A$5:$AA$5,0)),TRUE,"Error")</f>
        <v>#N/A</v>
      </c>
    </row>
    <row r="54" spans="1:25" x14ac:dyDescent="0.35">
      <c r="A54" s="29" t="s">
        <v>69</v>
      </c>
      <c r="B54" s="117" t="str">
        <f>IF(INDEX($A$37:$X$48,MATCH($A54,$A$37:$A$48,0),MATCH(B$50,$A$37:$X$37,0))=INDEX(FIRE1001!$A$5:$AA$17,MATCH('QA checks'!$A54,FIRE1001!$B$5:$B$17,0),MATCH('QA checks'!B$50,FIRE1001!$A$5:$AA$5,0)),TRUE,"Error")</f>
        <v>Error</v>
      </c>
      <c r="C54" s="117" t="str">
        <f>IF(INDEX($A$37:$X$48,MATCH($A54,$A$37:$A$48,0),MATCH(C$50,$A$37:$X$37,0))=INDEX(FIRE1001!$A$5:$AA$17,MATCH('QA checks'!$A54,FIRE1001!$B$5:$B$17,0),MATCH('QA checks'!C$50,FIRE1001!$A$5:$AA$5,0)),TRUE,"Error")</f>
        <v>Error</v>
      </c>
      <c r="D54" s="117" t="str">
        <f>IF(INDEX($A$37:$X$48,MATCH($A54,$A$37:$A$48,0),MATCH(D$50,$A$37:$X$37,0))=INDEX(FIRE1001!$A$5:$AA$17,MATCH('QA checks'!$A54,FIRE1001!$B$5:$B$17,0),MATCH('QA checks'!D$50,FIRE1001!$A$5:$AA$5,0)),TRUE,"Error")</f>
        <v>Error</v>
      </c>
      <c r="E54" s="117" t="str">
        <f>IF(INDEX($A$37:$X$48,MATCH($A54,$A$37:$A$48,0),MATCH(E$50,$A$37:$X$37,0))=INDEX(FIRE1001!$A$5:$AA$17,MATCH('QA checks'!$A54,FIRE1001!$B$5:$B$17,0),MATCH('QA checks'!E$50,FIRE1001!$A$5:$AA$5,0)),TRUE,"Error")</f>
        <v>Error</v>
      </c>
      <c r="F54" s="117" t="str">
        <f>IF(INDEX($A$37:$X$48,MATCH($A54,$A$37:$A$48,0),MATCH(F$50,$A$37:$X$37,0))=INDEX(FIRE1001!$A$5:$AA$17,MATCH('QA checks'!$A54,FIRE1001!$B$5:$B$17,0),MATCH('QA checks'!F$50,FIRE1001!$A$5:$AA$5,0)),TRUE,"Error")</f>
        <v>Error</v>
      </c>
      <c r="G54" s="117" t="str">
        <f>IF(INDEX($A$37:$X$48,MATCH($A54,$A$37:$A$48,0),MATCH(G$50,$A$37:$X$37,0))=INDEX(FIRE1001!$A$5:$AA$17,MATCH('QA checks'!$A54,FIRE1001!$B$5:$B$17,0),MATCH('QA checks'!G$50,FIRE1001!$A$5:$AA$5,0)),TRUE,"Error")</f>
        <v>Error</v>
      </c>
      <c r="H54" s="117" t="str">
        <f>IF(INDEX($A$37:$X$48,MATCH($A54,$A$37:$A$48,0),MATCH(H$50,$A$37:$X$37,0))=INDEX(FIRE1001!$A$5:$AA$17,MATCH('QA checks'!$A54,FIRE1001!$B$5:$B$17,0),MATCH('QA checks'!H$50,FIRE1001!$A$5:$AA$5,0)),TRUE,"Error")</f>
        <v>Error</v>
      </c>
      <c r="I54" s="117" t="str">
        <f>IF(INDEX($A$37:$X$48,MATCH($A54,$A$37:$A$48,0),MATCH(I$50,$A$37:$X$37,0))=INDEX(FIRE1001!$A$5:$AA$17,MATCH('QA checks'!$A54,FIRE1001!$B$5:$B$17,0),MATCH('QA checks'!I$50,FIRE1001!$A$5:$AA$5,0)),TRUE,"Error")</f>
        <v>Error</v>
      </c>
      <c r="J54" s="117" t="str">
        <f>IF(INDEX($A$37:$X$48,MATCH($A54,$A$37:$A$48,0),MATCH(J$50,$A$37:$X$37,0))=INDEX(FIRE1001!$A$5:$AA$17,MATCH('QA checks'!$A54,FIRE1001!$B$5:$B$17,0),MATCH('QA checks'!J$50,FIRE1001!$A$5:$AA$5,0)),TRUE,"Error")</f>
        <v>Error</v>
      </c>
      <c r="K54" s="117" t="str">
        <f>IF(INDEX($A$37:$X$48,MATCH($A54,$A$37:$A$48,0),MATCH(K$50,$A$37:$X$37,0))=INDEX(FIRE1001!$A$5:$AA$17,MATCH('QA checks'!$A54,FIRE1001!$B$5:$B$17,0),MATCH('QA checks'!K$50,FIRE1001!$A$5:$AA$5,0)),TRUE,"Error")</f>
        <v>Error</v>
      </c>
      <c r="L54" s="117" t="str">
        <f>IF(INDEX($A$37:$X$48,MATCH($A54,$A$37:$A$48,0),MATCH(L$50,$A$37:$X$37,0))=INDEX(FIRE1001!$A$5:$AA$17,MATCH('QA checks'!$A54,FIRE1001!$B$5:$B$17,0),MATCH('QA checks'!L$50,FIRE1001!$A$5:$AA$5,0)),TRUE,"Error")</f>
        <v>Error</v>
      </c>
      <c r="M54" s="117" t="str">
        <f>IF(INDEX($A$37:$X$48,MATCH($A54,$A$37:$A$48,0),MATCH(M$50,$A$37:$X$37,0))=INDEX(FIRE1001!$A$5:$AA$17,MATCH('QA checks'!$A54,FIRE1001!$B$5:$B$17,0),MATCH('QA checks'!M$50,FIRE1001!$A$5:$AA$5,0)),TRUE,"Error")</f>
        <v>Error</v>
      </c>
      <c r="N54" s="117" t="str">
        <f>IF(INDEX($A$37:$X$48,MATCH($A54,$A$37:$A$48,0),MATCH(N$50,$A$37:$X$37,0))=INDEX(FIRE1001!$A$5:$AA$17,MATCH('QA checks'!$A54,FIRE1001!$B$5:$B$17,0),MATCH('QA checks'!N$50,FIRE1001!$A$5:$AA$5,0)),TRUE,"Error")</f>
        <v>Error</v>
      </c>
      <c r="O54" s="117" t="str">
        <f>IF(INDEX($A$37:$X$48,MATCH($A54,$A$37:$A$48,0),MATCH(O$50,$A$37:$X$37,0))=INDEX(FIRE1001!$A$5:$AA$17,MATCH('QA checks'!$A54,FIRE1001!$B$5:$B$17,0),MATCH('QA checks'!O$50,FIRE1001!$A$5:$AA$5,0)),TRUE,"Error")</f>
        <v>Error</v>
      </c>
      <c r="P54" s="117" t="str">
        <f>IF(INDEX($A$37:$X$48,MATCH($A54,$A$37:$A$48,0),MATCH(P$50,$A$37:$X$37,0))=INDEX(FIRE1001!$A$5:$AA$17,MATCH('QA checks'!$A54,FIRE1001!$B$5:$B$17,0),MATCH('QA checks'!P$50,FIRE1001!$A$5:$AA$5,0)),TRUE,"Error")</f>
        <v>Error</v>
      </c>
      <c r="Q54" s="117" t="e">
        <f>IF(INDEX($A$37:$X$48,MATCH($A54,$A$37:$A$48,0),MATCH(Q$50,$A$37:$X$37,0))=INDEX(FIRE1001!$A$5:$AA$17,MATCH('QA checks'!$A54,FIRE1001!$B$5:$B$17,0),MATCH('QA checks'!Q$50,FIRE1001!$A$5:$AA$5,0)),TRUE,"Error")</f>
        <v>#N/A</v>
      </c>
      <c r="R54" s="117" t="e">
        <f>IF(INDEX($A$37:$X$48,MATCH($A54,$A$37:$A$48,0),MATCH(R$50,$A$37:$X$37,0))=INDEX(FIRE1001!$A$5:$AA$17,MATCH('QA checks'!$A54,FIRE1001!$B$5:$B$17,0),MATCH('QA checks'!R$50,FIRE1001!$A$5:$AA$5,0)),TRUE,"Error")</f>
        <v>#N/A</v>
      </c>
      <c r="S54" s="117" t="e">
        <f>IF(INDEX($A$37:$X$48,MATCH($A54,$A$37:$A$48,0),MATCH(S$50,$A$37:$X$37,0))=INDEX(FIRE1001!$A$5:$AA$17,MATCH('QA checks'!$A54,FIRE1001!$B$5:$B$17,0),MATCH('QA checks'!S$50,FIRE1001!$A$5:$AA$5,0)),TRUE,"Error")</f>
        <v>#N/A</v>
      </c>
      <c r="T54" s="117" t="e">
        <f>IF(INDEX($A$37:$X$48,MATCH($A54,$A$37:$A$48,0),MATCH(T$50,$A$37:$X$37,0))=INDEX(FIRE1001!$A$5:$AA$17,MATCH('QA checks'!$A54,FIRE1001!$B$5:$B$17,0),MATCH('QA checks'!T$50,FIRE1001!$A$5:$AA$5,0)),TRUE,"Error")</f>
        <v>#N/A</v>
      </c>
      <c r="U54" s="117" t="e">
        <f>IF(INDEX($A$37:$X$48,MATCH($A54,$A$37:$A$48,0),MATCH(U$50,$A$37:$X$37,0))=INDEX(FIRE1001!$A$5:$AA$17,MATCH('QA checks'!$A54,FIRE1001!$B$5:$B$17,0),MATCH('QA checks'!U$50,FIRE1001!$A$5:$AA$5,0)),TRUE,"Error")</f>
        <v>#N/A</v>
      </c>
      <c r="V54" s="117" t="e">
        <f>IF(INDEX($A$37:$X$48,MATCH($A54,$A$37:$A$48,0),MATCH(V$50,$A$37:$X$37,0))=INDEX(FIRE1001!$A$5:$AA$17,MATCH('QA checks'!$A54,FIRE1001!$B$5:$B$17,0),MATCH('QA checks'!V$50,FIRE1001!$A$5:$AA$5,0)),TRUE,"Error")</f>
        <v>#N/A</v>
      </c>
      <c r="W54" s="117" t="e">
        <f>IF(INDEX($A$37:$X$48,MATCH($A54,$A$37:$A$48,0),MATCH(W$50,$A$37:$X$37,0))=INDEX(FIRE1001!$A$5:$AA$17,MATCH('QA checks'!$A54,FIRE1001!$B$5:$B$17,0),MATCH('QA checks'!W$50,FIRE1001!$A$5:$AA$5,0)),TRUE,"Error")</f>
        <v>#N/A</v>
      </c>
      <c r="X54" s="117" t="e">
        <f>IF(INDEX($A$37:$X$48,MATCH($A54,$A$37:$A$48,0),MATCH(X$50,$A$37:$X$37,0))=INDEX(FIRE1001!$A$5:$AA$17,MATCH('QA checks'!$A54,FIRE1001!$B$5:$B$17,0),MATCH('QA checks'!X$50,FIRE1001!$A$5:$AA$5,0)),TRUE,"Error")</f>
        <v>#N/A</v>
      </c>
      <c r="Y54" s="117" t="e">
        <f>IF(INDEX($A$37:$X$48,MATCH($A54,$A$37:$A$48,0),MATCH(Y$50,$A$37:$X$37,0))=INDEX(FIRE1001!$A$5:$AA$17,MATCH('QA checks'!$A54,FIRE1001!$B$5:$B$17,0),MATCH('QA checks'!Y$50,FIRE1001!$A$5:$AA$5,0)),TRUE,"Error")</f>
        <v>#N/A</v>
      </c>
    </row>
    <row r="55" spans="1:25" x14ac:dyDescent="0.35">
      <c r="A55" s="29" t="s">
        <v>101</v>
      </c>
      <c r="B55" s="117" t="str">
        <f>IF(INDEX($A$37:$X$48,MATCH($A55,$A$37:$A$48,0),MATCH(B$50,$A$37:$X$37,0))=INDEX(FIRE1001!$A$5:$AA$17,MATCH('QA checks'!$A55,FIRE1001!$B$5:$B$17,0),MATCH('QA checks'!B$50,FIRE1001!$A$5:$AA$5,0)),TRUE,"Error")</f>
        <v>Error</v>
      </c>
      <c r="C55" s="117" t="str">
        <f>IF(INDEX($A$37:$X$48,MATCH($A55,$A$37:$A$48,0),MATCH(C$50,$A$37:$X$37,0))=INDEX(FIRE1001!$A$5:$AA$17,MATCH('QA checks'!$A55,FIRE1001!$B$5:$B$17,0),MATCH('QA checks'!C$50,FIRE1001!$A$5:$AA$5,0)),TRUE,"Error")</f>
        <v>Error</v>
      </c>
      <c r="D55" s="117" t="str">
        <f>IF(INDEX($A$37:$X$48,MATCH($A55,$A$37:$A$48,0),MATCH(D$50,$A$37:$X$37,0))=INDEX(FIRE1001!$A$5:$AA$17,MATCH('QA checks'!$A55,FIRE1001!$B$5:$B$17,0),MATCH('QA checks'!D$50,FIRE1001!$A$5:$AA$5,0)),TRUE,"Error")</f>
        <v>Error</v>
      </c>
      <c r="E55" s="117" t="str">
        <f>IF(INDEX($A$37:$X$48,MATCH($A55,$A$37:$A$48,0),MATCH(E$50,$A$37:$X$37,0))=INDEX(FIRE1001!$A$5:$AA$17,MATCH('QA checks'!$A55,FIRE1001!$B$5:$B$17,0),MATCH('QA checks'!E$50,FIRE1001!$A$5:$AA$5,0)),TRUE,"Error")</f>
        <v>Error</v>
      </c>
      <c r="F55" s="117" t="str">
        <f>IF(INDEX($A$37:$X$48,MATCH($A55,$A$37:$A$48,0),MATCH(F$50,$A$37:$X$37,0))=INDEX(FIRE1001!$A$5:$AA$17,MATCH('QA checks'!$A55,FIRE1001!$B$5:$B$17,0),MATCH('QA checks'!F$50,FIRE1001!$A$5:$AA$5,0)),TRUE,"Error")</f>
        <v>Error</v>
      </c>
      <c r="G55" s="117" t="str">
        <f>IF(INDEX($A$37:$X$48,MATCH($A55,$A$37:$A$48,0),MATCH(G$50,$A$37:$X$37,0))=INDEX(FIRE1001!$A$5:$AA$17,MATCH('QA checks'!$A55,FIRE1001!$B$5:$B$17,0),MATCH('QA checks'!G$50,FIRE1001!$A$5:$AA$5,0)),TRUE,"Error")</f>
        <v>Error</v>
      </c>
      <c r="H55" s="117" t="str">
        <f>IF(INDEX($A$37:$X$48,MATCH($A55,$A$37:$A$48,0),MATCH(H$50,$A$37:$X$37,0))=INDEX(FIRE1001!$A$5:$AA$17,MATCH('QA checks'!$A55,FIRE1001!$B$5:$B$17,0),MATCH('QA checks'!H$50,FIRE1001!$A$5:$AA$5,0)),TRUE,"Error")</f>
        <v>Error</v>
      </c>
      <c r="I55" s="117" t="str">
        <f>IF(INDEX($A$37:$X$48,MATCH($A55,$A$37:$A$48,0),MATCH(I$50,$A$37:$X$37,0))=INDEX(FIRE1001!$A$5:$AA$17,MATCH('QA checks'!$A55,FIRE1001!$B$5:$B$17,0),MATCH('QA checks'!I$50,FIRE1001!$A$5:$AA$5,0)),TRUE,"Error")</f>
        <v>Error</v>
      </c>
      <c r="J55" s="117" t="str">
        <f>IF(INDEX($A$37:$X$48,MATCH($A55,$A$37:$A$48,0),MATCH(J$50,$A$37:$X$37,0))=INDEX(FIRE1001!$A$5:$AA$17,MATCH('QA checks'!$A55,FIRE1001!$B$5:$B$17,0),MATCH('QA checks'!J$50,FIRE1001!$A$5:$AA$5,0)),TRUE,"Error")</f>
        <v>Error</v>
      </c>
      <c r="K55" s="117" t="str">
        <f>IF(INDEX($A$37:$X$48,MATCH($A55,$A$37:$A$48,0),MATCH(K$50,$A$37:$X$37,0))=INDEX(FIRE1001!$A$5:$AA$17,MATCH('QA checks'!$A55,FIRE1001!$B$5:$B$17,0),MATCH('QA checks'!K$50,FIRE1001!$A$5:$AA$5,0)),TRUE,"Error")</f>
        <v>Error</v>
      </c>
      <c r="L55" s="117" t="str">
        <f>IF(INDEX($A$37:$X$48,MATCH($A55,$A$37:$A$48,0),MATCH(L$50,$A$37:$X$37,0))=INDEX(FIRE1001!$A$5:$AA$17,MATCH('QA checks'!$A55,FIRE1001!$B$5:$B$17,0),MATCH('QA checks'!L$50,FIRE1001!$A$5:$AA$5,0)),TRUE,"Error")</f>
        <v>Error</v>
      </c>
      <c r="M55" s="117" t="str">
        <f>IF(INDEX($A$37:$X$48,MATCH($A55,$A$37:$A$48,0),MATCH(M$50,$A$37:$X$37,0))=INDEX(FIRE1001!$A$5:$AA$17,MATCH('QA checks'!$A55,FIRE1001!$B$5:$B$17,0),MATCH('QA checks'!M$50,FIRE1001!$A$5:$AA$5,0)),TRUE,"Error")</f>
        <v>Error</v>
      </c>
      <c r="N55" s="117" t="str">
        <f>IF(INDEX($A$37:$X$48,MATCH($A55,$A$37:$A$48,0),MATCH(N$50,$A$37:$X$37,0))=INDEX(FIRE1001!$A$5:$AA$17,MATCH('QA checks'!$A55,FIRE1001!$B$5:$B$17,0),MATCH('QA checks'!N$50,FIRE1001!$A$5:$AA$5,0)),TRUE,"Error")</f>
        <v>Error</v>
      </c>
      <c r="O55" s="117" t="str">
        <f>IF(INDEX($A$37:$X$48,MATCH($A55,$A$37:$A$48,0),MATCH(O$50,$A$37:$X$37,0))=INDEX(FIRE1001!$A$5:$AA$17,MATCH('QA checks'!$A55,FIRE1001!$B$5:$B$17,0),MATCH('QA checks'!O$50,FIRE1001!$A$5:$AA$5,0)),TRUE,"Error")</f>
        <v>Error</v>
      </c>
      <c r="P55" s="117" t="str">
        <f>IF(INDEX($A$37:$X$48,MATCH($A55,$A$37:$A$48,0),MATCH(P$50,$A$37:$X$37,0))=INDEX(FIRE1001!$A$5:$AA$17,MATCH('QA checks'!$A55,FIRE1001!$B$5:$B$17,0),MATCH('QA checks'!P$50,FIRE1001!$A$5:$AA$5,0)),TRUE,"Error")</f>
        <v>Error</v>
      </c>
      <c r="Q55" s="117" t="e">
        <f>IF(INDEX($A$37:$X$48,MATCH($A55,$A$37:$A$48,0),MATCH(Q$50,$A$37:$X$37,0))=INDEX(FIRE1001!$A$5:$AA$17,MATCH('QA checks'!$A55,FIRE1001!$B$5:$B$17,0),MATCH('QA checks'!Q$50,FIRE1001!$A$5:$AA$5,0)),TRUE,"Error")</f>
        <v>#N/A</v>
      </c>
      <c r="R55" s="117" t="e">
        <f>IF(INDEX($A$37:$X$48,MATCH($A55,$A$37:$A$48,0),MATCH(R$50,$A$37:$X$37,0))=INDEX(FIRE1001!$A$5:$AA$17,MATCH('QA checks'!$A55,FIRE1001!$B$5:$B$17,0),MATCH('QA checks'!R$50,FIRE1001!$A$5:$AA$5,0)),TRUE,"Error")</f>
        <v>#N/A</v>
      </c>
      <c r="S55" s="117" t="e">
        <f>IF(INDEX($A$37:$X$48,MATCH($A55,$A$37:$A$48,0),MATCH(S$50,$A$37:$X$37,0))=INDEX(FIRE1001!$A$5:$AA$17,MATCH('QA checks'!$A55,FIRE1001!$B$5:$B$17,0),MATCH('QA checks'!S$50,FIRE1001!$A$5:$AA$5,0)),TRUE,"Error")</f>
        <v>#N/A</v>
      </c>
      <c r="T55" s="117" t="e">
        <f>IF(INDEX($A$37:$X$48,MATCH($A55,$A$37:$A$48,0),MATCH(T$50,$A$37:$X$37,0))=INDEX(FIRE1001!$A$5:$AA$17,MATCH('QA checks'!$A55,FIRE1001!$B$5:$B$17,0),MATCH('QA checks'!T$50,FIRE1001!$A$5:$AA$5,0)),TRUE,"Error")</f>
        <v>#N/A</v>
      </c>
      <c r="U55" s="117" t="e">
        <f>IF(INDEX($A$37:$X$48,MATCH($A55,$A$37:$A$48,0),MATCH(U$50,$A$37:$X$37,0))=INDEX(FIRE1001!$A$5:$AA$17,MATCH('QA checks'!$A55,FIRE1001!$B$5:$B$17,0),MATCH('QA checks'!U$50,FIRE1001!$A$5:$AA$5,0)),TRUE,"Error")</f>
        <v>#N/A</v>
      </c>
      <c r="V55" s="117" t="e">
        <f>IF(INDEX($A$37:$X$48,MATCH($A55,$A$37:$A$48,0),MATCH(V$50,$A$37:$X$37,0))=INDEX(FIRE1001!$A$5:$AA$17,MATCH('QA checks'!$A55,FIRE1001!$B$5:$B$17,0),MATCH('QA checks'!V$50,FIRE1001!$A$5:$AA$5,0)),TRUE,"Error")</f>
        <v>#N/A</v>
      </c>
      <c r="W55" s="117" t="e">
        <f>IF(INDEX($A$37:$X$48,MATCH($A55,$A$37:$A$48,0),MATCH(W$50,$A$37:$X$37,0))=INDEX(FIRE1001!$A$5:$AA$17,MATCH('QA checks'!$A55,FIRE1001!$B$5:$B$17,0),MATCH('QA checks'!W$50,FIRE1001!$A$5:$AA$5,0)),TRUE,"Error")</f>
        <v>#N/A</v>
      </c>
      <c r="X55" s="117" t="e">
        <f>IF(INDEX($A$37:$X$48,MATCH($A55,$A$37:$A$48,0),MATCH(X$50,$A$37:$X$37,0))=INDEX(FIRE1001!$A$5:$AA$17,MATCH('QA checks'!$A55,FIRE1001!$B$5:$B$17,0),MATCH('QA checks'!X$50,FIRE1001!$A$5:$AA$5,0)),TRUE,"Error")</f>
        <v>#N/A</v>
      </c>
      <c r="Y55" s="117" t="e">
        <f>IF(INDEX($A$37:$X$48,MATCH($A55,$A$37:$A$48,0),MATCH(Y$50,$A$37:$X$37,0))=INDEX(FIRE1001!$A$5:$AA$17,MATCH('QA checks'!$A55,FIRE1001!$B$5:$B$17,0),MATCH('QA checks'!Y$50,FIRE1001!$A$5:$AA$5,0)),TRUE,"Error")</f>
        <v>#N/A</v>
      </c>
    </row>
    <row r="56" spans="1:25" x14ac:dyDescent="0.35">
      <c r="A56" s="29" t="s">
        <v>187</v>
      </c>
      <c r="B56" s="117" t="str">
        <f>IF(INDEX($A$37:$X$48,MATCH($A56,$A$37:$A$48,0),MATCH(B$50,$A$37:$X$37,0))=INDEX(FIRE1001!$A$5:$AA$17,MATCH('QA checks'!$A56,FIRE1001!$A$5:$A$17,0),MATCH('QA checks'!B$50,FIRE1001!$A$5:$AA$5,0)),TRUE,"Error")</f>
        <v>Error</v>
      </c>
      <c r="C56" s="117" t="str">
        <f>IF(INDEX($A$37:$X$48,MATCH($A56,$A$37:$A$48,0),MATCH(C$50,$A$37:$X$37,0))=INDEX(FIRE1001!$A$5:$AA$17,MATCH('QA checks'!$A56,FIRE1001!$A$5:$A$17,0),MATCH('QA checks'!C$50,FIRE1001!$A$5:$AA$5,0)),TRUE,"Error")</f>
        <v>Error</v>
      </c>
      <c r="D56" s="117" t="str">
        <f>IF(INDEX($A$37:$X$48,MATCH($A56,$A$37:$A$48,0),MATCH(D$50,$A$37:$X$37,0))=INDEX(FIRE1001!$A$5:$AA$17,MATCH('QA checks'!$A56,FIRE1001!$A$5:$A$17,0),MATCH('QA checks'!D$50,FIRE1001!$A$5:$AA$5,0)),TRUE,"Error")</f>
        <v>Error</v>
      </c>
      <c r="E56" s="117" t="str">
        <f>IF(INDEX($A$37:$X$48,MATCH($A56,$A$37:$A$48,0),MATCH(E$50,$A$37:$X$37,0))=INDEX(FIRE1001!$A$5:$AA$17,MATCH('QA checks'!$A56,FIRE1001!$A$5:$A$17,0),MATCH('QA checks'!E$50,FIRE1001!$A$5:$AA$5,0)),TRUE,"Error")</f>
        <v>Error</v>
      </c>
      <c r="F56" s="117" t="str">
        <f>IF(INDEX($A$37:$X$48,MATCH($A56,$A$37:$A$48,0),MATCH(F$50,$A$37:$X$37,0))=INDEX(FIRE1001!$A$5:$AA$17,MATCH('QA checks'!$A56,FIRE1001!$A$5:$A$17,0),MATCH('QA checks'!F$50,FIRE1001!$A$5:$AA$5,0)),TRUE,"Error")</f>
        <v>Error</v>
      </c>
      <c r="G56" s="117" t="str">
        <f>IF(INDEX($A$37:$X$48,MATCH($A56,$A$37:$A$48,0),MATCH(G$50,$A$37:$X$37,0))=INDEX(FIRE1001!$A$5:$AA$17,MATCH('QA checks'!$A56,FIRE1001!$A$5:$A$17,0),MATCH('QA checks'!G$50,FIRE1001!$A$5:$AA$5,0)),TRUE,"Error")</f>
        <v>Error</v>
      </c>
      <c r="H56" s="117" t="str">
        <f>IF(INDEX($A$37:$X$48,MATCH($A56,$A$37:$A$48,0),MATCH(H$50,$A$37:$X$37,0))=INDEX(FIRE1001!$A$5:$AA$17,MATCH('QA checks'!$A56,FIRE1001!$A$5:$A$17,0),MATCH('QA checks'!H$50,FIRE1001!$A$5:$AA$5,0)),TRUE,"Error")</f>
        <v>Error</v>
      </c>
      <c r="I56" s="117" t="str">
        <f>IF(INDEX($A$37:$X$48,MATCH($A56,$A$37:$A$48,0),MATCH(I$50,$A$37:$X$37,0))=INDEX(FIRE1001!$A$5:$AA$17,MATCH('QA checks'!$A56,FIRE1001!$A$5:$A$17,0),MATCH('QA checks'!I$50,FIRE1001!$A$5:$AA$5,0)),TRUE,"Error")</f>
        <v>Error</v>
      </c>
      <c r="J56" s="117" t="str">
        <f>IF(INDEX($A$37:$X$48,MATCH($A56,$A$37:$A$48,0),MATCH(J$50,$A$37:$X$37,0))=INDEX(FIRE1001!$A$5:$AA$17,MATCH('QA checks'!$A56,FIRE1001!$A$5:$A$17,0),MATCH('QA checks'!J$50,FIRE1001!$A$5:$AA$5,0)),TRUE,"Error")</f>
        <v>Error</v>
      </c>
      <c r="K56" s="117" t="str">
        <f>IF(INDEX($A$37:$X$48,MATCH($A56,$A$37:$A$48,0),MATCH(K$50,$A$37:$X$37,0))=INDEX(FIRE1001!$A$5:$AA$17,MATCH('QA checks'!$A56,FIRE1001!$A$5:$A$17,0),MATCH('QA checks'!K$50,FIRE1001!$A$5:$AA$5,0)),TRUE,"Error")</f>
        <v>Error</v>
      </c>
      <c r="L56" s="117" t="str">
        <f>IF(INDEX($A$37:$X$48,MATCH($A56,$A$37:$A$48,0),MATCH(L$50,$A$37:$X$37,0))=INDEX(FIRE1001!$A$5:$AA$17,MATCH('QA checks'!$A56,FIRE1001!$A$5:$A$17,0),MATCH('QA checks'!L$50,FIRE1001!$A$5:$AA$5,0)),TRUE,"Error")</f>
        <v>Error</v>
      </c>
      <c r="M56" s="117" t="str">
        <f>IF(INDEX($A$37:$X$48,MATCH($A56,$A$37:$A$48,0),MATCH(M$50,$A$37:$X$37,0))=INDEX(FIRE1001!$A$5:$AA$17,MATCH('QA checks'!$A56,FIRE1001!$A$5:$A$17,0),MATCH('QA checks'!M$50,FIRE1001!$A$5:$AA$5,0)),TRUE,"Error")</f>
        <v>Error</v>
      </c>
      <c r="N56" s="117" t="str">
        <f>IF(INDEX($A$37:$X$48,MATCH($A56,$A$37:$A$48,0),MATCH(N$50,$A$37:$X$37,0))=INDEX(FIRE1001!$A$5:$AA$17,MATCH('QA checks'!$A56,FIRE1001!$A$5:$A$17,0),MATCH('QA checks'!N$50,FIRE1001!$A$5:$AA$5,0)),TRUE,"Error")</f>
        <v>Error</v>
      </c>
      <c r="O56" s="117" t="str">
        <f>IF(INDEX($A$37:$X$48,MATCH($A56,$A$37:$A$48,0),MATCH(O$50,$A$37:$X$37,0))=INDEX(FIRE1001!$A$5:$AA$17,MATCH('QA checks'!$A56,FIRE1001!$A$5:$A$17,0),MATCH('QA checks'!O$50,FIRE1001!$A$5:$AA$5,0)),TRUE,"Error")</f>
        <v>Error</v>
      </c>
      <c r="P56" s="117" t="str">
        <f>IF(INDEX($A$37:$X$48,MATCH($A56,$A$37:$A$48,0),MATCH(P$50,$A$37:$X$37,0))=INDEX(FIRE1001!$A$5:$AA$17,MATCH('QA checks'!$A56,FIRE1001!$A$5:$A$17,0),MATCH('QA checks'!P$50,FIRE1001!$A$5:$AA$5,0)),TRUE,"Error")</f>
        <v>Error</v>
      </c>
      <c r="Q56" s="117" t="e">
        <f>IF(INDEX($A$37:$X$48,MATCH($A56,$A$37:$A$48,0),MATCH(Q$50,$A$37:$X$37,0))=INDEX(FIRE1001!$A$5:$AA$17,MATCH('QA checks'!$A56,FIRE1001!$A$5:$A$17,0),MATCH('QA checks'!Q$50,FIRE1001!$A$5:$AA$5,0)),TRUE,"Error")</f>
        <v>#N/A</v>
      </c>
      <c r="R56" s="117" t="e">
        <f>IF(INDEX($A$37:$X$48,MATCH($A56,$A$37:$A$48,0),MATCH(R$50,$A$37:$X$37,0))=INDEX(FIRE1001!$A$5:$AA$17,MATCH('QA checks'!$A56,FIRE1001!$A$5:$A$17,0),MATCH('QA checks'!R$50,FIRE1001!$A$5:$AA$5,0)),TRUE,"Error")</f>
        <v>#N/A</v>
      </c>
      <c r="S56" s="117" t="e">
        <f>IF(INDEX($A$37:$X$48,MATCH($A56,$A$37:$A$48,0),MATCH(S$50,$A$37:$X$37,0))=INDEX(FIRE1001!$A$5:$AA$17,MATCH('QA checks'!$A56,FIRE1001!$A$5:$A$17,0),MATCH('QA checks'!S$50,FIRE1001!$A$5:$AA$5,0)),TRUE,"Error")</f>
        <v>#N/A</v>
      </c>
      <c r="T56" s="117" t="e">
        <f>IF(INDEX($A$37:$X$48,MATCH($A56,$A$37:$A$48,0),MATCH(T$50,$A$37:$X$37,0))=INDEX(FIRE1001!$A$5:$AA$17,MATCH('QA checks'!$A56,FIRE1001!$A$5:$A$17,0),MATCH('QA checks'!T$50,FIRE1001!$A$5:$AA$5,0)),TRUE,"Error")</f>
        <v>#N/A</v>
      </c>
      <c r="U56" s="117" t="e">
        <f>IF(INDEX($A$37:$X$48,MATCH($A56,$A$37:$A$48,0),MATCH(U$50,$A$37:$X$37,0))=INDEX(FIRE1001!$A$5:$AA$17,MATCH('QA checks'!$A56,FIRE1001!$A$5:$A$17,0),MATCH('QA checks'!U$50,FIRE1001!$A$5:$AA$5,0)),TRUE,"Error")</f>
        <v>#N/A</v>
      </c>
      <c r="V56" s="117" t="e">
        <f>IF(INDEX($A$37:$X$48,MATCH($A56,$A$37:$A$48,0),MATCH(V$50,$A$37:$X$37,0))=INDEX(FIRE1001!$A$5:$AA$17,MATCH('QA checks'!$A56,FIRE1001!$A$5:$A$17,0),MATCH('QA checks'!V$50,FIRE1001!$A$5:$AA$5,0)),TRUE,"Error")</f>
        <v>#N/A</v>
      </c>
      <c r="W56" s="117" t="e">
        <f>IF(INDEX($A$37:$X$48,MATCH($A56,$A$37:$A$48,0),MATCH(W$50,$A$37:$X$37,0))=INDEX(FIRE1001!$A$5:$AA$17,MATCH('QA checks'!$A56,FIRE1001!$A$5:$A$17,0),MATCH('QA checks'!W$50,FIRE1001!$A$5:$AA$5,0)),TRUE,"Error")</f>
        <v>#N/A</v>
      </c>
      <c r="X56" s="117" t="e">
        <f>IF(INDEX($A$37:$X$48,MATCH($A56,$A$37:$A$48,0),MATCH(X$50,$A$37:$X$37,0))=INDEX(FIRE1001!$A$5:$AA$17,MATCH('QA checks'!$A56,FIRE1001!$A$5:$A$17,0),MATCH('QA checks'!X$50,FIRE1001!$A$5:$AA$5,0)),TRUE,"Error")</f>
        <v>#N/A</v>
      </c>
      <c r="Y56" s="117" t="e">
        <f>IF(INDEX($A$37:$X$48,MATCH($A56,$A$37:$A$48,0),MATCH(Y$50,$A$37:$X$37,0))=INDEX(FIRE1001!$A$5:$AA$17,MATCH('QA checks'!$A56,FIRE1001!$A$5:$A$17,0),MATCH('QA checks'!Y$50,FIRE1001!$A$5:$AA$5,0)),TRUE,"Error")</f>
        <v>#N/A</v>
      </c>
    </row>
    <row r="57" spans="1:25" x14ac:dyDescent="0.35">
      <c r="A57" s="29" t="s">
        <v>73</v>
      </c>
      <c r="B57" s="117" t="str">
        <f>IF(INDEX($A$37:$X$48,MATCH($A57,$A$37:$A$48,0),MATCH(B$50,$A$37:$X$37,0))=INDEX(FIRE1001!$A$5:$AA$17,MATCH('QA checks'!$A57,FIRE1001!$B$5:$B$17,0),MATCH('QA checks'!B$50,FIRE1001!$A$5:$AA$5,0)),TRUE,"Error")</f>
        <v>Error</v>
      </c>
      <c r="C57" s="117" t="str">
        <f>IF(INDEX($A$37:$X$48,MATCH($A57,$A$37:$A$48,0),MATCH(C$50,$A$37:$X$37,0))=INDEX(FIRE1001!$A$5:$AA$17,MATCH('QA checks'!$A57,FIRE1001!$B$5:$B$17,0),MATCH('QA checks'!C$50,FIRE1001!$A$5:$AA$5,0)),TRUE,"Error")</f>
        <v>Error</v>
      </c>
      <c r="D57" s="117" t="str">
        <f>IF(INDEX($A$37:$X$48,MATCH($A57,$A$37:$A$48,0),MATCH(D$50,$A$37:$X$37,0))=INDEX(FIRE1001!$A$5:$AA$17,MATCH('QA checks'!$A57,FIRE1001!$B$5:$B$17,0),MATCH('QA checks'!D$50,FIRE1001!$A$5:$AA$5,0)),TRUE,"Error")</f>
        <v>Error</v>
      </c>
      <c r="E57" s="117" t="str">
        <f>IF(INDEX($A$37:$X$48,MATCH($A57,$A$37:$A$48,0),MATCH(E$50,$A$37:$X$37,0))=INDEX(FIRE1001!$A$5:$AA$17,MATCH('QA checks'!$A57,FIRE1001!$B$5:$B$17,0),MATCH('QA checks'!E$50,FIRE1001!$A$5:$AA$5,0)),TRUE,"Error")</f>
        <v>Error</v>
      </c>
      <c r="F57" s="117" t="str">
        <f>IF(INDEX($A$37:$X$48,MATCH($A57,$A$37:$A$48,0),MATCH(F$50,$A$37:$X$37,0))=INDEX(FIRE1001!$A$5:$AA$17,MATCH('QA checks'!$A57,FIRE1001!$B$5:$B$17,0),MATCH('QA checks'!F$50,FIRE1001!$A$5:$AA$5,0)),TRUE,"Error")</f>
        <v>Error</v>
      </c>
      <c r="G57" s="117" t="str">
        <f>IF(INDEX($A$37:$X$48,MATCH($A57,$A$37:$A$48,0),MATCH(G$50,$A$37:$X$37,0))=INDEX(FIRE1001!$A$5:$AA$17,MATCH('QA checks'!$A57,FIRE1001!$B$5:$B$17,0),MATCH('QA checks'!G$50,FIRE1001!$A$5:$AA$5,0)),TRUE,"Error")</f>
        <v>Error</v>
      </c>
      <c r="H57" s="117" t="str">
        <f>IF(INDEX($A$37:$X$48,MATCH($A57,$A$37:$A$48,0),MATCH(H$50,$A$37:$X$37,0))=INDEX(FIRE1001!$A$5:$AA$17,MATCH('QA checks'!$A57,FIRE1001!$B$5:$B$17,0),MATCH('QA checks'!H$50,FIRE1001!$A$5:$AA$5,0)),TRUE,"Error")</f>
        <v>Error</v>
      </c>
      <c r="I57" s="117" t="str">
        <f>IF(INDEX($A$37:$X$48,MATCH($A57,$A$37:$A$48,0),MATCH(I$50,$A$37:$X$37,0))=INDEX(FIRE1001!$A$5:$AA$17,MATCH('QA checks'!$A57,FIRE1001!$B$5:$B$17,0),MATCH('QA checks'!I$50,FIRE1001!$A$5:$AA$5,0)),TRUE,"Error")</f>
        <v>Error</v>
      </c>
      <c r="J57" s="117" t="str">
        <f>IF(INDEX($A$37:$X$48,MATCH($A57,$A$37:$A$48,0),MATCH(J$50,$A$37:$X$37,0))=INDEX(FIRE1001!$A$5:$AA$17,MATCH('QA checks'!$A57,FIRE1001!$B$5:$B$17,0),MATCH('QA checks'!J$50,FIRE1001!$A$5:$AA$5,0)),TRUE,"Error")</f>
        <v>Error</v>
      </c>
      <c r="K57" s="117" t="str">
        <f>IF(INDEX($A$37:$X$48,MATCH($A57,$A$37:$A$48,0),MATCH(K$50,$A$37:$X$37,0))=INDEX(FIRE1001!$A$5:$AA$17,MATCH('QA checks'!$A57,FIRE1001!$B$5:$B$17,0),MATCH('QA checks'!K$50,FIRE1001!$A$5:$AA$5,0)),TRUE,"Error")</f>
        <v>Error</v>
      </c>
      <c r="L57" s="117" t="str">
        <f>IF(INDEX($A$37:$X$48,MATCH($A57,$A$37:$A$48,0),MATCH(L$50,$A$37:$X$37,0))=INDEX(FIRE1001!$A$5:$AA$17,MATCH('QA checks'!$A57,FIRE1001!$B$5:$B$17,0),MATCH('QA checks'!L$50,FIRE1001!$A$5:$AA$5,0)),TRUE,"Error")</f>
        <v>Error</v>
      </c>
      <c r="M57" s="117" t="str">
        <f>IF(INDEX($A$37:$X$48,MATCH($A57,$A$37:$A$48,0),MATCH(M$50,$A$37:$X$37,0))=INDEX(FIRE1001!$A$5:$AA$17,MATCH('QA checks'!$A57,FIRE1001!$B$5:$B$17,0),MATCH('QA checks'!M$50,FIRE1001!$A$5:$AA$5,0)),TRUE,"Error")</f>
        <v>Error</v>
      </c>
      <c r="N57" s="117" t="str">
        <f>IF(INDEX($A$37:$X$48,MATCH($A57,$A$37:$A$48,0),MATCH(N$50,$A$37:$X$37,0))=INDEX(FIRE1001!$A$5:$AA$17,MATCH('QA checks'!$A57,FIRE1001!$B$5:$B$17,0),MATCH('QA checks'!N$50,FIRE1001!$A$5:$AA$5,0)),TRUE,"Error")</f>
        <v>Error</v>
      </c>
      <c r="O57" s="117" t="str">
        <f>IF(INDEX($A$37:$X$48,MATCH($A57,$A$37:$A$48,0),MATCH(O$50,$A$37:$X$37,0))=INDEX(FIRE1001!$A$5:$AA$17,MATCH('QA checks'!$A57,FIRE1001!$B$5:$B$17,0),MATCH('QA checks'!O$50,FIRE1001!$A$5:$AA$5,0)),TRUE,"Error")</f>
        <v>Error</v>
      </c>
      <c r="P57" s="117" t="str">
        <f>IF(INDEX($A$37:$X$48,MATCH($A57,$A$37:$A$48,0),MATCH(P$50,$A$37:$X$37,0))=INDEX(FIRE1001!$A$5:$AA$17,MATCH('QA checks'!$A57,FIRE1001!$B$5:$B$17,0),MATCH('QA checks'!P$50,FIRE1001!$A$5:$AA$5,0)),TRUE,"Error")</f>
        <v>Error</v>
      </c>
      <c r="Q57" s="117" t="e">
        <f>IF(INDEX($A$37:$X$48,MATCH($A57,$A$37:$A$48,0),MATCH(Q$50,$A$37:$X$37,0))=INDEX(FIRE1001!$A$5:$AA$17,MATCH('QA checks'!$A57,FIRE1001!$B$5:$B$17,0),MATCH('QA checks'!Q$50,FIRE1001!$A$5:$AA$5,0)),TRUE,"Error")</f>
        <v>#N/A</v>
      </c>
      <c r="R57" s="117" t="e">
        <f>IF(INDEX($A$37:$X$48,MATCH($A57,$A$37:$A$48,0),MATCH(R$50,$A$37:$X$37,0))=INDEX(FIRE1001!$A$5:$AA$17,MATCH('QA checks'!$A57,FIRE1001!$B$5:$B$17,0),MATCH('QA checks'!R$50,FIRE1001!$A$5:$AA$5,0)),TRUE,"Error")</f>
        <v>#N/A</v>
      </c>
      <c r="S57" s="117" t="e">
        <f>IF(INDEX($A$37:$X$48,MATCH($A57,$A$37:$A$48,0),MATCH(S$50,$A$37:$X$37,0))=INDEX(FIRE1001!$A$5:$AA$17,MATCH('QA checks'!$A57,FIRE1001!$B$5:$B$17,0),MATCH('QA checks'!S$50,FIRE1001!$A$5:$AA$5,0)),TRUE,"Error")</f>
        <v>#N/A</v>
      </c>
      <c r="T57" s="117" t="e">
        <f>IF(INDEX($A$37:$X$48,MATCH($A57,$A$37:$A$48,0),MATCH(T$50,$A$37:$X$37,0))=INDEX(FIRE1001!$A$5:$AA$17,MATCH('QA checks'!$A57,FIRE1001!$B$5:$B$17,0),MATCH('QA checks'!T$50,FIRE1001!$A$5:$AA$5,0)),TRUE,"Error")</f>
        <v>#N/A</v>
      </c>
      <c r="U57" s="117" t="e">
        <f>IF(INDEX($A$37:$X$48,MATCH($A57,$A$37:$A$48,0),MATCH(U$50,$A$37:$X$37,0))=INDEX(FIRE1001!$A$5:$AA$17,MATCH('QA checks'!$A57,FIRE1001!$B$5:$B$17,0),MATCH('QA checks'!U$50,FIRE1001!$A$5:$AA$5,0)),TRUE,"Error")</f>
        <v>#N/A</v>
      </c>
      <c r="V57" s="117" t="e">
        <f>IF(INDEX($A$37:$X$48,MATCH($A57,$A$37:$A$48,0),MATCH(V$50,$A$37:$X$37,0))=INDEX(FIRE1001!$A$5:$AA$17,MATCH('QA checks'!$A57,FIRE1001!$B$5:$B$17,0),MATCH('QA checks'!V$50,FIRE1001!$A$5:$AA$5,0)),TRUE,"Error")</f>
        <v>#N/A</v>
      </c>
      <c r="W57" s="117" t="e">
        <f>IF(INDEX($A$37:$X$48,MATCH($A57,$A$37:$A$48,0),MATCH(W$50,$A$37:$X$37,0))=INDEX(FIRE1001!$A$5:$AA$17,MATCH('QA checks'!$A57,FIRE1001!$B$5:$B$17,0),MATCH('QA checks'!W$50,FIRE1001!$A$5:$AA$5,0)),TRUE,"Error")</f>
        <v>#N/A</v>
      </c>
      <c r="X57" s="117" t="e">
        <f>IF(INDEX($A$37:$X$48,MATCH($A57,$A$37:$A$48,0),MATCH(X$50,$A$37:$X$37,0))=INDEX(FIRE1001!$A$5:$AA$17,MATCH('QA checks'!$A57,FIRE1001!$B$5:$B$17,0),MATCH('QA checks'!X$50,FIRE1001!$A$5:$AA$5,0)),TRUE,"Error")</f>
        <v>#N/A</v>
      </c>
      <c r="Y57" s="117" t="e">
        <f>IF(INDEX($A$37:$X$48,MATCH($A57,$A$37:$A$48,0),MATCH(Y$50,$A$37:$X$37,0))=INDEX(FIRE1001!$A$5:$AA$17,MATCH('QA checks'!$A57,FIRE1001!$B$5:$B$17,0),MATCH('QA checks'!Y$50,FIRE1001!$A$5:$AA$5,0)),TRUE,"Error")</f>
        <v>#N/A</v>
      </c>
    </row>
    <row r="58" spans="1:25" x14ac:dyDescent="0.35">
      <c r="A58" s="29" t="s">
        <v>72</v>
      </c>
      <c r="B58" s="117" t="str">
        <f>IF(INDEX($A$37:$X$48,MATCH($A58,$A$37:$A$48,0),MATCH(B$50,$A$37:$X$37,0))=INDEX(FIRE1001!$A$5:$AA$17,MATCH('QA checks'!$A58,FIRE1001!$B$5:$B$17,0),MATCH('QA checks'!B$50,FIRE1001!$A$5:$AA$5,0)),TRUE,"Error")</f>
        <v>Error</v>
      </c>
      <c r="C58" s="117" t="str">
        <f>IF(INDEX($A$37:$X$48,MATCH($A58,$A$37:$A$48,0),MATCH(C$50,$A$37:$X$37,0))=INDEX(FIRE1001!$A$5:$AA$17,MATCH('QA checks'!$A58,FIRE1001!$B$5:$B$17,0),MATCH('QA checks'!C$50,FIRE1001!$A$5:$AA$5,0)),TRUE,"Error")</f>
        <v>Error</v>
      </c>
      <c r="D58" s="117" t="str">
        <f>IF(INDEX($A$37:$X$48,MATCH($A58,$A$37:$A$48,0),MATCH(D$50,$A$37:$X$37,0))=INDEX(FIRE1001!$A$5:$AA$17,MATCH('QA checks'!$A58,FIRE1001!$B$5:$B$17,0),MATCH('QA checks'!D$50,FIRE1001!$A$5:$AA$5,0)),TRUE,"Error")</f>
        <v>Error</v>
      </c>
      <c r="E58" s="117" t="str">
        <f>IF(INDEX($A$37:$X$48,MATCH($A58,$A$37:$A$48,0),MATCH(E$50,$A$37:$X$37,0))=INDEX(FIRE1001!$A$5:$AA$17,MATCH('QA checks'!$A58,FIRE1001!$B$5:$B$17,0),MATCH('QA checks'!E$50,FIRE1001!$A$5:$AA$5,0)),TRUE,"Error")</f>
        <v>Error</v>
      </c>
      <c r="F58" s="117" t="str">
        <f>IF(INDEX($A$37:$X$48,MATCH($A58,$A$37:$A$48,0),MATCH(F$50,$A$37:$X$37,0))=INDEX(FIRE1001!$A$5:$AA$17,MATCH('QA checks'!$A58,FIRE1001!$B$5:$B$17,0),MATCH('QA checks'!F$50,FIRE1001!$A$5:$AA$5,0)),TRUE,"Error")</f>
        <v>Error</v>
      </c>
      <c r="G58" s="117" t="str">
        <f>IF(INDEX($A$37:$X$48,MATCH($A58,$A$37:$A$48,0),MATCH(G$50,$A$37:$X$37,0))=INDEX(FIRE1001!$A$5:$AA$17,MATCH('QA checks'!$A58,FIRE1001!$B$5:$B$17,0),MATCH('QA checks'!G$50,FIRE1001!$A$5:$AA$5,0)),TRUE,"Error")</f>
        <v>Error</v>
      </c>
      <c r="H58" s="117" t="str">
        <f>IF(INDEX($A$37:$X$48,MATCH($A58,$A$37:$A$48,0),MATCH(H$50,$A$37:$X$37,0))=INDEX(FIRE1001!$A$5:$AA$17,MATCH('QA checks'!$A58,FIRE1001!$B$5:$B$17,0),MATCH('QA checks'!H$50,FIRE1001!$A$5:$AA$5,0)),TRUE,"Error")</f>
        <v>Error</v>
      </c>
      <c r="I58" s="117" t="str">
        <f>IF(INDEX($A$37:$X$48,MATCH($A58,$A$37:$A$48,0),MATCH(I$50,$A$37:$X$37,0))=INDEX(FIRE1001!$A$5:$AA$17,MATCH('QA checks'!$A58,FIRE1001!$B$5:$B$17,0),MATCH('QA checks'!I$50,FIRE1001!$A$5:$AA$5,0)),TRUE,"Error")</f>
        <v>Error</v>
      </c>
      <c r="J58" s="117" t="str">
        <f>IF(INDEX($A$37:$X$48,MATCH($A58,$A$37:$A$48,0),MATCH(J$50,$A$37:$X$37,0))=INDEX(FIRE1001!$A$5:$AA$17,MATCH('QA checks'!$A58,FIRE1001!$B$5:$B$17,0),MATCH('QA checks'!J$50,FIRE1001!$A$5:$AA$5,0)),TRUE,"Error")</f>
        <v>Error</v>
      </c>
      <c r="K58" s="117" t="str">
        <f>IF(INDEX($A$37:$X$48,MATCH($A58,$A$37:$A$48,0),MATCH(K$50,$A$37:$X$37,0))=INDEX(FIRE1001!$A$5:$AA$17,MATCH('QA checks'!$A58,FIRE1001!$B$5:$B$17,0),MATCH('QA checks'!K$50,FIRE1001!$A$5:$AA$5,0)),TRUE,"Error")</f>
        <v>Error</v>
      </c>
      <c r="L58" s="117" t="str">
        <f>IF(INDEX($A$37:$X$48,MATCH($A58,$A$37:$A$48,0),MATCH(L$50,$A$37:$X$37,0))=INDEX(FIRE1001!$A$5:$AA$17,MATCH('QA checks'!$A58,FIRE1001!$B$5:$B$17,0),MATCH('QA checks'!L$50,FIRE1001!$A$5:$AA$5,0)),TRUE,"Error")</f>
        <v>Error</v>
      </c>
      <c r="M58" s="117" t="str">
        <f>IF(INDEX($A$37:$X$48,MATCH($A58,$A$37:$A$48,0),MATCH(M$50,$A$37:$X$37,0))=INDEX(FIRE1001!$A$5:$AA$17,MATCH('QA checks'!$A58,FIRE1001!$B$5:$B$17,0),MATCH('QA checks'!M$50,FIRE1001!$A$5:$AA$5,0)),TRUE,"Error")</f>
        <v>Error</v>
      </c>
      <c r="N58" s="117" t="str">
        <f>IF(INDEX($A$37:$X$48,MATCH($A58,$A$37:$A$48,0),MATCH(N$50,$A$37:$X$37,0))=INDEX(FIRE1001!$A$5:$AA$17,MATCH('QA checks'!$A58,FIRE1001!$B$5:$B$17,0),MATCH('QA checks'!N$50,FIRE1001!$A$5:$AA$5,0)),TRUE,"Error")</f>
        <v>Error</v>
      </c>
      <c r="O58" s="117" t="str">
        <f>IF(INDEX($A$37:$X$48,MATCH($A58,$A$37:$A$48,0),MATCH(O$50,$A$37:$X$37,0))=INDEX(FIRE1001!$A$5:$AA$17,MATCH('QA checks'!$A58,FIRE1001!$B$5:$B$17,0),MATCH('QA checks'!O$50,FIRE1001!$A$5:$AA$5,0)),TRUE,"Error")</f>
        <v>Error</v>
      </c>
      <c r="P58" s="117" t="str">
        <f>IF(INDEX($A$37:$X$48,MATCH($A58,$A$37:$A$48,0),MATCH(P$50,$A$37:$X$37,0))=INDEX(FIRE1001!$A$5:$AA$17,MATCH('QA checks'!$A58,FIRE1001!$B$5:$B$17,0),MATCH('QA checks'!P$50,FIRE1001!$A$5:$AA$5,0)),TRUE,"Error")</f>
        <v>Error</v>
      </c>
      <c r="Q58" s="117" t="e">
        <f>IF(INDEX($A$37:$X$48,MATCH($A58,$A$37:$A$48,0),MATCH(Q$50,$A$37:$X$37,0))=INDEX(FIRE1001!$A$5:$AA$17,MATCH('QA checks'!$A58,FIRE1001!$B$5:$B$17,0),MATCH('QA checks'!Q$50,FIRE1001!$A$5:$AA$5,0)),TRUE,"Error")</f>
        <v>#N/A</v>
      </c>
      <c r="R58" s="117" t="e">
        <f>IF(INDEX($A$37:$X$48,MATCH($A58,$A$37:$A$48,0),MATCH(R$50,$A$37:$X$37,0))=INDEX(FIRE1001!$A$5:$AA$17,MATCH('QA checks'!$A58,FIRE1001!$B$5:$B$17,0),MATCH('QA checks'!R$50,FIRE1001!$A$5:$AA$5,0)),TRUE,"Error")</f>
        <v>#N/A</v>
      </c>
      <c r="S58" s="117" t="e">
        <f>IF(INDEX($A$37:$X$48,MATCH($A58,$A$37:$A$48,0),MATCH(S$50,$A$37:$X$37,0))=INDEX(FIRE1001!$A$5:$AA$17,MATCH('QA checks'!$A58,FIRE1001!$B$5:$B$17,0),MATCH('QA checks'!S$50,FIRE1001!$A$5:$AA$5,0)),TRUE,"Error")</f>
        <v>#N/A</v>
      </c>
      <c r="T58" s="117" t="e">
        <f>IF(INDEX($A$37:$X$48,MATCH($A58,$A$37:$A$48,0),MATCH(T$50,$A$37:$X$37,0))=INDEX(FIRE1001!$A$5:$AA$17,MATCH('QA checks'!$A58,FIRE1001!$B$5:$B$17,0),MATCH('QA checks'!T$50,FIRE1001!$A$5:$AA$5,0)),TRUE,"Error")</f>
        <v>#N/A</v>
      </c>
      <c r="U58" s="117" t="e">
        <f>IF(INDEX($A$37:$X$48,MATCH($A58,$A$37:$A$48,0),MATCH(U$50,$A$37:$X$37,0))=INDEX(FIRE1001!$A$5:$AA$17,MATCH('QA checks'!$A58,FIRE1001!$B$5:$B$17,0),MATCH('QA checks'!U$50,FIRE1001!$A$5:$AA$5,0)),TRUE,"Error")</f>
        <v>#N/A</v>
      </c>
      <c r="V58" s="117" t="e">
        <f>IF(INDEX($A$37:$X$48,MATCH($A58,$A$37:$A$48,0),MATCH(V$50,$A$37:$X$37,0))=INDEX(FIRE1001!$A$5:$AA$17,MATCH('QA checks'!$A58,FIRE1001!$B$5:$B$17,0),MATCH('QA checks'!V$50,FIRE1001!$A$5:$AA$5,0)),TRUE,"Error")</f>
        <v>#N/A</v>
      </c>
      <c r="W58" s="117" t="e">
        <f>IF(INDEX($A$37:$X$48,MATCH($A58,$A$37:$A$48,0),MATCH(W$50,$A$37:$X$37,0))=INDEX(FIRE1001!$A$5:$AA$17,MATCH('QA checks'!$A58,FIRE1001!$B$5:$B$17,0),MATCH('QA checks'!W$50,FIRE1001!$A$5:$AA$5,0)),TRUE,"Error")</f>
        <v>#N/A</v>
      </c>
      <c r="X58" s="117" t="e">
        <f>IF(INDEX($A$37:$X$48,MATCH($A58,$A$37:$A$48,0),MATCH(X$50,$A$37:$X$37,0))=INDEX(FIRE1001!$A$5:$AA$17,MATCH('QA checks'!$A58,FIRE1001!$B$5:$B$17,0),MATCH('QA checks'!X$50,FIRE1001!$A$5:$AA$5,0)),TRUE,"Error")</f>
        <v>#N/A</v>
      </c>
      <c r="Y58" s="117" t="e">
        <f>IF(INDEX($A$37:$X$48,MATCH($A58,$A$37:$A$48,0),MATCH(Y$50,$A$37:$X$37,0))=INDEX(FIRE1001!$A$5:$AA$17,MATCH('QA checks'!$A58,FIRE1001!$B$5:$B$17,0),MATCH('QA checks'!Y$50,FIRE1001!$A$5:$AA$5,0)),TRUE,"Error")</f>
        <v>#N/A</v>
      </c>
    </row>
    <row r="59" spans="1:25" x14ac:dyDescent="0.35">
      <c r="A59" s="29" t="s">
        <v>13</v>
      </c>
      <c r="B59" s="117" t="str">
        <f>IF(INDEX($A$37:$X$48,MATCH($A59,$A$37:$A$48,0),MATCH(B$50,$A$37:$X$37,0))=INDEX(FIRE1001!$A$5:$AA$17,MATCH('QA checks'!$A59,FIRE1001!$A$5:$A$17,0),MATCH('QA checks'!B$50,FIRE1001!$A$5:$AA$5,0)),TRUE,"Error")</f>
        <v>Error</v>
      </c>
      <c r="C59" s="117" t="str">
        <f>IF(INDEX($A$37:$X$48,MATCH($A59,$A$37:$A$48,0),MATCH(C$50,$A$37:$X$37,0))=INDEX(FIRE1001!$A$5:$AA$17,MATCH('QA checks'!$A59,FIRE1001!$A$5:$A$17,0),MATCH('QA checks'!C$50,FIRE1001!$A$5:$AA$5,0)),TRUE,"Error")</f>
        <v>Error</v>
      </c>
      <c r="D59" s="117" t="str">
        <f>IF(INDEX($A$37:$X$48,MATCH($A59,$A$37:$A$48,0),MATCH(D$50,$A$37:$X$37,0))=INDEX(FIRE1001!$A$5:$AA$17,MATCH('QA checks'!$A59,FIRE1001!$A$5:$A$17,0),MATCH('QA checks'!D$50,FIRE1001!$A$5:$AA$5,0)),TRUE,"Error")</f>
        <v>Error</v>
      </c>
      <c r="E59" s="117" t="str">
        <f>IF(INDEX($A$37:$X$48,MATCH($A59,$A$37:$A$48,0),MATCH(E$50,$A$37:$X$37,0))=INDEX(FIRE1001!$A$5:$AA$17,MATCH('QA checks'!$A59,FIRE1001!$A$5:$A$17,0),MATCH('QA checks'!E$50,FIRE1001!$A$5:$AA$5,0)),TRUE,"Error")</f>
        <v>Error</v>
      </c>
      <c r="F59" s="117" t="str">
        <f>IF(INDEX($A$37:$X$48,MATCH($A59,$A$37:$A$48,0),MATCH(F$50,$A$37:$X$37,0))=INDEX(FIRE1001!$A$5:$AA$17,MATCH('QA checks'!$A59,FIRE1001!$A$5:$A$17,0),MATCH('QA checks'!F$50,FIRE1001!$A$5:$AA$5,0)),TRUE,"Error")</f>
        <v>Error</v>
      </c>
      <c r="G59" s="117" t="str">
        <f>IF(INDEX($A$37:$X$48,MATCH($A59,$A$37:$A$48,0),MATCH(G$50,$A$37:$X$37,0))=INDEX(FIRE1001!$A$5:$AA$17,MATCH('QA checks'!$A59,FIRE1001!$A$5:$A$17,0),MATCH('QA checks'!G$50,FIRE1001!$A$5:$AA$5,0)),TRUE,"Error")</f>
        <v>Error</v>
      </c>
      <c r="H59" s="117" t="str">
        <f>IF(INDEX($A$37:$X$48,MATCH($A59,$A$37:$A$48,0),MATCH(H$50,$A$37:$X$37,0))=INDEX(FIRE1001!$A$5:$AA$17,MATCH('QA checks'!$A59,FIRE1001!$A$5:$A$17,0),MATCH('QA checks'!H$50,FIRE1001!$A$5:$AA$5,0)),TRUE,"Error")</f>
        <v>Error</v>
      </c>
      <c r="I59" s="117" t="str">
        <f>IF(INDEX($A$37:$X$48,MATCH($A59,$A$37:$A$48,0),MATCH(I$50,$A$37:$X$37,0))=INDEX(FIRE1001!$A$5:$AA$17,MATCH('QA checks'!$A59,FIRE1001!$A$5:$A$17,0),MATCH('QA checks'!I$50,FIRE1001!$A$5:$AA$5,0)),TRUE,"Error")</f>
        <v>Error</v>
      </c>
      <c r="J59" s="117" t="str">
        <f>IF(INDEX($A$37:$X$48,MATCH($A59,$A$37:$A$48,0),MATCH(J$50,$A$37:$X$37,0))=INDEX(FIRE1001!$A$5:$AA$17,MATCH('QA checks'!$A59,FIRE1001!$A$5:$A$17,0),MATCH('QA checks'!J$50,FIRE1001!$A$5:$AA$5,0)),TRUE,"Error")</f>
        <v>Error</v>
      </c>
      <c r="K59" s="117" t="str">
        <f>IF(INDEX($A$37:$X$48,MATCH($A59,$A$37:$A$48,0),MATCH(K$50,$A$37:$X$37,0))=INDEX(FIRE1001!$A$5:$AA$17,MATCH('QA checks'!$A59,FIRE1001!$A$5:$A$17,0),MATCH('QA checks'!K$50,FIRE1001!$A$5:$AA$5,0)),TRUE,"Error")</f>
        <v>Error</v>
      </c>
      <c r="L59" s="117" t="str">
        <f>IF(INDEX($A$37:$X$48,MATCH($A59,$A$37:$A$48,0),MATCH(L$50,$A$37:$X$37,0))=INDEX(FIRE1001!$A$5:$AA$17,MATCH('QA checks'!$A59,FIRE1001!$A$5:$A$17,0),MATCH('QA checks'!L$50,FIRE1001!$A$5:$AA$5,0)),TRUE,"Error")</f>
        <v>Error</v>
      </c>
      <c r="M59" s="117" t="str">
        <f>IF(INDEX($A$37:$X$48,MATCH($A59,$A$37:$A$48,0),MATCH(M$50,$A$37:$X$37,0))=INDEX(FIRE1001!$A$5:$AA$17,MATCH('QA checks'!$A59,FIRE1001!$A$5:$A$17,0),MATCH('QA checks'!M$50,FIRE1001!$A$5:$AA$5,0)),TRUE,"Error")</f>
        <v>Error</v>
      </c>
      <c r="N59" s="117" t="str">
        <f>IF(INDEX($A$37:$X$48,MATCH($A59,$A$37:$A$48,0),MATCH(N$50,$A$37:$X$37,0))=INDEX(FIRE1001!$A$5:$AA$17,MATCH('QA checks'!$A59,FIRE1001!$A$5:$A$17,0),MATCH('QA checks'!N$50,FIRE1001!$A$5:$AA$5,0)),TRUE,"Error")</f>
        <v>Error</v>
      </c>
      <c r="O59" s="117" t="str">
        <f>IF(INDEX($A$37:$X$48,MATCH($A59,$A$37:$A$48,0),MATCH(O$50,$A$37:$X$37,0))=INDEX(FIRE1001!$A$5:$AA$17,MATCH('QA checks'!$A59,FIRE1001!$A$5:$A$17,0),MATCH('QA checks'!O$50,FIRE1001!$A$5:$AA$5,0)),TRUE,"Error")</f>
        <v>Error</v>
      </c>
      <c r="P59" s="117" t="str">
        <f>IF(INDEX($A$37:$X$48,MATCH($A59,$A$37:$A$48,0),MATCH(P$50,$A$37:$X$37,0))=INDEX(FIRE1001!$A$5:$AA$17,MATCH('QA checks'!$A59,FIRE1001!$A$5:$A$17,0),MATCH('QA checks'!P$50,FIRE1001!$A$5:$AA$5,0)),TRUE,"Error")</f>
        <v>Error</v>
      </c>
      <c r="Q59" s="117" t="e">
        <f>IF(INDEX($A$37:$X$48,MATCH($A59,$A$37:$A$48,0),MATCH(Q$50,$A$37:$X$37,0))=INDEX(FIRE1001!$A$5:$AA$17,MATCH('QA checks'!$A59,FIRE1001!$A$5:$A$17,0),MATCH('QA checks'!Q$50,FIRE1001!$A$5:$AA$5,0)),TRUE,"Error")</f>
        <v>#N/A</v>
      </c>
      <c r="R59" s="117" t="e">
        <f>IF(INDEX($A$37:$X$48,MATCH($A59,$A$37:$A$48,0),MATCH(R$50,$A$37:$X$37,0))=INDEX(FIRE1001!$A$5:$AA$17,MATCH('QA checks'!$A59,FIRE1001!$A$5:$A$17,0),MATCH('QA checks'!R$50,FIRE1001!$A$5:$AA$5,0)),TRUE,"Error")</f>
        <v>#N/A</v>
      </c>
      <c r="S59" s="117" t="e">
        <f>IF(INDEX($A$37:$X$48,MATCH($A59,$A$37:$A$48,0),MATCH(S$50,$A$37:$X$37,0))=INDEX(FIRE1001!$A$5:$AA$17,MATCH('QA checks'!$A59,FIRE1001!$A$5:$A$17,0),MATCH('QA checks'!S$50,FIRE1001!$A$5:$AA$5,0)),TRUE,"Error")</f>
        <v>#N/A</v>
      </c>
      <c r="T59" s="117" t="e">
        <f>IF(INDEX($A$37:$X$48,MATCH($A59,$A$37:$A$48,0),MATCH(T$50,$A$37:$X$37,0))=INDEX(FIRE1001!$A$5:$AA$17,MATCH('QA checks'!$A59,FIRE1001!$A$5:$A$17,0),MATCH('QA checks'!T$50,FIRE1001!$A$5:$AA$5,0)),TRUE,"Error")</f>
        <v>#N/A</v>
      </c>
      <c r="U59" s="117" t="e">
        <f>IF(INDEX($A$37:$X$48,MATCH($A59,$A$37:$A$48,0),MATCH(U$50,$A$37:$X$37,0))=INDEX(FIRE1001!$A$5:$AA$17,MATCH('QA checks'!$A59,FIRE1001!$A$5:$A$17,0),MATCH('QA checks'!U$50,FIRE1001!$A$5:$AA$5,0)),TRUE,"Error")</f>
        <v>#N/A</v>
      </c>
      <c r="V59" s="117" t="e">
        <f>IF(INDEX($A$37:$X$48,MATCH($A59,$A$37:$A$48,0),MATCH(V$50,$A$37:$X$37,0))=INDEX(FIRE1001!$A$5:$AA$17,MATCH('QA checks'!$A59,FIRE1001!$A$5:$A$17,0),MATCH('QA checks'!V$50,FIRE1001!$A$5:$AA$5,0)),TRUE,"Error")</f>
        <v>#N/A</v>
      </c>
      <c r="W59" s="117" t="e">
        <f>IF(INDEX($A$37:$X$48,MATCH($A59,$A$37:$A$48,0),MATCH(W$50,$A$37:$X$37,0))=INDEX(FIRE1001!$A$5:$AA$17,MATCH('QA checks'!$A59,FIRE1001!$A$5:$A$17,0),MATCH('QA checks'!W$50,FIRE1001!$A$5:$AA$5,0)),TRUE,"Error")</f>
        <v>#N/A</v>
      </c>
      <c r="X59" s="117" t="e">
        <f>IF(INDEX($A$37:$X$48,MATCH($A59,$A$37:$A$48,0),MATCH(X$50,$A$37:$X$37,0))=INDEX(FIRE1001!$A$5:$AA$17,MATCH('QA checks'!$A59,FIRE1001!$A$5:$A$17,0),MATCH('QA checks'!X$50,FIRE1001!$A$5:$AA$5,0)),TRUE,"Error")</f>
        <v>#N/A</v>
      </c>
      <c r="Y59" s="117" t="e">
        <f>IF(INDEX($A$37:$X$48,MATCH($A59,$A$37:$A$48,0),MATCH(Y$50,$A$37:$X$37,0))=INDEX(FIRE1001!$A$5:$AA$17,MATCH('QA checks'!$A59,FIRE1001!$A$5:$A$17,0),MATCH('QA checks'!Y$50,FIRE1001!$A$5:$AA$5,0)),TRUE,"Error")</f>
        <v>#N/A</v>
      </c>
    </row>
    <row r="60" spans="1:25" x14ac:dyDescent="0.35">
      <c r="A60" s="29" t="s">
        <v>188</v>
      </c>
      <c r="B60" s="117" t="str">
        <f>IF(INDEX($A$37:$X$48,MATCH($A60,$A$37:$A$48,0),MATCH(B$50,$A$37:$X$37,0))=INDEX(FIRE1001!$A$5:$AA$17,MATCH('QA checks'!$A60,FIRE1001!$A$5:$A$17,0),MATCH('QA checks'!B$50,FIRE1001!$A$5:$AA$5,0)),TRUE,"Error")</f>
        <v>Error</v>
      </c>
      <c r="C60" s="117" t="str">
        <f>IF(INDEX($A$37:$X$48,MATCH($A60,$A$37:$A$48,0),MATCH(C$50,$A$37:$X$37,0))=INDEX(FIRE1001!$A$5:$AA$17,MATCH('QA checks'!$A60,FIRE1001!$A$5:$A$17,0),MATCH('QA checks'!C$50,FIRE1001!$A$5:$AA$5,0)),TRUE,"Error")</f>
        <v>Error</v>
      </c>
      <c r="D60" s="117" t="str">
        <f>IF(INDEX($A$37:$X$48,MATCH($A60,$A$37:$A$48,0),MATCH(D$50,$A$37:$X$37,0))=INDEX(FIRE1001!$A$5:$AA$17,MATCH('QA checks'!$A60,FIRE1001!$A$5:$A$17,0),MATCH('QA checks'!D$50,FIRE1001!$A$5:$AA$5,0)),TRUE,"Error")</f>
        <v>Error</v>
      </c>
      <c r="E60" s="117" t="str">
        <f>IF(INDEX($A$37:$X$48,MATCH($A60,$A$37:$A$48,0),MATCH(E$50,$A$37:$X$37,0))=INDEX(FIRE1001!$A$5:$AA$17,MATCH('QA checks'!$A60,FIRE1001!$A$5:$A$17,0),MATCH('QA checks'!E$50,FIRE1001!$A$5:$AA$5,0)),TRUE,"Error")</f>
        <v>Error</v>
      </c>
      <c r="F60" s="117" t="str">
        <f>IF(INDEX($A$37:$X$48,MATCH($A60,$A$37:$A$48,0),MATCH(F$50,$A$37:$X$37,0))=INDEX(FIRE1001!$A$5:$AA$17,MATCH('QA checks'!$A60,FIRE1001!$A$5:$A$17,0),MATCH('QA checks'!F$50,FIRE1001!$A$5:$AA$5,0)),TRUE,"Error")</f>
        <v>Error</v>
      </c>
      <c r="G60" s="117" t="str">
        <f>IF(INDEX($A$37:$X$48,MATCH($A60,$A$37:$A$48,0),MATCH(G$50,$A$37:$X$37,0))=INDEX(FIRE1001!$A$5:$AA$17,MATCH('QA checks'!$A60,FIRE1001!$A$5:$A$17,0),MATCH('QA checks'!G$50,FIRE1001!$A$5:$AA$5,0)),TRUE,"Error")</f>
        <v>Error</v>
      </c>
      <c r="H60" s="117" t="str">
        <f>IF(INDEX($A$37:$X$48,MATCH($A60,$A$37:$A$48,0),MATCH(H$50,$A$37:$X$37,0))=INDEX(FIRE1001!$A$5:$AA$17,MATCH('QA checks'!$A60,FIRE1001!$A$5:$A$17,0),MATCH('QA checks'!H$50,FIRE1001!$A$5:$AA$5,0)),TRUE,"Error")</f>
        <v>Error</v>
      </c>
      <c r="I60" s="117" t="str">
        <f>IF(INDEX($A$37:$X$48,MATCH($A60,$A$37:$A$48,0),MATCH(I$50,$A$37:$X$37,0))=INDEX(FIRE1001!$A$5:$AA$17,MATCH('QA checks'!$A60,FIRE1001!$A$5:$A$17,0),MATCH('QA checks'!I$50,FIRE1001!$A$5:$AA$5,0)),TRUE,"Error")</f>
        <v>Error</v>
      </c>
      <c r="J60" s="117" t="str">
        <f>IF(INDEX($A$37:$X$48,MATCH($A60,$A$37:$A$48,0),MATCH(J$50,$A$37:$X$37,0))=INDEX(FIRE1001!$A$5:$AA$17,MATCH('QA checks'!$A60,FIRE1001!$A$5:$A$17,0),MATCH('QA checks'!J$50,FIRE1001!$A$5:$AA$5,0)),TRUE,"Error")</f>
        <v>Error</v>
      </c>
      <c r="K60" s="117" t="str">
        <f>IF(INDEX($A$37:$X$48,MATCH($A60,$A$37:$A$48,0),MATCH(K$50,$A$37:$X$37,0))=INDEX(FIRE1001!$A$5:$AA$17,MATCH('QA checks'!$A60,FIRE1001!$A$5:$A$17,0),MATCH('QA checks'!K$50,FIRE1001!$A$5:$AA$5,0)),TRUE,"Error")</f>
        <v>Error</v>
      </c>
      <c r="L60" s="117" t="str">
        <f>IF(INDEX($A$37:$X$48,MATCH($A60,$A$37:$A$48,0),MATCH(L$50,$A$37:$X$37,0))=INDEX(FIRE1001!$A$5:$AA$17,MATCH('QA checks'!$A60,FIRE1001!$A$5:$A$17,0),MATCH('QA checks'!L$50,FIRE1001!$A$5:$AA$5,0)),TRUE,"Error")</f>
        <v>Error</v>
      </c>
      <c r="M60" s="117" t="str">
        <f>IF(INDEX($A$37:$X$48,MATCH($A60,$A$37:$A$48,0),MATCH(M$50,$A$37:$X$37,0))=INDEX(FIRE1001!$A$5:$AA$17,MATCH('QA checks'!$A60,FIRE1001!$A$5:$A$17,0),MATCH('QA checks'!M$50,FIRE1001!$A$5:$AA$5,0)),TRUE,"Error")</f>
        <v>Error</v>
      </c>
      <c r="N60" s="117" t="str">
        <f>IF(INDEX($A$37:$X$48,MATCH($A60,$A$37:$A$48,0),MATCH(N$50,$A$37:$X$37,0))=INDEX(FIRE1001!$A$5:$AA$17,MATCH('QA checks'!$A60,FIRE1001!$A$5:$A$17,0),MATCH('QA checks'!N$50,FIRE1001!$A$5:$AA$5,0)),TRUE,"Error")</f>
        <v>Error</v>
      </c>
      <c r="O60" s="117" t="str">
        <f>IF(INDEX($A$37:$X$48,MATCH($A60,$A$37:$A$48,0),MATCH(O$50,$A$37:$X$37,0))=INDEX(FIRE1001!$A$5:$AA$17,MATCH('QA checks'!$A60,FIRE1001!$A$5:$A$17,0),MATCH('QA checks'!O$50,FIRE1001!$A$5:$AA$5,0)),TRUE,"Error")</f>
        <v>Error</v>
      </c>
      <c r="P60" s="117" t="str">
        <f>IF(INDEX($A$37:$X$48,MATCH($A60,$A$37:$A$48,0),MATCH(P$50,$A$37:$X$37,0))=INDEX(FIRE1001!$A$5:$AA$17,MATCH('QA checks'!$A60,FIRE1001!$A$5:$A$17,0),MATCH('QA checks'!P$50,FIRE1001!$A$5:$AA$5,0)),TRUE,"Error")</f>
        <v>Error</v>
      </c>
      <c r="Q60" s="117" t="e">
        <f>IF(INDEX($A$37:$X$48,MATCH($A60,$A$37:$A$48,0),MATCH(Q$50,$A$37:$X$37,0))=INDEX(FIRE1001!$A$5:$AA$17,MATCH('QA checks'!$A60,FIRE1001!$A$5:$A$17,0),MATCH('QA checks'!Q$50,FIRE1001!$A$5:$AA$5,0)),TRUE,"Error")</f>
        <v>#N/A</v>
      </c>
      <c r="R60" s="117" t="e">
        <f>IF(INDEX($A$37:$X$48,MATCH($A60,$A$37:$A$48,0),MATCH(R$50,$A$37:$X$37,0))=INDEX(FIRE1001!$A$5:$AA$17,MATCH('QA checks'!$A60,FIRE1001!$A$5:$A$17,0),MATCH('QA checks'!R$50,FIRE1001!$A$5:$AA$5,0)),TRUE,"Error")</f>
        <v>#N/A</v>
      </c>
      <c r="S60" s="117" t="e">
        <f>IF(INDEX($A$37:$X$48,MATCH($A60,$A$37:$A$48,0),MATCH(S$50,$A$37:$X$37,0))=INDEX(FIRE1001!$A$5:$AA$17,MATCH('QA checks'!$A60,FIRE1001!$A$5:$A$17,0),MATCH('QA checks'!S$50,FIRE1001!$A$5:$AA$5,0)),TRUE,"Error")</f>
        <v>#N/A</v>
      </c>
      <c r="T60" s="117" t="e">
        <f>IF(INDEX($A$37:$X$48,MATCH($A60,$A$37:$A$48,0),MATCH(T$50,$A$37:$X$37,0))=INDEX(FIRE1001!$A$5:$AA$17,MATCH('QA checks'!$A60,FIRE1001!$A$5:$A$17,0),MATCH('QA checks'!T$50,FIRE1001!$A$5:$AA$5,0)),TRUE,"Error")</f>
        <v>#N/A</v>
      </c>
      <c r="U60" s="117" t="e">
        <f>IF(INDEX($A$37:$X$48,MATCH($A60,$A$37:$A$48,0),MATCH(U$50,$A$37:$X$37,0))=INDEX(FIRE1001!$A$5:$AA$17,MATCH('QA checks'!$A60,FIRE1001!$A$5:$A$17,0),MATCH('QA checks'!U$50,FIRE1001!$A$5:$AA$5,0)),TRUE,"Error")</f>
        <v>#N/A</v>
      </c>
      <c r="V60" s="117" t="e">
        <f>IF(INDEX($A$37:$X$48,MATCH($A60,$A$37:$A$48,0),MATCH(V$50,$A$37:$X$37,0))=INDEX(FIRE1001!$A$5:$AA$17,MATCH('QA checks'!$A60,FIRE1001!$A$5:$A$17,0),MATCH('QA checks'!V$50,FIRE1001!$A$5:$AA$5,0)),TRUE,"Error")</f>
        <v>#N/A</v>
      </c>
      <c r="W60" s="117" t="e">
        <f>IF(INDEX($A$37:$X$48,MATCH($A60,$A$37:$A$48,0),MATCH(W$50,$A$37:$X$37,0))=INDEX(FIRE1001!$A$5:$AA$17,MATCH('QA checks'!$A60,FIRE1001!$A$5:$A$17,0),MATCH('QA checks'!W$50,FIRE1001!$A$5:$AA$5,0)),TRUE,"Error")</f>
        <v>#N/A</v>
      </c>
      <c r="X60" s="117" t="e">
        <f>IF(INDEX($A$37:$X$48,MATCH($A60,$A$37:$A$48,0),MATCH(X$50,$A$37:$X$37,0))=INDEX(FIRE1001!$A$5:$AA$17,MATCH('QA checks'!$A60,FIRE1001!$A$5:$A$17,0),MATCH('QA checks'!X$50,FIRE1001!$A$5:$AA$5,0)),TRUE,"Error")</f>
        <v>#N/A</v>
      </c>
      <c r="Y60" s="117" t="e">
        <f>IF(INDEX($A$37:$X$48,MATCH($A60,$A$37:$A$48,0),MATCH(Y$50,$A$37:$X$37,0))=INDEX(FIRE1001!$A$5:$AA$17,MATCH('QA checks'!$A60,FIRE1001!$A$5:$A$17,0),MATCH('QA checks'!Y$50,FIRE1001!$A$5:$AA$5,0)),TRUE,"Error")</f>
        <v>#N/A</v>
      </c>
    </row>
    <row r="61" spans="1:25" x14ac:dyDescent="0.35">
      <c r="A61" s="29" t="s">
        <v>189</v>
      </c>
      <c r="B61" s="117" t="str">
        <f>IF(INDEX($A$37:$X$48,MATCH($A61,$A$37:$A$48,0),MATCH(B$50,$A$37:$X$37,0))=INDEX(FIRE1001!$A$5:$AA$17,MATCH('QA checks'!$A61,FIRE1001!$A$5:$A$17,0),MATCH('QA checks'!B$50,FIRE1001!$A$5:$AA$5,0)),TRUE,"Error")</f>
        <v>Error</v>
      </c>
      <c r="C61" s="117" t="str">
        <f>IF(INDEX($A$37:$X$48,MATCH($A61,$A$37:$A$48,0),MATCH(C$50,$A$37:$X$37,0))=INDEX(FIRE1001!$A$5:$AA$17,MATCH('QA checks'!$A61,FIRE1001!$A$5:$A$17,0),MATCH('QA checks'!C$50,FIRE1001!$A$5:$AA$5,0)),TRUE,"Error")</f>
        <v>Error</v>
      </c>
      <c r="D61" s="117" t="str">
        <f>IF(INDEX($A$37:$X$48,MATCH($A61,$A$37:$A$48,0),MATCH(D$50,$A$37:$X$37,0))=INDEX(FIRE1001!$A$5:$AA$17,MATCH('QA checks'!$A61,FIRE1001!$A$5:$A$17,0),MATCH('QA checks'!D$50,FIRE1001!$A$5:$AA$5,0)),TRUE,"Error")</f>
        <v>Error</v>
      </c>
      <c r="E61" s="117" t="str">
        <f>IF(INDEX($A$37:$X$48,MATCH($A61,$A$37:$A$48,0),MATCH(E$50,$A$37:$X$37,0))=INDEX(FIRE1001!$A$5:$AA$17,MATCH('QA checks'!$A61,FIRE1001!$A$5:$A$17,0),MATCH('QA checks'!E$50,FIRE1001!$A$5:$AA$5,0)),TRUE,"Error")</f>
        <v>Error</v>
      </c>
      <c r="F61" s="117" t="str">
        <f>IF(INDEX($A$37:$X$48,MATCH($A61,$A$37:$A$48,0),MATCH(F$50,$A$37:$X$37,0))=INDEX(FIRE1001!$A$5:$AA$17,MATCH('QA checks'!$A61,FIRE1001!$A$5:$A$17,0),MATCH('QA checks'!F$50,FIRE1001!$A$5:$AA$5,0)),TRUE,"Error")</f>
        <v>Error</v>
      </c>
      <c r="G61" s="117" t="str">
        <f>IF(INDEX($A$37:$X$48,MATCH($A61,$A$37:$A$48,0),MATCH(G$50,$A$37:$X$37,0))=INDEX(FIRE1001!$A$5:$AA$17,MATCH('QA checks'!$A61,FIRE1001!$A$5:$A$17,0),MATCH('QA checks'!G$50,FIRE1001!$A$5:$AA$5,0)),TRUE,"Error")</f>
        <v>Error</v>
      </c>
      <c r="H61" s="117" t="str">
        <f>IF(INDEX($A$37:$X$48,MATCH($A61,$A$37:$A$48,0),MATCH(H$50,$A$37:$X$37,0))=INDEX(FIRE1001!$A$5:$AA$17,MATCH('QA checks'!$A61,FIRE1001!$A$5:$A$17,0),MATCH('QA checks'!H$50,FIRE1001!$A$5:$AA$5,0)),TRUE,"Error")</f>
        <v>Error</v>
      </c>
      <c r="I61" s="117" t="str">
        <f>IF(INDEX($A$37:$X$48,MATCH($A61,$A$37:$A$48,0),MATCH(I$50,$A$37:$X$37,0))=INDEX(FIRE1001!$A$5:$AA$17,MATCH('QA checks'!$A61,FIRE1001!$A$5:$A$17,0),MATCH('QA checks'!I$50,FIRE1001!$A$5:$AA$5,0)),TRUE,"Error")</f>
        <v>Error</v>
      </c>
      <c r="J61" s="117" t="str">
        <f>IF(INDEX($A$37:$X$48,MATCH($A61,$A$37:$A$48,0),MATCH(J$50,$A$37:$X$37,0))=INDEX(FIRE1001!$A$5:$AA$17,MATCH('QA checks'!$A61,FIRE1001!$A$5:$A$17,0),MATCH('QA checks'!J$50,FIRE1001!$A$5:$AA$5,0)),TRUE,"Error")</f>
        <v>Error</v>
      </c>
      <c r="K61" s="117" t="str">
        <f>IF(INDEX($A$37:$X$48,MATCH($A61,$A$37:$A$48,0),MATCH(K$50,$A$37:$X$37,0))=INDEX(FIRE1001!$A$5:$AA$17,MATCH('QA checks'!$A61,FIRE1001!$A$5:$A$17,0),MATCH('QA checks'!K$50,FIRE1001!$A$5:$AA$5,0)),TRUE,"Error")</f>
        <v>Error</v>
      </c>
      <c r="L61" s="117" t="str">
        <f>IF(INDEX($A$37:$X$48,MATCH($A61,$A$37:$A$48,0),MATCH(L$50,$A$37:$X$37,0))=INDEX(FIRE1001!$A$5:$AA$17,MATCH('QA checks'!$A61,FIRE1001!$A$5:$A$17,0),MATCH('QA checks'!L$50,FIRE1001!$A$5:$AA$5,0)),TRUE,"Error")</f>
        <v>Error</v>
      </c>
      <c r="M61" s="117" t="str">
        <f>IF(INDEX($A$37:$X$48,MATCH($A61,$A$37:$A$48,0),MATCH(M$50,$A$37:$X$37,0))=INDEX(FIRE1001!$A$5:$AA$17,MATCH('QA checks'!$A61,FIRE1001!$A$5:$A$17,0),MATCH('QA checks'!M$50,FIRE1001!$A$5:$AA$5,0)),TRUE,"Error")</f>
        <v>Error</v>
      </c>
      <c r="N61" s="117" t="str">
        <f>IF(INDEX($A$37:$X$48,MATCH($A61,$A$37:$A$48,0),MATCH(N$50,$A$37:$X$37,0))=INDEX(FIRE1001!$A$5:$AA$17,MATCH('QA checks'!$A61,FIRE1001!$A$5:$A$17,0),MATCH('QA checks'!N$50,FIRE1001!$A$5:$AA$5,0)),TRUE,"Error")</f>
        <v>Error</v>
      </c>
      <c r="O61" s="117" t="str">
        <f>IF(INDEX($A$37:$X$48,MATCH($A61,$A$37:$A$48,0),MATCH(O$50,$A$37:$X$37,0))=INDEX(FIRE1001!$A$5:$AA$17,MATCH('QA checks'!$A61,FIRE1001!$A$5:$A$17,0),MATCH('QA checks'!O$50,FIRE1001!$A$5:$AA$5,0)),TRUE,"Error")</f>
        <v>Error</v>
      </c>
      <c r="P61" s="117" t="str">
        <f>IF(INDEX($A$37:$X$48,MATCH($A61,$A$37:$A$48,0),MATCH(P$50,$A$37:$X$37,0))=INDEX(FIRE1001!$A$5:$AA$17,MATCH('QA checks'!$A61,FIRE1001!$A$5:$A$17,0),MATCH('QA checks'!P$50,FIRE1001!$A$5:$AA$5,0)),TRUE,"Error")</f>
        <v>Error</v>
      </c>
      <c r="Q61" s="117" t="e">
        <f>IF(INDEX($A$37:$X$48,MATCH($A61,$A$37:$A$48,0),MATCH(Q$50,$A$37:$X$37,0))=INDEX(FIRE1001!$A$5:$AA$17,MATCH('QA checks'!$A61,FIRE1001!$A$5:$A$17,0),MATCH('QA checks'!Q$50,FIRE1001!$A$5:$AA$5,0)),TRUE,"Error")</f>
        <v>#N/A</v>
      </c>
      <c r="R61" s="117" t="e">
        <f>IF(INDEX($A$37:$X$48,MATCH($A61,$A$37:$A$48,0),MATCH(R$50,$A$37:$X$37,0))=INDEX(FIRE1001!$A$5:$AA$17,MATCH('QA checks'!$A61,FIRE1001!$A$5:$A$17,0),MATCH('QA checks'!R$50,FIRE1001!$A$5:$AA$5,0)),TRUE,"Error")</f>
        <v>#N/A</v>
      </c>
      <c r="S61" s="117" t="e">
        <f>IF(INDEX($A$37:$X$48,MATCH($A61,$A$37:$A$48,0),MATCH(S$50,$A$37:$X$37,0))=INDEX(FIRE1001!$A$5:$AA$17,MATCH('QA checks'!$A61,FIRE1001!$A$5:$A$17,0),MATCH('QA checks'!S$50,FIRE1001!$A$5:$AA$5,0)),TRUE,"Error")</f>
        <v>#N/A</v>
      </c>
      <c r="T61" s="117" t="e">
        <f>IF(INDEX($A$37:$X$48,MATCH($A61,$A$37:$A$48,0),MATCH(T$50,$A$37:$X$37,0))=INDEX(FIRE1001!$A$5:$AA$17,MATCH('QA checks'!$A61,FIRE1001!$A$5:$A$17,0),MATCH('QA checks'!T$50,FIRE1001!$A$5:$AA$5,0)),TRUE,"Error")</f>
        <v>#N/A</v>
      </c>
      <c r="U61" s="117" t="e">
        <f>IF(INDEX($A$37:$X$48,MATCH($A61,$A$37:$A$48,0),MATCH(U$50,$A$37:$X$37,0))=INDEX(FIRE1001!$A$5:$AA$17,MATCH('QA checks'!$A61,FIRE1001!$A$5:$A$17,0),MATCH('QA checks'!U$50,FIRE1001!$A$5:$AA$5,0)),TRUE,"Error")</f>
        <v>#N/A</v>
      </c>
      <c r="V61" s="117" t="e">
        <f>IF(INDEX($A$37:$X$48,MATCH($A61,$A$37:$A$48,0),MATCH(V$50,$A$37:$X$37,0))=INDEX(FIRE1001!$A$5:$AA$17,MATCH('QA checks'!$A61,FIRE1001!$A$5:$A$17,0),MATCH('QA checks'!V$50,FIRE1001!$A$5:$AA$5,0)),TRUE,"Error")</f>
        <v>#N/A</v>
      </c>
      <c r="W61" s="117" t="e">
        <f>IF(INDEX($A$37:$X$48,MATCH($A61,$A$37:$A$48,0),MATCH(W$50,$A$37:$X$37,0))=INDEX(FIRE1001!$A$5:$AA$17,MATCH('QA checks'!$A61,FIRE1001!$A$5:$A$17,0),MATCH('QA checks'!W$50,FIRE1001!$A$5:$AA$5,0)),TRUE,"Error")</f>
        <v>#N/A</v>
      </c>
      <c r="X61" s="117" t="e">
        <f>IF(INDEX($A$37:$X$48,MATCH($A61,$A$37:$A$48,0),MATCH(X$50,$A$37:$X$37,0))=INDEX(FIRE1001!$A$5:$AA$17,MATCH('QA checks'!$A61,FIRE1001!$A$5:$A$17,0),MATCH('QA checks'!X$50,FIRE1001!$A$5:$AA$5,0)),TRUE,"Error")</f>
        <v>#N/A</v>
      </c>
      <c r="Y61" s="117" t="e">
        <f>IF(INDEX($A$37:$X$48,MATCH($A61,$A$37:$A$48,0),MATCH(Y$50,$A$37:$X$37,0))=INDEX(FIRE1001!$A$5:$AA$17,MATCH('QA checks'!$A61,FIRE1001!$A$5:$A$17,0),MATCH('QA checks'!Y$50,FIRE1001!$A$5:$AA$5,0)),TRUE,"Error")</f>
        <v>#N/A</v>
      </c>
    </row>
    <row r="64" spans="1:25" x14ac:dyDescent="0.35">
      <c r="A64" s="115" t="s">
        <v>203</v>
      </c>
      <c r="B64" s="29">
        <f>COUNTIF($B$113:$X$123,"Error")</f>
        <v>187</v>
      </c>
    </row>
    <row r="66" spans="1:3" x14ac:dyDescent="0.35">
      <c r="A66" s="116" t="s">
        <v>2</v>
      </c>
      <c r="B66" s="29" t="s">
        <v>208</v>
      </c>
    </row>
    <row r="68" spans="1:3" x14ac:dyDescent="0.35">
      <c r="A68" s="116" t="s">
        <v>200</v>
      </c>
      <c r="B68" s="116" t="s">
        <v>185</v>
      </c>
    </row>
    <row r="69" spans="1:3" x14ac:dyDescent="0.35">
      <c r="A69" s="116" t="s">
        <v>183</v>
      </c>
      <c r="B69" s="29" t="s">
        <v>208</v>
      </c>
      <c r="C69" s="29" t="s">
        <v>184</v>
      </c>
    </row>
    <row r="70" spans="1:3" x14ac:dyDescent="0.35">
      <c r="A70" s="42" t="s">
        <v>208</v>
      </c>
    </row>
    <row r="71" spans="1:3" x14ac:dyDescent="0.35">
      <c r="A71" s="42" t="s">
        <v>184</v>
      </c>
    </row>
    <row r="83" spans="1:25" x14ac:dyDescent="0.35">
      <c r="A83" s="29" t="str" cm="1">
        <f t="array" ref="A83:Y95">A69:Y81</f>
        <v>Row Labels</v>
      </c>
      <c r="B83" s="29" t="str">
        <v>(blank)</v>
      </c>
      <c r="C83" s="29" t="str">
        <v>Grand Total</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row>
    <row r="84" spans="1:25" x14ac:dyDescent="0.35">
      <c r="A84" s="29" t="str">
        <v>(blank)</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row>
    <row r="85" spans="1:25" x14ac:dyDescent="0.35">
      <c r="A85" s="29" t="str">
        <v>Grand Total</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row>
    <row r="86" spans="1:25" x14ac:dyDescent="0.35">
      <c r="A86" s="29">
        <v>0</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row>
    <row r="87" spans="1:25" x14ac:dyDescent="0.35">
      <c r="A87" s="29">
        <v>0</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row>
    <row r="88" spans="1:25" x14ac:dyDescent="0.35">
      <c r="A88" s="29">
        <v>0</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row>
    <row r="89" spans="1:25" x14ac:dyDescent="0.35">
      <c r="A89" s="29">
        <v>0</v>
      </c>
      <c r="B89" s="29">
        <v>0</v>
      </c>
      <c r="C89" s="29">
        <v>0</v>
      </c>
      <c r="D89" s="29">
        <v>0</v>
      </c>
      <c r="E89" s="29">
        <v>0</v>
      </c>
      <c r="F89" s="29">
        <v>0</v>
      </c>
      <c r="G89" s="29">
        <v>0</v>
      </c>
      <c r="H89" s="29">
        <v>0</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row>
    <row r="90" spans="1:25" x14ac:dyDescent="0.35">
      <c r="A90" s="29">
        <v>0</v>
      </c>
      <c r="B90" s="29">
        <v>0</v>
      </c>
      <c r="C90" s="29">
        <v>0</v>
      </c>
      <c r="D90" s="29">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row>
    <row r="91" spans="1:25" x14ac:dyDescent="0.35">
      <c r="A91" s="29">
        <v>0</v>
      </c>
      <c r="B91" s="29">
        <v>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row>
    <row r="92" spans="1:25" x14ac:dyDescent="0.35">
      <c r="A92" s="29">
        <v>0</v>
      </c>
      <c r="B92" s="29">
        <v>0</v>
      </c>
      <c r="C92" s="29">
        <v>0</v>
      </c>
      <c r="D92" s="29">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row>
    <row r="93" spans="1:25" x14ac:dyDescent="0.35">
      <c r="A93" s="29">
        <v>0</v>
      </c>
      <c r="B93" s="29">
        <v>0</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row>
    <row r="94" spans="1:25" x14ac:dyDescent="0.35">
      <c r="A94" s="29">
        <v>0</v>
      </c>
      <c r="B94" s="29">
        <v>0</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row>
    <row r="95" spans="1:25" x14ac:dyDescent="0.35">
      <c r="A95" s="29">
        <v>0</v>
      </c>
      <c r="B95" s="29">
        <v>0</v>
      </c>
      <c r="C95" s="29">
        <v>0</v>
      </c>
      <c r="D95" s="29">
        <v>0</v>
      </c>
      <c r="E95" s="29">
        <v>0</v>
      </c>
      <c r="F95" s="29">
        <v>0</v>
      </c>
      <c r="G95" s="29">
        <v>0</v>
      </c>
      <c r="H95" s="29">
        <v>0</v>
      </c>
      <c r="I95" s="29">
        <v>0</v>
      </c>
      <c r="J95" s="29">
        <v>0</v>
      </c>
      <c r="K95" s="29">
        <v>0</v>
      </c>
      <c r="L95" s="29">
        <v>0</v>
      </c>
      <c r="M95" s="29">
        <v>0</v>
      </c>
      <c r="N95" s="29">
        <v>0</v>
      </c>
      <c r="O95" s="29">
        <v>0</v>
      </c>
      <c r="P95" s="29">
        <v>0</v>
      </c>
      <c r="Q95" s="29">
        <v>0</v>
      </c>
      <c r="R95" s="29">
        <v>0</v>
      </c>
      <c r="S95" s="29">
        <v>0</v>
      </c>
      <c r="T95" s="29">
        <v>0</v>
      </c>
      <c r="U95" s="29">
        <v>0</v>
      </c>
      <c r="V95" s="29">
        <v>0</v>
      </c>
      <c r="W95" s="29">
        <v>0</v>
      </c>
      <c r="X95" s="29">
        <v>0</v>
      </c>
      <c r="Y95" s="29">
        <v>0</v>
      </c>
    </row>
    <row r="97" spans="1:25" x14ac:dyDescent="0.35">
      <c r="B97" s="29" t="s">
        <v>7</v>
      </c>
      <c r="C97" s="29" t="s">
        <v>58</v>
      </c>
      <c r="D97" s="29" t="s">
        <v>59</v>
      </c>
      <c r="E97" s="29" t="s">
        <v>60</v>
      </c>
      <c r="F97" s="29" t="s">
        <v>61</v>
      </c>
      <c r="G97" s="29" t="s">
        <v>63</v>
      </c>
      <c r="H97" s="29" t="s">
        <v>64</v>
      </c>
      <c r="I97" s="29" t="s">
        <v>65</v>
      </c>
      <c r="J97" s="29" t="s">
        <v>66</v>
      </c>
      <c r="K97" s="29" t="s">
        <v>67</v>
      </c>
      <c r="L97" s="29" t="s">
        <v>68</v>
      </c>
      <c r="M97" s="29" t="s">
        <v>165</v>
      </c>
      <c r="N97" s="29" t="s">
        <v>166</v>
      </c>
      <c r="O97" s="29" t="s">
        <v>171</v>
      </c>
      <c r="P97" s="29" t="s">
        <v>173</v>
      </c>
      <c r="Q97" s="29" t="s">
        <v>191</v>
      </c>
      <c r="R97" s="29" t="s">
        <v>192</v>
      </c>
      <c r="S97" s="29" t="s">
        <v>193</v>
      </c>
      <c r="T97" s="29" t="s">
        <v>194</v>
      </c>
      <c r="U97" s="29" t="s">
        <v>195</v>
      </c>
      <c r="V97" s="29" t="s">
        <v>196</v>
      </c>
      <c r="W97" s="29" t="s">
        <v>197</v>
      </c>
      <c r="X97" s="29" t="s">
        <v>198</v>
      </c>
      <c r="Y97" s="29" t="s">
        <v>201</v>
      </c>
    </row>
    <row r="98" spans="1:25" x14ac:dyDescent="0.35">
      <c r="A98" s="29" t="s">
        <v>186</v>
      </c>
      <c r="B98" s="29">
        <f t="shared" ref="B98:Y98" si="12">B92</f>
        <v>0</v>
      </c>
      <c r="C98" s="29">
        <f t="shared" si="12"/>
        <v>0</v>
      </c>
      <c r="D98" s="29">
        <f t="shared" si="12"/>
        <v>0</v>
      </c>
      <c r="E98" s="29">
        <f t="shared" si="12"/>
        <v>0</v>
      </c>
      <c r="F98" s="29">
        <f t="shared" si="12"/>
        <v>0</v>
      </c>
      <c r="G98" s="29">
        <f t="shared" si="12"/>
        <v>0</v>
      </c>
      <c r="H98" s="29">
        <f t="shared" si="12"/>
        <v>0</v>
      </c>
      <c r="I98" s="29">
        <f t="shared" si="12"/>
        <v>0</v>
      </c>
      <c r="J98" s="29">
        <f t="shared" si="12"/>
        <v>0</v>
      </c>
      <c r="K98" s="29">
        <f t="shared" si="12"/>
        <v>0</v>
      </c>
      <c r="L98" s="29">
        <f t="shared" si="12"/>
        <v>0</v>
      </c>
      <c r="M98" s="29">
        <f t="shared" si="12"/>
        <v>0</v>
      </c>
      <c r="N98" s="29">
        <f t="shared" si="12"/>
        <v>0</v>
      </c>
      <c r="O98" s="29">
        <f t="shared" si="12"/>
        <v>0</v>
      </c>
      <c r="P98" s="29">
        <f t="shared" si="12"/>
        <v>0</v>
      </c>
      <c r="Q98" s="29">
        <f t="shared" si="12"/>
        <v>0</v>
      </c>
      <c r="R98" s="29">
        <f t="shared" si="12"/>
        <v>0</v>
      </c>
      <c r="S98" s="29">
        <f t="shared" si="12"/>
        <v>0</v>
      </c>
      <c r="T98" s="29">
        <f t="shared" si="12"/>
        <v>0</v>
      </c>
      <c r="U98" s="29">
        <f t="shared" si="12"/>
        <v>0</v>
      </c>
      <c r="V98" s="29">
        <f t="shared" si="12"/>
        <v>0</v>
      </c>
      <c r="W98" s="29">
        <f t="shared" si="12"/>
        <v>0</v>
      </c>
      <c r="X98" s="29">
        <f t="shared" si="12"/>
        <v>0</v>
      </c>
      <c r="Y98" s="29">
        <f t="shared" si="12"/>
        <v>0</v>
      </c>
    </row>
    <row r="99" spans="1:25" x14ac:dyDescent="0.35">
      <c r="A99" s="29" t="s">
        <v>10</v>
      </c>
      <c r="B99" s="29">
        <f t="shared" ref="B99:Y99" si="13">B84</f>
        <v>0</v>
      </c>
      <c r="C99" s="29">
        <f t="shared" si="13"/>
        <v>0</v>
      </c>
      <c r="D99" s="29">
        <f t="shared" si="13"/>
        <v>0</v>
      </c>
      <c r="E99" s="29">
        <f t="shared" si="13"/>
        <v>0</v>
      </c>
      <c r="F99" s="29">
        <f t="shared" si="13"/>
        <v>0</v>
      </c>
      <c r="G99" s="29">
        <f t="shared" si="13"/>
        <v>0</v>
      </c>
      <c r="H99" s="29">
        <f t="shared" si="13"/>
        <v>0</v>
      </c>
      <c r="I99" s="29">
        <f t="shared" si="13"/>
        <v>0</v>
      </c>
      <c r="J99" s="29">
        <f t="shared" si="13"/>
        <v>0</v>
      </c>
      <c r="K99" s="29">
        <f t="shared" si="13"/>
        <v>0</v>
      </c>
      <c r="L99" s="29">
        <f t="shared" si="13"/>
        <v>0</v>
      </c>
      <c r="M99" s="29">
        <f t="shared" si="13"/>
        <v>0</v>
      </c>
      <c r="N99" s="29">
        <f t="shared" si="13"/>
        <v>0</v>
      </c>
      <c r="O99" s="29">
        <f t="shared" si="13"/>
        <v>0</v>
      </c>
      <c r="P99" s="29">
        <f t="shared" si="13"/>
        <v>0</v>
      </c>
      <c r="Q99" s="29">
        <f t="shared" si="13"/>
        <v>0</v>
      </c>
      <c r="R99" s="29">
        <f t="shared" si="13"/>
        <v>0</v>
      </c>
      <c r="S99" s="29">
        <f t="shared" si="13"/>
        <v>0</v>
      </c>
      <c r="T99" s="29">
        <f t="shared" si="13"/>
        <v>0</v>
      </c>
      <c r="U99" s="29">
        <f t="shared" si="13"/>
        <v>0</v>
      </c>
      <c r="V99" s="29">
        <f t="shared" si="13"/>
        <v>0</v>
      </c>
      <c r="W99" s="29">
        <f t="shared" si="13"/>
        <v>0</v>
      </c>
      <c r="X99" s="29">
        <f t="shared" si="13"/>
        <v>0</v>
      </c>
      <c r="Y99" s="29">
        <f t="shared" si="13"/>
        <v>0</v>
      </c>
    </row>
    <row r="100" spans="1:25" x14ac:dyDescent="0.35">
      <c r="A100" s="29" t="s">
        <v>100</v>
      </c>
      <c r="B100" s="29">
        <f t="shared" ref="B100:Y100" si="14">B86</f>
        <v>0</v>
      </c>
      <c r="C100" s="29">
        <f t="shared" si="14"/>
        <v>0</v>
      </c>
      <c r="D100" s="29">
        <f t="shared" si="14"/>
        <v>0</v>
      </c>
      <c r="E100" s="29">
        <f t="shared" si="14"/>
        <v>0</v>
      </c>
      <c r="F100" s="29">
        <f t="shared" si="14"/>
        <v>0</v>
      </c>
      <c r="G100" s="29">
        <f t="shared" si="14"/>
        <v>0</v>
      </c>
      <c r="H100" s="29">
        <f t="shared" si="14"/>
        <v>0</v>
      </c>
      <c r="I100" s="29">
        <f t="shared" si="14"/>
        <v>0</v>
      </c>
      <c r="J100" s="29">
        <f t="shared" si="14"/>
        <v>0</v>
      </c>
      <c r="K100" s="29">
        <f t="shared" si="14"/>
        <v>0</v>
      </c>
      <c r="L100" s="29">
        <f t="shared" si="14"/>
        <v>0</v>
      </c>
      <c r="M100" s="29">
        <f t="shared" si="14"/>
        <v>0</v>
      </c>
      <c r="N100" s="29">
        <f t="shared" si="14"/>
        <v>0</v>
      </c>
      <c r="O100" s="29">
        <f t="shared" si="14"/>
        <v>0</v>
      </c>
      <c r="P100" s="29">
        <f t="shared" si="14"/>
        <v>0</v>
      </c>
      <c r="Q100" s="29">
        <f t="shared" si="14"/>
        <v>0</v>
      </c>
      <c r="R100" s="29">
        <f t="shared" si="14"/>
        <v>0</v>
      </c>
      <c r="S100" s="29">
        <f t="shared" si="14"/>
        <v>0</v>
      </c>
      <c r="T100" s="29">
        <f t="shared" si="14"/>
        <v>0</v>
      </c>
      <c r="U100" s="29">
        <f t="shared" si="14"/>
        <v>0</v>
      </c>
      <c r="V100" s="29">
        <f t="shared" si="14"/>
        <v>0</v>
      </c>
      <c r="W100" s="29">
        <f t="shared" si="14"/>
        <v>0</v>
      </c>
      <c r="X100" s="29">
        <f t="shared" si="14"/>
        <v>0</v>
      </c>
      <c r="Y100" s="29">
        <f t="shared" si="14"/>
        <v>0</v>
      </c>
    </row>
    <row r="101" spans="1:25" x14ac:dyDescent="0.35">
      <c r="A101" s="29" t="s">
        <v>69</v>
      </c>
      <c r="B101" s="29">
        <f t="shared" ref="B101:Y101" si="15">B85</f>
        <v>0</v>
      </c>
      <c r="C101" s="29">
        <f t="shared" si="15"/>
        <v>0</v>
      </c>
      <c r="D101" s="29">
        <f t="shared" si="15"/>
        <v>0</v>
      </c>
      <c r="E101" s="29">
        <f t="shared" si="15"/>
        <v>0</v>
      </c>
      <c r="F101" s="29">
        <f t="shared" si="15"/>
        <v>0</v>
      </c>
      <c r="G101" s="29">
        <f t="shared" si="15"/>
        <v>0</v>
      </c>
      <c r="H101" s="29">
        <f t="shared" si="15"/>
        <v>0</v>
      </c>
      <c r="I101" s="29">
        <f t="shared" si="15"/>
        <v>0</v>
      </c>
      <c r="J101" s="29">
        <f t="shared" si="15"/>
        <v>0</v>
      </c>
      <c r="K101" s="29">
        <f t="shared" si="15"/>
        <v>0</v>
      </c>
      <c r="L101" s="29">
        <f t="shared" si="15"/>
        <v>0</v>
      </c>
      <c r="M101" s="29">
        <f t="shared" si="15"/>
        <v>0</v>
      </c>
      <c r="N101" s="29">
        <f t="shared" si="15"/>
        <v>0</v>
      </c>
      <c r="O101" s="29">
        <f t="shared" si="15"/>
        <v>0</v>
      </c>
      <c r="P101" s="29">
        <f t="shared" si="15"/>
        <v>0</v>
      </c>
      <c r="Q101" s="29">
        <f t="shared" si="15"/>
        <v>0</v>
      </c>
      <c r="R101" s="29">
        <f t="shared" si="15"/>
        <v>0</v>
      </c>
      <c r="S101" s="29">
        <f t="shared" si="15"/>
        <v>0</v>
      </c>
      <c r="T101" s="29">
        <f t="shared" si="15"/>
        <v>0</v>
      </c>
      <c r="U101" s="29">
        <f t="shared" si="15"/>
        <v>0</v>
      </c>
      <c r="V101" s="29">
        <f t="shared" si="15"/>
        <v>0</v>
      </c>
      <c r="W101" s="29">
        <f t="shared" si="15"/>
        <v>0</v>
      </c>
      <c r="X101" s="29">
        <f t="shared" si="15"/>
        <v>0</v>
      </c>
      <c r="Y101" s="29">
        <f t="shared" si="15"/>
        <v>0</v>
      </c>
    </row>
    <row r="102" spans="1:25" x14ac:dyDescent="0.35">
      <c r="A102" s="29" t="s">
        <v>101</v>
      </c>
      <c r="B102" s="29">
        <f t="shared" ref="B102:Y102" si="16">B89</f>
        <v>0</v>
      </c>
      <c r="C102" s="29">
        <f t="shared" si="16"/>
        <v>0</v>
      </c>
      <c r="D102" s="29">
        <f t="shared" si="16"/>
        <v>0</v>
      </c>
      <c r="E102" s="29">
        <f t="shared" si="16"/>
        <v>0</v>
      </c>
      <c r="F102" s="29">
        <f t="shared" si="16"/>
        <v>0</v>
      </c>
      <c r="G102" s="29">
        <f t="shared" si="16"/>
        <v>0</v>
      </c>
      <c r="H102" s="29">
        <f t="shared" si="16"/>
        <v>0</v>
      </c>
      <c r="I102" s="29">
        <f t="shared" si="16"/>
        <v>0</v>
      </c>
      <c r="J102" s="29">
        <f t="shared" si="16"/>
        <v>0</v>
      </c>
      <c r="K102" s="29">
        <f t="shared" si="16"/>
        <v>0</v>
      </c>
      <c r="L102" s="29">
        <f t="shared" si="16"/>
        <v>0</v>
      </c>
      <c r="M102" s="29">
        <f t="shared" si="16"/>
        <v>0</v>
      </c>
      <c r="N102" s="29">
        <f t="shared" si="16"/>
        <v>0</v>
      </c>
      <c r="O102" s="29">
        <f t="shared" si="16"/>
        <v>0</v>
      </c>
      <c r="P102" s="29">
        <f t="shared" si="16"/>
        <v>0</v>
      </c>
      <c r="Q102" s="29">
        <f t="shared" si="16"/>
        <v>0</v>
      </c>
      <c r="R102" s="29">
        <f t="shared" si="16"/>
        <v>0</v>
      </c>
      <c r="S102" s="29">
        <f t="shared" si="16"/>
        <v>0</v>
      </c>
      <c r="T102" s="29">
        <f t="shared" si="16"/>
        <v>0</v>
      </c>
      <c r="U102" s="29">
        <f t="shared" si="16"/>
        <v>0</v>
      </c>
      <c r="V102" s="29">
        <f t="shared" si="16"/>
        <v>0</v>
      </c>
      <c r="W102" s="29">
        <f t="shared" si="16"/>
        <v>0</v>
      </c>
      <c r="X102" s="29">
        <f t="shared" si="16"/>
        <v>0</v>
      </c>
      <c r="Y102" s="29">
        <f t="shared" si="16"/>
        <v>0</v>
      </c>
    </row>
    <row r="103" spans="1:25" x14ac:dyDescent="0.35">
      <c r="A103" s="29" t="s">
        <v>187</v>
      </c>
      <c r="B103" s="29">
        <f t="shared" ref="B103:Y103" si="17">B88</f>
        <v>0</v>
      </c>
      <c r="C103" s="29">
        <f t="shared" si="17"/>
        <v>0</v>
      </c>
      <c r="D103" s="29">
        <f t="shared" si="17"/>
        <v>0</v>
      </c>
      <c r="E103" s="29">
        <f t="shared" si="17"/>
        <v>0</v>
      </c>
      <c r="F103" s="29">
        <f t="shared" si="17"/>
        <v>0</v>
      </c>
      <c r="G103" s="29">
        <f t="shared" si="17"/>
        <v>0</v>
      </c>
      <c r="H103" s="29">
        <f t="shared" si="17"/>
        <v>0</v>
      </c>
      <c r="I103" s="29">
        <f t="shared" si="17"/>
        <v>0</v>
      </c>
      <c r="J103" s="29">
        <f t="shared" si="17"/>
        <v>0</v>
      </c>
      <c r="K103" s="29">
        <f t="shared" si="17"/>
        <v>0</v>
      </c>
      <c r="L103" s="29">
        <f t="shared" si="17"/>
        <v>0</v>
      </c>
      <c r="M103" s="29">
        <f t="shared" si="17"/>
        <v>0</v>
      </c>
      <c r="N103" s="29">
        <f t="shared" si="17"/>
        <v>0</v>
      </c>
      <c r="O103" s="29">
        <f t="shared" si="17"/>
        <v>0</v>
      </c>
      <c r="P103" s="29">
        <f t="shared" si="17"/>
        <v>0</v>
      </c>
      <c r="Q103" s="29">
        <f t="shared" si="17"/>
        <v>0</v>
      </c>
      <c r="R103" s="29">
        <f t="shared" si="17"/>
        <v>0</v>
      </c>
      <c r="S103" s="29">
        <f t="shared" si="17"/>
        <v>0</v>
      </c>
      <c r="T103" s="29">
        <f t="shared" si="17"/>
        <v>0</v>
      </c>
      <c r="U103" s="29">
        <f t="shared" si="17"/>
        <v>0</v>
      </c>
      <c r="V103" s="29">
        <f t="shared" si="17"/>
        <v>0</v>
      </c>
      <c r="W103" s="29">
        <f t="shared" si="17"/>
        <v>0</v>
      </c>
      <c r="X103" s="29">
        <f t="shared" si="17"/>
        <v>0</v>
      </c>
      <c r="Y103" s="29">
        <f t="shared" si="17"/>
        <v>0</v>
      </c>
    </row>
    <row r="104" spans="1:25" x14ac:dyDescent="0.35">
      <c r="A104" s="29" t="s">
        <v>73</v>
      </c>
      <c r="B104" s="29">
        <f t="shared" ref="B104:Y104" si="18">B91</f>
        <v>0</v>
      </c>
      <c r="C104" s="29">
        <f t="shared" si="18"/>
        <v>0</v>
      </c>
      <c r="D104" s="29">
        <f t="shared" si="18"/>
        <v>0</v>
      </c>
      <c r="E104" s="29">
        <f t="shared" si="18"/>
        <v>0</v>
      </c>
      <c r="F104" s="29">
        <f t="shared" si="18"/>
        <v>0</v>
      </c>
      <c r="G104" s="29">
        <f t="shared" si="18"/>
        <v>0</v>
      </c>
      <c r="H104" s="29">
        <f t="shared" si="18"/>
        <v>0</v>
      </c>
      <c r="I104" s="29">
        <f t="shared" si="18"/>
        <v>0</v>
      </c>
      <c r="J104" s="29">
        <f t="shared" si="18"/>
        <v>0</v>
      </c>
      <c r="K104" s="29">
        <f t="shared" si="18"/>
        <v>0</v>
      </c>
      <c r="L104" s="29">
        <f t="shared" si="18"/>
        <v>0</v>
      </c>
      <c r="M104" s="29">
        <f t="shared" si="18"/>
        <v>0</v>
      </c>
      <c r="N104" s="29">
        <f t="shared" si="18"/>
        <v>0</v>
      </c>
      <c r="O104" s="29">
        <f t="shared" si="18"/>
        <v>0</v>
      </c>
      <c r="P104" s="29">
        <f t="shared" si="18"/>
        <v>0</v>
      </c>
      <c r="Q104" s="29">
        <f t="shared" si="18"/>
        <v>0</v>
      </c>
      <c r="R104" s="29">
        <f t="shared" si="18"/>
        <v>0</v>
      </c>
      <c r="S104" s="29">
        <f t="shared" si="18"/>
        <v>0</v>
      </c>
      <c r="T104" s="29">
        <f t="shared" si="18"/>
        <v>0</v>
      </c>
      <c r="U104" s="29">
        <f t="shared" si="18"/>
        <v>0</v>
      </c>
      <c r="V104" s="29">
        <f t="shared" si="18"/>
        <v>0</v>
      </c>
      <c r="W104" s="29">
        <f t="shared" si="18"/>
        <v>0</v>
      </c>
      <c r="X104" s="29">
        <f t="shared" si="18"/>
        <v>0</v>
      </c>
      <c r="Y104" s="29">
        <f t="shared" si="18"/>
        <v>0</v>
      </c>
    </row>
    <row r="105" spans="1:25" x14ac:dyDescent="0.35">
      <c r="A105" s="29" t="s">
        <v>72</v>
      </c>
      <c r="B105" s="29">
        <f t="shared" ref="B105:Y105" si="19">B87</f>
        <v>0</v>
      </c>
      <c r="C105" s="29">
        <f t="shared" si="19"/>
        <v>0</v>
      </c>
      <c r="D105" s="29">
        <f t="shared" si="19"/>
        <v>0</v>
      </c>
      <c r="E105" s="29">
        <f t="shared" si="19"/>
        <v>0</v>
      </c>
      <c r="F105" s="29">
        <f t="shared" si="19"/>
        <v>0</v>
      </c>
      <c r="G105" s="29">
        <f t="shared" si="19"/>
        <v>0</v>
      </c>
      <c r="H105" s="29">
        <f t="shared" si="19"/>
        <v>0</v>
      </c>
      <c r="I105" s="29">
        <f t="shared" si="19"/>
        <v>0</v>
      </c>
      <c r="J105" s="29">
        <f t="shared" si="19"/>
        <v>0</v>
      </c>
      <c r="K105" s="29">
        <f t="shared" si="19"/>
        <v>0</v>
      </c>
      <c r="L105" s="29">
        <f t="shared" si="19"/>
        <v>0</v>
      </c>
      <c r="M105" s="29">
        <f t="shared" si="19"/>
        <v>0</v>
      </c>
      <c r="N105" s="29">
        <f t="shared" si="19"/>
        <v>0</v>
      </c>
      <c r="O105" s="29">
        <f t="shared" si="19"/>
        <v>0</v>
      </c>
      <c r="P105" s="29">
        <f t="shared" si="19"/>
        <v>0</v>
      </c>
      <c r="Q105" s="29">
        <f t="shared" si="19"/>
        <v>0</v>
      </c>
      <c r="R105" s="29">
        <f t="shared" si="19"/>
        <v>0</v>
      </c>
      <c r="S105" s="29">
        <f t="shared" si="19"/>
        <v>0</v>
      </c>
      <c r="T105" s="29">
        <f t="shared" si="19"/>
        <v>0</v>
      </c>
      <c r="U105" s="29">
        <f t="shared" si="19"/>
        <v>0</v>
      </c>
      <c r="V105" s="29">
        <f t="shared" si="19"/>
        <v>0</v>
      </c>
      <c r="W105" s="29">
        <f t="shared" si="19"/>
        <v>0</v>
      </c>
      <c r="X105" s="29">
        <f t="shared" si="19"/>
        <v>0</v>
      </c>
      <c r="Y105" s="29">
        <f t="shared" si="19"/>
        <v>0</v>
      </c>
    </row>
    <row r="106" spans="1:25" x14ac:dyDescent="0.35">
      <c r="A106" s="29" t="s">
        <v>13</v>
      </c>
      <c r="B106" s="29">
        <f t="shared" ref="B106:Y106" si="20">B93</f>
        <v>0</v>
      </c>
      <c r="C106" s="29">
        <f t="shared" si="20"/>
        <v>0</v>
      </c>
      <c r="D106" s="29">
        <f t="shared" si="20"/>
        <v>0</v>
      </c>
      <c r="E106" s="29">
        <f t="shared" si="20"/>
        <v>0</v>
      </c>
      <c r="F106" s="29">
        <f t="shared" si="20"/>
        <v>0</v>
      </c>
      <c r="G106" s="29">
        <f t="shared" si="20"/>
        <v>0</v>
      </c>
      <c r="H106" s="29">
        <f t="shared" si="20"/>
        <v>0</v>
      </c>
      <c r="I106" s="29">
        <f t="shared" si="20"/>
        <v>0</v>
      </c>
      <c r="J106" s="29">
        <f t="shared" si="20"/>
        <v>0</v>
      </c>
      <c r="K106" s="29">
        <f t="shared" si="20"/>
        <v>0</v>
      </c>
      <c r="L106" s="29">
        <f t="shared" si="20"/>
        <v>0</v>
      </c>
      <c r="M106" s="29">
        <f t="shared" si="20"/>
        <v>0</v>
      </c>
      <c r="N106" s="29">
        <f t="shared" si="20"/>
        <v>0</v>
      </c>
      <c r="O106" s="29">
        <f t="shared" si="20"/>
        <v>0</v>
      </c>
      <c r="P106" s="29">
        <f t="shared" si="20"/>
        <v>0</v>
      </c>
      <c r="Q106" s="29">
        <f t="shared" si="20"/>
        <v>0</v>
      </c>
      <c r="R106" s="29">
        <f t="shared" si="20"/>
        <v>0</v>
      </c>
      <c r="S106" s="29">
        <f t="shared" si="20"/>
        <v>0</v>
      </c>
      <c r="T106" s="29">
        <f t="shared" si="20"/>
        <v>0</v>
      </c>
      <c r="U106" s="29">
        <f t="shared" si="20"/>
        <v>0</v>
      </c>
      <c r="V106" s="29">
        <f t="shared" si="20"/>
        <v>0</v>
      </c>
      <c r="W106" s="29">
        <f t="shared" si="20"/>
        <v>0</v>
      </c>
      <c r="X106" s="29">
        <f t="shared" si="20"/>
        <v>0</v>
      </c>
      <c r="Y106" s="29">
        <f t="shared" si="20"/>
        <v>0</v>
      </c>
    </row>
    <row r="107" spans="1:25" x14ac:dyDescent="0.35">
      <c r="A107" s="29" t="s">
        <v>188</v>
      </c>
      <c r="B107" s="29">
        <f t="shared" ref="B107:Y107" si="21">B90</f>
        <v>0</v>
      </c>
      <c r="C107" s="29">
        <f t="shared" si="21"/>
        <v>0</v>
      </c>
      <c r="D107" s="29">
        <f t="shared" si="21"/>
        <v>0</v>
      </c>
      <c r="E107" s="29">
        <f t="shared" si="21"/>
        <v>0</v>
      </c>
      <c r="F107" s="29">
        <f t="shared" si="21"/>
        <v>0</v>
      </c>
      <c r="G107" s="29">
        <f t="shared" si="21"/>
        <v>0</v>
      </c>
      <c r="H107" s="29">
        <f t="shared" si="21"/>
        <v>0</v>
      </c>
      <c r="I107" s="29">
        <f t="shared" si="21"/>
        <v>0</v>
      </c>
      <c r="J107" s="29">
        <f t="shared" si="21"/>
        <v>0</v>
      </c>
      <c r="K107" s="29">
        <f t="shared" si="21"/>
        <v>0</v>
      </c>
      <c r="L107" s="29">
        <f t="shared" si="21"/>
        <v>0</v>
      </c>
      <c r="M107" s="29">
        <f t="shared" si="21"/>
        <v>0</v>
      </c>
      <c r="N107" s="29">
        <f t="shared" si="21"/>
        <v>0</v>
      </c>
      <c r="O107" s="29">
        <f t="shared" si="21"/>
        <v>0</v>
      </c>
      <c r="P107" s="29">
        <f t="shared" si="21"/>
        <v>0</v>
      </c>
      <c r="Q107" s="29">
        <f t="shared" si="21"/>
        <v>0</v>
      </c>
      <c r="R107" s="29">
        <f t="shared" si="21"/>
        <v>0</v>
      </c>
      <c r="S107" s="29">
        <f t="shared" si="21"/>
        <v>0</v>
      </c>
      <c r="T107" s="29">
        <f t="shared" si="21"/>
        <v>0</v>
      </c>
      <c r="U107" s="29">
        <f t="shared" si="21"/>
        <v>0</v>
      </c>
      <c r="V107" s="29">
        <f t="shared" si="21"/>
        <v>0</v>
      </c>
      <c r="W107" s="29">
        <f t="shared" si="21"/>
        <v>0</v>
      </c>
      <c r="X107" s="29">
        <f t="shared" si="21"/>
        <v>0</v>
      </c>
      <c r="Y107" s="29">
        <f t="shared" si="21"/>
        <v>0</v>
      </c>
    </row>
    <row r="108" spans="1:25" x14ac:dyDescent="0.35">
      <c r="A108" s="29" t="s">
        <v>189</v>
      </c>
      <c r="B108" s="29">
        <f t="shared" ref="B108:Y108" si="22">B94</f>
        <v>0</v>
      </c>
      <c r="C108" s="29">
        <f t="shared" si="22"/>
        <v>0</v>
      </c>
      <c r="D108" s="29">
        <f t="shared" si="22"/>
        <v>0</v>
      </c>
      <c r="E108" s="29">
        <f t="shared" si="22"/>
        <v>0</v>
      </c>
      <c r="F108" s="29">
        <f t="shared" si="22"/>
        <v>0</v>
      </c>
      <c r="G108" s="29">
        <f t="shared" si="22"/>
        <v>0</v>
      </c>
      <c r="H108" s="29">
        <f t="shared" si="22"/>
        <v>0</v>
      </c>
      <c r="I108" s="29">
        <f t="shared" si="22"/>
        <v>0</v>
      </c>
      <c r="J108" s="29">
        <f t="shared" si="22"/>
        <v>0</v>
      </c>
      <c r="K108" s="29">
        <f t="shared" si="22"/>
        <v>0</v>
      </c>
      <c r="L108" s="29">
        <f t="shared" si="22"/>
        <v>0</v>
      </c>
      <c r="M108" s="29">
        <f t="shared" si="22"/>
        <v>0</v>
      </c>
      <c r="N108" s="29">
        <f t="shared" si="22"/>
        <v>0</v>
      </c>
      <c r="O108" s="29">
        <f t="shared" si="22"/>
        <v>0</v>
      </c>
      <c r="P108" s="29">
        <f t="shared" si="22"/>
        <v>0</v>
      </c>
      <c r="Q108" s="29">
        <f t="shared" si="22"/>
        <v>0</v>
      </c>
      <c r="R108" s="29">
        <f t="shared" si="22"/>
        <v>0</v>
      </c>
      <c r="S108" s="29">
        <f t="shared" si="22"/>
        <v>0</v>
      </c>
      <c r="T108" s="29">
        <f t="shared" si="22"/>
        <v>0</v>
      </c>
      <c r="U108" s="29">
        <f t="shared" si="22"/>
        <v>0</v>
      </c>
      <c r="V108" s="29">
        <f t="shared" si="22"/>
        <v>0</v>
      </c>
      <c r="W108" s="29">
        <f t="shared" si="22"/>
        <v>0</v>
      </c>
      <c r="X108" s="29">
        <f t="shared" si="22"/>
        <v>0</v>
      </c>
      <c r="Y108" s="29">
        <f t="shared" si="22"/>
        <v>0</v>
      </c>
    </row>
    <row r="110" spans="1:25" x14ac:dyDescent="0.35">
      <c r="B110" s="29">
        <v>3</v>
      </c>
      <c r="C110" s="29">
        <v>4</v>
      </c>
      <c r="D110" s="29">
        <v>5</v>
      </c>
      <c r="E110" s="29">
        <v>6</v>
      </c>
      <c r="F110" s="29">
        <v>7</v>
      </c>
      <c r="G110" s="29">
        <v>8</v>
      </c>
      <c r="H110" s="29">
        <v>9</v>
      </c>
      <c r="I110" s="29">
        <v>10</v>
      </c>
      <c r="J110" s="29">
        <v>11</v>
      </c>
      <c r="K110" s="29">
        <v>12</v>
      </c>
      <c r="L110" s="29">
        <v>13</v>
      </c>
      <c r="M110" s="29">
        <v>14</v>
      </c>
      <c r="N110" s="29">
        <v>15</v>
      </c>
      <c r="O110" s="29">
        <v>16</v>
      </c>
      <c r="P110" s="29">
        <v>17</v>
      </c>
      <c r="Q110" s="29">
        <v>18</v>
      </c>
      <c r="R110" s="29">
        <v>19</v>
      </c>
      <c r="S110" s="29">
        <v>20</v>
      </c>
      <c r="T110" s="29">
        <v>21</v>
      </c>
      <c r="U110" s="29">
        <v>22</v>
      </c>
      <c r="V110" s="29">
        <v>23</v>
      </c>
      <c r="W110" s="29">
        <v>24</v>
      </c>
      <c r="X110" s="29">
        <v>25</v>
      </c>
      <c r="Y110" s="29">
        <v>26</v>
      </c>
    </row>
    <row r="111" spans="1:25" x14ac:dyDescent="0.35">
      <c r="B111" s="29">
        <v>2</v>
      </c>
      <c r="C111" s="29">
        <v>3</v>
      </c>
      <c r="D111" s="29">
        <v>4</v>
      </c>
      <c r="E111" s="29">
        <v>5</v>
      </c>
      <c r="F111" s="29">
        <v>6</v>
      </c>
      <c r="G111" s="29">
        <v>7</v>
      </c>
      <c r="H111" s="29">
        <v>8</v>
      </c>
      <c r="I111" s="29">
        <v>9</v>
      </c>
      <c r="J111" s="29">
        <v>10</v>
      </c>
      <c r="K111" s="29">
        <v>11</v>
      </c>
      <c r="L111" s="29">
        <v>12</v>
      </c>
      <c r="M111" s="29">
        <v>13</v>
      </c>
      <c r="N111" s="29">
        <v>14</v>
      </c>
      <c r="O111" s="29">
        <v>15</v>
      </c>
      <c r="P111" s="29">
        <v>16</v>
      </c>
      <c r="Q111" s="29">
        <v>17</v>
      </c>
      <c r="R111" s="29">
        <v>18</v>
      </c>
      <c r="S111" s="29">
        <v>19</v>
      </c>
      <c r="T111" s="29">
        <v>20</v>
      </c>
      <c r="U111" s="29">
        <v>21</v>
      </c>
      <c r="V111" s="29">
        <v>22</v>
      </c>
      <c r="W111" s="29">
        <v>23</v>
      </c>
      <c r="X111" s="29">
        <v>24</v>
      </c>
      <c r="Y111" s="29">
        <v>25</v>
      </c>
    </row>
    <row r="112" spans="1:25" x14ac:dyDescent="0.35">
      <c r="B112" s="29" t="s">
        <v>7</v>
      </c>
      <c r="C112" s="29" t="s">
        <v>58</v>
      </c>
      <c r="D112" s="29" t="s">
        <v>59</v>
      </c>
      <c r="E112" s="29" t="s">
        <v>60</v>
      </c>
      <c r="F112" s="29" t="s">
        <v>61</v>
      </c>
      <c r="G112" s="29" t="s">
        <v>63</v>
      </c>
      <c r="H112" s="29" t="s">
        <v>64</v>
      </c>
      <c r="I112" s="29" t="s">
        <v>65</v>
      </c>
      <c r="J112" s="29" t="s">
        <v>66</v>
      </c>
      <c r="K112" s="29" t="s">
        <v>67</v>
      </c>
      <c r="L112" s="29" t="s">
        <v>68</v>
      </c>
      <c r="M112" s="29" t="s">
        <v>165</v>
      </c>
      <c r="N112" s="29" t="s">
        <v>166</v>
      </c>
      <c r="O112" s="29" t="s">
        <v>171</v>
      </c>
      <c r="P112" s="29" t="s">
        <v>173</v>
      </c>
      <c r="Q112" s="29" t="s">
        <v>191</v>
      </c>
      <c r="R112" s="29" t="s">
        <v>192</v>
      </c>
      <c r="S112" s="29" t="s">
        <v>193</v>
      </c>
      <c r="T112" s="29" t="s">
        <v>194</v>
      </c>
      <c r="U112" s="29" t="s">
        <v>195</v>
      </c>
      <c r="V112" s="29" t="s">
        <v>196</v>
      </c>
      <c r="W112" s="29" t="s">
        <v>197</v>
      </c>
      <c r="X112" s="29" t="s">
        <v>198</v>
      </c>
      <c r="Y112" s="29" t="s">
        <v>201</v>
      </c>
    </row>
    <row r="113" spans="1:25" x14ac:dyDescent="0.35">
      <c r="A113" s="29" t="s">
        <v>186</v>
      </c>
      <c r="B113" s="117" t="str">
        <f>IF(INDEX($A$97:$Y$108,MATCH($A113,$A$112:$A$123,0),MATCH(B$112,$A$97:$Y$97,0))=VLOOKUP($A113,FIRE1001!$A$19:$Z$29,'QA checks'!B$110,FALSE),TRUE,"Error")</f>
        <v>Error</v>
      </c>
      <c r="C113" s="117" t="str">
        <f>IF(INDEX($A$97:$Y$108,MATCH($A113,$A$112:$A$123,0),MATCH(C$112,$A$97:$Y$97,0))=VLOOKUP($A113,FIRE1001!$A$19:$Z$29,'QA checks'!C$110,FALSE),TRUE,"Error")</f>
        <v>Error</v>
      </c>
      <c r="D113" s="117" t="str">
        <f>IF(INDEX($A$97:$Y$108,MATCH($A113,$A$112:$A$123,0),MATCH(D$112,$A$97:$Y$97,0))=VLOOKUP($A113,FIRE1001!$A$19:$Z$29,'QA checks'!D$110,FALSE),TRUE,"Error")</f>
        <v>Error</v>
      </c>
      <c r="E113" s="117" t="str">
        <f>IF(INDEX($A$97:$Y$108,MATCH($A113,$A$112:$A$123,0),MATCH(E$112,$A$97:$Y$97,0))=VLOOKUP($A113,FIRE1001!$A$19:$Z$29,'QA checks'!E$110,FALSE),TRUE,"Error")</f>
        <v>Error</v>
      </c>
      <c r="F113" s="117" t="str">
        <f>IF(INDEX($A$97:$Y$108,MATCH($A113,$A$112:$A$123,0),MATCH(F$112,$A$97:$Y$97,0))=VLOOKUP($A113,FIRE1001!$A$19:$Z$29,'QA checks'!F$110,FALSE),TRUE,"Error")</f>
        <v>Error</v>
      </c>
      <c r="G113" s="117" t="str">
        <f>IF(INDEX($A$97:$Y$108,MATCH($A113,$A$112:$A$123,0),MATCH(G$112,$A$97:$Y$97,0))=VLOOKUP($A113,FIRE1001!$A$19:$Z$29,'QA checks'!G$110,FALSE),TRUE,"Error")</f>
        <v>Error</v>
      </c>
      <c r="H113" s="117" t="str">
        <f>IF(INDEX($A$97:$Y$108,MATCH($A113,$A$112:$A$123,0),MATCH(H$112,$A$97:$Y$97,0))=VLOOKUP($A113,FIRE1001!$A$19:$Z$29,'QA checks'!H$110,FALSE),TRUE,"Error")</f>
        <v>Error</v>
      </c>
      <c r="I113" s="117" t="str">
        <f>IF(INDEX($A$97:$Y$108,MATCH($A113,$A$112:$A$123,0),MATCH(I$112,$A$97:$Y$97,0))=VLOOKUP($A113,FIRE1001!$A$19:$Z$29,'QA checks'!I$110,FALSE),TRUE,"Error")</f>
        <v>Error</v>
      </c>
      <c r="J113" s="117" t="str">
        <f>IF(INDEX($A$97:$Y$108,MATCH($A113,$A$112:$A$123,0),MATCH(J$112,$A$97:$Y$97,0))=VLOOKUP($A113,FIRE1001!$A$19:$Z$29,'QA checks'!J$110,FALSE),TRUE,"Error")</f>
        <v>Error</v>
      </c>
      <c r="K113" s="117" t="str">
        <f>IF(INDEX($A$97:$Y$108,MATCH($A113,$A$112:$A$123,0),MATCH(K$112,$A$97:$Y$97,0))=VLOOKUP($A113,FIRE1001!$A$19:$Z$29,'QA checks'!K$110,FALSE),TRUE,"Error")</f>
        <v>Error</v>
      </c>
      <c r="L113" s="117" t="str">
        <f>IF(INDEX($A$97:$Y$108,MATCH($A113,$A$112:$A$123,0),MATCH(L$112,$A$97:$Y$97,0))=VLOOKUP($A113,FIRE1001!$A$19:$Z$29,'QA checks'!L$110,FALSE),TRUE,"Error")</f>
        <v>Error</v>
      </c>
      <c r="M113" s="117" t="str">
        <f>IF(INDEX($A$97:$Y$108,MATCH($A113,$A$112:$A$123,0),MATCH(M$112,$A$97:$Y$97,0))=VLOOKUP($A113,FIRE1001!$A$19:$Z$29,'QA checks'!M$110,FALSE),TRUE,"Error")</f>
        <v>Error</v>
      </c>
      <c r="N113" s="117" t="str">
        <f>IF(INDEX($A$97:$Y$108,MATCH($A113,$A$112:$A$123,0),MATCH(N$112,$A$97:$Y$97,0))=VLOOKUP($A113,FIRE1001!$A$19:$Z$29,'QA checks'!N$110,FALSE),TRUE,"Error")</f>
        <v>Error</v>
      </c>
      <c r="O113" s="117" t="str">
        <f>IF(INDEX($A$97:$Y$108,MATCH($A113,$A$112:$A$123,0),MATCH(O$112,$A$97:$Y$97,0))=VLOOKUP($A113,FIRE1001!$A$19:$Z$29,'QA checks'!O$110,FALSE),TRUE,"Error")</f>
        <v>Error</v>
      </c>
      <c r="P113" s="117" t="str">
        <f>IF(INDEX($A$97:$Y$108,MATCH($A113,$A$112:$A$123,0),MATCH(P$112,$A$97:$Y$97,0))=VLOOKUP($A113,FIRE1001!$A$19:$Z$29,'QA checks'!P$110,FALSE),TRUE,"Error")</f>
        <v>Error</v>
      </c>
      <c r="Q113" s="117" t="str">
        <f>IF(INDEX($A$97:$Y$108,MATCH($A113,$A$112:$A$123,0),MATCH(Q$112,$A$97:$Y$97,0))=VLOOKUP($A113,FIRE1001!$A$19:$Z$29,'QA checks'!Q$110,FALSE),TRUE,"Error")</f>
        <v>Error</v>
      </c>
      <c r="R113" s="117" t="str">
        <f>IF(INDEX($A$97:$Y$108,MATCH($A113,$A$112:$A$123,0),MATCH(R$112,$A$97:$Y$97,0))=VLOOKUP($A113,FIRE1001!$A$19:$Z$29,'QA checks'!R$110,FALSE),TRUE,"Error")</f>
        <v>Error</v>
      </c>
      <c r="S113" s="117" t="b">
        <f>IF(INDEX($A$97:$Y$108,MATCH($A113,$A$112:$A$123,0),MATCH(S$112,$A$97:$Y$97,0))=VLOOKUP($A113,FIRE1001!$A$19:$Z$29,'QA checks'!S$110,FALSE),TRUE,"Error")</f>
        <v>1</v>
      </c>
      <c r="T113" s="117" t="b">
        <f>IF(INDEX($A$97:$Y$108,MATCH($A113,$A$112:$A$123,0),MATCH(T$112,$A$97:$Y$97,0))=VLOOKUP($A113,FIRE1001!$A$19:$Z$29,'QA checks'!T$110,FALSE),TRUE,"Error")</f>
        <v>1</v>
      </c>
      <c r="U113" s="117" t="b">
        <f>IF(INDEX($A$97:$Y$108,MATCH($A113,$A$112:$A$123,0),MATCH(U$112,$A$97:$Y$97,0))=VLOOKUP($A113,FIRE1001!$A$19:$Z$29,'QA checks'!U$110,FALSE),TRUE,"Error")</f>
        <v>1</v>
      </c>
      <c r="V113" s="117" t="b">
        <f>IF(INDEX($A$97:$Y$108,MATCH($A113,$A$112:$A$123,0),MATCH(V$112,$A$97:$Y$97,0))=VLOOKUP($A113,FIRE1001!$A$19:$Z$29,'QA checks'!V$110,FALSE),TRUE,"Error")</f>
        <v>1</v>
      </c>
      <c r="W113" s="117" t="b">
        <f>IF(INDEX($A$97:$Y$108,MATCH($A113,$A$112:$A$123,0),MATCH(W$112,$A$97:$Y$97,0))=VLOOKUP($A113,FIRE1001!$A$19:$Z$29,'QA checks'!W$110,FALSE),TRUE,"Error")</f>
        <v>1</v>
      </c>
      <c r="X113" s="117" t="b">
        <f>IF(INDEX($A$97:$Y$108,MATCH($A113,$A$112:$A$123,0),MATCH(X$112,$A$97:$Y$97,0))=VLOOKUP($A113,FIRE1001!$A$19:$Z$29,'QA checks'!X$110,FALSE),TRUE,"Error")</f>
        <v>1</v>
      </c>
      <c r="Y113" s="117" t="b">
        <f>IF(INDEX($A$97:$Y$108,MATCH($A113,$A$112:$A$123,0),MATCH(Y$112,$A$97:$Y$97,0))=VLOOKUP($A113,FIRE1001!$A$19:$Z$29,'QA checks'!Y$110,FALSE),TRUE,"Error")</f>
        <v>1</v>
      </c>
    </row>
    <row r="114" spans="1:25" x14ac:dyDescent="0.35">
      <c r="A114" s="29" t="s">
        <v>10</v>
      </c>
      <c r="B114" s="117" t="str">
        <f>IF(INDEX($A$97:$Y$108,MATCH($A114,$A$112:$A$123,0),MATCH(B$112,$A$97:$Y$97,0))=VLOOKUP($A114,FIRE1001!$A$19:$Z$29,'QA checks'!B$110,FALSE),TRUE,"Error")</f>
        <v>Error</v>
      </c>
      <c r="C114" s="117" t="str">
        <f>IF(INDEX($A$97:$Y$108,MATCH($A114,$A$112:$A$123,0),MATCH(C$112,$A$97:$Y$97,0))=VLOOKUP($A114,FIRE1001!$A$19:$Z$29,'QA checks'!C$110,FALSE),TRUE,"Error")</f>
        <v>Error</v>
      </c>
      <c r="D114" s="117" t="str">
        <f>IF(INDEX($A$97:$Y$108,MATCH($A114,$A$112:$A$123,0),MATCH(D$112,$A$97:$Y$97,0))=VLOOKUP($A114,FIRE1001!$A$19:$Z$29,'QA checks'!D$110,FALSE),TRUE,"Error")</f>
        <v>Error</v>
      </c>
      <c r="E114" s="117" t="str">
        <f>IF(INDEX($A$97:$Y$108,MATCH($A114,$A$112:$A$123,0),MATCH(E$112,$A$97:$Y$97,0))=VLOOKUP($A114,FIRE1001!$A$19:$Z$29,'QA checks'!E$110,FALSE),TRUE,"Error")</f>
        <v>Error</v>
      </c>
      <c r="F114" s="117" t="str">
        <f>IF(INDEX($A$97:$Y$108,MATCH($A114,$A$112:$A$123,0),MATCH(F$112,$A$97:$Y$97,0))=VLOOKUP($A114,FIRE1001!$A$19:$Z$29,'QA checks'!F$110,FALSE),TRUE,"Error")</f>
        <v>Error</v>
      </c>
      <c r="G114" s="117" t="str">
        <f>IF(INDEX($A$97:$Y$108,MATCH($A114,$A$112:$A$123,0),MATCH(G$112,$A$97:$Y$97,0))=VLOOKUP($A114,FIRE1001!$A$19:$Z$29,'QA checks'!G$110,FALSE),TRUE,"Error")</f>
        <v>Error</v>
      </c>
      <c r="H114" s="117" t="str">
        <f>IF(INDEX($A$97:$Y$108,MATCH($A114,$A$112:$A$123,0),MATCH(H$112,$A$97:$Y$97,0))=VLOOKUP($A114,FIRE1001!$A$19:$Z$29,'QA checks'!H$110,FALSE),TRUE,"Error")</f>
        <v>Error</v>
      </c>
      <c r="I114" s="117" t="str">
        <f>IF(INDEX($A$97:$Y$108,MATCH($A114,$A$112:$A$123,0),MATCH(I$112,$A$97:$Y$97,0))=VLOOKUP($A114,FIRE1001!$A$19:$Z$29,'QA checks'!I$110,FALSE),TRUE,"Error")</f>
        <v>Error</v>
      </c>
      <c r="J114" s="117" t="str">
        <f>IF(INDEX($A$97:$Y$108,MATCH($A114,$A$112:$A$123,0),MATCH(J$112,$A$97:$Y$97,0))=VLOOKUP($A114,FIRE1001!$A$19:$Z$29,'QA checks'!J$110,FALSE),TRUE,"Error")</f>
        <v>Error</v>
      </c>
      <c r="K114" s="117" t="str">
        <f>IF(INDEX($A$97:$Y$108,MATCH($A114,$A$112:$A$123,0),MATCH(K$112,$A$97:$Y$97,0))=VLOOKUP($A114,FIRE1001!$A$19:$Z$29,'QA checks'!K$110,FALSE),TRUE,"Error")</f>
        <v>Error</v>
      </c>
      <c r="L114" s="117" t="str">
        <f>IF(INDEX($A$97:$Y$108,MATCH($A114,$A$112:$A$123,0),MATCH(L$112,$A$97:$Y$97,0))=VLOOKUP($A114,FIRE1001!$A$19:$Z$29,'QA checks'!L$110,FALSE),TRUE,"Error")</f>
        <v>Error</v>
      </c>
      <c r="M114" s="117" t="str">
        <f>IF(INDEX($A$97:$Y$108,MATCH($A114,$A$112:$A$123,0),MATCH(M$112,$A$97:$Y$97,0))=VLOOKUP($A114,FIRE1001!$A$19:$Z$29,'QA checks'!M$110,FALSE),TRUE,"Error")</f>
        <v>Error</v>
      </c>
      <c r="N114" s="117" t="str">
        <f>IF(INDEX($A$97:$Y$108,MATCH($A114,$A$112:$A$123,0),MATCH(N$112,$A$97:$Y$97,0))=VLOOKUP($A114,FIRE1001!$A$19:$Z$29,'QA checks'!N$110,FALSE),TRUE,"Error")</f>
        <v>Error</v>
      </c>
      <c r="O114" s="117" t="str">
        <f>IF(INDEX($A$97:$Y$108,MATCH($A114,$A$112:$A$123,0),MATCH(O$112,$A$97:$Y$97,0))=VLOOKUP($A114,FIRE1001!$A$19:$Z$29,'QA checks'!O$110,FALSE),TRUE,"Error")</f>
        <v>Error</v>
      </c>
      <c r="P114" s="117" t="str">
        <f>IF(INDEX($A$97:$Y$108,MATCH($A114,$A$112:$A$123,0),MATCH(P$112,$A$97:$Y$97,0))=VLOOKUP($A114,FIRE1001!$A$19:$Z$29,'QA checks'!P$110,FALSE),TRUE,"Error")</f>
        <v>Error</v>
      </c>
      <c r="Q114" s="117" t="str">
        <f>IF(INDEX($A$97:$Y$108,MATCH($A114,$A$112:$A$123,0),MATCH(Q$112,$A$97:$Y$97,0))=VLOOKUP($A114,FIRE1001!$A$19:$Z$29,'QA checks'!Q$110,FALSE),TRUE,"Error")</f>
        <v>Error</v>
      </c>
      <c r="R114" s="117" t="str">
        <f>IF(INDEX($A$97:$Y$108,MATCH($A114,$A$112:$A$123,0),MATCH(R$112,$A$97:$Y$97,0))=VLOOKUP($A114,FIRE1001!$A$19:$Z$29,'QA checks'!R$110,FALSE),TRUE,"Error")</f>
        <v>Error</v>
      </c>
      <c r="S114" s="117" t="b">
        <f>IF(INDEX($A$97:$Y$108,MATCH($A114,$A$112:$A$123,0),MATCH(S$112,$A$97:$Y$97,0))=VLOOKUP($A114,FIRE1001!$A$19:$Z$29,'QA checks'!S$110,FALSE),TRUE,"Error")</f>
        <v>1</v>
      </c>
      <c r="T114" s="117" t="b">
        <f>IF(INDEX($A$97:$Y$108,MATCH($A114,$A$112:$A$123,0),MATCH(T$112,$A$97:$Y$97,0))=VLOOKUP($A114,FIRE1001!$A$19:$Z$29,'QA checks'!T$110,FALSE),TRUE,"Error")</f>
        <v>1</v>
      </c>
      <c r="U114" s="117" t="b">
        <f>IF(INDEX($A$97:$Y$108,MATCH($A114,$A$112:$A$123,0),MATCH(U$112,$A$97:$Y$97,0))=VLOOKUP($A114,FIRE1001!$A$19:$Z$29,'QA checks'!U$110,FALSE),TRUE,"Error")</f>
        <v>1</v>
      </c>
      <c r="V114" s="117" t="b">
        <f>IF(INDEX($A$97:$Y$108,MATCH($A114,$A$112:$A$123,0),MATCH(V$112,$A$97:$Y$97,0))=VLOOKUP($A114,FIRE1001!$A$19:$Z$29,'QA checks'!V$110,FALSE),TRUE,"Error")</f>
        <v>1</v>
      </c>
      <c r="W114" s="117" t="b">
        <f>IF(INDEX($A$97:$Y$108,MATCH($A114,$A$112:$A$123,0),MATCH(W$112,$A$97:$Y$97,0))=VLOOKUP($A114,FIRE1001!$A$19:$Z$29,'QA checks'!W$110,FALSE),TRUE,"Error")</f>
        <v>1</v>
      </c>
      <c r="X114" s="117" t="b">
        <f>IF(INDEX($A$97:$Y$108,MATCH($A114,$A$112:$A$123,0),MATCH(X$112,$A$97:$Y$97,0))=VLOOKUP($A114,FIRE1001!$A$19:$Z$29,'QA checks'!X$110,FALSE),TRUE,"Error")</f>
        <v>1</v>
      </c>
      <c r="Y114" s="117" t="b">
        <f>IF(INDEX($A$97:$Y$108,MATCH($A114,$A$112:$A$123,0),MATCH(Y$112,$A$97:$Y$97,0))=VLOOKUP($A114,FIRE1001!$A$19:$Z$29,'QA checks'!Y$110,FALSE),TRUE,"Error")</f>
        <v>1</v>
      </c>
    </row>
    <row r="115" spans="1:25" x14ac:dyDescent="0.35">
      <c r="A115" s="29" t="s">
        <v>100</v>
      </c>
      <c r="B115" s="117" t="str">
        <f>IF(INDEX($A$97:$Y$108,MATCH($A115,$A$112:$A$123,0),MATCH(B$112,$A$97:$Y$97,0))=VLOOKUP($A115,FIRE1001!$B$19:$Z$29,'QA checks'!B$111,FALSE),TRUE,"Error")</f>
        <v>Error</v>
      </c>
      <c r="C115" s="117" t="str">
        <f>IF(INDEX($A$97:$Y$108,MATCH($A115,$A$112:$A$123,0),MATCH(C$112,$A$97:$Y$97,0))=VLOOKUP($A115,FIRE1001!$B$19:$Z$29,'QA checks'!C$111,FALSE),TRUE,"Error")</f>
        <v>Error</v>
      </c>
      <c r="D115" s="117" t="str">
        <f>IF(INDEX($A$97:$Y$108,MATCH($A115,$A$112:$A$123,0),MATCH(D$112,$A$97:$Y$97,0))=VLOOKUP($A115,FIRE1001!$B$19:$Z$29,'QA checks'!D$111,FALSE),TRUE,"Error")</f>
        <v>Error</v>
      </c>
      <c r="E115" s="117" t="str">
        <f>IF(INDEX($A$97:$Y$108,MATCH($A115,$A$112:$A$123,0),MATCH(E$112,$A$97:$Y$97,0))=VLOOKUP($A115,FIRE1001!$B$19:$Z$29,'QA checks'!E$111,FALSE),TRUE,"Error")</f>
        <v>Error</v>
      </c>
      <c r="F115" s="117" t="str">
        <f>IF(INDEX($A$97:$Y$108,MATCH($A115,$A$112:$A$123,0),MATCH(F$112,$A$97:$Y$97,0))=VLOOKUP($A115,FIRE1001!$B$19:$Z$29,'QA checks'!F$111,FALSE),TRUE,"Error")</f>
        <v>Error</v>
      </c>
      <c r="G115" s="117" t="str">
        <f>IF(INDEX($A$97:$Y$108,MATCH($A115,$A$112:$A$123,0),MATCH(G$112,$A$97:$Y$97,0))=VLOOKUP($A115,FIRE1001!$B$19:$Z$29,'QA checks'!G$111,FALSE),TRUE,"Error")</f>
        <v>Error</v>
      </c>
      <c r="H115" s="117" t="str">
        <f>IF(INDEX($A$97:$Y$108,MATCH($A115,$A$112:$A$123,0),MATCH(H$112,$A$97:$Y$97,0))=VLOOKUP($A115,FIRE1001!$B$19:$Z$29,'QA checks'!H$111,FALSE),TRUE,"Error")</f>
        <v>Error</v>
      </c>
      <c r="I115" s="117" t="str">
        <f>IF(INDEX($A$97:$Y$108,MATCH($A115,$A$112:$A$123,0),MATCH(I$112,$A$97:$Y$97,0))=VLOOKUP($A115,FIRE1001!$B$19:$Z$29,'QA checks'!I$111,FALSE),TRUE,"Error")</f>
        <v>Error</v>
      </c>
      <c r="J115" s="117" t="str">
        <f>IF(INDEX($A$97:$Y$108,MATCH($A115,$A$112:$A$123,0),MATCH(J$112,$A$97:$Y$97,0))=VLOOKUP($A115,FIRE1001!$B$19:$Z$29,'QA checks'!J$111,FALSE),TRUE,"Error")</f>
        <v>Error</v>
      </c>
      <c r="K115" s="117" t="str">
        <f>IF(INDEX($A$97:$Y$108,MATCH($A115,$A$112:$A$123,0),MATCH(K$112,$A$97:$Y$97,0))=VLOOKUP($A115,FIRE1001!$B$19:$Z$29,'QA checks'!K$111,FALSE),TRUE,"Error")</f>
        <v>Error</v>
      </c>
      <c r="L115" s="117" t="str">
        <f>IF(INDEX($A$97:$Y$108,MATCH($A115,$A$112:$A$123,0),MATCH(L$112,$A$97:$Y$97,0))=VLOOKUP($A115,FIRE1001!$B$19:$Z$29,'QA checks'!L$111,FALSE),TRUE,"Error")</f>
        <v>Error</v>
      </c>
      <c r="M115" s="117" t="str">
        <f>IF(INDEX($A$97:$Y$108,MATCH($A115,$A$112:$A$123,0),MATCH(M$112,$A$97:$Y$97,0))=VLOOKUP($A115,FIRE1001!$B$19:$Z$29,'QA checks'!M$111,FALSE),TRUE,"Error")</f>
        <v>Error</v>
      </c>
      <c r="N115" s="117" t="str">
        <f>IF(INDEX($A$97:$Y$108,MATCH($A115,$A$112:$A$123,0),MATCH(N$112,$A$97:$Y$97,0))=VLOOKUP($A115,FIRE1001!$B$19:$Z$29,'QA checks'!N$111,FALSE),TRUE,"Error")</f>
        <v>Error</v>
      </c>
      <c r="O115" s="117" t="str">
        <f>IF(INDEX($A$97:$Y$108,MATCH($A115,$A$112:$A$123,0),MATCH(O$112,$A$97:$Y$97,0))=VLOOKUP($A115,FIRE1001!$B$19:$Z$29,'QA checks'!O$111,FALSE),TRUE,"Error")</f>
        <v>Error</v>
      </c>
      <c r="P115" s="117" t="str">
        <f>IF(INDEX($A$97:$Y$108,MATCH($A115,$A$112:$A$123,0),MATCH(P$112,$A$97:$Y$97,0))=VLOOKUP($A115,FIRE1001!$B$19:$Z$29,'QA checks'!P$111,FALSE),TRUE,"Error")</f>
        <v>Error</v>
      </c>
      <c r="Q115" s="117" t="str">
        <f>IF(INDEX($A$97:$Y$108,MATCH($A115,$A$112:$A$123,0),MATCH(Q$112,$A$97:$Y$97,0))=VLOOKUP($A115,FIRE1001!$B$19:$Z$29,'QA checks'!Q$111,FALSE),TRUE,"Error")</f>
        <v>Error</v>
      </c>
      <c r="R115" s="117" t="str">
        <f>IF(INDEX($A$97:$Y$108,MATCH($A115,$A$112:$A$123,0),MATCH(R$112,$A$97:$Y$97,0))=VLOOKUP($A115,FIRE1001!$B$19:$Z$29,'QA checks'!R$111,FALSE),TRUE,"Error")</f>
        <v>Error</v>
      </c>
      <c r="S115" s="117" t="b">
        <f>IF(INDEX($A$97:$Y$108,MATCH($A115,$A$112:$A$123,0),MATCH(S$112,$A$97:$Y$97,0))=VLOOKUP($A115,FIRE1001!$B$19:$Z$29,'QA checks'!S$111,FALSE),TRUE,"Error")</f>
        <v>1</v>
      </c>
      <c r="T115" s="117" t="b">
        <f>IF(INDEX($A$97:$Y$108,MATCH($A115,$A$112:$A$123,0),MATCH(T$112,$A$97:$Y$97,0))=VLOOKUP($A115,FIRE1001!$B$19:$Z$29,'QA checks'!T$111,FALSE),TRUE,"Error")</f>
        <v>1</v>
      </c>
      <c r="U115" s="117" t="b">
        <f>IF(INDEX($A$97:$Y$108,MATCH($A115,$A$112:$A$123,0),MATCH(U$112,$A$97:$Y$97,0))=VLOOKUP($A115,FIRE1001!$B$19:$Z$29,'QA checks'!U$111,FALSE),TRUE,"Error")</f>
        <v>1</v>
      </c>
      <c r="V115" s="117" t="b">
        <f>IF(INDEX($A$97:$Y$108,MATCH($A115,$A$112:$A$123,0),MATCH(V$112,$A$97:$Y$97,0))=VLOOKUP($A115,FIRE1001!$B$19:$Z$29,'QA checks'!V$111,FALSE),TRUE,"Error")</f>
        <v>1</v>
      </c>
      <c r="W115" s="117" t="b">
        <f>IF(INDEX($A$97:$Y$108,MATCH($A115,$A$112:$A$123,0),MATCH(W$112,$A$97:$Y$97,0))=VLOOKUP($A115,FIRE1001!$B$19:$Z$29,'QA checks'!W$111,FALSE),TRUE,"Error")</f>
        <v>1</v>
      </c>
      <c r="X115" s="117" t="b">
        <f>IF(INDEX($A$97:$Y$108,MATCH($A115,$A$112:$A$123,0),MATCH(X$112,$A$97:$Y$97,0))=VLOOKUP($A115,FIRE1001!$B$19:$Z$29,'QA checks'!X$111,FALSE),TRUE,"Error")</f>
        <v>1</v>
      </c>
      <c r="Y115" s="117" t="b">
        <f>IF(INDEX($A$97:$Y$108,MATCH($A115,$A$112:$A$123,0),MATCH(Y$112,$A$97:$Y$97,0))=VLOOKUP($A115,FIRE1001!$B$19:$Z$29,'QA checks'!Y$111,FALSE),TRUE,"Error")</f>
        <v>1</v>
      </c>
    </row>
    <row r="116" spans="1:25" x14ac:dyDescent="0.35">
      <c r="A116" s="29" t="s">
        <v>69</v>
      </c>
      <c r="B116" s="117" t="str">
        <f>IF(INDEX($A$97:$Y$108,MATCH($A116,$A$112:$A$123,0),MATCH(B$112,$A$97:$Y$97,0))=VLOOKUP($A116,FIRE1001!$B$19:$Z$29,'QA checks'!B$111,FALSE),TRUE,"Error")</f>
        <v>Error</v>
      </c>
      <c r="C116" s="117" t="str">
        <f>IF(INDEX($A$97:$Y$108,MATCH($A116,$A$112:$A$123,0),MATCH(C$112,$A$97:$Y$97,0))=VLOOKUP($A116,FIRE1001!$B$19:$Z$29,'QA checks'!C$111,FALSE),TRUE,"Error")</f>
        <v>Error</v>
      </c>
      <c r="D116" s="117" t="str">
        <f>IF(INDEX($A$97:$Y$108,MATCH($A116,$A$112:$A$123,0),MATCH(D$112,$A$97:$Y$97,0))=VLOOKUP($A116,FIRE1001!$B$19:$Z$29,'QA checks'!D$111,FALSE),TRUE,"Error")</f>
        <v>Error</v>
      </c>
      <c r="E116" s="117" t="str">
        <f>IF(INDEX($A$97:$Y$108,MATCH($A116,$A$112:$A$123,0),MATCH(E$112,$A$97:$Y$97,0))=VLOOKUP($A116,FIRE1001!$B$19:$Z$29,'QA checks'!E$111,FALSE),TRUE,"Error")</f>
        <v>Error</v>
      </c>
      <c r="F116" s="117" t="str">
        <f>IF(INDEX($A$97:$Y$108,MATCH($A116,$A$112:$A$123,0),MATCH(F$112,$A$97:$Y$97,0))=VLOOKUP($A116,FIRE1001!$B$19:$Z$29,'QA checks'!F$111,FALSE),TRUE,"Error")</f>
        <v>Error</v>
      </c>
      <c r="G116" s="117" t="str">
        <f>IF(INDEX($A$97:$Y$108,MATCH($A116,$A$112:$A$123,0),MATCH(G$112,$A$97:$Y$97,0))=VLOOKUP($A116,FIRE1001!$B$19:$Z$29,'QA checks'!G$111,FALSE),TRUE,"Error")</f>
        <v>Error</v>
      </c>
      <c r="H116" s="117" t="str">
        <f>IF(INDEX($A$97:$Y$108,MATCH($A116,$A$112:$A$123,0),MATCH(H$112,$A$97:$Y$97,0))=VLOOKUP($A116,FIRE1001!$B$19:$Z$29,'QA checks'!H$111,FALSE),TRUE,"Error")</f>
        <v>Error</v>
      </c>
      <c r="I116" s="117" t="str">
        <f>IF(INDEX($A$97:$Y$108,MATCH($A116,$A$112:$A$123,0),MATCH(I$112,$A$97:$Y$97,0))=VLOOKUP($A116,FIRE1001!$B$19:$Z$29,'QA checks'!I$111,FALSE),TRUE,"Error")</f>
        <v>Error</v>
      </c>
      <c r="J116" s="117" t="str">
        <f>IF(INDEX($A$97:$Y$108,MATCH($A116,$A$112:$A$123,0),MATCH(J$112,$A$97:$Y$97,0))=VLOOKUP($A116,FIRE1001!$B$19:$Z$29,'QA checks'!J$111,FALSE),TRUE,"Error")</f>
        <v>Error</v>
      </c>
      <c r="K116" s="117" t="str">
        <f>IF(INDEX($A$97:$Y$108,MATCH($A116,$A$112:$A$123,0),MATCH(K$112,$A$97:$Y$97,0))=VLOOKUP($A116,FIRE1001!$B$19:$Z$29,'QA checks'!K$111,FALSE),TRUE,"Error")</f>
        <v>Error</v>
      </c>
      <c r="L116" s="117" t="str">
        <f>IF(INDEX($A$97:$Y$108,MATCH($A116,$A$112:$A$123,0),MATCH(L$112,$A$97:$Y$97,0))=VLOOKUP($A116,FIRE1001!$B$19:$Z$29,'QA checks'!L$111,FALSE),TRUE,"Error")</f>
        <v>Error</v>
      </c>
      <c r="M116" s="117" t="str">
        <f>IF(INDEX($A$97:$Y$108,MATCH($A116,$A$112:$A$123,0),MATCH(M$112,$A$97:$Y$97,0))=VLOOKUP($A116,FIRE1001!$B$19:$Z$29,'QA checks'!M$111,FALSE),TRUE,"Error")</f>
        <v>Error</v>
      </c>
      <c r="N116" s="117" t="str">
        <f>IF(INDEX($A$97:$Y$108,MATCH($A116,$A$112:$A$123,0),MATCH(N$112,$A$97:$Y$97,0))=VLOOKUP($A116,FIRE1001!$B$19:$Z$29,'QA checks'!N$111,FALSE),TRUE,"Error")</f>
        <v>Error</v>
      </c>
      <c r="O116" s="117" t="str">
        <f>IF(INDEX($A$97:$Y$108,MATCH($A116,$A$112:$A$123,0),MATCH(O$112,$A$97:$Y$97,0))=VLOOKUP($A116,FIRE1001!$B$19:$Z$29,'QA checks'!O$111,FALSE),TRUE,"Error")</f>
        <v>Error</v>
      </c>
      <c r="P116" s="117" t="str">
        <f>IF(INDEX($A$97:$Y$108,MATCH($A116,$A$112:$A$123,0),MATCH(P$112,$A$97:$Y$97,0))=VLOOKUP($A116,FIRE1001!$B$19:$Z$29,'QA checks'!P$111,FALSE),TRUE,"Error")</f>
        <v>Error</v>
      </c>
      <c r="Q116" s="117" t="str">
        <f>IF(INDEX($A$97:$Y$108,MATCH($A116,$A$112:$A$123,0),MATCH(Q$112,$A$97:$Y$97,0))=VLOOKUP($A116,FIRE1001!$B$19:$Z$29,'QA checks'!Q$111,FALSE),TRUE,"Error")</f>
        <v>Error</v>
      </c>
      <c r="R116" s="117" t="str">
        <f>IF(INDEX($A$97:$Y$108,MATCH($A116,$A$112:$A$123,0),MATCH(R$112,$A$97:$Y$97,0))=VLOOKUP($A116,FIRE1001!$B$19:$Z$29,'QA checks'!R$111,FALSE),TRUE,"Error")</f>
        <v>Error</v>
      </c>
      <c r="S116" s="117" t="b">
        <f>IF(INDEX($A$97:$Y$108,MATCH($A116,$A$112:$A$123,0),MATCH(S$112,$A$97:$Y$97,0))=VLOOKUP($A116,FIRE1001!$B$19:$Z$29,'QA checks'!S$111,FALSE),TRUE,"Error")</f>
        <v>1</v>
      </c>
      <c r="T116" s="117" t="b">
        <f>IF(INDEX($A$97:$Y$108,MATCH($A116,$A$112:$A$123,0),MATCH(T$112,$A$97:$Y$97,0))=VLOOKUP($A116,FIRE1001!$B$19:$Z$29,'QA checks'!T$111,FALSE),TRUE,"Error")</f>
        <v>1</v>
      </c>
      <c r="U116" s="117" t="b">
        <f>IF(INDEX($A$97:$Y$108,MATCH($A116,$A$112:$A$123,0),MATCH(U$112,$A$97:$Y$97,0))=VLOOKUP($A116,FIRE1001!$B$19:$Z$29,'QA checks'!U$111,FALSE),TRUE,"Error")</f>
        <v>1</v>
      </c>
      <c r="V116" s="117" t="b">
        <f>IF(INDEX($A$97:$Y$108,MATCH($A116,$A$112:$A$123,0),MATCH(V$112,$A$97:$Y$97,0))=VLOOKUP($A116,FIRE1001!$B$19:$Z$29,'QA checks'!V$111,FALSE),TRUE,"Error")</f>
        <v>1</v>
      </c>
      <c r="W116" s="117" t="b">
        <f>IF(INDEX($A$97:$Y$108,MATCH($A116,$A$112:$A$123,0),MATCH(W$112,$A$97:$Y$97,0))=VLOOKUP($A116,FIRE1001!$B$19:$Z$29,'QA checks'!W$111,FALSE),TRUE,"Error")</f>
        <v>1</v>
      </c>
      <c r="X116" s="117" t="b">
        <f>IF(INDEX($A$97:$Y$108,MATCH($A116,$A$112:$A$123,0),MATCH(X$112,$A$97:$Y$97,0))=VLOOKUP($A116,FIRE1001!$B$19:$Z$29,'QA checks'!X$111,FALSE),TRUE,"Error")</f>
        <v>1</v>
      </c>
      <c r="Y116" s="117" t="b">
        <f>IF(INDEX($A$97:$Y$108,MATCH($A116,$A$112:$A$123,0),MATCH(Y$112,$A$97:$Y$97,0))=VLOOKUP($A116,FIRE1001!$B$19:$Z$29,'QA checks'!Y$111,FALSE),TRUE,"Error")</f>
        <v>1</v>
      </c>
    </row>
    <row r="117" spans="1:25" x14ac:dyDescent="0.35">
      <c r="A117" s="29" t="s">
        <v>101</v>
      </c>
      <c r="B117" s="117" t="str">
        <f>IF(INDEX($A$97:$Y$108,MATCH($A117,$A$112:$A$123,0),MATCH(B$112,$A$97:$Y$97,0))=VLOOKUP($A117,FIRE1001!$B$19:$Z$29,'QA checks'!B$111,FALSE),TRUE,"Error")</f>
        <v>Error</v>
      </c>
      <c r="C117" s="117" t="str">
        <f>IF(INDEX($A$97:$Y$108,MATCH($A117,$A$112:$A$123,0),MATCH(C$112,$A$97:$Y$97,0))=VLOOKUP($A117,FIRE1001!$B$19:$Z$29,'QA checks'!C$111,FALSE),TRUE,"Error")</f>
        <v>Error</v>
      </c>
      <c r="D117" s="117" t="str">
        <f>IF(INDEX($A$97:$Y$108,MATCH($A117,$A$112:$A$123,0),MATCH(D$112,$A$97:$Y$97,0))=VLOOKUP($A117,FIRE1001!$B$19:$Z$29,'QA checks'!D$111,FALSE),TRUE,"Error")</f>
        <v>Error</v>
      </c>
      <c r="E117" s="117" t="str">
        <f>IF(INDEX($A$97:$Y$108,MATCH($A117,$A$112:$A$123,0),MATCH(E$112,$A$97:$Y$97,0))=VLOOKUP($A117,FIRE1001!$B$19:$Z$29,'QA checks'!E$111,FALSE),TRUE,"Error")</f>
        <v>Error</v>
      </c>
      <c r="F117" s="117" t="str">
        <f>IF(INDEX($A$97:$Y$108,MATCH($A117,$A$112:$A$123,0),MATCH(F$112,$A$97:$Y$97,0))=VLOOKUP($A117,FIRE1001!$B$19:$Z$29,'QA checks'!F$111,FALSE),TRUE,"Error")</f>
        <v>Error</v>
      </c>
      <c r="G117" s="117" t="str">
        <f>IF(INDEX($A$97:$Y$108,MATCH($A117,$A$112:$A$123,0),MATCH(G$112,$A$97:$Y$97,0))=VLOOKUP($A117,FIRE1001!$B$19:$Z$29,'QA checks'!G$111,FALSE),TRUE,"Error")</f>
        <v>Error</v>
      </c>
      <c r="H117" s="117" t="str">
        <f>IF(INDEX($A$97:$Y$108,MATCH($A117,$A$112:$A$123,0),MATCH(H$112,$A$97:$Y$97,0))=VLOOKUP($A117,FIRE1001!$B$19:$Z$29,'QA checks'!H$111,FALSE),TRUE,"Error")</f>
        <v>Error</v>
      </c>
      <c r="I117" s="117" t="str">
        <f>IF(INDEX($A$97:$Y$108,MATCH($A117,$A$112:$A$123,0),MATCH(I$112,$A$97:$Y$97,0))=VLOOKUP($A117,FIRE1001!$B$19:$Z$29,'QA checks'!I$111,FALSE),TRUE,"Error")</f>
        <v>Error</v>
      </c>
      <c r="J117" s="117" t="str">
        <f>IF(INDEX($A$97:$Y$108,MATCH($A117,$A$112:$A$123,0),MATCH(J$112,$A$97:$Y$97,0))=VLOOKUP($A117,FIRE1001!$B$19:$Z$29,'QA checks'!J$111,FALSE),TRUE,"Error")</f>
        <v>Error</v>
      </c>
      <c r="K117" s="117" t="str">
        <f>IF(INDEX($A$97:$Y$108,MATCH($A117,$A$112:$A$123,0),MATCH(K$112,$A$97:$Y$97,0))=VLOOKUP($A117,FIRE1001!$B$19:$Z$29,'QA checks'!K$111,FALSE),TRUE,"Error")</f>
        <v>Error</v>
      </c>
      <c r="L117" s="117" t="str">
        <f>IF(INDEX($A$97:$Y$108,MATCH($A117,$A$112:$A$123,0),MATCH(L$112,$A$97:$Y$97,0))=VLOOKUP($A117,FIRE1001!$B$19:$Z$29,'QA checks'!L$111,FALSE),TRUE,"Error")</f>
        <v>Error</v>
      </c>
      <c r="M117" s="117" t="str">
        <f>IF(INDEX($A$97:$Y$108,MATCH($A117,$A$112:$A$123,0),MATCH(M$112,$A$97:$Y$97,0))=VLOOKUP($A117,FIRE1001!$B$19:$Z$29,'QA checks'!M$111,FALSE),TRUE,"Error")</f>
        <v>Error</v>
      </c>
      <c r="N117" s="117" t="str">
        <f>IF(INDEX($A$97:$Y$108,MATCH($A117,$A$112:$A$123,0),MATCH(N$112,$A$97:$Y$97,0))=VLOOKUP($A117,FIRE1001!$B$19:$Z$29,'QA checks'!N$111,FALSE),TRUE,"Error")</f>
        <v>Error</v>
      </c>
      <c r="O117" s="117" t="str">
        <f>IF(INDEX($A$97:$Y$108,MATCH($A117,$A$112:$A$123,0),MATCH(O$112,$A$97:$Y$97,0))=VLOOKUP($A117,FIRE1001!$B$19:$Z$29,'QA checks'!O$111,FALSE),TRUE,"Error")</f>
        <v>Error</v>
      </c>
      <c r="P117" s="117" t="str">
        <f>IF(INDEX($A$97:$Y$108,MATCH($A117,$A$112:$A$123,0),MATCH(P$112,$A$97:$Y$97,0))=VLOOKUP($A117,FIRE1001!$B$19:$Z$29,'QA checks'!P$111,FALSE),TRUE,"Error")</f>
        <v>Error</v>
      </c>
      <c r="Q117" s="117" t="str">
        <f>IF(INDEX($A$97:$Y$108,MATCH($A117,$A$112:$A$123,0),MATCH(Q$112,$A$97:$Y$97,0))=VLOOKUP($A117,FIRE1001!$B$19:$Z$29,'QA checks'!Q$111,FALSE),TRUE,"Error")</f>
        <v>Error</v>
      </c>
      <c r="R117" s="117" t="str">
        <f>IF(INDEX($A$97:$Y$108,MATCH($A117,$A$112:$A$123,0),MATCH(R$112,$A$97:$Y$97,0))=VLOOKUP($A117,FIRE1001!$B$19:$Z$29,'QA checks'!R$111,FALSE),TRUE,"Error")</f>
        <v>Error</v>
      </c>
      <c r="S117" s="117" t="b">
        <f>IF(INDEX($A$97:$Y$108,MATCH($A117,$A$112:$A$123,0),MATCH(S$112,$A$97:$Y$97,0))=VLOOKUP($A117,FIRE1001!$B$19:$Z$29,'QA checks'!S$111,FALSE),TRUE,"Error")</f>
        <v>1</v>
      </c>
      <c r="T117" s="117" t="b">
        <f>IF(INDEX($A$97:$Y$108,MATCH($A117,$A$112:$A$123,0),MATCH(T$112,$A$97:$Y$97,0))=VLOOKUP($A117,FIRE1001!$B$19:$Z$29,'QA checks'!T$111,FALSE),TRUE,"Error")</f>
        <v>1</v>
      </c>
      <c r="U117" s="117" t="b">
        <f>IF(INDEX($A$97:$Y$108,MATCH($A117,$A$112:$A$123,0),MATCH(U$112,$A$97:$Y$97,0))=VLOOKUP($A117,FIRE1001!$B$19:$Z$29,'QA checks'!U$111,FALSE),TRUE,"Error")</f>
        <v>1</v>
      </c>
      <c r="V117" s="117" t="b">
        <f>IF(INDEX($A$97:$Y$108,MATCH($A117,$A$112:$A$123,0),MATCH(V$112,$A$97:$Y$97,0))=VLOOKUP($A117,FIRE1001!$B$19:$Z$29,'QA checks'!V$111,FALSE),TRUE,"Error")</f>
        <v>1</v>
      </c>
      <c r="W117" s="117" t="b">
        <f>IF(INDEX($A$97:$Y$108,MATCH($A117,$A$112:$A$123,0),MATCH(W$112,$A$97:$Y$97,0))=VLOOKUP($A117,FIRE1001!$B$19:$Z$29,'QA checks'!W$111,FALSE),TRUE,"Error")</f>
        <v>1</v>
      </c>
      <c r="X117" s="117" t="b">
        <f>IF(INDEX($A$97:$Y$108,MATCH($A117,$A$112:$A$123,0),MATCH(X$112,$A$97:$Y$97,0))=VLOOKUP($A117,FIRE1001!$B$19:$Z$29,'QA checks'!X$111,FALSE),TRUE,"Error")</f>
        <v>1</v>
      </c>
      <c r="Y117" s="117" t="b">
        <f>IF(INDEX($A$97:$Y$108,MATCH($A117,$A$112:$A$123,0),MATCH(Y$112,$A$97:$Y$97,0))=VLOOKUP($A117,FIRE1001!$B$19:$Z$29,'QA checks'!Y$111,FALSE),TRUE,"Error")</f>
        <v>1</v>
      </c>
    </row>
    <row r="118" spans="1:25" x14ac:dyDescent="0.35">
      <c r="A118" s="29" t="s">
        <v>187</v>
      </c>
      <c r="B118" s="117" t="str">
        <f>IF(INDEX($A$97:$Y$108,MATCH($A118,$A$112:$A$123,0),MATCH(B$112,$A$97:$Y$97,0))=VLOOKUP($A118,FIRE1001!$A$19:$Z$29,'QA checks'!B$110,FALSE),TRUE,"Error")</f>
        <v>Error</v>
      </c>
      <c r="C118" s="117" t="str">
        <f>IF(INDEX($A$97:$Y$108,MATCH($A118,$A$112:$A$123,0),MATCH(C$112,$A$97:$Y$97,0))=VLOOKUP($A118,FIRE1001!$A$19:$Z$29,'QA checks'!C$110,FALSE),TRUE,"Error")</f>
        <v>Error</v>
      </c>
      <c r="D118" s="117" t="str">
        <f>IF(INDEX($A$97:$Y$108,MATCH($A118,$A$112:$A$123,0),MATCH(D$112,$A$97:$Y$97,0))=VLOOKUP($A118,FIRE1001!$A$19:$Z$29,'QA checks'!D$110,FALSE),TRUE,"Error")</f>
        <v>Error</v>
      </c>
      <c r="E118" s="117" t="str">
        <f>IF(INDEX($A$97:$Y$108,MATCH($A118,$A$112:$A$123,0),MATCH(E$112,$A$97:$Y$97,0))=VLOOKUP($A118,FIRE1001!$A$19:$Z$29,'QA checks'!E$110,FALSE),TRUE,"Error")</f>
        <v>Error</v>
      </c>
      <c r="F118" s="117" t="str">
        <f>IF(INDEX($A$97:$Y$108,MATCH($A118,$A$112:$A$123,0),MATCH(F$112,$A$97:$Y$97,0))=VLOOKUP($A118,FIRE1001!$A$19:$Z$29,'QA checks'!F$110,FALSE),TRUE,"Error")</f>
        <v>Error</v>
      </c>
      <c r="G118" s="117" t="str">
        <f>IF(INDEX($A$97:$Y$108,MATCH($A118,$A$112:$A$123,0),MATCH(G$112,$A$97:$Y$97,0))=VLOOKUP($A118,FIRE1001!$A$19:$Z$29,'QA checks'!G$110,FALSE),TRUE,"Error")</f>
        <v>Error</v>
      </c>
      <c r="H118" s="117" t="str">
        <f>IF(INDEX($A$97:$Y$108,MATCH($A118,$A$112:$A$123,0),MATCH(H$112,$A$97:$Y$97,0))=VLOOKUP($A118,FIRE1001!$A$19:$Z$29,'QA checks'!H$110,FALSE),TRUE,"Error")</f>
        <v>Error</v>
      </c>
      <c r="I118" s="117" t="str">
        <f>IF(INDEX($A$97:$Y$108,MATCH($A118,$A$112:$A$123,0),MATCH(I$112,$A$97:$Y$97,0))=VLOOKUP($A118,FIRE1001!$A$19:$Z$29,'QA checks'!I$110,FALSE),TRUE,"Error")</f>
        <v>Error</v>
      </c>
      <c r="J118" s="117" t="str">
        <f>IF(INDEX($A$97:$Y$108,MATCH($A118,$A$112:$A$123,0),MATCH(J$112,$A$97:$Y$97,0))=VLOOKUP($A118,FIRE1001!$A$19:$Z$29,'QA checks'!J$110,FALSE),TRUE,"Error")</f>
        <v>Error</v>
      </c>
      <c r="K118" s="117" t="str">
        <f>IF(INDEX($A$97:$Y$108,MATCH($A118,$A$112:$A$123,0),MATCH(K$112,$A$97:$Y$97,0))=VLOOKUP($A118,FIRE1001!$A$19:$Z$29,'QA checks'!K$110,FALSE),TRUE,"Error")</f>
        <v>Error</v>
      </c>
      <c r="L118" s="117" t="str">
        <f>IF(INDEX($A$97:$Y$108,MATCH($A118,$A$112:$A$123,0),MATCH(L$112,$A$97:$Y$97,0))=VLOOKUP($A118,FIRE1001!$A$19:$Z$29,'QA checks'!L$110,FALSE),TRUE,"Error")</f>
        <v>Error</v>
      </c>
      <c r="M118" s="117" t="str">
        <f>IF(INDEX($A$97:$Y$108,MATCH($A118,$A$112:$A$123,0),MATCH(M$112,$A$97:$Y$97,0))=VLOOKUP($A118,FIRE1001!$A$19:$Z$29,'QA checks'!M$110,FALSE),TRUE,"Error")</f>
        <v>Error</v>
      </c>
      <c r="N118" s="117" t="str">
        <f>IF(INDEX($A$97:$Y$108,MATCH($A118,$A$112:$A$123,0),MATCH(N$112,$A$97:$Y$97,0))=VLOOKUP($A118,FIRE1001!$A$19:$Z$29,'QA checks'!N$110,FALSE),TRUE,"Error")</f>
        <v>Error</v>
      </c>
      <c r="O118" s="117" t="str">
        <f>IF(INDEX($A$97:$Y$108,MATCH($A118,$A$112:$A$123,0),MATCH(O$112,$A$97:$Y$97,0))=VLOOKUP($A118,FIRE1001!$A$19:$Z$29,'QA checks'!O$110,FALSE),TRUE,"Error")</f>
        <v>Error</v>
      </c>
      <c r="P118" s="117" t="str">
        <f>IF(INDEX($A$97:$Y$108,MATCH($A118,$A$112:$A$123,0),MATCH(P$112,$A$97:$Y$97,0))=VLOOKUP($A118,FIRE1001!$A$19:$Z$29,'QA checks'!P$110,FALSE),TRUE,"Error")</f>
        <v>Error</v>
      </c>
      <c r="Q118" s="117" t="str">
        <f>IF(INDEX($A$97:$Y$108,MATCH($A118,$A$112:$A$123,0),MATCH(Q$112,$A$97:$Y$97,0))=VLOOKUP($A118,FIRE1001!$A$19:$Z$29,'QA checks'!Q$110,FALSE),TRUE,"Error")</f>
        <v>Error</v>
      </c>
      <c r="R118" s="117" t="str">
        <f>IF(INDEX($A$97:$Y$108,MATCH($A118,$A$112:$A$123,0),MATCH(R$112,$A$97:$Y$97,0))=VLOOKUP($A118,FIRE1001!$A$19:$Z$29,'QA checks'!R$110,FALSE),TRUE,"Error")</f>
        <v>Error</v>
      </c>
      <c r="S118" s="117" t="b">
        <f>IF(INDEX($A$97:$Y$108,MATCH($A118,$A$112:$A$123,0),MATCH(S$112,$A$97:$Y$97,0))=VLOOKUP($A118,FIRE1001!$A$19:$Z$29,'QA checks'!S$110,FALSE),TRUE,"Error")</f>
        <v>1</v>
      </c>
      <c r="T118" s="117" t="b">
        <f>IF(INDEX($A$97:$Y$108,MATCH($A118,$A$112:$A$123,0),MATCH(T$112,$A$97:$Y$97,0))=VLOOKUP($A118,FIRE1001!$A$19:$Z$29,'QA checks'!T$110,FALSE),TRUE,"Error")</f>
        <v>1</v>
      </c>
      <c r="U118" s="117" t="b">
        <f>IF(INDEX($A$97:$Y$108,MATCH($A118,$A$112:$A$123,0),MATCH(U$112,$A$97:$Y$97,0))=VLOOKUP($A118,FIRE1001!$A$19:$Z$29,'QA checks'!U$110,FALSE),TRUE,"Error")</f>
        <v>1</v>
      </c>
      <c r="V118" s="117" t="b">
        <f>IF(INDEX($A$97:$Y$108,MATCH($A118,$A$112:$A$123,0),MATCH(V$112,$A$97:$Y$97,0))=VLOOKUP($A118,FIRE1001!$A$19:$Z$29,'QA checks'!V$110,FALSE),TRUE,"Error")</f>
        <v>1</v>
      </c>
      <c r="W118" s="117" t="b">
        <f>IF(INDEX($A$97:$Y$108,MATCH($A118,$A$112:$A$123,0),MATCH(W$112,$A$97:$Y$97,0))=VLOOKUP($A118,FIRE1001!$A$19:$Z$29,'QA checks'!W$110,FALSE),TRUE,"Error")</f>
        <v>1</v>
      </c>
      <c r="X118" s="117" t="b">
        <f>IF(INDEX($A$97:$Y$108,MATCH($A118,$A$112:$A$123,0),MATCH(X$112,$A$97:$Y$97,0))=VLOOKUP($A118,FIRE1001!$A$19:$Z$29,'QA checks'!X$110,FALSE),TRUE,"Error")</f>
        <v>1</v>
      </c>
      <c r="Y118" s="117" t="b">
        <f>IF(INDEX($A$97:$Y$108,MATCH($A118,$A$112:$A$123,0),MATCH(Y$112,$A$97:$Y$97,0))=VLOOKUP($A118,FIRE1001!$A$19:$Z$29,'QA checks'!Y$110,FALSE),TRUE,"Error")</f>
        <v>1</v>
      </c>
    </row>
    <row r="119" spans="1:25" x14ac:dyDescent="0.35">
      <c r="A119" s="29" t="s">
        <v>73</v>
      </c>
      <c r="B119" s="117" t="str">
        <f>IF(INDEX($A$97:$Y$108,MATCH($A119,$A$112:$A$123,0),MATCH(B$112,$A$97:$Y$97,0))=VLOOKUP($A119,FIRE1001!$B$19:$Z$29,'QA checks'!B$111,FALSE),TRUE,"Error")</f>
        <v>Error</v>
      </c>
      <c r="C119" s="117" t="str">
        <f>IF(INDEX($A$97:$Y$108,MATCH($A119,$A$112:$A$123,0),MATCH(C$112,$A$97:$Y$97,0))=VLOOKUP($A119,FIRE1001!$B$19:$Z$29,'QA checks'!C$111,FALSE),TRUE,"Error")</f>
        <v>Error</v>
      </c>
      <c r="D119" s="117" t="str">
        <f>IF(INDEX($A$97:$Y$108,MATCH($A119,$A$112:$A$123,0),MATCH(D$112,$A$97:$Y$97,0))=VLOOKUP($A119,FIRE1001!$B$19:$Z$29,'QA checks'!D$111,FALSE),TRUE,"Error")</f>
        <v>Error</v>
      </c>
      <c r="E119" s="117" t="str">
        <f>IF(INDEX($A$97:$Y$108,MATCH($A119,$A$112:$A$123,0),MATCH(E$112,$A$97:$Y$97,0))=VLOOKUP($A119,FIRE1001!$B$19:$Z$29,'QA checks'!E$111,FALSE),TRUE,"Error")</f>
        <v>Error</v>
      </c>
      <c r="F119" s="117" t="str">
        <f>IF(INDEX($A$97:$Y$108,MATCH($A119,$A$112:$A$123,0),MATCH(F$112,$A$97:$Y$97,0))=VLOOKUP($A119,FIRE1001!$B$19:$Z$29,'QA checks'!F$111,FALSE),TRUE,"Error")</f>
        <v>Error</v>
      </c>
      <c r="G119" s="117" t="str">
        <f>IF(INDEX($A$97:$Y$108,MATCH($A119,$A$112:$A$123,0),MATCH(G$112,$A$97:$Y$97,0))=VLOOKUP($A119,FIRE1001!$B$19:$Z$29,'QA checks'!G$111,FALSE),TRUE,"Error")</f>
        <v>Error</v>
      </c>
      <c r="H119" s="117" t="str">
        <f>IF(INDEX($A$97:$Y$108,MATCH($A119,$A$112:$A$123,0),MATCH(H$112,$A$97:$Y$97,0))=VLOOKUP($A119,FIRE1001!$B$19:$Z$29,'QA checks'!H$111,FALSE),TRUE,"Error")</f>
        <v>Error</v>
      </c>
      <c r="I119" s="117" t="str">
        <f>IF(INDEX($A$97:$Y$108,MATCH($A119,$A$112:$A$123,0),MATCH(I$112,$A$97:$Y$97,0))=VLOOKUP($A119,FIRE1001!$B$19:$Z$29,'QA checks'!I$111,FALSE),TRUE,"Error")</f>
        <v>Error</v>
      </c>
      <c r="J119" s="117" t="str">
        <f>IF(INDEX($A$97:$Y$108,MATCH($A119,$A$112:$A$123,0),MATCH(J$112,$A$97:$Y$97,0))=VLOOKUP($A119,FIRE1001!$B$19:$Z$29,'QA checks'!J$111,FALSE),TRUE,"Error")</f>
        <v>Error</v>
      </c>
      <c r="K119" s="117" t="str">
        <f>IF(INDEX($A$97:$Y$108,MATCH($A119,$A$112:$A$123,0),MATCH(K$112,$A$97:$Y$97,0))=VLOOKUP($A119,FIRE1001!$B$19:$Z$29,'QA checks'!K$111,FALSE),TRUE,"Error")</f>
        <v>Error</v>
      </c>
      <c r="L119" s="117" t="str">
        <f>IF(INDEX($A$97:$Y$108,MATCH($A119,$A$112:$A$123,0),MATCH(L$112,$A$97:$Y$97,0))=VLOOKUP($A119,FIRE1001!$B$19:$Z$29,'QA checks'!L$111,FALSE),TRUE,"Error")</f>
        <v>Error</v>
      </c>
      <c r="M119" s="117" t="str">
        <f>IF(INDEX($A$97:$Y$108,MATCH($A119,$A$112:$A$123,0),MATCH(M$112,$A$97:$Y$97,0))=VLOOKUP($A119,FIRE1001!$B$19:$Z$29,'QA checks'!M$111,FALSE),TRUE,"Error")</f>
        <v>Error</v>
      </c>
      <c r="N119" s="117" t="str">
        <f>IF(INDEX($A$97:$Y$108,MATCH($A119,$A$112:$A$123,0),MATCH(N$112,$A$97:$Y$97,0))=VLOOKUP($A119,FIRE1001!$B$19:$Z$29,'QA checks'!N$111,FALSE),TRUE,"Error")</f>
        <v>Error</v>
      </c>
      <c r="O119" s="117" t="str">
        <f>IF(INDEX($A$97:$Y$108,MATCH($A119,$A$112:$A$123,0),MATCH(O$112,$A$97:$Y$97,0))=VLOOKUP($A119,FIRE1001!$B$19:$Z$29,'QA checks'!O$111,FALSE),TRUE,"Error")</f>
        <v>Error</v>
      </c>
      <c r="P119" s="117" t="str">
        <f>IF(INDEX($A$97:$Y$108,MATCH($A119,$A$112:$A$123,0),MATCH(P$112,$A$97:$Y$97,0))=VLOOKUP($A119,FIRE1001!$B$19:$Z$29,'QA checks'!P$111,FALSE),TRUE,"Error")</f>
        <v>Error</v>
      </c>
      <c r="Q119" s="117" t="str">
        <f>IF(INDEX($A$97:$Y$108,MATCH($A119,$A$112:$A$123,0),MATCH(Q$112,$A$97:$Y$97,0))=VLOOKUP($A119,FIRE1001!$B$19:$Z$29,'QA checks'!Q$111,FALSE),TRUE,"Error")</f>
        <v>Error</v>
      </c>
      <c r="R119" s="117" t="str">
        <f>IF(INDEX($A$97:$Y$108,MATCH($A119,$A$112:$A$123,0),MATCH(R$112,$A$97:$Y$97,0))=VLOOKUP($A119,FIRE1001!$B$19:$Z$29,'QA checks'!R$111,FALSE),TRUE,"Error")</f>
        <v>Error</v>
      </c>
      <c r="S119" s="117" t="b">
        <f>IF(INDEX($A$97:$Y$108,MATCH($A119,$A$112:$A$123,0),MATCH(S$112,$A$97:$Y$97,0))=VLOOKUP($A119,FIRE1001!$B$19:$Z$29,'QA checks'!S$111,FALSE),TRUE,"Error")</f>
        <v>1</v>
      </c>
      <c r="T119" s="117" t="b">
        <f>IF(INDEX($A$97:$Y$108,MATCH($A119,$A$112:$A$123,0),MATCH(T$112,$A$97:$Y$97,0))=VLOOKUP($A119,FIRE1001!$B$19:$Z$29,'QA checks'!T$111,FALSE),TRUE,"Error")</f>
        <v>1</v>
      </c>
      <c r="U119" s="117" t="b">
        <f>IF(INDEX($A$97:$Y$108,MATCH($A119,$A$112:$A$123,0),MATCH(U$112,$A$97:$Y$97,0))=VLOOKUP($A119,FIRE1001!$B$19:$Z$29,'QA checks'!U$111,FALSE),TRUE,"Error")</f>
        <v>1</v>
      </c>
      <c r="V119" s="117" t="b">
        <f>IF(INDEX($A$97:$Y$108,MATCH($A119,$A$112:$A$123,0),MATCH(V$112,$A$97:$Y$97,0))=VLOOKUP($A119,FIRE1001!$B$19:$Z$29,'QA checks'!V$111,FALSE),TRUE,"Error")</f>
        <v>1</v>
      </c>
      <c r="W119" s="117" t="b">
        <f>IF(INDEX($A$97:$Y$108,MATCH($A119,$A$112:$A$123,0),MATCH(W$112,$A$97:$Y$97,0))=VLOOKUP($A119,FIRE1001!$B$19:$Z$29,'QA checks'!W$111,FALSE),TRUE,"Error")</f>
        <v>1</v>
      </c>
      <c r="X119" s="117" t="b">
        <f>IF(INDEX($A$97:$Y$108,MATCH($A119,$A$112:$A$123,0),MATCH(X$112,$A$97:$Y$97,0))=VLOOKUP($A119,FIRE1001!$B$19:$Z$29,'QA checks'!X$111,FALSE),TRUE,"Error")</f>
        <v>1</v>
      </c>
      <c r="Y119" s="117" t="b">
        <f>IF(INDEX($A$97:$Y$108,MATCH($A119,$A$112:$A$123,0),MATCH(Y$112,$A$97:$Y$97,0))=VLOOKUP($A119,FIRE1001!$B$19:$Z$29,'QA checks'!Y$111,FALSE),TRUE,"Error")</f>
        <v>1</v>
      </c>
    </row>
    <row r="120" spans="1:25" x14ac:dyDescent="0.35">
      <c r="A120" s="29" t="s">
        <v>72</v>
      </c>
      <c r="B120" s="117" t="str">
        <f>IF(INDEX($A$97:$Y$108,MATCH($A120,$A$112:$A$123,0),MATCH(B$112,$A$97:$Y$97,0))=VLOOKUP($A120,FIRE1001!$B$19:$Z$29,'QA checks'!B$111,FALSE),TRUE,"Error")</f>
        <v>Error</v>
      </c>
      <c r="C120" s="117" t="str">
        <f>IF(INDEX($A$97:$Y$108,MATCH($A120,$A$112:$A$123,0),MATCH(C$112,$A$97:$Y$97,0))=VLOOKUP($A120,FIRE1001!$B$19:$Z$29,'QA checks'!C$111,FALSE),TRUE,"Error")</f>
        <v>Error</v>
      </c>
      <c r="D120" s="117" t="str">
        <f>IF(INDEX($A$97:$Y$108,MATCH($A120,$A$112:$A$123,0),MATCH(D$112,$A$97:$Y$97,0))=VLOOKUP($A120,FIRE1001!$B$19:$Z$29,'QA checks'!D$111,FALSE),TRUE,"Error")</f>
        <v>Error</v>
      </c>
      <c r="E120" s="117" t="str">
        <f>IF(INDEX($A$97:$Y$108,MATCH($A120,$A$112:$A$123,0),MATCH(E$112,$A$97:$Y$97,0))=VLOOKUP($A120,FIRE1001!$B$19:$Z$29,'QA checks'!E$111,FALSE),TRUE,"Error")</f>
        <v>Error</v>
      </c>
      <c r="F120" s="117" t="str">
        <f>IF(INDEX($A$97:$Y$108,MATCH($A120,$A$112:$A$123,0),MATCH(F$112,$A$97:$Y$97,0))=VLOOKUP($A120,FIRE1001!$B$19:$Z$29,'QA checks'!F$111,FALSE),TRUE,"Error")</f>
        <v>Error</v>
      </c>
      <c r="G120" s="117" t="str">
        <f>IF(INDEX($A$97:$Y$108,MATCH($A120,$A$112:$A$123,0),MATCH(G$112,$A$97:$Y$97,0))=VLOOKUP($A120,FIRE1001!$B$19:$Z$29,'QA checks'!G$111,FALSE),TRUE,"Error")</f>
        <v>Error</v>
      </c>
      <c r="H120" s="117" t="str">
        <f>IF(INDEX($A$97:$Y$108,MATCH($A120,$A$112:$A$123,0),MATCH(H$112,$A$97:$Y$97,0))=VLOOKUP($A120,FIRE1001!$B$19:$Z$29,'QA checks'!H$111,FALSE),TRUE,"Error")</f>
        <v>Error</v>
      </c>
      <c r="I120" s="117" t="str">
        <f>IF(INDEX($A$97:$Y$108,MATCH($A120,$A$112:$A$123,0),MATCH(I$112,$A$97:$Y$97,0))=VLOOKUP($A120,FIRE1001!$B$19:$Z$29,'QA checks'!I$111,FALSE),TRUE,"Error")</f>
        <v>Error</v>
      </c>
      <c r="J120" s="117" t="str">
        <f>IF(INDEX($A$97:$Y$108,MATCH($A120,$A$112:$A$123,0),MATCH(J$112,$A$97:$Y$97,0))=VLOOKUP($A120,FIRE1001!$B$19:$Z$29,'QA checks'!J$111,FALSE),TRUE,"Error")</f>
        <v>Error</v>
      </c>
      <c r="K120" s="117" t="str">
        <f>IF(INDEX($A$97:$Y$108,MATCH($A120,$A$112:$A$123,0),MATCH(K$112,$A$97:$Y$97,0))=VLOOKUP($A120,FIRE1001!$B$19:$Z$29,'QA checks'!K$111,FALSE),TRUE,"Error")</f>
        <v>Error</v>
      </c>
      <c r="L120" s="117" t="str">
        <f>IF(INDEX($A$97:$Y$108,MATCH($A120,$A$112:$A$123,0),MATCH(L$112,$A$97:$Y$97,0))=VLOOKUP($A120,FIRE1001!$B$19:$Z$29,'QA checks'!L$111,FALSE),TRUE,"Error")</f>
        <v>Error</v>
      </c>
      <c r="M120" s="117" t="str">
        <f>IF(INDEX($A$97:$Y$108,MATCH($A120,$A$112:$A$123,0),MATCH(M$112,$A$97:$Y$97,0))=VLOOKUP($A120,FIRE1001!$B$19:$Z$29,'QA checks'!M$111,FALSE),TRUE,"Error")</f>
        <v>Error</v>
      </c>
      <c r="N120" s="117" t="str">
        <f>IF(INDEX($A$97:$Y$108,MATCH($A120,$A$112:$A$123,0),MATCH(N$112,$A$97:$Y$97,0))=VLOOKUP($A120,FIRE1001!$B$19:$Z$29,'QA checks'!N$111,FALSE),TRUE,"Error")</f>
        <v>Error</v>
      </c>
      <c r="O120" s="117" t="str">
        <f>IF(INDEX($A$97:$Y$108,MATCH($A120,$A$112:$A$123,0),MATCH(O$112,$A$97:$Y$97,0))=VLOOKUP($A120,FIRE1001!$B$19:$Z$29,'QA checks'!O$111,FALSE),TRUE,"Error")</f>
        <v>Error</v>
      </c>
      <c r="P120" s="117" t="str">
        <f>IF(INDEX($A$97:$Y$108,MATCH($A120,$A$112:$A$123,0),MATCH(P$112,$A$97:$Y$97,0))=VLOOKUP($A120,FIRE1001!$B$19:$Z$29,'QA checks'!P$111,FALSE),TRUE,"Error")</f>
        <v>Error</v>
      </c>
      <c r="Q120" s="117" t="str">
        <f>IF(INDEX($A$97:$Y$108,MATCH($A120,$A$112:$A$123,0),MATCH(Q$112,$A$97:$Y$97,0))=VLOOKUP($A120,FIRE1001!$B$19:$Z$29,'QA checks'!Q$111,FALSE),TRUE,"Error")</f>
        <v>Error</v>
      </c>
      <c r="R120" s="117" t="str">
        <f>IF(INDEX($A$97:$Y$108,MATCH($A120,$A$112:$A$123,0),MATCH(R$112,$A$97:$Y$97,0))=VLOOKUP($A120,FIRE1001!$B$19:$Z$29,'QA checks'!R$111,FALSE),TRUE,"Error")</f>
        <v>Error</v>
      </c>
      <c r="S120" s="117" t="b">
        <f>IF(INDEX($A$97:$Y$108,MATCH($A120,$A$112:$A$123,0),MATCH(S$112,$A$97:$Y$97,0))=VLOOKUP($A120,FIRE1001!$B$19:$Z$29,'QA checks'!S$111,FALSE),TRUE,"Error")</f>
        <v>1</v>
      </c>
      <c r="T120" s="117" t="b">
        <f>IF(INDEX($A$97:$Y$108,MATCH($A120,$A$112:$A$123,0),MATCH(T$112,$A$97:$Y$97,0))=VLOOKUP($A120,FIRE1001!$B$19:$Z$29,'QA checks'!T$111,FALSE),TRUE,"Error")</f>
        <v>1</v>
      </c>
      <c r="U120" s="117" t="b">
        <f>IF(INDEX($A$97:$Y$108,MATCH($A120,$A$112:$A$123,0),MATCH(U$112,$A$97:$Y$97,0))=VLOOKUP($A120,FIRE1001!$B$19:$Z$29,'QA checks'!U$111,FALSE),TRUE,"Error")</f>
        <v>1</v>
      </c>
      <c r="V120" s="117" t="b">
        <f>IF(INDEX($A$97:$Y$108,MATCH($A120,$A$112:$A$123,0),MATCH(V$112,$A$97:$Y$97,0))=VLOOKUP($A120,FIRE1001!$B$19:$Z$29,'QA checks'!V$111,FALSE),TRUE,"Error")</f>
        <v>1</v>
      </c>
      <c r="W120" s="117" t="b">
        <f>IF(INDEX($A$97:$Y$108,MATCH($A120,$A$112:$A$123,0),MATCH(W$112,$A$97:$Y$97,0))=VLOOKUP($A120,FIRE1001!$B$19:$Z$29,'QA checks'!W$111,FALSE),TRUE,"Error")</f>
        <v>1</v>
      </c>
      <c r="X120" s="117" t="b">
        <f>IF(INDEX($A$97:$Y$108,MATCH($A120,$A$112:$A$123,0),MATCH(X$112,$A$97:$Y$97,0))=VLOOKUP($A120,FIRE1001!$B$19:$Z$29,'QA checks'!X$111,FALSE),TRUE,"Error")</f>
        <v>1</v>
      </c>
      <c r="Y120" s="117" t="b">
        <f>IF(INDEX($A$97:$Y$108,MATCH($A120,$A$112:$A$123,0),MATCH(Y$112,$A$97:$Y$97,0))=VLOOKUP($A120,FIRE1001!$B$19:$Z$29,'QA checks'!Y$111,FALSE),TRUE,"Error")</f>
        <v>1</v>
      </c>
    </row>
    <row r="121" spans="1:25" x14ac:dyDescent="0.35">
      <c r="A121" s="29" t="s">
        <v>13</v>
      </c>
      <c r="B121" s="117" t="str">
        <f>IF(INDEX($A$97:$Y$108,MATCH($A121,$A$112:$A$123,0),MATCH(B$112,$A$97:$Y$97,0))=VLOOKUP($A121,FIRE1001!$A$19:$Z$29,'QA checks'!B$110,FALSE),TRUE,"Error")</f>
        <v>Error</v>
      </c>
      <c r="C121" s="117" t="str">
        <f>IF(INDEX($A$97:$Y$108,MATCH($A121,$A$112:$A$123,0),MATCH(C$112,$A$97:$Y$97,0))=VLOOKUP($A121,FIRE1001!$A$19:$Z$29,'QA checks'!C$110,FALSE),TRUE,"Error")</f>
        <v>Error</v>
      </c>
      <c r="D121" s="117" t="str">
        <f>IF(INDEX($A$97:$Y$108,MATCH($A121,$A$112:$A$123,0),MATCH(D$112,$A$97:$Y$97,0))=VLOOKUP($A121,FIRE1001!$A$19:$Z$29,'QA checks'!D$110,FALSE),TRUE,"Error")</f>
        <v>Error</v>
      </c>
      <c r="E121" s="117" t="str">
        <f>IF(INDEX($A$97:$Y$108,MATCH($A121,$A$112:$A$123,0),MATCH(E$112,$A$97:$Y$97,0))=VLOOKUP($A121,FIRE1001!$A$19:$Z$29,'QA checks'!E$110,FALSE),TRUE,"Error")</f>
        <v>Error</v>
      </c>
      <c r="F121" s="117" t="str">
        <f>IF(INDEX($A$97:$Y$108,MATCH($A121,$A$112:$A$123,0),MATCH(F$112,$A$97:$Y$97,0))=VLOOKUP($A121,FIRE1001!$A$19:$Z$29,'QA checks'!F$110,FALSE),TRUE,"Error")</f>
        <v>Error</v>
      </c>
      <c r="G121" s="117" t="str">
        <f>IF(INDEX($A$97:$Y$108,MATCH($A121,$A$112:$A$123,0),MATCH(G$112,$A$97:$Y$97,0))=VLOOKUP($A121,FIRE1001!$A$19:$Z$29,'QA checks'!G$110,FALSE),TRUE,"Error")</f>
        <v>Error</v>
      </c>
      <c r="H121" s="117" t="str">
        <f>IF(INDEX($A$97:$Y$108,MATCH($A121,$A$112:$A$123,0),MATCH(H$112,$A$97:$Y$97,0))=VLOOKUP($A121,FIRE1001!$A$19:$Z$29,'QA checks'!H$110,FALSE),TRUE,"Error")</f>
        <v>Error</v>
      </c>
      <c r="I121" s="117" t="str">
        <f>IF(INDEX($A$97:$Y$108,MATCH($A121,$A$112:$A$123,0),MATCH(I$112,$A$97:$Y$97,0))=VLOOKUP($A121,FIRE1001!$A$19:$Z$29,'QA checks'!I$110,FALSE),TRUE,"Error")</f>
        <v>Error</v>
      </c>
      <c r="J121" s="117" t="str">
        <f>IF(INDEX($A$97:$Y$108,MATCH($A121,$A$112:$A$123,0),MATCH(J$112,$A$97:$Y$97,0))=VLOOKUP($A121,FIRE1001!$A$19:$Z$29,'QA checks'!J$110,FALSE),TRUE,"Error")</f>
        <v>Error</v>
      </c>
      <c r="K121" s="117" t="str">
        <f>IF(INDEX($A$97:$Y$108,MATCH($A121,$A$112:$A$123,0),MATCH(K$112,$A$97:$Y$97,0))=VLOOKUP($A121,FIRE1001!$A$19:$Z$29,'QA checks'!K$110,FALSE),TRUE,"Error")</f>
        <v>Error</v>
      </c>
      <c r="L121" s="117" t="str">
        <f>IF(INDEX($A$97:$Y$108,MATCH($A121,$A$112:$A$123,0),MATCH(L$112,$A$97:$Y$97,0))=VLOOKUP($A121,FIRE1001!$A$19:$Z$29,'QA checks'!L$110,FALSE),TRUE,"Error")</f>
        <v>Error</v>
      </c>
      <c r="M121" s="117" t="str">
        <f>IF(INDEX($A$97:$Y$108,MATCH($A121,$A$112:$A$123,0),MATCH(M$112,$A$97:$Y$97,0))=VLOOKUP($A121,FIRE1001!$A$19:$Z$29,'QA checks'!M$110,FALSE),TRUE,"Error")</f>
        <v>Error</v>
      </c>
      <c r="N121" s="117" t="str">
        <f>IF(INDEX($A$97:$Y$108,MATCH($A121,$A$112:$A$123,0),MATCH(N$112,$A$97:$Y$97,0))=VLOOKUP($A121,FIRE1001!$A$19:$Z$29,'QA checks'!N$110,FALSE),TRUE,"Error")</f>
        <v>Error</v>
      </c>
      <c r="O121" s="117" t="str">
        <f>IF(INDEX($A$97:$Y$108,MATCH($A121,$A$112:$A$123,0),MATCH(O$112,$A$97:$Y$97,0))=VLOOKUP($A121,FIRE1001!$A$19:$Z$29,'QA checks'!O$110,FALSE),TRUE,"Error")</f>
        <v>Error</v>
      </c>
      <c r="P121" s="117" t="str">
        <f>IF(INDEX($A$97:$Y$108,MATCH($A121,$A$112:$A$123,0),MATCH(P$112,$A$97:$Y$97,0))=VLOOKUP($A121,FIRE1001!$A$19:$Z$29,'QA checks'!P$110,FALSE),TRUE,"Error")</f>
        <v>Error</v>
      </c>
      <c r="Q121" s="117" t="str">
        <f>IF(INDEX($A$97:$Y$108,MATCH($A121,$A$112:$A$123,0),MATCH(Q$112,$A$97:$Y$97,0))=VLOOKUP($A121,FIRE1001!$A$19:$Z$29,'QA checks'!Q$110,FALSE),TRUE,"Error")</f>
        <v>Error</v>
      </c>
      <c r="R121" s="117" t="str">
        <f>IF(INDEX($A$97:$Y$108,MATCH($A121,$A$112:$A$123,0),MATCH(R$112,$A$97:$Y$97,0))=VLOOKUP($A121,FIRE1001!$A$19:$Z$29,'QA checks'!R$110,FALSE),TRUE,"Error")</f>
        <v>Error</v>
      </c>
      <c r="S121" s="117" t="b">
        <f>IF(INDEX($A$97:$Y$108,MATCH($A121,$A$112:$A$123,0),MATCH(S$112,$A$97:$Y$97,0))=VLOOKUP($A121,FIRE1001!$A$19:$Z$29,'QA checks'!S$110,FALSE),TRUE,"Error")</f>
        <v>1</v>
      </c>
      <c r="T121" s="117" t="b">
        <f>IF(INDEX($A$97:$Y$108,MATCH($A121,$A$112:$A$123,0),MATCH(T$112,$A$97:$Y$97,0))=VLOOKUP($A121,FIRE1001!$A$19:$Z$29,'QA checks'!T$110,FALSE),TRUE,"Error")</f>
        <v>1</v>
      </c>
      <c r="U121" s="117" t="b">
        <f>IF(INDEX($A$97:$Y$108,MATCH($A121,$A$112:$A$123,0),MATCH(U$112,$A$97:$Y$97,0))=VLOOKUP($A121,FIRE1001!$A$19:$Z$29,'QA checks'!U$110,FALSE),TRUE,"Error")</f>
        <v>1</v>
      </c>
      <c r="V121" s="117" t="b">
        <f>IF(INDEX($A$97:$Y$108,MATCH($A121,$A$112:$A$123,0),MATCH(V$112,$A$97:$Y$97,0))=VLOOKUP($A121,FIRE1001!$A$19:$Z$29,'QA checks'!V$110,FALSE),TRUE,"Error")</f>
        <v>1</v>
      </c>
      <c r="W121" s="117" t="b">
        <f>IF(INDEX($A$97:$Y$108,MATCH($A121,$A$112:$A$123,0),MATCH(W$112,$A$97:$Y$97,0))=VLOOKUP($A121,FIRE1001!$A$19:$Z$29,'QA checks'!W$110,FALSE),TRUE,"Error")</f>
        <v>1</v>
      </c>
      <c r="X121" s="117" t="b">
        <f>IF(INDEX($A$97:$Y$108,MATCH($A121,$A$112:$A$123,0),MATCH(X$112,$A$97:$Y$97,0))=VLOOKUP($A121,FIRE1001!$A$19:$Z$29,'QA checks'!X$110,FALSE),TRUE,"Error")</f>
        <v>1</v>
      </c>
      <c r="Y121" s="117" t="b">
        <f>IF(INDEX($A$97:$Y$108,MATCH($A121,$A$112:$A$123,0),MATCH(Y$112,$A$97:$Y$97,0))=VLOOKUP($A121,FIRE1001!$A$19:$Z$29,'QA checks'!Y$110,FALSE),TRUE,"Error")</f>
        <v>1</v>
      </c>
    </row>
    <row r="122" spans="1:25" x14ac:dyDescent="0.35">
      <c r="A122" s="29" t="s">
        <v>188</v>
      </c>
      <c r="B122" s="117" t="str">
        <f>IF(INDEX($A$97:$Y$108,MATCH($A122,$A$112:$A$123,0),MATCH(B$112,$A$97:$Y$97,0))=VLOOKUP($A122,FIRE1001!$A$19:$Z$29,'QA checks'!B$110,FALSE),TRUE,"Error")</f>
        <v>Error</v>
      </c>
      <c r="C122" s="117" t="str">
        <f>IF(INDEX($A$97:$Y$108,MATCH($A122,$A$112:$A$123,0),MATCH(C$112,$A$97:$Y$97,0))=VLOOKUP($A122,FIRE1001!$A$19:$Z$29,'QA checks'!C$110,FALSE),TRUE,"Error")</f>
        <v>Error</v>
      </c>
      <c r="D122" s="117" t="str">
        <f>IF(INDEX($A$97:$Y$108,MATCH($A122,$A$112:$A$123,0),MATCH(D$112,$A$97:$Y$97,0))=VLOOKUP($A122,FIRE1001!$A$19:$Z$29,'QA checks'!D$110,FALSE),TRUE,"Error")</f>
        <v>Error</v>
      </c>
      <c r="E122" s="117" t="str">
        <f>IF(INDEX($A$97:$Y$108,MATCH($A122,$A$112:$A$123,0),MATCH(E$112,$A$97:$Y$97,0))=VLOOKUP($A122,FIRE1001!$A$19:$Z$29,'QA checks'!E$110,FALSE),TRUE,"Error")</f>
        <v>Error</v>
      </c>
      <c r="F122" s="117" t="str">
        <f>IF(INDEX($A$97:$Y$108,MATCH($A122,$A$112:$A$123,0),MATCH(F$112,$A$97:$Y$97,0))=VLOOKUP($A122,FIRE1001!$A$19:$Z$29,'QA checks'!F$110,FALSE),TRUE,"Error")</f>
        <v>Error</v>
      </c>
      <c r="G122" s="117" t="str">
        <f>IF(INDEX($A$97:$Y$108,MATCH($A122,$A$112:$A$123,0),MATCH(G$112,$A$97:$Y$97,0))=VLOOKUP($A122,FIRE1001!$A$19:$Z$29,'QA checks'!G$110,FALSE),TRUE,"Error")</f>
        <v>Error</v>
      </c>
      <c r="H122" s="117" t="str">
        <f>IF(INDEX($A$97:$Y$108,MATCH($A122,$A$112:$A$123,0),MATCH(H$112,$A$97:$Y$97,0))=VLOOKUP($A122,FIRE1001!$A$19:$Z$29,'QA checks'!H$110,FALSE),TRUE,"Error")</f>
        <v>Error</v>
      </c>
      <c r="I122" s="117" t="str">
        <f>IF(INDEX($A$97:$Y$108,MATCH($A122,$A$112:$A$123,0),MATCH(I$112,$A$97:$Y$97,0))=VLOOKUP($A122,FIRE1001!$A$19:$Z$29,'QA checks'!I$110,FALSE),TRUE,"Error")</f>
        <v>Error</v>
      </c>
      <c r="J122" s="117" t="str">
        <f>IF(INDEX($A$97:$Y$108,MATCH($A122,$A$112:$A$123,0),MATCH(J$112,$A$97:$Y$97,0))=VLOOKUP($A122,FIRE1001!$A$19:$Z$29,'QA checks'!J$110,FALSE),TRUE,"Error")</f>
        <v>Error</v>
      </c>
      <c r="K122" s="117" t="str">
        <f>IF(INDEX($A$97:$Y$108,MATCH($A122,$A$112:$A$123,0),MATCH(K$112,$A$97:$Y$97,0))=VLOOKUP($A122,FIRE1001!$A$19:$Z$29,'QA checks'!K$110,FALSE),TRUE,"Error")</f>
        <v>Error</v>
      </c>
      <c r="L122" s="117" t="str">
        <f>IF(INDEX($A$97:$Y$108,MATCH($A122,$A$112:$A$123,0),MATCH(L$112,$A$97:$Y$97,0))=VLOOKUP($A122,FIRE1001!$A$19:$Z$29,'QA checks'!L$110,FALSE),TRUE,"Error")</f>
        <v>Error</v>
      </c>
      <c r="M122" s="117" t="str">
        <f>IF(INDEX($A$97:$Y$108,MATCH($A122,$A$112:$A$123,0),MATCH(M$112,$A$97:$Y$97,0))=VLOOKUP($A122,FIRE1001!$A$19:$Z$29,'QA checks'!M$110,FALSE),TRUE,"Error")</f>
        <v>Error</v>
      </c>
      <c r="N122" s="117" t="str">
        <f>IF(INDEX($A$97:$Y$108,MATCH($A122,$A$112:$A$123,0),MATCH(N$112,$A$97:$Y$97,0))=VLOOKUP($A122,FIRE1001!$A$19:$Z$29,'QA checks'!N$110,FALSE),TRUE,"Error")</f>
        <v>Error</v>
      </c>
      <c r="O122" s="117" t="str">
        <f>IF(INDEX($A$97:$Y$108,MATCH($A122,$A$112:$A$123,0),MATCH(O$112,$A$97:$Y$97,0))=VLOOKUP($A122,FIRE1001!$A$19:$Z$29,'QA checks'!O$110,FALSE),TRUE,"Error")</f>
        <v>Error</v>
      </c>
      <c r="P122" s="117" t="str">
        <f>IF(INDEX($A$97:$Y$108,MATCH($A122,$A$112:$A$123,0),MATCH(P$112,$A$97:$Y$97,0))=VLOOKUP($A122,FIRE1001!$A$19:$Z$29,'QA checks'!P$110,FALSE),TRUE,"Error")</f>
        <v>Error</v>
      </c>
      <c r="Q122" s="117" t="str">
        <f>IF(INDEX($A$97:$Y$108,MATCH($A122,$A$112:$A$123,0),MATCH(Q$112,$A$97:$Y$97,0))=VLOOKUP($A122,FIRE1001!$A$19:$Z$29,'QA checks'!Q$110,FALSE),TRUE,"Error")</f>
        <v>Error</v>
      </c>
      <c r="R122" s="117" t="str">
        <f>IF(INDEX($A$97:$Y$108,MATCH($A122,$A$112:$A$123,0),MATCH(R$112,$A$97:$Y$97,0))=VLOOKUP($A122,FIRE1001!$A$19:$Z$29,'QA checks'!R$110,FALSE),TRUE,"Error")</f>
        <v>Error</v>
      </c>
      <c r="S122" s="117" t="b">
        <f>IF(INDEX($A$97:$Y$108,MATCH($A122,$A$112:$A$123,0),MATCH(S$112,$A$97:$Y$97,0))=VLOOKUP($A122,FIRE1001!$A$19:$Z$29,'QA checks'!S$110,FALSE),TRUE,"Error")</f>
        <v>1</v>
      </c>
      <c r="T122" s="117" t="b">
        <f>IF(INDEX($A$97:$Y$108,MATCH($A122,$A$112:$A$123,0),MATCH(T$112,$A$97:$Y$97,0))=VLOOKUP($A122,FIRE1001!$A$19:$Z$29,'QA checks'!T$110,FALSE),TRUE,"Error")</f>
        <v>1</v>
      </c>
      <c r="U122" s="117" t="b">
        <f>IF(INDEX($A$97:$Y$108,MATCH($A122,$A$112:$A$123,0),MATCH(U$112,$A$97:$Y$97,0))=VLOOKUP($A122,FIRE1001!$A$19:$Z$29,'QA checks'!U$110,FALSE),TRUE,"Error")</f>
        <v>1</v>
      </c>
      <c r="V122" s="117" t="b">
        <f>IF(INDEX($A$97:$Y$108,MATCH($A122,$A$112:$A$123,0),MATCH(V$112,$A$97:$Y$97,0))=VLOOKUP($A122,FIRE1001!$A$19:$Z$29,'QA checks'!V$110,FALSE),TRUE,"Error")</f>
        <v>1</v>
      </c>
      <c r="W122" s="117" t="b">
        <f>IF(INDEX($A$97:$Y$108,MATCH($A122,$A$112:$A$123,0),MATCH(W$112,$A$97:$Y$97,0))=VLOOKUP($A122,FIRE1001!$A$19:$Z$29,'QA checks'!W$110,FALSE),TRUE,"Error")</f>
        <v>1</v>
      </c>
      <c r="X122" s="117" t="b">
        <f>IF(INDEX($A$97:$Y$108,MATCH($A122,$A$112:$A$123,0),MATCH(X$112,$A$97:$Y$97,0))=VLOOKUP($A122,FIRE1001!$A$19:$Z$29,'QA checks'!X$110,FALSE),TRUE,"Error")</f>
        <v>1</v>
      </c>
      <c r="Y122" s="117" t="b">
        <f>IF(INDEX($A$97:$Y$108,MATCH($A122,$A$112:$A$123,0),MATCH(Y$112,$A$97:$Y$97,0))=VLOOKUP($A122,FIRE1001!$A$19:$Z$29,'QA checks'!Y$110,FALSE),TRUE,"Error")</f>
        <v>1</v>
      </c>
    </row>
    <row r="123" spans="1:25" x14ac:dyDescent="0.35">
      <c r="A123" s="29" t="s">
        <v>189</v>
      </c>
      <c r="B123" s="117" t="str">
        <f>IF(INDEX($A$97:$Y$108,MATCH($A123,$A$112:$A$123,0),MATCH(B$112,$A$97:$Y$97,0))=VLOOKUP($A123,FIRE1001!$A$19:$Z$29,'QA checks'!B$110,FALSE),TRUE,"Error")</f>
        <v>Error</v>
      </c>
      <c r="C123" s="117" t="str">
        <f>IF(INDEX($A$97:$Y$108,MATCH($A123,$A$112:$A$123,0),MATCH(C$112,$A$97:$Y$97,0))=VLOOKUP($A123,FIRE1001!$A$19:$Z$29,'QA checks'!C$110,FALSE),TRUE,"Error")</f>
        <v>Error</v>
      </c>
      <c r="D123" s="117" t="str">
        <f>IF(INDEX($A$97:$Y$108,MATCH($A123,$A$112:$A$123,0),MATCH(D$112,$A$97:$Y$97,0))=VLOOKUP($A123,FIRE1001!$A$19:$Z$29,'QA checks'!D$110,FALSE),TRUE,"Error")</f>
        <v>Error</v>
      </c>
      <c r="E123" s="117" t="str">
        <f>IF(INDEX($A$97:$Y$108,MATCH($A123,$A$112:$A$123,0),MATCH(E$112,$A$97:$Y$97,0))=VLOOKUP($A123,FIRE1001!$A$19:$Z$29,'QA checks'!E$110,FALSE),TRUE,"Error")</f>
        <v>Error</v>
      </c>
      <c r="F123" s="117" t="str">
        <f>IF(INDEX($A$97:$Y$108,MATCH($A123,$A$112:$A$123,0),MATCH(F$112,$A$97:$Y$97,0))=VLOOKUP($A123,FIRE1001!$A$19:$Z$29,'QA checks'!F$110,FALSE),TRUE,"Error")</f>
        <v>Error</v>
      </c>
      <c r="G123" s="117" t="str">
        <f>IF(INDEX($A$97:$Y$108,MATCH($A123,$A$112:$A$123,0),MATCH(G$112,$A$97:$Y$97,0))=VLOOKUP($A123,FIRE1001!$A$19:$Z$29,'QA checks'!G$110,FALSE),TRUE,"Error")</f>
        <v>Error</v>
      </c>
      <c r="H123" s="117" t="str">
        <f>IF(INDEX($A$97:$Y$108,MATCH($A123,$A$112:$A$123,0),MATCH(H$112,$A$97:$Y$97,0))=VLOOKUP($A123,FIRE1001!$A$19:$Z$29,'QA checks'!H$110,FALSE),TRUE,"Error")</f>
        <v>Error</v>
      </c>
      <c r="I123" s="117" t="str">
        <f>IF(INDEX($A$97:$Y$108,MATCH($A123,$A$112:$A$123,0),MATCH(I$112,$A$97:$Y$97,0))=VLOOKUP($A123,FIRE1001!$A$19:$Z$29,'QA checks'!I$110,FALSE),TRUE,"Error")</f>
        <v>Error</v>
      </c>
      <c r="J123" s="117" t="str">
        <f>IF(INDEX($A$97:$Y$108,MATCH($A123,$A$112:$A$123,0),MATCH(J$112,$A$97:$Y$97,0))=VLOOKUP($A123,FIRE1001!$A$19:$Z$29,'QA checks'!J$110,FALSE),TRUE,"Error")</f>
        <v>Error</v>
      </c>
      <c r="K123" s="117" t="str">
        <f>IF(INDEX($A$97:$Y$108,MATCH($A123,$A$112:$A$123,0),MATCH(K$112,$A$97:$Y$97,0))=VLOOKUP($A123,FIRE1001!$A$19:$Z$29,'QA checks'!K$110,FALSE),TRUE,"Error")</f>
        <v>Error</v>
      </c>
      <c r="L123" s="117" t="str">
        <f>IF(INDEX($A$97:$Y$108,MATCH($A123,$A$112:$A$123,0),MATCH(L$112,$A$97:$Y$97,0))=VLOOKUP($A123,FIRE1001!$A$19:$Z$29,'QA checks'!L$110,FALSE),TRUE,"Error")</f>
        <v>Error</v>
      </c>
      <c r="M123" s="117" t="str">
        <f>IF(INDEX($A$97:$Y$108,MATCH($A123,$A$112:$A$123,0),MATCH(M$112,$A$97:$Y$97,0))=VLOOKUP($A123,FIRE1001!$A$19:$Z$29,'QA checks'!M$110,FALSE),TRUE,"Error")</f>
        <v>Error</v>
      </c>
      <c r="N123" s="117" t="str">
        <f>IF(INDEX($A$97:$Y$108,MATCH($A123,$A$112:$A$123,0),MATCH(N$112,$A$97:$Y$97,0))=VLOOKUP($A123,FIRE1001!$A$19:$Z$29,'QA checks'!N$110,FALSE),TRUE,"Error")</f>
        <v>Error</v>
      </c>
      <c r="O123" s="117" t="str">
        <f>IF(INDEX($A$97:$Y$108,MATCH($A123,$A$112:$A$123,0),MATCH(O$112,$A$97:$Y$97,0))=VLOOKUP($A123,FIRE1001!$A$19:$Z$29,'QA checks'!O$110,FALSE),TRUE,"Error")</f>
        <v>Error</v>
      </c>
      <c r="P123" s="117" t="str">
        <f>IF(INDEX($A$97:$Y$108,MATCH($A123,$A$112:$A$123,0),MATCH(P$112,$A$97:$Y$97,0))=VLOOKUP($A123,FIRE1001!$A$19:$Z$29,'QA checks'!P$110,FALSE),TRUE,"Error")</f>
        <v>Error</v>
      </c>
      <c r="Q123" s="117" t="str">
        <f>IF(INDEX($A$97:$Y$108,MATCH($A123,$A$112:$A$123,0),MATCH(Q$112,$A$97:$Y$97,0))=VLOOKUP($A123,FIRE1001!$A$19:$Z$29,'QA checks'!Q$110,FALSE),TRUE,"Error")</f>
        <v>Error</v>
      </c>
      <c r="R123" s="117" t="str">
        <f>IF(INDEX($A$97:$Y$108,MATCH($A123,$A$112:$A$123,0),MATCH(R$112,$A$97:$Y$97,0))=VLOOKUP($A123,FIRE1001!$A$19:$Z$29,'QA checks'!R$110,FALSE),TRUE,"Error")</f>
        <v>Error</v>
      </c>
      <c r="S123" s="117" t="b">
        <f>IF(INDEX($A$97:$Y$108,MATCH($A123,$A$112:$A$123,0),MATCH(S$112,$A$97:$Y$97,0))=VLOOKUP($A123,FIRE1001!$A$19:$Z$29,'QA checks'!S$110,FALSE),TRUE,"Error")</f>
        <v>1</v>
      </c>
      <c r="T123" s="117" t="b">
        <f>IF(INDEX($A$97:$Y$108,MATCH($A123,$A$112:$A$123,0),MATCH(T$112,$A$97:$Y$97,0))=VLOOKUP($A123,FIRE1001!$A$19:$Z$29,'QA checks'!T$110,FALSE),TRUE,"Error")</f>
        <v>1</v>
      </c>
      <c r="U123" s="117" t="b">
        <f>IF(INDEX($A$97:$Y$108,MATCH($A123,$A$112:$A$123,0),MATCH(U$112,$A$97:$Y$97,0))=VLOOKUP($A123,FIRE1001!$A$19:$Z$29,'QA checks'!U$110,FALSE),TRUE,"Error")</f>
        <v>1</v>
      </c>
      <c r="V123" s="117" t="b">
        <f>IF(INDEX($A$97:$Y$108,MATCH($A123,$A$112:$A$123,0),MATCH(V$112,$A$97:$Y$97,0))=VLOOKUP($A123,FIRE1001!$A$19:$Z$29,'QA checks'!V$110,FALSE),TRUE,"Error")</f>
        <v>1</v>
      </c>
      <c r="W123" s="117" t="b">
        <f>IF(INDEX($A$97:$Y$108,MATCH($A123,$A$112:$A$123,0),MATCH(W$112,$A$97:$Y$97,0))=VLOOKUP($A123,FIRE1001!$A$19:$Z$29,'QA checks'!W$110,FALSE),TRUE,"Error")</f>
        <v>1</v>
      </c>
      <c r="X123" s="117" t="b">
        <f>IF(INDEX($A$97:$Y$108,MATCH($A123,$A$112:$A$123,0),MATCH(X$112,$A$97:$Y$97,0))=VLOOKUP($A123,FIRE1001!$A$19:$Z$29,'QA checks'!X$110,FALSE),TRUE,"Error")</f>
        <v>1</v>
      </c>
      <c r="Y123" s="117" t="b">
        <f>IF(INDEX($A$97:$Y$108,MATCH($A123,$A$112:$A$123,0),MATCH(Y$112,$A$97:$Y$97,0))=VLOOKUP($A123,FIRE1001!$A$19:$Z$29,'QA checks'!Y$110,FALSE),TRUE,"Error")</f>
        <v>1</v>
      </c>
    </row>
  </sheetData>
  <conditionalFormatting sqref="A4:B4">
    <cfRule type="containsText" dxfId="15" priority="14" operator="containsText" text="true">
      <formula>NOT(ISERROR(SEARCH("true",A4)))</formula>
    </cfRule>
    <cfRule type="containsText" dxfId="14" priority="15" operator="containsText" text="error">
      <formula>NOT(ISERROR(SEARCH("error",A4)))</formula>
    </cfRule>
  </conditionalFormatting>
  <conditionalFormatting sqref="A64:B64">
    <cfRule type="containsText" dxfId="13" priority="10" operator="containsText" text="true">
      <formula>NOT(ISERROR(SEARCH("true",A64)))</formula>
    </cfRule>
    <cfRule type="containsText" dxfId="12" priority="11" operator="containsText" text="error">
      <formula>NOT(ISERROR(SEARCH("error",A64)))</formula>
    </cfRule>
  </conditionalFormatting>
  <conditionalFormatting sqref="B1">
    <cfRule type="containsText" dxfId="11" priority="17" operator="containsText" text="PASS">
      <formula>NOT(ISERROR(SEARCH("PASS",B1)))</formula>
    </cfRule>
    <cfRule type="cellIs" dxfId="10" priority="18" operator="greaterThan">
      <formula>0</formula>
    </cfRule>
  </conditionalFormatting>
  <conditionalFormatting sqref="B4">
    <cfRule type="cellIs" dxfId="9" priority="13" operator="equal">
      <formula>0</formula>
    </cfRule>
    <cfRule type="cellIs" dxfId="8" priority="16" operator="greaterThan">
      <formula>0</formula>
    </cfRule>
  </conditionalFormatting>
  <conditionalFormatting sqref="B64">
    <cfRule type="cellIs" dxfId="7" priority="9" operator="equal">
      <formula>0</formula>
    </cfRule>
    <cfRule type="cellIs" dxfId="6" priority="12" operator="greaterThan">
      <formula>0</formula>
    </cfRule>
  </conditionalFormatting>
  <conditionalFormatting sqref="C1:XFD1 A2:XFD3 C4:Z4 AC4:AQ4 AR4:XFD21 A5:AQ8 A9:AA9 AC9:AQ9 A10:A21 R10:AA21 A22:XFD49 AA50:AQ54 A50:Z63 AR50:AZ67 BA50:XFD1048576 AC55:AQ55 AA55:AA67 C64:Z64 A65:Z69 AA68:AZ1048576 A70:A81 R70:Z81 A82:Z1048576">
    <cfRule type="containsText" dxfId="5" priority="19" operator="containsText" text="Error">
      <formula>NOT(ISERROR(SEARCH("Error",A1)))</formula>
    </cfRule>
    <cfRule type="containsText" dxfId="4" priority="20" operator="containsText" text="TRUE">
      <formula>NOT(ISERROR(SEARCH("TRUE",A1)))</formula>
    </cfRule>
  </conditionalFormatting>
  <conditionalFormatting sqref="AA4:AB4">
    <cfRule type="containsText" dxfId="3" priority="6" operator="containsText" text="true">
      <formula>NOT(ISERROR(SEARCH("true",AA4)))</formula>
    </cfRule>
    <cfRule type="containsText" dxfId="2" priority="7" operator="containsText" text="error">
      <formula>NOT(ISERROR(SEARCH("error",AA4)))</formula>
    </cfRule>
  </conditionalFormatting>
  <conditionalFormatting sqref="AB4">
    <cfRule type="cellIs" dxfId="1" priority="5" operator="equal">
      <formula>0</formula>
    </cfRule>
    <cfRule type="cellIs" dxfId="0" priority="8" operator="greaterThan">
      <formula>0</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022F7-4A53-46F7-90C1-DAD395BC7194}">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customXml/itemProps2.xml><?xml version="1.0" encoding="utf-8"?>
<ds:datastoreItem xmlns:ds="http://schemas.openxmlformats.org/officeDocument/2006/customXml" ds:itemID="{C1FB4D0B-52D1-4923-B336-7A7CE7FF690D}">
  <ds:schemaRefs>
    <ds:schemaRef ds:uri="http://schemas.microsoft.com/sharepoint/v3/contenttype/forms"/>
  </ds:schemaRefs>
</ds:datastoreItem>
</file>

<file path=customXml/itemProps3.xml><?xml version="1.0" encoding="utf-8"?>
<ds:datastoreItem xmlns:ds="http://schemas.openxmlformats.org/officeDocument/2006/customXml" ds:itemID="{47666468-983F-4F44-AAED-F75573766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Cover_sheet</vt:lpstr>
      <vt:lpstr>config</vt:lpstr>
      <vt:lpstr>Contents</vt:lpstr>
      <vt:lpstr>data_0910</vt:lpstr>
      <vt:lpstr>Data - annual</vt:lpstr>
      <vt:lpstr>Data - quarterly</vt:lpstr>
      <vt:lpstr>FIRE1001_working</vt:lpstr>
      <vt:lpstr>FIRE1001</vt:lpstr>
      <vt:lpstr>QA checks</vt:lpstr>
      <vt:lpstr>backdata</vt:lpstr>
      <vt:lpstr>FIRE1001_historical_working</vt:lpstr>
      <vt:lpstr>FIRE1001_historical</vt:lpstr>
      <vt:lpstr>FRS geographical categories</vt:lpstr>
      <vt:lpstr>Contents!Print_Area</vt:lpstr>
      <vt:lpstr>FIRE1001!Print_Area</vt:lpstr>
      <vt:lpstr>FIRE1001_historical!Print_Area</vt:lpstr>
      <vt:lpstr>FIRE1001_historical_working!Print_Area</vt:lpstr>
      <vt:lpstr>FIRE1001_working!Print_Area</vt:lpstr>
      <vt:lpstr>FIRE1001!Print_Titles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2025-03-06T16:13:47Z</dcterms:created>
  <dcterms:modified xsi:type="dcterms:W3CDTF">2026-07-15T14:18:23Z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